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ables/table3.xml" ContentType="application/vnd.openxmlformats-officedocument.spreadsheetml.table+xml"/>
  <Override PartName="/xl/drawings/drawing1.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ink/ink1.xml" ContentType="application/inkml+xml"/>
  <Override PartName="/xl/drawings/drawing2.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khalidalrasbi/Downloads/"/>
    </mc:Choice>
  </mc:AlternateContent>
  <xr:revisionPtr revIDLastSave="0" documentId="13_ncr:1_{BAD0A588-F5A5-D543-997D-94461628EDED}" xr6:coauthVersionLast="47" xr6:coauthVersionMax="47" xr10:uidLastSave="{00000000-0000-0000-0000-000000000000}"/>
  <bookViews>
    <workbookView xWindow="0" yWindow="0" windowWidth="25600" windowHeight="16000" tabRatio="735" firstSheet="5" activeTab="10" xr2:uid="{C281412B-FE3A-4D1D-90A2-91CEF51DDF51}"/>
  </bookViews>
  <sheets>
    <sheet name="ROE_ROA" sheetId="2" r:id="rId1"/>
    <sheet name="DSO" sheetId="7" r:id="rId2"/>
    <sheet name="DSO_GIC GROUP" sheetId="8" r:id="rId3"/>
    <sheet name="Tidbits-Flash Fill" sheetId="11" r:id="rId4"/>
    <sheet name="Tidbits_conditional formatting" sheetId="15" r:id="rId5"/>
    <sheet name="Tidbits-Subtotal" sheetId="14" r:id="rId6"/>
    <sheet name="Tidbits-Maps" sheetId="12" r:id="rId7"/>
    <sheet name="Tidbits-Emoji" sheetId="10" r:id="rId8"/>
    <sheet name="Tidbits_GoTo" sheetId="13" r:id="rId9"/>
    <sheet name="Tidbits-Live Data" sheetId="16" r:id="rId10"/>
    <sheet name="Tidbits-Historical" sheetId="17" r:id="rId11"/>
  </sheets>
  <definedNames>
    <definedName name="Total_Cost">Tidbits_GoTo!$B$14</definedName>
    <definedName name="Total_Revenue">Tidbits_GoTo!$B$13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6" l="1" a="1"/>
  <c r="D2" i="16" s="1"/>
  <c r="D3" i="16" a="1"/>
  <c r="D3" i="16" s="1"/>
  <c r="D4" i="16" a="1"/>
  <c r="D4" i="16" s="1"/>
  <c r="D5" i="16" a="1"/>
  <c r="D5" i="16" s="1"/>
  <c r="D6" i="16" a="1"/>
  <c r="D6" i="16" s="1"/>
  <c r="D7" i="16" a="1"/>
  <c r="D7" i="16" s="1"/>
  <c r="C2" i="16" a="1"/>
  <c r="C2" i="16" s="1"/>
  <c r="C3" i="16" a="1"/>
  <c r="C3" i="16" s="1"/>
  <c r="C4" i="16" a="1"/>
  <c r="C4" i="16" s="1"/>
  <c r="C5" i="16" a="1"/>
  <c r="C5" i="16" s="1"/>
  <c r="C6" i="16" a="1"/>
  <c r="C6" i="16" s="1"/>
  <c r="C7" i="16" a="1"/>
  <c r="C7" i="16" s="1"/>
  <c r="B7" i="16" a="1"/>
  <c r="B7" i="16" s="1"/>
  <c r="B6" i="16" a="1"/>
  <c r="B6" i="16" s="1"/>
  <c r="B5" i="16" a="1"/>
  <c r="B5" i="16" s="1"/>
  <c r="B4" i="16" a="1"/>
  <c r="B4" i="16" s="1"/>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2495" i="7"/>
  <c r="I2496" i="7"/>
  <c r="I2497" i="7"/>
  <c r="I2498" i="7"/>
  <c r="I2499" i="7"/>
  <c r="I2500" i="7"/>
  <c r="I2501" i="7"/>
  <c r="I2502" i="7"/>
  <c r="I2503" i="7"/>
  <c r="I2504" i="7"/>
  <c r="I2505" i="7"/>
  <c r="I2506" i="7"/>
  <c r="I2507" i="7"/>
  <c r="I2508" i="7"/>
  <c r="I2509" i="7"/>
  <c r="I2510" i="7"/>
  <c r="I2511" i="7"/>
  <c r="I2512" i="7"/>
  <c r="I2513" i="7"/>
  <c r="I2514" i="7"/>
  <c r="I2515" i="7"/>
  <c r="I2516" i="7"/>
  <c r="I2517" i="7"/>
  <c r="I2518" i="7"/>
  <c r="I2519" i="7"/>
  <c r="I2520" i="7"/>
  <c r="I2521" i="7"/>
  <c r="I2522" i="7"/>
  <c r="I2523" i="7"/>
  <c r="I2524" i="7"/>
  <c r="I2525" i="7"/>
  <c r="I2526" i="7"/>
  <c r="I2527" i="7"/>
  <c r="I2528" i="7"/>
  <c r="I2529" i="7"/>
  <c r="I2530" i="7"/>
  <c r="I2531" i="7"/>
  <c r="I2532" i="7"/>
  <c r="I2533" i="7"/>
  <c r="I2534" i="7"/>
  <c r="I2535" i="7"/>
  <c r="I2536" i="7"/>
  <c r="I2537" i="7"/>
  <c r="I2538" i="7"/>
  <c r="I2539" i="7"/>
  <c r="I2540" i="7"/>
  <c r="I2541" i="7"/>
  <c r="I2542" i="7"/>
  <c r="I2543" i="7"/>
  <c r="I2544" i="7"/>
  <c r="I2545" i="7"/>
  <c r="I2546" i="7"/>
  <c r="I2547" i="7"/>
  <c r="I2548" i="7"/>
  <c r="I2549" i="7"/>
  <c r="I2550" i="7"/>
  <c r="I2551" i="7"/>
  <c r="I2552" i="7"/>
  <c r="I2553" i="7"/>
  <c r="I2554" i="7"/>
  <c r="I2555" i="7"/>
  <c r="I2556" i="7"/>
  <c r="I2557" i="7"/>
  <c r="I2558" i="7"/>
  <c r="I2559" i="7"/>
  <c r="I2560" i="7"/>
  <c r="I2561" i="7"/>
  <c r="I2562" i="7"/>
  <c r="I2563" i="7"/>
  <c r="I2564" i="7"/>
  <c r="I2565" i="7"/>
  <c r="I2566" i="7"/>
  <c r="I2567" i="7"/>
  <c r="I2568" i="7"/>
  <c r="I2569" i="7"/>
  <c r="I2570" i="7"/>
  <c r="I2571" i="7"/>
  <c r="I2572" i="7"/>
  <c r="I2573" i="7"/>
  <c r="I2574" i="7"/>
  <c r="I2575" i="7"/>
  <c r="I2576" i="7"/>
  <c r="I2577" i="7"/>
  <c r="I2578" i="7"/>
  <c r="I2579" i="7"/>
  <c r="I2580" i="7"/>
  <c r="I2581" i="7"/>
  <c r="I2582" i="7"/>
  <c r="I2583" i="7"/>
  <c r="I2584" i="7"/>
  <c r="I2585" i="7"/>
  <c r="I2586" i="7"/>
  <c r="I2587" i="7"/>
  <c r="I2588" i="7"/>
  <c r="I2589" i="7"/>
  <c r="I2590" i="7"/>
  <c r="I2591" i="7"/>
  <c r="I2592" i="7"/>
  <c r="I2593" i="7"/>
  <c r="I2594" i="7"/>
  <c r="I2595" i="7"/>
  <c r="I2596" i="7"/>
  <c r="I2597" i="7"/>
  <c r="I2598" i="7"/>
  <c r="I2599" i="7"/>
  <c r="I2600" i="7"/>
  <c r="I2601" i="7"/>
  <c r="I2602" i="7"/>
  <c r="I2603" i="7"/>
  <c r="I2604" i="7"/>
  <c r="I2605" i="7"/>
  <c r="I2606" i="7"/>
  <c r="I2607" i="7"/>
  <c r="I2608" i="7"/>
  <c r="I2609" i="7"/>
  <c r="I2610" i="7"/>
  <c r="I2611" i="7"/>
  <c r="I2612" i="7"/>
  <c r="I2613" i="7"/>
  <c r="I2614" i="7"/>
  <c r="I2615" i="7"/>
  <c r="I2616" i="7"/>
  <c r="I2617" i="7"/>
  <c r="I2618" i="7"/>
  <c r="I2619" i="7"/>
  <c r="I2620" i="7"/>
  <c r="I2621" i="7"/>
  <c r="I2622" i="7"/>
  <c r="I2623" i="7"/>
  <c r="I2624" i="7"/>
  <c r="I2625" i="7"/>
  <c r="I2626" i="7"/>
  <c r="I2627" i="7"/>
  <c r="I2628" i="7"/>
  <c r="I2629" i="7"/>
  <c r="I2630" i="7"/>
  <c r="I2631" i="7"/>
  <c r="I2632" i="7"/>
  <c r="I2633" i="7"/>
  <c r="I2634" i="7"/>
  <c r="I2635" i="7"/>
  <c r="I2636" i="7"/>
  <c r="I2637" i="7"/>
  <c r="I2638" i="7"/>
  <c r="I2639" i="7"/>
  <c r="I2640" i="7"/>
  <c r="I2641" i="7"/>
  <c r="I2642" i="7"/>
  <c r="I2643" i="7"/>
  <c r="I2644" i="7"/>
  <c r="I2645" i="7"/>
  <c r="I2646" i="7"/>
  <c r="I2647" i="7"/>
  <c r="I2648" i="7"/>
  <c r="I2649" i="7"/>
  <c r="I2650" i="7"/>
  <c r="I2651" i="7"/>
  <c r="I2652" i="7"/>
  <c r="I2653" i="7"/>
  <c r="I2654" i="7"/>
  <c r="I2655" i="7"/>
  <c r="I2656" i="7"/>
  <c r="I2657" i="7"/>
  <c r="I2658" i="7"/>
  <c r="I2659" i="7"/>
  <c r="I2660" i="7"/>
  <c r="I2661" i="7"/>
  <c r="I2662" i="7"/>
  <c r="I2663" i="7"/>
  <c r="I2664" i="7"/>
  <c r="I2665" i="7"/>
  <c r="I2666" i="7"/>
  <c r="I2667" i="7"/>
  <c r="I2668" i="7"/>
  <c r="I2669" i="7"/>
  <c r="I2670" i="7"/>
  <c r="I2671" i="7"/>
  <c r="I2672" i="7"/>
  <c r="I2673" i="7"/>
  <c r="I2674" i="7"/>
  <c r="I2675" i="7"/>
  <c r="I2676" i="7"/>
  <c r="I2677" i="7"/>
  <c r="I2678" i="7"/>
  <c r="I2679" i="7"/>
  <c r="I2680" i="7"/>
  <c r="I2681" i="7"/>
  <c r="I2682" i="7"/>
  <c r="I2683" i="7"/>
  <c r="I2684" i="7"/>
  <c r="I2685" i="7"/>
  <c r="I2686" i="7"/>
  <c r="I2687" i="7"/>
  <c r="I2688" i="7"/>
  <c r="I2689" i="7"/>
  <c r="I2690" i="7"/>
  <c r="I2691" i="7"/>
  <c r="I2692" i="7"/>
  <c r="I2693" i="7"/>
  <c r="I2694" i="7"/>
  <c r="I2695" i="7"/>
  <c r="I2696" i="7"/>
  <c r="I2697" i="7"/>
  <c r="I2698" i="7"/>
  <c r="I2699" i="7"/>
  <c r="I2700" i="7"/>
  <c r="I2701" i="7"/>
  <c r="I2702" i="7"/>
  <c r="I2703" i="7"/>
  <c r="I2704" i="7"/>
  <c r="I2705" i="7"/>
  <c r="I2706" i="7"/>
  <c r="I2707" i="7"/>
  <c r="I2708" i="7"/>
  <c r="I2709" i="7"/>
  <c r="I2710" i="7"/>
  <c r="I2711" i="7"/>
  <c r="I2712" i="7"/>
  <c r="I2713" i="7"/>
  <c r="I2714" i="7"/>
  <c r="I2715" i="7"/>
  <c r="I2716" i="7"/>
  <c r="I2717" i="7"/>
  <c r="I2718" i="7"/>
  <c r="I2719" i="7"/>
  <c r="I2720" i="7"/>
  <c r="I2721" i="7"/>
  <c r="I2722" i="7"/>
  <c r="I2723" i="7"/>
  <c r="I2724" i="7"/>
  <c r="I2725" i="7"/>
  <c r="I2726" i="7"/>
  <c r="I2727" i="7"/>
  <c r="I2728" i="7"/>
  <c r="I2729" i="7"/>
  <c r="I2730" i="7"/>
  <c r="I2731" i="7"/>
  <c r="I2732" i="7"/>
  <c r="I2733" i="7"/>
  <c r="I2734" i="7"/>
  <c r="I2735" i="7"/>
  <c r="I2736" i="7"/>
  <c r="I2737" i="7"/>
  <c r="I2738" i="7"/>
  <c r="I2739" i="7"/>
  <c r="I2740" i="7"/>
  <c r="I2741" i="7"/>
  <c r="I2742" i="7"/>
  <c r="I2743" i="7"/>
  <c r="I2744" i="7"/>
  <c r="I2745" i="7"/>
  <c r="I2746" i="7"/>
  <c r="I2747" i="7"/>
  <c r="I2748" i="7"/>
  <c r="I2749" i="7"/>
  <c r="I2750" i="7"/>
  <c r="I2751" i="7"/>
  <c r="I2752" i="7"/>
  <c r="I2753" i="7"/>
  <c r="I2754" i="7"/>
  <c r="I2755" i="7"/>
  <c r="I2756" i="7"/>
  <c r="I2757" i="7"/>
  <c r="I2758" i="7"/>
  <c r="I2759" i="7"/>
  <c r="I2760" i="7"/>
  <c r="I2761" i="7"/>
  <c r="I2762" i="7"/>
  <c r="I2763" i="7"/>
  <c r="I2764" i="7"/>
  <c r="I2765" i="7"/>
  <c r="I2766" i="7"/>
  <c r="I2767" i="7"/>
  <c r="I2768" i="7"/>
  <c r="I2769" i="7"/>
  <c r="I2770" i="7"/>
  <c r="I2771" i="7"/>
  <c r="I2772" i="7"/>
  <c r="I2773" i="7"/>
  <c r="I2774" i="7"/>
  <c r="I2775" i="7"/>
  <c r="I2776" i="7"/>
  <c r="I2777" i="7"/>
  <c r="I2778" i="7"/>
  <c r="I2779" i="7"/>
  <c r="I2780" i="7"/>
  <c r="I2781" i="7"/>
  <c r="I2782" i="7"/>
  <c r="I2783" i="7"/>
  <c r="I2784" i="7"/>
  <c r="I2785" i="7"/>
  <c r="I2786" i="7"/>
  <c r="I2787" i="7"/>
  <c r="I2788" i="7"/>
  <c r="I2789" i="7"/>
  <c r="I2790" i="7"/>
  <c r="I2791" i="7"/>
  <c r="I2792" i="7"/>
  <c r="I2793" i="7"/>
  <c r="I2794" i="7"/>
  <c r="I2795" i="7"/>
  <c r="I2796" i="7"/>
  <c r="I2797" i="7"/>
  <c r="I2798" i="7"/>
  <c r="I2799" i="7"/>
  <c r="I2800" i="7"/>
  <c r="I2801" i="7"/>
  <c r="I2802" i="7"/>
  <c r="I2803" i="7"/>
  <c r="I2804" i="7"/>
  <c r="I2805" i="7"/>
  <c r="I2806" i="7"/>
  <c r="I2807" i="7"/>
  <c r="I2808" i="7"/>
  <c r="I2809" i="7"/>
  <c r="I2810" i="7"/>
  <c r="I2811" i="7"/>
  <c r="I2812" i="7"/>
  <c r="I2813" i="7"/>
  <c r="I2814" i="7"/>
  <c r="I2815" i="7"/>
  <c r="I2816" i="7"/>
  <c r="I2817" i="7"/>
  <c r="I2818" i="7"/>
  <c r="I2819" i="7"/>
  <c r="I2820" i="7"/>
  <c r="I2821" i="7"/>
  <c r="I2822" i="7"/>
  <c r="I2823" i="7"/>
  <c r="I2824" i="7"/>
  <c r="I2825" i="7"/>
  <c r="I2826" i="7"/>
  <c r="I2827" i="7"/>
  <c r="I2828" i="7"/>
  <c r="I2829" i="7"/>
  <c r="I2830" i="7"/>
  <c r="I2831" i="7"/>
  <c r="I2832" i="7"/>
  <c r="I2833" i="7"/>
  <c r="I2834" i="7"/>
  <c r="I2835" i="7"/>
  <c r="I2836" i="7"/>
  <c r="I2837" i="7"/>
  <c r="I2838" i="7"/>
  <c r="I2839" i="7"/>
  <c r="I2840" i="7"/>
  <c r="I2841" i="7"/>
  <c r="I2842" i="7"/>
  <c r="I2843" i="7"/>
  <c r="I2844" i="7"/>
  <c r="I2845" i="7"/>
  <c r="I2846" i="7"/>
  <c r="I2847" i="7"/>
  <c r="I2848" i="7"/>
  <c r="I2849" i="7"/>
  <c r="I2850" i="7"/>
  <c r="I2851" i="7"/>
  <c r="I2852" i="7"/>
  <c r="I2853" i="7"/>
  <c r="I2854" i="7"/>
  <c r="I2855" i="7"/>
  <c r="I2856" i="7"/>
  <c r="I2857" i="7"/>
  <c r="I2858" i="7"/>
  <c r="I2859" i="7"/>
  <c r="I2860" i="7"/>
  <c r="I2861" i="7"/>
  <c r="I2862" i="7"/>
  <c r="I2863" i="7"/>
  <c r="I2864" i="7"/>
  <c r="I2865" i="7"/>
  <c r="I2866" i="7"/>
  <c r="I2867" i="7"/>
  <c r="I2868" i="7"/>
  <c r="I2869" i="7"/>
  <c r="I2870" i="7"/>
  <c r="I2871" i="7"/>
  <c r="I2872" i="7"/>
  <c r="I2873" i="7"/>
  <c r="I2874" i="7"/>
  <c r="I2875" i="7"/>
  <c r="I2876" i="7"/>
  <c r="I2877" i="7"/>
  <c r="I2878" i="7"/>
  <c r="I2879" i="7"/>
  <c r="I2880" i="7"/>
  <c r="I2881" i="7"/>
  <c r="I2882" i="7"/>
  <c r="I2883" i="7"/>
  <c r="I2884" i="7"/>
  <c r="I2885" i="7"/>
  <c r="I2886" i="7"/>
  <c r="I2887" i="7"/>
  <c r="I2888" i="7"/>
  <c r="I2889" i="7"/>
  <c r="I2890" i="7"/>
  <c r="I2891" i="7"/>
  <c r="I2892" i="7"/>
  <c r="I2893" i="7"/>
  <c r="I2894" i="7"/>
  <c r="I2895" i="7"/>
  <c r="I2896" i="7"/>
  <c r="I2897" i="7"/>
  <c r="I2898" i="7"/>
  <c r="I2899" i="7"/>
  <c r="I2900" i="7"/>
  <c r="I2901" i="7"/>
  <c r="I2902" i="7"/>
  <c r="I2903" i="7"/>
  <c r="I2904" i="7"/>
  <c r="I2905" i="7"/>
  <c r="I2906" i="7"/>
  <c r="I2907" i="7"/>
  <c r="I2908" i="7"/>
  <c r="I2909" i="7"/>
  <c r="I2910" i="7"/>
  <c r="I2911" i="7"/>
  <c r="I2912" i="7"/>
  <c r="I2913" i="7"/>
  <c r="I2914" i="7"/>
  <c r="I2915" i="7"/>
  <c r="I2916" i="7"/>
  <c r="I2917" i="7"/>
  <c r="I2918" i="7"/>
  <c r="I2919" i="7"/>
  <c r="I2920" i="7"/>
  <c r="I2921" i="7"/>
  <c r="I2922" i="7"/>
  <c r="I2923" i="7"/>
  <c r="I2924" i="7"/>
  <c r="I2925" i="7"/>
  <c r="I2926" i="7"/>
  <c r="I2927" i="7"/>
  <c r="I2928" i="7"/>
  <c r="I2929" i="7"/>
  <c r="I2930" i="7"/>
  <c r="I2931" i="7"/>
  <c r="I2932" i="7"/>
  <c r="I2933" i="7"/>
  <c r="I2934" i="7"/>
  <c r="I2935" i="7"/>
  <c r="I2936" i="7"/>
  <c r="I2937" i="7"/>
  <c r="I2938" i="7"/>
  <c r="I2939" i="7"/>
  <c r="I2940" i="7"/>
  <c r="I2941" i="7"/>
  <c r="I2942" i="7"/>
  <c r="I2943" i="7"/>
  <c r="I2944" i="7"/>
  <c r="I2945" i="7"/>
  <c r="I2946" i="7"/>
  <c r="I2947" i="7"/>
  <c r="I2948" i="7"/>
  <c r="I2949" i="7"/>
  <c r="I2950" i="7"/>
  <c r="I2951" i="7"/>
  <c r="I2952" i="7"/>
  <c r="I2953" i="7"/>
  <c r="I2954" i="7"/>
  <c r="I2955" i="7"/>
  <c r="I2956" i="7"/>
  <c r="I2957" i="7"/>
  <c r="I2958" i="7"/>
  <c r="I2959" i="7"/>
  <c r="I2960" i="7"/>
  <c r="I2961" i="7"/>
  <c r="I2962" i="7"/>
  <c r="I2963" i="7"/>
  <c r="I2964" i="7"/>
  <c r="I2965" i="7"/>
  <c r="I2966" i="7"/>
  <c r="I2967" i="7"/>
  <c r="I2968" i="7"/>
  <c r="I2969" i="7"/>
  <c r="I2970" i="7"/>
  <c r="I2971" i="7"/>
  <c r="I2972" i="7"/>
  <c r="I2973" i="7"/>
  <c r="I2974" i="7"/>
  <c r="I2975" i="7"/>
  <c r="I2976" i="7"/>
  <c r="I2977" i="7"/>
  <c r="I2978" i="7"/>
  <c r="I2979" i="7"/>
  <c r="I2980" i="7"/>
  <c r="I2981" i="7"/>
  <c r="I2982" i="7"/>
  <c r="I2983" i="7"/>
  <c r="I2984" i="7"/>
  <c r="I2985" i="7"/>
  <c r="I2986" i="7"/>
  <c r="I2987" i="7"/>
  <c r="I2988" i="7"/>
  <c r="I2989" i="7"/>
  <c r="I2990" i="7"/>
  <c r="I2991" i="7"/>
  <c r="I2992" i="7"/>
  <c r="I2993" i="7"/>
  <c r="I2994" i="7"/>
  <c r="I2995" i="7"/>
  <c r="I2996" i="7"/>
  <c r="I2997" i="7"/>
  <c r="I2998" i="7"/>
  <c r="I2999" i="7"/>
  <c r="I3000" i="7"/>
  <c r="I3001" i="7"/>
  <c r="I3002" i="7"/>
  <c r="I3003" i="7"/>
  <c r="I3004" i="7"/>
  <c r="I3005" i="7"/>
  <c r="I3006" i="7"/>
  <c r="I3007" i="7"/>
  <c r="I3008" i="7"/>
  <c r="I3009" i="7"/>
  <c r="I3010" i="7"/>
  <c r="I3011" i="7"/>
  <c r="I3012" i="7"/>
  <c r="I3013" i="7"/>
  <c r="I3014" i="7"/>
  <c r="I3015" i="7"/>
  <c r="I3016" i="7"/>
  <c r="I3017" i="7"/>
  <c r="I3018" i="7"/>
  <c r="I3019" i="7"/>
  <c r="I3020" i="7"/>
  <c r="I3021" i="7"/>
  <c r="I3022" i="7"/>
  <c r="I3023" i="7"/>
  <c r="I3024" i="7"/>
  <c r="I3025" i="7"/>
  <c r="I3026" i="7"/>
  <c r="I3027" i="7"/>
  <c r="I3028" i="7"/>
  <c r="I3029" i="7"/>
  <c r="I3030" i="7"/>
  <c r="I3031" i="7"/>
  <c r="I3032" i="7"/>
  <c r="I3033" i="7"/>
  <c r="I3034" i="7"/>
  <c r="I3035" i="7"/>
  <c r="I3036" i="7"/>
  <c r="I3037" i="7"/>
  <c r="I3038" i="7"/>
  <c r="I3039" i="7"/>
  <c r="I3040" i="7"/>
  <c r="I3041" i="7"/>
  <c r="I3042" i="7"/>
  <c r="I3043" i="7"/>
  <c r="I3044" i="7"/>
  <c r="I3045" i="7"/>
  <c r="I3046" i="7"/>
  <c r="I3047" i="7"/>
  <c r="I3048" i="7"/>
  <c r="I3049" i="7"/>
  <c r="I3050" i="7"/>
  <c r="I3051" i="7"/>
  <c r="I3052" i="7"/>
  <c r="I3053" i="7"/>
  <c r="I3054" i="7"/>
  <c r="I3055" i="7"/>
  <c r="I3056" i="7"/>
  <c r="I3057" i="7"/>
  <c r="I3058" i="7"/>
  <c r="I3059" i="7"/>
  <c r="I3060" i="7"/>
  <c r="I3061" i="7"/>
  <c r="I3062" i="7"/>
  <c r="I3063" i="7"/>
  <c r="I3064" i="7"/>
  <c r="I3065" i="7"/>
  <c r="I3066" i="7"/>
  <c r="I3067" i="7"/>
  <c r="I3068" i="7"/>
  <c r="I3069" i="7"/>
  <c r="I3070" i="7"/>
  <c r="I3071" i="7"/>
  <c r="I3072" i="7"/>
  <c r="I3073" i="7"/>
  <c r="I3074" i="7"/>
  <c r="I3075" i="7"/>
  <c r="I3076" i="7"/>
  <c r="I3077" i="7"/>
  <c r="I3078" i="7"/>
  <c r="I3079" i="7"/>
  <c r="I3080" i="7"/>
  <c r="I3081" i="7"/>
  <c r="I3082" i="7"/>
  <c r="I3083" i="7"/>
  <c r="I3084" i="7"/>
  <c r="I3085" i="7"/>
  <c r="I3086" i="7"/>
  <c r="I3087" i="7"/>
  <c r="I3088" i="7"/>
  <c r="I3089" i="7"/>
  <c r="I3090" i="7"/>
  <c r="I3091" i="7"/>
  <c r="I3092" i="7"/>
  <c r="I3093" i="7"/>
  <c r="I3094" i="7"/>
  <c r="I3095" i="7"/>
  <c r="I3096" i="7"/>
  <c r="I3097" i="7"/>
  <c r="I3098" i="7"/>
  <c r="I3099" i="7"/>
  <c r="I3100" i="7"/>
  <c r="I3101" i="7"/>
  <c r="I3102" i="7"/>
  <c r="I3103" i="7"/>
  <c r="I3104" i="7"/>
  <c r="I3105" i="7"/>
  <c r="I3106" i="7"/>
  <c r="I3107" i="7"/>
  <c r="I3108" i="7"/>
  <c r="I3109" i="7"/>
  <c r="I3110" i="7"/>
  <c r="I3111" i="7"/>
  <c r="I3112" i="7"/>
  <c r="I3113" i="7"/>
  <c r="I3114" i="7"/>
  <c r="I3115" i="7"/>
  <c r="I3116" i="7"/>
  <c r="I3117" i="7"/>
  <c r="I3118" i="7"/>
  <c r="I3119" i="7"/>
  <c r="I3120" i="7"/>
  <c r="I3121" i="7"/>
  <c r="I3122" i="7"/>
  <c r="I3123" i="7"/>
  <c r="I3124" i="7"/>
  <c r="I3125" i="7"/>
  <c r="I3126" i="7"/>
  <c r="I3127" i="7"/>
  <c r="I3128" i="7"/>
  <c r="I3129" i="7"/>
  <c r="I3130" i="7"/>
  <c r="I3131" i="7"/>
  <c r="I3132" i="7"/>
  <c r="I3133" i="7"/>
  <c r="I3134" i="7"/>
  <c r="I3135" i="7"/>
  <c r="I3136" i="7"/>
  <c r="I3137" i="7"/>
  <c r="I3138" i="7"/>
  <c r="I3139" i="7"/>
  <c r="I3140" i="7"/>
  <c r="I3141" i="7"/>
  <c r="I3142" i="7"/>
  <c r="I3143" i="7"/>
  <c r="I3144" i="7"/>
  <c r="I3145" i="7"/>
  <c r="I3146" i="7"/>
  <c r="I3147" i="7"/>
  <c r="I3148" i="7"/>
  <c r="I3149" i="7"/>
  <c r="I3150" i="7"/>
  <c r="I3151" i="7"/>
  <c r="I3152" i="7"/>
  <c r="I3153" i="7"/>
  <c r="I3154" i="7"/>
  <c r="I3155" i="7"/>
  <c r="I3156" i="7"/>
  <c r="I3157" i="7"/>
  <c r="I3158" i="7"/>
  <c r="I3159" i="7"/>
  <c r="I3160" i="7"/>
  <c r="I3161" i="7"/>
  <c r="I3162" i="7"/>
  <c r="I3163" i="7"/>
  <c r="I3164" i="7"/>
  <c r="I3165" i="7"/>
  <c r="I3166" i="7"/>
  <c r="I3167" i="7"/>
  <c r="I3168" i="7"/>
  <c r="I3169" i="7"/>
  <c r="I3170" i="7"/>
  <c r="I3171" i="7"/>
  <c r="I3172" i="7"/>
  <c r="I3173" i="7"/>
  <c r="I3174" i="7"/>
  <c r="I3175" i="7"/>
  <c r="I3176" i="7"/>
  <c r="I3177" i="7"/>
  <c r="I3178" i="7"/>
  <c r="I3179" i="7"/>
  <c r="I3180" i="7"/>
  <c r="I3181" i="7"/>
  <c r="I3182" i="7"/>
  <c r="I3183" i="7"/>
  <c r="I3184" i="7"/>
  <c r="I3185" i="7"/>
  <c r="I3186" i="7"/>
  <c r="I3187" i="7"/>
  <c r="I3188" i="7"/>
  <c r="I3189" i="7"/>
  <c r="I3190" i="7"/>
  <c r="I3191" i="7"/>
  <c r="I3192" i="7"/>
  <c r="I3193" i="7"/>
  <c r="I3194" i="7"/>
  <c r="I3195" i="7"/>
  <c r="I3196" i="7"/>
  <c r="I3197" i="7"/>
  <c r="I3198" i="7"/>
  <c r="I3199" i="7"/>
  <c r="I3200" i="7"/>
  <c r="I3201" i="7"/>
  <c r="I3202" i="7"/>
  <c r="I3203" i="7"/>
  <c r="I3204" i="7"/>
  <c r="I3205" i="7"/>
  <c r="I3206" i="7"/>
  <c r="I3207" i="7"/>
  <c r="I3208" i="7"/>
  <c r="I3209" i="7"/>
  <c r="I3210" i="7"/>
  <c r="I3211" i="7"/>
  <c r="I3212" i="7"/>
  <c r="I3213" i="7"/>
  <c r="I3214" i="7"/>
  <c r="I3215" i="7"/>
  <c r="I3216" i="7"/>
  <c r="I3217" i="7"/>
  <c r="I3218" i="7"/>
  <c r="I3219" i="7"/>
  <c r="I3220" i="7"/>
  <c r="I3221" i="7"/>
  <c r="I3222" i="7"/>
  <c r="I3223" i="7"/>
  <c r="I3224" i="7"/>
  <c r="I3225" i="7"/>
  <c r="I3226" i="7"/>
  <c r="I3227" i="7"/>
  <c r="I3228" i="7"/>
  <c r="I3229" i="7"/>
  <c r="I3230" i="7"/>
  <c r="I3231" i="7"/>
  <c r="I3232" i="7"/>
  <c r="I3233" i="7"/>
  <c r="I3234" i="7"/>
  <c r="I3235" i="7"/>
  <c r="I3236" i="7"/>
  <c r="I3237" i="7"/>
  <c r="I3238" i="7"/>
  <c r="I3239" i="7"/>
  <c r="I3240" i="7"/>
  <c r="I3241" i="7"/>
  <c r="I3242" i="7"/>
  <c r="I3243" i="7"/>
  <c r="I3244" i="7"/>
  <c r="I3245" i="7"/>
  <c r="I3246" i="7"/>
  <c r="I3247" i="7"/>
  <c r="I3248" i="7"/>
  <c r="I3249" i="7"/>
  <c r="I3250" i="7"/>
  <c r="I3251" i="7"/>
  <c r="I3252" i="7"/>
  <c r="I3253" i="7"/>
  <c r="I3254" i="7"/>
  <c r="I3255" i="7"/>
  <c r="I3256" i="7"/>
  <c r="I3257" i="7"/>
  <c r="I3258" i="7"/>
  <c r="I3259" i="7"/>
  <c r="I3260" i="7"/>
  <c r="I3261" i="7"/>
  <c r="I3262" i="7"/>
  <c r="I3263" i="7"/>
  <c r="I3264" i="7"/>
  <c r="I3265" i="7"/>
  <c r="I3266" i="7"/>
  <c r="I3267" i="7"/>
  <c r="I3268" i="7"/>
  <c r="I3269" i="7"/>
  <c r="I3270" i="7"/>
  <c r="I3271" i="7"/>
  <c r="I3272" i="7"/>
  <c r="I3273" i="7"/>
  <c r="I3274" i="7"/>
  <c r="I3275" i="7"/>
  <c r="I3276" i="7"/>
  <c r="I3277" i="7"/>
  <c r="I3278" i="7"/>
  <c r="I3279" i="7"/>
  <c r="I3280" i="7"/>
  <c r="I3281" i="7"/>
  <c r="I3282" i="7"/>
  <c r="I3283" i="7"/>
  <c r="I3284" i="7"/>
  <c r="I3285" i="7"/>
  <c r="I3286" i="7"/>
  <c r="I3287" i="7"/>
  <c r="I3288" i="7"/>
  <c r="I3289" i="7"/>
  <c r="I3290" i="7"/>
  <c r="I3291" i="7"/>
  <c r="I3292" i="7"/>
  <c r="I3293" i="7"/>
  <c r="I3294" i="7"/>
  <c r="I3295" i="7"/>
  <c r="I3296" i="7"/>
  <c r="I3297" i="7"/>
  <c r="I3298" i="7"/>
  <c r="I3299" i="7"/>
  <c r="I3300" i="7"/>
  <c r="I3301" i="7"/>
  <c r="I3302" i="7"/>
  <c r="I3303" i="7"/>
  <c r="I3304" i="7"/>
  <c r="I3305" i="7"/>
  <c r="I3306" i="7"/>
  <c r="I3307" i="7"/>
  <c r="I3308" i="7"/>
  <c r="I3309" i="7"/>
  <c r="I3310" i="7"/>
  <c r="I3311" i="7"/>
  <c r="I3312" i="7"/>
  <c r="I3313" i="7"/>
  <c r="I3314" i="7"/>
  <c r="I3315" i="7"/>
  <c r="I3316" i="7"/>
  <c r="I3317" i="7"/>
  <c r="I3318" i="7"/>
  <c r="I3319" i="7"/>
  <c r="I3320" i="7"/>
  <c r="I3321" i="7"/>
  <c r="I3322" i="7"/>
  <c r="I3323" i="7"/>
  <c r="I3324" i="7"/>
  <c r="I3325" i="7"/>
  <c r="I3326" i="7"/>
  <c r="I3327" i="7"/>
  <c r="I3328" i="7"/>
  <c r="I3329" i="7"/>
  <c r="I3330" i="7"/>
  <c r="I3331" i="7"/>
  <c r="I3332" i="7"/>
  <c r="I3333" i="7"/>
  <c r="I3334" i="7"/>
  <c r="I3335" i="7"/>
  <c r="I3336" i="7"/>
  <c r="I3337" i="7"/>
  <c r="I3338" i="7"/>
  <c r="I3339" i="7"/>
  <c r="I3340" i="7"/>
  <c r="I3341" i="7"/>
  <c r="I3342" i="7"/>
  <c r="I3343" i="7"/>
  <c r="I3344" i="7"/>
  <c r="I3345" i="7"/>
  <c r="I3346" i="7"/>
  <c r="I3347" i="7"/>
  <c r="I3348" i="7"/>
  <c r="I3349" i="7"/>
  <c r="I3350" i="7"/>
  <c r="I3351" i="7"/>
  <c r="I3352" i="7"/>
  <c r="I3353" i="7"/>
  <c r="I3354" i="7"/>
  <c r="I3355" i="7"/>
  <c r="I3356" i="7"/>
  <c r="I3357" i="7"/>
  <c r="I3358" i="7"/>
  <c r="I3359" i="7"/>
  <c r="I3360" i="7"/>
  <c r="I3361" i="7"/>
  <c r="I3362" i="7"/>
  <c r="I3363" i="7"/>
  <c r="I3364" i="7"/>
  <c r="I3365" i="7"/>
  <c r="I3366" i="7"/>
  <c r="I3367" i="7"/>
  <c r="I3368" i="7"/>
  <c r="I3369" i="7"/>
  <c r="I3370" i="7"/>
  <c r="I3371" i="7"/>
  <c r="I3372" i="7"/>
  <c r="I3373" i="7"/>
  <c r="I3374" i="7"/>
  <c r="I3375" i="7"/>
  <c r="I3376" i="7"/>
  <c r="I3377" i="7"/>
  <c r="I3378" i="7"/>
  <c r="I3379" i="7"/>
  <c r="I3380" i="7"/>
  <c r="I3381" i="7"/>
  <c r="I3382" i="7"/>
  <c r="I3383" i="7"/>
  <c r="I3384" i="7"/>
  <c r="I3385" i="7"/>
  <c r="I3386" i="7"/>
  <c r="I3387" i="7"/>
  <c r="I3388" i="7"/>
  <c r="I3389" i="7"/>
  <c r="I3390" i="7"/>
  <c r="I3391" i="7"/>
  <c r="I3392" i="7"/>
  <c r="I3393" i="7"/>
  <c r="I3394" i="7"/>
  <c r="I3395" i="7"/>
  <c r="I3396" i="7"/>
  <c r="I3397" i="7"/>
  <c r="I3398" i="7"/>
  <c r="I3399" i="7"/>
  <c r="I3400" i="7"/>
  <c r="I3401" i="7"/>
  <c r="I3402" i="7"/>
  <c r="I3403" i="7"/>
  <c r="I3404" i="7"/>
  <c r="I3405" i="7"/>
  <c r="I3406" i="7"/>
  <c r="I3407" i="7"/>
  <c r="I3408" i="7"/>
  <c r="I3409" i="7"/>
  <c r="I3410" i="7"/>
  <c r="I3411" i="7"/>
  <c r="I3412" i="7"/>
  <c r="I3413" i="7"/>
  <c r="I3414" i="7"/>
  <c r="I3415" i="7"/>
  <c r="I3416" i="7"/>
  <c r="I3417" i="7"/>
  <c r="I3418" i="7"/>
  <c r="I3419" i="7"/>
  <c r="I3420" i="7"/>
  <c r="I3421" i="7"/>
  <c r="I3422" i="7"/>
  <c r="I3423" i="7"/>
  <c r="I3424" i="7"/>
  <c r="I3425" i="7"/>
  <c r="I3426" i="7"/>
  <c r="I3427" i="7"/>
  <c r="I3428" i="7"/>
  <c r="I3429" i="7"/>
  <c r="I3430" i="7"/>
  <c r="I3431" i="7"/>
  <c r="I3432" i="7"/>
  <c r="I3433" i="7"/>
  <c r="I3434" i="7"/>
  <c r="I3435" i="7"/>
  <c r="I3436" i="7"/>
  <c r="I3437" i="7"/>
  <c r="I3438" i="7"/>
  <c r="I3439" i="7"/>
  <c r="I3440" i="7"/>
  <c r="I3441" i="7"/>
  <c r="I3442" i="7"/>
  <c r="I3443" i="7"/>
  <c r="I3444" i="7"/>
  <c r="I3445" i="7"/>
  <c r="I3446" i="7"/>
  <c r="I3447" i="7"/>
  <c r="I3448" i="7"/>
  <c r="I3449" i="7"/>
  <c r="I3450" i="7"/>
  <c r="I3451" i="7"/>
  <c r="I3452" i="7"/>
  <c r="I3453" i="7"/>
  <c r="I3454" i="7"/>
  <c r="I3455" i="7"/>
  <c r="I3456" i="7"/>
  <c r="I3457" i="7"/>
  <c r="I3458" i="7"/>
  <c r="I3459" i="7"/>
  <c r="I3460" i="7"/>
  <c r="I3461" i="7"/>
  <c r="I3462" i="7"/>
  <c r="I3463" i="7"/>
  <c r="I3464" i="7"/>
  <c r="I3465" i="7"/>
  <c r="I3466" i="7"/>
  <c r="I3467" i="7"/>
  <c r="I3468" i="7"/>
  <c r="I3469" i="7"/>
  <c r="I3470" i="7"/>
  <c r="I3471" i="7"/>
  <c r="I3472" i="7"/>
  <c r="I3473" i="7"/>
  <c r="I3474" i="7"/>
  <c r="I3475" i="7"/>
  <c r="I3476" i="7"/>
  <c r="I3477" i="7"/>
  <c r="I3478" i="7"/>
  <c r="I3479" i="7"/>
  <c r="I3480" i="7"/>
  <c r="I3481" i="7"/>
  <c r="I3482" i="7"/>
  <c r="I3483" i="7"/>
  <c r="I3484" i="7"/>
  <c r="I3485" i="7"/>
  <c r="I3486" i="7"/>
  <c r="I3487" i="7"/>
  <c r="I3488" i="7"/>
  <c r="I3489" i="7"/>
  <c r="I3490" i="7"/>
  <c r="I3491" i="7"/>
  <c r="I3492" i="7"/>
  <c r="I3493" i="7"/>
  <c r="I3494" i="7"/>
  <c r="I3495" i="7"/>
  <c r="I3496" i="7"/>
  <c r="I3497" i="7"/>
  <c r="I3498" i="7"/>
  <c r="I3499" i="7"/>
  <c r="I3500" i="7"/>
  <c r="I3501" i="7"/>
  <c r="I3502" i="7"/>
  <c r="I3503" i="7"/>
  <c r="I3504" i="7"/>
  <c r="I3505" i="7"/>
  <c r="I3506" i="7"/>
  <c r="I3507" i="7"/>
  <c r="I3508" i="7"/>
  <c r="I3509" i="7"/>
  <c r="I3510" i="7"/>
  <c r="I3511" i="7"/>
  <c r="I3512" i="7"/>
  <c r="I3513" i="7"/>
  <c r="I3514" i="7"/>
  <c r="I3515" i="7"/>
  <c r="I3516" i="7"/>
  <c r="I3517" i="7"/>
  <c r="I3518" i="7"/>
  <c r="I3519" i="7"/>
  <c r="I3520" i="7"/>
  <c r="I3521" i="7"/>
  <c r="I3522" i="7"/>
  <c r="I3523" i="7"/>
  <c r="I3524" i="7"/>
  <c r="I3525" i="7"/>
  <c r="I3526" i="7"/>
  <c r="I3527" i="7"/>
  <c r="I3528" i="7"/>
  <c r="I3529" i="7"/>
  <c r="I3530" i="7"/>
  <c r="I3531" i="7"/>
  <c r="I3532" i="7"/>
  <c r="I3533" i="7"/>
  <c r="I3534" i="7"/>
  <c r="I3535" i="7"/>
  <c r="I3536" i="7"/>
  <c r="I3537" i="7"/>
  <c r="I3538" i="7"/>
  <c r="I3539" i="7"/>
  <c r="I3540" i="7"/>
  <c r="I3541" i="7"/>
  <c r="I3542" i="7"/>
  <c r="I3543" i="7"/>
  <c r="I3544" i="7"/>
  <c r="I3545" i="7"/>
  <c r="I3546" i="7"/>
  <c r="I3547" i="7"/>
  <c r="I3548" i="7"/>
  <c r="I3549" i="7"/>
  <c r="I3550" i="7"/>
  <c r="I3551" i="7"/>
  <c r="I3552" i="7"/>
  <c r="I3553" i="7"/>
  <c r="I3554" i="7"/>
  <c r="I3555" i="7"/>
  <c r="I3556" i="7"/>
  <c r="I3557" i="7"/>
  <c r="I3558" i="7"/>
  <c r="I3559" i="7"/>
  <c r="I3560" i="7"/>
  <c r="I3561" i="7"/>
  <c r="I3562" i="7"/>
  <c r="I3563" i="7"/>
  <c r="I3564" i="7"/>
  <c r="I3565" i="7"/>
  <c r="I3566" i="7"/>
  <c r="I3567" i="7"/>
  <c r="I3568" i="7"/>
  <c r="I3569" i="7"/>
  <c r="I3570" i="7"/>
  <c r="I3571" i="7"/>
  <c r="I3572" i="7"/>
  <c r="I3573" i="7"/>
  <c r="I3574" i="7"/>
  <c r="I3575" i="7"/>
  <c r="I3576" i="7"/>
  <c r="I3577" i="7"/>
  <c r="I3578" i="7"/>
  <c r="I3579" i="7"/>
  <c r="I3580" i="7"/>
  <c r="I3581" i="7"/>
  <c r="I3582" i="7"/>
  <c r="I3583" i="7"/>
  <c r="I3584" i="7"/>
  <c r="I3585" i="7"/>
  <c r="I3586" i="7"/>
  <c r="I3587" i="7"/>
  <c r="I3588" i="7"/>
  <c r="I3589" i="7"/>
  <c r="I3590" i="7"/>
  <c r="I3591" i="7"/>
  <c r="I3592" i="7"/>
  <c r="I3593" i="7"/>
  <c r="I3594" i="7"/>
  <c r="I3595" i="7"/>
  <c r="I3596" i="7"/>
  <c r="I3597" i="7"/>
  <c r="I3598" i="7"/>
  <c r="I3599" i="7"/>
  <c r="I3600" i="7"/>
  <c r="I3601" i="7"/>
  <c r="I3602" i="7"/>
  <c r="I3603" i="7"/>
  <c r="I3604" i="7"/>
  <c r="I3605" i="7"/>
  <c r="I3606" i="7"/>
  <c r="I3607" i="7"/>
  <c r="I3608" i="7"/>
  <c r="I3609" i="7"/>
  <c r="I3610" i="7"/>
  <c r="I3611" i="7"/>
  <c r="I3612" i="7"/>
  <c r="I3613" i="7"/>
  <c r="I3614" i="7"/>
  <c r="I3615" i="7"/>
  <c r="I3616" i="7"/>
  <c r="I3617" i="7"/>
  <c r="I3618" i="7"/>
  <c r="I3619" i="7"/>
  <c r="I3620" i="7"/>
  <c r="I3621" i="7"/>
  <c r="I3622" i="7"/>
  <c r="I3623" i="7"/>
  <c r="I3624" i="7"/>
  <c r="I3625" i="7"/>
  <c r="I3626" i="7"/>
  <c r="I3627" i="7"/>
  <c r="I3628" i="7"/>
  <c r="I3629" i="7"/>
  <c r="I3630" i="7"/>
  <c r="I3631" i="7"/>
  <c r="I3632" i="7"/>
  <c r="I3633" i="7"/>
  <c r="I3634" i="7"/>
  <c r="I3635" i="7"/>
  <c r="I3636" i="7"/>
  <c r="I3637" i="7"/>
  <c r="I3638" i="7"/>
  <c r="I3639" i="7"/>
  <c r="I3640" i="7"/>
  <c r="I3641" i="7"/>
  <c r="I3642" i="7"/>
  <c r="I3643" i="7"/>
  <c r="I3644" i="7"/>
  <c r="I3645" i="7"/>
  <c r="I3646" i="7"/>
  <c r="I3647" i="7"/>
  <c r="I3648" i="7"/>
  <c r="I3649" i="7"/>
  <c r="I3650" i="7"/>
  <c r="I3651" i="7"/>
  <c r="I3652" i="7"/>
  <c r="I3653" i="7"/>
  <c r="I3654" i="7"/>
  <c r="I3655" i="7"/>
  <c r="I3656" i="7"/>
  <c r="I3657" i="7"/>
  <c r="I3658" i="7"/>
  <c r="I3659" i="7"/>
  <c r="I3660" i="7"/>
  <c r="I3661" i="7"/>
  <c r="I3662" i="7"/>
  <c r="I3663" i="7"/>
  <c r="I3664" i="7"/>
  <c r="I3665" i="7"/>
  <c r="I3666" i="7"/>
  <c r="I3667" i="7"/>
  <c r="I3668" i="7"/>
  <c r="I3669" i="7"/>
  <c r="I3670" i="7"/>
  <c r="I3671" i="7"/>
  <c r="I3672" i="7"/>
  <c r="I3673" i="7"/>
  <c r="I3674" i="7"/>
  <c r="I3675" i="7"/>
  <c r="I3676" i="7"/>
  <c r="I3677" i="7"/>
  <c r="I3678" i="7"/>
  <c r="I3679" i="7"/>
  <c r="I3680" i="7"/>
  <c r="I3681" i="7"/>
  <c r="I3682" i="7"/>
  <c r="I3683" i="7"/>
  <c r="I3684" i="7"/>
  <c r="I3685" i="7"/>
  <c r="I3686" i="7"/>
  <c r="I3687" i="7"/>
  <c r="I3688" i="7"/>
  <c r="I3689" i="7"/>
  <c r="I3690" i="7"/>
  <c r="I3691" i="7"/>
  <c r="I3692" i="7"/>
  <c r="I3693" i="7"/>
  <c r="I3694" i="7"/>
  <c r="I3695" i="7"/>
  <c r="I3696" i="7"/>
  <c r="I3697" i="7"/>
  <c r="I3698" i="7"/>
  <c r="I3699" i="7"/>
  <c r="I3700" i="7"/>
  <c r="I3701" i="7"/>
  <c r="I3702" i="7"/>
  <c r="I3703" i="7"/>
  <c r="I3704" i="7"/>
  <c r="I3705" i="7"/>
  <c r="I3706" i="7"/>
  <c r="I3707" i="7"/>
  <c r="I3708" i="7"/>
  <c r="I3709" i="7"/>
  <c r="I3710" i="7"/>
  <c r="I3711" i="7"/>
  <c r="I3712" i="7"/>
  <c r="I3713" i="7"/>
  <c r="I3714" i="7"/>
  <c r="I3715" i="7"/>
  <c r="I3716" i="7"/>
  <c r="I3717" i="7"/>
  <c r="I3718" i="7"/>
  <c r="I3719" i="7"/>
  <c r="I3720" i="7"/>
  <c r="I3721" i="7"/>
  <c r="I3722" i="7"/>
  <c r="I3723" i="7"/>
  <c r="I3724" i="7"/>
  <c r="I3725" i="7"/>
  <c r="I3726" i="7"/>
  <c r="I3727" i="7"/>
  <c r="I3728" i="7"/>
  <c r="I3729" i="7"/>
  <c r="I3730" i="7"/>
  <c r="I3731" i="7"/>
  <c r="I3732" i="7"/>
  <c r="I3733" i="7"/>
  <c r="I3734" i="7"/>
  <c r="I3735" i="7"/>
  <c r="I3736" i="7"/>
  <c r="I3737" i="7"/>
  <c r="I3738" i="7"/>
  <c r="I3739" i="7"/>
  <c r="I3740" i="7"/>
  <c r="I3741" i="7"/>
  <c r="I3742" i="7"/>
  <c r="I3743" i="7"/>
  <c r="I3744" i="7"/>
  <c r="I3745" i="7"/>
  <c r="I3746" i="7"/>
  <c r="I3747" i="7"/>
  <c r="I3748" i="7"/>
  <c r="I3749" i="7"/>
  <c r="I3750" i="7"/>
  <c r="I3751" i="7"/>
  <c r="I3752" i="7"/>
  <c r="I3753" i="7"/>
  <c r="I3754" i="7"/>
  <c r="I3755" i="7"/>
  <c r="I3756" i="7"/>
  <c r="I3757" i="7"/>
  <c r="I3758" i="7"/>
  <c r="I3759" i="7"/>
  <c r="I3760" i="7"/>
  <c r="I3761" i="7"/>
  <c r="I3762" i="7"/>
  <c r="I3763" i="7"/>
  <c r="I3764" i="7"/>
  <c r="I3765" i="7"/>
  <c r="I3766" i="7"/>
  <c r="I3767" i="7"/>
  <c r="I3768" i="7"/>
  <c r="I3769" i="7"/>
  <c r="I3770" i="7"/>
  <c r="I3771" i="7"/>
  <c r="I3772" i="7"/>
  <c r="I3773" i="7"/>
  <c r="I3774" i="7"/>
  <c r="I3775" i="7"/>
  <c r="I3776" i="7"/>
  <c r="I3777" i="7"/>
  <c r="I3778" i="7"/>
  <c r="I3779" i="7"/>
  <c r="I3780" i="7"/>
  <c r="I3781" i="7"/>
  <c r="I3782" i="7"/>
  <c r="I3783" i="7"/>
  <c r="I3784" i="7"/>
  <c r="I3785" i="7"/>
  <c r="I3786" i="7"/>
  <c r="I3787" i="7"/>
  <c r="I3788" i="7"/>
  <c r="I3789" i="7"/>
  <c r="I3790" i="7"/>
  <c r="I3791" i="7"/>
  <c r="I3792" i="7"/>
  <c r="I3793" i="7"/>
  <c r="I3794" i="7"/>
  <c r="I3795" i="7"/>
  <c r="I3796" i="7"/>
  <c r="I3797" i="7"/>
  <c r="I3798" i="7"/>
  <c r="I3799" i="7"/>
  <c r="I3800" i="7"/>
  <c r="I3801" i="7"/>
  <c r="I3802" i="7"/>
  <c r="I3803" i="7"/>
  <c r="I3804" i="7"/>
  <c r="I3805" i="7"/>
  <c r="I3806" i="7"/>
  <c r="I3807" i="7"/>
  <c r="I3808" i="7"/>
  <c r="I3809" i="7"/>
  <c r="I3810" i="7"/>
  <c r="I3811" i="7"/>
  <c r="I3812" i="7"/>
  <c r="I3813" i="7"/>
  <c r="I3814" i="7"/>
  <c r="I3815" i="7"/>
  <c r="I3816" i="7"/>
  <c r="I3817" i="7"/>
  <c r="I3818" i="7"/>
  <c r="I3819" i="7"/>
  <c r="I3820" i="7"/>
  <c r="I3821" i="7"/>
  <c r="I3822" i="7"/>
  <c r="I3823" i="7"/>
  <c r="I3824" i="7"/>
  <c r="I3825" i="7"/>
  <c r="I3826" i="7"/>
  <c r="I3827" i="7"/>
  <c r="I3828" i="7"/>
  <c r="I3829" i="7"/>
  <c r="I3830" i="7"/>
  <c r="I3831" i="7"/>
  <c r="I3832" i="7"/>
  <c r="I3833" i="7"/>
  <c r="I3834" i="7"/>
  <c r="I3835" i="7"/>
  <c r="I3836" i="7"/>
  <c r="I3837" i="7"/>
  <c r="I3838" i="7"/>
  <c r="I3839" i="7"/>
  <c r="I3840" i="7"/>
  <c r="I3841" i="7"/>
  <c r="I3842" i="7"/>
  <c r="I3843" i="7"/>
  <c r="I3844" i="7"/>
  <c r="I3845" i="7"/>
  <c r="I3846" i="7"/>
  <c r="I3847" i="7"/>
  <c r="I3848" i="7"/>
  <c r="I3849" i="7"/>
  <c r="I3850" i="7"/>
  <c r="I3851" i="7"/>
  <c r="I3852" i="7"/>
  <c r="I3853" i="7"/>
  <c r="I3854" i="7"/>
  <c r="I3855" i="7"/>
  <c r="I3856" i="7"/>
  <c r="I3857" i="7"/>
  <c r="I3858" i="7"/>
  <c r="I3859" i="7"/>
  <c r="I3860" i="7"/>
  <c r="I3861" i="7"/>
  <c r="I3862" i="7"/>
  <c r="I3863" i="7"/>
  <c r="I3864" i="7"/>
  <c r="I3865" i="7"/>
  <c r="I3866" i="7"/>
  <c r="I3867" i="7"/>
  <c r="I3868" i="7"/>
  <c r="I3869" i="7"/>
  <c r="I3870" i="7"/>
  <c r="I3871" i="7"/>
  <c r="I3872" i="7"/>
  <c r="I3873" i="7"/>
  <c r="I3874" i="7"/>
  <c r="I3875" i="7"/>
  <c r="I3876" i="7"/>
  <c r="I3877" i="7"/>
  <c r="I3878" i="7"/>
  <c r="I3879" i="7"/>
  <c r="I3880" i="7"/>
  <c r="I3881" i="7"/>
  <c r="I3882" i="7"/>
  <c r="I3883" i="7"/>
  <c r="I3884" i="7"/>
  <c r="I3885" i="7"/>
  <c r="I3886" i="7"/>
  <c r="I3887" i="7"/>
  <c r="I3888" i="7"/>
  <c r="I3889" i="7"/>
  <c r="I3890" i="7"/>
  <c r="I3891" i="7"/>
  <c r="I3892" i="7"/>
  <c r="I3893" i="7"/>
  <c r="I3894" i="7"/>
  <c r="I3895" i="7"/>
  <c r="I3896" i="7"/>
  <c r="I3897" i="7"/>
  <c r="I3898" i="7"/>
  <c r="I3899" i="7"/>
  <c r="I3900" i="7"/>
  <c r="I3901" i="7"/>
  <c r="I3902" i="7"/>
  <c r="I3903" i="7"/>
  <c r="I3904" i="7"/>
  <c r="I3905" i="7"/>
  <c r="I3906" i="7"/>
  <c r="I3907" i="7"/>
  <c r="I3908" i="7"/>
  <c r="I3909" i="7"/>
  <c r="I3910" i="7"/>
  <c r="I3911" i="7"/>
  <c r="I3912" i="7"/>
  <c r="I3913" i="7"/>
  <c r="I3914" i="7"/>
  <c r="I3915" i="7"/>
  <c r="I3916" i="7"/>
  <c r="I3917" i="7"/>
  <c r="I3918" i="7"/>
  <c r="I3919" i="7"/>
  <c r="I3920" i="7"/>
  <c r="I3921" i="7"/>
  <c r="I3922" i="7"/>
  <c r="I3923" i="7"/>
  <c r="I3924" i="7"/>
  <c r="I3925" i="7"/>
  <c r="I3926" i="7"/>
  <c r="I3927" i="7"/>
  <c r="I3928" i="7"/>
  <c r="I3929" i="7"/>
  <c r="I3930" i="7"/>
  <c r="I3931" i="7"/>
  <c r="I3932" i="7"/>
  <c r="I3933" i="7"/>
  <c r="I3934" i="7"/>
  <c r="I3935" i="7"/>
  <c r="I3936" i="7"/>
  <c r="I3937" i="7"/>
  <c r="I3938" i="7"/>
  <c r="I3939" i="7"/>
  <c r="I3940" i="7"/>
  <c r="I3941" i="7"/>
  <c r="I3942" i="7"/>
  <c r="I3943" i="7"/>
  <c r="I3944" i="7"/>
  <c r="I3945" i="7"/>
  <c r="I3946" i="7"/>
  <c r="I3947" i="7"/>
  <c r="I3948" i="7"/>
  <c r="I3949" i="7"/>
  <c r="I3950" i="7"/>
  <c r="I3951" i="7"/>
  <c r="I3952" i="7"/>
  <c r="I3953" i="7"/>
  <c r="I3954" i="7"/>
  <c r="I3955" i="7"/>
  <c r="I3956" i="7"/>
  <c r="I3957" i="7"/>
  <c r="I3958" i="7"/>
  <c r="I3959" i="7"/>
  <c r="I3960" i="7"/>
  <c r="I3961" i="7"/>
  <c r="I3962" i="7"/>
  <c r="I3963" i="7"/>
  <c r="I3964" i="7"/>
  <c r="I3965" i="7"/>
  <c r="I3966" i="7"/>
  <c r="I3967" i="7"/>
  <c r="I3968" i="7"/>
  <c r="I3969" i="7"/>
  <c r="I3970" i="7"/>
  <c r="I3971" i="7"/>
  <c r="I3972" i="7"/>
  <c r="I3973" i="7"/>
  <c r="I3974" i="7"/>
  <c r="I3975" i="7"/>
  <c r="I3976" i="7"/>
  <c r="I3977" i="7"/>
  <c r="I3978" i="7"/>
  <c r="I3979" i="7"/>
  <c r="I3980" i="7"/>
  <c r="I3981" i="7"/>
  <c r="I3982" i="7"/>
  <c r="I3983" i="7"/>
  <c r="I3984" i="7"/>
  <c r="I3985" i="7"/>
  <c r="I3986" i="7"/>
  <c r="I3987" i="7"/>
  <c r="I3988" i="7"/>
  <c r="I3989" i="7"/>
  <c r="I3990" i="7"/>
  <c r="I3991" i="7"/>
  <c r="I3992" i="7"/>
  <c r="I3993" i="7"/>
  <c r="I3994" i="7"/>
  <c r="I3995" i="7"/>
  <c r="I3996" i="7"/>
  <c r="I3997" i="7"/>
  <c r="I3998" i="7"/>
  <c r="I3999" i="7"/>
  <c r="I4000" i="7"/>
  <c r="I4001" i="7"/>
  <c r="I4002" i="7"/>
  <c r="I4003" i="7"/>
  <c r="I4004" i="7"/>
  <c r="I4005" i="7"/>
  <c r="I4006" i="7"/>
  <c r="I4007" i="7"/>
  <c r="I4008" i="7"/>
  <c r="I4009" i="7"/>
  <c r="I4010" i="7"/>
  <c r="I4011" i="7"/>
  <c r="I4012" i="7"/>
  <c r="I4013" i="7"/>
  <c r="I4014" i="7"/>
  <c r="I4015" i="7"/>
  <c r="I4016" i="7"/>
  <c r="I4017" i="7"/>
  <c r="I4018" i="7"/>
  <c r="I4019" i="7"/>
  <c r="I4020" i="7"/>
  <c r="I4021" i="7"/>
  <c r="I4022" i="7"/>
  <c r="I4023" i="7"/>
  <c r="I4024" i="7"/>
  <c r="I4025" i="7"/>
  <c r="I4026" i="7"/>
  <c r="I4027" i="7"/>
  <c r="I4028" i="7"/>
  <c r="I4029" i="7"/>
  <c r="I4030" i="7"/>
  <c r="I4031" i="7"/>
  <c r="I4032" i="7"/>
  <c r="I4033" i="7"/>
  <c r="I4034" i="7"/>
  <c r="I4035" i="7"/>
  <c r="I4036" i="7"/>
  <c r="I4037" i="7"/>
  <c r="I4038" i="7"/>
  <c r="I4039" i="7"/>
  <c r="I4040" i="7"/>
  <c r="I4041" i="7"/>
  <c r="I4042" i="7"/>
  <c r="I4043" i="7"/>
  <c r="I4044" i="7"/>
  <c r="I4045" i="7"/>
  <c r="I4046" i="7"/>
  <c r="I4047" i="7"/>
  <c r="I4048" i="7"/>
  <c r="I4049" i="7"/>
  <c r="I4050" i="7"/>
  <c r="I4051" i="7"/>
  <c r="I4052" i="7"/>
  <c r="I4053" i="7"/>
  <c r="I4054" i="7"/>
  <c r="I4055" i="7"/>
  <c r="I4056" i="7"/>
  <c r="I4057" i="7"/>
  <c r="I4058" i="7"/>
  <c r="I4059" i="7"/>
  <c r="I4060" i="7"/>
  <c r="I4061" i="7"/>
  <c r="I4062" i="7"/>
  <c r="I4063" i="7"/>
  <c r="I4064" i="7"/>
  <c r="I4065" i="7"/>
  <c r="I4066" i="7"/>
  <c r="I4067" i="7"/>
  <c r="I4068" i="7"/>
  <c r="I4069" i="7"/>
  <c r="I4070" i="7"/>
  <c r="I4071" i="7"/>
  <c r="I4072" i="7"/>
  <c r="I4073" i="7"/>
  <c r="I4074" i="7"/>
  <c r="I4075" i="7"/>
  <c r="I4076" i="7"/>
  <c r="I4077" i="7"/>
  <c r="I4078" i="7"/>
  <c r="I4079" i="7"/>
  <c r="I4080" i="7"/>
  <c r="I4081" i="7"/>
  <c r="I4082" i="7"/>
  <c r="I4083" i="7"/>
  <c r="I4084" i="7"/>
  <c r="I4085" i="7"/>
  <c r="I4086" i="7"/>
  <c r="I4087" i="7"/>
  <c r="I4088" i="7"/>
  <c r="I4089" i="7"/>
  <c r="I4090" i="7"/>
  <c r="I4091" i="7"/>
  <c r="I4092" i="7"/>
  <c r="I4093" i="7"/>
  <c r="I4094" i="7"/>
  <c r="I4095" i="7"/>
  <c r="I4096" i="7"/>
  <c r="I4097" i="7"/>
  <c r="I4098" i="7"/>
  <c r="I4099" i="7"/>
  <c r="I4100" i="7"/>
  <c r="I4101" i="7"/>
  <c r="I4102" i="7"/>
  <c r="I4103" i="7"/>
  <c r="I4104" i="7"/>
  <c r="I4105" i="7"/>
  <c r="I4106" i="7"/>
  <c r="I4107" i="7"/>
  <c r="I4108" i="7"/>
  <c r="I4109" i="7"/>
  <c r="I4110" i="7"/>
  <c r="I4111" i="7"/>
  <c r="I4112" i="7"/>
  <c r="I4113" i="7"/>
  <c r="I4114" i="7"/>
  <c r="I4115" i="7"/>
  <c r="I4116" i="7"/>
  <c r="I4117" i="7"/>
  <c r="I4118" i="7"/>
  <c r="I4119" i="7"/>
  <c r="I4120" i="7"/>
  <c r="I4121" i="7"/>
  <c r="I4122" i="7"/>
  <c r="I4123" i="7"/>
  <c r="I4124" i="7"/>
  <c r="I4125" i="7"/>
  <c r="I4126" i="7"/>
  <c r="I4127" i="7"/>
  <c r="I4128" i="7"/>
  <c r="I4129" i="7"/>
  <c r="I4130" i="7"/>
  <c r="I4131" i="7"/>
  <c r="I4132" i="7"/>
  <c r="I4133" i="7"/>
  <c r="I4134" i="7"/>
  <c r="I4135" i="7"/>
  <c r="I4136" i="7"/>
  <c r="I4137" i="7"/>
  <c r="I4138" i="7"/>
  <c r="I4139" i="7"/>
  <c r="I4140" i="7"/>
  <c r="I4141" i="7"/>
  <c r="I4142" i="7"/>
  <c r="I4143" i="7"/>
  <c r="I4144" i="7"/>
  <c r="I4145" i="7"/>
  <c r="I4146" i="7"/>
  <c r="I4147" i="7"/>
  <c r="I4148" i="7"/>
  <c r="I4149" i="7"/>
  <c r="I4150" i="7"/>
  <c r="I4151" i="7"/>
  <c r="I4152" i="7"/>
  <c r="I4153" i="7"/>
  <c r="I4154" i="7"/>
  <c r="I4155" i="7"/>
  <c r="I4156" i="7"/>
  <c r="I4157" i="7"/>
  <c r="I4158" i="7"/>
  <c r="I4159" i="7"/>
  <c r="I4160" i="7"/>
  <c r="I4161" i="7"/>
  <c r="I4162" i="7"/>
  <c r="I4163" i="7"/>
  <c r="I4164" i="7"/>
  <c r="I4165" i="7"/>
  <c r="I4166" i="7"/>
  <c r="I4167" i="7"/>
  <c r="I4168" i="7"/>
  <c r="I4169" i="7"/>
  <c r="I4170" i="7"/>
  <c r="I4171" i="7"/>
  <c r="I4172" i="7"/>
  <c r="I4173" i="7"/>
  <c r="I4174" i="7"/>
  <c r="I4175" i="7"/>
  <c r="I4176" i="7"/>
  <c r="I4177" i="7"/>
  <c r="I4178" i="7"/>
  <c r="I4179" i="7"/>
  <c r="I4180" i="7"/>
  <c r="I4181" i="7"/>
  <c r="I4182" i="7"/>
  <c r="I4183" i="7"/>
  <c r="I4184" i="7"/>
  <c r="I4185" i="7"/>
  <c r="I4186" i="7"/>
  <c r="I4187" i="7"/>
  <c r="I4188" i="7"/>
  <c r="I4189" i="7"/>
  <c r="I4190" i="7"/>
  <c r="I4191" i="7"/>
  <c r="I4192" i="7"/>
  <c r="I4193" i="7"/>
  <c r="I4194" i="7"/>
  <c r="I4195" i="7"/>
  <c r="I4196" i="7"/>
  <c r="I4197" i="7"/>
  <c r="I4198" i="7"/>
  <c r="I4199" i="7"/>
  <c r="I4200" i="7"/>
  <c r="I4201" i="7"/>
  <c r="I4202" i="7"/>
  <c r="I4203" i="7"/>
  <c r="I4204" i="7"/>
  <c r="I4205" i="7"/>
  <c r="I4206" i="7"/>
  <c r="I4207" i="7"/>
  <c r="I4208" i="7"/>
  <c r="I4209" i="7"/>
  <c r="I4210" i="7"/>
  <c r="I4211" i="7"/>
  <c r="I4212" i="7"/>
  <c r="I4213" i="7"/>
  <c r="I4214" i="7"/>
  <c r="I4215" i="7"/>
  <c r="I4216" i="7"/>
  <c r="I4217" i="7"/>
  <c r="I4218" i="7"/>
  <c r="I4219" i="7"/>
  <c r="I4220" i="7"/>
  <c r="I4221" i="7"/>
  <c r="I4222" i="7"/>
  <c r="I4223" i="7"/>
  <c r="I4224" i="7"/>
  <c r="I4225" i="7"/>
  <c r="I4226" i="7"/>
  <c r="I4227" i="7"/>
  <c r="I4228" i="7"/>
  <c r="I4229" i="7"/>
  <c r="I4230" i="7"/>
  <c r="I4231" i="7"/>
  <c r="I4232" i="7"/>
  <c r="I4233" i="7"/>
  <c r="I4234" i="7"/>
  <c r="I4235" i="7"/>
  <c r="I4236" i="7"/>
  <c r="I4237" i="7"/>
  <c r="I4238" i="7"/>
  <c r="I4239" i="7"/>
  <c r="I4240" i="7"/>
  <c r="I4241" i="7"/>
  <c r="I4242" i="7"/>
  <c r="I4243" i="7"/>
  <c r="I4244" i="7"/>
  <c r="I4245" i="7"/>
  <c r="I4246" i="7"/>
  <c r="I4247" i="7"/>
  <c r="I4248" i="7"/>
  <c r="I4249" i="7"/>
  <c r="I4250" i="7"/>
  <c r="I4251" i="7"/>
  <c r="I4252" i="7"/>
  <c r="I4253" i="7"/>
  <c r="I4254" i="7"/>
  <c r="I4255" i="7"/>
  <c r="I4256" i="7"/>
  <c r="I4257" i="7"/>
  <c r="I4258" i="7"/>
  <c r="I4259" i="7"/>
  <c r="I4260" i="7"/>
  <c r="I4261" i="7"/>
  <c r="I4262" i="7"/>
  <c r="I4263" i="7"/>
  <c r="I4264" i="7"/>
  <c r="I4265" i="7"/>
  <c r="I4266" i="7"/>
  <c r="I4267" i="7"/>
  <c r="I4268" i="7"/>
  <c r="I4269" i="7"/>
  <c r="I4270" i="7"/>
  <c r="I4271" i="7"/>
  <c r="I4272" i="7"/>
  <c r="I4273" i="7"/>
  <c r="I4274" i="7"/>
  <c r="I4275" i="7"/>
  <c r="I4276" i="7"/>
  <c r="I4277" i="7"/>
  <c r="I4278" i="7"/>
  <c r="I4279" i="7"/>
  <c r="I4280" i="7"/>
  <c r="I4281" i="7"/>
  <c r="I4282" i="7"/>
  <c r="I4283" i="7"/>
  <c r="I4284" i="7"/>
  <c r="I4285" i="7"/>
  <c r="I4286" i="7"/>
  <c r="I4287" i="7"/>
  <c r="I4288" i="7"/>
  <c r="I4289" i="7"/>
  <c r="I4290" i="7"/>
  <c r="I4291" i="7"/>
  <c r="I4292" i="7"/>
  <c r="I4293" i="7"/>
  <c r="I4294" i="7"/>
  <c r="I4295" i="7"/>
  <c r="I4296" i="7"/>
  <c r="I4297" i="7"/>
  <c r="I4298" i="7"/>
  <c r="I4299" i="7"/>
  <c r="I4300" i="7"/>
  <c r="I4301" i="7"/>
  <c r="I4302" i="7"/>
  <c r="I4303" i="7"/>
  <c r="I4304" i="7"/>
  <c r="I4305" i="7"/>
  <c r="I4306" i="7"/>
  <c r="I4307" i="7"/>
  <c r="I4308" i="7"/>
  <c r="I4309" i="7"/>
  <c r="I4310" i="7"/>
  <c r="I4311" i="7"/>
  <c r="I4312" i="7"/>
  <c r="I4313" i="7"/>
  <c r="I4314" i="7"/>
  <c r="I4315" i="7"/>
  <c r="I4316" i="7"/>
  <c r="I4317" i="7"/>
  <c r="I4318" i="7"/>
  <c r="I4319" i="7"/>
  <c r="I4320" i="7"/>
  <c r="I4321" i="7"/>
  <c r="I4322" i="7"/>
  <c r="I4323" i="7"/>
  <c r="I4324" i="7"/>
  <c r="I4325" i="7"/>
  <c r="I4326" i="7"/>
  <c r="I4327" i="7"/>
  <c r="I4328" i="7"/>
  <c r="I4329" i="7"/>
  <c r="I4330" i="7"/>
  <c r="I4331" i="7"/>
  <c r="I4332" i="7"/>
  <c r="I4333" i="7"/>
  <c r="I4334" i="7"/>
  <c r="I4335" i="7"/>
  <c r="I4336" i="7"/>
  <c r="I4337" i="7"/>
  <c r="I4338" i="7"/>
  <c r="I4339" i="7"/>
  <c r="I4340" i="7"/>
  <c r="I4341" i="7"/>
  <c r="I4342" i="7"/>
  <c r="I4343" i="7"/>
  <c r="I4344" i="7"/>
  <c r="I4345" i="7"/>
  <c r="I4346" i="7"/>
  <c r="I4347" i="7"/>
  <c r="I4348" i="7"/>
  <c r="I4349" i="7"/>
  <c r="I4350" i="7"/>
  <c r="I4351" i="7"/>
  <c r="I4352" i="7"/>
  <c r="I4353" i="7"/>
  <c r="I4354" i="7"/>
  <c r="I4355" i="7"/>
  <c r="I4356" i="7"/>
  <c r="I4357" i="7"/>
  <c r="I4358" i="7"/>
  <c r="I4359" i="7"/>
  <c r="I4360" i="7"/>
  <c r="I4361" i="7"/>
  <c r="I4362" i="7"/>
  <c r="I4363" i="7"/>
  <c r="I4364" i="7"/>
  <c r="I4365" i="7"/>
  <c r="I4366" i="7"/>
  <c r="I4367" i="7"/>
  <c r="I4368" i="7"/>
  <c r="I4369" i="7"/>
  <c r="I4370" i="7"/>
  <c r="I4371" i="7"/>
  <c r="I4372" i="7"/>
  <c r="I4373" i="7"/>
  <c r="I4374" i="7"/>
  <c r="I4375" i="7"/>
  <c r="I4376" i="7"/>
  <c r="I4377" i="7"/>
  <c r="I4378" i="7"/>
  <c r="I4379" i="7"/>
  <c r="I4380" i="7"/>
  <c r="I4381" i="7"/>
  <c r="I4382" i="7"/>
  <c r="I4383" i="7"/>
  <c r="I4384" i="7"/>
  <c r="I4385" i="7"/>
  <c r="I4386" i="7"/>
  <c r="I4387" i="7"/>
  <c r="I4388" i="7"/>
  <c r="I4389" i="7"/>
  <c r="I4390" i="7"/>
  <c r="I4391" i="7"/>
  <c r="I4392" i="7"/>
  <c r="I4393" i="7"/>
  <c r="I4394" i="7"/>
  <c r="I4395" i="7"/>
  <c r="I4396" i="7"/>
  <c r="I4397" i="7"/>
  <c r="I4398" i="7"/>
  <c r="I4399" i="7"/>
  <c r="I4400" i="7"/>
  <c r="I4401" i="7"/>
  <c r="I4402" i="7"/>
  <c r="I4403" i="7"/>
  <c r="I4404" i="7"/>
  <c r="I4405" i="7"/>
  <c r="I4406" i="7"/>
  <c r="I4407" i="7"/>
  <c r="I4408" i="7"/>
  <c r="I4409" i="7"/>
  <c r="I4410" i="7"/>
  <c r="I4411" i="7"/>
  <c r="I4412" i="7"/>
  <c r="I4413" i="7"/>
  <c r="I4414" i="7"/>
  <c r="I4415" i="7"/>
  <c r="I4416" i="7"/>
  <c r="I4417" i="7"/>
  <c r="I4418" i="7"/>
  <c r="I4419" i="7"/>
  <c r="I4420" i="7"/>
  <c r="I4421" i="7"/>
  <c r="I4422" i="7"/>
  <c r="I4423" i="7"/>
  <c r="I4424" i="7"/>
  <c r="I4425" i="7"/>
  <c r="I4426" i="7"/>
  <c r="I4427" i="7"/>
  <c r="I4428" i="7"/>
  <c r="I4429" i="7"/>
  <c r="I4430" i="7"/>
  <c r="I4431" i="7"/>
  <c r="I4432" i="7"/>
  <c r="I4433" i="7"/>
  <c r="I4434" i="7"/>
  <c r="I4435" i="7"/>
  <c r="I4436" i="7"/>
  <c r="I4437" i="7"/>
  <c r="I4438" i="7"/>
  <c r="I4439" i="7"/>
  <c r="I4440" i="7"/>
  <c r="I4441" i="7"/>
  <c r="I4442" i="7"/>
  <c r="I4443" i="7"/>
  <c r="I4444" i="7"/>
  <c r="I4445" i="7"/>
  <c r="I4446" i="7"/>
  <c r="I4447" i="7"/>
  <c r="I4448" i="7"/>
  <c r="I4449" i="7"/>
  <c r="I4450" i="7"/>
  <c r="I4451" i="7"/>
  <c r="I4452" i="7"/>
  <c r="I4453" i="7"/>
  <c r="I4454" i="7"/>
  <c r="I4455" i="7"/>
  <c r="I4456" i="7"/>
  <c r="I4457" i="7"/>
  <c r="I4458" i="7"/>
  <c r="I4459" i="7"/>
  <c r="I4460" i="7"/>
  <c r="I4461" i="7"/>
  <c r="I4462" i="7"/>
  <c r="I4463" i="7"/>
  <c r="I4464" i="7"/>
  <c r="I4465" i="7"/>
  <c r="I4466" i="7"/>
  <c r="I4467" i="7"/>
  <c r="I4468" i="7"/>
  <c r="I4469" i="7"/>
  <c r="I4470" i="7"/>
  <c r="I4471" i="7"/>
  <c r="I4472" i="7"/>
  <c r="I4473" i="7"/>
  <c r="I4474" i="7"/>
  <c r="I4475" i="7"/>
  <c r="I4476" i="7"/>
  <c r="I4477" i="7"/>
  <c r="I4478" i="7"/>
  <c r="I4479" i="7"/>
  <c r="I4480" i="7"/>
  <c r="I4481" i="7"/>
  <c r="I4482" i="7"/>
  <c r="I4483" i="7"/>
  <c r="I4484" i="7"/>
  <c r="I4485" i="7"/>
  <c r="I4486" i="7"/>
  <c r="I4487" i="7"/>
  <c r="I4488" i="7"/>
  <c r="I4489" i="7"/>
  <c r="I4490" i="7"/>
  <c r="I4491" i="7"/>
  <c r="I4492" i="7"/>
  <c r="I4493" i="7"/>
  <c r="I4494" i="7"/>
  <c r="I4495" i="7"/>
  <c r="I4496" i="7"/>
  <c r="I4497" i="7"/>
  <c r="I4498" i="7"/>
  <c r="I4499" i="7"/>
  <c r="I4500" i="7"/>
  <c r="I4501" i="7"/>
  <c r="I4502" i="7"/>
  <c r="I4503" i="7"/>
  <c r="I4504" i="7"/>
  <c r="I4505" i="7"/>
  <c r="I4506" i="7"/>
  <c r="I4507" i="7"/>
  <c r="I4508" i="7"/>
  <c r="I4509" i="7"/>
  <c r="I4510" i="7"/>
  <c r="I4511" i="7"/>
  <c r="I4512" i="7"/>
  <c r="I4513" i="7"/>
  <c r="I4514" i="7"/>
  <c r="I4515" i="7"/>
  <c r="I4516" i="7"/>
  <c r="I4517" i="7"/>
  <c r="I4518" i="7"/>
  <c r="I4519" i="7"/>
  <c r="I4520" i="7"/>
  <c r="I4521" i="7"/>
  <c r="I4522" i="7"/>
  <c r="I4523" i="7"/>
  <c r="I4524" i="7"/>
  <c r="I4525" i="7"/>
  <c r="I4526" i="7"/>
  <c r="I4527" i="7"/>
  <c r="I4528" i="7"/>
  <c r="I4529" i="7"/>
  <c r="I4530" i="7"/>
  <c r="I4531" i="7"/>
  <c r="I4532" i="7"/>
  <c r="I4533" i="7"/>
  <c r="I4534" i="7"/>
  <c r="I4535" i="7"/>
  <c r="I4536" i="7"/>
  <c r="I4537" i="7"/>
  <c r="I4538" i="7"/>
  <c r="I4539" i="7"/>
  <c r="I4540" i="7"/>
  <c r="I4541" i="7"/>
  <c r="I4542" i="7"/>
  <c r="I4543" i="7"/>
  <c r="I4544" i="7"/>
  <c r="I4545" i="7"/>
  <c r="I4546" i="7"/>
  <c r="I4547" i="7"/>
  <c r="I4548" i="7"/>
  <c r="I4549" i="7"/>
  <c r="I4550" i="7"/>
  <c r="I4551" i="7"/>
  <c r="I4552" i="7"/>
  <c r="I4553" i="7"/>
  <c r="I4554" i="7"/>
  <c r="I4555" i="7"/>
  <c r="I4556" i="7"/>
  <c r="I4557" i="7"/>
  <c r="I4558" i="7"/>
  <c r="I4559" i="7"/>
  <c r="I4560" i="7"/>
  <c r="I4561" i="7"/>
  <c r="I4562" i="7"/>
  <c r="I4563" i="7"/>
  <c r="I4564" i="7"/>
  <c r="I4565" i="7"/>
  <c r="I4566" i="7"/>
  <c r="I4567" i="7"/>
  <c r="I4568" i="7"/>
  <c r="I4569" i="7"/>
  <c r="I4570" i="7"/>
  <c r="I4571" i="7"/>
  <c r="I4572" i="7"/>
  <c r="I4573" i="7"/>
  <c r="I4574" i="7"/>
  <c r="I4575" i="7"/>
  <c r="I4576" i="7"/>
  <c r="I4577" i="7"/>
  <c r="I4578" i="7"/>
  <c r="I4579" i="7"/>
  <c r="I4580" i="7"/>
  <c r="I4581" i="7"/>
  <c r="I4582" i="7"/>
  <c r="I4583" i="7"/>
  <c r="I4584" i="7"/>
  <c r="I4585" i="7"/>
  <c r="I4586" i="7"/>
  <c r="I4587" i="7"/>
  <c r="I4588" i="7"/>
  <c r="I4589" i="7"/>
  <c r="I4590" i="7"/>
  <c r="I4591" i="7"/>
  <c r="I4592" i="7"/>
  <c r="I4593" i="7"/>
  <c r="I4594" i="7"/>
  <c r="I4595" i="7"/>
  <c r="I4596" i="7"/>
  <c r="I4597" i="7"/>
  <c r="I4598" i="7"/>
  <c r="I4599" i="7"/>
  <c r="I4600" i="7"/>
  <c r="I4601" i="7"/>
  <c r="I4602" i="7"/>
  <c r="I4603" i="7"/>
  <c r="I4604" i="7"/>
  <c r="I4605" i="7"/>
  <c r="I4606" i="7"/>
  <c r="I4607" i="7"/>
  <c r="I4608" i="7"/>
  <c r="I4609" i="7"/>
  <c r="I4610" i="7"/>
  <c r="I4611" i="7"/>
  <c r="I4612" i="7"/>
  <c r="I4613" i="7"/>
  <c r="I4614" i="7"/>
  <c r="I4615" i="7"/>
  <c r="I4616" i="7"/>
  <c r="I4617" i="7"/>
  <c r="I4618" i="7"/>
  <c r="I4619" i="7"/>
  <c r="I4620" i="7"/>
  <c r="I4621" i="7"/>
  <c r="I4622" i="7"/>
  <c r="I4623" i="7"/>
  <c r="I4624" i="7"/>
  <c r="I4625" i="7"/>
  <c r="I4626" i="7"/>
  <c r="I4627" i="7"/>
  <c r="I4628" i="7"/>
  <c r="I4629" i="7"/>
  <c r="I4630" i="7"/>
  <c r="I4631" i="7"/>
  <c r="I4632" i="7"/>
  <c r="I4633" i="7"/>
  <c r="I4634" i="7"/>
  <c r="I4635" i="7"/>
  <c r="I4636" i="7"/>
  <c r="I4637" i="7"/>
  <c r="I4638" i="7"/>
  <c r="I4639" i="7"/>
  <c r="I4640" i="7"/>
  <c r="I4641" i="7"/>
  <c r="I4642" i="7"/>
  <c r="I4643" i="7"/>
  <c r="I4644" i="7"/>
  <c r="I4645" i="7"/>
  <c r="I4646" i="7"/>
  <c r="I4647" i="7"/>
  <c r="I4648" i="7"/>
  <c r="I4649" i="7"/>
  <c r="I4650" i="7"/>
  <c r="I4651" i="7"/>
  <c r="I4652" i="7"/>
  <c r="I4653" i="7"/>
  <c r="I4654" i="7"/>
  <c r="I4655" i="7"/>
  <c r="I4656" i="7"/>
  <c r="I4657" i="7"/>
  <c r="I4658" i="7"/>
  <c r="I4659" i="7"/>
  <c r="I4660" i="7"/>
  <c r="I4661" i="7"/>
  <c r="I4662" i="7"/>
  <c r="I4663" i="7"/>
  <c r="I4664" i="7"/>
  <c r="I4665" i="7"/>
  <c r="I4666" i="7"/>
  <c r="I4667" i="7"/>
  <c r="I4668" i="7"/>
  <c r="I4669" i="7"/>
  <c r="I4670" i="7"/>
  <c r="I4671" i="7"/>
  <c r="I4672" i="7"/>
  <c r="I4673" i="7"/>
  <c r="I4674" i="7"/>
  <c r="I4675" i="7"/>
  <c r="I4676" i="7"/>
  <c r="I4677" i="7"/>
  <c r="I4678" i="7"/>
  <c r="I4679" i="7"/>
  <c r="I4680" i="7"/>
  <c r="I4681" i="7"/>
  <c r="I4682" i="7"/>
  <c r="I4683" i="7"/>
  <c r="I4684" i="7"/>
  <c r="I4685" i="7"/>
  <c r="I4686" i="7"/>
  <c r="I4687" i="7"/>
  <c r="I4688" i="7"/>
  <c r="I4689" i="7"/>
  <c r="I4690" i="7"/>
  <c r="I4691" i="7"/>
  <c r="I4692" i="7"/>
  <c r="I4693" i="7"/>
  <c r="I4694" i="7"/>
  <c r="I4695" i="7"/>
  <c r="I4696" i="7"/>
  <c r="I4697" i="7"/>
  <c r="I4698" i="7"/>
  <c r="I4699" i="7"/>
  <c r="I4700" i="7"/>
  <c r="I4701" i="7"/>
  <c r="I4702" i="7"/>
  <c r="I4703" i="7"/>
  <c r="I4704" i="7"/>
  <c r="I4705" i="7"/>
  <c r="I4706" i="7"/>
  <c r="I4707" i="7"/>
  <c r="I4708" i="7"/>
  <c r="I4709" i="7"/>
  <c r="I4710" i="7"/>
  <c r="I4711" i="7"/>
  <c r="I4712" i="7"/>
  <c r="I4713" i="7"/>
  <c r="I4714" i="7"/>
  <c r="I4715" i="7"/>
  <c r="I4716" i="7"/>
  <c r="I4717" i="7"/>
  <c r="I4718" i="7"/>
  <c r="I4719" i="7"/>
  <c r="I4720" i="7"/>
  <c r="I4721" i="7"/>
  <c r="I4722" i="7"/>
  <c r="I4723" i="7"/>
  <c r="I4724" i="7"/>
  <c r="I4725" i="7"/>
  <c r="I4726" i="7"/>
  <c r="I4727" i="7"/>
  <c r="I4728" i="7"/>
  <c r="I4729" i="7"/>
  <c r="I4730" i="7"/>
  <c r="I4731" i="7"/>
  <c r="I4732" i="7"/>
  <c r="I4733" i="7"/>
  <c r="I4734" i="7"/>
  <c r="I4735" i="7"/>
  <c r="I4736" i="7"/>
  <c r="I4737" i="7"/>
  <c r="I4738" i="7"/>
  <c r="I4739" i="7"/>
  <c r="I4740" i="7"/>
  <c r="I4741" i="7"/>
  <c r="I4742" i="7"/>
  <c r="I4743" i="7"/>
  <c r="I4744" i="7"/>
  <c r="I4745" i="7"/>
  <c r="I4746" i="7"/>
  <c r="I4747" i="7"/>
  <c r="I4748" i="7"/>
  <c r="I4749" i="7"/>
  <c r="I4750" i="7"/>
  <c r="I4751" i="7"/>
  <c r="I4752" i="7"/>
  <c r="I4753" i="7"/>
  <c r="I4754" i="7"/>
  <c r="I4755" i="7"/>
  <c r="I4756" i="7"/>
  <c r="I4757" i="7"/>
  <c r="I4758" i="7"/>
  <c r="I4759" i="7"/>
  <c r="I4760" i="7"/>
  <c r="I4761" i="7"/>
  <c r="I4762" i="7"/>
  <c r="I4763" i="7"/>
  <c r="I4764" i="7"/>
  <c r="I4765" i="7"/>
  <c r="I4766" i="7"/>
  <c r="I4767" i="7"/>
  <c r="I4768" i="7"/>
  <c r="I4769" i="7"/>
  <c r="I4770" i="7"/>
  <c r="I4771" i="7"/>
  <c r="I4772" i="7"/>
  <c r="I4773" i="7"/>
  <c r="I4774" i="7"/>
  <c r="I4775" i="7"/>
  <c r="I4776" i="7"/>
  <c r="I4777" i="7"/>
  <c r="I4778" i="7"/>
  <c r="I4779" i="7"/>
  <c r="I4780" i="7"/>
  <c r="I4781" i="7"/>
  <c r="I4782" i="7"/>
  <c r="I4783" i="7"/>
  <c r="I4784" i="7"/>
  <c r="I4785" i="7"/>
  <c r="I4786" i="7"/>
  <c r="I4787" i="7"/>
  <c r="I4788" i="7"/>
  <c r="I4789" i="7"/>
  <c r="I4790" i="7"/>
  <c r="I4791" i="7"/>
  <c r="I4792" i="7"/>
  <c r="I4793" i="7"/>
  <c r="I4794" i="7"/>
  <c r="I4795" i="7"/>
  <c r="I4796" i="7"/>
  <c r="I4797" i="7"/>
  <c r="I4798" i="7"/>
  <c r="I4799" i="7"/>
  <c r="I4800" i="7"/>
  <c r="I4801" i="7"/>
  <c r="I4802" i="7"/>
  <c r="I4803" i="7"/>
  <c r="I4804" i="7"/>
  <c r="I4805" i="7"/>
  <c r="I4806" i="7"/>
  <c r="I4807" i="7"/>
  <c r="I4808" i="7"/>
  <c r="I4809" i="7"/>
  <c r="I4810" i="7"/>
  <c r="I4811" i="7"/>
  <c r="I4812" i="7"/>
  <c r="I4813" i="7"/>
  <c r="I4814" i="7"/>
  <c r="I4815" i="7"/>
  <c r="I4816" i="7"/>
  <c r="I4817" i="7"/>
  <c r="I4818" i="7"/>
  <c r="I4819" i="7"/>
  <c r="I4820" i="7"/>
  <c r="I4821" i="7"/>
  <c r="I4822" i="7"/>
  <c r="I4823" i="7"/>
  <c r="I4824" i="7"/>
  <c r="I4825" i="7"/>
  <c r="I4826" i="7"/>
  <c r="I4827" i="7"/>
  <c r="I4828" i="7"/>
  <c r="I4829" i="7"/>
  <c r="I4830" i="7"/>
  <c r="I4831" i="7"/>
  <c r="I4832" i="7"/>
  <c r="I4833" i="7"/>
  <c r="I4834" i="7"/>
  <c r="I4835" i="7"/>
  <c r="I4836" i="7"/>
  <c r="I4837" i="7"/>
  <c r="I4838" i="7"/>
  <c r="I4839" i="7"/>
  <c r="I4840" i="7"/>
  <c r="I4841" i="7"/>
  <c r="I4842" i="7"/>
  <c r="I4843" i="7"/>
  <c r="I4844" i="7"/>
  <c r="I4845" i="7"/>
  <c r="I4846" i="7"/>
  <c r="I4847" i="7"/>
  <c r="I4848" i="7"/>
  <c r="I4849" i="7"/>
  <c r="I4850" i="7"/>
  <c r="I4851" i="7"/>
  <c r="I4852" i="7"/>
  <c r="I4853" i="7"/>
  <c r="I4854" i="7"/>
  <c r="I4855" i="7"/>
  <c r="I4856" i="7"/>
  <c r="I4857" i="7"/>
  <c r="I4858" i="7"/>
  <c r="I4859" i="7"/>
  <c r="I4860" i="7"/>
  <c r="I4861" i="7"/>
  <c r="I4862" i="7"/>
  <c r="I4863" i="7"/>
  <c r="I4864" i="7"/>
  <c r="I4865" i="7"/>
  <c r="I4866" i="7"/>
  <c r="I4867" i="7"/>
  <c r="I4868" i="7"/>
  <c r="I4869" i="7"/>
  <c r="I4870" i="7"/>
  <c r="I4871" i="7"/>
  <c r="I4872" i="7"/>
  <c r="I4873" i="7"/>
  <c r="I4874" i="7"/>
  <c r="I4875" i="7"/>
  <c r="I4876" i="7"/>
  <c r="I4877" i="7"/>
  <c r="I4878" i="7"/>
  <c r="I4879" i="7"/>
  <c r="I4880" i="7"/>
  <c r="I4881" i="7"/>
  <c r="I4882" i="7"/>
  <c r="I4883" i="7"/>
  <c r="I4884" i="7"/>
  <c r="I4885" i="7"/>
  <c r="I4886" i="7"/>
  <c r="I4887" i="7"/>
  <c r="I4888" i="7"/>
  <c r="I4889" i="7"/>
  <c r="I4890" i="7"/>
  <c r="I4891" i="7"/>
  <c r="I4892" i="7"/>
  <c r="I4893" i="7"/>
  <c r="I4894" i="7"/>
  <c r="I4895" i="7"/>
  <c r="I4896" i="7"/>
  <c r="I4897" i="7"/>
  <c r="I4898" i="7"/>
  <c r="I4899" i="7"/>
  <c r="I4900" i="7"/>
  <c r="I4901" i="7"/>
  <c r="I4902" i="7"/>
  <c r="I4903" i="7"/>
  <c r="I4904" i="7"/>
  <c r="I4905" i="7"/>
  <c r="I4906" i="7"/>
  <c r="I4907" i="7"/>
  <c r="I4908" i="7"/>
  <c r="I4909" i="7"/>
  <c r="I4910" i="7"/>
  <c r="I4911" i="7"/>
  <c r="I4912" i="7"/>
  <c r="I4913" i="7"/>
  <c r="I4914" i="7"/>
  <c r="I4915" i="7"/>
  <c r="I4916" i="7"/>
  <c r="I4917" i="7"/>
  <c r="I4918" i="7"/>
  <c r="I4919" i="7"/>
  <c r="I4920" i="7"/>
  <c r="I4921" i="7"/>
  <c r="I4922" i="7"/>
  <c r="I4923" i="7"/>
  <c r="I4924" i="7"/>
  <c r="I4925" i="7"/>
  <c r="I4926" i="7"/>
  <c r="I4927" i="7"/>
  <c r="I4928" i="7"/>
  <c r="I4929" i="7"/>
  <c r="I4930" i="7"/>
  <c r="I4931" i="7"/>
  <c r="I4932" i="7"/>
  <c r="I4933" i="7"/>
  <c r="I4934" i="7"/>
  <c r="I4935" i="7"/>
  <c r="I4936" i="7"/>
  <c r="I4937" i="7"/>
  <c r="I4938" i="7"/>
  <c r="I4939" i="7"/>
  <c r="I4940" i="7"/>
  <c r="I4941" i="7"/>
  <c r="I4942" i="7"/>
  <c r="I4943" i="7"/>
  <c r="I4944" i="7"/>
  <c r="I4945" i="7"/>
  <c r="I4946" i="7"/>
  <c r="I4947" i="7"/>
  <c r="I4948" i="7"/>
  <c r="I4949" i="7"/>
  <c r="I4950" i="7"/>
  <c r="I4951" i="7"/>
  <c r="I4952" i="7"/>
  <c r="I4953" i="7"/>
  <c r="I4954" i="7"/>
  <c r="I4955" i="7"/>
  <c r="I4956" i="7"/>
  <c r="I4957" i="7"/>
  <c r="I4958" i="7"/>
  <c r="I4959" i="7"/>
  <c r="I4960" i="7"/>
  <c r="I4961" i="7"/>
  <c r="I4962" i="7"/>
  <c r="I4963" i="7"/>
  <c r="I4964" i="7"/>
  <c r="I4965" i="7"/>
  <c r="I4966" i="7"/>
  <c r="I4967" i="7"/>
  <c r="I4968" i="7"/>
  <c r="I4969" i="7"/>
  <c r="I4970" i="7"/>
  <c r="I4971" i="7"/>
  <c r="I4972" i="7"/>
  <c r="I4973" i="7"/>
  <c r="I4974" i="7"/>
  <c r="I4975" i="7"/>
  <c r="I4976" i="7"/>
  <c r="I4977" i="7"/>
  <c r="I4978" i="7"/>
  <c r="I4979" i="7"/>
  <c r="I4980" i="7"/>
  <c r="I4981" i="7"/>
  <c r="I4982" i="7"/>
  <c r="I4983" i="7"/>
  <c r="I4984" i="7"/>
  <c r="I4985" i="7"/>
  <c r="I4986" i="7"/>
  <c r="I4987" i="7"/>
  <c r="I4988" i="7"/>
  <c r="I4989" i="7"/>
  <c r="I4990" i="7"/>
  <c r="I4991" i="7"/>
  <c r="I4992" i="7"/>
  <c r="I4993" i="7"/>
  <c r="I4994" i="7"/>
  <c r="I4995" i="7"/>
  <c r="I4996" i="7"/>
  <c r="I4997" i="7"/>
  <c r="I4998" i="7"/>
  <c r="I4999" i="7"/>
  <c r="I5000" i="7"/>
  <c r="I5001" i="7"/>
  <c r="I5002" i="7"/>
  <c r="I5003" i="7"/>
  <c r="I5004" i="7"/>
  <c r="I5005" i="7"/>
  <c r="I5006" i="7"/>
  <c r="I5007" i="7"/>
  <c r="I5008" i="7"/>
  <c r="I5009" i="7"/>
  <c r="I5010" i="7"/>
  <c r="I5011" i="7"/>
  <c r="I5012" i="7"/>
  <c r="I5013" i="7"/>
  <c r="I5014" i="7"/>
  <c r="I5015" i="7"/>
  <c r="I5016" i="7"/>
  <c r="I5017" i="7"/>
  <c r="I5018" i="7"/>
  <c r="I5019" i="7"/>
  <c r="I5020" i="7"/>
  <c r="I5021" i="7"/>
  <c r="I5022" i="7"/>
  <c r="I5023" i="7"/>
  <c r="I5024" i="7"/>
  <c r="I5025" i="7"/>
  <c r="I5026" i="7"/>
  <c r="I5027" i="7"/>
  <c r="I5028" i="7"/>
  <c r="I5029" i="7"/>
  <c r="I5030" i="7"/>
  <c r="I5031" i="7"/>
  <c r="I5032" i="7"/>
  <c r="I5033" i="7"/>
  <c r="I5034" i="7"/>
  <c r="I5035" i="7"/>
  <c r="I5036" i="7"/>
  <c r="I5037" i="7"/>
  <c r="I5038" i="7"/>
  <c r="I5039" i="7"/>
  <c r="I5040" i="7"/>
  <c r="I5041" i="7"/>
  <c r="I5042" i="7"/>
  <c r="I5043" i="7"/>
  <c r="I5044" i="7"/>
  <c r="I5045" i="7"/>
  <c r="I5046" i="7"/>
  <c r="I5047" i="7"/>
  <c r="I5048" i="7"/>
  <c r="I5049" i="7"/>
  <c r="I5050" i="7"/>
  <c r="I5051" i="7"/>
  <c r="I5052" i="7"/>
  <c r="I5053" i="7"/>
  <c r="I5054" i="7"/>
  <c r="I5055" i="7"/>
  <c r="I5056" i="7"/>
  <c r="I5057" i="7"/>
  <c r="I5058" i="7"/>
  <c r="I5059" i="7"/>
  <c r="I5060" i="7"/>
  <c r="I5061" i="7"/>
  <c r="I5062" i="7"/>
  <c r="I5063" i="7"/>
  <c r="I5064" i="7"/>
  <c r="I5065" i="7"/>
  <c r="I5066" i="7"/>
  <c r="I5067" i="7"/>
  <c r="I5068" i="7"/>
  <c r="I5069" i="7"/>
  <c r="I5070" i="7"/>
  <c r="I5071" i="7"/>
  <c r="I5072" i="7"/>
  <c r="I5073" i="7"/>
  <c r="I5074" i="7"/>
  <c r="I5075" i="7"/>
  <c r="I5076" i="7"/>
  <c r="I5077" i="7"/>
  <c r="I5078" i="7"/>
  <c r="I5079" i="7"/>
  <c r="I5080" i="7"/>
  <c r="I5081" i="7"/>
  <c r="I5082" i="7"/>
  <c r="I5083" i="7"/>
  <c r="I5084" i="7"/>
  <c r="I5085" i="7"/>
  <c r="I5086" i="7"/>
  <c r="I5087" i="7"/>
  <c r="I5088" i="7"/>
  <c r="I5089" i="7"/>
  <c r="I5090" i="7"/>
  <c r="I5091" i="7"/>
  <c r="I5092" i="7"/>
  <c r="I5093" i="7"/>
  <c r="I5094" i="7"/>
  <c r="I5095" i="7"/>
  <c r="I5096" i="7"/>
  <c r="I5097" i="7"/>
  <c r="I5098" i="7"/>
  <c r="I5099" i="7"/>
  <c r="I5100" i="7"/>
  <c r="I5101" i="7"/>
  <c r="I5102" i="7"/>
  <c r="I5103" i="7"/>
  <c r="I5104" i="7"/>
  <c r="I5105" i="7"/>
  <c r="I5106" i="7"/>
  <c r="I5107" i="7"/>
  <c r="I5108" i="7"/>
  <c r="I5109" i="7"/>
  <c r="I5110" i="7"/>
  <c r="I5111" i="7"/>
  <c r="I5112" i="7"/>
  <c r="I5113" i="7"/>
  <c r="I5114" i="7"/>
  <c r="I5115" i="7"/>
  <c r="I5116" i="7"/>
  <c r="I5117" i="7"/>
  <c r="I5118" i="7"/>
  <c r="I5119" i="7"/>
  <c r="I5120" i="7"/>
  <c r="I5121" i="7"/>
  <c r="I5122" i="7"/>
  <c r="I5123" i="7"/>
  <c r="I5124" i="7"/>
  <c r="I5125" i="7"/>
  <c r="I5126" i="7"/>
  <c r="I5127" i="7"/>
  <c r="I5128" i="7"/>
  <c r="I5129" i="7"/>
  <c r="I5130" i="7"/>
  <c r="I5131" i="7"/>
  <c r="I5132" i="7"/>
  <c r="I5133" i="7"/>
  <c r="I5134" i="7"/>
  <c r="I5135" i="7"/>
  <c r="I5136" i="7"/>
  <c r="I5137" i="7"/>
  <c r="I5138" i="7"/>
  <c r="I5139" i="7"/>
  <c r="I5140" i="7"/>
  <c r="I5141" i="7"/>
  <c r="I5142" i="7"/>
  <c r="I5143" i="7"/>
  <c r="I5144" i="7"/>
  <c r="I5145" i="7"/>
  <c r="I5146" i="7"/>
  <c r="I5147" i="7"/>
  <c r="I5148" i="7"/>
  <c r="I5149" i="7"/>
  <c r="I5150" i="7"/>
  <c r="I5151" i="7"/>
  <c r="I5152" i="7"/>
  <c r="I5153" i="7"/>
  <c r="I5154" i="7"/>
  <c r="I5155" i="7"/>
  <c r="I5156" i="7"/>
  <c r="I5157" i="7"/>
  <c r="I5158" i="7"/>
  <c r="I5159" i="7"/>
  <c r="I5160" i="7"/>
  <c r="I5161" i="7"/>
  <c r="I5162" i="7"/>
  <c r="I5163" i="7"/>
  <c r="I5164" i="7"/>
  <c r="I5165" i="7"/>
  <c r="I5166" i="7"/>
  <c r="I5167" i="7"/>
  <c r="I5168" i="7"/>
  <c r="I5169" i="7"/>
  <c r="I5170" i="7"/>
  <c r="I5171" i="7"/>
  <c r="I5172" i="7"/>
  <c r="I5173" i="7"/>
  <c r="I5174" i="7"/>
  <c r="I5175" i="7"/>
  <c r="I5176" i="7"/>
  <c r="I5177" i="7"/>
  <c r="I5178" i="7"/>
  <c r="I5179" i="7"/>
  <c r="I5180" i="7"/>
  <c r="I5181" i="7"/>
  <c r="I5182" i="7"/>
  <c r="I5183" i="7"/>
  <c r="I5184" i="7"/>
  <c r="I5185" i="7"/>
  <c r="I5186" i="7"/>
  <c r="I5187" i="7"/>
  <c r="I5188" i="7"/>
  <c r="I5189" i="7"/>
  <c r="I5190" i="7"/>
  <c r="I5191" i="7"/>
  <c r="I5192" i="7"/>
  <c r="I5193" i="7"/>
  <c r="I5194" i="7"/>
  <c r="I5195" i="7"/>
  <c r="I5196" i="7"/>
  <c r="I5197" i="7"/>
  <c r="I5198" i="7"/>
  <c r="I5199" i="7"/>
  <c r="I5200" i="7"/>
  <c r="I5201" i="7"/>
  <c r="I5202" i="7"/>
  <c r="I5203" i="7"/>
  <c r="I5204" i="7"/>
  <c r="I5205" i="7"/>
  <c r="I5206" i="7"/>
  <c r="I5207" i="7"/>
  <c r="I5208" i="7"/>
  <c r="I5209" i="7"/>
  <c r="I5210" i="7"/>
  <c r="I5211" i="7"/>
  <c r="I5212" i="7"/>
  <c r="I5213" i="7"/>
  <c r="I5214" i="7"/>
  <c r="I5215" i="7"/>
  <c r="I5216" i="7"/>
  <c r="I5217" i="7"/>
  <c r="I5218" i="7"/>
  <c r="I5219" i="7"/>
  <c r="I5220" i="7"/>
  <c r="I5221" i="7"/>
  <c r="I5222" i="7"/>
  <c r="I5223" i="7"/>
  <c r="I5224" i="7"/>
  <c r="I5225" i="7"/>
  <c r="I5226" i="7"/>
  <c r="I5227" i="7"/>
  <c r="I5228" i="7"/>
  <c r="I5229" i="7"/>
  <c r="I5230" i="7"/>
  <c r="I5231" i="7"/>
  <c r="I5232" i="7"/>
  <c r="I5233" i="7"/>
  <c r="I5234" i="7"/>
  <c r="I5235" i="7"/>
  <c r="I5236" i="7"/>
  <c r="I5237" i="7"/>
  <c r="I5238" i="7"/>
  <c r="I5239" i="7"/>
  <c r="I5240" i="7"/>
  <c r="I5241" i="7"/>
  <c r="I5242" i="7"/>
  <c r="I5243" i="7"/>
  <c r="I5244" i="7"/>
  <c r="I5245" i="7"/>
  <c r="I5246" i="7"/>
  <c r="I5247" i="7"/>
  <c r="I5248" i="7"/>
  <c r="I5249" i="7"/>
  <c r="I5250" i="7"/>
  <c r="I5251" i="7"/>
  <c r="I5252" i="7"/>
  <c r="I5253" i="7"/>
  <c r="I5254" i="7"/>
  <c r="I5255" i="7"/>
  <c r="I5256" i="7"/>
  <c r="I5257" i="7"/>
  <c r="I5258" i="7"/>
  <c r="I5259" i="7"/>
  <c r="I5260" i="7"/>
  <c r="I5261" i="7"/>
  <c r="I5262" i="7"/>
  <c r="I5263" i="7"/>
  <c r="I5264" i="7"/>
  <c r="I5265" i="7"/>
  <c r="I5266" i="7"/>
  <c r="I5267" i="7"/>
  <c r="I5268" i="7"/>
  <c r="I5269" i="7"/>
  <c r="I5270" i="7"/>
  <c r="I5271" i="7"/>
  <c r="I5272" i="7"/>
  <c r="I5273" i="7"/>
  <c r="I5274" i="7"/>
  <c r="I5275" i="7"/>
  <c r="I5276" i="7"/>
  <c r="I5277" i="7"/>
  <c r="I5278" i="7"/>
  <c r="I5279" i="7"/>
  <c r="I5280" i="7"/>
  <c r="I5281" i="7"/>
  <c r="I5282" i="7"/>
  <c r="I5283" i="7"/>
  <c r="I5284" i="7"/>
  <c r="I5285" i="7"/>
  <c r="I5286" i="7"/>
  <c r="I5287" i="7"/>
  <c r="I5288" i="7"/>
  <c r="I5289" i="7"/>
  <c r="I5290" i="7"/>
  <c r="I5291" i="7"/>
  <c r="I5292" i="7"/>
  <c r="I5293" i="7"/>
  <c r="I5294" i="7"/>
  <c r="I5295" i="7"/>
  <c r="I5296" i="7"/>
  <c r="I5297" i="7"/>
  <c r="I5298" i="7"/>
  <c r="I5299" i="7"/>
  <c r="I5300" i="7"/>
  <c r="I5301" i="7"/>
  <c r="I5302" i="7"/>
  <c r="I5303" i="7"/>
  <c r="I5304" i="7"/>
  <c r="I5305" i="7"/>
  <c r="I5306" i="7"/>
  <c r="I5307" i="7"/>
  <c r="I5308" i="7"/>
  <c r="I5309" i="7"/>
  <c r="I5310" i="7"/>
  <c r="I5311" i="7"/>
  <c r="I5312" i="7"/>
  <c r="I5313" i="7"/>
  <c r="I5314" i="7"/>
  <c r="I5315" i="7"/>
  <c r="I5316" i="7"/>
  <c r="I5317" i="7"/>
  <c r="I5318" i="7"/>
  <c r="I5319" i="7"/>
  <c r="I5320" i="7"/>
  <c r="I5321" i="7"/>
  <c r="I5322" i="7"/>
  <c r="I5323" i="7"/>
  <c r="I5324" i="7"/>
  <c r="I5325" i="7"/>
  <c r="I5326" i="7"/>
  <c r="I5327" i="7"/>
  <c r="I5328" i="7"/>
  <c r="I5329" i="7"/>
  <c r="I5330" i="7"/>
  <c r="I5331" i="7"/>
  <c r="I5332" i="7"/>
  <c r="I5333" i="7"/>
  <c r="I5334" i="7"/>
  <c r="I5335" i="7"/>
  <c r="I5336" i="7"/>
  <c r="I5337" i="7"/>
  <c r="I5338" i="7"/>
  <c r="I5339" i="7"/>
  <c r="I5340" i="7"/>
  <c r="I5341" i="7"/>
  <c r="I5342" i="7"/>
  <c r="I5343" i="7"/>
  <c r="I5344" i="7"/>
  <c r="I5345" i="7"/>
  <c r="I5346" i="7"/>
  <c r="I5347" i="7"/>
  <c r="I5348" i="7"/>
  <c r="I5349" i="7"/>
  <c r="I5350" i="7"/>
  <c r="I5351" i="7"/>
  <c r="I5352" i="7"/>
  <c r="I5353" i="7"/>
  <c r="I5354" i="7"/>
  <c r="I5355" i="7"/>
  <c r="I5356" i="7"/>
  <c r="I5357" i="7"/>
  <c r="I5358" i="7"/>
  <c r="I5359" i="7"/>
  <c r="I5360" i="7"/>
  <c r="I5361" i="7"/>
  <c r="I5362" i="7"/>
  <c r="I5363" i="7"/>
  <c r="I5364" i="7"/>
  <c r="I5365" i="7"/>
  <c r="I5366" i="7"/>
  <c r="I5367" i="7"/>
  <c r="I5368" i="7"/>
  <c r="I5369" i="7"/>
  <c r="I5370" i="7"/>
  <c r="I5371" i="7"/>
  <c r="I5372" i="7"/>
  <c r="I5373" i="7"/>
  <c r="I5374" i="7"/>
  <c r="I5375" i="7"/>
  <c r="I5376" i="7"/>
  <c r="I5377" i="7"/>
  <c r="I5378" i="7"/>
  <c r="I5379" i="7"/>
  <c r="I5380" i="7"/>
  <c r="I5381" i="7"/>
  <c r="I5382" i="7"/>
  <c r="I5383" i="7"/>
  <c r="I5384" i="7"/>
  <c r="I5385" i="7"/>
  <c r="I5386" i="7"/>
  <c r="I5387" i="7"/>
  <c r="I5388" i="7"/>
  <c r="I5389" i="7"/>
  <c r="I5390" i="7"/>
  <c r="I5391" i="7"/>
  <c r="I5392" i="7"/>
  <c r="I5393" i="7"/>
  <c r="I5394" i="7"/>
  <c r="I5395" i="7"/>
  <c r="I5396" i="7"/>
  <c r="I5397" i="7"/>
  <c r="I5398" i="7"/>
  <c r="I5399" i="7"/>
  <c r="I5400" i="7"/>
  <c r="I5401" i="7"/>
  <c r="I5402" i="7"/>
  <c r="I5403" i="7"/>
  <c r="I5404" i="7"/>
  <c r="I5405" i="7"/>
  <c r="I5406" i="7"/>
  <c r="I5407" i="7"/>
  <c r="I5408" i="7"/>
  <c r="I5409" i="7"/>
  <c r="I5410" i="7"/>
  <c r="I5411" i="7"/>
  <c r="I5412" i="7"/>
  <c r="I5413" i="7"/>
  <c r="I5414" i="7"/>
  <c r="I5415" i="7"/>
  <c r="I5416" i="7"/>
  <c r="I5417" i="7"/>
  <c r="I5418" i="7"/>
  <c r="I5419" i="7"/>
  <c r="I5420" i="7"/>
  <c r="I5421" i="7"/>
  <c r="I5422" i="7"/>
  <c r="I5423" i="7"/>
  <c r="I5424" i="7"/>
  <c r="I5425" i="7"/>
  <c r="I5426" i="7"/>
  <c r="I5427" i="7"/>
  <c r="I5428" i="7"/>
  <c r="I5429" i="7"/>
  <c r="I5430" i="7"/>
  <c r="I5431" i="7"/>
  <c r="I5432" i="7"/>
  <c r="I5433" i="7"/>
  <c r="I5434" i="7"/>
  <c r="I5435" i="7"/>
  <c r="I5436" i="7"/>
  <c r="I5437" i="7"/>
  <c r="I5438" i="7"/>
  <c r="I5439" i="7"/>
  <c r="I5440" i="7"/>
  <c r="I5441" i="7"/>
  <c r="I5442" i="7"/>
  <c r="I5443" i="7"/>
  <c r="I5444" i="7"/>
  <c r="I5445" i="7"/>
  <c r="I5446" i="7"/>
  <c r="I5447" i="7"/>
  <c r="I5448" i="7"/>
  <c r="I5449" i="7"/>
  <c r="I5450" i="7"/>
  <c r="I5451" i="7"/>
  <c r="I5452" i="7"/>
  <c r="I5453" i="7"/>
  <c r="I5454" i="7"/>
  <c r="I5455" i="7"/>
  <c r="I5456" i="7"/>
  <c r="I5457" i="7"/>
  <c r="I5458" i="7"/>
  <c r="I5459" i="7"/>
  <c r="I5460" i="7"/>
  <c r="I5461" i="7"/>
  <c r="I5462" i="7"/>
  <c r="I5463" i="7"/>
  <c r="I5464" i="7"/>
  <c r="I5465" i="7"/>
  <c r="I5466" i="7"/>
  <c r="I5467" i="7"/>
  <c r="I5468" i="7"/>
  <c r="I5469" i="7"/>
  <c r="I5470" i="7"/>
  <c r="I5471" i="7"/>
  <c r="I5472" i="7"/>
  <c r="I5473" i="7"/>
  <c r="I5474" i="7"/>
  <c r="I5475" i="7"/>
  <c r="I5476" i="7"/>
  <c r="I5477" i="7"/>
  <c r="I5478" i="7"/>
  <c r="I5479" i="7"/>
  <c r="I5480" i="7"/>
  <c r="I5481" i="7"/>
  <c r="I5482" i="7"/>
  <c r="I5483" i="7"/>
  <c r="I5484" i="7"/>
  <c r="I5485" i="7"/>
  <c r="I5486" i="7"/>
  <c r="I5487" i="7"/>
  <c r="I5488" i="7"/>
  <c r="I5489" i="7"/>
  <c r="I5490" i="7"/>
  <c r="I5491" i="7"/>
  <c r="I5492" i="7"/>
  <c r="I5493" i="7"/>
  <c r="I5494" i="7"/>
  <c r="I5495" i="7"/>
  <c r="I5496" i="7"/>
  <c r="I5497" i="7"/>
  <c r="I5498" i="7"/>
  <c r="I5499" i="7"/>
  <c r="I5500" i="7"/>
  <c r="I5501" i="7"/>
  <c r="I5502" i="7"/>
  <c r="I5503" i="7"/>
  <c r="I5504" i="7"/>
  <c r="I5505" i="7"/>
  <c r="I5506" i="7"/>
  <c r="I5507" i="7"/>
  <c r="I5508" i="7"/>
  <c r="I5509" i="7"/>
  <c r="I5510" i="7"/>
  <c r="I5511" i="7"/>
  <c r="I5512" i="7"/>
  <c r="I5513" i="7"/>
  <c r="I5514" i="7"/>
  <c r="I5515" i="7"/>
  <c r="I5516" i="7"/>
  <c r="I5517" i="7"/>
  <c r="I5518" i="7"/>
  <c r="I5519" i="7"/>
  <c r="I5520" i="7"/>
  <c r="I5521" i="7"/>
  <c r="I5522" i="7"/>
  <c r="I5523" i="7"/>
  <c r="I5524" i="7"/>
  <c r="I5525" i="7"/>
  <c r="I5526" i="7"/>
  <c r="I5527" i="7"/>
  <c r="I5528" i="7"/>
  <c r="I5529" i="7"/>
  <c r="I5530" i="7"/>
  <c r="I5531" i="7"/>
  <c r="I5532" i="7"/>
  <c r="I5533" i="7"/>
  <c r="I5534" i="7"/>
  <c r="I5535" i="7"/>
  <c r="I5536" i="7"/>
  <c r="I5537" i="7"/>
  <c r="I5538" i="7"/>
  <c r="I5539" i="7"/>
  <c r="I5540" i="7"/>
  <c r="I5541" i="7"/>
  <c r="I5542" i="7"/>
  <c r="I5543" i="7"/>
  <c r="I5544" i="7"/>
  <c r="I5545" i="7"/>
  <c r="I5546" i="7"/>
  <c r="I5547" i="7"/>
  <c r="I5548" i="7"/>
  <c r="I5549" i="7"/>
  <c r="I5550" i="7"/>
  <c r="I5551" i="7"/>
  <c r="I5552" i="7"/>
  <c r="I5553" i="7"/>
  <c r="I5554" i="7"/>
  <c r="I5555" i="7"/>
  <c r="I5556" i="7"/>
  <c r="I5557" i="7"/>
  <c r="I5558" i="7"/>
  <c r="I5559" i="7"/>
  <c r="I5560" i="7"/>
  <c r="I5561" i="7"/>
  <c r="I5562" i="7"/>
  <c r="I5563" i="7"/>
  <c r="I5564" i="7"/>
  <c r="I5565" i="7"/>
  <c r="I5566" i="7"/>
  <c r="I5567" i="7"/>
  <c r="I5568" i="7"/>
  <c r="I5569" i="7"/>
  <c r="I5570" i="7"/>
  <c r="I5571" i="7"/>
  <c r="I5572" i="7"/>
  <c r="I5573" i="7"/>
  <c r="I5574" i="7"/>
  <c r="I5575" i="7"/>
  <c r="I5576" i="7"/>
  <c r="I5577" i="7"/>
  <c r="I5578" i="7"/>
  <c r="I5579" i="7"/>
  <c r="I5580" i="7"/>
  <c r="I5581" i="7"/>
  <c r="I5582" i="7"/>
  <c r="I5583" i="7"/>
  <c r="I5584" i="7"/>
  <c r="I5585" i="7"/>
  <c r="I5586" i="7"/>
  <c r="I5587" i="7"/>
  <c r="I5588" i="7"/>
  <c r="I5589" i="7"/>
  <c r="I5590" i="7"/>
  <c r="I5591" i="7"/>
  <c r="I5592" i="7"/>
  <c r="I5593" i="7"/>
  <c r="I5594" i="7"/>
  <c r="I5595" i="7"/>
  <c r="I5596" i="7"/>
  <c r="I5597" i="7"/>
  <c r="I5598" i="7"/>
  <c r="I5599" i="7"/>
  <c r="I5600" i="7"/>
  <c r="I5601" i="7"/>
  <c r="I5602" i="7"/>
  <c r="I5603" i="7"/>
  <c r="I5604" i="7"/>
  <c r="I5605" i="7"/>
  <c r="I5606" i="7"/>
  <c r="I5607" i="7"/>
  <c r="I5608" i="7"/>
  <c r="I5609" i="7"/>
  <c r="I5610" i="7"/>
  <c r="I5611" i="7"/>
  <c r="I5612" i="7"/>
  <c r="I5613" i="7"/>
  <c r="I5614" i="7"/>
  <c r="I5615" i="7"/>
  <c r="I5616" i="7"/>
  <c r="I5617" i="7"/>
  <c r="I5618" i="7"/>
  <c r="I5619" i="7"/>
  <c r="I5620" i="7"/>
  <c r="I5621" i="7"/>
  <c r="I5622" i="7"/>
  <c r="I5623" i="7"/>
  <c r="I5624" i="7"/>
  <c r="I5625" i="7"/>
  <c r="I5626" i="7"/>
  <c r="I5627" i="7"/>
  <c r="I5628" i="7"/>
  <c r="I5629" i="7"/>
  <c r="I5630" i="7"/>
  <c r="I5631" i="7"/>
  <c r="I5632" i="7"/>
  <c r="I5633" i="7"/>
  <c r="I5634" i="7"/>
  <c r="I5635" i="7"/>
  <c r="I5636" i="7"/>
  <c r="I5637" i="7"/>
  <c r="I5638" i="7"/>
  <c r="I5639" i="7"/>
  <c r="I5640" i="7"/>
  <c r="I5641" i="7"/>
  <c r="I5642" i="7"/>
  <c r="I5643" i="7"/>
  <c r="I5644" i="7"/>
  <c r="I5645" i="7"/>
  <c r="I5646" i="7"/>
  <c r="I5647" i="7"/>
  <c r="I5648" i="7"/>
  <c r="I5649" i="7"/>
  <c r="I5650" i="7"/>
  <c r="I5651" i="7"/>
  <c r="I5652" i="7"/>
  <c r="I5653" i="7"/>
  <c r="I5654" i="7"/>
  <c r="I5655" i="7"/>
  <c r="I5656" i="7"/>
  <c r="I5657" i="7"/>
  <c r="I5658" i="7"/>
  <c r="I5659" i="7"/>
  <c r="I5660" i="7"/>
  <c r="I5661" i="7"/>
  <c r="I5662" i="7"/>
  <c r="I5663" i="7"/>
  <c r="I5664" i="7"/>
  <c r="I5665" i="7"/>
  <c r="I5666" i="7"/>
  <c r="I5667" i="7"/>
  <c r="I5668" i="7"/>
  <c r="I5669" i="7"/>
  <c r="I5670" i="7"/>
  <c r="I5671" i="7"/>
  <c r="I5672" i="7"/>
  <c r="I5673" i="7"/>
  <c r="I5674" i="7"/>
  <c r="I5675" i="7"/>
  <c r="I5676" i="7"/>
  <c r="I5677" i="7"/>
  <c r="I5678" i="7"/>
  <c r="I5679" i="7"/>
  <c r="I5680" i="7"/>
  <c r="I5681" i="7"/>
  <c r="I5682" i="7"/>
  <c r="I5683" i="7"/>
  <c r="I5684" i="7"/>
  <c r="I5685" i="7"/>
  <c r="I5686" i="7"/>
  <c r="I5687" i="7"/>
  <c r="I5688" i="7"/>
  <c r="I5689" i="7"/>
  <c r="I5690" i="7"/>
  <c r="I5691" i="7"/>
  <c r="I5692" i="7"/>
  <c r="I5693" i="7"/>
  <c r="I5694" i="7"/>
  <c r="I5695" i="7"/>
  <c r="I5696" i="7"/>
  <c r="I5697" i="7"/>
  <c r="I5698" i="7"/>
  <c r="I5699" i="7"/>
  <c r="I5700" i="7"/>
  <c r="I5701" i="7"/>
  <c r="I5702" i="7"/>
  <c r="I5703" i="7"/>
  <c r="I5704" i="7"/>
  <c r="I5705" i="7"/>
  <c r="I5706" i="7"/>
  <c r="I5707" i="7"/>
  <c r="I5708" i="7"/>
  <c r="I5709" i="7"/>
  <c r="I5710" i="7"/>
  <c r="I5711" i="7"/>
  <c r="I5712" i="7"/>
  <c r="I5713" i="7"/>
  <c r="I5714" i="7"/>
  <c r="I5715" i="7"/>
  <c r="I5716" i="7"/>
  <c r="I5717" i="7"/>
  <c r="I5718" i="7"/>
  <c r="I5719" i="7"/>
  <c r="I5720" i="7"/>
  <c r="I5721" i="7"/>
  <c r="I5722" i="7"/>
  <c r="I5723" i="7"/>
  <c r="I5724" i="7"/>
  <c r="I5725" i="7"/>
  <c r="I5726" i="7"/>
  <c r="I5727" i="7"/>
  <c r="I5728" i="7"/>
  <c r="I5729" i="7"/>
  <c r="I5730" i="7"/>
  <c r="I5731" i="7"/>
  <c r="I5732" i="7"/>
  <c r="I5733" i="7"/>
  <c r="I5734" i="7"/>
  <c r="I5735" i="7"/>
  <c r="I5736" i="7"/>
  <c r="I5737" i="7"/>
  <c r="I5738" i="7"/>
  <c r="I5739" i="7"/>
  <c r="I5740" i="7"/>
  <c r="I5741" i="7"/>
  <c r="I5742" i="7"/>
  <c r="I5743" i="7"/>
  <c r="I5744" i="7"/>
  <c r="I5745" i="7"/>
  <c r="I5746" i="7"/>
  <c r="I5747" i="7"/>
  <c r="I5748" i="7"/>
  <c r="I5749" i="7"/>
  <c r="I5750" i="7"/>
  <c r="I5751" i="7"/>
  <c r="I5752" i="7"/>
  <c r="I5753" i="7"/>
  <c r="I5754" i="7"/>
  <c r="I5755" i="7"/>
  <c r="I5756" i="7"/>
  <c r="I5757" i="7"/>
  <c r="I5758" i="7"/>
  <c r="I5759" i="7"/>
  <c r="I5760" i="7"/>
  <c r="I5761" i="7"/>
  <c r="I5762" i="7"/>
  <c r="I5763" i="7"/>
  <c r="I5764" i="7"/>
  <c r="I5765" i="7"/>
  <c r="I5766" i="7"/>
  <c r="I5767" i="7"/>
  <c r="I5768" i="7"/>
  <c r="I5769" i="7"/>
  <c r="I5770" i="7"/>
  <c r="I5771" i="7"/>
  <c r="I5772" i="7"/>
  <c r="I5773" i="7"/>
  <c r="I5774" i="7"/>
  <c r="I5775" i="7"/>
  <c r="I5776" i="7"/>
  <c r="I5777" i="7"/>
  <c r="I5778" i="7"/>
  <c r="I5779" i="7"/>
  <c r="I5780" i="7"/>
  <c r="I5781" i="7"/>
  <c r="I5782" i="7"/>
  <c r="I5783" i="7"/>
  <c r="I5784" i="7"/>
  <c r="I5785" i="7"/>
  <c r="I5786" i="7"/>
  <c r="I5787" i="7"/>
  <c r="I5788" i="7"/>
  <c r="I5789" i="7"/>
  <c r="I5790" i="7"/>
  <c r="I5791" i="7"/>
  <c r="I5792" i="7"/>
  <c r="I5793" i="7"/>
  <c r="I5794" i="7"/>
  <c r="I5795" i="7"/>
  <c r="I5796" i="7"/>
  <c r="I5797" i="7"/>
  <c r="I5798" i="7"/>
  <c r="I5799" i="7"/>
  <c r="I5800" i="7"/>
  <c r="I5801" i="7"/>
  <c r="I5802" i="7"/>
  <c r="I5803" i="7"/>
  <c r="I5804" i="7"/>
  <c r="I5805" i="7"/>
  <c r="I5806" i="7"/>
  <c r="I5807" i="7"/>
  <c r="I5808" i="7"/>
  <c r="I5809" i="7"/>
  <c r="I5810" i="7"/>
  <c r="I5811" i="7"/>
  <c r="I5812" i="7"/>
  <c r="I5813" i="7"/>
  <c r="I5814" i="7"/>
  <c r="I5815" i="7"/>
  <c r="I5816" i="7"/>
  <c r="I5817" i="7"/>
  <c r="I5818" i="7"/>
  <c r="I5819" i="7"/>
  <c r="I5820" i="7"/>
  <c r="I5821" i="7"/>
  <c r="I5822" i="7"/>
  <c r="I5823" i="7"/>
  <c r="I5824" i="7"/>
  <c r="I5825" i="7"/>
  <c r="I5826" i="7"/>
  <c r="I5827" i="7"/>
  <c r="I5828" i="7"/>
  <c r="I5829" i="7"/>
  <c r="I5830" i="7"/>
  <c r="I5831" i="7"/>
  <c r="I5832" i="7"/>
  <c r="I5833" i="7"/>
  <c r="I5834" i="7"/>
  <c r="I5835" i="7"/>
  <c r="I5836" i="7"/>
  <c r="I5837" i="7"/>
  <c r="I5838" i="7"/>
  <c r="I5839" i="7"/>
  <c r="I5840" i="7"/>
  <c r="I5841" i="7"/>
  <c r="I5842" i="7"/>
  <c r="I5843" i="7"/>
  <c r="I5844" i="7"/>
  <c r="I5845" i="7"/>
  <c r="I5846" i="7"/>
  <c r="I5847" i="7"/>
  <c r="I5848" i="7"/>
  <c r="I5849" i="7"/>
  <c r="I5850" i="7"/>
  <c r="I5851" i="7"/>
  <c r="I5852" i="7"/>
  <c r="I5853" i="7"/>
  <c r="I5854" i="7"/>
  <c r="I5855" i="7"/>
  <c r="I5856" i="7"/>
  <c r="I5857" i="7"/>
  <c r="I5858" i="7"/>
  <c r="I5859" i="7"/>
  <c r="I5860" i="7"/>
  <c r="I5861" i="7"/>
  <c r="I5862" i="7"/>
  <c r="I5863" i="7"/>
  <c r="I5864" i="7"/>
  <c r="I5865" i="7"/>
  <c r="I5866" i="7"/>
  <c r="I5867" i="7"/>
  <c r="I5868" i="7"/>
  <c r="I5869" i="7"/>
  <c r="I5870" i="7"/>
  <c r="I5871" i="7"/>
  <c r="I5872" i="7"/>
  <c r="I5873" i="7"/>
  <c r="I5874" i="7"/>
  <c r="I5875" i="7"/>
  <c r="I5876" i="7"/>
  <c r="I5877" i="7"/>
  <c r="I5878" i="7"/>
  <c r="I5879" i="7"/>
  <c r="I5880" i="7"/>
  <c r="I5881" i="7"/>
  <c r="I5882" i="7"/>
  <c r="I5883" i="7"/>
  <c r="I5884" i="7"/>
  <c r="I5885" i="7"/>
  <c r="I5886" i="7"/>
  <c r="I5887" i="7"/>
  <c r="I5888" i="7"/>
  <c r="I5889" i="7"/>
  <c r="I5890" i="7"/>
  <c r="I5891" i="7"/>
  <c r="I5892" i="7"/>
  <c r="I5893" i="7"/>
  <c r="I5894" i="7"/>
  <c r="I5895" i="7"/>
  <c r="I5896" i="7"/>
  <c r="I5897" i="7"/>
  <c r="I5898" i="7"/>
  <c r="I5899" i="7"/>
  <c r="I5900" i="7"/>
  <c r="I5901" i="7"/>
  <c r="I5902" i="7"/>
  <c r="I5903" i="7"/>
  <c r="I5904" i="7"/>
  <c r="I5905" i="7"/>
  <c r="I5906" i="7"/>
  <c r="I5907" i="7"/>
  <c r="I5908" i="7"/>
  <c r="I5909" i="7"/>
  <c r="I5910" i="7"/>
  <c r="I5911" i="7"/>
  <c r="I5912" i="7"/>
  <c r="I5913" i="7"/>
  <c r="I5914" i="7"/>
  <c r="I5915" i="7"/>
  <c r="I5916" i="7"/>
  <c r="I5917" i="7"/>
  <c r="I5918" i="7"/>
  <c r="I5919" i="7"/>
  <c r="I5920" i="7"/>
  <c r="I5921" i="7"/>
  <c r="I5922" i="7"/>
  <c r="I5923" i="7"/>
  <c r="I5924" i="7"/>
  <c r="I5925" i="7"/>
  <c r="I5926" i="7"/>
  <c r="I5927" i="7"/>
  <c r="I5928" i="7"/>
  <c r="I5929" i="7"/>
  <c r="I5930" i="7"/>
  <c r="I5931" i="7"/>
  <c r="I5932" i="7"/>
  <c r="I5933" i="7"/>
  <c r="I5934" i="7"/>
  <c r="I5935" i="7"/>
  <c r="I5936" i="7"/>
  <c r="I5937" i="7"/>
  <c r="I5938" i="7"/>
  <c r="I5939" i="7"/>
  <c r="I5940" i="7"/>
  <c r="I5941" i="7"/>
  <c r="I5942" i="7"/>
  <c r="I5943" i="7"/>
  <c r="I5944" i="7"/>
  <c r="I5945" i="7"/>
  <c r="I5946" i="7"/>
  <c r="I5947" i="7"/>
  <c r="I5948" i="7"/>
  <c r="I5949" i="7"/>
  <c r="I5950" i="7"/>
  <c r="I5951" i="7"/>
  <c r="I5952" i="7"/>
  <c r="I5953" i="7"/>
  <c r="I5954" i="7"/>
  <c r="I5955" i="7"/>
  <c r="I5956" i="7"/>
  <c r="I5957" i="7"/>
  <c r="I5958" i="7"/>
  <c r="I5959" i="7"/>
  <c r="I5960" i="7"/>
  <c r="I5961" i="7"/>
  <c r="I5962" i="7"/>
  <c r="I5963" i="7"/>
  <c r="I5964" i="7"/>
  <c r="I5965" i="7"/>
  <c r="I5966" i="7"/>
  <c r="I5967" i="7"/>
  <c r="I5968" i="7"/>
  <c r="I5969" i="7"/>
  <c r="I5970" i="7"/>
  <c r="I5971" i="7"/>
  <c r="I5972" i="7"/>
  <c r="I5973" i="7"/>
  <c r="I5974" i="7"/>
  <c r="I5975" i="7"/>
  <c r="I5976" i="7"/>
  <c r="I5977" i="7"/>
  <c r="I5978" i="7"/>
  <c r="I5979" i="7"/>
  <c r="I5980" i="7"/>
  <c r="I5981" i="7"/>
  <c r="I5982" i="7"/>
  <c r="I5983" i="7"/>
  <c r="I5984" i="7"/>
  <c r="I5985" i="7"/>
  <c r="I5986" i="7"/>
  <c r="I5987" i="7"/>
  <c r="I5988" i="7"/>
  <c r="I5989" i="7"/>
  <c r="I5990" i="7"/>
  <c r="I5991" i="7"/>
  <c r="I5992" i="7"/>
  <c r="I5993" i="7"/>
  <c r="I5994" i="7"/>
  <c r="I5995" i="7"/>
  <c r="I5996" i="7"/>
  <c r="I5997" i="7"/>
  <c r="I5998" i="7"/>
  <c r="I5999" i="7"/>
  <c r="I6000" i="7"/>
  <c r="I6001" i="7"/>
  <c r="I6002" i="7"/>
  <c r="I6003" i="7"/>
  <c r="I6004" i="7"/>
  <c r="I6005" i="7"/>
  <c r="I6006" i="7"/>
  <c r="I6007" i="7"/>
  <c r="I6008" i="7"/>
  <c r="I6009" i="7"/>
  <c r="I6010" i="7"/>
  <c r="I6011" i="7"/>
  <c r="I6012" i="7"/>
  <c r="I6013" i="7"/>
  <c r="I6014" i="7"/>
  <c r="I6015" i="7"/>
  <c r="I6016" i="7"/>
  <c r="I6017" i="7"/>
  <c r="I6018" i="7"/>
  <c r="I6019" i="7"/>
  <c r="I6020" i="7"/>
  <c r="I6021" i="7"/>
  <c r="I6022" i="7"/>
  <c r="I6023" i="7"/>
  <c r="I6024" i="7"/>
  <c r="I6025" i="7"/>
  <c r="I6026" i="7"/>
  <c r="I6027" i="7"/>
  <c r="I6028" i="7"/>
  <c r="I6029" i="7"/>
  <c r="I6030" i="7"/>
  <c r="I6031" i="7"/>
  <c r="I6032" i="7"/>
  <c r="I6033" i="7"/>
  <c r="I6034" i="7"/>
  <c r="I6035" i="7"/>
  <c r="I6036" i="7"/>
  <c r="I6037" i="7"/>
  <c r="I6038" i="7"/>
  <c r="I6039" i="7"/>
  <c r="I6040" i="7"/>
  <c r="I6041" i="7"/>
  <c r="I6042" i="7"/>
  <c r="I6043" i="7"/>
  <c r="I6044" i="7"/>
  <c r="I6045" i="7"/>
  <c r="I6046" i="7"/>
  <c r="I6047" i="7"/>
  <c r="I6048" i="7"/>
  <c r="I6049" i="7"/>
  <c r="I6050" i="7"/>
  <c r="I6051" i="7"/>
  <c r="I6052" i="7"/>
  <c r="I6053" i="7"/>
  <c r="I6054" i="7"/>
  <c r="I6055" i="7"/>
  <c r="I6056" i="7"/>
  <c r="I6057" i="7"/>
  <c r="I6058" i="7"/>
  <c r="I6059" i="7"/>
  <c r="I6060" i="7"/>
  <c r="I6061" i="7"/>
  <c r="I6062" i="7"/>
  <c r="I6063" i="7"/>
  <c r="I6064" i="7"/>
  <c r="I6065" i="7"/>
  <c r="I6066" i="7"/>
  <c r="I6067" i="7"/>
  <c r="I6068" i="7"/>
  <c r="I6069" i="7"/>
  <c r="I6070" i="7"/>
  <c r="I6071" i="7"/>
  <c r="I6072" i="7"/>
  <c r="I6073" i="7"/>
  <c r="I6074" i="7"/>
  <c r="I6075" i="7"/>
  <c r="I6076" i="7"/>
  <c r="I6077" i="7"/>
  <c r="I6078" i="7"/>
  <c r="I6079" i="7"/>
  <c r="I6080" i="7"/>
  <c r="I6081" i="7"/>
  <c r="I6082" i="7"/>
  <c r="I6083" i="7"/>
  <c r="I6084" i="7"/>
  <c r="I6085" i="7"/>
  <c r="I6086" i="7"/>
  <c r="I6087" i="7"/>
  <c r="I6088" i="7"/>
  <c r="I6089" i="7"/>
  <c r="I6090" i="7"/>
  <c r="I6091" i="7"/>
  <c r="I6092" i="7"/>
  <c r="I6093" i="7"/>
  <c r="I6094" i="7"/>
  <c r="I6095" i="7"/>
  <c r="I6096" i="7"/>
  <c r="I6097" i="7"/>
  <c r="I6098" i="7"/>
  <c r="I6099" i="7"/>
  <c r="I6100" i="7"/>
  <c r="B2" i="16" a="1"/>
  <c r="B2" i="16" s="1"/>
  <c r="B3" i="16" a="1"/>
  <c r="B3" i="16" s="1"/>
  <c r="D2" i="10"/>
  <c r="D3" i="10"/>
  <c r="D4" i="10"/>
  <c r="D5" i="10"/>
  <c r="D6" i="10"/>
  <c r="D7" i="10"/>
  <c r="D8" i="10"/>
  <c r="D9" i="10"/>
  <c r="D10" i="10"/>
  <c r="D11" i="10"/>
  <c r="D12" i="10"/>
  <c r="D13" i="10"/>
  <c r="H2"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H1466" i="7"/>
  <c r="H1467" i="7"/>
  <c r="H1468" i="7"/>
  <c r="H1469" i="7"/>
  <c r="H1470" i="7"/>
  <c r="H1471" i="7"/>
  <c r="H1472" i="7"/>
  <c r="H1473" i="7"/>
  <c r="H1474" i="7"/>
  <c r="H1475" i="7"/>
  <c r="H1476" i="7"/>
  <c r="H1477" i="7"/>
  <c r="H1478" i="7"/>
  <c r="H1479" i="7"/>
  <c r="H1480" i="7"/>
  <c r="H1481" i="7"/>
  <c r="H1482" i="7"/>
  <c r="H1483" i="7"/>
  <c r="H1484" i="7"/>
  <c r="H1485" i="7"/>
  <c r="H1486" i="7"/>
  <c r="H1487" i="7"/>
  <c r="H1488" i="7"/>
  <c r="H1489" i="7"/>
  <c r="H1490" i="7"/>
  <c r="H1491" i="7"/>
  <c r="H1492" i="7"/>
  <c r="H1493" i="7"/>
  <c r="H1494" i="7"/>
  <c r="H1495" i="7"/>
  <c r="H1496" i="7"/>
  <c r="H1497" i="7"/>
  <c r="H1498" i="7"/>
  <c r="H1499" i="7"/>
  <c r="H1500" i="7"/>
  <c r="H1501" i="7"/>
  <c r="H1502" i="7"/>
  <c r="H1503" i="7"/>
  <c r="H1504" i="7"/>
  <c r="H1505" i="7"/>
  <c r="H1506" i="7"/>
  <c r="H1507" i="7"/>
  <c r="H1508" i="7"/>
  <c r="H1509" i="7"/>
  <c r="H1510" i="7"/>
  <c r="H1511" i="7"/>
  <c r="H1512" i="7"/>
  <c r="H1513" i="7"/>
  <c r="H1514" i="7"/>
  <c r="H1515" i="7"/>
  <c r="H1516" i="7"/>
  <c r="H1517" i="7"/>
  <c r="H1518" i="7"/>
  <c r="H1519" i="7"/>
  <c r="H1520" i="7"/>
  <c r="H1521" i="7"/>
  <c r="H1522" i="7"/>
  <c r="H1523" i="7"/>
  <c r="H1524" i="7"/>
  <c r="H1525" i="7"/>
  <c r="H1526" i="7"/>
  <c r="H1527" i="7"/>
  <c r="H1528" i="7"/>
  <c r="H1529" i="7"/>
  <c r="H1530" i="7"/>
  <c r="H1531" i="7"/>
  <c r="H1532" i="7"/>
  <c r="H1533" i="7"/>
  <c r="H1534" i="7"/>
  <c r="H1535" i="7"/>
  <c r="H1536" i="7"/>
  <c r="H1537" i="7"/>
  <c r="H1538" i="7"/>
  <c r="H1539" i="7"/>
  <c r="H1540" i="7"/>
  <c r="H1541" i="7"/>
  <c r="H1542" i="7"/>
  <c r="H1543" i="7"/>
  <c r="H1544" i="7"/>
  <c r="H1545" i="7"/>
  <c r="H1546" i="7"/>
  <c r="H1547" i="7"/>
  <c r="H1548" i="7"/>
  <c r="H1549" i="7"/>
  <c r="H1550" i="7"/>
  <c r="H1551" i="7"/>
  <c r="H1552" i="7"/>
  <c r="H1553" i="7"/>
  <c r="H1554" i="7"/>
  <c r="H1555" i="7"/>
  <c r="H1556" i="7"/>
  <c r="H1557" i="7"/>
  <c r="H1558" i="7"/>
  <c r="H1559" i="7"/>
  <c r="H1560" i="7"/>
  <c r="H1561" i="7"/>
  <c r="H1562" i="7"/>
  <c r="H1563" i="7"/>
  <c r="H1564" i="7"/>
  <c r="H1565" i="7"/>
  <c r="H1566" i="7"/>
  <c r="H1567" i="7"/>
  <c r="H1568" i="7"/>
  <c r="H1569" i="7"/>
  <c r="H1570" i="7"/>
  <c r="H1571" i="7"/>
  <c r="H1572" i="7"/>
  <c r="H1573" i="7"/>
  <c r="H1574" i="7"/>
  <c r="H1575" i="7"/>
  <c r="H1576" i="7"/>
  <c r="H1577" i="7"/>
  <c r="H1578" i="7"/>
  <c r="H1579" i="7"/>
  <c r="H1580" i="7"/>
  <c r="H1581" i="7"/>
  <c r="H1582" i="7"/>
  <c r="H1583" i="7"/>
  <c r="H1584" i="7"/>
  <c r="H1585" i="7"/>
  <c r="H1586" i="7"/>
  <c r="H1587" i="7"/>
  <c r="H1588" i="7"/>
  <c r="H1589" i="7"/>
  <c r="H1590" i="7"/>
  <c r="H1591" i="7"/>
  <c r="H1592" i="7"/>
  <c r="H1593" i="7"/>
  <c r="H1594" i="7"/>
  <c r="H1595" i="7"/>
  <c r="H1596" i="7"/>
  <c r="H1597" i="7"/>
  <c r="H1598" i="7"/>
  <c r="H1599" i="7"/>
  <c r="H1600" i="7"/>
  <c r="H1601" i="7"/>
  <c r="H1602" i="7"/>
  <c r="H1603" i="7"/>
  <c r="H1604" i="7"/>
  <c r="H1605" i="7"/>
  <c r="H1606" i="7"/>
  <c r="H1607" i="7"/>
  <c r="H1608" i="7"/>
  <c r="H1609" i="7"/>
  <c r="H1610" i="7"/>
  <c r="H1611" i="7"/>
  <c r="H1612" i="7"/>
  <c r="H1613" i="7"/>
  <c r="H1614" i="7"/>
  <c r="H1615" i="7"/>
  <c r="H1616" i="7"/>
  <c r="H1617" i="7"/>
  <c r="H1618" i="7"/>
  <c r="H1619" i="7"/>
  <c r="H1620" i="7"/>
  <c r="H1621" i="7"/>
  <c r="H1622" i="7"/>
  <c r="H1623" i="7"/>
  <c r="H1624" i="7"/>
  <c r="H1625" i="7"/>
  <c r="H1626" i="7"/>
  <c r="H1627" i="7"/>
  <c r="H1628" i="7"/>
  <c r="H1629" i="7"/>
  <c r="H1630" i="7"/>
  <c r="H1631" i="7"/>
  <c r="H1632" i="7"/>
  <c r="H1633" i="7"/>
  <c r="H1634" i="7"/>
  <c r="H1635" i="7"/>
  <c r="H1636" i="7"/>
  <c r="H1637" i="7"/>
  <c r="H1638" i="7"/>
  <c r="H1639" i="7"/>
  <c r="H1640" i="7"/>
  <c r="H1641" i="7"/>
  <c r="H1642" i="7"/>
  <c r="H1643" i="7"/>
  <c r="H1644" i="7"/>
  <c r="H1645" i="7"/>
  <c r="H1646" i="7"/>
  <c r="H1647" i="7"/>
  <c r="H1648" i="7"/>
  <c r="H1649" i="7"/>
  <c r="H1650" i="7"/>
  <c r="H1651" i="7"/>
  <c r="H1652" i="7"/>
  <c r="H1653" i="7"/>
  <c r="H1654" i="7"/>
  <c r="H1655" i="7"/>
  <c r="H1656" i="7"/>
  <c r="H1657" i="7"/>
  <c r="H1658" i="7"/>
  <c r="H1659" i="7"/>
  <c r="H1660" i="7"/>
  <c r="H1661" i="7"/>
  <c r="H1662" i="7"/>
  <c r="H1663" i="7"/>
  <c r="H1664" i="7"/>
  <c r="H1665" i="7"/>
  <c r="H1666" i="7"/>
  <c r="H1667" i="7"/>
  <c r="H1668" i="7"/>
  <c r="H1669" i="7"/>
  <c r="H1670" i="7"/>
  <c r="H1671" i="7"/>
  <c r="H1672" i="7"/>
  <c r="H1673" i="7"/>
  <c r="H1674" i="7"/>
  <c r="H1675" i="7"/>
  <c r="H1676" i="7"/>
  <c r="H1677" i="7"/>
  <c r="H1678" i="7"/>
  <c r="H1679" i="7"/>
  <c r="H1680" i="7"/>
  <c r="H1681" i="7"/>
  <c r="H1682" i="7"/>
  <c r="H1683" i="7"/>
  <c r="H1684" i="7"/>
  <c r="H1685" i="7"/>
  <c r="H1686" i="7"/>
  <c r="H1687" i="7"/>
  <c r="H1688" i="7"/>
  <c r="H1689" i="7"/>
  <c r="H1690" i="7"/>
  <c r="H1691" i="7"/>
  <c r="H1692" i="7"/>
  <c r="H1693" i="7"/>
  <c r="H1694" i="7"/>
  <c r="H1695" i="7"/>
  <c r="H1696" i="7"/>
  <c r="H1697" i="7"/>
  <c r="H1698" i="7"/>
  <c r="H1699" i="7"/>
  <c r="H1700" i="7"/>
  <c r="H1701" i="7"/>
  <c r="H1702" i="7"/>
  <c r="H1703" i="7"/>
  <c r="H1704" i="7"/>
  <c r="H1705" i="7"/>
  <c r="H1706" i="7"/>
  <c r="H1707" i="7"/>
  <c r="H1708" i="7"/>
  <c r="H1709" i="7"/>
  <c r="H1710" i="7"/>
  <c r="H1711" i="7"/>
  <c r="H1712" i="7"/>
  <c r="H1713" i="7"/>
  <c r="H1714" i="7"/>
  <c r="H1715" i="7"/>
  <c r="H1716" i="7"/>
  <c r="H1717" i="7"/>
  <c r="H1718" i="7"/>
  <c r="H1719" i="7"/>
  <c r="H1720" i="7"/>
  <c r="H1721" i="7"/>
  <c r="H1722" i="7"/>
  <c r="H1723" i="7"/>
  <c r="H1724" i="7"/>
  <c r="H1725" i="7"/>
  <c r="H1726" i="7"/>
  <c r="H1727" i="7"/>
  <c r="H1728" i="7"/>
  <c r="H1729" i="7"/>
  <c r="H1730" i="7"/>
  <c r="H1731" i="7"/>
  <c r="H1732" i="7"/>
  <c r="H1733" i="7"/>
  <c r="H1734" i="7"/>
  <c r="H1735" i="7"/>
  <c r="H1736" i="7"/>
  <c r="H1737" i="7"/>
  <c r="H1738" i="7"/>
  <c r="H1739" i="7"/>
  <c r="H1740" i="7"/>
  <c r="H1741" i="7"/>
  <c r="H1742" i="7"/>
  <c r="H1743" i="7"/>
  <c r="H1744" i="7"/>
  <c r="H1745" i="7"/>
  <c r="H1746" i="7"/>
  <c r="H1747" i="7"/>
  <c r="H1748" i="7"/>
  <c r="H1749" i="7"/>
  <c r="H1750" i="7"/>
  <c r="H1751" i="7"/>
  <c r="H1752" i="7"/>
  <c r="H1753" i="7"/>
  <c r="H1754" i="7"/>
  <c r="H1755" i="7"/>
  <c r="H1756" i="7"/>
  <c r="H1757" i="7"/>
  <c r="H1758" i="7"/>
  <c r="H1759" i="7"/>
  <c r="H1760" i="7"/>
  <c r="H1761" i="7"/>
  <c r="H1762" i="7"/>
  <c r="H1763" i="7"/>
  <c r="H1764" i="7"/>
  <c r="H1765" i="7"/>
  <c r="H1766" i="7"/>
  <c r="H1767" i="7"/>
  <c r="H1768" i="7"/>
  <c r="H1769" i="7"/>
  <c r="H1770" i="7"/>
  <c r="H1771" i="7"/>
  <c r="H1772" i="7"/>
  <c r="H1773" i="7"/>
  <c r="H1774" i="7"/>
  <c r="H1775" i="7"/>
  <c r="H1776" i="7"/>
  <c r="H1777" i="7"/>
  <c r="H1778" i="7"/>
  <c r="H1779" i="7"/>
  <c r="H1780" i="7"/>
  <c r="H1781" i="7"/>
  <c r="H1782" i="7"/>
  <c r="H1783" i="7"/>
  <c r="H1784" i="7"/>
  <c r="H1785" i="7"/>
  <c r="H1786" i="7"/>
  <c r="H1787" i="7"/>
  <c r="H1788" i="7"/>
  <c r="H1789" i="7"/>
  <c r="H1790" i="7"/>
  <c r="H1791" i="7"/>
  <c r="H1792" i="7"/>
  <c r="H1793" i="7"/>
  <c r="H1794" i="7"/>
  <c r="H1795" i="7"/>
  <c r="H1796" i="7"/>
  <c r="H1797" i="7"/>
  <c r="H1798" i="7"/>
  <c r="H1799" i="7"/>
  <c r="H1800" i="7"/>
  <c r="H1801" i="7"/>
  <c r="H1802" i="7"/>
  <c r="H1803" i="7"/>
  <c r="H1804" i="7"/>
  <c r="H1805" i="7"/>
  <c r="H1806" i="7"/>
  <c r="H1807" i="7"/>
  <c r="H1808" i="7"/>
  <c r="H1809" i="7"/>
  <c r="H1810" i="7"/>
  <c r="H1811" i="7"/>
  <c r="H1812" i="7"/>
  <c r="H1813" i="7"/>
  <c r="H1814" i="7"/>
  <c r="H1815" i="7"/>
  <c r="H1816" i="7"/>
  <c r="H1817" i="7"/>
  <c r="H1818" i="7"/>
  <c r="H1819" i="7"/>
  <c r="H1820" i="7"/>
  <c r="H1821" i="7"/>
  <c r="H1822" i="7"/>
  <c r="H1823" i="7"/>
  <c r="H1824" i="7"/>
  <c r="H1825" i="7"/>
  <c r="H1826" i="7"/>
  <c r="H1827" i="7"/>
  <c r="H1828" i="7"/>
  <c r="H1829" i="7"/>
  <c r="H1830" i="7"/>
  <c r="H1831" i="7"/>
  <c r="H1832" i="7"/>
  <c r="H1833" i="7"/>
  <c r="H1834" i="7"/>
  <c r="H1835" i="7"/>
  <c r="H1836" i="7"/>
  <c r="H1837" i="7"/>
  <c r="H1838" i="7"/>
  <c r="H1839" i="7"/>
  <c r="H1840" i="7"/>
  <c r="H1841" i="7"/>
  <c r="H1842" i="7"/>
  <c r="H1843" i="7"/>
  <c r="H1844" i="7"/>
  <c r="H1845" i="7"/>
  <c r="H1846" i="7"/>
  <c r="H1847" i="7"/>
  <c r="H1848" i="7"/>
  <c r="H1849" i="7"/>
  <c r="H1850" i="7"/>
  <c r="H1851" i="7"/>
  <c r="H1852" i="7"/>
  <c r="H1853" i="7"/>
  <c r="H1854" i="7"/>
  <c r="H1855" i="7"/>
  <c r="H1856" i="7"/>
  <c r="H1857" i="7"/>
  <c r="H1858" i="7"/>
  <c r="H1859" i="7"/>
  <c r="H1860" i="7"/>
  <c r="H1861" i="7"/>
  <c r="H1862" i="7"/>
  <c r="H1863" i="7"/>
  <c r="H1864" i="7"/>
  <c r="H1865" i="7"/>
  <c r="H1866" i="7"/>
  <c r="H1867" i="7"/>
  <c r="H1868" i="7"/>
  <c r="H1869" i="7"/>
  <c r="H1870" i="7"/>
  <c r="H1871" i="7"/>
  <c r="H1872" i="7"/>
  <c r="H1873" i="7"/>
  <c r="H1874" i="7"/>
  <c r="H1875" i="7"/>
  <c r="H1876" i="7"/>
  <c r="H1877" i="7"/>
  <c r="H1878" i="7"/>
  <c r="H1879" i="7"/>
  <c r="H1880" i="7"/>
  <c r="H1881" i="7"/>
  <c r="H1882" i="7"/>
  <c r="H1883" i="7"/>
  <c r="H1884" i="7"/>
  <c r="H1885" i="7"/>
  <c r="H1886" i="7"/>
  <c r="H1887" i="7"/>
  <c r="H1888" i="7"/>
  <c r="H1889" i="7"/>
  <c r="H1890" i="7"/>
  <c r="H1891" i="7"/>
  <c r="H1892" i="7"/>
  <c r="H1893" i="7"/>
  <c r="H1894" i="7"/>
  <c r="H1895" i="7"/>
  <c r="H1896" i="7"/>
  <c r="H1897" i="7"/>
  <c r="H1898" i="7"/>
  <c r="H1899" i="7"/>
  <c r="H1900" i="7"/>
  <c r="H1901" i="7"/>
  <c r="H1902" i="7"/>
  <c r="H1903" i="7"/>
  <c r="H1904" i="7"/>
  <c r="H1905" i="7"/>
  <c r="H1906" i="7"/>
  <c r="H1907" i="7"/>
  <c r="H1908" i="7"/>
  <c r="H1909" i="7"/>
  <c r="H1910" i="7"/>
  <c r="H1911" i="7"/>
  <c r="H1912" i="7"/>
  <c r="H1913" i="7"/>
  <c r="H1914" i="7"/>
  <c r="H1915" i="7"/>
  <c r="H1916" i="7"/>
  <c r="H1917" i="7"/>
  <c r="H1918" i="7"/>
  <c r="H1919" i="7"/>
  <c r="H1920" i="7"/>
  <c r="H1921" i="7"/>
  <c r="H1922" i="7"/>
  <c r="H1923" i="7"/>
  <c r="H1924" i="7"/>
  <c r="H1925" i="7"/>
  <c r="H1926" i="7"/>
  <c r="H1927" i="7"/>
  <c r="H1928" i="7"/>
  <c r="H1929" i="7"/>
  <c r="H1930" i="7"/>
  <c r="H1931" i="7"/>
  <c r="H1932" i="7"/>
  <c r="H1933" i="7"/>
  <c r="H1934" i="7"/>
  <c r="H1935" i="7"/>
  <c r="H1936" i="7"/>
  <c r="H1937" i="7"/>
  <c r="H1938" i="7"/>
  <c r="H1939" i="7"/>
  <c r="H1940" i="7"/>
  <c r="H1941" i="7"/>
  <c r="H1942" i="7"/>
  <c r="H1943" i="7"/>
  <c r="H1944" i="7"/>
  <c r="H1945" i="7"/>
  <c r="H1946" i="7"/>
  <c r="H1947" i="7"/>
  <c r="H1948" i="7"/>
  <c r="H1949" i="7"/>
  <c r="H1950" i="7"/>
  <c r="H1951" i="7"/>
  <c r="H1952" i="7"/>
  <c r="H1953" i="7"/>
  <c r="H1954" i="7"/>
  <c r="H1955" i="7"/>
  <c r="H1956" i="7"/>
  <c r="H1957" i="7"/>
  <c r="H1958" i="7"/>
  <c r="H1959" i="7"/>
  <c r="H1960" i="7"/>
  <c r="H1961" i="7"/>
  <c r="H1962" i="7"/>
  <c r="H1963" i="7"/>
  <c r="H1964" i="7"/>
  <c r="H1965" i="7"/>
  <c r="H1966" i="7"/>
  <c r="H1967" i="7"/>
  <c r="H1968" i="7"/>
  <c r="H1969" i="7"/>
  <c r="H1970" i="7"/>
  <c r="H1971" i="7"/>
  <c r="H1972" i="7"/>
  <c r="H1973" i="7"/>
  <c r="H1974" i="7"/>
  <c r="H1975" i="7"/>
  <c r="H1976" i="7"/>
  <c r="H1977" i="7"/>
  <c r="H1978" i="7"/>
  <c r="H1979" i="7"/>
  <c r="H1980" i="7"/>
  <c r="H1981" i="7"/>
  <c r="H1982" i="7"/>
  <c r="H1983" i="7"/>
  <c r="H1984" i="7"/>
  <c r="H1985" i="7"/>
  <c r="H1986" i="7"/>
  <c r="H1987" i="7"/>
  <c r="H1988" i="7"/>
  <c r="H1989" i="7"/>
  <c r="H1990" i="7"/>
  <c r="H1991" i="7"/>
  <c r="H1992" i="7"/>
  <c r="H1993" i="7"/>
  <c r="H1994" i="7"/>
  <c r="H1995" i="7"/>
  <c r="H1996" i="7"/>
  <c r="H1997" i="7"/>
  <c r="H1998" i="7"/>
  <c r="H1999" i="7"/>
  <c r="H2000" i="7"/>
  <c r="H2001" i="7"/>
  <c r="H2002" i="7"/>
  <c r="H2003" i="7"/>
  <c r="H2004" i="7"/>
  <c r="H2005" i="7"/>
  <c r="H2006" i="7"/>
  <c r="H2007" i="7"/>
  <c r="H2008" i="7"/>
  <c r="H2009" i="7"/>
  <c r="H2010" i="7"/>
  <c r="H2011" i="7"/>
  <c r="H2012" i="7"/>
  <c r="H2013" i="7"/>
  <c r="H2014" i="7"/>
  <c r="H2015" i="7"/>
  <c r="H2016" i="7"/>
  <c r="H2017" i="7"/>
  <c r="H2018" i="7"/>
  <c r="H2019" i="7"/>
  <c r="H2020" i="7"/>
  <c r="H2021" i="7"/>
  <c r="H2022" i="7"/>
  <c r="H2023" i="7"/>
  <c r="H2024" i="7"/>
  <c r="H2025" i="7"/>
  <c r="H2026" i="7"/>
  <c r="H2027" i="7"/>
  <c r="H2028" i="7"/>
  <c r="H2029" i="7"/>
  <c r="H2030" i="7"/>
  <c r="H2031" i="7"/>
  <c r="H2032" i="7"/>
  <c r="H2033" i="7"/>
  <c r="H2034" i="7"/>
  <c r="H2035" i="7"/>
  <c r="H2036" i="7"/>
  <c r="H2037" i="7"/>
  <c r="H2038" i="7"/>
  <c r="H2039" i="7"/>
  <c r="H2040" i="7"/>
  <c r="H2041" i="7"/>
  <c r="H2042" i="7"/>
  <c r="H2043" i="7"/>
  <c r="H2044" i="7"/>
  <c r="H2045" i="7"/>
  <c r="H2046" i="7"/>
  <c r="H2047" i="7"/>
  <c r="H2048" i="7"/>
  <c r="H2049" i="7"/>
  <c r="H2050" i="7"/>
  <c r="H2051" i="7"/>
  <c r="H2052" i="7"/>
  <c r="H2053" i="7"/>
  <c r="H2054" i="7"/>
  <c r="H2055" i="7"/>
  <c r="H2056" i="7"/>
  <c r="H2057" i="7"/>
  <c r="H2058" i="7"/>
  <c r="H2059" i="7"/>
  <c r="H2060" i="7"/>
  <c r="H2061" i="7"/>
  <c r="H2062" i="7"/>
  <c r="H2063" i="7"/>
  <c r="H2064" i="7"/>
  <c r="H2065" i="7"/>
  <c r="H2066" i="7"/>
  <c r="H2067" i="7"/>
  <c r="H2068" i="7"/>
  <c r="H2069" i="7"/>
  <c r="H2070" i="7"/>
  <c r="H2071" i="7"/>
  <c r="H2072" i="7"/>
  <c r="H2073" i="7"/>
  <c r="H2074" i="7"/>
  <c r="H2075" i="7"/>
  <c r="H2076" i="7"/>
  <c r="H2077" i="7"/>
  <c r="H2078" i="7"/>
  <c r="H2079" i="7"/>
  <c r="H2080" i="7"/>
  <c r="H2081" i="7"/>
  <c r="H2082" i="7"/>
  <c r="H2083" i="7"/>
  <c r="H2084" i="7"/>
  <c r="H2085" i="7"/>
  <c r="H2086" i="7"/>
  <c r="H2087" i="7"/>
  <c r="H2088" i="7"/>
  <c r="H2089" i="7"/>
  <c r="H2090" i="7"/>
  <c r="H2091" i="7"/>
  <c r="H2092" i="7"/>
  <c r="H2093" i="7"/>
  <c r="H2094" i="7"/>
  <c r="H2095" i="7"/>
  <c r="H2096" i="7"/>
  <c r="H2097" i="7"/>
  <c r="H2098" i="7"/>
  <c r="H2099" i="7"/>
  <c r="H2100" i="7"/>
  <c r="H2101" i="7"/>
  <c r="H2102" i="7"/>
  <c r="H2103" i="7"/>
  <c r="H2104" i="7"/>
  <c r="H2105" i="7"/>
  <c r="H2106" i="7"/>
  <c r="H2107" i="7"/>
  <c r="H2108" i="7"/>
  <c r="H2109" i="7"/>
  <c r="H2110" i="7"/>
  <c r="H2111" i="7"/>
  <c r="H2112" i="7"/>
  <c r="H2113" i="7"/>
  <c r="H2114" i="7"/>
  <c r="H2115" i="7"/>
  <c r="H2116" i="7"/>
  <c r="H2117" i="7"/>
  <c r="H2118" i="7"/>
  <c r="H2119" i="7"/>
  <c r="H2120" i="7"/>
  <c r="H2121" i="7"/>
  <c r="H2122" i="7"/>
  <c r="H2123" i="7"/>
  <c r="H2124" i="7"/>
  <c r="H2125" i="7"/>
  <c r="H2126" i="7"/>
  <c r="H2127" i="7"/>
  <c r="H2128" i="7"/>
  <c r="H2129" i="7"/>
  <c r="H2130" i="7"/>
  <c r="H2131" i="7"/>
  <c r="H2132" i="7"/>
  <c r="H2133" i="7"/>
  <c r="H2134" i="7"/>
  <c r="H2135" i="7"/>
  <c r="H2136" i="7"/>
  <c r="H2137" i="7"/>
  <c r="H2138" i="7"/>
  <c r="H2139" i="7"/>
  <c r="H2140" i="7"/>
  <c r="H2141" i="7"/>
  <c r="H2142" i="7"/>
  <c r="H2143" i="7"/>
  <c r="H2144" i="7"/>
  <c r="H2145" i="7"/>
  <c r="H2146" i="7"/>
  <c r="H2147" i="7"/>
  <c r="H2148" i="7"/>
  <c r="H2149" i="7"/>
  <c r="H2150" i="7"/>
  <c r="H2151" i="7"/>
  <c r="H2152" i="7"/>
  <c r="H2153" i="7"/>
  <c r="H2154" i="7"/>
  <c r="H2155" i="7"/>
  <c r="H2156" i="7"/>
  <c r="H2157" i="7"/>
  <c r="H2158" i="7"/>
  <c r="H2159" i="7"/>
  <c r="H2160" i="7"/>
  <c r="H2161" i="7"/>
  <c r="H2162" i="7"/>
  <c r="H2163" i="7"/>
  <c r="H2164" i="7"/>
  <c r="H2165" i="7"/>
  <c r="H2166" i="7"/>
  <c r="H2167" i="7"/>
  <c r="H2168" i="7"/>
  <c r="H2169" i="7"/>
  <c r="H2170" i="7"/>
  <c r="H2171" i="7"/>
  <c r="H2172" i="7"/>
  <c r="H2173" i="7"/>
  <c r="H2174" i="7"/>
  <c r="H2175" i="7"/>
  <c r="H2176" i="7"/>
  <c r="H2177" i="7"/>
  <c r="H2178" i="7"/>
  <c r="H2179" i="7"/>
  <c r="H2180" i="7"/>
  <c r="H2181" i="7"/>
  <c r="H2182" i="7"/>
  <c r="H2183" i="7"/>
  <c r="H2184" i="7"/>
  <c r="H2185" i="7"/>
  <c r="H2186" i="7"/>
  <c r="H2187" i="7"/>
  <c r="H2188" i="7"/>
  <c r="H2189" i="7"/>
  <c r="H2190" i="7"/>
  <c r="H2191" i="7"/>
  <c r="H2192" i="7"/>
  <c r="H2193" i="7"/>
  <c r="H2194" i="7"/>
  <c r="H2195" i="7"/>
  <c r="H2196" i="7"/>
  <c r="H2197" i="7"/>
  <c r="H2198" i="7"/>
  <c r="H2199" i="7"/>
  <c r="H2200" i="7"/>
  <c r="H2201" i="7"/>
  <c r="H2202" i="7"/>
  <c r="H2203" i="7"/>
  <c r="H2204" i="7"/>
  <c r="H2205" i="7"/>
  <c r="H2206" i="7"/>
  <c r="H2207" i="7"/>
  <c r="H2208" i="7"/>
  <c r="H2209" i="7"/>
  <c r="H2210" i="7"/>
  <c r="H2211" i="7"/>
  <c r="H2212" i="7"/>
  <c r="H2213" i="7"/>
  <c r="H2214" i="7"/>
  <c r="H2215" i="7"/>
  <c r="H2216" i="7"/>
  <c r="H2217" i="7"/>
  <c r="H2218" i="7"/>
  <c r="H2219" i="7"/>
  <c r="H2220" i="7"/>
  <c r="H2221" i="7"/>
  <c r="H2222" i="7"/>
  <c r="H2223" i="7"/>
  <c r="H2224" i="7"/>
  <c r="H2225" i="7"/>
  <c r="H2226" i="7"/>
  <c r="H2227" i="7"/>
  <c r="H2228" i="7"/>
  <c r="H2229" i="7"/>
  <c r="H2230" i="7"/>
  <c r="H2231" i="7"/>
  <c r="H2232" i="7"/>
  <c r="H2233" i="7"/>
  <c r="H2234" i="7"/>
  <c r="H2235" i="7"/>
  <c r="H2236" i="7"/>
  <c r="H2237" i="7"/>
  <c r="H2238" i="7"/>
  <c r="H2239" i="7"/>
  <c r="H2240" i="7"/>
  <c r="H2241" i="7"/>
  <c r="H2242" i="7"/>
  <c r="H2243" i="7"/>
  <c r="H2244" i="7"/>
  <c r="H2245" i="7"/>
  <c r="H2246" i="7"/>
  <c r="H2247" i="7"/>
  <c r="H2248" i="7"/>
  <c r="H2249" i="7"/>
  <c r="H2250" i="7"/>
  <c r="H2251" i="7"/>
  <c r="H2252" i="7"/>
  <c r="H2253" i="7"/>
  <c r="H2254" i="7"/>
  <c r="H2255" i="7"/>
  <c r="H2256" i="7"/>
  <c r="H2257" i="7"/>
  <c r="H2258" i="7"/>
  <c r="H2259" i="7"/>
  <c r="H2260" i="7"/>
  <c r="H2261" i="7"/>
  <c r="H2262" i="7"/>
  <c r="H2263" i="7"/>
  <c r="H2264" i="7"/>
  <c r="H2265" i="7"/>
  <c r="H2266" i="7"/>
  <c r="H2267" i="7"/>
  <c r="H2268" i="7"/>
  <c r="H2269" i="7"/>
  <c r="H2270" i="7"/>
  <c r="H2271" i="7"/>
  <c r="H2272" i="7"/>
  <c r="H2273" i="7"/>
  <c r="H2274" i="7"/>
  <c r="H2275" i="7"/>
  <c r="H2276" i="7"/>
  <c r="H2277" i="7"/>
  <c r="H2278" i="7"/>
  <c r="H2279" i="7"/>
  <c r="H2280" i="7"/>
  <c r="H2281" i="7"/>
  <c r="H2282" i="7"/>
  <c r="H2283" i="7"/>
  <c r="H2284" i="7"/>
  <c r="H2285" i="7"/>
  <c r="H2286" i="7"/>
  <c r="H2287" i="7"/>
  <c r="H2288" i="7"/>
  <c r="H2289" i="7"/>
  <c r="H2290" i="7"/>
  <c r="H2291" i="7"/>
  <c r="H2292" i="7"/>
  <c r="H2293" i="7"/>
  <c r="H2294" i="7"/>
  <c r="H2295" i="7"/>
  <c r="H2296" i="7"/>
  <c r="H2297" i="7"/>
  <c r="H2298" i="7"/>
  <c r="H2299" i="7"/>
  <c r="H2300" i="7"/>
  <c r="H2301" i="7"/>
  <c r="H2302" i="7"/>
  <c r="H2303" i="7"/>
  <c r="H2304" i="7"/>
  <c r="H2305" i="7"/>
  <c r="H2306" i="7"/>
  <c r="H2307" i="7"/>
  <c r="H2308" i="7"/>
  <c r="H2309" i="7"/>
  <c r="H2310" i="7"/>
  <c r="H2311" i="7"/>
  <c r="H2312" i="7"/>
  <c r="H2313" i="7"/>
  <c r="H2314" i="7"/>
  <c r="H2315" i="7"/>
  <c r="H2316" i="7"/>
  <c r="H2317" i="7"/>
  <c r="H2318" i="7"/>
  <c r="H2319" i="7"/>
  <c r="H2320" i="7"/>
  <c r="H2321" i="7"/>
  <c r="H2322" i="7"/>
  <c r="H2323" i="7"/>
  <c r="H2324" i="7"/>
  <c r="H2325" i="7"/>
  <c r="H2326" i="7"/>
  <c r="H2327" i="7"/>
  <c r="H2328" i="7"/>
  <c r="H2329" i="7"/>
  <c r="H2330" i="7"/>
  <c r="H2331" i="7"/>
  <c r="H2332" i="7"/>
  <c r="H2333" i="7"/>
  <c r="H2334" i="7"/>
  <c r="H2335" i="7"/>
  <c r="H2336" i="7"/>
  <c r="H2337" i="7"/>
  <c r="H2338" i="7"/>
  <c r="H2339" i="7"/>
  <c r="H2340" i="7"/>
  <c r="H2341" i="7"/>
  <c r="H2342" i="7"/>
  <c r="H2343" i="7"/>
  <c r="H2344" i="7"/>
  <c r="H2345" i="7"/>
  <c r="H2346" i="7"/>
  <c r="H2347" i="7"/>
  <c r="H2348" i="7"/>
  <c r="H2349" i="7"/>
  <c r="H2350" i="7"/>
  <c r="H2351" i="7"/>
  <c r="H2352" i="7"/>
  <c r="H2353" i="7"/>
  <c r="H2354" i="7"/>
  <c r="H2355" i="7"/>
  <c r="H2356" i="7"/>
  <c r="H2357" i="7"/>
  <c r="H2358" i="7"/>
  <c r="H2359" i="7"/>
  <c r="H2360" i="7"/>
  <c r="H2361" i="7"/>
  <c r="H2362" i="7"/>
  <c r="H2363" i="7"/>
  <c r="H2364" i="7"/>
  <c r="H2365" i="7"/>
  <c r="H2366" i="7"/>
  <c r="H2367" i="7"/>
  <c r="H2368" i="7"/>
  <c r="H2369" i="7"/>
  <c r="H2370" i="7"/>
  <c r="H2371" i="7"/>
  <c r="H2372" i="7"/>
  <c r="H2373" i="7"/>
  <c r="H2374" i="7"/>
  <c r="H2375" i="7"/>
  <c r="H2376" i="7"/>
  <c r="H2377" i="7"/>
  <c r="H2378" i="7"/>
  <c r="H2379" i="7"/>
  <c r="H2380" i="7"/>
  <c r="H2381" i="7"/>
  <c r="H2382" i="7"/>
  <c r="H2383" i="7"/>
  <c r="H2384" i="7"/>
  <c r="H2385" i="7"/>
  <c r="H2386" i="7"/>
  <c r="H2387" i="7"/>
  <c r="H2388" i="7"/>
  <c r="H2389" i="7"/>
  <c r="H2390" i="7"/>
  <c r="H2391" i="7"/>
  <c r="H2392" i="7"/>
  <c r="H2393" i="7"/>
  <c r="H2394" i="7"/>
  <c r="H2395" i="7"/>
  <c r="H2396" i="7"/>
  <c r="H2397" i="7"/>
  <c r="H2398" i="7"/>
  <c r="H2399" i="7"/>
  <c r="H2400" i="7"/>
  <c r="H2401" i="7"/>
  <c r="H2402" i="7"/>
  <c r="H2403" i="7"/>
  <c r="H2404" i="7"/>
  <c r="H2405" i="7"/>
  <c r="H2406" i="7"/>
  <c r="H2407" i="7"/>
  <c r="H2408" i="7"/>
  <c r="H2409" i="7"/>
  <c r="H2410" i="7"/>
  <c r="H2411" i="7"/>
  <c r="H2412" i="7"/>
  <c r="H2413" i="7"/>
  <c r="H2414" i="7"/>
  <c r="H2415" i="7"/>
  <c r="H2416" i="7"/>
  <c r="H2417" i="7"/>
  <c r="H2418" i="7"/>
  <c r="H2419" i="7"/>
  <c r="H2420" i="7"/>
  <c r="H2421" i="7"/>
  <c r="H2422" i="7"/>
  <c r="H2423" i="7"/>
  <c r="H2424" i="7"/>
  <c r="H2425" i="7"/>
  <c r="H2426" i="7"/>
  <c r="H2427" i="7"/>
  <c r="H2428" i="7"/>
  <c r="H2429" i="7"/>
  <c r="H2430" i="7"/>
  <c r="H2431" i="7"/>
  <c r="H2432" i="7"/>
  <c r="H2433" i="7"/>
  <c r="H2434" i="7"/>
  <c r="H2435" i="7"/>
  <c r="H2436" i="7"/>
  <c r="H2437" i="7"/>
  <c r="H2438" i="7"/>
  <c r="H2439" i="7"/>
  <c r="H2440" i="7"/>
  <c r="H2441" i="7"/>
  <c r="H2442" i="7"/>
  <c r="H2443" i="7"/>
  <c r="H2444" i="7"/>
  <c r="H2445" i="7"/>
  <c r="H2446" i="7"/>
  <c r="H2447" i="7"/>
  <c r="H2448" i="7"/>
  <c r="H2449" i="7"/>
  <c r="H2450" i="7"/>
  <c r="H2451" i="7"/>
  <c r="H2452" i="7"/>
  <c r="H2453" i="7"/>
  <c r="H2454" i="7"/>
  <c r="H2455" i="7"/>
  <c r="H2456" i="7"/>
  <c r="H2457" i="7"/>
  <c r="H2458" i="7"/>
  <c r="H2459" i="7"/>
  <c r="H2460" i="7"/>
  <c r="H2461" i="7"/>
  <c r="H2462" i="7"/>
  <c r="H2463" i="7"/>
  <c r="H2464" i="7"/>
  <c r="H2465" i="7"/>
  <c r="H2466" i="7"/>
  <c r="H2467" i="7"/>
  <c r="H2468" i="7"/>
  <c r="H2469" i="7"/>
  <c r="H2470" i="7"/>
  <c r="H2471" i="7"/>
  <c r="H2472" i="7"/>
  <c r="H2473" i="7"/>
  <c r="H2474" i="7"/>
  <c r="H2475" i="7"/>
  <c r="H2476" i="7"/>
  <c r="H2477" i="7"/>
  <c r="H2478" i="7"/>
  <c r="H2479" i="7"/>
  <c r="H2480" i="7"/>
  <c r="H2481" i="7"/>
  <c r="H2482" i="7"/>
  <c r="H2483" i="7"/>
  <c r="H2484" i="7"/>
  <c r="H2485" i="7"/>
  <c r="H2486" i="7"/>
  <c r="H2487" i="7"/>
  <c r="H2488" i="7"/>
  <c r="H2489" i="7"/>
  <c r="H2490" i="7"/>
  <c r="H2491" i="7"/>
  <c r="H2492" i="7"/>
  <c r="H2493" i="7"/>
  <c r="H2494" i="7"/>
  <c r="H2495" i="7"/>
  <c r="H2496" i="7"/>
  <c r="H2497" i="7"/>
  <c r="H2498" i="7"/>
  <c r="H2499" i="7"/>
  <c r="H2500" i="7"/>
  <c r="H2501" i="7"/>
  <c r="H2502" i="7"/>
  <c r="H2503" i="7"/>
  <c r="H2504" i="7"/>
  <c r="H2505" i="7"/>
  <c r="H2506" i="7"/>
  <c r="H2507" i="7"/>
  <c r="H2508" i="7"/>
  <c r="H2509" i="7"/>
  <c r="H2510" i="7"/>
  <c r="H2511" i="7"/>
  <c r="H2512" i="7"/>
  <c r="H2513" i="7"/>
  <c r="H2514" i="7"/>
  <c r="H2515" i="7"/>
  <c r="H2516" i="7"/>
  <c r="H2517" i="7"/>
  <c r="H2518" i="7"/>
  <c r="H2519" i="7"/>
  <c r="H2520" i="7"/>
  <c r="H2521" i="7"/>
  <c r="H2522" i="7"/>
  <c r="H2523" i="7"/>
  <c r="H2524" i="7"/>
  <c r="H2525" i="7"/>
  <c r="H2526" i="7"/>
  <c r="H2527" i="7"/>
  <c r="H2528" i="7"/>
  <c r="H2529" i="7"/>
  <c r="H2530" i="7"/>
  <c r="H2531" i="7"/>
  <c r="H2532" i="7"/>
  <c r="H2533" i="7"/>
  <c r="H2534" i="7"/>
  <c r="H2535" i="7"/>
  <c r="H2536" i="7"/>
  <c r="H2537" i="7"/>
  <c r="H2538" i="7"/>
  <c r="H2539" i="7"/>
  <c r="H2540" i="7"/>
  <c r="H2541" i="7"/>
  <c r="H2542" i="7"/>
  <c r="H2543" i="7"/>
  <c r="H2544" i="7"/>
  <c r="H2545" i="7"/>
  <c r="H2546" i="7"/>
  <c r="H2547" i="7"/>
  <c r="H2548" i="7"/>
  <c r="H2549" i="7"/>
  <c r="H2550" i="7"/>
  <c r="H2551" i="7"/>
  <c r="H2552" i="7"/>
  <c r="H2553" i="7"/>
  <c r="H2554" i="7"/>
  <c r="H2555" i="7"/>
  <c r="H2556" i="7"/>
  <c r="H2557" i="7"/>
  <c r="H2558" i="7"/>
  <c r="H2559" i="7"/>
  <c r="H2560" i="7"/>
  <c r="H2561" i="7"/>
  <c r="H2562" i="7"/>
  <c r="H2563" i="7"/>
  <c r="H2564" i="7"/>
  <c r="H2565" i="7"/>
  <c r="H2566" i="7"/>
  <c r="H2567" i="7"/>
  <c r="H2568" i="7"/>
  <c r="H2569" i="7"/>
  <c r="H2570" i="7"/>
  <c r="H2571" i="7"/>
  <c r="H2572" i="7"/>
  <c r="H2573" i="7"/>
  <c r="H2574" i="7"/>
  <c r="H2575" i="7"/>
  <c r="H2576" i="7"/>
  <c r="H2577" i="7"/>
  <c r="H2578" i="7"/>
  <c r="H2579" i="7"/>
  <c r="H2580" i="7"/>
  <c r="H2581" i="7"/>
  <c r="H2582" i="7"/>
  <c r="H2583" i="7"/>
  <c r="H2584" i="7"/>
  <c r="H2585" i="7"/>
  <c r="H2586" i="7"/>
  <c r="H2587" i="7"/>
  <c r="H2588" i="7"/>
  <c r="H2589" i="7"/>
  <c r="H2590" i="7"/>
  <c r="H2591" i="7"/>
  <c r="H2592" i="7"/>
  <c r="H2593" i="7"/>
  <c r="H2594" i="7"/>
  <c r="H2595" i="7"/>
  <c r="H2596" i="7"/>
  <c r="H2597" i="7"/>
  <c r="H2598" i="7"/>
  <c r="H2599" i="7"/>
  <c r="H2600" i="7"/>
  <c r="H2601" i="7"/>
  <c r="H2602" i="7"/>
  <c r="H2603" i="7"/>
  <c r="H2604" i="7"/>
  <c r="H2605" i="7"/>
  <c r="H2606" i="7"/>
  <c r="H2607" i="7"/>
  <c r="H2608" i="7"/>
  <c r="H2609" i="7"/>
  <c r="H2610" i="7"/>
  <c r="H2611" i="7"/>
  <c r="H2612" i="7"/>
  <c r="H2613" i="7"/>
  <c r="H2614" i="7"/>
  <c r="H2615" i="7"/>
  <c r="H2616" i="7"/>
  <c r="H2617" i="7"/>
  <c r="H2618" i="7"/>
  <c r="H2619" i="7"/>
  <c r="H2620" i="7"/>
  <c r="H2621" i="7"/>
  <c r="H2622" i="7"/>
  <c r="H2623" i="7"/>
  <c r="H2624" i="7"/>
  <c r="H2625" i="7"/>
  <c r="H2626" i="7"/>
  <c r="H2627" i="7"/>
  <c r="H2628" i="7"/>
  <c r="H2629" i="7"/>
  <c r="H2630" i="7"/>
  <c r="H2631" i="7"/>
  <c r="H2632" i="7"/>
  <c r="H2633" i="7"/>
  <c r="H2634" i="7"/>
  <c r="H2635" i="7"/>
  <c r="H2636" i="7"/>
  <c r="H2637" i="7"/>
  <c r="H2638" i="7"/>
  <c r="H2639" i="7"/>
  <c r="H2640" i="7"/>
  <c r="H2641" i="7"/>
  <c r="H2642" i="7"/>
  <c r="H2643" i="7"/>
  <c r="H2644" i="7"/>
  <c r="H2645" i="7"/>
  <c r="H2646" i="7"/>
  <c r="H2647" i="7"/>
  <c r="H2648" i="7"/>
  <c r="H2649" i="7"/>
  <c r="H2650" i="7"/>
  <c r="H2651" i="7"/>
  <c r="H2652" i="7"/>
  <c r="H2653" i="7"/>
  <c r="H2654" i="7"/>
  <c r="H2655" i="7"/>
  <c r="H2656" i="7"/>
  <c r="H2657" i="7"/>
  <c r="H2658" i="7"/>
  <c r="H2659" i="7"/>
  <c r="H2660" i="7"/>
  <c r="H2661" i="7"/>
  <c r="H2662" i="7"/>
  <c r="H2663" i="7"/>
  <c r="H2664" i="7"/>
  <c r="H2665" i="7"/>
  <c r="H2666" i="7"/>
  <c r="H2667" i="7"/>
  <c r="H2668" i="7"/>
  <c r="H2669" i="7"/>
  <c r="H2670" i="7"/>
  <c r="H2671" i="7"/>
  <c r="H2672" i="7"/>
  <c r="H2673" i="7"/>
  <c r="H2674" i="7"/>
  <c r="H2675" i="7"/>
  <c r="H2676" i="7"/>
  <c r="H2677" i="7"/>
  <c r="H2678" i="7"/>
  <c r="H2679" i="7"/>
  <c r="H2680" i="7"/>
  <c r="H2681" i="7"/>
  <c r="H2682" i="7"/>
  <c r="H2683" i="7"/>
  <c r="H2684" i="7"/>
  <c r="H2685" i="7"/>
  <c r="H2686" i="7"/>
  <c r="H2687" i="7"/>
  <c r="H2688" i="7"/>
  <c r="H2689" i="7"/>
  <c r="H2690" i="7"/>
  <c r="H2691" i="7"/>
  <c r="H2692" i="7"/>
  <c r="H2693" i="7"/>
  <c r="H2694" i="7"/>
  <c r="H2695" i="7"/>
  <c r="H2696" i="7"/>
  <c r="H2697" i="7"/>
  <c r="H2698" i="7"/>
  <c r="H2699" i="7"/>
  <c r="H2700" i="7"/>
  <c r="H2701" i="7"/>
  <c r="H2702" i="7"/>
  <c r="H2703" i="7"/>
  <c r="H2704" i="7"/>
  <c r="H2705" i="7"/>
  <c r="H2706" i="7"/>
  <c r="H2707" i="7"/>
  <c r="H2708" i="7"/>
  <c r="H2709" i="7"/>
  <c r="H2710" i="7"/>
  <c r="H2711" i="7"/>
  <c r="H2712" i="7"/>
  <c r="H2713" i="7"/>
  <c r="H2714" i="7"/>
  <c r="H2715" i="7"/>
  <c r="H2716" i="7"/>
  <c r="H2717" i="7"/>
  <c r="H2718" i="7"/>
  <c r="H2719" i="7"/>
  <c r="H2720" i="7"/>
  <c r="H2721" i="7"/>
  <c r="H2722" i="7"/>
  <c r="H2723" i="7"/>
  <c r="H2724" i="7"/>
  <c r="H2725" i="7"/>
  <c r="H2726" i="7"/>
  <c r="H2727" i="7"/>
  <c r="H2728" i="7"/>
  <c r="H2729" i="7"/>
  <c r="H2730" i="7"/>
  <c r="H2731" i="7"/>
  <c r="H2732" i="7"/>
  <c r="H2733" i="7"/>
  <c r="H2734" i="7"/>
  <c r="H2735" i="7"/>
  <c r="H2736" i="7"/>
  <c r="H2737" i="7"/>
  <c r="H2738" i="7"/>
  <c r="H2739" i="7"/>
  <c r="H2740" i="7"/>
  <c r="H2741" i="7"/>
  <c r="H2742" i="7"/>
  <c r="H2743" i="7"/>
  <c r="H2744" i="7"/>
  <c r="H2745" i="7"/>
  <c r="H2746" i="7"/>
  <c r="H2747" i="7"/>
  <c r="H2748" i="7"/>
  <c r="H2749" i="7"/>
  <c r="H2750" i="7"/>
  <c r="H2751" i="7"/>
  <c r="H2752" i="7"/>
  <c r="H2753" i="7"/>
  <c r="H2754" i="7"/>
  <c r="H2755" i="7"/>
  <c r="H2756" i="7"/>
  <c r="H2757" i="7"/>
  <c r="H2758" i="7"/>
  <c r="H2759" i="7"/>
  <c r="H2760" i="7"/>
  <c r="H2761" i="7"/>
  <c r="H2762" i="7"/>
  <c r="H2763" i="7"/>
  <c r="H2764" i="7"/>
  <c r="H2765" i="7"/>
  <c r="H2766" i="7"/>
  <c r="H2767" i="7"/>
  <c r="H2768" i="7"/>
  <c r="H2769" i="7"/>
  <c r="H2770" i="7"/>
  <c r="H2771" i="7"/>
  <c r="H2772" i="7"/>
  <c r="H2773" i="7"/>
  <c r="H2774" i="7"/>
  <c r="H2775" i="7"/>
  <c r="H2776" i="7"/>
  <c r="H2777" i="7"/>
  <c r="H2778" i="7"/>
  <c r="H2779" i="7"/>
  <c r="H2780" i="7"/>
  <c r="H2781" i="7"/>
  <c r="H2782" i="7"/>
  <c r="H2783" i="7"/>
  <c r="H2784" i="7"/>
  <c r="H2785" i="7"/>
  <c r="H2786" i="7"/>
  <c r="H2787" i="7"/>
  <c r="H2788" i="7"/>
  <c r="H2789" i="7"/>
  <c r="H2790" i="7"/>
  <c r="H2791" i="7"/>
  <c r="H2792" i="7"/>
  <c r="H2793" i="7"/>
  <c r="H2794" i="7"/>
  <c r="H2795" i="7"/>
  <c r="H2796" i="7"/>
  <c r="H2797" i="7"/>
  <c r="H2798" i="7"/>
  <c r="H2799" i="7"/>
  <c r="H2800" i="7"/>
  <c r="H2801" i="7"/>
  <c r="H2802" i="7"/>
  <c r="H2803" i="7"/>
  <c r="H2804" i="7"/>
  <c r="H2805" i="7"/>
  <c r="H2806" i="7"/>
  <c r="H2807" i="7"/>
  <c r="H2808" i="7"/>
  <c r="H2809" i="7"/>
  <c r="H2810" i="7"/>
  <c r="H2811" i="7"/>
  <c r="H2812" i="7"/>
  <c r="H2813" i="7"/>
  <c r="H2814" i="7"/>
  <c r="H2815" i="7"/>
  <c r="H2816" i="7"/>
  <c r="H2817" i="7"/>
  <c r="H2818" i="7"/>
  <c r="H2819" i="7"/>
  <c r="H2820" i="7"/>
  <c r="H2821" i="7"/>
  <c r="H2822" i="7"/>
  <c r="H2823" i="7"/>
  <c r="H2824" i="7"/>
  <c r="H2825" i="7"/>
  <c r="H2826" i="7"/>
  <c r="H2827" i="7"/>
  <c r="H2828" i="7"/>
  <c r="H2829" i="7"/>
  <c r="H2830" i="7"/>
  <c r="H2831" i="7"/>
  <c r="H2832" i="7"/>
  <c r="H2833" i="7"/>
  <c r="H2834" i="7"/>
  <c r="H2835" i="7"/>
  <c r="H2836" i="7"/>
  <c r="H2837" i="7"/>
  <c r="H2838" i="7"/>
  <c r="H2839" i="7"/>
  <c r="H2840" i="7"/>
  <c r="H2841" i="7"/>
  <c r="H2842" i="7"/>
  <c r="H2843" i="7"/>
  <c r="H2844" i="7"/>
  <c r="H2845" i="7"/>
  <c r="H2846" i="7"/>
  <c r="H2847" i="7"/>
  <c r="H2848" i="7"/>
  <c r="H2849" i="7"/>
  <c r="H2850" i="7"/>
  <c r="H2851" i="7"/>
  <c r="H2852" i="7"/>
  <c r="H2853" i="7"/>
  <c r="H2854" i="7"/>
  <c r="H2855" i="7"/>
  <c r="H2856" i="7"/>
  <c r="H2857" i="7"/>
  <c r="H2858" i="7"/>
  <c r="H2859" i="7"/>
  <c r="H2860" i="7"/>
  <c r="H2861" i="7"/>
  <c r="H2862" i="7"/>
  <c r="H2863" i="7"/>
  <c r="H2864" i="7"/>
  <c r="H2865" i="7"/>
  <c r="H2866" i="7"/>
  <c r="H2867" i="7"/>
  <c r="H2868" i="7"/>
  <c r="H2869" i="7"/>
  <c r="H2870" i="7"/>
  <c r="H2871" i="7"/>
  <c r="H2872" i="7"/>
  <c r="H2873" i="7"/>
  <c r="H2874" i="7"/>
  <c r="H2875" i="7"/>
  <c r="H2876" i="7"/>
  <c r="H2877" i="7"/>
  <c r="H2878" i="7"/>
  <c r="H2879" i="7"/>
  <c r="H2880" i="7"/>
  <c r="H2881" i="7"/>
  <c r="H2882" i="7"/>
  <c r="H2883" i="7"/>
  <c r="H2884" i="7"/>
  <c r="H2885" i="7"/>
  <c r="H2886" i="7"/>
  <c r="H2887" i="7"/>
  <c r="H2888" i="7"/>
  <c r="H2889" i="7"/>
  <c r="H2890" i="7"/>
  <c r="H2891" i="7"/>
  <c r="H2892" i="7"/>
  <c r="H2893" i="7"/>
  <c r="H2894" i="7"/>
  <c r="H2895" i="7"/>
  <c r="H2896" i="7"/>
  <c r="H2897" i="7"/>
  <c r="H2898" i="7"/>
  <c r="H2899" i="7"/>
  <c r="H2900" i="7"/>
  <c r="H2901" i="7"/>
  <c r="H2902" i="7"/>
  <c r="H2903" i="7"/>
  <c r="H2904" i="7"/>
  <c r="H2905" i="7"/>
  <c r="H2906" i="7"/>
  <c r="H2907" i="7"/>
  <c r="H2908" i="7"/>
  <c r="H2909" i="7"/>
  <c r="H2910" i="7"/>
  <c r="H2911" i="7"/>
  <c r="H2912" i="7"/>
  <c r="H2913" i="7"/>
  <c r="H2914" i="7"/>
  <c r="H2915" i="7"/>
  <c r="H2916" i="7"/>
  <c r="H2917" i="7"/>
  <c r="H2918" i="7"/>
  <c r="H2919" i="7"/>
  <c r="H2920" i="7"/>
  <c r="H2921" i="7"/>
  <c r="H2922" i="7"/>
  <c r="H2923" i="7"/>
  <c r="H2924" i="7"/>
  <c r="H2925" i="7"/>
  <c r="H2926" i="7"/>
  <c r="H2927" i="7"/>
  <c r="H2928" i="7"/>
  <c r="H2929" i="7"/>
  <c r="H2930" i="7"/>
  <c r="H2931" i="7"/>
  <c r="H2932" i="7"/>
  <c r="H2933" i="7"/>
  <c r="H2934" i="7"/>
  <c r="H2935" i="7"/>
  <c r="H2936" i="7"/>
  <c r="H2937" i="7"/>
  <c r="H2938" i="7"/>
  <c r="H2939" i="7"/>
  <c r="H2940" i="7"/>
  <c r="H2941" i="7"/>
  <c r="H2942" i="7"/>
  <c r="H2943" i="7"/>
  <c r="H2944" i="7"/>
  <c r="H2945" i="7"/>
  <c r="H2946" i="7"/>
  <c r="H2947" i="7"/>
  <c r="H2948" i="7"/>
  <c r="H2949" i="7"/>
  <c r="H2950" i="7"/>
  <c r="H2951" i="7"/>
  <c r="H2952" i="7"/>
  <c r="H2953" i="7"/>
  <c r="H2954" i="7"/>
  <c r="H2955" i="7"/>
  <c r="H2956" i="7"/>
  <c r="H2957" i="7"/>
  <c r="H2958" i="7"/>
  <c r="H2959" i="7"/>
  <c r="H2960" i="7"/>
  <c r="H2961" i="7"/>
  <c r="H2962" i="7"/>
  <c r="H2963" i="7"/>
  <c r="H2964" i="7"/>
  <c r="H2965" i="7"/>
  <c r="H2966" i="7"/>
  <c r="H2967" i="7"/>
  <c r="H2968" i="7"/>
  <c r="H2969" i="7"/>
  <c r="H2970" i="7"/>
  <c r="H2971" i="7"/>
  <c r="H2972" i="7"/>
  <c r="H2973" i="7"/>
  <c r="H2974" i="7"/>
  <c r="H2975" i="7"/>
  <c r="H2976" i="7"/>
  <c r="H2977" i="7"/>
  <c r="H2978" i="7"/>
  <c r="H2979" i="7"/>
  <c r="H2980" i="7"/>
  <c r="H2981" i="7"/>
  <c r="H2982" i="7"/>
  <c r="H2983" i="7"/>
  <c r="H2984" i="7"/>
  <c r="H2985" i="7"/>
  <c r="H2986" i="7"/>
  <c r="H2987" i="7"/>
  <c r="H2988" i="7"/>
  <c r="H2989" i="7"/>
  <c r="H2990" i="7"/>
  <c r="H2991" i="7"/>
  <c r="H2992" i="7"/>
  <c r="H2993" i="7"/>
  <c r="H2994" i="7"/>
  <c r="H2995" i="7"/>
  <c r="H2996" i="7"/>
  <c r="H2997" i="7"/>
  <c r="H2998" i="7"/>
  <c r="H2999" i="7"/>
  <c r="H3000" i="7"/>
  <c r="H3001" i="7"/>
  <c r="H3002" i="7"/>
  <c r="H3003" i="7"/>
  <c r="H3004" i="7"/>
  <c r="H3005" i="7"/>
  <c r="H3006" i="7"/>
  <c r="H3007" i="7"/>
  <c r="H3008" i="7"/>
  <c r="H3009" i="7"/>
  <c r="H3010" i="7"/>
  <c r="H3011" i="7"/>
  <c r="H3012" i="7"/>
  <c r="H3013" i="7"/>
  <c r="H3014" i="7"/>
  <c r="H3015" i="7"/>
  <c r="H3016" i="7"/>
  <c r="H3017" i="7"/>
  <c r="H3018" i="7"/>
  <c r="H3019" i="7"/>
  <c r="H3020" i="7"/>
  <c r="H3021" i="7"/>
  <c r="H3022" i="7"/>
  <c r="H3023" i="7"/>
  <c r="H3024" i="7"/>
  <c r="H3025" i="7"/>
  <c r="H3026" i="7"/>
  <c r="H3027" i="7"/>
  <c r="H3028" i="7"/>
  <c r="H3029" i="7"/>
  <c r="H3030" i="7"/>
  <c r="H3031" i="7"/>
  <c r="H3032" i="7"/>
  <c r="H3033" i="7"/>
  <c r="H3034" i="7"/>
  <c r="H3035" i="7"/>
  <c r="H3036" i="7"/>
  <c r="H3037" i="7"/>
  <c r="H3038" i="7"/>
  <c r="H3039" i="7"/>
  <c r="H3040" i="7"/>
  <c r="H3041" i="7"/>
  <c r="H3042" i="7"/>
  <c r="H3043" i="7"/>
  <c r="H3044" i="7"/>
  <c r="H3045" i="7"/>
  <c r="H3046" i="7"/>
  <c r="H3047" i="7"/>
  <c r="H3048" i="7"/>
  <c r="H3049" i="7"/>
  <c r="H3050" i="7"/>
  <c r="H3051" i="7"/>
  <c r="H3052" i="7"/>
  <c r="H3053" i="7"/>
  <c r="H3054" i="7"/>
  <c r="H3055" i="7"/>
  <c r="H3056" i="7"/>
  <c r="H3057" i="7"/>
  <c r="H3058" i="7"/>
  <c r="H3059" i="7"/>
  <c r="H3060" i="7"/>
  <c r="H3061" i="7"/>
  <c r="H3062" i="7"/>
  <c r="H3063" i="7"/>
  <c r="H3064" i="7"/>
  <c r="H3065" i="7"/>
  <c r="H3066" i="7"/>
  <c r="H3067" i="7"/>
  <c r="H3068" i="7"/>
  <c r="H3069" i="7"/>
  <c r="H3070" i="7"/>
  <c r="H3071" i="7"/>
  <c r="H3072" i="7"/>
  <c r="H3073" i="7"/>
  <c r="H3074" i="7"/>
  <c r="H3075" i="7"/>
  <c r="H3076" i="7"/>
  <c r="H3077" i="7"/>
  <c r="H3078" i="7"/>
  <c r="H3079" i="7"/>
  <c r="H3080" i="7"/>
  <c r="H3081" i="7"/>
  <c r="H3082" i="7"/>
  <c r="H3083" i="7"/>
  <c r="H3084" i="7"/>
  <c r="H3085" i="7"/>
  <c r="H3086" i="7"/>
  <c r="H3087" i="7"/>
  <c r="H3088" i="7"/>
  <c r="H3089" i="7"/>
  <c r="H3090" i="7"/>
  <c r="H3091" i="7"/>
  <c r="H3092" i="7"/>
  <c r="H3093" i="7"/>
  <c r="H3094" i="7"/>
  <c r="H3095" i="7"/>
  <c r="H3096" i="7"/>
  <c r="H3097" i="7"/>
  <c r="H3098" i="7"/>
  <c r="H3099" i="7"/>
  <c r="H3100" i="7"/>
  <c r="H3101" i="7"/>
  <c r="H3102" i="7"/>
  <c r="H3103" i="7"/>
  <c r="H3104" i="7"/>
  <c r="H3105" i="7"/>
  <c r="H3106" i="7"/>
  <c r="H3107" i="7"/>
  <c r="H3108" i="7"/>
  <c r="H3109" i="7"/>
  <c r="H3110" i="7"/>
  <c r="H3111" i="7"/>
  <c r="H3112" i="7"/>
  <c r="H3113" i="7"/>
  <c r="H3114" i="7"/>
  <c r="H3115" i="7"/>
  <c r="H3116" i="7"/>
  <c r="H3117" i="7"/>
  <c r="H3118" i="7"/>
  <c r="H3119" i="7"/>
  <c r="H3120" i="7"/>
  <c r="H3121" i="7"/>
  <c r="H3122" i="7"/>
  <c r="H3123" i="7"/>
  <c r="H3124" i="7"/>
  <c r="H3125" i="7"/>
  <c r="H3126" i="7"/>
  <c r="H3127" i="7"/>
  <c r="H3128" i="7"/>
  <c r="H3129" i="7"/>
  <c r="H3130" i="7"/>
  <c r="H3131" i="7"/>
  <c r="H3132" i="7"/>
  <c r="H3133" i="7"/>
  <c r="H3134" i="7"/>
  <c r="H3135" i="7"/>
  <c r="H3136" i="7"/>
  <c r="H3137" i="7"/>
  <c r="H3138" i="7"/>
  <c r="H3139" i="7"/>
  <c r="H3140" i="7"/>
  <c r="H3141" i="7"/>
  <c r="H3142" i="7"/>
  <c r="H3143" i="7"/>
  <c r="H3144" i="7"/>
  <c r="H3145" i="7"/>
  <c r="H3146" i="7"/>
  <c r="H3147" i="7"/>
  <c r="H3148" i="7"/>
  <c r="H3149" i="7"/>
  <c r="H3150" i="7"/>
  <c r="H3151" i="7"/>
  <c r="H3152" i="7"/>
  <c r="H3153" i="7"/>
  <c r="H3154" i="7"/>
  <c r="H3155" i="7"/>
  <c r="H3156" i="7"/>
  <c r="H3157" i="7"/>
  <c r="H3158" i="7"/>
  <c r="H3159" i="7"/>
  <c r="H3160" i="7"/>
  <c r="H3161" i="7"/>
  <c r="H3162" i="7"/>
  <c r="H3163" i="7"/>
  <c r="H3164" i="7"/>
  <c r="H3165" i="7"/>
  <c r="H3166" i="7"/>
  <c r="H3167" i="7"/>
  <c r="H3168" i="7"/>
  <c r="H3169" i="7"/>
  <c r="H3170" i="7"/>
  <c r="H3171" i="7"/>
  <c r="H3172" i="7"/>
  <c r="H3173" i="7"/>
  <c r="H3174" i="7"/>
  <c r="H3175" i="7"/>
  <c r="H3176" i="7"/>
  <c r="H3177" i="7"/>
  <c r="H3178" i="7"/>
  <c r="H3179" i="7"/>
  <c r="H3180" i="7"/>
  <c r="H3181" i="7"/>
  <c r="H3182" i="7"/>
  <c r="H3183" i="7"/>
  <c r="H3184" i="7"/>
  <c r="H3185" i="7"/>
  <c r="H3186" i="7"/>
  <c r="H3187" i="7"/>
  <c r="H3188" i="7"/>
  <c r="H3189" i="7"/>
  <c r="H3190" i="7"/>
  <c r="H3191" i="7"/>
  <c r="H3192" i="7"/>
  <c r="H3193" i="7"/>
  <c r="H3194" i="7"/>
  <c r="H3195" i="7"/>
  <c r="H3196" i="7"/>
  <c r="H3197" i="7"/>
  <c r="H3198" i="7"/>
  <c r="H3199" i="7"/>
  <c r="H3200" i="7"/>
  <c r="H3201" i="7"/>
  <c r="H3202" i="7"/>
  <c r="H3203" i="7"/>
  <c r="H3204" i="7"/>
  <c r="H3205" i="7"/>
  <c r="H3206" i="7"/>
  <c r="H3207" i="7"/>
  <c r="H3208" i="7"/>
  <c r="H3209" i="7"/>
  <c r="H3210" i="7"/>
  <c r="H3211" i="7"/>
  <c r="H3212" i="7"/>
  <c r="H3213" i="7"/>
  <c r="H3214" i="7"/>
  <c r="H3215" i="7"/>
  <c r="H3216" i="7"/>
  <c r="H3217" i="7"/>
  <c r="H3218" i="7"/>
  <c r="H3219" i="7"/>
  <c r="H3220" i="7"/>
  <c r="H3221" i="7"/>
  <c r="H3222" i="7"/>
  <c r="H3223" i="7"/>
  <c r="H3224" i="7"/>
  <c r="H3225" i="7"/>
  <c r="H3226" i="7"/>
  <c r="H3227" i="7"/>
  <c r="H3228" i="7"/>
  <c r="H3229" i="7"/>
  <c r="H3230" i="7"/>
  <c r="H3231" i="7"/>
  <c r="H3232" i="7"/>
  <c r="H3233" i="7"/>
  <c r="H3234" i="7"/>
  <c r="H3235" i="7"/>
  <c r="H3236" i="7"/>
  <c r="H3237" i="7"/>
  <c r="H3238" i="7"/>
  <c r="H3239" i="7"/>
  <c r="H3240" i="7"/>
  <c r="H3241" i="7"/>
  <c r="H3242" i="7"/>
  <c r="H3243" i="7"/>
  <c r="H3244" i="7"/>
  <c r="H3245" i="7"/>
  <c r="H3246" i="7"/>
  <c r="H3247" i="7"/>
  <c r="H3248" i="7"/>
  <c r="H3249" i="7"/>
  <c r="H3250" i="7"/>
  <c r="H3251" i="7"/>
  <c r="H3252" i="7"/>
  <c r="H3253" i="7"/>
  <c r="H3254" i="7"/>
  <c r="H3255" i="7"/>
  <c r="H3256" i="7"/>
  <c r="H3257" i="7"/>
  <c r="H3258" i="7"/>
  <c r="H3259" i="7"/>
  <c r="H3260" i="7"/>
  <c r="H3261" i="7"/>
  <c r="H3262" i="7"/>
  <c r="H3263" i="7"/>
  <c r="H3264" i="7"/>
  <c r="H3265" i="7"/>
  <c r="H3266" i="7"/>
  <c r="H3267" i="7"/>
  <c r="H3268" i="7"/>
  <c r="H3269" i="7"/>
  <c r="H3270" i="7"/>
  <c r="H3271" i="7"/>
  <c r="H3272" i="7"/>
  <c r="H3273" i="7"/>
  <c r="H3274" i="7"/>
  <c r="H3275" i="7"/>
  <c r="H3276" i="7"/>
  <c r="H3277" i="7"/>
  <c r="H3278" i="7"/>
  <c r="H3279" i="7"/>
  <c r="H3280" i="7"/>
  <c r="H3281" i="7"/>
  <c r="H3282" i="7"/>
  <c r="H3283" i="7"/>
  <c r="H3284" i="7"/>
  <c r="H3285" i="7"/>
  <c r="H3286" i="7"/>
  <c r="H3287" i="7"/>
  <c r="H3288" i="7"/>
  <c r="H3289" i="7"/>
  <c r="H3290" i="7"/>
  <c r="H3291" i="7"/>
  <c r="H3292" i="7"/>
  <c r="H3293" i="7"/>
  <c r="H3294" i="7"/>
  <c r="H3295" i="7"/>
  <c r="H3296" i="7"/>
  <c r="H3297" i="7"/>
  <c r="H3298" i="7"/>
  <c r="H3299" i="7"/>
  <c r="H3300" i="7"/>
  <c r="H3301" i="7"/>
  <c r="H3302" i="7"/>
  <c r="H3303" i="7"/>
  <c r="H3304" i="7"/>
  <c r="H3305" i="7"/>
  <c r="H3306" i="7"/>
  <c r="H3307" i="7"/>
  <c r="H3308" i="7"/>
  <c r="H3309" i="7"/>
  <c r="H3310" i="7"/>
  <c r="H3311" i="7"/>
  <c r="H3312" i="7"/>
  <c r="H3313" i="7"/>
  <c r="H3314" i="7"/>
  <c r="H3315" i="7"/>
  <c r="H3316" i="7"/>
  <c r="H3317" i="7"/>
  <c r="H3318" i="7"/>
  <c r="H3319" i="7"/>
  <c r="H3320" i="7"/>
  <c r="H3321" i="7"/>
  <c r="H3322" i="7"/>
  <c r="H3323" i="7"/>
  <c r="H3324" i="7"/>
  <c r="H3325" i="7"/>
  <c r="H3326" i="7"/>
  <c r="H3327" i="7"/>
  <c r="H3328" i="7"/>
  <c r="H3329" i="7"/>
  <c r="H3330" i="7"/>
  <c r="H3331" i="7"/>
  <c r="H3332" i="7"/>
  <c r="H3333" i="7"/>
  <c r="H3334" i="7"/>
  <c r="H3335" i="7"/>
  <c r="H3336" i="7"/>
  <c r="H3337" i="7"/>
  <c r="H3338" i="7"/>
  <c r="H3339" i="7"/>
  <c r="H3340" i="7"/>
  <c r="H3341" i="7"/>
  <c r="H3342" i="7"/>
  <c r="H3343" i="7"/>
  <c r="H3344" i="7"/>
  <c r="H3345" i="7"/>
  <c r="H3346" i="7"/>
  <c r="H3347" i="7"/>
  <c r="H3348" i="7"/>
  <c r="H3349" i="7"/>
  <c r="H3350" i="7"/>
  <c r="H3351" i="7"/>
  <c r="H3352" i="7"/>
  <c r="H3353" i="7"/>
  <c r="H3354" i="7"/>
  <c r="H3355" i="7"/>
  <c r="H3356" i="7"/>
  <c r="H3357" i="7"/>
  <c r="H3358" i="7"/>
  <c r="H3359" i="7"/>
  <c r="H3360" i="7"/>
  <c r="H3361" i="7"/>
  <c r="H3362" i="7"/>
  <c r="H3363" i="7"/>
  <c r="H3364" i="7"/>
  <c r="H3365" i="7"/>
  <c r="H3366" i="7"/>
  <c r="H3367" i="7"/>
  <c r="H3368" i="7"/>
  <c r="H3369" i="7"/>
  <c r="H3370" i="7"/>
  <c r="H3371" i="7"/>
  <c r="H3372" i="7"/>
  <c r="H3373" i="7"/>
  <c r="H3374" i="7"/>
  <c r="H3375" i="7"/>
  <c r="H3376" i="7"/>
  <c r="H3377" i="7"/>
  <c r="H3378" i="7"/>
  <c r="H3379" i="7"/>
  <c r="H3380" i="7"/>
  <c r="H3381" i="7"/>
  <c r="H3382" i="7"/>
  <c r="H3383" i="7"/>
  <c r="H3384" i="7"/>
  <c r="H3385" i="7"/>
  <c r="H3386" i="7"/>
  <c r="H3387" i="7"/>
  <c r="H3388" i="7"/>
  <c r="H3389" i="7"/>
  <c r="H3390" i="7"/>
  <c r="H3391" i="7"/>
  <c r="H3392" i="7"/>
  <c r="H3393" i="7"/>
  <c r="H3394" i="7"/>
  <c r="H3395" i="7"/>
  <c r="H3396" i="7"/>
  <c r="H3397" i="7"/>
  <c r="H3398" i="7"/>
  <c r="H3399" i="7"/>
  <c r="H3400" i="7"/>
  <c r="H3401" i="7"/>
  <c r="H3402" i="7"/>
  <c r="H3403" i="7"/>
  <c r="H3404" i="7"/>
  <c r="H3405" i="7"/>
  <c r="H3406" i="7"/>
  <c r="H3407" i="7"/>
  <c r="H3408" i="7"/>
  <c r="H3409" i="7"/>
  <c r="H3410" i="7"/>
  <c r="H3411" i="7"/>
  <c r="H3412" i="7"/>
  <c r="H3413" i="7"/>
  <c r="H3414" i="7"/>
  <c r="H3415" i="7"/>
  <c r="H3416" i="7"/>
  <c r="H3417" i="7"/>
  <c r="H3418" i="7"/>
  <c r="H3419" i="7"/>
  <c r="H3420" i="7"/>
  <c r="H3421" i="7"/>
  <c r="H3422" i="7"/>
  <c r="H3423" i="7"/>
  <c r="H3424" i="7"/>
  <c r="H3425" i="7"/>
  <c r="H3426" i="7"/>
  <c r="H3427" i="7"/>
  <c r="H3428" i="7"/>
  <c r="H3429" i="7"/>
  <c r="H3430" i="7"/>
  <c r="H3431" i="7"/>
  <c r="H3432" i="7"/>
  <c r="H3433" i="7"/>
  <c r="H3434" i="7"/>
  <c r="H3435" i="7"/>
  <c r="H3436" i="7"/>
  <c r="H3437" i="7"/>
  <c r="H3438" i="7"/>
  <c r="H3439" i="7"/>
  <c r="H3440" i="7"/>
  <c r="H3441" i="7"/>
  <c r="H3442" i="7"/>
  <c r="H3443" i="7"/>
  <c r="H3444" i="7"/>
  <c r="H3445" i="7"/>
  <c r="H3446" i="7"/>
  <c r="H3447" i="7"/>
  <c r="H3448" i="7"/>
  <c r="H3449" i="7"/>
  <c r="H3450" i="7"/>
  <c r="H3451" i="7"/>
  <c r="H3452" i="7"/>
  <c r="H3453" i="7"/>
  <c r="H3454" i="7"/>
  <c r="H3455" i="7"/>
  <c r="H3456" i="7"/>
  <c r="H3457" i="7"/>
  <c r="H3458" i="7"/>
  <c r="H3459" i="7"/>
  <c r="H3460" i="7"/>
  <c r="H3461" i="7"/>
  <c r="H3462" i="7"/>
  <c r="H3463" i="7"/>
  <c r="H3464" i="7"/>
  <c r="H3465" i="7"/>
  <c r="H3466" i="7"/>
  <c r="H3467" i="7"/>
  <c r="H3468" i="7"/>
  <c r="H3469" i="7"/>
  <c r="H3470" i="7"/>
  <c r="H3471" i="7"/>
  <c r="H3472" i="7"/>
  <c r="H3473" i="7"/>
  <c r="H3474" i="7"/>
  <c r="H3475" i="7"/>
  <c r="H3476" i="7"/>
  <c r="H3477" i="7"/>
  <c r="H3478" i="7"/>
  <c r="H3479" i="7"/>
  <c r="H3480" i="7"/>
  <c r="H3481" i="7"/>
  <c r="H3482" i="7"/>
  <c r="H3483" i="7"/>
  <c r="H3484" i="7"/>
  <c r="H3485" i="7"/>
  <c r="H3486" i="7"/>
  <c r="H3487" i="7"/>
  <c r="H3488" i="7"/>
  <c r="H3489" i="7"/>
  <c r="H3490" i="7"/>
  <c r="H3491" i="7"/>
  <c r="H3492" i="7"/>
  <c r="H3493" i="7"/>
  <c r="H3494" i="7"/>
  <c r="H3495" i="7"/>
  <c r="H3496" i="7"/>
  <c r="H3497" i="7"/>
  <c r="H3498" i="7"/>
  <c r="H3499" i="7"/>
  <c r="H3500" i="7"/>
  <c r="H3501" i="7"/>
  <c r="H3502" i="7"/>
  <c r="H3503" i="7"/>
  <c r="H3504" i="7"/>
  <c r="H3505" i="7"/>
  <c r="H3506" i="7"/>
  <c r="H3507" i="7"/>
  <c r="H3508" i="7"/>
  <c r="H3509" i="7"/>
  <c r="H3510" i="7"/>
  <c r="H3511" i="7"/>
  <c r="H3512" i="7"/>
  <c r="H3513" i="7"/>
  <c r="H3514" i="7"/>
  <c r="H3515" i="7"/>
  <c r="H3516" i="7"/>
  <c r="H3517" i="7"/>
  <c r="H3518" i="7"/>
  <c r="H3519" i="7"/>
  <c r="H3520" i="7"/>
  <c r="H3521" i="7"/>
  <c r="H3522" i="7"/>
  <c r="H3523" i="7"/>
  <c r="H3524" i="7"/>
  <c r="H3525" i="7"/>
  <c r="H3526" i="7"/>
  <c r="H3527" i="7"/>
  <c r="H3528" i="7"/>
  <c r="H3529" i="7"/>
  <c r="H3530" i="7"/>
  <c r="H3531" i="7"/>
  <c r="H3532" i="7"/>
  <c r="H3533" i="7"/>
  <c r="H3534" i="7"/>
  <c r="H3535" i="7"/>
  <c r="H3536" i="7"/>
  <c r="H3537" i="7"/>
  <c r="H3538" i="7"/>
  <c r="H3539" i="7"/>
  <c r="H3540" i="7"/>
  <c r="H3541" i="7"/>
  <c r="H3542" i="7"/>
  <c r="H3543" i="7"/>
  <c r="H3544" i="7"/>
  <c r="H3545" i="7"/>
  <c r="H3546" i="7"/>
  <c r="H3547" i="7"/>
  <c r="H3548" i="7"/>
  <c r="H3549" i="7"/>
  <c r="H3550" i="7"/>
  <c r="H3551" i="7"/>
  <c r="H3552" i="7"/>
  <c r="H3553" i="7"/>
  <c r="H3554" i="7"/>
  <c r="H3555" i="7"/>
  <c r="H3556" i="7"/>
  <c r="H3557" i="7"/>
  <c r="H3558" i="7"/>
  <c r="H3559" i="7"/>
  <c r="H3560" i="7"/>
  <c r="H3561" i="7"/>
  <c r="H3562" i="7"/>
  <c r="H3563" i="7"/>
  <c r="H3564" i="7"/>
  <c r="H3565" i="7"/>
  <c r="H3566" i="7"/>
  <c r="H3567" i="7"/>
  <c r="H3568" i="7"/>
  <c r="H3569" i="7"/>
  <c r="H3570" i="7"/>
  <c r="H3571" i="7"/>
  <c r="H3572" i="7"/>
  <c r="H3573" i="7"/>
  <c r="H3574" i="7"/>
  <c r="H3575" i="7"/>
  <c r="H3576" i="7"/>
  <c r="H3577" i="7"/>
  <c r="H3578" i="7"/>
  <c r="H3579" i="7"/>
  <c r="H3580" i="7"/>
  <c r="H3581" i="7"/>
  <c r="H3582" i="7"/>
  <c r="H3583" i="7"/>
  <c r="H3584" i="7"/>
  <c r="H3585" i="7"/>
  <c r="H3586" i="7"/>
  <c r="H3587" i="7"/>
  <c r="H3588" i="7"/>
  <c r="H3589" i="7"/>
  <c r="H3590" i="7"/>
  <c r="H3591" i="7"/>
  <c r="H3592" i="7"/>
  <c r="H3593" i="7"/>
  <c r="H3594" i="7"/>
  <c r="H3595" i="7"/>
  <c r="H3596" i="7"/>
  <c r="H3597" i="7"/>
  <c r="H3598" i="7"/>
  <c r="H3599" i="7"/>
  <c r="H3600" i="7"/>
  <c r="H3601" i="7"/>
  <c r="H3602" i="7"/>
  <c r="H3603" i="7"/>
  <c r="H3604" i="7"/>
  <c r="H3605" i="7"/>
  <c r="H3606" i="7"/>
  <c r="H3607" i="7"/>
  <c r="H3608" i="7"/>
  <c r="H3609" i="7"/>
  <c r="H3610" i="7"/>
  <c r="H3611" i="7"/>
  <c r="H3612" i="7"/>
  <c r="H3613" i="7"/>
  <c r="H3614" i="7"/>
  <c r="H3615" i="7"/>
  <c r="H3616" i="7"/>
  <c r="H3617" i="7"/>
  <c r="H3618" i="7"/>
  <c r="H3619" i="7"/>
  <c r="H3620" i="7"/>
  <c r="H3621" i="7"/>
  <c r="H3622" i="7"/>
  <c r="H3623" i="7"/>
  <c r="H3624" i="7"/>
  <c r="H3625" i="7"/>
  <c r="H3626" i="7"/>
  <c r="H3627" i="7"/>
  <c r="H3628" i="7"/>
  <c r="H3629" i="7"/>
  <c r="H3630" i="7"/>
  <c r="H3631" i="7"/>
  <c r="H3632" i="7"/>
  <c r="H3633" i="7"/>
  <c r="H3634" i="7"/>
  <c r="H3635" i="7"/>
  <c r="H3636" i="7"/>
  <c r="H3637" i="7"/>
  <c r="H3638" i="7"/>
  <c r="H3639" i="7"/>
  <c r="H3640" i="7"/>
  <c r="H3641" i="7"/>
  <c r="H3642" i="7"/>
  <c r="H3643" i="7"/>
  <c r="H3644" i="7"/>
  <c r="H3645" i="7"/>
  <c r="H3646" i="7"/>
  <c r="H3647" i="7"/>
  <c r="H3648" i="7"/>
  <c r="H3649" i="7"/>
  <c r="H3650" i="7"/>
  <c r="H3651" i="7"/>
  <c r="H3652" i="7"/>
  <c r="H3653" i="7"/>
  <c r="H3654" i="7"/>
  <c r="H3655" i="7"/>
  <c r="H3656" i="7"/>
  <c r="H3657" i="7"/>
  <c r="H3658" i="7"/>
  <c r="H3659" i="7"/>
  <c r="H3660" i="7"/>
  <c r="H3661" i="7"/>
  <c r="H3662" i="7"/>
  <c r="H3663" i="7"/>
  <c r="H3664" i="7"/>
  <c r="H3665" i="7"/>
  <c r="H3666" i="7"/>
  <c r="H3667" i="7"/>
  <c r="H3668" i="7"/>
  <c r="H3669" i="7"/>
  <c r="H3670" i="7"/>
  <c r="H3671" i="7"/>
  <c r="H3672" i="7"/>
  <c r="H3673" i="7"/>
  <c r="H3674" i="7"/>
  <c r="H3675" i="7"/>
  <c r="H3676" i="7"/>
  <c r="H3677" i="7"/>
  <c r="H3678" i="7"/>
  <c r="H3679" i="7"/>
  <c r="H3680" i="7"/>
  <c r="H3681" i="7"/>
  <c r="H3682" i="7"/>
  <c r="H3683" i="7"/>
  <c r="H3684" i="7"/>
  <c r="H3685" i="7"/>
  <c r="H3686" i="7"/>
  <c r="H3687" i="7"/>
  <c r="H3688" i="7"/>
  <c r="H3689" i="7"/>
  <c r="H3690" i="7"/>
  <c r="H3691" i="7"/>
  <c r="H3692" i="7"/>
  <c r="H3693" i="7"/>
  <c r="H3694" i="7"/>
  <c r="H3695" i="7"/>
  <c r="H3696" i="7"/>
  <c r="H3697" i="7"/>
  <c r="H3698" i="7"/>
  <c r="H3699" i="7"/>
  <c r="H3700" i="7"/>
  <c r="H3701" i="7"/>
  <c r="H3702" i="7"/>
  <c r="H3703" i="7"/>
  <c r="H3704" i="7"/>
  <c r="H3705" i="7"/>
  <c r="H3706" i="7"/>
  <c r="H3707" i="7"/>
  <c r="H3708" i="7"/>
  <c r="H3709" i="7"/>
  <c r="H3710" i="7"/>
  <c r="H3711" i="7"/>
  <c r="H3712" i="7"/>
  <c r="H3713" i="7"/>
  <c r="H3714" i="7"/>
  <c r="H3715" i="7"/>
  <c r="H3716" i="7"/>
  <c r="H3717" i="7"/>
  <c r="H3718" i="7"/>
  <c r="H3719" i="7"/>
  <c r="H3720" i="7"/>
  <c r="H3721" i="7"/>
  <c r="H3722" i="7"/>
  <c r="H3723" i="7"/>
  <c r="H3724" i="7"/>
  <c r="H3725" i="7"/>
  <c r="H3726" i="7"/>
  <c r="H3727" i="7"/>
  <c r="H3728" i="7"/>
  <c r="H3729" i="7"/>
  <c r="H3730" i="7"/>
  <c r="H3731" i="7"/>
  <c r="H3732" i="7"/>
  <c r="H3733" i="7"/>
  <c r="H3734" i="7"/>
  <c r="H3735" i="7"/>
  <c r="H3736" i="7"/>
  <c r="H3737" i="7"/>
  <c r="H3738" i="7"/>
  <c r="H3739" i="7"/>
  <c r="H3740" i="7"/>
  <c r="H3741" i="7"/>
  <c r="H3742" i="7"/>
  <c r="H3743" i="7"/>
  <c r="H3744" i="7"/>
  <c r="H3745" i="7"/>
  <c r="H3746" i="7"/>
  <c r="H3747" i="7"/>
  <c r="H3748" i="7"/>
  <c r="H3749" i="7"/>
  <c r="H3750" i="7"/>
  <c r="H3751" i="7"/>
  <c r="H3752" i="7"/>
  <c r="H3753" i="7"/>
  <c r="H3754" i="7"/>
  <c r="H3755" i="7"/>
  <c r="H3756" i="7"/>
  <c r="H3757" i="7"/>
  <c r="H3758" i="7"/>
  <c r="H3759" i="7"/>
  <c r="H3760" i="7"/>
  <c r="H3761" i="7"/>
  <c r="H3762" i="7"/>
  <c r="H3763" i="7"/>
  <c r="H3764" i="7"/>
  <c r="H3765" i="7"/>
  <c r="H3766" i="7"/>
  <c r="H3767" i="7"/>
  <c r="H3768" i="7"/>
  <c r="H3769" i="7"/>
  <c r="H3770" i="7"/>
  <c r="H3771" i="7"/>
  <c r="H3772" i="7"/>
  <c r="H3773" i="7"/>
  <c r="H3774" i="7"/>
  <c r="H3775" i="7"/>
  <c r="H3776" i="7"/>
  <c r="H3777" i="7"/>
  <c r="H3778" i="7"/>
  <c r="H3779" i="7"/>
  <c r="H3780" i="7"/>
  <c r="H3781" i="7"/>
  <c r="H3782" i="7"/>
  <c r="H3783" i="7"/>
  <c r="H3784" i="7"/>
  <c r="H3785" i="7"/>
  <c r="H3786" i="7"/>
  <c r="H3787" i="7"/>
  <c r="H3788" i="7"/>
  <c r="H3789" i="7"/>
  <c r="H3790" i="7"/>
  <c r="H3791" i="7"/>
  <c r="H3792" i="7"/>
  <c r="H3793" i="7"/>
  <c r="H3794" i="7"/>
  <c r="H3795" i="7"/>
  <c r="H3796" i="7"/>
  <c r="H3797" i="7"/>
  <c r="H3798" i="7"/>
  <c r="H3799" i="7"/>
  <c r="H3800" i="7"/>
  <c r="H3801" i="7"/>
  <c r="H3802" i="7"/>
  <c r="H3803" i="7"/>
  <c r="H3804" i="7"/>
  <c r="H3805" i="7"/>
  <c r="H3806" i="7"/>
  <c r="H3807" i="7"/>
  <c r="H3808" i="7"/>
  <c r="H3809" i="7"/>
  <c r="H3810" i="7"/>
  <c r="H3811" i="7"/>
  <c r="H3812" i="7"/>
  <c r="H3813" i="7"/>
  <c r="H3814" i="7"/>
  <c r="H3815" i="7"/>
  <c r="H3816" i="7"/>
  <c r="H3817" i="7"/>
  <c r="H3818" i="7"/>
  <c r="H3819" i="7"/>
  <c r="H3820" i="7"/>
  <c r="H3821" i="7"/>
  <c r="H3822" i="7"/>
  <c r="H3823" i="7"/>
  <c r="H3824" i="7"/>
  <c r="H3825" i="7"/>
  <c r="H3826" i="7"/>
  <c r="H3827" i="7"/>
  <c r="H3828" i="7"/>
  <c r="H3829" i="7"/>
  <c r="H3830" i="7"/>
  <c r="H3831" i="7"/>
  <c r="H3832" i="7"/>
  <c r="H3833" i="7"/>
  <c r="H3834" i="7"/>
  <c r="H3835" i="7"/>
  <c r="H3836" i="7"/>
  <c r="H3837" i="7"/>
  <c r="H3838" i="7"/>
  <c r="H3839" i="7"/>
  <c r="H3840" i="7"/>
  <c r="H3841" i="7"/>
  <c r="H3842" i="7"/>
  <c r="H3843" i="7"/>
  <c r="H3844" i="7"/>
  <c r="H3845" i="7"/>
  <c r="H3846" i="7"/>
  <c r="H3847" i="7"/>
  <c r="H3848" i="7"/>
  <c r="H3849" i="7"/>
  <c r="H3850" i="7"/>
  <c r="H3851" i="7"/>
  <c r="H3852" i="7"/>
  <c r="H3853" i="7"/>
  <c r="H3854" i="7"/>
  <c r="H3855" i="7"/>
  <c r="H3856" i="7"/>
  <c r="H3857" i="7"/>
  <c r="H3858" i="7"/>
  <c r="H3859" i="7"/>
  <c r="H3860" i="7"/>
  <c r="H3861" i="7"/>
  <c r="H3862" i="7"/>
  <c r="H3863" i="7"/>
  <c r="H3864" i="7"/>
  <c r="H3865" i="7"/>
  <c r="H3866" i="7"/>
  <c r="H3867" i="7"/>
  <c r="H3868" i="7"/>
  <c r="H3869" i="7"/>
  <c r="H3870" i="7"/>
  <c r="H3871" i="7"/>
  <c r="H3872" i="7"/>
  <c r="H3873" i="7"/>
  <c r="H3874" i="7"/>
  <c r="H3875" i="7"/>
  <c r="H3876" i="7"/>
  <c r="H3877" i="7"/>
  <c r="H3878" i="7"/>
  <c r="H3879" i="7"/>
  <c r="H3880" i="7"/>
  <c r="H3881" i="7"/>
  <c r="H3882" i="7"/>
  <c r="H3883" i="7"/>
  <c r="H3884" i="7"/>
  <c r="H3885" i="7"/>
  <c r="H3886" i="7"/>
  <c r="H3887" i="7"/>
  <c r="H3888" i="7"/>
  <c r="H3889" i="7"/>
  <c r="H3890" i="7"/>
  <c r="H3891" i="7"/>
  <c r="H3892" i="7"/>
  <c r="H3893" i="7"/>
  <c r="H3894" i="7"/>
  <c r="H3895" i="7"/>
  <c r="H3896" i="7"/>
  <c r="H3897" i="7"/>
  <c r="H3898" i="7"/>
  <c r="H3899" i="7"/>
  <c r="H3900" i="7"/>
  <c r="H3901" i="7"/>
  <c r="H3902" i="7"/>
  <c r="H3903" i="7"/>
  <c r="H3904" i="7"/>
  <c r="H3905" i="7"/>
  <c r="H3906" i="7"/>
  <c r="H3907" i="7"/>
  <c r="H3908" i="7"/>
  <c r="H3909" i="7"/>
  <c r="H3910" i="7"/>
  <c r="H3911" i="7"/>
  <c r="H3912" i="7"/>
  <c r="H3913" i="7"/>
  <c r="H3914" i="7"/>
  <c r="H3915" i="7"/>
  <c r="H3916" i="7"/>
  <c r="H3917" i="7"/>
  <c r="H3918" i="7"/>
  <c r="H3919" i="7"/>
  <c r="H3920" i="7"/>
  <c r="H3921" i="7"/>
  <c r="H3922" i="7"/>
  <c r="H3923" i="7"/>
  <c r="H3924" i="7"/>
  <c r="H3925" i="7"/>
  <c r="H3926" i="7"/>
  <c r="H3927" i="7"/>
  <c r="H3928" i="7"/>
  <c r="H3929" i="7"/>
  <c r="H3930" i="7"/>
  <c r="H3931" i="7"/>
  <c r="H3932" i="7"/>
  <c r="H3933" i="7"/>
  <c r="H3934" i="7"/>
  <c r="H3935" i="7"/>
  <c r="H3936" i="7"/>
  <c r="H3937" i="7"/>
  <c r="H3938" i="7"/>
  <c r="H3939" i="7"/>
  <c r="H3940" i="7"/>
  <c r="H3941" i="7"/>
  <c r="H3942" i="7"/>
  <c r="H3943" i="7"/>
  <c r="H3944" i="7"/>
  <c r="H3945" i="7"/>
  <c r="H3946" i="7"/>
  <c r="H3947" i="7"/>
  <c r="H3948" i="7"/>
  <c r="H3949" i="7"/>
  <c r="H3950" i="7"/>
  <c r="H3951" i="7"/>
  <c r="H3952" i="7"/>
  <c r="H3953" i="7"/>
  <c r="H3954" i="7"/>
  <c r="H3955" i="7"/>
  <c r="H3956" i="7"/>
  <c r="H3957" i="7"/>
  <c r="H3958" i="7"/>
  <c r="H3959" i="7"/>
  <c r="H3960" i="7"/>
  <c r="H3961" i="7"/>
  <c r="H3962" i="7"/>
  <c r="H3963" i="7"/>
  <c r="H3964" i="7"/>
  <c r="H3965" i="7"/>
  <c r="H3966" i="7"/>
  <c r="H3967" i="7"/>
  <c r="H3968" i="7"/>
  <c r="H3969" i="7"/>
  <c r="H3970" i="7"/>
  <c r="H3971" i="7"/>
  <c r="H3972" i="7"/>
  <c r="H3973" i="7"/>
  <c r="H3974" i="7"/>
  <c r="H3975" i="7"/>
  <c r="H3976" i="7"/>
  <c r="H3977" i="7"/>
  <c r="H3978" i="7"/>
  <c r="H3979" i="7"/>
  <c r="H3980" i="7"/>
  <c r="H3981" i="7"/>
  <c r="H3982" i="7"/>
  <c r="H3983" i="7"/>
  <c r="H3984" i="7"/>
  <c r="H3985" i="7"/>
  <c r="H3986" i="7"/>
  <c r="H3987" i="7"/>
  <c r="H3988" i="7"/>
  <c r="H3989" i="7"/>
  <c r="H3990" i="7"/>
  <c r="H3991" i="7"/>
  <c r="H3992" i="7"/>
  <c r="H3993" i="7"/>
  <c r="H3994" i="7"/>
  <c r="H3995" i="7"/>
  <c r="H3996" i="7"/>
  <c r="H3997" i="7"/>
  <c r="H3998" i="7"/>
  <c r="H3999" i="7"/>
  <c r="H4000" i="7"/>
  <c r="H4001" i="7"/>
  <c r="H4002" i="7"/>
  <c r="H4003" i="7"/>
  <c r="H4004" i="7"/>
  <c r="H4005" i="7"/>
  <c r="H4006" i="7"/>
  <c r="H4007" i="7"/>
  <c r="H4008" i="7"/>
  <c r="H4009" i="7"/>
  <c r="H4010" i="7"/>
  <c r="H4011" i="7"/>
  <c r="H4012" i="7"/>
  <c r="H4013" i="7"/>
  <c r="H4014" i="7"/>
  <c r="H4015" i="7"/>
  <c r="H4016" i="7"/>
  <c r="H4017" i="7"/>
  <c r="H4018" i="7"/>
  <c r="H4019" i="7"/>
  <c r="H4020" i="7"/>
  <c r="H4021" i="7"/>
  <c r="H4022" i="7"/>
  <c r="H4023" i="7"/>
  <c r="H4024" i="7"/>
  <c r="H4025" i="7"/>
  <c r="H4026" i="7"/>
  <c r="H4027" i="7"/>
  <c r="H4028" i="7"/>
  <c r="H4029" i="7"/>
  <c r="H4030" i="7"/>
  <c r="H4031" i="7"/>
  <c r="H4032" i="7"/>
  <c r="H4033" i="7"/>
  <c r="H4034" i="7"/>
  <c r="H4035" i="7"/>
  <c r="H4036" i="7"/>
  <c r="H4037" i="7"/>
  <c r="H4038" i="7"/>
  <c r="H4039" i="7"/>
  <c r="H4040" i="7"/>
  <c r="H4041" i="7"/>
  <c r="H4042" i="7"/>
  <c r="H4043" i="7"/>
  <c r="H4044" i="7"/>
  <c r="H4045" i="7"/>
  <c r="H4046" i="7"/>
  <c r="H4047" i="7"/>
  <c r="H4048" i="7"/>
  <c r="H4049" i="7"/>
  <c r="H4050" i="7"/>
  <c r="H4051" i="7"/>
  <c r="H4052" i="7"/>
  <c r="H4053" i="7"/>
  <c r="H4054" i="7"/>
  <c r="H4055" i="7"/>
  <c r="H4056" i="7"/>
  <c r="H4057" i="7"/>
  <c r="H4058" i="7"/>
  <c r="H4059" i="7"/>
  <c r="H4060" i="7"/>
  <c r="H4061" i="7"/>
  <c r="H4062" i="7"/>
  <c r="H4063" i="7"/>
  <c r="H4064" i="7"/>
  <c r="H4065" i="7"/>
  <c r="H4066" i="7"/>
  <c r="H4067" i="7"/>
  <c r="H4068" i="7"/>
  <c r="H4069" i="7"/>
  <c r="H4070" i="7"/>
  <c r="H4071" i="7"/>
  <c r="H4072" i="7"/>
  <c r="H4073" i="7"/>
  <c r="H4074" i="7"/>
  <c r="H4075" i="7"/>
  <c r="H4076" i="7"/>
  <c r="H4077" i="7"/>
  <c r="H4078" i="7"/>
  <c r="H4079" i="7"/>
  <c r="H4080" i="7"/>
  <c r="H4081" i="7"/>
  <c r="H4082" i="7"/>
  <c r="H4083" i="7"/>
  <c r="H4084" i="7"/>
  <c r="H4085" i="7"/>
  <c r="H4086" i="7"/>
  <c r="H4087" i="7"/>
  <c r="H4088" i="7"/>
  <c r="H4089" i="7"/>
  <c r="H4090" i="7"/>
  <c r="H4091" i="7"/>
  <c r="H4092" i="7"/>
  <c r="H4093" i="7"/>
  <c r="H4094" i="7"/>
  <c r="H4095" i="7"/>
  <c r="H4096" i="7"/>
  <c r="H4097" i="7"/>
  <c r="H4098" i="7"/>
  <c r="H4099" i="7"/>
  <c r="H4100" i="7"/>
  <c r="H4101" i="7"/>
  <c r="H4102" i="7"/>
  <c r="H4103" i="7"/>
  <c r="H4104" i="7"/>
  <c r="H4105" i="7"/>
  <c r="H4106" i="7"/>
  <c r="H4107" i="7"/>
  <c r="H4108" i="7"/>
  <c r="H4109" i="7"/>
  <c r="H4110" i="7"/>
  <c r="H4111" i="7"/>
  <c r="H4112" i="7"/>
  <c r="H4113" i="7"/>
  <c r="H4114" i="7"/>
  <c r="H4115" i="7"/>
  <c r="H4116" i="7"/>
  <c r="H4117" i="7"/>
  <c r="H4118" i="7"/>
  <c r="H4119" i="7"/>
  <c r="H4120" i="7"/>
  <c r="H4121" i="7"/>
  <c r="H4122" i="7"/>
  <c r="H4123" i="7"/>
  <c r="H4124" i="7"/>
  <c r="H4125" i="7"/>
  <c r="H4126" i="7"/>
  <c r="H4127" i="7"/>
  <c r="H4128" i="7"/>
  <c r="H4129" i="7"/>
  <c r="H4130" i="7"/>
  <c r="H4131" i="7"/>
  <c r="H4132" i="7"/>
  <c r="H4133" i="7"/>
  <c r="H4134" i="7"/>
  <c r="H4135" i="7"/>
  <c r="H4136" i="7"/>
  <c r="H4137" i="7"/>
  <c r="H4138" i="7"/>
  <c r="H4139" i="7"/>
  <c r="H4140" i="7"/>
  <c r="H4141" i="7"/>
  <c r="H4142" i="7"/>
  <c r="H4143" i="7"/>
  <c r="H4144" i="7"/>
  <c r="H4145" i="7"/>
  <c r="H4146" i="7"/>
  <c r="H4147" i="7"/>
  <c r="H4148" i="7"/>
  <c r="H4149" i="7"/>
  <c r="H4150" i="7"/>
  <c r="H4151" i="7"/>
  <c r="H4152" i="7"/>
  <c r="H4153" i="7"/>
  <c r="H4154" i="7"/>
  <c r="H4155" i="7"/>
  <c r="H4156" i="7"/>
  <c r="H4157" i="7"/>
  <c r="H4158" i="7"/>
  <c r="H4159" i="7"/>
  <c r="H4160" i="7"/>
  <c r="H4161" i="7"/>
  <c r="H4162" i="7"/>
  <c r="H4163" i="7"/>
  <c r="H4164" i="7"/>
  <c r="H4165" i="7"/>
  <c r="H4166" i="7"/>
  <c r="H4167" i="7"/>
  <c r="H4168" i="7"/>
  <c r="H4169" i="7"/>
  <c r="H4170" i="7"/>
  <c r="H4171" i="7"/>
  <c r="H4172" i="7"/>
  <c r="H4173" i="7"/>
  <c r="H4174" i="7"/>
  <c r="H4175" i="7"/>
  <c r="H4176" i="7"/>
  <c r="H4177" i="7"/>
  <c r="H4178" i="7"/>
  <c r="H4179" i="7"/>
  <c r="H4180" i="7"/>
  <c r="H4181" i="7"/>
  <c r="H4182" i="7"/>
  <c r="H4183" i="7"/>
  <c r="H4184" i="7"/>
  <c r="H4185" i="7"/>
  <c r="H4186" i="7"/>
  <c r="H4187" i="7"/>
  <c r="H4188" i="7"/>
  <c r="H4189" i="7"/>
  <c r="H4190" i="7"/>
  <c r="H4191" i="7"/>
  <c r="H4192" i="7"/>
  <c r="H4193" i="7"/>
  <c r="H4194" i="7"/>
  <c r="H4195" i="7"/>
  <c r="H4196" i="7"/>
  <c r="H4197" i="7"/>
  <c r="H4198" i="7"/>
  <c r="H4199" i="7"/>
  <c r="H4200" i="7"/>
  <c r="H4201" i="7"/>
  <c r="H4202" i="7"/>
  <c r="H4203" i="7"/>
  <c r="H4204" i="7"/>
  <c r="H4205" i="7"/>
  <c r="H4206" i="7"/>
  <c r="H4207" i="7"/>
  <c r="H4208" i="7"/>
  <c r="H4209" i="7"/>
  <c r="H4210" i="7"/>
  <c r="H4211" i="7"/>
  <c r="H4212" i="7"/>
  <c r="H4213" i="7"/>
  <c r="H4214" i="7"/>
  <c r="H4215" i="7"/>
  <c r="H4216" i="7"/>
  <c r="H4217" i="7"/>
  <c r="H4218" i="7"/>
  <c r="H4219" i="7"/>
  <c r="H4220" i="7"/>
  <c r="H4221" i="7"/>
  <c r="H4222" i="7"/>
  <c r="H4223" i="7"/>
  <c r="H4224" i="7"/>
  <c r="H4225" i="7"/>
  <c r="H4226" i="7"/>
  <c r="H4227" i="7"/>
  <c r="H4228" i="7"/>
  <c r="H4229" i="7"/>
  <c r="H4230" i="7"/>
  <c r="H4231" i="7"/>
  <c r="H4232" i="7"/>
  <c r="H4233" i="7"/>
  <c r="H4234" i="7"/>
  <c r="H4235" i="7"/>
  <c r="H4236" i="7"/>
  <c r="H4237" i="7"/>
  <c r="H4238" i="7"/>
  <c r="H4239" i="7"/>
  <c r="H4240" i="7"/>
  <c r="H4241" i="7"/>
  <c r="H4242" i="7"/>
  <c r="H4243" i="7"/>
  <c r="H4244" i="7"/>
  <c r="H4245" i="7"/>
  <c r="H4246" i="7"/>
  <c r="H4247" i="7"/>
  <c r="H4248" i="7"/>
  <c r="H4249" i="7"/>
  <c r="H4250" i="7"/>
  <c r="H4251" i="7"/>
  <c r="H4252" i="7"/>
  <c r="H4253" i="7"/>
  <c r="H4254" i="7"/>
  <c r="H4255" i="7"/>
  <c r="H4256" i="7"/>
  <c r="H4257" i="7"/>
  <c r="H4258" i="7"/>
  <c r="H4259" i="7"/>
  <c r="H4260" i="7"/>
  <c r="H4261" i="7"/>
  <c r="H4262" i="7"/>
  <c r="H4263" i="7"/>
  <c r="H4264" i="7"/>
  <c r="H4265" i="7"/>
  <c r="H4266" i="7"/>
  <c r="H4267" i="7"/>
  <c r="H4268" i="7"/>
  <c r="H4269" i="7"/>
  <c r="H4270" i="7"/>
  <c r="H4271" i="7"/>
  <c r="H4272" i="7"/>
  <c r="H4273" i="7"/>
  <c r="H4274" i="7"/>
  <c r="H4275" i="7"/>
  <c r="H4276" i="7"/>
  <c r="H4277" i="7"/>
  <c r="H4278" i="7"/>
  <c r="H4279" i="7"/>
  <c r="H4280" i="7"/>
  <c r="H4281" i="7"/>
  <c r="H4282" i="7"/>
  <c r="H4283" i="7"/>
  <c r="H4284" i="7"/>
  <c r="H4285" i="7"/>
  <c r="H4286" i="7"/>
  <c r="H4287" i="7"/>
  <c r="H4288" i="7"/>
  <c r="H4289" i="7"/>
  <c r="H4290" i="7"/>
  <c r="H4291" i="7"/>
  <c r="H4292" i="7"/>
  <c r="H4293" i="7"/>
  <c r="H4294" i="7"/>
  <c r="H4295" i="7"/>
  <c r="H4296" i="7"/>
  <c r="H4297" i="7"/>
  <c r="H4298" i="7"/>
  <c r="H4299" i="7"/>
  <c r="H4300" i="7"/>
  <c r="H4301" i="7"/>
  <c r="H4302" i="7"/>
  <c r="H4303" i="7"/>
  <c r="H4304" i="7"/>
  <c r="H4305" i="7"/>
  <c r="H4306" i="7"/>
  <c r="H4307" i="7"/>
  <c r="H4308" i="7"/>
  <c r="H4309" i="7"/>
  <c r="H4310" i="7"/>
  <c r="H4311" i="7"/>
  <c r="H4312" i="7"/>
  <c r="H4313" i="7"/>
  <c r="H4314" i="7"/>
  <c r="H4315" i="7"/>
  <c r="H4316" i="7"/>
  <c r="H4317" i="7"/>
  <c r="H4318" i="7"/>
  <c r="H4319" i="7"/>
  <c r="H4320" i="7"/>
  <c r="H4321" i="7"/>
  <c r="H4322" i="7"/>
  <c r="H4323" i="7"/>
  <c r="H4324" i="7"/>
  <c r="H4325" i="7"/>
  <c r="H4326" i="7"/>
  <c r="H4327" i="7"/>
  <c r="H4328" i="7"/>
  <c r="H4329" i="7"/>
  <c r="H4330" i="7"/>
  <c r="H4331" i="7"/>
  <c r="H4332" i="7"/>
  <c r="H4333" i="7"/>
  <c r="H4334" i="7"/>
  <c r="H4335" i="7"/>
  <c r="H4336" i="7"/>
  <c r="H4337" i="7"/>
  <c r="H4338" i="7"/>
  <c r="H4339" i="7"/>
  <c r="H4340" i="7"/>
  <c r="H4341" i="7"/>
  <c r="H4342" i="7"/>
  <c r="H4343" i="7"/>
  <c r="H4344" i="7"/>
  <c r="H4345" i="7"/>
  <c r="H4346" i="7"/>
  <c r="H4347" i="7"/>
  <c r="H4348" i="7"/>
  <c r="H4349" i="7"/>
  <c r="H4350" i="7"/>
  <c r="H4351" i="7"/>
  <c r="H4352" i="7"/>
  <c r="H4353" i="7"/>
  <c r="H4354" i="7"/>
  <c r="H4355" i="7"/>
  <c r="H4356" i="7"/>
  <c r="H4357" i="7"/>
  <c r="H4358" i="7"/>
  <c r="H4359" i="7"/>
  <c r="H4360" i="7"/>
  <c r="H4361" i="7"/>
  <c r="H4362" i="7"/>
  <c r="H4363" i="7"/>
  <c r="H4364" i="7"/>
  <c r="H4365" i="7"/>
  <c r="H4366" i="7"/>
  <c r="H4367" i="7"/>
  <c r="H4368" i="7"/>
  <c r="H4369" i="7"/>
  <c r="H4370" i="7"/>
  <c r="H4371" i="7"/>
  <c r="H4372" i="7"/>
  <c r="H4373" i="7"/>
  <c r="H4374" i="7"/>
  <c r="H4375" i="7"/>
  <c r="H4376" i="7"/>
  <c r="H4377" i="7"/>
  <c r="H4378" i="7"/>
  <c r="H4379" i="7"/>
  <c r="H4380" i="7"/>
  <c r="H4381" i="7"/>
  <c r="H4382" i="7"/>
  <c r="H4383" i="7"/>
  <c r="H4384" i="7"/>
  <c r="H4385" i="7"/>
  <c r="H4386" i="7"/>
  <c r="H4387" i="7"/>
  <c r="H4388" i="7"/>
  <c r="H4389" i="7"/>
  <c r="H4390" i="7"/>
  <c r="H4391" i="7"/>
  <c r="H4392" i="7"/>
  <c r="H4393" i="7"/>
  <c r="H4394" i="7"/>
  <c r="H4395" i="7"/>
  <c r="H4396" i="7"/>
  <c r="H4397" i="7"/>
  <c r="H4398" i="7"/>
  <c r="H4399" i="7"/>
  <c r="H4400" i="7"/>
  <c r="H4401" i="7"/>
  <c r="H4402" i="7"/>
  <c r="H4403" i="7"/>
  <c r="H4404" i="7"/>
  <c r="H4405" i="7"/>
  <c r="H4406" i="7"/>
  <c r="H4407" i="7"/>
  <c r="H4408" i="7"/>
  <c r="H4409" i="7"/>
  <c r="H4410" i="7"/>
  <c r="H4411" i="7"/>
  <c r="H4412" i="7"/>
  <c r="H4413" i="7"/>
  <c r="H4414" i="7"/>
  <c r="H4415" i="7"/>
  <c r="H4416" i="7"/>
  <c r="H4417" i="7"/>
  <c r="H4418" i="7"/>
  <c r="H4419" i="7"/>
  <c r="H4420" i="7"/>
  <c r="H4421" i="7"/>
  <c r="H4422" i="7"/>
  <c r="H4423" i="7"/>
  <c r="H4424" i="7"/>
  <c r="H4425" i="7"/>
  <c r="H4426" i="7"/>
  <c r="H4427" i="7"/>
  <c r="H4428" i="7"/>
  <c r="H4429" i="7"/>
  <c r="H4430" i="7"/>
  <c r="H4431" i="7"/>
  <c r="H4432" i="7"/>
  <c r="H4433" i="7"/>
  <c r="H4434" i="7"/>
  <c r="H4435" i="7"/>
  <c r="H4436" i="7"/>
  <c r="H4437" i="7"/>
  <c r="H4438" i="7"/>
  <c r="H4439" i="7"/>
  <c r="H4440" i="7"/>
  <c r="H4441" i="7"/>
  <c r="H4442" i="7"/>
  <c r="H4443" i="7"/>
  <c r="H4444" i="7"/>
  <c r="H4445" i="7"/>
  <c r="H4446" i="7"/>
  <c r="H4447" i="7"/>
  <c r="H4448" i="7"/>
  <c r="H4449" i="7"/>
  <c r="H4450" i="7"/>
  <c r="H4451" i="7"/>
  <c r="H4452" i="7"/>
  <c r="H4453" i="7"/>
  <c r="H4454" i="7"/>
  <c r="H4455" i="7"/>
  <c r="H4456" i="7"/>
  <c r="H4457" i="7"/>
  <c r="H4458" i="7"/>
  <c r="H4459" i="7"/>
  <c r="H4460" i="7"/>
  <c r="H4461" i="7"/>
  <c r="H4462" i="7"/>
  <c r="H4463" i="7"/>
  <c r="H4464" i="7"/>
  <c r="H4465" i="7"/>
  <c r="H4466" i="7"/>
  <c r="H4467" i="7"/>
  <c r="H4468" i="7"/>
  <c r="H4469" i="7"/>
  <c r="H4470" i="7"/>
  <c r="H4471" i="7"/>
  <c r="H4472" i="7"/>
  <c r="H4473" i="7"/>
  <c r="H4474" i="7"/>
  <c r="H4475" i="7"/>
  <c r="H4476" i="7"/>
  <c r="H4477" i="7"/>
  <c r="H4478" i="7"/>
  <c r="H4479" i="7"/>
  <c r="H4480" i="7"/>
  <c r="H4481" i="7"/>
  <c r="H4482" i="7"/>
  <c r="H4483" i="7"/>
  <c r="H4484" i="7"/>
  <c r="H4485" i="7"/>
  <c r="H4486" i="7"/>
  <c r="H4487" i="7"/>
  <c r="H4488" i="7"/>
  <c r="H4489" i="7"/>
  <c r="H4490" i="7"/>
  <c r="H4491" i="7"/>
  <c r="H4492" i="7"/>
  <c r="H4493" i="7"/>
  <c r="H4494" i="7"/>
  <c r="H4495" i="7"/>
  <c r="H4496" i="7"/>
  <c r="H4497" i="7"/>
  <c r="H4498" i="7"/>
  <c r="H4499" i="7"/>
  <c r="H4500" i="7"/>
  <c r="H4501" i="7"/>
  <c r="H4502" i="7"/>
  <c r="H4503" i="7"/>
  <c r="H4504" i="7"/>
  <c r="H4505" i="7"/>
  <c r="H4506" i="7"/>
  <c r="H4507" i="7"/>
  <c r="H4508" i="7"/>
  <c r="H4509" i="7"/>
  <c r="H4510" i="7"/>
  <c r="H4511" i="7"/>
  <c r="H4512" i="7"/>
  <c r="H4513" i="7"/>
  <c r="H4514" i="7"/>
  <c r="H4515" i="7"/>
  <c r="H4516" i="7"/>
  <c r="H4517" i="7"/>
  <c r="H4518" i="7"/>
  <c r="H4519" i="7"/>
  <c r="H4520" i="7"/>
  <c r="H4521" i="7"/>
  <c r="H4522" i="7"/>
  <c r="H4523" i="7"/>
  <c r="H4524" i="7"/>
  <c r="H4525" i="7"/>
  <c r="H4526" i="7"/>
  <c r="H4527" i="7"/>
  <c r="H4528" i="7"/>
  <c r="H4529" i="7"/>
  <c r="H4530" i="7"/>
  <c r="H4531" i="7"/>
  <c r="H4532" i="7"/>
  <c r="H4533" i="7"/>
  <c r="H4534" i="7"/>
  <c r="H4535" i="7"/>
  <c r="H4536" i="7"/>
  <c r="H4537" i="7"/>
  <c r="H4538" i="7"/>
  <c r="H4539" i="7"/>
  <c r="H4540" i="7"/>
  <c r="H4541" i="7"/>
  <c r="H4542" i="7"/>
  <c r="H4543" i="7"/>
  <c r="H4544" i="7"/>
  <c r="H4545" i="7"/>
  <c r="H4546" i="7"/>
  <c r="H4547" i="7"/>
  <c r="H4548" i="7"/>
  <c r="H4549" i="7"/>
  <c r="H4550" i="7"/>
  <c r="H4551" i="7"/>
  <c r="H4552" i="7"/>
  <c r="H4553" i="7"/>
  <c r="H4554" i="7"/>
  <c r="H4555" i="7"/>
  <c r="H4556" i="7"/>
  <c r="H4557" i="7"/>
  <c r="H4558" i="7"/>
  <c r="H4559" i="7"/>
  <c r="H4560" i="7"/>
  <c r="H4561" i="7"/>
  <c r="H4562" i="7"/>
  <c r="H4563" i="7"/>
  <c r="H4564" i="7"/>
  <c r="H4565" i="7"/>
  <c r="H4566" i="7"/>
  <c r="H4567" i="7"/>
  <c r="H4568" i="7"/>
  <c r="H4569" i="7"/>
  <c r="H4570" i="7"/>
  <c r="H4571" i="7"/>
  <c r="H4572" i="7"/>
  <c r="H4573" i="7"/>
  <c r="H4574" i="7"/>
  <c r="H4575" i="7"/>
  <c r="H4576" i="7"/>
  <c r="H4577" i="7"/>
  <c r="H4578" i="7"/>
  <c r="H4579" i="7"/>
  <c r="H4580" i="7"/>
  <c r="H4581" i="7"/>
  <c r="H4582" i="7"/>
  <c r="H4583" i="7"/>
  <c r="H4584" i="7"/>
  <c r="H4585" i="7"/>
  <c r="H4586" i="7"/>
  <c r="H4587" i="7"/>
  <c r="H4588" i="7"/>
  <c r="H4589" i="7"/>
  <c r="H4590" i="7"/>
  <c r="H4591" i="7"/>
  <c r="H4592" i="7"/>
  <c r="H4593" i="7"/>
  <c r="H4594" i="7"/>
  <c r="H4595" i="7"/>
  <c r="H4596" i="7"/>
  <c r="H4597" i="7"/>
  <c r="H4598" i="7"/>
  <c r="H4599" i="7"/>
  <c r="H4600" i="7"/>
  <c r="H4601" i="7"/>
  <c r="H4602" i="7"/>
  <c r="H4603" i="7"/>
  <c r="H4604" i="7"/>
  <c r="H4605" i="7"/>
  <c r="H4606" i="7"/>
  <c r="H4607" i="7"/>
  <c r="H4608" i="7"/>
  <c r="H4609" i="7"/>
  <c r="H4610" i="7"/>
  <c r="H4611" i="7"/>
  <c r="H4612" i="7"/>
  <c r="H4613" i="7"/>
  <c r="H4614" i="7"/>
  <c r="H4615" i="7"/>
  <c r="H4616" i="7"/>
  <c r="H4617" i="7"/>
  <c r="H4618" i="7"/>
  <c r="H4619" i="7"/>
  <c r="H4620" i="7"/>
  <c r="H4621" i="7"/>
  <c r="H4622" i="7"/>
  <c r="H4623" i="7"/>
  <c r="H4624" i="7"/>
  <c r="H4625" i="7"/>
  <c r="H4626" i="7"/>
  <c r="H4627" i="7"/>
  <c r="H4628" i="7"/>
  <c r="H4629" i="7"/>
  <c r="H4630" i="7"/>
  <c r="H4631" i="7"/>
  <c r="H4632" i="7"/>
  <c r="H4633" i="7"/>
  <c r="H4634" i="7"/>
  <c r="H4635" i="7"/>
  <c r="H4636" i="7"/>
  <c r="H4637" i="7"/>
  <c r="H4638" i="7"/>
  <c r="H4639" i="7"/>
  <c r="H4640" i="7"/>
  <c r="H4641" i="7"/>
  <c r="H4642" i="7"/>
  <c r="H4643" i="7"/>
  <c r="H4644" i="7"/>
  <c r="H4645" i="7"/>
  <c r="H4646" i="7"/>
  <c r="H4647" i="7"/>
  <c r="H4648" i="7"/>
  <c r="H4649" i="7"/>
  <c r="H4650" i="7"/>
  <c r="H4651" i="7"/>
  <c r="H4652" i="7"/>
  <c r="H4653" i="7"/>
  <c r="H4654" i="7"/>
  <c r="H4655" i="7"/>
  <c r="H4656" i="7"/>
  <c r="H4657" i="7"/>
  <c r="H4658" i="7"/>
  <c r="H4659" i="7"/>
  <c r="H4660" i="7"/>
  <c r="H4661" i="7"/>
  <c r="H4662" i="7"/>
  <c r="H4663" i="7"/>
  <c r="H4664" i="7"/>
  <c r="H4665" i="7"/>
  <c r="H4666" i="7"/>
  <c r="H4667" i="7"/>
  <c r="H4668" i="7"/>
  <c r="H4669" i="7"/>
  <c r="H4670" i="7"/>
  <c r="H4671" i="7"/>
  <c r="H4672" i="7"/>
  <c r="H4673" i="7"/>
  <c r="H4674" i="7"/>
  <c r="H4675" i="7"/>
  <c r="H4676" i="7"/>
  <c r="H4677" i="7"/>
  <c r="H4678" i="7"/>
  <c r="H4679" i="7"/>
  <c r="H4680" i="7"/>
  <c r="H4681" i="7"/>
  <c r="H4682" i="7"/>
  <c r="H4683" i="7"/>
  <c r="H4684" i="7"/>
  <c r="H4685" i="7"/>
  <c r="H4686" i="7"/>
  <c r="H4687" i="7"/>
  <c r="H4688" i="7"/>
  <c r="H4689" i="7"/>
  <c r="H4690" i="7"/>
  <c r="H4691" i="7"/>
  <c r="H4692" i="7"/>
  <c r="H4693" i="7"/>
  <c r="H4694" i="7"/>
  <c r="H4695" i="7"/>
  <c r="H4696" i="7"/>
  <c r="H4697" i="7"/>
  <c r="H4698" i="7"/>
  <c r="H4699" i="7"/>
  <c r="H4700" i="7"/>
  <c r="H4701" i="7"/>
  <c r="H4702" i="7"/>
  <c r="H4703" i="7"/>
  <c r="H4704" i="7"/>
  <c r="H4705" i="7"/>
  <c r="H4706" i="7"/>
  <c r="H4707" i="7"/>
  <c r="H4708" i="7"/>
  <c r="H4709" i="7"/>
  <c r="H4710" i="7"/>
  <c r="H4711" i="7"/>
  <c r="H4712" i="7"/>
  <c r="H4713" i="7"/>
  <c r="H4714" i="7"/>
  <c r="H4715" i="7"/>
  <c r="H4716" i="7"/>
  <c r="H4717" i="7"/>
  <c r="H4718" i="7"/>
  <c r="H4719" i="7"/>
  <c r="H4720" i="7"/>
  <c r="H4721" i="7"/>
  <c r="H4722" i="7"/>
  <c r="H4723" i="7"/>
  <c r="H4724" i="7"/>
  <c r="H4725" i="7"/>
  <c r="H4726" i="7"/>
  <c r="H4727" i="7"/>
  <c r="H4728" i="7"/>
  <c r="H4729" i="7"/>
  <c r="H4730" i="7"/>
  <c r="H4731" i="7"/>
  <c r="H4732" i="7"/>
  <c r="H4733" i="7"/>
  <c r="H4734" i="7"/>
  <c r="H4735" i="7"/>
  <c r="H4736" i="7"/>
  <c r="H4737" i="7"/>
  <c r="H4738" i="7"/>
  <c r="H4739" i="7"/>
  <c r="H4740" i="7"/>
  <c r="H4741" i="7"/>
  <c r="H4742" i="7"/>
  <c r="H4743" i="7"/>
  <c r="H4744" i="7"/>
  <c r="H4745" i="7"/>
  <c r="H4746" i="7"/>
  <c r="H4747" i="7"/>
  <c r="H4748" i="7"/>
  <c r="H4749" i="7"/>
  <c r="H4750" i="7"/>
  <c r="H4751" i="7"/>
  <c r="H4752" i="7"/>
  <c r="H4753" i="7"/>
  <c r="H4754" i="7"/>
  <c r="H4755" i="7"/>
  <c r="H4756" i="7"/>
  <c r="H4757" i="7"/>
  <c r="H4758" i="7"/>
  <c r="H4759" i="7"/>
  <c r="H4760" i="7"/>
  <c r="H4761" i="7"/>
  <c r="H4762" i="7"/>
  <c r="H4763" i="7"/>
  <c r="H4764" i="7"/>
  <c r="H4765" i="7"/>
  <c r="H4766" i="7"/>
  <c r="H4767" i="7"/>
  <c r="H4768" i="7"/>
  <c r="H4769" i="7"/>
  <c r="H4770" i="7"/>
  <c r="H4771" i="7"/>
  <c r="H4772" i="7"/>
  <c r="H4773" i="7"/>
  <c r="H4774" i="7"/>
  <c r="H4775" i="7"/>
  <c r="H4776" i="7"/>
  <c r="H4777" i="7"/>
  <c r="H4778" i="7"/>
  <c r="H4779" i="7"/>
  <c r="H4780" i="7"/>
  <c r="H4781" i="7"/>
  <c r="H4782" i="7"/>
  <c r="H4783" i="7"/>
  <c r="H4784" i="7"/>
  <c r="H4785" i="7"/>
  <c r="H4786" i="7"/>
  <c r="H4787" i="7"/>
  <c r="H4788" i="7"/>
  <c r="H4789" i="7"/>
  <c r="H4790" i="7"/>
  <c r="H4791" i="7"/>
  <c r="H4792" i="7"/>
  <c r="H4793" i="7"/>
  <c r="H4794" i="7"/>
  <c r="H4795" i="7"/>
  <c r="H4796" i="7"/>
  <c r="H4797" i="7"/>
  <c r="H4798" i="7"/>
  <c r="H4799" i="7"/>
  <c r="H4800" i="7"/>
  <c r="H4801" i="7"/>
  <c r="H4802" i="7"/>
  <c r="H4803" i="7"/>
  <c r="H4804" i="7"/>
  <c r="H4805" i="7"/>
  <c r="H4806" i="7"/>
  <c r="H4807" i="7"/>
  <c r="H4808" i="7"/>
  <c r="H4809" i="7"/>
  <c r="H4810" i="7"/>
  <c r="H4811" i="7"/>
  <c r="H4812" i="7"/>
  <c r="H4813" i="7"/>
  <c r="H4814" i="7"/>
  <c r="H4815" i="7"/>
  <c r="H4816" i="7"/>
  <c r="H4817" i="7"/>
  <c r="H4818" i="7"/>
  <c r="H4819" i="7"/>
  <c r="H4820" i="7"/>
  <c r="H4821" i="7"/>
  <c r="H4822" i="7"/>
  <c r="H4823" i="7"/>
  <c r="H4824" i="7"/>
  <c r="H4825" i="7"/>
  <c r="H4826" i="7"/>
  <c r="H4827" i="7"/>
  <c r="H4828" i="7"/>
  <c r="H4829" i="7"/>
  <c r="H4830" i="7"/>
  <c r="H4831" i="7"/>
  <c r="H4832" i="7"/>
  <c r="H4833" i="7"/>
  <c r="H4834" i="7"/>
  <c r="H4835" i="7"/>
  <c r="H4836" i="7"/>
  <c r="H4837" i="7"/>
  <c r="H4838" i="7"/>
  <c r="H4839" i="7"/>
  <c r="H4840" i="7"/>
  <c r="H4841" i="7"/>
  <c r="H4842" i="7"/>
  <c r="H4843" i="7"/>
  <c r="H4844" i="7"/>
  <c r="H4845" i="7"/>
  <c r="H4846" i="7"/>
  <c r="H4847" i="7"/>
  <c r="H4848" i="7"/>
  <c r="H4849" i="7"/>
  <c r="H4850" i="7"/>
  <c r="H4851" i="7"/>
  <c r="H4852" i="7"/>
  <c r="H4853" i="7"/>
  <c r="H4854" i="7"/>
  <c r="H4855" i="7"/>
  <c r="H4856" i="7"/>
  <c r="H4857" i="7"/>
  <c r="H4858" i="7"/>
  <c r="H4859" i="7"/>
  <c r="H4860" i="7"/>
  <c r="H4861" i="7"/>
  <c r="H4862" i="7"/>
  <c r="H4863" i="7"/>
  <c r="H4864" i="7"/>
  <c r="H4865" i="7"/>
  <c r="H4866" i="7"/>
  <c r="H4867" i="7"/>
  <c r="H4868" i="7"/>
  <c r="H4869" i="7"/>
  <c r="H4870" i="7"/>
  <c r="H4871" i="7"/>
  <c r="H4872" i="7"/>
  <c r="H4873" i="7"/>
  <c r="H4874" i="7"/>
  <c r="H4875" i="7"/>
  <c r="H4876" i="7"/>
  <c r="H4877" i="7"/>
  <c r="H4878" i="7"/>
  <c r="H4879" i="7"/>
  <c r="H4880" i="7"/>
  <c r="H4881" i="7"/>
  <c r="H4882" i="7"/>
  <c r="H4883" i="7"/>
  <c r="H4884" i="7"/>
  <c r="H4885" i="7"/>
  <c r="H4886" i="7"/>
  <c r="H4887" i="7"/>
  <c r="H4888" i="7"/>
  <c r="H4889" i="7"/>
  <c r="H4890" i="7"/>
  <c r="H4891" i="7"/>
  <c r="H4892" i="7"/>
  <c r="H4893" i="7"/>
  <c r="H4894" i="7"/>
  <c r="H4895" i="7"/>
  <c r="H4896" i="7"/>
  <c r="H4897" i="7"/>
  <c r="H4898" i="7"/>
  <c r="H4899" i="7"/>
  <c r="H4900" i="7"/>
  <c r="H4901" i="7"/>
  <c r="H4902" i="7"/>
  <c r="H4903" i="7"/>
  <c r="H4904" i="7"/>
  <c r="H4905" i="7"/>
  <c r="H4906" i="7"/>
  <c r="H4907" i="7"/>
  <c r="H4908" i="7"/>
  <c r="H4909" i="7"/>
  <c r="H4910" i="7"/>
  <c r="H4911" i="7"/>
  <c r="H4912" i="7"/>
  <c r="H4913" i="7"/>
  <c r="H4914" i="7"/>
  <c r="H4915" i="7"/>
  <c r="H4916" i="7"/>
  <c r="H4917" i="7"/>
  <c r="H4918" i="7"/>
  <c r="H4919" i="7"/>
  <c r="H4920" i="7"/>
  <c r="H4921" i="7"/>
  <c r="H4922" i="7"/>
  <c r="H4923" i="7"/>
  <c r="H4924" i="7"/>
  <c r="H4925" i="7"/>
  <c r="H4926" i="7"/>
  <c r="H4927" i="7"/>
  <c r="H4928" i="7"/>
  <c r="H4929" i="7"/>
  <c r="H4930" i="7"/>
  <c r="H4931" i="7"/>
  <c r="H4932" i="7"/>
  <c r="H4933" i="7"/>
  <c r="H4934" i="7"/>
  <c r="H4935" i="7"/>
  <c r="H4936" i="7"/>
  <c r="H4937" i="7"/>
  <c r="H4938" i="7"/>
  <c r="H4939" i="7"/>
  <c r="H4940" i="7"/>
  <c r="H4941" i="7"/>
  <c r="H4942" i="7"/>
  <c r="H4943" i="7"/>
  <c r="H4944" i="7"/>
  <c r="H4945" i="7"/>
  <c r="H4946" i="7"/>
  <c r="H4947" i="7"/>
  <c r="H4948" i="7"/>
  <c r="H4949" i="7"/>
  <c r="H4950" i="7"/>
  <c r="H4951" i="7"/>
  <c r="H4952" i="7"/>
  <c r="H4953" i="7"/>
  <c r="H4954" i="7"/>
  <c r="H4955" i="7"/>
  <c r="H4956" i="7"/>
  <c r="H4957" i="7"/>
  <c r="H4958" i="7"/>
  <c r="H4959" i="7"/>
  <c r="H4960" i="7"/>
  <c r="H4961" i="7"/>
  <c r="H4962" i="7"/>
  <c r="H4963" i="7"/>
  <c r="H4964" i="7"/>
  <c r="H4965" i="7"/>
  <c r="H4966" i="7"/>
  <c r="H4967" i="7"/>
  <c r="H4968" i="7"/>
  <c r="H4969" i="7"/>
  <c r="H4970" i="7"/>
  <c r="H4971" i="7"/>
  <c r="H4972" i="7"/>
  <c r="H4973" i="7"/>
  <c r="H4974" i="7"/>
  <c r="H4975" i="7"/>
  <c r="H4976" i="7"/>
  <c r="H4977" i="7"/>
  <c r="H4978" i="7"/>
  <c r="H4979" i="7"/>
  <c r="H4980" i="7"/>
  <c r="H4981" i="7"/>
  <c r="H4982" i="7"/>
  <c r="H4983" i="7"/>
  <c r="H4984" i="7"/>
  <c r="H4985" i="7"/>
  <c r="H4986" i="7"/>
  <c r="H4987" i="7"/>
  <c r="H4988" i="7"/>
  <c r="H4989" i="7"/>
  <c r="H4990" i="7"/>
  <c r="H4991" i="7"/>
  <c r="H4992" i="7"/>
  <c r="H4993" i="7"/>
  <c r="H4994" i="7"/>
  <c r="H4995" i="7"/>
  <c r="H4996" i="7"/>
  <c r="H4997" i="7"/>
  <c r="H4998" i="7"/>
  <c r="H4999" i="7"/>
  <c r="H5000" i="7"/>
  <c r="H5001" i="7"/>
  <c r="H5002" i="7"/>
  <c r="H5003" i="7"/>
  <c r="H5004" i="7"/>
  <c r="H5005" i="7"/>
  <c r="H5006" i="7"/>
  <c r="H5007" i="7"/>
  <c r="H5008" i="7"/>
  <c r="H5009" i="7"/>
  <c r="H5010" i="7"/>
  <c r="H5011" i="7"/>
  <c r="H5012" i="7"/>
  <c r="H5013" i="7"/>
  <c r="H5014" i="7"/>
  <c r="H5015" i="7"/>
  <c r="H5016" i="7"/>
  <c r="H5017" i="7"/>
  <c r="H5018" i="7"/>
  <c r="H5019" i="7"/>
  <c r="H5020" i="7"/>
  <c r="H5021" i="7"/>
  <c r="H5022" i="7"/>
  <c r="H5023" i="7"/>
  <c r="H5024" i="7"/>
  <c r="H5025" i="7"/>
  <c r="H5026" i="7"/>
  <c r="H5027" i="7"/>
  <c r="H5028" i="7"/>
  <c r="H5029" i="7"/>
  <c r="H5030" i="7"/>
  <c r="H5031" i="7"/>
  <c r="H5032" i="7"/>
  <c r="H5033" i="7"/>
  <c r="H5034" i="7"/>
  <c r="H5035" i="7"/>
  <c r="H5036" i="7"/>
  <c r="H5037" i="7"/>
  <c r="H5038" i="7"/>
  <c r="H5039" i="7"/>
  <c r="H5040" i="7"/>
  <c r="H5041" i="7"/>
  <c r="H5042" i="7"/>
  <c r="H5043" i="7"/>
  <c r="H5044" i="7"/>
  <c r="H5045" i="7"/>
  <c r="H5046" i="7"/>
  <c r="H5047" i="7"/>
  <c r="H5048" i="7"/>
  <c r="H5049" i="7"/>
  <c r="H5050" i="7"/>
  <c r="H5051" i="7"/>
  <c r="H5052" i="7"/>
  <c r="H5053" i="7"/>
  <c r="H5054" i="7"/>
  <c r="H5055" i="7"/>
  <c r="H5056" i="7"/>
  <c r="H5057" i="7"/>
  <c r="H5058" i="7"/>
  <c r="H5059" i="7"/>
  <c r="H5060" i="7"/>
  <c r="H5061" i="7"/>
  <c r="H5062" i="7"/>
  <c r="H5063" i="7"/>
  <c r="H5064" i="7"/>
  <c r="H5065" i="7"/>
  <c r="H5066" i="7"/>
  <c r="H5067" i="7"/>
  <c r="H5068" i="7"/>
  <c r="H5069" i="7"/>
  <c r="H5070" i="7"/>
  <c r="H5071" i="7"/>
  <c r="H5072" i="7"/>
  <c r="H5073" i="7"/>
  <c r="H5074" i="7"/>
  <c r="H5075" i="7"/>
  <c r="H5076" i="7"/>
  <c r="H5077" i="7"/>
  <c r="H5078" i="7"/>
  <c r="H5079" i="7"/>
  <c r="H5080" i="7"/>
  <c r="H5081" i="7"/>
  <c r="H5082" i="7"/>
  <c r="H5083" i="7"/>
  <c r="H5084" i="7"/>
  <c r="H5085" i="7"/>
  <c r="H5086" i="7"/>
  <c r="H5087" i="7"/>
  <c r="H5088" i="7"/>
  <c r="H5089" i="7"/>
  <c r="H5090" i="7"/>
  <c r="H5091" i="7"/>
  <c r="H5092" i="7"/>
  <c r="H5093" i="7"/>
  <c r="H5094" i="7"/>
  <c r="H5095" i="7"/>
  <c r="H5096" i="7"/>
  <c r="H5097" i="7"/>
  <c r="H5098" i="7"/>
  <c r="H5099" i="7"/>
  <c r="H5100" i="7"/>
  <c r="H5101" i="7"/>
  <c r="H5102" i="7"/>
  <c r="H5103" i="7"/>
  <c r="H5104" i="7"/>
  <c r="H5105" i="7"/>
  <c r="H5106" i="7"/>
  <c r="H5107" i="7"/>
  <c r="H5108" i="7"/>
  <c r="H5109" i="7"/>
  <c r="H5110" i="7"/>
  <c r="H5111" i="7"/>
  <c r="H5112" i="7"/>
  <c r="H5113" i="7"/>
  <c r="H5114" i="7"/>
  <c r="H5115" i="7"/>
  <c r="H5116" i="7"/>
  <c r="H5117" i="7"/>
  <c r="H5118" i="7"/>
  <c r="H5119" i="7"/>
  <c r="H5120" i="7"/>
  <c r="H5121" i="7"/>
  <c r="H5122" i="7"/>
  <c r="H5123" i="7"/>
  <c r="H5124" i="7"/>
  <c r="H5125" i="7"/>
  <c r="H5126" i="7"/>
  <c r="H5127" i="7"/>
  <c r="H5128" i="7"/>
  <c r="H5129" i="7"/>
  <c r="H5130" i="7"/>
  <c r="H5131" i="7"/>
  <c r="H5132" i="7"/>
  <c r="H5133" i="7"/>
  <c r="H5134" i="7"/>
  <c r="H5135" i="7"/>
  <c r="H5136" i="7"/>
  <c r="H5137" i="7"/>
  <c r="H5138" i="7"/>
  <c r="H5139" i="7"/>
  <c r="H5140" i="7"/>
  <c r="H5141" i="7"/>
  <c r="H5142" i="7"/>
  <c r="H5143" i="7"/>
  <c r="H5144" i="7"/>
  <c r="H5145" i="7"/>
  <c r="H5146" i="7"/>
  <c r="H5147" i="7"/>
  <c r="H5148" i="7"/>
  <c r="H5149" i="7"/>
  <c r="H5150" i="7"/>
  <c r="H5151" i="7"/>
  <c r="H5152" i="7"/>
  <c r="H5153" i="7"/>
  <c r="H5154" i="7"/>
  <c r="H5155" i="7"/>
  <c r="H5156" i="7"/>
  <c r="H5157" i="7"/>
  <c r="H5158" i="7"/>
  <c r="H5159" i="7"/>
  <c r="H5160" i="7"/>
  <c r="H5161" i="7"/>
  <c r="H5162" i="7"/>
  <c r="H5163" i="7"/>
  <c r="H5164" i="7"/>
  <c r="H5165" i="7"/>
  <c r="H5166" i="7"/>
  <c r="H5167" i="7"/>
  <c r="H5168" i="7"/>
  <c r="H5169" i="7"/>
  <c r="H5170" i="7"/>
  <c r="H5171" i="7"/>
  <c r="H5172" i="7"/>
  <c r="H5173" i="7"/>
  <c r="H5174" i="7"/>
  <c r="H5175" i="7"/>
  <c r="H5176" i="7"/>
  <c r="H5177" i="7"/>
  <c r="H5178" i="7"/>
  <c r="H5179" i="7"/>
  <c r="H5180" i="7"/>
  <c r="H5181" i="7"/>
  <c r="H5182" i="7"/>
  <c r="H5183" i="7"/>
  <c r="H5184" i="7"/>
  <c r="H5185" i="7"/>
  <c r="H5186" i="7"/>
  <c r="H5187" i="7"/>
  <c r="H5188" i="7"/>
  <c r="H5189" i="7"/>
  <c r="H5190" i="7"/>
  <c r="H5191" i="7"/>
  <c r="H5192" i="7"/>
  <c r="H5193" i="7"/>
  <c r="H5194" i="7"/>
  <c r="H5195" i="7"/>
  <c r="H5196" i="7"/>
  <c r="H5197" i="7"/>
  <c r="H5198" i="7"/>
  <c r="H5199" i="7"/>
  <c r="H5200" i="7"/>
  <c r="H5201" i="7"/>
  <c r="H5202" i="7"/>
  <c r="H5203" i="7"/>
  <c r="H5204" i="7"/>
  <c r="H5205" i="7"/>
  <c r="H5206" i="7"/>
  <c r="H5207" i="7"/>
  <c r="H5208" i="7"/>
  <c r="H5209" i="7"/>
  <c r="H5210" i="7"/>
  <c r="H5211" i="7"/>
  <c r="H5212" i="7"/>
  <c r="H5213" i="7"/>
  <c r="H5214" i="7"/>
  <c r="H5215" i="7"/>
  <c r="H5216" i="7"/>
  <c r="H5217" i="7"/>
  <c r="H5218" i="7"/>
  <c r="H5219" i="7"/>
  <c r="H5220" i="7"/>
  <c r="H5221" i="7"/>
  <c r="H5222" i="7"/>
  <c r="H5223" i="7"/>
  <c r="H5224" i="7"/>
  <c r="H5225" i="7"/>
  <c r="H5226" i="7"/>
  <c r="H5227" i="7"/>
  <c r="H5228" i="7"/>
  <c r="H5229" i="7"/>
  <c r="H5230" i="7"/>
  <c r="H5231" i="7"/>
  <c r="H5232" i="7"/>
  <c r="H5233" i="7"/>
  <c r="H5234" i="7"/>
  <c r="H5235" i="7"/>
  <c r="H5236" i="7"/>
  <c r="H5237" i="7"/>
  <c r="H5238" i="7"/>
  <c r="H5239" i="7"/>
  <c r="H5240" i="7"/>
  <c r="H5241" i="7"/>
  <c r="H5242" i="7"/>
  <c r="H5243" i="7"/>
  <c r="H5244" i="7"/>
  <c r="H5245" i="7"/>
  <c r="H5246" i="7"/>
  <c r="H5247" i="7"/>
  <c r="H5248" i="7"/>
  <c r="H5249" i="7"/>
  <c r="H5250" i="7"/>
  <c r="H5251" i="7"/>
  <c r="H5252" i="7"/>
  <c r="H5253" i="7"/>
  <c r="H5254" i="7"/>
  <c r="H5255" i="7"/>
  <c r="H5256" i="7"/>
  <c r="H5257" i="7"/>
  <c r="H5258" i="7"/>
  <c r="H5259" i="7"/>
  <c r="H5260" i="7"/>
  <c r="H5261" i="7"/>
  <c r="H5262" i="7"/>
  <c r="H5263" i="7"/>
  <c r="H5264" i="7"/>
  <c r="H5265" i="7"/>
  <c r="H5266" i="7"/>
  <c r="H5267" i="7"/>
  <c r="H5268" i="7"/>
  <c r="H5269" i="7"/>
  <c r="H5270" i="7"/>
  <c r="H5271" i="7"/>
  <c r="H5272" i="7"/>
  <c r="H5273" i="7"/>
  <c r="H5274" i="7"/>
  <c r="H5275" i="7"/>
  <c r="H5276" i="7"/>
  <c r="H5277" i="7"/>
  <c r="H5278" i="7"/>
  <c r="H5279" i="7"/>
  <c r="H5280" i="7"/>
  <c r="H5281" i="7"/>
  <c r="H5282" i="7"/>
  <c r="H5283" i="7"/>
  <c r="H5284" i="7"/>
  <c r="H5285" i="7"/>
  <c r="H5286" i="7"/>
  <c r="H5287" i="7"/>
  <c r="H5288" i="7"/>
  <c r="H5289" i="7"/>
  <c r="H5290" i="7"/>
  <c r="H5291" i="7"/>
  <c r="H5292" i="7"/>
  <c r="H5293" i="7"/>
  <c r="H5294" i="7"/>
  <c r="H5295" i="7"/>
  <c r="H5296" i="7"/>
  <c r="H5297" i="7"/>
  <c r="H5298" i="7"/>
  <c r="H5299" i="7"/>
  <c r="H5300" i="7"/>
  <c r="H5301" i="7"/>
  <c r="H5302" i="7"/>
  <c r="H5303" i="7"/>
  <c r="H5304" i="7"/>
  <c r="H5305" i="7"/>
  <c r="H5306" i="7"/>
  <c r="H5307" i="7"/>
  <c r="H5308" i="7"/>
  <c r="H5309" i="7"/>
  <c r="H5310" i="7"/>
  <c r="H5311" i="7"/>
  <c r="H5312" i="7"/>
  <c r="H5313" i="7"/>
  <c r="H5314" i="7"/>
  <c r="H5315" i="7"/>
  <c r="H5316" i="7"/>
  <c r="H5317" i="7"/>
  <c r="H5318" i="7"/>
  <c r="H5319" i="7"/>
  <c r="H5320" i="7"/>
  <c r="H5321" i="7"/>
  <c r="H5322" i="7"/>
  <c r="H5323" i="7"/>
  <c r="H5324" i="7"/>
  <c r="H5325" i="7"/>
  <c r="H5326" i="7"/>
  <c r="H5327" i="7"/>
  <c r="H5328" i="7"/>
  <c r="H5329" i="7"/>
  <c r="H5330" i="7"/>
  <c r="H5331" i="7"/>
  <c r="H5332" i="7"/>
  <c r="H5333" i="7"/>
  <c r="H5334" i="7"/>
  <c r="H5335" i="7"/>
  <c r="H5336" i="7"/>
  <c r="H5337" i="7"/>
  <c r="H5338" i="7"/>
  <c r="H5339" i="7"/>
  <c r="H5340" i="7"/>
  <c r="H5341" i="7"/>
  <c r="H5342" i="7"/>
  <c r="H5343" i="7"/>
  <c r="H5344" i="7"/>
  <c r="H5345" i="7"/>
  <c r="H5346" i="7"/>
  <c r="H5347" i="7"/>
  <c r="H5348" i="7"/>
  <c r="H5349" i="7"/>
  <c r="H5350" i="7"/>
  <c r="H5351" i="7"/>
  <c r="H5352" i="7"/>
  <c r="H5353" i="7"/>
  <c r="H5354" i="7"/>
  <c r="H5355" i="7"/>
  <c r="H5356" i="7"/>
  <c r="H5357" i="7"/>
  <c r="H5358" i="7"/>
  <c r="H5359" i="7"/>
  <c r="H5360" i="7"/>
  <c r="H5361" i="7"/>
  <c r="H5362" i="7"/>
  <c r="H5363" i="7"/>
  <c r="H5364" i="7"/>
  <c r="H5365" i="7"/>
  <c r="H5366" i="7"/>
  <c r="H5367" i="7"/>
  <c r="H5368" i="7"/>
  <c r="H5369" i="7"/>
  <c r="H5370" i="7"/>
  <c r="H5371" i="7"/>
  <c r="H5372" i="7"/>
  <c r="H5373" i="7"/>
  <c r="H5374" i="7"/>
  <c r="H5375" i="7"/>
  <c r="H5376" i="7"/>
  <c r="H5377" i="7"/>
  <c r="H5378" i="7"/>
  <c r="H5379" i="7"/>
  <c r="H5380" i="7"/>
  <c r="H5381" i="7"/>
  <c r="H5382" i="7"/>
  <c r="H5383" i="7"/>
  <c r="H5384" i="7"/>
  <c r="H5385" i="7"/>
  <c r="H5386" i="7"/>
  <c r="H5387" i="7"/>
  <c r="H5388" i="7"/>
  <c r="H5389" i="7"/>
  <c r="H5390" i="7"/>
  <c r="H5391" i="7"/>
  <c r="H5392" i="7"/>
  <c r="H5393" i="7"/>
  <c r="H5394" i="7"/>
  <c r="H5395" i="7"/>
  <c r="H5396" i="7"/>
  <c r="H5397" i="7"/>
  <c r="H5398" i="7"/>
  <c r="H5399" i="7"/>
  <c r="H5400" i="7"/>
  <c r="H5401" i="7"/>
  <c r="H5402" i="7"/>
  <c r="H5403" i="7"/>
  <c r="H5404" i="7"/>
  <c r="H5405" i="7"/>
  <c r="H5406" i="7"/>
  <c r="H5407" i="7"/>
  <c r="H5408" i="7"/>
  <c r="H5409" i="7"/>
  <c r="H5410" i="7"/>
  <c r="H5411" i="7"/>
  <c r="H5412" i="7"/>
  <c r="H5413" i="7"/>
  <c r="H5414" i="7"/>
  <c r="H5415" i="7"/>
  <c r="H5416" i="7"/>
  <c r="H5417" i="7"/>
  <c r="H5418" i="7"/>
  <c r="H5419" i="7"/>
  <c r="H5420" i="7"/>
  <c r="H5421" i="7"/>
  <c r="H5422" i="7"/>
  <c r="H5423" i="7"/>
  <c r="H5424" i="7"/>
  <c r="H5425" i="7"/>
  <c r="H5426" i="7"/>
  <c r="H5427" i="7"/>
  <c r="H5428" i="7"/>
  <c r="H5429" i="7"/>
  <c r="H5430" i="7"/>
  <c r="H5431" i="7"/>
  <c r="H5432" i="7"/>
  <c r="H5433" i="7"/>
  <c r="H5434" i="7"/>
  <c r="H5435" i="7"/>
  <c r="H5436" i="7"/>
  <c r="H5437" i="7"/>
  <c r="H5438" i="7"/>
  <c r="H5439" i="7"/>
  <c r="H5440" i="7"/>
  <c r="H5441" i="7"/>
  <c r="H5442" i="7"/>
  <c r="H5443" i="7"/>
  <c r="H5444" i="7"/>
  <c r="H5445" i="7"/>
  <c r="H5446" i="7"/>
  <c r="H5447" i="7"/>
  <c r="H5448" i="7"/>
  <c r="H5449" i="7"/>
  <c r="H5450" i="7"/>
  <c r="H5451" i="7"/>
  <c r="H5452" i="7"/>
  <c r="H5453" i="7"/>
  <c r="H5454" i="7"/>
  <c r="H5455" i="7"/>
  <c r="H5456" i="7"/>
  <c r="H5457" i="7"/>
  <c r="H5458" i="7"/>
  <c r="H5459" i="7"/>
  <c r="H5460" i="7"/>
  <c r="H5461" i="7"/>
  <c r="H5462" i="7"/>
  <c r="H5463" i="7"/>
  <c r="H5464" i="7"/>
  <c r="H5465" i="7"/>
  <c r="H5466" i="7"/>
  <c r="H5467" i="7"/>
  <c r="H5468" i="7"/>
  <c r="H5469" i="7"/>
  <c r="H5470" i="7"/>
  <c r="H5471" i="7"/>
  <c r="H5472" i="7"/>
  <c r="H5473" i="7"/>
  <c r="H5474" i="7"/>
  <c r="H5475" i="7"/>
  <c r="H5476" i="7"/>
  <c r="H5477" i="7"/>
  <c r="H5478" i="7"/>
  <c r="H5479" i="7"/>
  <c r="H5480" i="7"/>
  <c r="H5481" i="7"/>
  <c r="H5482" i="7"/>
  <c r="H5483" i="7"/>
  <c r="H5484" i="7"/>
  <c r="H5485" i="7"/>
  <c r="H5486" i="7"/>
  <c r="H5487" i="7"/>
  <c r="H5488" i="7"/>
  <c r="H5489" i="7"/>
  <c r="H5490" i="7"/>
  <c r="H5491" i="7"/>
  <c r="H5492" i="7"/>
  <c r="H5493" i="7"/>
  <c r="H5494" i="7"/>
  <c r="H5495" i="7"/>
  <c r="H5496" i="7"/>
  <c r="H5497" i="7"/>
  <c r="H5498" i="7"/>
  <c r="H5499" i="7"/>
  <c r="H5500" i="7"/>
  <c r="H5501" i="7"/>
  <c r="H5502" i="7"/>
  <c r="H5503" i="7"/>
  <c r="H5504" i="7"/>
  <c r="H5505" i="7"/>
  <c r="H5506" i="7"/>
  <c r="H5507" i="7"/>
  <c r="H5508" i="7"/>
  <c r="H5509" i="7"/>
  <c r="H5510" i="7"/>
  <c r="H5511" i="7"/>
  <c r="H5512" i="7"/>
  <c r="H5513" i="7"/>
  <c r="H5514" i="7"/>
  <c r="H5515" i="7"/>
  <c r="H5516" i="7"/>
  <c r="H5517" i="7"/>
  <c r="H5518" i="7"/>
  <c r="H5519" i="7"/>
  <c r="H5520" i="7"/>
  <c r="H5521" i="7"/>
  <c r="H5522" i="7"/>
  <c r="H5523" i="7"/>
  <c r="H5524" i="7"/>
  <c r="H5525" i="7"/>
  <c r="H5526" i="7"/>
  <c r="H5527" i="7"/>
  <c r="H5528" i="7"/>
  <c r="H5529" i="7"/>
  <c r="H5530" i="7"/>
  <c r="H5531" i="7"/>
  <c r="H5532" i="7"/>
  <c r="H5533" i="7"/>
  <c r="H5534" i="7"/>
  <c r="H5535" i="7"/>
  <c r="H5536" i="7"/>
  <c r="H5537" i="7"/>
  <c r="H5538" i="7"/>
  <c r="H5539" i="7"/>
  <c r="H5540" i="7"/>
  <c r="H5541" i="7"/>
  <c r="H5542" i="7"/>
  <c r="H5543" i="7"/>
  <c r="H5544" i="7"/>
  <c r="H5545" i="7"/>
  <c r="H5546" i="7"/>
  <c r="H5547" i="7"/>
  <c r="H5548" i="7"/>
  <c r="H5549" i="7"/>
  <c r="H5550" i="7"/>
  <c r="H5551" i="7"/>
  <c r="H5552" i="7"/>
  <c r="H5553" i="7"/>
  <c r="H5554" i="7"/>
  <c r="H5555" i="7"/>
  <c r="H5556" i="7"/>
  <c r="H5557" i="7"/>
  <c r="H5558" i="7"/>
  <c r="H5559" i="7"/>
  <c r="H5560" i="7"/>
  <c r="H5561" i="7"/>
  <c r="H5562" i="7"/>
  <c r="H5563" i="7"/>
  <c r="H5564" i="7"/>
  <c r="H5565" i="7"/>
  <c r="H5566" i="7"/>
  <c r="H5567" i="7"/>
  <c r="H5568" i="7"/>
  <c r="H5569" i="7"/>
  <c r="H5570" i="7"/>
  <c r="H5571" i="7"/>
  <c r="H5572" i="7"/>
  <c r="H5573" i="7"/>
  <c r="H5574" i="7"/>
  <c r="H5575" i="7"/>
  <c r="H5576" i="7"/>
  <c r="H5577" i="7"/>
  <c r="H5578" i="7"/>
  <c r="H5579" i="7"/>
  <c r="H5580" i="7"/>
  <c r="H5581" i="7"/>
  <c r="H5582" i="7"/>
  <c r="H5583" i="7"/>
  <c r="H5584" i="7"/>
  <c r="H5585" i="7"/>
  <c r="H5586" i="7"/>
  <c r="H5587" i="7"/>
  <c r="H5588" i="7"/>
  <c r="H5589" i="7"/>
  <c r="H5590" i="7"/>
  <c r="H5591" i="7"/>
  <c r="H5592" i="7"/>
  <c r="H5593" i="7"/>
  <c r="H5594" i="7"/>
  <c r="H5595" i="7"/>
  <c r="H5596" i="7"/>
  <c r="H5597" i="7"/>
  <c r="H5598" i="7"/>
  <c r="H5599" i="7"/>
  <c r="H5600" i="7"/>
  <c r="H5601" i="7"/>
  <c r="H5602" i="7"/>
  <c r="H5603" i="7"/>
  <c r="H5604" i="7"/>
  <c r="H5605" i="7"/>
  <c r="H5606" i="7"/>
  <c r="H5607" i="7"/>
  <c r="H5608" i="7"/>
  <c r="H5609" i="7"/>
  <c r="H5610" i="7"/>
  <c r="H5611" i="7"/>
  <c r="H5612" i="7"/>
  <c r="H5613" i="7"/>
  <c r="H5614" i="7"/>
  <c r="H5615" i="7"/>
  <c r="H5616" i="7"/>
  <c r="H5617" i="7"/>
  <c r="H5618" i="7"/>
  <c r="H5619" i="7"/>
  <c r="H5620" i="7"/>
  <c r="H5621" i="7"/>
  <c r="H5622" i="7"/>
  <c r="H5623" i="7"/>
  <c r="H5624" i="7"/>
  <c r="H5625" i="7"/>
  <c r="H5626" i="7"/>
  <c r="H5627" i="7"/>
  <c r="H5628" i="7"/>
  <c r="H5629" i="7"/>
  <c r="H5630" i="7"/>
  <c r="H5631" i="7"/>
  <c r="H5632" i="7"/>
  <c r="H5633" i="7"/>
  <c r="H5634" i="7"/>
  <c r="H5635" i="7"/>
  <c r="H5636" i="7"/>
  <c r="H5637" i="7"/>
  <c r="H5638" i="7"/>
  <c r="H5639" i="7"/>
  <c r="H5640" i="7"/>
  <c r="H5641" i="7"/>
  <c r="H5642" i="7"/>
  <c r="H5643" i="7"/>
  <c r="H5644" i="7"/>
  <c r="H5645" i="7"/>
  <c r="H5646" i="7"/>
  <c r="H5647" i="7"/>
  <c r="H5648" i="7"/>
  <c r="H5649" i="7"/>
  <c r="H5650" i="7"/>
  <c r="H5651" i="7"/>
  <c r="H5652" i="7"/>
  <c r="H5653" i="7"/>
  <c r="H5654" i="7"/>
  <c r="H5655" i="7"/>
  <c r="H5656" i="7"/>
  <c r="H5657" i="7"/>
  <c r="H5658" i="7"/>
  <c r="H5659" i="7"/>
  <c r="H5660" i="7"/>
  <c r="H5661" i="7"/>
  <c r="H5662" i="7"/>
  <c r="H5663" i="7"/>
  <c r="H5664" i="7"/>
  <c r="H5665" i="7"/>
  <c r="H5666" i="7"/>
  <c r="H5667" i="7"/>
  <c r="H5668" i="7"/>
  <c r="H5669" i="7"/>
  <c r="H5670" i="7"/>
  <c r="H5671" i="7"/>
  <c r="H5672" i="7"/>
  <c r="H5673" i="7"/>
  <c r="H5674" i="7"/>
  <c r="H5675" i="7"/>
  <c r="H5676" i="7"/>
  <c r="H5677" i="7"/>
  <c r="H5678" i="7"/>
  <c r="H5679" i="7"/>
  <c r="H5680" i="7"/>
  <c r="H5681" i="7"/>
  <c r="H5682" i="7"/>
  <c r="H5683" i="7"/>
  <c r="H5684" i="7"/>
  <c r="H5685" i="7"/>
  <c r="H5686" i="7"/>
  <c r="H5687" i="7"/>
  <c r="H5688" i="7"/>
  <c r="H5689" i="7"/>
  <c r="H5690" i="7"/>
  <c r="H5691" i="7"/>
  <c r="H5692" i="7"/>
  <c r="H5693" i="7"/>
  <c r="H5694" i="7"/>
  <c r="H5695" i="7"/>
  <c r="H5696" i="7"/>
  <c r="H5697" i="7"/>
  <c r="H5698" i="7"/>
  <c r="H5699" i="7"/>
  <c r="H5700" i="7"/>
  <c r="H5701" i="7"/>
  <c r="H5702" i="7"/>
  <c r="H5703" i="7"/>
  <c r="H5704" i="7"/>
  <c r="H5705" i="7"/>
  <c r="H5706" i="7"/>
  <c r="H5707" i="7"/>
  <c r="H5708" i="7"/>
  <c r="H5709" i="7"/>
  <c r="H5710" i="7"/>
  <c r="H5711" i="7"/>
  <c r="H5712" i="7"/>
  <c r="H5713" i="7"/>
  <c r="H5714" i="7"/>
  <c r="H5715" i="7"/>
  <c r="H5716" i="7"/>
  <c r="H5717" i="7"/>
  <c r="H5718" i="7"/>
  <c r="H5719" i="7"/>
  <c r="H5720" i="7"/>
  <c r="H5721" i="7"/>
  <c r="H5722" i="7"/>
  <c r="H5723" i="7"/>
  <c r="H5724" i="7"/>
  <c r="H5725" i="7"/>
  <c r="H5726" i="7"/>
  <c r="H5727" i="7"/>
  <c r="H5728" i="7"/>
  <c r="H5729" i="7"/>
  <c r="H5730" i="7"/>
  <c r="H5731" i="7"/>
  <c r="H5732" i="7"/>
  <c r="H5733" i="7"/>
  <c r="H5734" i="7"/>
  <c r="H5735" i="7"/>
  <c r="H5736" i="7"/>
  <c r="H5737" i="7"/>
  <c r="H5738" i="7"/>
  <c r="H5739" i="7"/>
  <c r="H5740" i="7"/>
  <c r="H5741" i="7"/>
  <c r="H5742" i="7"/>
  <c r="H5743" i="7"/>
  <c r="H5744" i="7"/>
  <c r="H5745" i="7"/>
  <c r="H5746" i="7"/>
  <c r="H5747" i="7"/>
  <c r="H5748" i="7"/>
  <c r="H5749" i="7"/>
  <c r="H5750" i="7"/>
  <c r="H5751" i="7"/>
  <c r="H5752" i="7"/>
  <c r="H5753" i="7"/>
  <c r="H5754" i="7"/>
  <c r="H5755" i="7"/>
  <c r="H5756" i="7"/>
  <c r="H5757" i="7"/>
  <c r="H5758" i="7"/>
  <c r="H5759" i="7"/>
  <c r="H5760" i="7"/>
  <c r="H5761" i="7"/>
  <c r="H5762" i="7"/>
  <c r="H5763" i="7"/>
  <c r="H5764" i="7"/>
  <c r="H5765" i="7"/>
  <c r="H5766" i="7"/>
  <c r="H5767" i="7"/>
  <c r="H5768" i="7"/>
  <c r="H5769" i="7"/>
  <c r="H5770" i="7"/>
  <c r="H5771" i="7"/>
  <c r="H5772" i="7"/>
  <c r="H5773" i="7"/>
  <c r="H5774" i="7"/>
  <c r="H5775" i="7"/>
  <c r="H5776" i="7"/>
  <c r="H5777" i="7"/>
  <c r="H5778" i="7"/>
  <c r="H5779" i="7"/>
  <c r="H5780" i="7"/>
  <c r="H5781" i="7"/>
  <c r="H5782" i="7"/>
  <c r="H5783" i="7"/>
  <c r="H5784" i="7"/>
  <c r="H5785" i="7"/>
  <c r="H5786" i="7"/>
  <c r="H5787" i="7"/>
  <c r="H5788" i="7"/>
  <c r="H5789" i="7"/>
  <c r="H5790" i="7"/>
  <c r="H5791" i="7"/>
  <c r="H5792" i="7"/>
  <c r="H5793" i="7"/>
  <c r="H5794" i="7"/>
  <c r="H5795" i="7"/>
  <c r="H5796" i="7"/>
  <c r="H5797" i="7"/>
  <c r="H5798" i="7"/>
  <c r="H5799" i="7"/>
  <c r="H5800" i="7"/>
  <c r="H5801" i="7"/>
  <c r="H5802" i="7"/>
  <c r="H5803" i="7"/>
  <c r="H5804" i="7"/>
  <c r="H5805" i="7"/>
  <c r="H5806" i="7"/>
  <c r="H5807" i="7"/>
  <c r="H5808" i="7"/>
  <c r="H5809" i="7"/>
  <c r="H5810" i="7"/>
  <c r="H5811" i="7"/>
  <c r="H5812" i="7"/>
  <c r="H5813" i="7"/>
  <c r="H5814" i="7"/>
  <c r="H5815" i="7"/>
  <c r="H5816" i="7"/>
  <c r="H5817" i="7"/>
  <c r="H5818" i="7"/>
  <c r="H5819" i="7"/>
  <c r="H5820" i="7"/>
  <c r="H5821" i="7"/>
  <c r="H5822" i="7"/>
  <c r="H5823" i="7"/>
  <c r="H5824" i="7"/>
  <c r="H5825" i="7"/>
  <c r="H5826" i="7"/>
  <c r="H5827" i="7"/>
  <c r="H5828" i="7"/>
  <c r="H5829" i="7"/>
  <c r="H5830" i="7"/>
  <c r="H5831" i="7"/>
  <c r="H5832" i="7"/>
  <c r="H5833" i="7"/>
  <c r="H5834" i="7"/>
  <c r="H5835" i="7"/>
  <c r="H5836" i="7"/>
  <c r="H5837" i="7"/>
  <c r="H5838" i="7"/>
  <c r="H5839" i="7"/>
  <c r="H5840" i="7"/>
  <c r="H5841" i="7"/>
  <c r="H5842" i="7"/>
  <c r="H5843" i="7"/>
  <c r="H5844" i="7"/>
  <c r="H5845" i="7"/>
  <c r="H5846" i="7"/>
  <c r="H5847" i="7"/>
  <c r="H5848" i="7"/>
  <c r="H5849" i="7"/>
  <c r="H5850" i="7"/>
  <c r="H5851" i="7"/>
  <c r="H5852" i="7"/>
  <c r="H5853" i="7"/>
  <c r="H5854" i="7"/>
  <c r="H5855" i="7"/>
  <c r="H5856" i="7"/>
  <c r="H5857" i="7"/>
  <c r="H5858" i="7"/>
  <c r="H5859" i="7"/>
  <c r="H5860" i="7"/>
  <c r="H5861" i="7"/>
  <c r="H5862" i="7"/>
  <c r="H5863" i="7"/>
  <c r="H5864" i="7"/>
  <c r="H5865" i="7"/>
  <c r="H5866" i="7"/>
  <c r="H5867" i="7"/>
  <c r="H5868" i="7"/>
  <c r="H5869" i="7"/>
  <c r="H5870" i="7"/>
  <c r="H5871" i="7"/>
  <c r="H5872" i="7"/>
  <c r="H5873" i="7"/>
  <c r="H5874" i="7"/>
  <c r="H5875" i="7"/>
  <c r="H5876" i="7"/>
  <c r="H5877" i="7"/>
  <c r="H5878" i="7"/>
  <c r="H5879" i="7"/>
  <c r="H5880" i="7"/>
  <c r="H5881" i="7"/>
  <c r="H5882" i="7"/>
  <c r="H5883" i="7"/>
  <c r="H5884" i="7"/>
  <c r="H5885" i="7"/>
  <c r="H5886" i="7"/>
  <c r="H5887" i="7"/>
  <c r="H5888" i="7"/>
  <c r="H5889" i="7"/>
  <c r="H5890" i="7"/>
  <c r="H5891" i="7"/>
  <c r="H5892" i="7"/>
  <c r="H5893" i="7"/>
  <c r="H5894" i="7"/>
  <c r="H5895" i="7"/>
  <c r="H5896" i="7"/>
  <c r="H5897" i="7"/>
  <c r="H5898" i="7"/>
  <c r="H5899" i="7"/>
  <c r="H5900" i="7"/>
  <c r="H5901" i="7"/>
  <c r="H5902" i="7"/>
  <c r="H5903" i="7"/>
  <c r="H5904" i="7"/>
  <c r="H5905" i="7"/>
  <c r="H5906" i="7"/>
  <c r="H5907" i="7"/>
  <c r="H5908" i="7"/>
  <c r="H5909" i="7"/>
  <c r="H5910" i="7"/>
  <c r="H5911" i="7"/>
  <c r="H5912" i="7"/>
  <c r="H5913" i="7"/>
  <c r="H5914" i="7"/>
  <c r="H5915" i="7"/>
  <c r="H5916" i="7"/>
  <c r="H5917" i="7"/>
  <c r="H5918" i="7"/>
  <c r="H5919" i="7"/>
  <c r="H5920" i="7"/>
  <c r="H5921" i="7"/>
  <c r="H5922" i="7"/>
  <c r="H5923" i="7"/>
  <c r="H5924" i="7"/>
  <c r="H5925" i="7"/>
  <c r="H5926" i="7"/>
  <c r="H5927" i="7"/>
  <c r="H5928" i="7"/>
  <c r="H5929" i="7"/>
  <c r="H5930" i="7"/>
  <c r="H5931" i="7"/>
  <c r="H5932" i="7"/>
  <c r="H5933" i="7"/>
  <c r="H5934" i="7"/>
  <c r="H5935" i="7"/>
  <c r="H5936" i="7"/>
  <c r="H5937" i="7"/>
  <c r="H5938" i="7"/>
  <c r="H5939" i="7"/>
  <c r="H5940" i="7"/>
  <c r="H5941" i="7"/>
  <c r="H5942" i="7"/>
  <c r="H5943" i="7"/>
  <c r="H5944" i="7"/>
  <c r="H5945" i="7"/>
  <c r="H5946" i="7"/>
  <c r="H5947" i="7"/>
  <c r="H5948" i="7"/>
  <c r="H5949" i="7"/>
  <c r="H5950" i="7"/>
  <c r="H5951" i="7"/>
  <c r="H5952" i="7"/>
  <c r="H5953" i="7"/>
  <c r="H5954" i="7"/>
  <c r="H5955" i="7"/>
  <c r="H5956" i="7"/>
  <c r="H5957" i="7"/>
  <c r="H5958" i="7"/>
  <c r="H5959" i="7"/>
  <c r="H5960" i="7"/>
  <c r="H5961" i="7"/>
  <c r="H5962" i="7"/>
  <c r="H5963" i="7"/>
  <c r="H5964" i="7"/>
  <c r="H5965" i="7"/>
  <c r="H5966" i="7"/>
  <c r="H5967" i="7"/>
  <c r="H5968" i="7"/>
  <c r="H5969" i="7"/>
  <c r="H5970" i="7"/>
  <c r="H5971" i="7"/>
  <c r="H5972" i="7"/>
  <c r="H5973" i="7"/>
  <c r="H5974" i="7"/>
  <c r="H5975" i="7"/>
  <c r="H5976" i="7"/>
  <c r="H5977" i="7"/>
  <c r="H5978" i="7"/>
  <c r="H5979" i="7"/>
  <c r="H5980" i="7"/>
  <c r="H5981" i="7"/>
  <c r="H5982" i="7"/>
  <c r="H5983" i="7"/>
  <c r="H5984" i="7"/>
  <c r="H5985" i="7"/>
  <c r="H5986" i="7"/>
  <c r="H5987" i="7"/>
  <c r="H5988" i="7"/>
  <c r="H5989" i="7"/>
  <c r="H5990" i="7"/>
  <c r="H5991" i="7"/>
  <c r="H5992" i="7"/>
  <c r="H5993" i="7"/>
  <c r="H5994" i="7"/>
  <c r="H5995" i="7"/>
  <c r="H5996" i="7"/>
  <c r="H5997" i="7"/>
  <c r="H5998" i="7"/>
  <c r="H5999" i="7"/>
  <c r="H6000" i="7"/>
  <c r="H6001" i="7"/>
  <c r="H6002" i="7"/>
  <c r="H6003" i="7"/>
  <c r="H6004" i="7"/>
  <c r="H6005" i="7"/>
  <c r="H6006" i="7"/>
  <c r="H6007" i="7"/>
  <c r="H6008" i="7"/>
  <c r="H6009" i="7"/>
  <c r="H6010" i="7"/>
  <c r="H6011" i="7"/>
  <c r="H6012" i="7"/>
  <c r="H6013" i="7"/>
  <c r="H6014" i="7"/>
  <c r="H6015" i="7"/>
  <c r="H6016" i="7"/>
  <c r="H6017" i="7"/>
  <c r="H6018" i="7"/>
  <c r="H6019" i="7"/>
  <c r="H6020" i="7"/>
  <c r="H6021" i="7"/>
  <c r="H6022" i="7"/>
  <c r="H6023" i="7"/>
  <c r="H6024" i="7"/>
  <c r="H6025" i="7"/>
  <c r="H6026" i="7"/>
  <c r="H6027" i="7"/>
  <c r="H6028" i="7"/>
  <c r="H6029" i="7"/>
  <c r="H6030" i="7"/>
  <c r="H6031" i="7"/>
  <c r="H6032" i="7"/>
  <c r="H6033" i="7"/>
  <c r="H6034" i="7"/>
  <c r="H6035" i="7"/>
  <c r="H6036" i="7"/>
  <c r="H6037" i="7"/>
  <c r="H6038" i="7"/>
  <c r="H6039" i="7"/>
  <c r="H6040" i="7"/>
  <c r="H6041" i="7"/>
  <c r="H6042" i="7"/>
  <c r="H6043" i="7"/>
  <c r="H6044" i="7"/>
  <c r="H6045" i="7"/>
  <c r="H6046" i="7"/>
  <c r="H6047" i="7"/>
  <c r="H6048" i="7"/>
  <c r="H6049" i="7"/>
  <c r="H6050" i="7"/>
  <c r="H6051" i="7"/>
  <c r="H6052" i="7"/>
  <c r="H6053" i="7"/>
  <c r="H6054" i="7"/>
  <c r="H6055" i="7"/>
  <c r="H6056" i="7"/>
  <c r="H6057" i="7"/>
  <c r="H6058" i="7"/>
  <c r="H6059" i="7"/>
  <c r="H6060" i="7"/>
  <c r="H6061" i="7"/>
  <c r="H6062" i="7"/>
  <c r="H6063" i="7"/>
  <c r="H6064" i="7"/>
  <c r="H6065" i="7"/>
  <c r="H6066" i="7"/>
  <c r="H6067" i="7"/>
  <c r="H6068" i="7"/>
  <c r="H6069" i="7"/>
  <c r="H6070" i="7"/>
  <c r="H6071" i="7"/>
  <c r="H6072" i="7"/>
  <c r="H6073" i="7"/>
  <c r="H6074" i="7"/>
  <c r="H6075" i="7"/>
  <c r="H6076" i="7"/>
  <c r="H6077" i="7"/>
  <c r="H6078" i="7"/>
  <c r="H6079" i="7"/>
  <c r="H6080" i="7"/>
  <c r="H6081" i="7"/>
  <c r="H6082" i="7"/>
  <c r="H6083" i="7"/>
  <c r="H6084" i="7"/>
  <c r="H6085" i="7"/>
  <c r="H6086" i="7"/>
  <c r="H6087" i="7"/>
  <c r="H6088" i="7"/>
  <c r="H6089" i="7"/>
  <c r="H6090" i="7"/>
  <c r="H6091" i="7"/>
  <c r="H6092" i="7"/>
  <c r="H6093" i="7"/>
  <c r="H6094" i="7"/>
  <c r="H6095" i="7"/>
  <c r="H6096" i="7"/>
  <c r="H6097" i="7"/>
  <c r="H6098" i="7"/>
  <c r="H6099" i="7"/>
  <c r="H6100" i="7"/>
  <c r="B14" i="13"/>
  <c r="B15" i="13" s="1"/>
  <c r="B13" i="13"/>
  <c r="E1" i="17" a="1"/>
  <c r="E1" i="17" l="1"/>
  <c r="H893" i="11"/>
  <c r="G893" i="11"/>
  <c r="D893" i="11"/>
  <c r="C893" i="11"/>
  <c r="B893" i="11"/>
  <c r="E889" i="11"/>
  <c r="E728" i="11"/>
  <c r="E272" i="11"/>
  <c r="E223" i="11"/>
  <c r="E207" i="11"/>
  <c r="E160" i="11"/>
  <c r="E125" i="11"/>
  <c r="E893"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tc={85279974-BF8E-4A19-871C-32C48B0820AD}</author>
  </authors>
  <commentList>
    <comment ref="F1" authorId="0" shapeId="0" xr:uid="{85279974-BF8E-4A19-871C-32C48B0820AD}">
      <text>
        <t>[Threaded comment]
Your version of Excel allows you to read this threaded comment; however, any edits to it will get removed if the file is opened in a newer version of Excel. Learn more: https://go.microsoft.com/fwlink/?linkid=870924
Comment:
    As of 2/20/2021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B3" authorId="0" shapeId="0" xr:uid="{E0540656-717F-4021-BB58-6970998499D3}">
      <text>
        <r>
          <rPr>
            <sz val="8"/>
            <color indexed="81"/>
            <rFont val="Tahoma"/>
            <family val="2"/>
          </rPr>
          <t xml:space="preserve">Code:
Young - 34 or younger
Middle-aged - from 34 to 59
Elderly - 60 or older
</t>
        </r>
      </text>
    </comment>
    <comment ref="C3" authorId="0" shapeId="0" xr:uid="{01266C52-727D-457A-A6DA-71418861A437}">
      <text>
        <r>
          <rPr>
            <sz val="8"/>
            <color indexed="81"/>
            <rFont val="Tahoma"/>
            <family val="2"/>
          </rPr>
          <t xml:space="preserve">Code:
1 - male
2 - female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tc={CB5DC174-02DC-40FF-8E7C-974CD5A1D71E}</author>
  </authors>
  <commentList>
    <comment ref="B6" authorId="0" shapeId="0" xr:uid="{CB5DC174-02DC-40FF-8E7C-974CD5A1D71E}">
      <text>
        <t>[Threaded comment]
Your version of Excel allows you to read this threaded comment; however, any edits to it will get removed if the file is opened in a newer version of Excel. Learn more: https://go.microsoft.com/fwlink/?linkid=870924
Comment:
    This includes salaries and equipment</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4">
    <bk>
      <extLst>
        <ext uri="{3e2802c4-a4d2-4d8b-9148-e3be6c30e623}">
          <xlrd:rvb i="2"/>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futureMetadata>
  <cellMetadata count="1">
    <bk>
      <rc t="1" v="0"/>
    </bk>
  </cellMetadata>
  <valueMetadata count="54">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valueMetadata>
</metadata>
</file>

<file path=xl/sharedStrings.xml><?xml version="1.0" encoding="utf-8"?>
<sst xmlns="http://schemas.openxmlformats.org/spreadsheetml/2006/main" count="33240" uniqueCount="2635">
  <si>
    <t>ROE</t>
  </si>
  <si>
    <t>Data Year - Fiscal</t>
  </si>
  <si>
    <t>Ticker Symbol</t>
  </si>
  <si>
    <t>Company Name</t>
  </si>
  <si>
    <t>Cash and Short-Term Investments</t>
  </si>
  <si>
    <t>Assets - Total</t>
  </si>
  <si>
    <t>Total Debt Including Current</t>
  </si>
  <si>
    <t>Liabilities - Total</t>
  </si>
  <si>
    <t>Equity attrib to Company Shareholders</t>
  </si>
  <si>
    <t>Interest and Related Expense</t>
  </si>
  <si>
    <t>Interest and Related Income</t>
  </si>
  <si>
    <t xml:space="preserve">Noncontrolling Interest I/S </t>
  </si>
  <si>
    <t>Pretax Income</t>
  </si>
  <si>
    <t>Income Tax Expense</t>
  </si>
  <si>
    <t>Net Income (Loss)</t>
  </si>
  <si>
    <t>GIC Industries</t>
  </si>
  <si>
    <t>ROA</t>
  </si>
  <si>
    <t>A</t>
  </si>
  <si>
    <t>AGILENT TECHNOLOGIES INC</t>
  </si>
  <si>
    <t>AAL</t>
  </si>
  <si>
    <t>AMERICAN AIRLINES GROUP INC</t>
  </si>
  <si>
    <t>AAP</t>
  </si>
  <si>
    <t>ADVANCE AUTO PARTS INC</t>
  </si>
  <si>
    <t>AAPL</t>
  </si>
  <si>
    <t>APPLE INC</t>
  </si>
  <si>
    <t>ABBV</t>
  </si>
  <si>
    <t>ABBVIE INC</t>
  </si>
  <si>
    <t>ABC</t>
  </si>
  <si>
    <t>AMERISOURCEBERGEN CORP</t>
  </si>
  <si>
    <t>ABT</t>
  </si>
  <si>
    <t>ABBOTT LABORATORIES</t>
  </si>
  <si>
    <t>ACN</t>
  </si>
  <si>
    <t>ACCENTURE PLC</t>
  </si>
  <si>
    <t>ADBE</t>
  </si>
  <si>
    <t>ADOBE INC</t>
  </si>
  <si>
    <t>ADI</t>
  </si>
  <si>
    <t>ANALOG DEVICES</t>
  </si>
  <si>
    <t>ADM</t>
  </si>
  <si>
    <t>ARCHER-DANIELS-MIDLAND CO</t>
  </si>
  <si>
    <t>ADP</t>
  </si>
  <si>
    <t>AUTOMATIC DATA PROCESSING</t>
  </si>
  <si>
    <t>ADS</t>
  </si>
  <si>
    <t>ALLIANCE DATA SYSTEMS CORP</t>
  </si>
  <si>
    <t>ADSK</t>
  </si>
  <si>
    <t>AUTODESK INC</t>
  </si>
  <si>
    <t>AEE</t>
  </si>
  <si>
    <t>AMEREN CORP</t>
  </si>
  <si>
    <t>AEP</t>
  </si>
  <si>
    <t>AMERICAN ELECTRIC POWER CO</t>
  </si>
  <si>
    <t>AES</t>
  </si>
  <si>
    <t>AES CORP (THE)</t>
  </si>
  <si>
    <t>AFL</t>
  </si>
  <si>
    <t>AFLAC INC</t>
  </si>
  <si>
    <t>AGN</t>
  </si>
  <si>
    <t>ALLERGAN PLC</t>
  </si>
  <si>
    <t>AIG</t>
  </si>
  <si>
    <t>AMERICAN INTERNATIONAL GROUP</t>
  </si>
  <si>
    <t>AIV</t>
  </si>
  <si>
    <t>APARTMENT INVST &amp; MGMT CO</t>
  </si>
  <si>
    <t>AIZ</t>
  </si>
  <si>
    <t>ASSURANT INC</t>
  </si>
  <si>
    <t>AJG</t>
  </si>
  <si>
    <t>ARTHUR J GALLAGHER &amp; CO</t>
  </si>
  <si>
    <t>AKAM</t>
  </si>
  <si>
    <t>AKAMAI TECHNOLOGIES INC</t>
  </si>
  <si>
    <t>ALB</t>
  </si>
  <si>
    <t>ALBEMARLE CORP</t>
  </si>
  <si>
    <t>ALGN</t>
  </si>
  <si>
    <t>ALIGN TECHNOLOGY INC</t>
  </si>
  <si>
    <t>ALK</t>
  </si>
  <si>
    <t>ALASKA AIR GROUP INC</t>
  </si>
  <si>
    <t>ALL</t>
  </si>
  <si>
    <t>ALLSTATE CORP</t>
  </si>
  <si>
    <t>ALLE</t>
  </si>
  <si>
    <t>ALLEGION PLC</t>
  </si>
  <si>
    <t>ALXN</t>
  </si>
  <si>
    <t>ALEXION PHARMACEUTICALS INC</t>
  </si>
  <si>
    <t>AMAT</t>
  </si>
  <si>
    <t>APPLIED MATERIALS INC</t>
  </si>
  <si>
    <t>AMD</t>
  </si>
  <si>
    <t>ADVANCED MICRO DEVICES</t>
  </si>
  <si>
    <t>AME</t>
  </si>
  <si>
    <t>AMETEK INC</t>
  </si>
  <si>
    <t>AMG</t>
  </si>
  <si>
    <t>AFFILIATED MANAGERS GRP INC</t>
  </si>
  <si>
    <t>AMGN</t>
  </si>
  <si>
    <t>AMGEN INC</t>
  </si>
  <si>
    <t>AMP</t>
  </si>
  <si>
    <t>AMERIPRISE FINANCIAL INC</t>
  </si>
  <si>
    <t>AMT</t>
  </si>
  <si>
    <t>AMERICAN TOWER CORP</t>
  </si>
  <si>
    <t>AMZN</t>
  </si>
  <si>
    <t>AMAZON.COM INC</t>
  </si>
  <si>
    <t>ANSS</t>
  </si>
  <si>
    <t>ANSYS INC</t>
  </si>
  <si>
    <t>ANTM</t>
  </si>
  <si>
    <t>ANTHEM INC</t>
  </si>
  <si>
    <t>AON</t>
  </si>
  <si>
    <t>AON PLC</t>
  </si>
  <si>
    <t>AOS</t>
  </si>
  <si>
    <t>SMITH (A.O.)</t>
  </si>
  <si>
    <t>APA</t>
  </si>
  <si>
    <t>APACHE CORP</t>
  </si>
  <si>
    <t>APD</t>
  </si>
  <si>
    <t>AIR PRODUCTS &amp; CHEMICALS INC</t>
  </si>
  <si>
    <t>APH</t>
  </si>
  <si>
    <t>AMPHENOL CORP</t>
  </si>
  <si>
    <t>APTV</t>
  </si>
  <si>
    <t>APTIV PLC</t>
  </si>
  <si>
    <t>ARE</t>
  </si>
  <si>
    <t>ALEXANDRIA R E EQUITIES INC</t>
  </si>
  <si>
    <t>ARNC</t>
  </si>
  <si>
    <t>ARCONIC INC</t>
  </si>
  <si>
    <t>ATVI</t>
  </si>
  <si>
    <t>ACTIVISION BLIZZARD INC</t>
  </si>
  <si>
    <t>AVB</t>
  </si>
  <si>
    <t>AVALONBAY COMMUNITIES INC</t>
  </si>
  <si>
    <t>AVGO</t>
  </si>
  <si>
    <t>BROADCOM INC</t>
  </si>
  <si>
    <t>AVY</t>
  </si>
  <si>
    <t>AVERY DENNISON CORP</t>
  </si>
  <si>
    <t>AWK</t>
  </si>
  <si>
    <t>AMERICAN WATER WORKS CO INC</t>
  </si>
  <si>
    <t>AXP</t>
  </si>
  <si>
    <t>AMERICAN EXPRESS CO</t>
  </si>
  <si>
    <t>AYI</t>
  </si>
  <si>
    <t>ACUITY BRANDS INC</t>
  </si>
  <si>
    <t>AZO</t>
  </si>
  <si>
    <t>AUTOZONE INC</t>
  </si>
  <si>
    <t>BA</t>
  </si>
  <si>
    <t>BOEING CO</t>
  </si>
  <si>
    <t>BAC</t>
  </si>
  <si>
    <t>BANK OF AMERICA CORP</t>
  </si>
  <si>
    <t>BAX</t>
  </si>
  <si>
    <t>BAXTER INTERNATIONAL INC</t>
  </si>
  <si>
    <t>BBY</t>
  </si>
  <si>
    <t>BEST BUY CO INC</t>
  </si>
  <si>
    <t>BDX</t>
  </si>
  <si>
    <t>BECTON DICKINSON &amp; CO</t>
  </si>
  <si>
    <t>BEN</t>
  </si>
  <si>
    <t>FRANKLIN RESOURCES INC</t>
  </si>
  <si>
    <t>BF.B</t>
  </si>
  <si>
    <t>BROWN FORMAN CORP</t>
  </si>
  <si>
    <t>BHF</t>
  </si>
  <si>
    <t>BRIGHTHOUSE FINANL INC</t>
  </si>
  <si>
    <t>BIIB</t>
  </si>
  <si>
    <t>BIOGEN INC</t>
  </si>
  <si>
    <t>BK</t>
  </si>
  <si>
    <t>BANK OF NEW YORK MELLON CORP</t>
  </si>
  <si>
    <t>BLK</t>
  </si>
  <si>
    <t>BLACKROCK INC</t>
  </si>
  <si>
    <t>BLL</t>
  </si>
  <si>
    <t>BALL CORP</t>
  </si>
  <si>
    <t>BMY</t>
  </si>
  <si>
    <t>BRISTOL-MYERS SQUIBB CO</t>
  </si>
  <si>
    <t>BRK.B</t>
  </si>
  <si>
    <t>BERKSHIRE HATHAWAY</t>
  </si>
  <si>
    <t>BSX</t>
  </si>
  <si>
    <t>BOSTON SCIENTIFIC CORP</t>
  </si>
  <si>
    <t>BWA</t>
  </si>
  <si>
    <t>BORGWARNER INC</t>
  </si>
  <si>
    <t>BXP</t>
  </si>
  <si>
    <t>BOSTON PROPERTIES INC</t>
  </si>
  <si>
    <t>C</t>
  </si>
  <si>
    <t>CITIGROUP INC</t>
  </si>
  <si>
    <t>CAG</t>
  </si>
  <si>
    <t>CONAGRA BRANDS INC</t>
  </si>
  <si>
    <t>CAH</t>
  </si>
  <si>
    <t>CARDINAL HEALTH INC</t>
  </si>
  <si>
    <t>CAT</t>
  </si>
  <si>
    <t>CATERPILLAR INC</t>
  </si>
  <si>
    <t>CB</t>
  </si>
  <si>
    <t>CHUBB LTD</t>
  </si>
  <si>
    <t>CBOE</t>
  </si>
  <si>
    <t>CBOE GLOBAL MARKETS INC</t>
  </si>
  <si>
    <t>CCI</t>
  </si>
  <si>
    <t>CROWN CASTLE INTL CORP</t>
  </si>
  <si>
    <t>CCL</t>
  </si>
  <si>
    <t>CARNIVAL CORPORATION &amp; PLC</t>
  </si>
  <si>
    <t>CDNS</t>
  </si>
  <si>
    <t>CADENCE DESIGN SYSTEMS INC</t>
  </si>
  <si>
    <t>CERN</t>
  </si>
  <si>
    <t>CERNER CORP</t>
  </si>
  <si>
    <t>CF</t>
  </si>
  <si>
    <t>CF INDUSTRIES HOLDINGS INC</t>
  </si>
  <si>
    <t>CFG</t>
  </si>
  <si>
    <t>CITIZENS FINANCIAL GROUP INC</t>
  </si>
  <si>
    <t>CHD</t>
  </si>
  <si>
    <t>CHURCH &amp; DWIGHT INC</t>
  </si>
  <si>
    <t>CHK</t>
  </si>
  <si>
    <t>CHESAPEAKE ENERGY CORP</t>
  </si>
  <si>
    <t>CHRW</t>
  </si>
  <si>
    <t>C H ROBINSON WORLDWIDE INC</t>
  </si>
  <si>
    <t>CHTR</t>
  </si>
  <si>
    <t>CHARTER COMMUNICATIONS INC</t>
  </si>
  <si>
    <t>CI</t>
  </si>
  <si>
    <t>CIGNA CORP</t>
  </si>
  <si>
    <t>CINF</t>
  </si>
  <si>
    <t>CINCINNATI FINANCIAL CORP</t>
  </si>
  <si>
    <t>CL</t>
  </si>
  <si>
    <t>COLGATE-PALMOLIVE CO</t>
  </si>
  <si>
    <t>CLX</t>
  </si>
  <si>
    <t>CLOROX CO/DE</t>
  </si>
  <si>
    <t>CMA</t>
  </si>
  <si>
    <t>COMERICA INC</t>
  </si>
  <si>
    <t>CMCSA</t>
  </si>
  <si>
    <t>COMCAST CORP</t>
  </si>
  <si>
    <t>CME</t>
  </si>
  <si>
    <t>CME GROUP INC</t>
  </si>
  <si>
    <t>CMG</t>
  </si>
  <si>
    <t>CHIPOTLE MEXICAN GRILL INC</t>
  </si>
  <si>
    <t>CMI</t>
  </si>
  <si>
    <t>CUMMINS INC</t>
  </si>
  <si>
    <t>CMS</t>
  </si>
  <si>
    <t>CMS ENERGY CORP</t>
  </si>
  <si>
    <t>CNC</t>
  </si>
  <si>
    <t>CENTENE CORP</t>
  </si>
  <si>
    <t>CNP</t>
  </si>
  <si>
    <t>CENTERPOINT ENERGY INC</t>
  </si>
  <si>
    <t>COF</t>
  </si>
  <si>
    <t>CAPITAL ONE FINANCIAL CORP</t>
  </si>
  <si>
    <t>COG</t>
  </si>
  <si>
    <t>CABOT OIL &amp; GAS CORP</t>
  </si>
  <si>
    <t>COO</t>
  </si>
  <si>
    <t>COOPER COS INC (THE)</t>
  </si>
  <si>
    <t>COP</t>
  </si>
  <si>
    <t>CONOCOPHILLIPS</t>
  </si>
  <si>
    <t>COST</t>
  </si>
  <si>
    <t>COSTCO WHOLESALE CORP</t>
  </si>
  <si>
    <t>COTY</t>
  </si>
  <si>
    <t>COTY INC</t>
  </si>
  <si>
    <t>CPB</t>
  </si>
  <si>
    <t>CAMPBELL SOUP CO</t>
  </si>
  <si>
    <t>CRM</t>
  </si>
  <si>
    <t>SALESFORCE.COM INC</t>
  </si>
  <si>
    <t>CSCO</t>
  </si>
  <si>
    <t>CISCO SYSTEMS INC</t>
  </si>
  <si>
    <t>CSX</t>
  </si>
  <si>
    <t>CSX CORP</t>
  </si>
  <si>
    <t>CTAS</t>
  </si>
  <si>
    <t>CINTAS CORP</t>
  </si>
  <si>
    <t>CTL</t>
  </si>
  <si>
    <t>CENTURYLINK INC</t>
  </si>
  <si>
    <t>CTSH</t>
  </si>
  <si>
    <t>COGNIZANT TECH SOLUTIONS</t>
  </si>
  <si>
    <t>CTXS</t>
  </si>
  <si>
    <t>CITRIX SYSTEMS INC</t>
  </si>
  <si>
    <t>CVS</t>
  </si>
  <si>
    <t>CVS HEALTH CORP</t>
  </si>
  <si>
    <t>CVX</t>
  </si>
  <si>
    <t>CHEVRON CORP</t>
  </si>
  <si>
    <t>CXO</t>
  </si>
  <si>
    <t>CONCHO RESOURCES INC</t>
  </si>
  <si>
    <t>D</t>
  </si>
  <si>
    <t>DOMINION ENERGY INC</t>
  </si>
  <si>
    <t>DAL</t>
  </si>
  <si>
    <t>DELTA AIR LINES INC</t>
  </si>
  <si>
    <t>DE</t>
  </si>
  <si>
    <t>DEERE &amp; CO</t>
  </si>
  <si>
    <t>DFS</t>
  </si>
  <si>
    <t>DISCOVER FINANCIAL SVCS</t>
  </si>
  <si>
    <t>DG</t>
  </si>
  <si>
    <t>DOLLAR GENERAL CORP</t>
  </si>
  <si>
    <t>DGX</t>
  </si>
  <si>
    <t>QUEST DIAGNOSTICS INC</t>
  </si>
  <si>
    <t>DHI</t>
  </si>
  <si>
    <t>D R HORTON INC</t>
  </si>
  <si>
    <t>DHR</t>
  </si>
  <si>
    <t>DANAHER CORP</t>
  </si>
  <si>
    <t>DIS</t>
  </si>
  <si>
    <t>DISNEY (WALT) CO</t>
  </si>
  <si>
    <t>DISCA</t>
  </si>
  <si>
    <t>DISCOVERY INC</t>
  </si>
  <si>
    <t>DISH</t>
  </si>
  <si>
    <t>DISH NETWORK CORP</t>
  </si>
  <si>
    <t>DLR</t>
  </si>
  <si>
    <t>DIGITAL REALTY TRUST INC</t>
  </si>
  <si>
    <t>DLTR</t>
  </si>
  <si>
    <t>DOLLAR TREE INC</t>
  </si>
  <si>
    <t>DOV</t>
  </si>
  <si>
    <t>DOVER CORP</t>
  </si>
  <si>
    <t>DRE</t>
  </si>
  <si>
    <t>DUKE REALTY CORP</t>
  </si>
  <si>
    <t>DRI</t>
  </si>
  <si>
    <t>DARDEN RESTAURANTS INC</t>
  </si>
  <si>
    <t>DTE</t>
  </si>
  <si>
    <t>DTE ENERGY CO</t>
  </si>
  <si>
    <t>DUK</t>
  </si>
  <si>
    <t>DUKE ENERGY CORP</t>
  </si>
  <si>
    <t>DVA</t>
  </si>
  <si>
    <t>DAVITA INC</t>
  </si>
  <si>
    <t>DVN</t>
  </si>
  <si>
    <t>DEVON ENERGY CORP</t>
  </si>
  <si>
    <t>DXC</t>
  </si>
  <si>
    <t>DXC TECHNOLOGY CO</t>
  </si>
  <si>
    <t>EA</t>
  </si>
  <si>
    <t>ELECTRONIC ARTS INC</t>
  </si>
  <si>
    <t>EBAY</t>
  </si>
  <si>
    <t>EBAY INC</t>
  </si>
  <si>
    <t>ECL</t>
  </si>
  <si>
    <t>ECOLAB INC</t>
  </si>
  <si>
    <t>ED</t>
  </si>
  <si>
    <t>CONSOLIDATED EDISON INC</t>
  </si>
  <si>
    <t>EFX</t>
  </si>
  <si>
    <t>EQUIFAX INC</t>
  </si>
  <si>
    <t>EIX</t>
  </si>
  <si>
    <t>EDISON INTERNATIONAL</t>
  </si>
  <si>
    <t>EL</t>
  </si>
  <si>
    <t>LAUDER (ESTEE) COS INC -CL A</t>
  </si>
  <si>
    <t>EMN</t>
  </si>
  <si>
    <t>EASTMAN CHEMICAL CO</t>
  </si>
  <si>
    <t>EMR</t>
  </si>
  <si>
    <t>EMERSON ELECTRIC CO</t>
  </si>
  <si>
    <t>EOG</t>
  </si>
  <si>
    <t>EOG RESOURCES INC</t>
  </si>
  <si>
    <t>EQIX</t>
  </si>
  <si>
    <t>EQUINIX INC</t>
  </si>
  <si>
    <t>EQR</t>
  </si>
  <si>
    <t>EQUITY RESIDENTIAL</t>
  </si>
  <si>
    <t>EQT</t>
  </si>
  <si>
    <t>EQT CORP</t>
  </si>
  <si>
    <t>ES</t>
  </si>
  <si>
    <t>EVERSOURCE ENERGY</t>
  </si>
  <si>
    <t>ESS</t>
  </si>
  <si>
    <t>ESSEX PROPERTY TRUST</t>
  </si>
  <si>
    <t>ETFC</t>
  </si>
  <si>
    <t>E TRADE FINANCIAL CORP</t>
  </si>
  <si>
    <t>ETN</t>
  </si>
  <si>
    <t>EATON CORP PLC</t>
  </si>
  <si>
    <t>ETR</t>
  </si>
  <si>
    <t>ENTERGY CORP</t>
  </si>
  <si>
    <t>EW</t>
  </si>
  <si>
    <t>EDWARDS LIFESCIENCES CORP</t>
  </si>
  <si>
    <t>EXC</t>
  </si>
  <si>
    <t>EXELON CORP</t>
  </si>
  <si>
    <t>EXPD</t>
  </si>
  <si>
    <t>EXPEDITORS INTL WASH INC</t>
  </si>
  <si>
    <t>EXPE</t>
  </si>
  <si>
    <t>EXPEDIA GROUP INC</t>
  </si>
  <si>
    <t>EXR</t>
  </si>
  <si>
    <t>EXTRA SPACE STORAGE INC</t>
  </si>
  <si>
    <t>F</t>
  </si>
  <si>
    <t>FORD MOTOR CO</t>
  </si>
  <si>
    <t>FAST</t>
  </si>
  <si>
    <t>FASTENAL CO</t>
  </si>
  <si>
    <t>FB</t>
  </si>
  <si>
    <t>FACEBOOK INC</t>
  </si>
  <si>
    <t>FBHS</t>
  </si>
  <si>
    <t>FORTUNE BRANDS HOME &amp; SECUR</t>
  </si>
  <si>
    <t>FCX</t>
  </si>
  <si>
    <t>FREEPORT-MCMORAN INC</t>
  </si>
  <si>
    <t>FDX</t>
  </si>
  <si>
    <t>FEDEX CORP</t>
  </si>
  <si>
    <t>FE</t>
  </si>
  <si>
    <t>FIRSTENERGY CORP</t>
  </si>
  <si>
    <t>FFIV</t>
  </si>
  <si>
    <t>F5 NETWORKS INC</t>
  </si>
  <si>
    <t>FIS</t>
  </si>
  <si>
    <t>FIDELITY NATIONAL INFO SVCS</t>
  </si>
  <si>
    <t>FISV</t>
  </si>
  <si>
    <t>FISERV INC</t>
  </si>
  <si>
    <t>FITB</t>
  </si>
  <si>
    <t>FIFTH THIRD BANCORP</t>
  </si>
  <si>
    <t>FL</t>
  </si>
  <si>
    <t>FOOT LOCKER INC</t>
  </si>
  <si>
    <t>FLIR</t>
  </si>
  <si>
    <t>FLIR SYSTEMS INC</t>
  </si>
  <si>
    <t>FLR</t>
  </si>
  <si>
    <t>FLUOR CORP</t>
  </si>
  <si>
    <t>FLS</t>
  </si>
  <si>
    <t>FLOWSERVE CORP</t>
  </si>
  <si>
    <t>FMC</t>
  </si>
  <si>
    <t>FMC CORP</t>
  </si>
  <si>
    <t>FOXA</t>
  </si>
  <si>
    <t>FOX CORP</t>
  </si>
  <si>
    <t>FRT</t>
  </si>
  <si>
    <t>FEDERAL REALTY INVESTMENT TR</t>
  </si>
  <si>
    <t>FTI</t>
  </si>
  <si>
    <t>TECHNIPFMC PLC</t>
  </si>
  <si>
    <t>FTV</t>
  </si>
  <si>
    <t>FORTIVE CORP</t>
  </si>
  <si>
    <t>GD</t>
  </si>
  <si>
    <t>GENERAL DYNAMICS CORP</t>
  </si>
  <si>
    <t>GE</t>
  </si>
  <si>
    <t>GENERAL ELECTRIC CO</t>
  </si>
  <si>
    <t>GILD</t>
  </si>
  <si>
    <t>GILEAD SCIENCES INC</t>
  </si>
  <si>
    <t>GIS</t>
  </si>
  <si>
    <t>GENERAL MILLS INC</t>
  </si>
  <si>
    <t>GLW</t>
  </si>
  <si>
    <t>CORNING INC</t>
  </si>
  <si>
    <t>GM</t>
  </si>
  <si>
    <t>GENERAL MOTORS CO</t>
  </si>
  <si>
    <t>GOOGL</t>
  </si>
  <si>
    <t>ALPHABET INC</t>
  </si>
  <si>
    <t>GPC</t>
  </si>
  <si>
    <t>GENUINE PARTS CO</t>
  </si>
  <si>
    <t>GPN</t>
  </si>
  <si>
    <t>GLOBAL PAYMENTS INC</t>
  </si>
  <si>
    <t>GPS</t>
  </si>
  <si>
    <t>GAP INC</t>
  </si>
  <si>
    <t>GRMN</t>
  </si>
  <si>
    <t>GARMIN LTD</t>
  </si>
  <si>
    <t>GS</t>
  </si>
  <si>
    <t>GOLDMAN SACHS GROUP INC</t>
  </si>
  <si>
    <t>GT</t>
  </si>
  <si>
    <t>GOODYEAR TIRE &amp; RUBBER CO</t>
  </si>
  <si>
    <t>GWW</t>
  </si>
  <si>
    <t>GRAINGER (W W) INC</t>
  </si>
  <si>
    <t>HAL</t>
  </si>
  <si>
    <t>HALLIBURTON CO</t>
  </si>
  <si>
    <t>HAS</t>
  </si>
  <si>
    <t>HASBRO INC</t>
  </si>
  <si>
    <t>HBAN</t>
  </si>
  <si>
    <t>HUNTINGTON BANCSHARES</t>
  </si>
  <si>
    <t>HBI</t>
  </si>
  <si>
    <t>HANESBRANDS INC</t>
  </si>
  <si>
    <t>HCA</t>
  </si>
  <si>
    <t>HCA HEALTHCARE INC</t>
  </si>
  <si>
    <t>HD</t>
  </si>
  <si>
    <t>HOME DEPOT INC</t>
  </si>
  <si>
    <t>HES</t>
  </si>
  <si>
    <t>HESS CORP</t>
  </si>
  <si>
    <t>HIG</t>
  </si>
  <si>
    <t>HARTFORD FINANCIAL SERVICES</t>
  </si>
  <si>
    <t>HII</t>
  </si>
  <si>
    <t>HUNTINGTON INGALLS IND INC</t>
  </si>
  <si>
    <t>HLT</t>
  </si>
  <si>
    <t>HILTON WORLDWIDE HOLDINGS</t>
  </si>
  <si>
    <t>HOG</t>
  </si>
  <si>
    <t>HARLEY-DAVIDSON INC</t>
  </si>
  <si>
    <t>HOLX</t>
  </si>
  <si>
    <t>HOLOGIC INC</t>
  </si>
  <si>
    <t>HON</t>
  </si>
  <si>
    <t>HONEYWELL INTERNATIONAL INC</t>
  </si>
  <si>
    <t>HP</t>
  </si>
  <si>
    <t>HELMERICH &amp; PAYNE</t>
  </si>
  <si>
    <t>HPE</t>
  </si>
  <si>
    <t>HEWLETT PACKARD ENTERPRISE</t>
  </si>
  <si>
    <t>HPQ</t>
  </si>
  <si>
    <t>HP INC</t>
  </si>
  <si>
    <t>HRB</t>
  </si>
  <si>
    <t>BLOCK H &amp; R INC</t>
  </si>
  <si>
    <t>HRL</t>
  </si>
  <si>
    <t>HORMEL FOODS CORP</t>
  </si>
  <si>
    <t>HSIC</t>
  </si>
  <si>
    <t>HENRY SCHEIN INC</t>
  </si>
  <si>
    <t>HST</t>
  </si>
  <si>
    <t>HOST HOTELS &amp; RESORTS INC</t>
  </si>
  <si>
    <t>HSY</t>
  </si>
  <si>
    <t>HERSHEY CO</t>
  </si>
  <si>
    <t>HUM</t>
  </si>
  <si>
    <t>HUMANA INC</t>
  </si>
  <si>
    <t>IBM</t>
  </si>
  <si>
    <t>INTL BUSINESS MACHINES CORP</t>
  </si>
  <si>
    <t>ICE</t>
  </si>
  <si>
    <t>INTERCONTINENTAL EXCHANGE</t>
  </si>
  <si>
    <t>IDXX</t>
  </si>
  <si>
    <t>IDEXX LABS INC</t>
  </si>
  <si>
    <t>IFF</t>
  </si>
  <si>
    <t>INTL FLAVORS &amp; FRAGRANCES</t>
  </si>
  <si>
    <t>ILMN</t>
  </si>
  <si>
    <t>ILLUMINA INC</t>
  </si>
  <si>
    <t>INCY</t>
  </si>
  <si>
    <t>INCYTE CORP</t>
  </si>
  <si>
    <t>INFO</t>
  </si>
  <si>
    <t>IHS MARKIT LTD</t>
  </si>
  <si>
    <t>INTC</t>
  </si>
  <si>
    <t>INTEL CORP</t>
  </si>
  <si>
    <t>INTU</t>
  </si>
  <si>
    <t>INTUIT INC</t>
  </si>
  <si>
    <t>IP</t>
  </si>
  <si>
    <t>INTL PAPER CO</t>
  </si>
  <si>
    <t>IPG</t>
  </si>
  <si>
    <t>INTERPUBLIC GROUP OF COS</t>
  </si>
  <si>
    <t>IQV</t>
  </si>
  <si>
    <t>IQVIA HOLDINGS INC</t>
  </si>
  <si>
    <t>IR</t>
  </si>
  <si>
    <t>INGERSOLL RAND INC</t>
  </si>
  <si>
    <t>IRM</t>
  </si>
  <si>
    <t>IRON MOUNTAIN INC</t>
  </si>
  <si>
    <t>ISRG</t>
  </si>
  <si>
    <t>INTUITIVE SURGICAL INC</t>
  </si>
  <si>
    <t>IT</t>
  </si>
  <si>
    <t>GARTNER INC</t>
  </si>
  <si>
    <t>ITW</t>
  </si>
  <si>
    <t>ILLINOIS TOOL WORKS</t>
  </si>
  <si>
    <t>IVZ</t>
  </si>
  <si>
    <t>INVESCO LTD</t>
  </si>
  <si>
    <t>JBHT</t>
  </si>
  <si>
    <t>HUNT (JB) TRANSPRT SVCS INC</t>
  </si>
  <si>
    <t>JCI</t>
  </si>
  <si>
    <t>JOHNSON CONTROLS INTL PLC</t>
  </si>
  <si>
    <t>JNJ</t>
  </si>
  <si>
    <t>JOHNSON &amp; JOHNSON</t>
  </si>
  <si>
    <t>JNPR</t>
  </si>
  <si>
    <t>JUNIPER NETWORKS INC</t>
  </si>
  <si>
    <t>JPM</t>
  </si>
  <si>
    <t>JPMORGAN CHASE &amp; CO</t>
  </si>
  <si>
    <t>JWN</t>
  </si>
  <si>
    <t>NORDSTROM INC</t>
  </si>
  <si>
    <t>K</t>
  </si>
  <si>
    <t>KELLOGG CO</t>
  </si>
  <si>
    <t>KEY</t>
  </si>
  <si>
    <t>KEYCORP</t>
  </si>
  <si>
    <t>KHC</t>
  </si>
  <si>
    <t>KRAFT HEINZ CO</t>
  </si>
  <si>
    <t>KIM</t>
  </si>
  <si>
    <t>KIMCO REALTY CORP</t>
  </si>
  <si>
    <t>KLAC</t>
  </si>
  <si>
    <t>KLA CORP</t>
  </si>
  <si>
    <t>KMB</t>
  </si>
  <si>
    <t>KIMBERLY-CLARK CORP</t>
  </si>
  <si>
    <t>KMI</t>
  </si>
  <si>
    <t>KINDER MORGAN INC</t>
  </si>
  <si>
    <t>KMX</t>
  </si>
  <si>
    <t>CARMAX INC</t>
  </si>
  <si>
    <t>KO</t>
  </si>
  <si>
    <t>COCA-COLA CO</t>
  </si>
  <si>
    <t>KR</t>
  </si>
  <si>
    <t>KROGER CO</t>
  </si>
  <si>
    <t>KSS</t>
  </si>
  <si>
    <t>KOHL'S CORP</t>
  </si>
  <si>
    <t>KSU</t>
  </si>
  <si>
    <t>KANSAS CITY SOUTHERN</t>
  </si>
  <si>
    <t>L</t>
  </si>
  <si>
    <t>LOEWS CORP</t>
  </si>
  <si>
    <t>LB</t>
  </si>
  <si>
    <t>L BRANDS INC</t>
  </si>
  <si>
    <t>LEG</t>
  </si>
  <si>
    <t>LEGGETT &amp; PLATT INC</t>
  </si>
  <si>
    <t>LEN</t>
  </si>
  <si>
    <t>LENNAR CORP</t>
  </si>
  <si>
    <t>LH</t>
  </si>
  <si>
    <t>LABORATORY CP OF AMER HLDGS</t>
  </si>
  <si>
    <t>LKQ</t>
  </si>
  <si>
    <t>LKQ CORP</t>
  </si>
  <si>
    <t>LLL</t>
  </si>
  <si>
    <t>L3 TECHNOLOGIES INC</t>
  </si>
  <si>
    <t>LLY</t>
  </si>
  <si>
    <t>LILLY (ELI) &amp; CO</t>
  </si>
  <si>
    <t>LMT</t>
  </si>
  <si>
    <t>LOCKHEED MARTIN CORP</t>
  </si>
  <si>
    <t>LNC</t>
  </si>
  <si>
    <t>LINCOLN NATIONAL CORP</t>
  </si>
  <si>
    <t>LNT</t>
  </si>
  <si>
    <t>ALLIANT ENERGY CORP</t>
  </si>
  <si>
    <t>LOW</t>
  </si>
  <si>
    <t>LOWE'S COS INC</t>
  </si>
  <si>
    <t>LRCX</t>
  </si>
  <si>
    <t>LAM RESEARCH CORP</t>
  </si>
  <si>
    <t>LUV</t>
  </si>
  <si>
    <t>SOUTHWEST AIRLINES</t>
  </si>
  <si>
    <t>LYB</t>
  </si>
  <si>
    <t>LYONDELLBASELL INDUSTRIES NV</t>
  </si>
  <si>
    <t>M</t>
  </si>
  <si>
    <t>MACY'S INC</t>
  </si>
  <si>
    <t>MA</t>
  </si>
  <si>
    <t>MASTERCARD INC</t>
  </si>
  <si>
    <t>MAA</t>
  </si>
  <si>
    <t>MID-AMERICA APT CMNTYS INC</t>
  </si>
  <si>
    <t>MAC</t>
  </si>
  <si>
    <t>MACERICH CO</t>
  </si>
  <si>
    <t>MAR</t>
  </si>
  <si>
    <t>MARRIOTT INTL INC</t>
  </si>
  <si>
    <t>MAS</t>
  </si>
  <si>
    <t>MASCO CORP</t>
  </si>
  <si>
    <t>MAT</t>
  </si>
  <si>
    <t>MATTEL INC</t>
  </si>
  <si>
    <t>MCD</t>
  </si>
  <si>
    <t>MCDONALD'S CORP</t>
  </si>
  <si>
    <t>MCHP</t>
  </si>
  <si>
    <t>MICROCHIP TECHNOLOGY INC</t>
  </si>
  <si>
    <t>MCK</t>
  </si>
  <si>
    <t>MCKESSON CORP</t>
  </si>
  <si>
    <t>MCO</t>
  </si>
  <si>
    <t>MOODY'S CORP</t>
  </si>
  <si>
    <t>MDLZ</t>
  </si>
  <si>
    <t>MONDELEZ INTERNATIONAL INC</t>
  </si>
  <si>
    <t>MDT</t>
  </si>
  <si>
    <t>MEDTRONIC PLC</t>
  </si>
  <si>
    <t>MET</t>
  </si>
  <si>
    <t>METLIFE INC</t>
  </si>
  <si>
    <t>MGM</t>
  </si>
  <si>
    <t>MGM RESORTS INTERNATIONAL</t>
  </si>
  <si>
    <t>MHK</t>
  </si>
  <si>
    <t>MOHAWK INDUSTRIES INC</t>
  </si>
  <si>
    <t>MKC</t>
  </si>
  <si>
    <t>MCCORMICK &amp; CO INC</t>
  </si>
  <si>
    <t>MLM</t>
  </si>
  <si>
    <t>MARTIN MARIETTA MATERIALS</t>
  </si>
  <si>
    <t>MMC</t>
  </si>
  <si>
    <t>MARSH &amp; MCLENNAN COS</t>
  </si>
  <si>
    <t>MMM</t>
  </si>
  <si>
    <t>3M CO</t>
  </si>
  <si>
    <t>MNST</t>
  </si>
  <si>
    <t>MONSTER BEVERAGE CORP</t>
  </si>
  <si>
    <t>MO</t>
  </si>
  <si>
    <t>ALTRIA GROUP INC</t>
  </si>
  <si>
    <t>MOS</t>
  </si>
  <si>
    <t>MOSAIC CO</t>
  </si>
  <si>
    <t>MPC</t>
  </si>
  <si>
    <t>MARATHON PETROLEUM CORP</t>
  </si>
  <si>
    <t>MRK</t>
  </si>
  <si>
    <t>MERCK &amp; CO</t>
  </si>
  <si>
    <t>MRO</t>
  </si>
  <si>
    <t>MARATHON OIL CORP</t>
  </si>
  <si>
    <t>MS</t>
  </si>
  <si>
    <t>MORGAN STANLEY</t>
  </si>
  <si>
    <t>MSFT</t>
  </si>
  <si>
    <t>MICROSOFT CORP</t>
  </si>
  <si>
    <t>MSI</t>
  </si>
  <si>
    <t>MOTOROLA SOLUTIONS INC</t>
  </si>
  <si>
    <t>MTB</t>
  </si>
  <si>
    <t>M &amp; T BANK CORP</t>
  </si>
  <si>
    <t>MTD</t>
  </si>
  <si>
    <t>METTLER-TOLEDO INTL INC</t>
  </si>
  <si>
    <t>MU</t>
  </si>
  <si>
    <t>MICRON TECHNOLOGY INC</t>
  </si>
  <si>
    <t>MYL</t>
  </si>
  <si>
    <t>MYLAN NV</t>
  </si>
  <si>
    <t>NAVI</t>
  </si>
  <si>
    <t>NAVIENT CORP</t>
  </si>
  <si>
    <t>NBL</t>
  </si>
  <si>
    <t>NOBLE ENERGY INC</t>
  </si>
  <si>
    <t>NCLH</t>
  </si>
  <si>
    <t>NORWEGIAN CRUISE LINE HLDGS</t>
  </si>
  <si>
    <t>NDAQ</t>
  </si>
  <si>
    <t>NASDAQ INC</t>
  </si>
  <si>
    <t>NEE</t>
  </si>
  <si>
    <t>NEXTERA ENERGY INC</t>
  </si>
  <si>
    <t>NEM</t>
  </si>
  <si>
    <t>NEWMONT CORP</t>
  </si>
  <si>
    <t>NFLX</t>
  </si>
  <si>
    <t>NETFLIX INC</t>
  </si>
  <si>
    <t>NI</t>
  </si>
  <si>
    <t>NISOURCE INC</t>
  </si>
  <si>
    <t>NKE</t>
  </si>
  <si>
    <t>NIKE INC  -CL B</t>
  </si>
  <si>
    <t>NLSN</t>
  </si>
  <si>
    <t>NIELSEN HOLDINGS PLC</t>
  </si>
  <si>
    <t>NOC</t>
  </si>
  <si>
    <t>NORTHROP GRUMMAN CORP</t>
  </si>
  <si>
    <t>NOV</t>
  </si>
  <si>
    <t>NATIONAL OILWELL VARCO INC</t>
  </si>
  <si>
    <t>NRG</t>
  </si>
  <si>
    <t>NRG ENERGY INC</t>
  </si>
  <si>
    <t>NSC</t>
  </si>
  <si>
    <t>NORFOLK SOUTHERN CORP</t>
  </si>
  <si>
    <t>NTAP</t>
  </si>
  <si>
    <t>NETAPP INC</t>
  </si>
  <si>
    <t>NTRS</t>
  </si>
  <si>
    <t>NORTHERN TRUST CORP</t>
  </si>
  <si>
    <t>NUE</t>
  </si>
  <si>
    <t>NUCOR CORP</t>
  </si>
  <si>
    <t>NVDA</t>
  </si>
  <si>
    <t>NVIDIA CORP</t>
  </si>
  <si>
    <t>NWL</t>
  </si>
  <si>
    <t>NEWELL BRANDS INC</t>
  </si>
  <si>
    <t>NWSA</t>
  </si>
  <si>
    <t>NEWS CORP</t>
  </si>
  <si>
    <t>O</t>
  </si>
  <si>
    <t>REALTY INCOME CORP</t>
  </si>
  <si>
    <t>OKE</t>
  </si>
  <si>
    <t>ONEOK INC</t>
  </si>
  <si>
    <t>OMC</t>
  </si>
  <si>
    <t>OMNICOM GROUP</t>
  </si>
  <si>
    <t>ORCL</t>
  </si>
  <si>
    <t>ORACLE CORP</t>
  </si>
  <si>
    <t>ORLY</t>
  </si>
  <si>
    <t>O'REILLY AUTOMOTIVE INC</t>
  </si>
  <si>
    <t>OXY</t>
  </si>
  <si>
    <t>OCCIDENTAL PETROLEUM CORP</t>
  </si>
  <si>
    <t>PAYX</t>
  </si>
  <si>
    <t>PAYCHEX INC</t>
  </si>
  <si>
    <t>PBCT</t>
  </si>
  <si>
    <t>PEOPLE'S UNITED FINL INC</t>
  </si>
  <si>
    <t>PCAR</t>
  </si>
  <si>
    <t>PACCAR INC</t>
  </si>
  <si>
    <t>PCG</t>
  </si>
  <si>
    <t>PG&amp;E CORP</t>
  </si>
  <si>
    <t>PDCO</t>
  </si>
  <si>
    <t>PATTERSON COS INC</t>
  </si>
  <si>
    <t>PEG</t>
  </si>
  <si>
    <t>PUBLIC SERVICE ENTRP GRP INC</t>
  </si>
  <si>
    <t>PEP</t>
  </si>
  <si>
    <t>PEPSICO INC</t>
  </si>
  <si>
    <t>PFE</t>
  </si>
  <si>
    <t>PFIZER INC</t>
  </si>
  <si>
    <t>PFG</t>
  </si>
  <si>
    <t>PRINCIPAL FINANCIAL GRP INC</t>
  </si>
  <si>
    <t>PG</t>
  </si>
  <si>
    <t>PROCTER &amp; GAMBLE CO</t>
  </si>
  <si>
    <t>PGR</t>
  </si>
  <si>
    <t>PROGRESSIVE CORP-OHIO</t>
  </si>
  <si>
    <t>PH</t>
  </si>
  <si>
    <t>PARKER-HANNIFIN CORP</t>
  </si>
  <si>
    <t>PHM</t>
  </si>
  <si>
    <t>PULTEGROUP INC</t>
  </si>
  <si>
    <t>PKG</t>
  </si>
  <si>
    <t>PACKAGING CORP OF AMERICA</t>
  </si>
  <si>
    <t>PKI</t>
  </si>
  <si>
    <t>PERKINELMER INC</t>
  </si>
  <si>
    <t>PLD</t>
  </si>
  <si>
    <t>PROLOGIS INC</t>
  </si>
  <si>
    <t>PM</t>
  </si>
  <si>
    <t>PHILIP MORRIS INTERNATIONAL</t>
  </si>
  <si>
    <t>PNC</t>
  </si>
  <si>
    <t>PNC FINANCIAL SVCS GROUP INC</t>
  </si>
  <si>
    <t>PNR</t>
  </si>
  <si>
    <t>PENTAIR PLC</t>
  </si>
  <si>
    <t>PNW</t>
  </si>
  <si>
    <t>PINNACLE WEST CAPITAL CORP</t>
  </si>
  <si>
    <t>PPG</t>
  </si>
  <si>
    <t>PPG INDUSTRIES INC</t>
  </si>
  <si>
    <t>PPL</t>
  </si>
  <si>
    <t>PPL CORP</t>
  </si>
  <si>
    <t>PRGO</t>
  </si>
  <si>
    <t>PERRIGO CO PLC</t>
  </si>
  <si>
    <t>PRU</t>
  </si>
  <si>
    <t>PRUDENTIAL FINANCIAL INC</t>
  </si>
  <si>
    <t>PSA</t>
  </si>
  <si>
    <t>PUBLIC STORAGE</t>
  </si>
  <si>
    <t>PSX</t>
  </si>
  <si>
    <t>PHILLIPS 66</t>
  </si>
  <si>
    <t>PVH</t>
  </si>
  <si>
    <t>PVH CORP</t>
  </si>
  <si>
    <t>PWR</t>
  </si>
  <si>
    <t>QUANTA SERVICES INC</t>
  </si>
  <si>
    <t>PXD</t>
  </si>
  <si>
    <t>PIONEER NATURAL RESOURCES CO</t>
  </si>
  <si>
    <t>PYPL</t>
  </si>
  <si>
    <t>PAYPAL HOLDINGS INC</t>
  </si>
  <si>
    <t>QCOM</t>
  </si>
  <si>
    <t>QUALCOMM INC</t>
  </si>
  <si>
    <t>QRVO</t>
  </si>
  <si>
    <t>QORVO INC</t>
  </si>
  <si>
    <t>RCL</t>
  </si>
  <si>
    <t>ROYAL CARIBBEAN CRUISES LTD</t>
  </si>
  <si>
    <t>RE</t>
  </si>
  <si>
    <t>EVEREST RE GROUP LTD</t>
  </si>
  <si>
    <t>REG</t>
  </si>
  <si>
    <t>REGENCY CENTERS CORP</t>
  </si>
  <si>
    <t>REGN</t>
  </si>
  <si>
    <t>REGENERON PHARMACEUTICALS</t>
  </si>
  <si>
    <t>RF</t>
  </si>
  <si>
    <t>REGIONS FINANCIAL CORP</t>
  </si>
  <si>
    <t>RHI</t>
  </si>
  <si>
    <t>ROBERT HALF INTL INC</t>
  </si>
  <si>
    <t>RJF</t>
  </si>
  <si>
    <t>RAYMOND JAMES FINANCIAL CORP</t>
  </si>
  <si>
    <t>RL</t>
  </si>
  <si>
    <t>RALPH LAUREN CORP</t>
  </si>
  <si>
    <t>RMD</t>
  </si>
  <si>
    <t>RESMED INC</t>
  </si>
  <si>
    <t>ROK</t>
  </si>
  <si>
    <t>ROCKWELL AUTOMATION</t>
  </si>
  <si>
    <t>ROP</t>
  </si>
  <si>
    <t>ROPER TECHNOLOGIES INC</t>
  </si>
  <si>
    <t>ROST</t>
  </si>
  <si>
    <t>ROSS STORES INC</t>
  </si>
  <si>
    <t>RRC</t>
  </si>
  <si>
    <t>RANGE RESOURCES CORP</t>
  </si>
  <si>
    <t>RSG</t>
  </si>
  <si>
    <t>REPUBLIC SERVICES INC</t>
  </si>
  <si>
    <t>RTN</t>
  </si>
  <si>
    <t>RAYTHEON CO</t>
  </si>
  <si>
    <t>SBAC</t>
  </si>
  <si>
    <t>SBA COMMUNICATIONS CORP</t>
  </si>
  <si>
    <t>SBUX</t>
  </si>
  <si>
    <t>STARBUCKS CORP</t>
  </si>
  <si>
    <t>SCHW</t>
  </si>
  <si>
    <t>SCHWAB (CHARLES) CORP</t>
  </si>
  <si>
    <t>SEE</t>
  </si>
  <si>
    <t>SEALED AIR CORP</t>
  </si>
  <si>
    <t>SHW</t>
  </si>
  <si>
    <t>SHERWIN-WILLIAMS CO</t>
  </si>
  <si>
    <t>SIG</t>
  </si>
  <si>
    <t>SIGNET JEWELERS LTD</t>
  </si>
  <si>
    <t>SJM</t>
  </si>
  <si>
    <t>SMUCKER (JM) CO</t>
  </si>
  <si>
    <t>SLB</t>
  </si>
  <si>
    <t>SCHLUMBERGER LTD</t>
  </si>
  <si>
    <t>SLG</t>
  </si>
  <si>
    <t>SL GREEN REALTY CORP</t>
  </si>
  <si>
    <t>SNA</t>
  </si>
  <si>
    <t>SNAP-ON INC</t>
  </si>
  <si>
    <t>SNPS</t>
  </si>
  <si>
    <t>SYNOPSYS INC</t>
  </si>
  <si>
    <t>SO</t>
  </si>
  <si>
    <t>SOUTHERN CO</t>
  </si>
  <si>
    <t>SPG</t>
  </si>
  <si>
    <t>SIMON PROPERTY GROUP INC</t>
  </si>
  <si>
    <t>SPGI</t>
  </si>
  <si>
    <t>S&amp;P GLOBAL INC</t>
  </si>
  <si>
    <t>SRCL</t>
  </si>
  <si>
    <t>STERICYCLE INC</t>
  </si>
  <si>
    <t>SRE</t>
  </si>
  <si>
    <t>SEMPRA ENERGY</t>
  </si>
  <si>
    <t>STT</t>
  </si>
  <si>
    <t>STATE STREET CORP</t>
  </si>
  <si>
    <t>STX</t>
  </si>
  <si>
    <t>SEAGATE TECHNOLOGY PLC</t>
  </si>
  <si>
    <t>STZ</t>
  </si>
  <si>
    <t>CONSTELLATION BRANDS</t>
  </si>
  <si>
    <t>SWK</t>
  </si>
  <si>
    <t>STANLEY BLACK &amp; DECKER INC</t>
  </si>
  <si>
    <t>SWKS</t>
  </si>
  <si>
    <t>SKYWORKS SOLUTIONS INC</t>
  </si>
  <si>
    <t>SYF</t>
  </si>
  <si>
    <t>SYNCHRONY FINANCIAL</t>
  </si>
  <si>
    <t>SYK</t>
  </si>
  <si>
    <t>STRYKER CORP</t>
  </si>
  <si>
    <t>SYY</t>
  </si>
  <si>
    <t>SYSCO CORP</t>
  </si>
  <si>
    <t>T</t>
  </si>
  <si>
    <t>AT&amp;T INC</t>
  </si>
  <si>
    <t>TAP</t>
  </si>
  <si>
    <t>MOLSON COORS BEVERAGE CO</t>
  </si>
  <si>
    <t>TDG</t>
  </si>
  <si>
    <t>TRANSDIGM GROUP INC</t>
  </si>
  <si>
    <t>TEL</t>
  </si>
  <si>
    <t>TE CONNECTIVITY LTD</t>
  </si>
  <si>
    <t>TGT</t>
  </si>
  <si>
    <t>TARGET CORP</t>
  </si>
  <si>
    <t>TIF</t>
  </si>
  <si>
    <t>TIFFANY &amp; CO</t>
  </si>
  <si>
    <t>TJX</t>
  </si>
  <si>
    <t>TJX COS INC (THE)</t>
  </si>
  <si>
    <t>TMO</t>
  </si>
  <si>
    <t>THERMO FISHER SCIENTIFIC INC</t>
  </si>
  <si>
    <t>TPR</t>
  </si>
  <si>
    <t>TAPESTRY INC</t>
  </si>
  <si>
    <t>TRIP</t>
  </si>
  <si>
    <t>TRIPADVISOR INC</t>
  </si>
  <si>
    <t>TROW</t>
  </si>
  <si>
    <t>PRICE (T. ROWE) GROUP</t>
  </si>
  <si>
    <t>TRV</t>
  </si>
  <si>
    <t>TRAVELERS COS INC</t>
  </si>
  <si>
    <t>TSCO</t>
  </si>
  <si>
    <t>TRACTOR SUPPLY CO</t>
  </si>
  <si>
    <t>TSN</t>
  </si>
  <si>
    <t>TYSON FOODS INC  -CL A</t>
  </si>
  <si>
    <t>TXN</t>
  </si>
  <si>
    <t>TEXAS INSTRUMENTS INC</t>
  </si>
  <si>
    <t>TXT</t>
  </si>
  <si>
    <t>TEXTRON INC</t>
  </si>
  <si>
    <t>UAA</t>
  </si>
  <si>
    <t>UNDER ARMOUR INC</t>
  </si>
  <si>
    <t>UAL</t>
  </si>
  <si>
    <t>UNITED AIRLINES HOLDINGS INC</t>
  </si>
  <si>
    <t>UDR</t>
  </si>
  <si>
    <t>UDR INC</t>
  </si>
  <si>
    <t>UHS</t>
  </si>
  <si>
    <t>UNIVERSAL HEALTH SVCS INC</t>
  </si>
  <si>
    <t>ULTA</t>
  </si>
  <si>
    <t>ULTA BEAUTY INC</t>
  </si>
  <si>
    <t>UNH</t>
  </si>
  <si>
    <t>UNITEDHEALTH GROUP INC</t>
  </si>
  <si>
    <t>UNM</t>
  </si>
  <si>
    <t>UNUM GROUP</t>
  </si>
  <si>
    <t>UNP</t>
  </si>
  <si>
    <t>UNION PACIFIC CORP</t>
  </si>
  <si>
    <t>UPS</t>
  </si>
  <si>
    <t>UNITED PARCEL SERVICE INC</t>
  </si>
  <si>
    <t>URI</t>
  </si>
  <si>
    <t>UNITED RENTALS INC</t>
  </si>
  <si>
    <t>USB</t>
  </si>
  <si>
    <t>U S BANCORP</t>
  </si>
  <si>
    <t>UTX</t>
  </si>
  <si>
    <t>UNITED TECHNOLOGIES CORP</t>
  </si>
  <si>
    <t>V</t>
  </si>
  <si>
    <t>VISA INC</t>
  </si>
  <si>
    <t>VAR</t>
  </si>
  <si>
    <t>VARIAN MEDICAL SYSTEMS INC</t>
  </si>
  <si>
    <t>VFC</t>
  </si>
  <si>
    <t>VF CORP</t>
  </si>
  <si>
    <t>VLO</t>
  </si>
  <si>
    <t>VALERO ENERGY CORP</t>
  </si>
  <si>
    <t>VMC</t>
  </si>
  <si>
    <t>VULCAN MATERIALS CO</t>
  </si>
  <si>
    <t>VNO</t>
  </si>
  <si>
    <t>VORNADO REALTY TRUST</t>
  </si>
  <si>
    <t>VRSK</t>
  </si>
  <si>
    <t>VERISK ANALYTICS INC</t>
  </si>
  <si>
    <t>VRSN</t>
  </si>
  <si>
    <t>VERISIGN INC</t>
  </si>
  <si>
    <t>VRTX</t>
  </si>
  <si>
    <t>VERTEX PHARMACEUTICALS INC</t>
  </si>
  <si>
    <t>VTR</t>
  </si>
  <si>
    <t>VENTAS INC</t>
  </si>
  <si>
    <t>VZ</t>
  </si>
  <si>
    <t>VERIZON COMMUNICATIONS INC</t>
  </si>
  <si>
    <t>WAT</t>
  </si>
  <si>
    <t>WATERS CORP</t>
  </si>
  <si>
    <t>WBA</t>
  </si>
  <si>
    <t>WALGREENS BOOTS ALLIANCE INC</t>
  </si>
  <si>
    <t>WDC</t>
  </si>
  <si>
    <t>WESTERN DIGITAL CORP</t>
  </si>
  <si>
    <t>WEC</t>
  </si>
  <si>
    <t>WEC ENERGY GROUP INC</t>
  </si>
  <si>
    <t>WFC</t>
  </si>
  <si>
    <t>WELLS FARGO &amp; CO</t>
  </si>
  <si>
    <t>WHR</t>
  </si>
  <si>
    <t>WHIRLPOOL CORP</t>
  </si>
  <si>
    <t>WLTW</t>
  </si>
  <si>
    <t>WILLIS TOWERS WATSON PLC</t>
  </si>
  <si>
    <t>WM</t>
  </si>
  <si>
    <t>WASTE MANAGEMENT INC</t>
  </si>
  <si>
    <t>WMB</t>
  </si>
  <si>
    <t>WILLIAMS COS INC</t>
  </si>
  <si>
    <t>WMT</t>
  </si>
  <si>
    <t>WALMART INC</t>
  </si>
  <si>
    <t>WRK</t>
  </si>
  <si>
    <t>WESTROCK CO</t>
  </si>
  <si>
    <t>WU</t>
  </si>
  <si>
    <t>WESTERN UNION CO</t>
  </si>
  <si>
    <t>WY</t>
  </si>
  <si>
    <t>WEYERHAEUSER CO</t>
  </si>
  <si>
    <t>WYNN</t>
  </si>
  <si>
    <t>WYNN RESORTS LTD</t>
  </si>
  <si>
    <t>XEC</t>
  </si>
  <si>
    <t>CIMAREX ENERGY CO</t>
  </si>
  <si>
    <t>XEL</t>
  </si>
  <si>
    <t>XCEL ENERGY INC</t>
  </si>
  <si>
    <t>XLNX</t>
  </si>
  <si>
    <t>XILINX INC</t>
  </si>
  <si>
    <t>XOM</t>
  </si>
  <si>
    <t>EXXON MOBIL CORP</t>
  </si>
  <si>
    <t>XRAY</t>
  </si>
  <si>
    <t>DENTSPLY SIRONA INC</t>
  </si>
  <si>
    <t>XRX</t>
  </si>
  <si>
    <t>XEROX HOLDINGS CORP</t>
  </si>
  <si>
    <t>XYL</t>
  </si>
  <si>
    <t>XYLEM INC</t>
  </si>
  <si>
    <t>YUM</t>
  </si>
  <si>
    <t>YUM BRANDS INC</t>
  </si>
  <si>
    <t>ZBH</t>
  </si>
  <si>
    <t>ZIMMER BIOMET HOLDINGS INC</t>
  </si>
  <si>
    <t>ZION</t>
  </si>
  <si>
    <t>ZIONS BANCORPORATION NA</t>
  </si>
  <si>
    <t>ZTS</t>
  </si>
  <si>
    <t>ZOETIS INC</t>
  </si>
  <si>
    <t>Receivables - Total</t>
  </si>
  <si>
    <t>Revenue - Total</t>
  </si>
  <si>
    <t>GIC Industry Groups</t>
  </si>
  <si>
    <t>DSO</t>
  </si>
  <si>
    <t>GIC</t>
  </si>
  <si>
    <t>Energy</t>
  </si>
  <si>
    <t>Materials</t>
  </si>
  <si>
    <t>Capital Goods</t>
  </si>
  <si>
    <t>Commercial &amp; Professional Services</t>
  </si>
  <si>
    <t>Transportation</t>
  </si>
  <si>
    <t>Automobiles &amp; Components</t>
  </si>
  <si>
    <t>Consumer Durables &amp; Apparel</t>
  </si>
  <si>
    <t>Consumer Services</t>
  </si>
  <si>
    <t>Retailing</t>
  </si>
  <si>
    <t>Food &amp; Staples Retailing</t>
  </si>
  <si>
    <t>Food, Beverage &amp; Tobacco</t>
  </si>
  <si>
    <t>Household &amp; Personal Products</t>
  </si>
  <si>
    <t>Health Care Equipment &amp; Services</t>
  </si>
  <si>
    <t>Pharmaceuticals, Biotechnology &amp; Life Sciences</t>
  </si>
  <si>
    <t>Software &amp; Services</t>
  </si>
  <si>
    <t>Technology Hardware &amp; Equipment</t>
  </si>
  <si>
    <t>Semiconductors &amp; Semiconductor Equipment</t>
  </si>
  <si>
    <t>Telecommunication Services</t>
  </si>
  <si>
    <t>Media &amp; Entertainment</t>
  </si>
  <si>
    <t>Utilities</t>
  </si>
  <si>
    <t>Real Estate</t>
  </si>
  <si>
    <t>Industry Group</t>
  </si>
  <si>
    <t>Industry Group Title</t>
  </si>
  <si>
    <t>Banks</t>
  </si>
  <si>
    <t>Diversified Financials</t>
  </si>
  <si>
    <t>Insurance</t>
  </si>
  <si>
    <t>Year</t>
  </si>
  <si>
    <t>Reaction</t>
  </si>
  <si>
    <t>PassengerId</t>
  </si>
  <si>
    <t>Survived</t>
  </si>
  <si>
    <t>Seat Class</t>
  </si>
  <si>
    <t>Name</t>
  </si>
  <si>
    <t>Sex</t>
  </si>
  <si>
    <t>Age</t>
  </si>
  <si>
    <t>Fare</t>
  </si>
  <si>
    <t>Embarked</t>
  </si>
  <si>
    <t>Date of Birth</t>
  </si>
  <si>
    <t>Died</t>
  </si>
  <si>
    <t>Third</t>
  </si>
  <si>
    <t>Braund, Mr. Owen Harris</t>
  </si>
  <si>
    <t>male</t>
  </si>
  <si>
    <t>S</t>
  </si>
  <si>
    <t>First</t>
  </si>
  <si>
    <t>Cumings, Mrs. John Bradley (Florence Briggs Thayer)</t>
  </si>
  <si>
    <t>female</t>
  </si>
  <si>
    <t>Heikkinen, Miss. Laina</t>
  </si>
  <si>
    <t>Futrelle, Mrs. Jacques Heath (Lily May Peel)</t>
  </si>
  <si>
    <t>Allen, Mr. William Henry</t>
  </si>
  <si>
    <t>Moran, Mr. James</t>
  </si>
  <si>
    <t>Q</t>
  </si>
  <si>
    <t>McCarthy, Mr. Timothy J</t>
  </si>
  <si>
    <t>Palsson, Master. Gosta Leonard</t>
  </si>
  <si>
    <t>Johnson, Mrs. Oscar W (Elisabeth Vilhelmina Berg)</t>
  </si>
  <si>
    <t>Second</t>
  </si>
  <si>
    <t>Nasser, Mrs. Nicholas (Adele Achem)</t>
  </si>
  <si>
    <t>Sandstrom, Miss. Marguerite Rut</t>
  </si>
  <si>
    <t>Bonnell, Miss. Elizabeth</t>
  </si>
  <si>
    <t>Saundercock, Mr. William Henry</t>
  </si>
  <si>
    <t>Andersson, Mr. Anders Johan</t>
  </si>
  <si>
    <t>Vestrom, Miss. Hulda Amanda Adolfina</t>
  </si>
  <si>
    <t xml:space="preserve">Hewlett, Mrs. (Mary D Kingcome) </t>
  </si>
  <si>
    <t>Rice, Master. Eugene</t>
  </si>
  <si>
    <t>Williams, Mr. Charles Eugene</t>
  </si>
  <si>
    <t>Vander Planke, Mrs. Julius (Emelia Maria Vandemoortele)</t>
  </si>
  <si>
    <t>Masselmani, Mrs. Fatima</t>
  </si>
  <si>
    <t>Fynney, Mr. Joseph J</t>
  </si>
  <si>
    <t>Beesley, Mr. Lawrence</t>
  </si>
  <si>
    <t>McGowan, Miss. Anna "Annie"</t>
  </si>
  <si>
    <t>Sloper, Mr. William Thompson</t>
  </si>
  <si>
    <t>Palsson, Miss. Torborg Danira</t>
  </si>
  <si>
    <t>Asplund, Mrs. Carl Oscar (Selma Augusta Emilia Johansson)</t>
  </si>
  <si>
    <t>Emir, Mr. Farred Chehab</t>
  </si>
  <si>
    <t>Fortune, Mr. Charles Alexander</t>
  </si>
  <si>
    <t>O'Dwyer, Miss. Ellen "Nellie"</t>
  </si>
  <si>
    <t>Todoroff, Mr. Lalio</t>
  </si>
  <si>
    <t>Uruchurtu, Don. Manuel E</t>
  </si>
  <si>
    <t>Spencer, Mrs. William Augustus (Marie Eugenie)</t>
  </si>
  <si>
    <t>Glynn, Miss. Mary Agatha</t>
  </si>
  <si>
    <t>Wheadon, Mr. Edward H</t>
  </si>
  <si>
    <t>Meyer, Mr. Edgar Joseph</t>
  </si>
  <si>
    <t>Holverson, Mr. Alexander Oskar</t>
  </si>
  <si>
    <t>Mamee, Mr. Hanna</t>
  </si>
  <si>
    <t>Cann, Mr. Ernest Charles</t>
  </si>
  <si>
    <t>Vander Planke, Miss. Augusta Maria</t>
  </si>
  <si>
    <t>Nicola-Yarred, Miss. Jamila</t>
  </si>
  <si>
    <t>Ahlin, Mrs. Johan (Johanna Persdotter Larsson)</t>
  </si>
  <si>
    <t>Turpin, Mrs. William John Robert (Dorothy Ann Wonnacott)</t>
  </si>
  <si>
    <t>Kraeff, Mr. Theodor</t>
  </si>
  <si>
    <t>Laroche, Miss. Simonne Marie Anne Andree</t>
  </si>
  <si>
    <t>Devaney, Miss. Margaret Delia</t>
  </si>
  <si>
    <t>Rogers, Mr. William John</t>
  </si>
  <si>
    <t>Lennon, Mr. Denis</t>
  </si>
  <si>
    <t>O'Driscoll, Miss. Bridget</t>
  </si>
  <si>
    <t>Samaan, Mr. Youssef</t>
  </si>
  <si>
    <t>Arnold-Franchi, Mrs. Josef (Josefine Franchi)</t>
  </si>
  <si>
    <t>Panula, Master. Juha Niilo</t>
  </si>
  <si>
    <t>Nosworthy, Mr. Richard Cater</t>
  </si>
  <si>
    <t>Harper, Mrs. Henry Sleeper (Myna Haxtun)</t>
  </si>
  <si>
    <t>Faunthorpe, Mrs. Lizzie (Elizabeth Anne Wilkinson)</t>
  </si>
  <si>
    <t>Ostby, Mr. Engelhart Cornelius</t>
  </si>
  <si>
    <t>Woolner, Mr. Hugh</t>
  </si>
  <si>
    <t>Rugg, Miss. Emily</t>
  </si>
  <si>
    <t>Novel, Mr. Mansouer</t>
  </si>
  <si>
    <t>West, Miss. Constance Mirium</t>
  </si>
  <si>
    <t>Goodwin, Master. William Frederick</t>
  </si>
  <si>
    <t>Sirayanian, Mr. Orsen</t>
  </si>
  <si>
    <t>Icard, Miss. Amelie</t>
  </si>
  <si>
    <t>Harris, Mr. Henry Birkhardt</t>
  </si>
  <si>
    <t>Skoog, Master. Harald</t>
  </si>
  <si>
    <t>Stewart, Mr. Albert A</t>
  </si>
  <si>
    <t>Moubarek, Master. Gerios</t>
  </si>
  <si>
    <t>Nye, Mrs. (Elizabeth Ramell)</t>
  </si>
  <si>
    <t>Crease, Mr. Ernest James</t>
  </si>
  <si>
    <t>Andersson, Miss. Erna Alexandra</t>
  </si>
  <si>
    <t>Kink, Mr. Vincenz</t>
  </si>
  <si>
    <t>Jenkin, Mr. Stephen Curnow</t>
  </si>
  <si>
    <t>Goodwin, Miss. Lillian Amy</t>
  </si>
  <si>
    <t>Hood, Mr. Ambrose Jr</t>
  </si>
  <si>
    <t>Chronopoulos, Mr. Apostolos</t>
  </si>
  <si>
    <t>Bing, Mr. Lee</t>
  </si>
  <si>
    <t>Moen, Mr. Sigurd Hansen</t>
  </si>
  <si>
    <t>Staneff, Mr. Ivan</t>
  </si>
  <si>
    <t>Moutal, Mr. Rahamin Haim</t>
  </si>
  <si>
    <t>Caldwell, Master. Alden Gates</t>
  </si>
  <si>
    <t>Dowdell, Miss. Elizabeth</t>
  </si>
  <si>
    <t>Waelens, Mr. Achille</t>
  </si>
  <si>
    <t>Sheerlinck, Mr. Jan Baptist</t>
  </si>
  <si>
    <t>McDermott, Miss. Brigdet Delia</t>
  </si>
  <si>
    <t>Carrau, Mr. Francisco M</t>
  </si>
  <si>
    <t>Ilett, Miss. Bertha</t>
  </si>
  <si>
    <t>Backstrom, Mrs. Karl Alfred (Maria Mathilda Gustafsson)</t>
  </si>
  <si>
    <t>Ford, Mr. William Neal</t>
  </si>
  <si>
    <t>Slocovski, Mr. Selman Francis</t>
  </si>
  <si>
    <t>Fortune, Miss. Mabel Helen</t>
  </si>
  <si>
    <t>Celotti, Mr. Francesco</t>
  </si>
  <si>
    <t>Christmann, Mr. Emil</t>
  </si>
  <si>
    <t>Andreasson, Mr. Paul Edvin</t>
  </si>
  <si>
    <t>Chaffee, Mr. Herbert Fuller</t>
  </si>
  <si>
    <t>Dean, Mr. Bertram Frank</t>
  </si>
  <si>
    <t>Coxon, Mr. Daniel</t>
  </si>
  <si>
    <t>Shorney, Mr. Charles Joseph</t>
  </si>
  <si>
    <t>Goldschmidt, Mr. George B</t>
  </si>
  <si>
    <t>Greenfield, Mr. William Bertram</t>
  </si>
  <si>
    <t>Doling, Mrs. John T (Ada Julia Bone)</t>
  </si>
  <si>
    <t>Kantor, Mr. Sinai</t>
  </si>
  <si>
    <t>Petranec, Miss. Matilda</t>
  </si>
  <si>
    <t>Petroff, Mr. Pastcho ("Pentcho")</t>
  </si>
  <si>
    <t>White, Mr. Richard Frasar</t>
  </si>
  <si>
    <t>Johansson, Mr. Gustaf Joel</t>
  </si>
  <si>
    <t>Gustafsson, Mr. Anders Vilhelm</t>
  </si>
  <si>
    <t>Mionoff, Mr. Stoytcho</t>
  </si>
  <si>
    <t>Salkjelsvik, Miss. Anna Kristine</t>
  </si>
  <si>
    <t>Moss, Mr. Albert Johan</t>
  </si>
  <si>
    <t>Rekic, Mr. Tido</t>
  </si>
  <si>
    <t>Moran, Miss. Bertha</t>
  </si>
  <si>
    <t>Porter, Mr. Walter Chamberlain</t>
  </si>
  <si>
    <t>Zabour, Miss. Hileni</t>
  </si>
  <si>
    <t>Barton, Mr. David John</t>
  </si>
  <si>
    <t>Jussila, Miss. Katriina</t>
  </si>
  <si>
    <t>Attalah, Miss. Malake</t>
  </si>
  <si>
    <t>Pekoniemi, Mr. Edvard</t>
  </si>
  <si>
    <t>Connors, Mr. Patrick</t>
  </si>
  <si>
    <t>Turpin, Mr. William John Robert</t>
  </si>
  <si>
    <t>Baxter, Mr. Quigg Edmond</t>
  </si>
  <si>
    <t>Andersson, Miss. Ellis Anna Maria</t>
  </si>
  <si>
    <t>Hickman, Mr. Stanley George</t>
  </si>
  <si>
    <t>Moore, Mr. Leonard Charles</t>
  </si>
  <si>
    <t>Nasser, Mr. Nicholas</t>
  </si>
  <si>
    <t>Webber, Miss. Susan</t>
  </si>
  <si>
    <t>White, Mr. Percival Wayland</t>
  </si>
  <si>
    <t>Nicola-Yarred, Master. Elias</t>
  </si>
  <si>
    <t>McMahon, Mr. Martin</t>
  </si>
  <si>
    <t>Madsen, Mr. Fridtjof Arne</t>
  </si>
  <si>
    <t>Peter, Miss. Anna</t>
  </si>
  <si>
    <t>Ekstrom, Mr. Johan</t>
  </si>
  <si>
    <t>Drazenoic, Mr. Jozef</t>
  </si>
  <si>
    <t>Coelho, Mr. Domingos Fernandeo</t>
  </si>
  <si>
    <t>Robins, Mrs. Alexander A (Grace Charity Laury)</t>
  </si>
  <si>
    <t>Weisz, Mrs. Leopold (Mathilde Francoise Pede)</t>
  </si>
  <si>
    <t>Sobey, Mr. Samuel James Hayden</t>
  </si>
  <si>
    <t>Richard, Mr. Emile</t>
  </si>
  <si>
    <t>Newsom, Miss. Helen Monypeny</t>
  </si>
  <si>
    <t>Futrelle, Mr. Jacques Heath</t>
  </si>
  <si>
    <t>Osen, Mr. Olaf Elon</t>
  </si>
  <si>
    <t>Giglio, Mr. Victor</t>
  </si>
  <si>
    <t>Boulos, Mrs. Joseph (Sultana)</t>
  </si>
  <si>
    <t>Nysten, Miss. Anna Sofia</t>
  </si>
  <si>
    <t>Hakkarainen, Mrs. Pekka Pietari (Elin Matilda Dolck)</t>
  </si>
  <si>
    <t>Burke, Mr. Jeremiah</t>
  </si>
  <si>
    <t>Andrew, Mr. Edgardo Samuel</t>
  </si>
  <si>
    <t>Nicholls, Mr. Joseph Charles</t>
  </si>
  <si>
    <t>Andersson, Mr. August Edvard ("Wennerstrom")</t>
  </si>
  <si>
    <t>Ford, Miss. Robina Maggie "Ruby"</t>
  </si>
  <si>
    <t>Navratil, Mr. Michel ("Louis M Hoffman")</t>
  </si>
  <si>
    <t>Byles, Rev. Thomas Roussel Davids</t>
  </si>
  <si>
    <t>Bateman, Rev. Robert James</t>
  </si>
  <si>
    <t>Pears, Mrs. Thomas (Edith Wearne)</t>
  </si>
  <si>
    <t>Meo, Mr. Alfonzo</t>
  </si>
  <si>
    <t>van Billiard, Mr. Austin Blyler</t>
  </si>
  <si>
    <t>Olsen, Mr. Ole Martin</t>
  </si>
  <si>
    <t>Williams, Mr. Charles Duane</t>
  </si>
  <si>
    <t>Gilnagh, Miss. Katherine "Katie"</t>
  </si>
  <si>
    <t>Corn, Mr. Harry</t>
  </si>
  <si>
    <t>Smiljanic, Mr. Mile</t>
  </si>
  <si>
    <t>Sage, Master. Thomas Henry</t>
  </si>
  <si>
    <t>Cribb, Mr. John Hatfield</t>
  </si>
  <si>
    <t>Watt, Mrs. James (Elizabeth "Bessie" Inglis Milne)</t>
  </si>
  <si>
    <t>Bengtsson, Mr. John Viktor</t>
  </si>
  <si>
    <t>Calic, Mr. Jovo</t>
  </si>
  <si>
    <t>Panula, Master. Eino Viljami</t>
  </si>
  <si>
    <t>Goldsmith, Master. Frank John William "Frankie"</t>
  </si>
  <si>
    <t>Chibnall, Mrs. (Edith Martha Bowerman)</t>
  </si>
  <si>
    <t>Skoog, Mrs. William (Anna Bernhardina Karlsson)</t>
  </si>
  <si>
    <t>Baumann, Mr. John D</t>
  </si>
  <si>
    <t>Ling, Mr. Lee</t>
  </si>
  <si>
    <t>Van der hoef, Mr. Wyckoff</t>
  </si>
  <si>
    <t>Rice, Master. Arthur</t>
  </si>
  <si>
    <t>Johnson, Miss. Eleanor Ileen</t>
  </si>
  <si>
    <t>Sivola, Mr. Antti Wilhelm</t>
  </si>
  <si>
    <t>Smith, Mr. James Clinch</t>
  </si>
  <si>
    <t>Klasen, Mr. Klas Albin</t>
  </si>
  <si>
    <t>Lefebre, Master. Henry Forbes</t>
  </si>
  <si>
    <t>Isham, Miss. Ann Elizabeth</t>
  </si>
  <si>
    <t>Hale, Mr. Reginald</t>
  </si>
  <si>
    <t>Leonard, Mr. Lionel</t>
  </si>
  <si>
    <t>Sage, Miss. Constance Gladys</t>
  </si>
  <si>
    <t>Pernot, Mr. Rene</t>
  </si>
  <si>
    <t>Asplund, Master. Clarence Gustaf Hugo</t>
  </si>
  <si>
    <t>Becker, Master. Richard F</t>
  </si>
  <si>
    <t>Kink-Heilmann, Miss. Luise Gretchen</t>
  </si>
  <si>
    <t>Rood, Mr. Hugh Roscoe</t>
  </si>
  <si>
    <t>O'Brien, Mrs. Thomas (Johanna "Hannah" Godfrey)</t>
  </si>
  <si>
    <t>Romaine, Mr. Charles Hallace ("Mr C Rolmane")</t>
  </si>
  <si>
    <t>Bourke, Mr. John</t>
  </si>
  <si>
    <t>Turcin, Mr. Stjepan</t>
  </si>
  <si>
    <t>Pinsky, Mrs. (Rosa)</t>
  </si>
  <si>
    <t>Carbines, Mr. William</t>
  </si>
  <si>
    <t>Andersen-Jensen, Miss. Carla Christine Nielsine</t>
  </si>
  <si>
    <t>Navratil, Master. Michel M</t>
  </si>
  <si>
    <t>Brown, Mrs. James Joseph (Margaret Tobin)</t>
  </si>
  <si>
    <t>Lurette, Miss. Elise</t>
  </si>
  <si>
    <t>Mernagh, Mr. Robert</t>
  </si>
  <si>
    <t>Olsen, Mr. Karl Siegwart Andreas</t>
  </si>
  <si>
    <t>Madigan, Miss. Margaret "Maggie"</t>
  </si>
  <si>
    <t>Yrois, Miss. Henriette ("Mrs Harbeck")</t>
  </si>
  <si>
    <t>Vande Walle, Mr. Nestor Cyriel</t>
  </si>
  <si>
    <t>Sage, Mr. Frederick</t>
  </si>
  <si>
    <t>Johanson, Mr. Jakob Alfred</t>
  </si>
  <si>
    <t>Youseff, Mr. Gerious</t>
  </si>
  <si>
    <t>Cohen, Mr. Gurshon "Gus"</t>
  </si>
  <si>
    <t>Strom, Miss. Telma Matilda</t>
  </si>
  <si>
    <t>Backstrom, Mr. Karl Alfred</t>
  </si>
  <si>
    <t>Albimona, Mr. Nassef Cassem</t>
  </si>
  <si>
    <t>Carr, Miss. Helen "Ellen"</t>
  </si>
  <si>
    <t>Blank, Mr. Henry</t>
  </si>
  <si>
    <t>Ali, Mr. Ahmed</t>
  </si>
  <si>
    <t>Cameron, Miss. Clear Annie</t>
  </si>
  <si>
    <t>Perkin, Mr. John Henry</t>
  </si>
  <si>
    <t>Givard, Mr. Hans Kristensen</t>
  </si>
  <si>
    <t>Kiernan, Mr. Philip</t>
  </si>
  <si>
    <t>Newell, Miss. Madeleine</t>
  </si>
  <si>
    <t>Honkanen, Miss. Eliina</t>
  </si>
  <si>
    <t>Jacobsohn, Mr. Sidney Samuel</t>
  </si>
  <si>
    <t>Bazzani, Miss. Albina</t>
  </si>
  <si>
    <t>Harris, Mr. Walter</t>
  </si>
  <si>
    <t>Sunderland, Mr. Victor Francis</t>
  </si>
  <si>
    <t>Bracken, Mr. James H</t>
  </si>
  <si>
    <t>Green, Mr. George Henry</t>
  </si>
  <si>
    <t>Nenkoff, Mr. Christo</t>
  </si>
  <si>
    <t>Hoyt, Mr. Frederick Maxfield</t>
  </si>
  <si>
    <t>Berglund, Mr. Karl Ivar Sven</t>
  </si>
  <si>
    <t>Mellors, Mr. William John</t>
  </si>
  <si>
    <t>Lovell, Mr. John Hall ("Henry")</t>
  </si>
  <si>
    <t>Fahlstrom, Mr. Arne Jonas</t>
  </si>
  <si>
    <t>Lefebre, Miss. Mathilde</t>
  </si>
  <si>
    <t>Harris, Mrs. Henry Birkhardt (Irene Wallach)</t>
  </si>
  <si>
    <t>Larsson, Mr. Bengt Edvin</t>
  </si>
  <si>
    <t>Sjostedt, Mr. Ernst Adolf</t>
  </si>
  <si>
    <t>Asplund, Miss. Lillian Gertrud</t>
  </si>
  <si>
    <t>Leyson, Mr. Robert William Norman</t>
  </si>
  <si>
    <t>Harknett, Miss. Alice Phoebe</t>
  </si>
  <si>
    <t>Hold, Mr. Stephen</t>
  </si>
  <si>
    <t>Collyer, Miss. Marjorie "Lottie"</t>
  </si>
  <si>
    <t>Pengelly, Mr. Frederick William</t>
  </si>
  <si>
    <t>Hunt, Mr. George Henry</t>
  </si>
  <si>
    <t>Zabour, Miss. Thamine</t>
  </si>
  <si>
    <t>Murphy, Miss. Katherine "Kate"</t>
  </si>
  <si>
    <t>Coleridge, Mr. Reginald Charles</t>
  </si>
  <si>
    <t>Maenpaa, Mr. Matti Alexanteri</t>
  </si>
  <si>
    <t>Attalah, Mr. Sleiman</t>
  </si>
  <si>
    <t>Minahan, Dr. William Edward</t>
  </si>
  <si>
    <t>Lindahl, Miss. Agda Thorilda Viktoria</t>
  </si>
  <si>
    <t>Hamalainen, Mrs. William (Anna)</t>
  </si>
  <si>
    <t>Beckwith, Mr. Richard Leonard</t>
  </si>
  <si>
    <t>Carter, Rev. Ernest Courtenay</t>
  </si>
  <si>
    <t>Reed, Mr. James George</t>
  </si>
  <si>
    <t>Strom, Mrs. Wilhelm (Elna Matilda Persson)</t>
  </si>
  <si>
    <t>Stead, Mr. William Thomas</t>
  </si>
  <si>
    <t>Lobb, Mr. William Arthur</t>
  </si>
  <si>
    <t>Rosblom, Mrs. Viktor (Helena Wilhelmina)</t>
  </si>
  <si>
    <t>Touma, Mrs. Darwis (Hanne Youssef Razi)</t>
  </si>
  <si>
    <t>Thorne, Mrs. Gertrude Maybelle</t>
  </si>
  <si>
    <t>Cherry, Miss. Gladys</t>
  </si>
  <si>
    <t>Ward, Miss. Anna</t>
  </si>
  <si>
    <t>Parrish, Mrs. (Lutie Davis)</t>
  </si>
  <si>
    <t>Smith, Mr. Thomas</t>
  </si>
  <si>
    <t>Asplund, Master. Edvin Rojj Felix</t>
  </si>
  <si>
    <t>Taussig, Mr. Emil</t>
  </si>
  <si>
    <t>Harrison, Mr. William</t>
  </si>
  <si>
    <t>Henry, Miss. Delia</t>
  </si>
  <si>
    <t>Reeves, Mr. David</t>
  </si>
  <si>
    <t>Panula, Mr. Ernesti Arvid</t>
  </si>
  <si>
    <t>Persson, Mr. Ernst Ulrik</t>
  </si>
  <si>
    <t>Graham, Mrs. William Thompson (Edith Junkins)</t>
  </si>
  <si>
    <t>Bissette, Miss. Amelia</t>
  </si>
  <si>
    <t>Cairns, Mr. Alexander</t>
  </si>
  <si>
    <t>Tornquist, Mr. William Henry</t>
  </si>
  <si>
    <t>Mellinger, Mrs. (Elizabeth Anne Maidment)</t>
  </si>
  <si>
    <t>Natsch, Mr. Charles H</t>
  </si>
  <si>
    <t>Healy, Miss. Hanora "Nora"</t>
  </si>
  <si>
    <t>Andrews, Miss. Kornelia Theodosia</t>
  </si>
  <si>
    <t>Lindblom, Miss. Augusta Charlotta</t>
  </si>
  <si>
    <t>Parkes, Mr. Francis "Frank"</t>
  </si>
  <si>
    <t>Rice, Master. Eric</t>
  </si>
  <si>
    <t>Abbott, Mrs. Stanton (Rosa Hunt)</t>
  </si>
  <si>
    <t>Duane, Mr. Frank</t>
  </si>
  <si>
    <t>Olsson, Mr. Nils Johan Goransson</t>
  </si>
  <si>
    <t>de Pelsmaeker, Mr. Alfons</t>
  </si>
  <si>
    <t>Dorking, Mr. Edward Arthur</t>
  </si>
  <si>
    <t>Smith, Mr. Richard William</t>
  </si>
  <si>
    <t>Stankovic, Mr. Ivan</t>
  </si>
  <si>
    <t>de Mulder, Mr. Theodore</t>
  </si>
  <si>
    <t>Naidenoff, Mr. Penko</t>
  </si>
  <si>
    <t>Hosono, Mr. Masabumi</t>
  </si>
  <si>
    <t>Connolly, Miss. Kate</t>
  </si>
  <si>
    <t>Barber, Miss. Ellen "Nellie"</t>
  </si>
  <si>
    <t>Bishop, Mrs. Dickinson H (Helen Walton)</t>
  </si>
  <si>
    <t>Levy, Mr. Rene Jacques</t>
  </si>
  <si>
    <t>Haas, Miss. Aloisia</t>
  </si>
  <si>
    <t>Mineff, Mr. Ivan</t>
  </si>
  <si>
    <t>Lewy, Mr. Ervin G</t>
  </si>
  <si>
    <t>Hanna, Mr. Mansour</t>
  </si>
  <si>
    <t>Allison, Miss. Helen Loraine</t>
  </si>
  <si>
    <t>Saalfeld, Mr. Adolphe</t>
  </si>
  <si>
    <t>Baxter, Mrs. James (Helene DeLaudeniere Chaput)</t>
  </si>
  <si>
    <t>Kelly, Miss. Anna Katherine "Annie Kate"</t>
  </si>
  <si>
    <t>McCoy, Mr. Bernard</t>
  </si>
  <si>
    <t>Johnson, Mr. William Cahoone Jr</t>
  </si>
  <si>
    <t>Keane, Miss. Nora A</t>
  </si>
  <si>
    <t>Williams, Mr. Howard Hugh "Harry"</t>
  </si>
  <si>
    <t>Allison, Master. Hudson Trevor</t>
  </si>
  <si>
    <t>Fleming, Miss. Margaret</t>
  </si>
  <si>
    <t>Penasco y Castellana, Mrs. Victor de Satode (Maria Josefa Perez de Soto y Vallejo)</t>
  </si>
  <si>
    <t>Abelson, Mr. Samuel</t>
  </si>
  <si>
    <t>Francatelli, Miss. Laura Mabel</t>
  </si>
  <si>
    <t>Hays, Miss. Margaret Bechstein</t>
  </si>
  <si>
    <t>Ryerson, Miss. Emily Borie</t>
  </si>
  <si>
    <t>Lahtinen, Mrs. William (Anna Sylfven)</t>
  </si>
  <si>
    <t>Hendekovic, Mr. Ignjac</t>
  </si>
  <si>
    <t>Hart, Mr. Benjamin</t>
  </si>
  <si>
    <t>Nilsson, Miss. Helmina Josefina</t>
  </si>
  <si>
    <t>Kantor, Mrs. Sinai (Miriam Sternin)</t>
  </si>
  <si>
    <t>Moraweck, Dr. Ernest</t>
  </si>
  <si>
    <t>Wick, Miss. Mary Natalie</t>
  </si>
  <si>
    <t>Spedden, Mrs. Frederic Oakley (Margaretta Corning Stone)</t>
  </si>
  <si>
    <t>Dennis, Mr. Samuel</t>
  </si>
  <si>
    <t>Danoff, Mr. Yoto</t>
  </si>
  <si>
    <t>Slayter, Miss. Hilda Mary</t>
  </si>
  <si>
    <t>Caldwell, Mrs. Albert Francis (Sylvia Mae Harbaugh)</t>
  </si>
  <si>
    <t>Sage, Mr. George John Jr</t>
  </si>
  <si>
    <t>Young, Miss. Marie Grice</t>
  </si>
  <si>
    <t>Nysveen, Mr. Johan Hansen</t>
  </si>
  <si>
    <t>Ball, Mrs. (Ada E Hall)</t>
  </si>
  <si>
    <t>Goldsmith, Mrs. Frank John (Emily Alice Brown)</t>
  </si>
  <si>
    <t>Hippach, Miss. Jean Gertrude</t>
  </si>
  <si>
    <t>McCoy, Miss. Agnes</t>
  </si>
  <si>
    <t>Partner, Mr. Austen</t>
  </si>
  <si>
    <t>Graham, Mr. George Edward</t>
  </si>
  <si>
    <t>Vander Planke, Mr. Leo Edmondus</t>
  </si>
  <si>
    <t>Frauenthal, Mrs. Henry William (Clara Heinsheimer)</t>
  </si>
  <si>
    <t>Denkoff, Mr. Mitto</t>
  </si>
  <si>
    <t>Pears, Mr. Thomas Clinton</t>
  </si>
  <si>
    <t>Burns, Miss. Elizabeth Margaret</t>
  </si>
  <si>
    <t>Dahl, Mr. Karl Edwart</t>
  </si>
  <si>
    <t>Blackwell, Mr. Stephen Weart</t>
  </si>
  <si>
    <t>Navratil, Master. Edmond Roger</t>
  </si>
  <si>
    <t>Fortune, Miss. Alice Elizabeth</t>
  </si>
  <si>
    <t>Collander, Mr. Erik Gustaf</t>
  </si>
  <si>
    <t>Sedgwick, Mr. Charles Frederick Waddington</t>
  </si>
  <si>
    <t>Fox, Mr. Stanley Hubert</t>
  </si>
  <si>
    <t>Brown, Miss. Amelia "Mildred"</t>
  </si>
  <si>
    <t>Smith, Miss. Marion Elsie</t>
  </si>
  <si>
    <t>Davison, Mrs. Thomas Henry (Mary E Finck)</t>
  </si>
  <si>
    <t>Coutts, Master. William Loch "William"</t>
  </si>
  <si>
    <t>Dimic, Mr. Jovan</t>
  </si>
  <si>
    <t>Odahl, Mr. Nils Martin</t>
  </si>
  <si>
    <t>Williams-Lambert, Mr. Fletcher Fellows</t>
  </si>
  <si>
    <t>Elias, Mr. Tannous</t>
  </si>
  <si>
    <t>Arnold-Franchi, Mr. Josef</t>
  </si>
  <si>
    <t>Yousif, Mr. Wazli</t>
  </si>
  <si>
    <t>Vanden Steen, Mr. Leo Peter</t>
  </si>
  <si>
    <t>Bowerman, Miss. Elsie Edith</t>
  </si>
  <si>
    <t>Funk, Miss. Annie Clemmer</t>
  </si>
  <si>
    <t>McGovern, Miss. Mary</t>
  </si>
  <si>
    <t>Mockler, Miss. Helen Mary "Ellie"</t>
  </si>
  <si>
    <t>Skoog, Mr. Wilhelm</t>
  </si>
  <si>
    <t>del Carlo, Mr. Sebastiano</t>
  </si>
  <si>
    <t>Barbara, Mrs. (Catherine David)</t>
  </si>
  <si>
    <t>Asim, Mr. Adola</t>
  </si>
  <si>
    <t>O'Brien, Mr. Thomas</t>
  </si>
  <si>
    <t>Adahl, Mr. Mauritz Nils Martin</t>
  </si>
  <si>
    <t>Warren, Mrs. Frank Manley (Anna Sophia Atkinson)</t>
  </si>
  <si>
    <t>Moussa, Mrs. (Mantoura Boulos)</t>
  </si>
  <si>
    <t>Jermyn, Miss. Annie</t>
  </si>
  <si>
    <t>Aubart, Mme. Leontine Pauline</t>
  </si>
  <si>
    <t>Harder, Mr. George Achilles</t>
  </si>
  <si>
    <t>Wiklund, Mr. Jakob Alfred</t>
  </si>
  <si>
    <t>Beavan, Mr. William Thomas</t>
  </si>
  <si>
    <t>Ringhini, Mr. Sante</t>
  </si>
  <si>
    <t>Palsson, Miss. Stina Viola</t>
  </si>
  <si>
    <t>Meyer, Mrs. Edgar Joseph (Leila Saks)</t>
  </si>
  <si>
    <t>Landergren, Miss. Aurora Adelia</t>
  </si>
  <si>
    <t>Widener, Mr. Harry Elkins</t>
  </si>
  <si>
    <t>Betros, Mr. Tannous</t>
  </si>
  <si>
    <t>Gustafsson, Mr. Karl Gideon</t>
  </si>
  <si>
    <t>Bidois, Miss. Rosalie</t>
  </si>
  <si>
    <t>Nakid, Miss. Maria ("Mary")</t>
  </si>
  <si>
    <t>Tikkanen, Mr. Juho</t>
  </si>
  <si>
    <t>Holverson, Mrs. Alexander Oskar (Mary Aline Towner)</t>
  </si>
  <si>
    <t>Plotcharsky, Mr. Vasil</t>
  </si>
  <si>
    <t>Davies, Mr. Charles Henry</t>
  </si>
  <si>
    <t>Goodwin, Master. Sidney Leonard</t>
  </si>
  <si>
    <t>Buss, Miss. Kate</t>
  </si>
  <si>
    <t>Sadlier, Mr. Matthew</t>
  </si>
  <si>
    <t>Lehmann, Miss. Bertha</t>
  </si>
  <si>
    <t>Carter, Mr. William Ernest</t>
  </si>
  <si>
    <t>Jansson, Mr. Carl Olof</t>
  </si>
  <si>
    <t>Gustafsson, Mr. Johan Birger</t>
  </si>
  <si>
    <t>Newell, Miss. Marjorie</t>
  </si>
  <si>
    <t>Sandstrom, Mrs. Hjalmar (Agnes Charlotta Bengtsson)</t>
  </si>
  <si>
    <t>Johansson, Mr. Erik</t>
  </si>
  <si>
    <t>Olsson, Miss. Elina</t>
  </si>
  <si>
    <t>McKane, Mr. Peter David</t>
  </si>
  <si>
    <t>Pain, Dr. Alfred</t>
  </si>
  <si>
    <t>Trout, Mrs. William H (Jessie L)</t>
  </si>
  <si>
    <t>Niskanen, Mr. Juha</t>
  </si>
  <si>
    <t>Adams, Mr. John</t>
  </si>
  <si>
    <t>Jussila, Miss. Mari Aina</t>
  </si>
  <si>
    <t>Hakkarainen, Mr. Pekka Pietari</t>
  </si>
  <si>
    <t>Oreskovic, Miss. Marija</t>
  </si>
  <si>
    <t>Gale, Mr. Shadrach</t>
  </si>
  <si>
    <t>Widegren, Mr. Carl/Charles Peter</t>
  </si>
  <si>
    <t>Richards, Master. William Rowe</t>
  </si>
  <si>
    <t>Birkeland, Mr. Hans Martin Monsen</t>
  </si>
  <si>
    <t>Lefebre, Miss. Ida</t>
  </si>
  <si>
    <t>Sdycoff, Mr. Todor</t>
  </si>
  <si>
    <t>Hart, Mr. Henry</t>
  </si>
  <si>
    <t>Minahan, Miss. Daisy E</t>
  </si>
  <si>
    <t>Cunningham, Mr. Alfred Fleming</t>
  </si>
  <si>
    <t>Sundman, Mr. Johan Julian</t>
  </si>
  <si>
    <t>Meek, Mrs. Thomas (Annie Louise Rowley)</t>
  </si>
  <si>
    <t>Drew, Mrs. James Vivian (Lulu Thorne Christian)</t>
  </si>
  <si>
    <t>Silven, Miss. Lyyli Karoliina</t>
  </si>
  <si>
    <t>Matthews, Mr. William John</t>
  </si>
  <si>
    <t>Van Impe, Miss. Catharina</t>
  </si>
  <si>
    <t>Gheorgheff, Mr. Stanio</t>
  </si>
  <si>
    <t>Charters, Mr. David</t>
  </si>
  <si>
    <t>Zimmerman, Mr. Leo</t>
  </si>
  <si>
    <t>Danbom, Mrs. Ernst Gilbert (Anna Sigrid Maria Brogren)</t>
  </si>
  <si>
    <t>Rosblom, Mr. Viktor Richard</t>
  </si>
  <si>
    <t>Wiseman, Mr. Phillippe</t>
  </si>
  <si>
    <t>Clarke, Mrs. Charles V (Ada Maria Winfield)</t>
  </si>
  <si>
    <t>Phillips, Miss. Kate Florence ("Mrs Kate Louise Phillips Marshall")</t>
  </si>
  <si>
    <t>Flynn, Mr. James</t>
  </si>
  <si>
    <t>Pickard, Mr. Berk (Berk Trembisky)</t>
  </si>
  <si>
    <t>Bjornstrom-Steffansson, Mr. Mauritz Hakan</t>
  </si>
  <si>
    <t>Thorneycroft, Mrs. Percival (Florence Kate White)</t>
  </si>
  <si>
    <t>Louch, Mrs. Charles Alexander (Alice Adelaide Slow)</t>
  </si>
  <si>
    <t>Kallio, Mr. Nikolai Erland</t>
  </si>
  <si>
    <t>Silvey, Mr. William Baird</t>
  </si>
  <si>
    <t>Carter, Miss. Lucile Polk</t>
  </si>
  <si>
    <t>Ford, Miss. Doolina Margaret "Daisy"</t>
  </si>
  <si>
    <t>Richards, Mrs. Sidney (Emily Hocking)</t>
  </si>
  <si>
    <t>Fortune, Mr. Mark</t>
  </si>
  <si>
    <t>Kvillner, Mr. Johan Henrik Johannesson</t>
  </si>
  <si>
    <t>Hart, Mrs. Benjamin (Esther Ada Bloomfield)</t>
  </si>
  <si>
    <t>Hampe, Mr. Leon</t>
  </si>
  <si>
    <t>Petterson, Mr. Johan Emil</t>
  </si>
  <si>
    <t>Reynaldo, Ms. Encarnacion</t>
  </si>
  <si>
    <t>Johannesen-Bratthammer, Mr. Bernt</t>
  </si>
  <si>
    <t>Dodge, Master. Washington</t>
  </si>
  <si>
    <t>Mellinger, Miss. Madeleine Violet</t>
  </si>
  <si>
    <t>Seward, Mr. Frederic Kimber</t>
  </si>
  <si>
    <t>Baclini, Miss. Marie Catherine</t>
  </si>
  <si>
    <t>Peuchen, Major. Arthur Godfrey</t>
  </si>
  <si>
    <t>West, Mr. Edwy Arthur</t>
  </si>
  <si>
    <t>Hagland, Mr. Ingvald Olai Olsen</t>
  </si>
  <si>
    <t>Foreman, Mr. Benjamin Laventall</t>
  </si>
  <si>
    <t>Goldenberg, Mr. Samuel L</t>
  </si>
  <si>
    <t>Peduzzi, Mr. Joseph</t>
  </si>
  <si>
    <t>Jalsevac, Mr. Ivan</t>
  </si>
  <si>
    <t>Millet, Mr. Francis Davis</t>
  </si>
  <si>
    <t>Kenyon, Mrs. Frederick R (Marion)</t>
  </si>
  <si>
    <t>Toomey, Miss. Ellen</t>
  </si>
  <si>
    <t>O'Connor, Mr. Maurice</t>
  </si>
  <si>
    <t>Anderson, Mr. Harry</t>
  </si>
  <si>
    <t>Morley, Mr. William</t>
  </si>
  <si>
    <t>Gee, Mr. Arthur H</t>
  </si>
  <si>
    <t>Milling, Mr. Jacob Christian</t>
  </si>
  <si>
    <t>Maisner, Mr. Simon</t>
  </si>
  <si>
    <t>Goncalves, Mr. Manuel Estanslas</t>
  </si>
  <si>
    <t>Campbell, Mr. William</t>
  </si>
  <si>
    <t>Smart, Mr. John Montgomery</t>
  </si>
  <si>
    <t>Scanlan, Mr. James</t>
  </si>
  <si>
    <t>Baclini, Miss. Helene Barbara</t>
  </si>
  <si>
    <t>Keefe, Mr. Arthur</t>
  </si>
  <si>
    <t>Cacic, Mr. Luka</t>
  </si>
  <si>
    <t>West, Mrs. Edwy Arthur (Ada Mary Worth)</t>
  </si>
  <si>
    <t>Jerwan, Mrs. Amin S (Marie Marthe Thuillard)</t>
  </si>
  <si>
    <t>Strandberg, Miss. Ida Sofia</t>
  </si>
  <si>
    <t>Clifford, Mr. George Quincy</t>
  </si>
  <si>
    <t>Renouf, Mr. Peter Henry</t>
  </si>
  <si>
    <t>Braund, Mr. Lewis Richard</t>
  </si>
  <si>
    <t>Karlsson, Mr. Nils August</t>
  </si>
  <si>
    <t>Hirvonen, Miss. Hildur E</t>
  </si>
  <si>
    <t>Goodwin, Master. Harold Victor</t>
  </si>
  <si>
    <t>Frost, Mr. Anthony Wood "Archie"</t>
  </si>
  <si>
    <t>Rouse, Mr. Richard Henry</t>
  </si>
  <si>
    <t>Turkula, Mrs. (Hedwig)</t>
  </si>
  <si>
    <t>Bishop, Mr. Dickinson H</t>
  </si>
  <si>
    <t>Lefebre, Miss. Jeannie</t>
  </si>
  <si>
    <t>Hoyt, Mrs. Frederick Maxfield (Jane Anne Forby)</t>
  </si>
  <si>
    <t>Kent, Mr. Edward Austin</t>
  </si>
  <si>
    <t>Somerton, Mr. Francis William</t>
  </si>
  <si>
    <t>Coutts, Master. Eden Leslie "Neville"</t>
  </si>
  <si>
    <t>Hagland, Mr. Konrad Mathias Reiersen</t>
  </si>
  <si>
    <t>Windelov, Mr. Einar</t>
  </si>
  <si>
    <t>Molson, Mr. Harry Markland</t>
  </si>
  <si>
    <t>Artagaveytia, Mr. Ramon</t>
  </si>
  <si>
    <t>Stanley, Mr. Edward Roland</t>
  </si>
  <si>
    <t>Yousseff, Mr. Gerious</t>
  </si>
  <si>
    <t>Eustis, Miss. Elizabeth Mussey</t>
  </si>
  <si>
    <t>Shellard, Mr. Frederick William</t>
  </si>
  <si>
    <t>Allison, Mrs. Hudson J C (Bessie Waldo Daniels)</t>
  </si>
  <si>
    <t>Svensson, Mr. Olof</t>
  </si>
  <si>
    <t>Calic, Mr. Petar</t>
  </si>
  <si>
    <t>Canavan, Miss. Mary</t>
  </si>
  <si>
    <t>O'Sullivan, Miss. Bridget Mary</t>
  </si>
  <si>
    <t>Laitinen, Miss. Kristina Sofia</t>
  </si>
  <si>
    <t>Maioni, Miss. Roberta</t>
  </si>
  <si>
    <t>Penasco y Castellana, Mr. Victor de Satode</t>
  </si>
  <si>
    <t>Quick, Mrs. Frederick Charles (Jane Richards)</t>
  </si>
  <si>
    <t>Bradley, Mr. George ("George Arthur Brayton")</t>
  </si>
  <si>
    <t>Olsen, Mr. Henry Margido</t>
  </si>
  <si>
    <t>Lang, Mr. Fang</t>
  </si>
  <si>
    <t>Daly, Mr. Eugene Patrick</t>
  </si>
  <si>
    <t>Webber, Mr. James</t>
  </si>
  <si>
    <t>McGough, Mr. James Robert</t>
  </si>
  <si>
    <t>Rothschild, Mrs. Martin (Elizabeth L. Barrett)</t>
  </si>
  <si>
    <t>Coleff, Mr. Satio</t>
  </si>
  <si>
    <t>Walker, Mr. William Anderson</t>
  </si>
  <si>
    <t>Lemore, Mrs. (Amelia Milley)</t>
  </si>
  <si>
    <t>Ryan, Mr. Patrick</t>
  </si>
  <si>
    <t>Angle, Mrs. William A (Florence "Mary" Agnes Hughes)</t>
  </si>
  <si>
    <t>Pavlovic, Mr. Stefo</t>
  </si>
  <si>
    <t>Perreault, Miss. Anne</t>
  </si>
  <si>
    <t>Vovk, Mr. Janko</t>
  </si>
  <si>
    <t>Lahoud, Mr. Sarkis</t>
  </si>
  <si>
    <t>Hippach, Mrs. Louis Albert (Ida Sophia Fischer)</t>
  </si>
  <si>
    <t>Kassem, Mr. Fared</t>
  </si>
  <si>
    <t>Farrell, Mr. James</t>
  </si>
  <si>
    <t>Ridsdale, Miss. Lucy</t>
  </si>
  <si>
    <t>Farthing, Mr. John</t>
  </si>
  <si>
    <t>Salonen, Mr. Johan Werner</t>
  </si>
  <si>
    <t>Hocking, Mr. Richard George</t>
  </si>
  <si>
    <t>Quick, Miss. Phyllis May</t>
  </si>
  <si>
    <t>Toufik, Mr. Nakli</t>
  </si>
  <si>
    <t>Elias, Mr. Joseph Jr</t>
  </si>
  <si>
    <t>Peter, Mrs. Catherine (Catherine Rizk)</t>
  </si>
  <si>
    <t>Cacic, Miss. Marija</t>
  </si>
  <si>
    <t>Hart, Miss. Eva Miriam</t>
  </si>
  <si>
    <t>Butt, Major. Archibald Willingham</t>
  </si>
  <si>
    <t>LeRoy, Miss. Bertha</t>
  </si>
  <si>
    <t>Risien, Mr. Samuel Beard</t>
  </si>
  <si>
    <t>Frolicher, Miss. Hedwig Margaritha</t>
  </si>
  <si>
    <t>Crosby, Miss. Harriet R</t>
  </si>
  <si>
    <t>Andersson, Miss. Ingeborg Constanzia</t>
  </si>
  <si>
    <t>Andersson, Miss. Sigrid Elisabeth</t>
  </si>
  <si>
    <t>Beane, Mr. Edward</t>
  </si>
  <si>
    <t>Douglas, Mr. Walter Donald</t>
  </si>
  <si>
    <t>Nicholson, Mr. Arthur Ernest</t>
  </si>
  <si>
    <t>Beane, Mrs. Edward (Ethel Clarke)</t>
  </si>
  <si>
    <t>Padro y Manent, Mr. Julian</t>
  </si>
  <si>
    <t>Goldsmith, Mr. Frank John</t>
  </si>
  <si>
    <t>Davies, Master. John Morgan Jr</t>
  </si>
  <si>
    <t>Thayer, Mr. John Borland Jr</t>
  </si>
  <si>
    <t>Sharp, Mr. Percival James R</t>
  </si>
  <si>
    <t>O'Brien, Mr. Timothy</t>
  </si>
  <si>
    <t>Leeni, Mr. Fahim ("Philip Zenni")</t>
  </si>
  <si>
    <t>Ohman, Miss. Velin</t>
  </si>
  <si>
    <t>Wright, Mr. George</t>
  </si>
  <si>
    <t>Duff Gordon, Lady. (Lucille Christiana Sutherland) ("Mrs Morgan")</t>
  </si>
  <si>
    <t>Robbins, Mr. Victor</t>
  </si>
  <si>
    <t>Taussig, Mrs. Emil (Tillie Mandelbaum)</t>
  </si>
  <si>
    <t>de Messemaeker, Mrs. Guillaume Joseph (Emma)</t>
  </si>
  <si>
    <t>Morrow, Mr. Thomas Rowan</t>
  </si>
  <si>
    <t>Sivic, Mr. Husein</t>
  </si>
  <si>
    <t>Norman, Mr. Robert Douglas</t>
  </si>
  <si>
    <t>Simmons, Mr. John</t>
  </si>
  <si>
    <t>Meanwell, Miss. (Marion Ogden)</t>
  </si>
  <si>
    <t>Davies, Mr. Alfred J</t>
  </si>
  <si>
    <t>Stoytcheff, Mr. Ilia</t>
  </si>
  <si>
    <t>Palsson, Mrs. Nils (Alma Cornelia Berglund)</t>
  </si>
  <si>
    <t>Doharr, Mr. Tannous</t>
  </si>
  <si>
    <t>Jonsson, Mr. Carl</t>
  </si>
  <si>
    <t>Harris, Mr. George</t>
  </si>
  <si>
    <t>Appleton, Mrs. Edward Dale (Charlotte Lamson)</t>
  </si>
  <si>
    <t>Flynn, Mr. John Irwin ("Irving")</t>
  </si>
  <si>
    <t>Kelly, Miss. Mary</t>
  </si>
  <si>
    <t>Rush, Mr. Alfred George John</t>
  </si>
  <si>
    <t>Patchett, Mr. George</t>
  </si>
  <si>
    <t>Garside, Miss. Ethel</t>
  </si>
  <si>
    <t>Silvey, Mrs. William Baird (Alice Munger)</t>
  </si>
  <si>
    <t>Caram, Mrs. Joseph (Maria Elias)</t>
  </si>
  <si>
    <t>Jussila, Mr. Eiriik</t>
  </si>
  <si>
    <t>Christy, Miss. Julie Rachel</t>
  </si>
  <si>
    <t>Thayer, Mrs. John Borland (Marian Longstreth Morris)</t>
  </si>
  <si>
    <t>Downton, Mr. William James</t>
  </si>
  <si>
    <t>Ross, Mr. John Hugo</t>
  </si>
  <si>
    <t>Paulner, Mr. Uscher</t>
  </si>
  <si>
    <t>Taussig, Miss. Ruth</t>
  </si>
  <si>
    <t>Jarvis, Mr. John Denzil</t>
  </si>
  <si>
    <t>Frolicher-Stehli, Mr. Maxmillian</t>
  </si>
  <si>
    <t>Gilinski, Mr. Eliezer</t>
  </si>
  <si>
    <t>Murdlin, Mr. Joseph</t>
  </si>
  <si>
    <t>Rintamaki, Mr. Matti</t>
  </si>
  <si>
    <t>Stephenson, Mrs. Walter Bertram (Martha Eustis)</t>
  </si>
  <si>
    <t>Elsbury, Mr. William James</t>
  </si>
  <si>
    <t>Bourke, Miss. Mary</t>
  </si>
  <si>
    <t>Chapman, Mr. John Henry</t>
  </si>
  <si>
    <t>Van Impe, Mr. Jean Baptiste</t>
  </si>
  <si>
    <t>Leitch, Miss. Jessie Wills</t>
  </si>
  <si>
    <t>Johnson, Mr. Alfred</t>
  </si>
  <si>
    <t>Boulos, Mr. Hanna</t>
  </si>
  <si>
    <t>Duff Gordon, Sir. Cosmo Edmund ("Mr Morgan")</t>
  </si>
  <si>
    <t>Jacobsohn, Mrs. Sidney Samuel (Amy Frances Christy)</t>
  </si>
  <si>
    <t>Slabenoff, Mr. Petco</t>
  </si>
  <si>
    <t>Harrington, Mr. Charles H</t>
  </si>
  <si>
    <t>Torber, Mr. Ernst William</t>
  </si>
  <si>
    <t>Homer, Mr. Harry ("Mr E Haven")</t>
  </si>
  <si>
    <t>Lindell, Mr. Edvard Bengtsson</t>
  </si>
  <si>
    <t>Karaic, Mr. Milan</t>
  </si>
  <si>
    <t>Daniel, Mr. Robert Williams</t>
  </si>
  <si>
    <t>Laroche, Mrs. Joseph (Juliette Marie Louise Lafargue)</t>
  </si>
  <si>
    <t>Shutes, Miss. Elizabeth W</t>
  </si>
  <si>
    <t>Andersson, Mrs. Anders Johan (Alfrida Konstantia Brogren)</t>
  </si>
  <si>
    <t>Jardin, Mr. Jose Neto</t>
  </si>
  <si>
    <t>Murphy, Miss. Margaret Jane</t>
  </si>
  <si>
    <t>Horgan, Mr. John</t>
  </si>
  <si>
    <t>Brocklebank, Mr. William Alfred</t>
  </si>
  <si>
    <t>Herman, Miss. Alice</t>
  </si>
  <si>
    <t>Danbom, Mr. Ernst Gilbert</t>
  </si>
  <si>
    <t>Lobb, Mrs. William Arthur (Cordelia K Stanlick)</t>
  </si>
  <si>
    <t>Becker, Miss. Marion Louise</t>
  </si>
  <si>
    <t>Gavey, Mr. Lawrence</t>
  </si>
  <si>
    <t>Yasbeck, Mr. Antoni</t>
  </si>
  <si>
    <t>Kimball, Mr. Edwin Nelson Jr</t>
  </si>
  <si>
    <t>Nakid, Mr. Sahid</t>
  </si>
  <si>
    <t>Hansen, Mr. Henry Damsgaard</t>
  </si>
  <si>
    <t>Bowen, Mr. David John "Dai"</t>
  </si>
  <si>
    <t>Sutton, Mr. Frederick</t>
  </si>
  <si>
    <t>Kirkland, Rev. Charles Leonard</t>
  </si>
  <si>
    <t>Longley, Miss. Gretchen Fiske</t>
  </si>
  <si>
    <t>Bostandyeff, Mr. Guentcho</t>
  </si>
  <si>
    <t>O'Connell, Mr. Patrick D</t>
  </si>
  <si>
    <t>Barkworth, Mr. Algernon Henry Wilson</t>
  </si>
  <si>
    <t>Lundahl, Mr. Johan Svensson</t>
  </si>
  <si>
    <t>Stahelin-Maeglin, Dr. Max</t>
  </si>
  <si>
    <t>Parr, Mr. William Henry Marsh</t>
  </si>
  <si>
    <t>Skoog, Miss. Mabel</t>
  </si>
  <si>
    <t>Davis, Miss. Mary</t>
  </si>
  <si>
    <t>Leinonen, Mr. Antti Gustaf</t>
  </si>
  <si>
    <t>Collyer, Mr. Harvey</t>
  </si>
  <si>
    <t>Panula, Mrs. Juha (Maria Emilia Ojala)</t>
  </si>
  <si>
    <t>Thorneycroft, Mr. Percival</t>
  </si>
  <si>
    <t>Jensen, Mr. Hans Peder</t>
  </si>
  <si>
    <t>Sagesser, Mlle. Emma</t>
  </si>
  <si>
    <t>Skoog, Miss. Margit Elizabeth</t>
  </si>
  <si>
    <t>Foo, Mr. Choong</t>
  </si>
  <si>
    <t>Baclini, Miss. Eugenie</t>
  </si>
  <si>
    <t>Harper, Mr. Henry Sleeper</t>
  </si>
  <si>
    <t>Cor, Mr. Liudevit</t>
  </si>
  <si>
    <t>Simonius-Blumer, Col. Oberst Alfons</t>
  </si>
  <si>
    <t>Willey, Mr. Edward</t>
  </si>
  <si>
    <t>Stanley, Miss. Amy Zillah Elsie</t>
  </si>
  <si>
    <t>Mitkoff, Mr. Mito</t>
  </si>
  <si>
    <t>Doling, Miss. Elsie</t>
  </si>
  <si>
    <t>Kalvik, Mr. Johannes Halvorsen</t>
  </si>
  <si>
    <t>O'Leary, Miss. Hanora "Norah"</t>
  </si>
  <si>
    <t>Hegarty, Miss. Hanora "Nora"</t>
  </si>
  <si>
    <t>Hickman, Mr. Leonard Mark</t>
  </si>
  <si>
    <t>Radeff, Mr. Alexander</t>
  </si>
  <si>
    <t>Bourke, Mrs. John (Catherine)</t>
  </si>
  <si>
    <t>Eitemiller, Mr. George Floyd</t>
  </si>
  <si>
    <t>Newell, Mr. Arthur Webster</t>
  </si>
  <si>
    <t>Frauenthal, Dr. Henry William</t>
  </si>
  <si>
    <t>Badt, Mr. Mohamed</t>
  </si>
  <si>
    <t>Colley, Mr. Edward Pomeroy</t>
  </si>
  <si>
    <t>Coleff, Mr. Peju</t>
  </si>
  <si>
    <t>Lindqvist, Mr. Eino William</t>
  </si>
  <si>
    <t>Hickman, Mr. Lewis</t>
  </si>
  <si>
    <t>Butler, Mr. Reginald Fenton</t>
  </si>
  <si>
    <t>Rommetvedt, Mr. Knud Paust</t>
  </si>
  <si>
    <t>Cook, Mr. Jacob</t>
  </si>
  <si>
    <t>Taylor, Mrs. Elmer Zebley (Juliet Cummins Wright)</t>
  </si>
  <si>
    <t>Brown, Mrs. Thomas William Solomon (Elizabeth Catherine Ford)</t>
  </si>
  <si>
    <t>Davidson, Mr. Thornton</t>
  </si>
  <si>
    <t>Mitchell, Mr. Henry Michael</t>
  </si>
  <si>
    <t>Wilhelms, Mr. Charles</t>
  </si>
  <si>
    <t>Watson, Mr. Ennis Hastings</t>
  </si>
  <si>
    <t>Edvardsson, Mr. Gustaf Hjalmar</t>
  </si>
  <si>
    <t>Sawyer, Mr. Frederick Charles</t>
  </si>
  <si>
    <t>Turja, Miss. Anna Sofia</t>
  </si>
  <si>
    <t>Goodwin, Mrs. Frederick (Augusta Tyler)</t>
  </si>
  <si>
    <t>Cardeza, Mr. Thomas Drake Martinez</t>
  </si>
  <si>
    <t>Peters, Miss. Katie</t>
  </si>
  <si>
    <t>Hassab, Mr. Hammad</t>
  </si>
  <si>
    <t>Olsvigen, Mr. Thor Anderson</t>
  </si>
  <si>
    <t>Goodwin, Mr. Charles Edward</t>
  </si>
  <si>
    <t>Brown, Mr. Thomas William Solomon</t>
  </si>
  <si>
    <t>Laroche, Mr. Joseph Philippe Lemercier</t>
  </si>
  <si>
    <t>Panula, Mr. Jaako Arnold</t>
  </si>
  <si>
    <t>Dakic, Mr. Branko</t>
  </si>
  <si>
    <t>Fischer, Mr. Eberhard Thelander</t>
  </si>
  <si>
    <t>Madill, Miss. Georgette Alexandra</t>
  </si>
  <si>
    <t>Dick, Mr. Albert Adrian</t>
  </si>
  <si>
    <t>Karun, Miss. Manca</t>
  </si>
  <si>
    <t>Lam, Mr. Ali</t>
  </si>
  <si>
    <t>Saad, Mr. Khalil</t>
  </si>
  <si>
    <t>Weir, Col. John</t>
  </si>
  <si>
    <t>Chapman, Mr. Charles Henry</t>
  </si>
  <si>
    <t>Kelly, Mr. James</t>
  </si>
  <si>
    <t>Mullens, Miss. Katherine "Katie"</t>
  </si>
  <si>
    <t>Thayer, Mr. John Borland</t>
  </si>
  <si>
    <t>Humblen, Mr. Adolf Mathias Nicolai Olsen</t>
  </si>
  <si>
    <t>Astor, Mrs. John Jacob (Madeleine Talmadge Force)</t>
  </si>
  <si>
    <t>Silverthorne, Mr. Spencer Victor</t>
  </si>
  <si>
    <t>Barbara, Miss. Saiide</t>
  </si>
  <si>
    <t>Gallagher, Mr. Martin</t>
  </si>
  <si>
    <t>Hansen, Mr. Henrik Juul</t>
  </si>
  <si>
    <t>Morley, Mr. Henry Samuel ("Mr Henry Marshall")</t>
  </si>
  <si>
    <t>Kelly, Mrs. Florence "Fannie"</t>
  </si>
  <si>
    <t>Calderhead, Mr. Edward Pennington</t>
  </si>
  <si>
    <t>Cleaver, Miss. Alice</t>
  </si>
  <si>
    <t>Moubarek, Master. Halim Gonios ("William George")</t>
  </si>
  <si>
    <t>Mayne, Mlle. Berthe Antonine ("Mrs de Villiers")</t>
  </si>
  <si>
    <t>Klaber, Mr. Herman</t>
  </si>
  <si>
    <t>Taylor, Mr. Elmer Zebley</t>
  </si>
  <si>
    <t>Larsson, Mr. August Viktor</t>
  </si>
  <si>
    <t>Greenberg, Mr. Samuel</t>
  </si>
  <si>
    <t>Soholt, Mr. Peter Andreas Lauritz Andersen</t>
  </si>
  <si>
    <t>Endres, Miss. Caroline Louise</t>
  </si>
  <si>
    <t>Troutt, Miss. Edwina Celia "Winnie"</t>
  </si>
  <si>
    <t>McEvoy, Mr. Michael</t>
  </si>
  <si>
    <t>Johnson, Mr. Malkolm Joackim</t>
  </si>
  <si>
    <t>Harper, Miss. Annie Jessie "Nina"</t>
  </si>
  <si>
    <t>Jensen, Mr. Svend Lauritz</t>
  </si>
  <si>
    <t>Gillespie, Mr. William Henry</t>
  </si>
  <si>
    <t>Hodges, Mr. Henry Price</t>
  </si>
  <si>
    <t>Chambers, Mr. Norman Campbell</t>
  </si>
  <si>
    <t>Oreskovic, Mr. Luka</t>
  </si>
  <si>
    <t>Renouf, Mrs. Peter Henry (Lillian Jefferys)</t>
  </si>
  <si>
    <t>Mannion, Miss. Margareth</t>
  </si>
  <si>
    <t>Bryhl, Mr. Kurt Arnold Gottfrid</t>
  </si>
  <si>
    <t>Ilmakangas, Miss. Pieta Sofia</t>
  </si>
  <si>
    <t>Allen, Miss. Elisabeth Walton</t>
  </si>
  <si>
    <t>Hassan, Mr. Houssein G N</t>
  </si>
  <si>
    <t>Knight, Mr. Robert J</t>
  </si>
  <si>
    <t>Berriman, Mr. William John</t>
  </si>
  <si>
    <t>Troupiansky, Mr. Moses Aaron</t>
  </si>
  <si>
    <t>Williams, Mr. Leslie</t>
  </si>
  <si>
    <t>Ford, Mrs. Edward (Margaret Ann Watson)</t>
  </si>
  <si>
    <t>Lesurer, Mr. Gustave J</t>
  </si>
  <si>
    <t>Ivanoff, Mr. Kanio</t>
  </si>
  <si>
    <t>Nankoff, Mr. Minko</t>
  </si>
  <si>
    <t>Hawksford, Mr. Walter James</t>
  </si>
  <si>
    <t>Cavendish, Mr. Tyrell William</t>
  </si>
  <si>
    <t>Ryerson, Miss. Susan Parker "Suzette"</t>
  </si>
  <si>
    <t>McNamee, Mr. Neal</t>
  </si>
  <si>
    <t>Stranden, Mr. Juho</t>
  </si>
  <si>
    <t>Crosby, Capt. Edward Gifford</t>
  </si>
  <si>
    <t>Abbott, Mr. Rossmore Edward</t>
  </si>
  <si>
    <t>Sinkkonen, Miss. Anna</t>
  </si>
  <si>
    <t>Marvin, Mr. Daniel Warner</t>
  </si>
  <si>
    <t>Connaghton, Mr. Michael</t>
  </si>
  <si>
    <t>Wells, Miss. Joan</t>
  </si>
  <si>
    <t>Moor, Master. Meier</t>
  </si>
  <si>
    <t>Vande Velde, Mr. Johannes Joseph</t>
  </si>
  <si>
    <t>Jonkoff, Mr. Lalio</t>
  </si>
  <si>
    <t>Herman, Mrs. Samuel (Jane Laver)</t>
  </si>
  <si>
    <t>Hamalainen, Master. Viljo</t>
  </si>
  <si>
    <t>Carlsson, Mr. August Sigfrid</t>
  </si>
  <si>
    <t>Bailey, Mr. Percy Andrew</t>
  </si>
  <si>
    <t>Theobald, Mr. Thomas Leonard</t>
  </si>
  <si>
    <t>Rothes, the Countess. of (Lucy Noel Martha Dyer-Edwards)</t>
  </si>
  <si>
    <t>Garfirth, Mr. John</t>
  </si>
  <si>
    <t>Nirva, Mr. Iisakki Antino Aijo</t>
  </si>
  <si>
    <t>Barah, Mr. Hanna Assi</t>
  </si>
  <si>
    <t>Carter, Mrs. William Ernest (Lucile Polk)</t>
  </si>
  <si>
    <t>Eklund, Mr. Hans Linus</t>
  </si>
  <si>
    <t>Hogeboom, Mrs. John C (Anna Andrews)</t>
  </si>
  <si>
    <t>Brewe, Dr. Arthur Jackson</t>
  </si>
  <si>
    <t>Mangan, Miss. Mary</t>
  </si>
  <si>
    <t>Moran, Mr. Daniel J</t>
  </si>
  <si>
    <t>Gronnestad, Mr. Daniel Danielsen</t>
  </si>
  <si>
    <t>Lievens, Mr. Rene Aime</t>
  </si>
  <si>
    <t>Jensen, Mr. Niels Peder</t>
  </si>
  <si>
    <t>Mack, Mrs. (Mary)</t>
  </si>
  <si>
    <t>Elias, Mr. Dibo</t>
  </si>
  <si>
    <t>Hocking, Mrs. Elizabeth (Eliza Needs)</t>
  </si>
  <si>
    <t>Myhrman, Mr. Pehr Fabian Oliver Malkolm</t>
  </si>
  <si>
    <t>Tobin, Mr. Roger</t>
  </si>
  <si>
    <t>Emanuel, Miss. Virginia Ethel</t>
  </si>
  <si>
    <t>Kilgannon, Mr. Thomas J</t>
  </si>
  <si>
    <t>Robert, Mrs. Edward Scott (Elisabeth Walton McMillan)</t>
  </si>
  <si>
    <t>Ayoub, Miss. Banoura</t>
  </si>
  <si>
    <t>Dick, Mrs. Albert Adrian (Vera Gillespie)</t>
  </si>
  <si>
    <t>Long, Mr. Milton Clyde</t>
  </si>
  <si>
    <t>Johnston, Mr. Andrew G</t>
  </si>
  <si>
    <t>Ali, Mr. William</t>
  </si>
  <si>
    <t>Harmer, Mr. Abraham (David Lishin)</t>
  </si>
  <si>
    <t>Sjoblom, Miss. Anna Sofia</t>
  </si>
  <si>
    <t>Rice, Master. George Hugh</t>
  </si>
  <si>
    <t>Dean, Master. Bertram Vere</t>
  </si>
  <si>
    <t>Guggenheim, Mr. Benjamin</t>
  </si>
  <si>
    <t>Keane, Mr. Andrew "Andy"</t>
  </si>
  <si>
    <t>Gaskell, Mr. Alfred</t>
  </si>
  <si>
    <t>Sage, Miss. Stella Anna</t>
  </si>
  <si>
    <t>Hoyt, Mr. William Fisher</t>
  </si>
  <si>
    <t>Dantcheff, Mr. Ristiu</t>
  </si>
  <si>
    <t>Otter, Mr. Richard</t>
  </si>
  <si>
    <t>Leader, Dr. Alice (Farnham)</t>
  </si>
  <si>
    <t>Osman, Mrs. Mara</t>
  </si>
  <si>
    <t>Ibrahim Shawah, Mr. Yousseff</t>
  </si>
  <si>
    <t>Van Impe, Mrs. Jean Baptiste (Rosalie Paula Govaert)</t>
  </si>
  <si>
    <t>Ponesell, Mr. Martin</t>
  </si>
  <si>
    <t>Collyer, Mrs. Harvey (Charlotte Annie Tate)</t>
  </si>
  <si>
    <t>Carter, Master. William Thornton II</t>
  </si>
  <si>
    <t>Thomas, Master. Assad Alexander</t>
  </si>
  <si>
    <t>Hedman, Mr. Oskar Arvid</t>
  </si>
  <si>
    <t>Johansson, Mr. Karl Johan</t>
  </si>
  <si>
    <t>Andrews, Mr. Thomas Jr</t>
  </si>
  <si>
    <t>Pettersson, Miss. Ellen Natalia</t>
  </si>
  <si>
    <t>Meyer, Mr. August</t>
  </si>
  <si>
    <t>Chambers, Mrs. Norman Campbell (Bertha Griggs)</t>
  </si>
  <si>
    <t>Alexander, Mr. William</t>
  </si>
  <si>
    <t>Lester, Mr. James</t>
  </si>
  <si>
    <t>Slemen, Mr. Richard James</t>
  </si>
  <si>
    <t>Andersson, Miss. Ebba Iris Alfrida</t>
  </si>
  <si>
    <t>Tomlin, Mr. Ernest Portage</t>
  </si>
  <si>
    <t>Fry, Mr. Richard</t>
  </si>
  <si>
    <t>Heininen, Miss. Wendla Maria</t>
  </si>
  <si>
    <t>Mallet, Mr. Albert</t>
  </si>
  <si>
    <t>Holm, Mr. John Fredrik Alexander</t>
  </si>
  <si>
    <t>Skoog, Master. Karl Thorsten</t>
  </si>
  <si>
    <t>Hays, Mrs. Charles Melville (Clara Jennings Gregg)</t>
  </si>
  <si>
    <t>Lulic, Mr. Nikola</t>
  </si>
  <si>
    <t>Reuchlin, Jonkheer. John George</t>
  </si>
  <si>
    <t>Moor, Mrs. (Beila)</t>
  </si>
  <si>
    <t>Panula, Master. Urho Abraham</t>
  </si>
  <si>
    <t>Flynn, Mr. John</t>
  </si>
  <si>
    <t>Lam, Mr. Len</t>
  </si>
  <si>
    <t>Mallet, Master. Andre</t>
  </si>
  <si>
    <t>McCormack, Mr. Thomas Joseph</t>
  </si>
  <si>
    <t>Stone, Mrs. George Nelson (Martha Evelyn)</t>
  </si>
  <si>
    <t>Yasbeck, Mrs. Antoni (Selini Alexander)</t>
  </si>
  <si>
    <t>Richards, Master. George Sibley</t>
  </si>
  <si>
    <t>Saad, Mr. Amin</t>
  </si>
  <si>
    <t>Augustsson, Mr. Albert</t>
  </si>
  <si>
    <t>Allum, Mr. Owen George</t>
  </si>
  <si>
    <t>Compton, Miss. Sara Rebecca</t>
  </si>
  <si>
    <t>Pasic, Mr. Jakob</t>
  </si>
  <si>
    <t>Sirota, Mr. Maurice</t>
  </si>
  <si>
    <t>Chip, Mr. Chang</t>
  </si>
  <si>
    <t>Marechal, Mr. Pierre</t>
  </si>
  <si>
    <t>Alhomaki, Mr. Ilmari Rudolf</t>
  </si>
  <si>
    <t>Mudd, Mr. Thomas Charles</t>
  </si>
  <si>
    <t>Serepeca, Miss. Augusta</t>
  </si>
  <si>
    <t>Lemberopolous, Mr. Peter L</t>
  </si>
  <si>
    <t>Culumovic, Mr. Jeso</t>
  </si>
  <si>
    <t>Abbing, Mr. Anthony</t>
  </si>
  <si>
    <t>Sage, Mr. Douglas Bullen</t>
  </si>
  <si>
    <t>Markoff, Mr. Marin</t>
  </si>
  <si>
    <t>Harper, Rev. John</t>
  </si>
  <si>
    <t>Goldenberg, Mrs. Samuel L (Edwiga Grabowska)</t>
  </si>
  <si>
    <t>Andersson, Master. Sigvard Harald Elias</t>
  </si>
  <si>
    <t>Svensson, Mr. Johan</t>
  </si>
  <si>
    <t>Boulos, Miss. Nourelain</t>
  </si>
  <si>
    <t>Lines, Miss. Mary Conover</t>
  </si>
  <si>
    <t>Carter, Mrs. Ernest Courtenay (Lilian Hughes)</t>
  </si>
  <si>
    <t>Aks, Mrs. Sam (Leah Rosen)</t>
  </si>
  <si>
    <t>Wick, Mrs. George Dennick (Mary Hitchcock)</t>
  </si>
  <si>
    <t xml:space="preserve">Daly, Mr. Peter Denis </t>
  </si>
  <si>
    <t>Baclini, Mrs. Solomon (Latifa Qurban)</t>
  </si>
  <si>
    <t>Razi, Mr. Raihed</t>
  </si>
  <si>
    <t>Hansen, Mr. Claus Peter</t>
  </si>
  <si>
    <t>Giles, Mr. Frederick Edward</t>
  </si>
  <si>
    <t>Swift, Mrs. Frederick Joel (Margaret Welles Barron)</t>
  </si>
  <si>
    <t>Sage, Miss. Dorothy Edith "Dolly"</t>
  </si>
  <si>
    <t>Gill, Mr. John William</t>
  </si>
  <si>
    <t>Bystrom, Mrs. (Karolina)</t>
  </si>
  <si>
    <t>Duran y More, Miss. Asuncion</t>
  </si>
  <si>
    <t>Roebling, Mr. Washington Augustus II</t>
  </si>
  <si>
    <t>van Melkebeke, Mr. Philemon</t>
  </si>
  <si>
    <t>Johnson, Master. Harold Theodor</t>
  </si>
  <si>
    <t>Balkic, Mr. Cerin</t>
  </si>
  <si>
    <t>Beckwith, Mrs. Richard Leonard (Sallie Monypeny)</t>
  </si>
  <si>
    <t>Carlsson, Mr. Frans Olof</t>
  </si>
  <si>
    <t>Vander Cruyssen, Mr. Victor</t>
  </si>
  <si>
    <t>Abelson, Mrs. Samuel (Hannah Wizosky)</t>
  </si>
  <si>
    <t>Najib, Miss. Adele Kiamie "Jane"</t>
  </si>
  <si>
    <t>Gustafsson, Mr. Alfred Ossian</t>
  </si>
  <si>
    <t>Petroff, Mr. Nedelio</t>
  </si>
  <si>
    <t>Laleff, Mr. Kristo</t>
  </si>
  <si>
    <t>Potter, Mrs. Thomas Jr (Lily Alexenia Wilson)</t>
  </si>
  <si>
    <t>Shelley, Mrs. William (Imanita Parrish Hall)</t>
  </si>
  <si>
    <t>Markun, Mr. Johann</t>
  </si>
  <si>
    <t>Dahlberg, Miss. Gerda Ulrika</t>
  </si>
  <si>
    <t>Banfield, Mr. Frederick James</t>
  </si>
  <si>
    <t>Sutehall, Mr. Henry Jr</t>
  </si>
  <si>
    <t>Rice, Mrs. William (Margaret Norton)</t>
  </si>
  <si>
    <t>Montvila, Rev. Juozas</t>
  </si>
  <si>
    <t>Graham, Miss. Margaret Edith</t>
  </si>
  <si>
    <t>Johnston, Miss. Catherine Helen "Carrie"</t>
  </si>
  <si>
    <t>Behr, Mr. Karl Howell</t>
  </si>
  <si>
    <t>Dooley, Mr. Patrick</t>
  </si>
  <si>
    <t>Title</t>
  </si>
  <si>
    <t>First Name</t>
  </si>
  <si>
    <t>Last Name</t>
  </si>
  <si>
    <t>Virginia</t>
  </si>
  <si>
    <t>Data from a questionnaire on environmental policy</t>
  </si>
  <si>
    <t>Number</t>
  </si>
  <si>
    <t>Gender</t>
  </si>
  <si>
    <t>State</t>
  </si>
  <si>
    <t>Salary</t>
  </si>
  <si>
    <t>Opinion</t>
  </si>
  <si>
    <t>Capital City</t>
  </si>
  <si>
    <t>Middle-aged</t>
  </si>
  <si>
    <t>1</t>
  </si>
  <si>
    <t>Arizona</t>
  </si>
  <si>
    <t xml:space="preserve">Strongly agree </t>
  </si>
  <si>
    <t>Phoenix</t>
  </si>
  <si>
    <t xml:space="preserve">Neutral </t>
  </si>
  <si>
    <t>Young</t>
  </si>
  <si>
    <t>2</t>
  </si>
  <si>
    <t>California</t>
  </si>
  <si>
    <t>Strongly disagree</t>
  </si>
  <si>
    <t>Sacramento</t>
  </si>
  <si>
    <t xml:space="preserve"> Middle-aged</t>
  </si>
  <si>
    <t>Florida</t>
  </si>
  <si>
    <t>Strongly agree</t>
  </si>
  <si>
    <t>Tallahassee</t>
  </si>
  <si>
    <t>Neutral</t>
  </si>
  <si>
    <t>Illinois</t>
  </si>
  <si>
    <t>Springfield</t>
  </si>
  <si>
    <t>Disagree</t>
  </si>
  <si>
    <t>Michigan</t>
  </si>
  <si>
    <t>Lansing</t>
  </si>
  <si>
    <t>Agree</t>
  </si>
  <si>
    <t>Elderly</t>
  </si>
  <si>
    <t xml:space="preserve">Strongly disagree </t>
  </si>
  <si>
    <t>Minnesota</t>
  </si>
  <si>
    <t>Saint Paul</t>
  </si>
  <si>
    <t xml:space="preserve"> Young</t>
  </si>
  <si>
    <t>New York</t>
  </si>
  <si>
    <t>Albany</t>
  </si>
  <si>
    <t xml:space="preserve"> Elderly</t>
  </si>
  <si>
    <t>Ohio</t>
  </si>
  <si>
    <t>Columbus</t>
  </si>
  <si>
    <t>Texas</t>
  </si>
  <si>
    <t>Austin</t>
  </si>
  <si>
    <t>Richmond</t>
  </si>
  <si>
    <t>Uncertain variable</t>
  </si>
  <si>
    <t>Quantity demanded</t>
  </si>
  <si>
    <t>Decision variable</t>
  </si>
  <si>
    <t>Quantity Ordered</t>
  </si>
  <si>
    <t>Input variables</t>
  </si>
  <si>
    <t>Fixed cost</t>
  </si>
  <si>
    <t>Variable cost</t>
  </si>
  <si>
    <t>Original price</t>
  </si>
  <si>
    <t>Discounted price</t>
  </si>
  <si>
    <t>Total Revenue</t>
  </si>
  <si>
    <t>Total Cost</t>
  </si>
  <si>
    <t>Maximum Profit</t>
  </si>
  <si>
    <t>Personnel</t>
  </si>
  <si>
    <t>Score</t>
  </si>
  <si>
    <t>Firm</t>
  </si>
  <si>
    <t>Start Date</t>
  </si>
  <si>
    <t>End Date</t>
  </si>
  <si>
    <t>Mr</t>
  </si>
  <si>
    <t>Miss</t>
  </si>
  <si>
    <t>Master</t>
  </si>
  <si>
    <t>Mrs</t>
  </si>
  <si>
    <t>Don</t>
  </si>
  <si>
    <t>Rev</t>
  </si>
  <si>
    <t>Dr</t>
  </si>
  <si>
    <t>Mme</t>
  </si>
  <si>
    <t>Ms</t>
  </si>
  <si>
    <t>Major</t>
  </si>
  <si>
    <t>Mlle</t>
  </si>
  <si>
    <t>Col</t>
  </si>
  <si>
    <t>Capt</t>
  </si>
  <si>
    <t>Jonkheer</t>
  </si>
  <si>
    <t>Braund</t>
  </si>
  <si>
    <t>Cumings</t>
  </si>
  <si>
    <t>Heikkinen</t>
  </si>
  <si>
    <t>Futrelle</t>
  </si>
  <si>
    <t>Allen</t>
  </si>
  <si>
    <t>Moran</t>
  </si>
  <si>
    <t>McCarthy</t>
  </si>
  <si>
    <t>Palsson</t>
  </si>
  <si>
    <t>Johnson</t>
  </si>
  <si>
    <t>Nasser</t>
  </si>
  <si>
    <t>Sandstrom</t>
  </si>
  <si>
    <t>Bonnell</t>
  </si>
  <si>
    <t>Saundercock</t>
  </si>
  <si>
    <t>Andersson</t>
  </si>
  <si>
    <t>Vestrom</t>
  </si>
  <si>
    <t>Hewlett</t>
  </si>
  <si>
    <t>Rice</t>
  </si>
  <si>
    <t>Williams</t>
  </si>
  <si>
    <t>Vander Planke</t>
  </si>
  <si>
    <t>Masselmani</t>
  </si>
  <si>
    <t>Fynney</t>
  </si>
  <si>
    <t>Beesley</t>
  </si>
  <si>
    <t>McGowan</t>
  </si>
  <si>
    <t>Sloper</t>
  </si>
  <si>
    <t>Asplund</t>
  </si>
  <si>
    <t>Emir</t>
  </si>
  <si>
    <t>Fortune</t>
  </si>
  <si>
    <t>Owyer</t>
  </si>
  <si>
    <t>Todoroff</t>
  </si>
  <si>
    <t>Uruchurtu</t>
  </si>
  <si>
    <t>Spencer</t>
  </si>
  <si>
    <t>Glynn</t>
  </si>
  <si>
    <t>Wheadon</t>
  </si>
  <si>
    <t>Meyer</t>
  </si>
  <si>
    <t>Holverson</t>
  </si>
  <si>
    <t>Mamee</t>
  </si>
  <si>
    <t>Cann</t>
  </si>
  <si>
    <t>Nicola-Yarred</t>
  </si>
  <si>
    <t>Ahlin</t>
  </si>
  <si>
    <t>Turpin</t>
  </si>
  <si>
    <t>Kraeff</t>
  </si>
  <si>
    <t>Laroche</t>
  </si>
  <si>
    <t>Devaney</t>
  </si>
  <si>
    <t>Rogers</t>
  </si>
  <si>
    <t>Lennon</t>
  </si>
  <si>
    <t>Oriscoll</t>
  </si>
  <si>
    <t>Samaan</t>
  </si>
  <si>
    <t>Arnold-Franchi</t>
  </si>
  <si>
    <t>Panula</t>
  </si>
  <si>
    <t>Nosworthy</t>
  </si>
  <si>
    <t>Harper</t>
  </si>
  <si>
    <t>Faunthorpe</t>
  </si>
  <si>
    <t>Ostby</t>
  </si>
  <si>
    <t>Woolner</t>
  </si>
  <si>
    <t>Rugg</t>
  </si>
  <si>
    <t>Novel</t>
  </si>
  <si>
    <t>West</t>
  </si>
  <si>
    <t>Goodwin</t>
  </si>
  <si>
    <t>Sirayanian</t>
  </si>
  <si>
    <t>Icard</t>
  </si>
  <si>
    <t>Harris</t>
  </si>
  <si>
    <t>Skoog</t>
  </si>
  <si>
    <t>Stewart</t>
  </si>
  <si>
    <t>Moubarek</t>
  </si>
  <si>
    <t>Nye</t>
  </si>
  <si>
    <t>Crease</t>
  </si>
  <si>
    <t>Kink</t>
  </si>
  <si>
    <t>Jenkin</t>
  </si>
  <si>
    <t>Hood</t>
  </si>
  <si>
    <t>Chronopoulos</t>
  </si>
  <si>
    <t>Bing</t>
  </si>
  <si>
    <t>Moen</t>
  </si>
  <si>
    <t>Staneff</t>
  </si>
  <si>
    <t>Moutal</t>
  </si>
  <si>
    <t>Caldwell</t>
  </si>
  <si>
    <t>Dowdell</t>
  </si>
  <si>
    <t>Waelens</t>
  </si>
  <si>
    <t>Sheerlinck</t>
  </si>
  <si>
    <t>McDermott</t>
  </si>
  <si>
    <t>Carrau</t>
  </si>
  <si>
    <t>Ilett</t>
  </si>
  <si>
    <t>Backstrom</t>
  </si>
  <si>
    <t>Ford</t>
  </si>
  <si>
    <t>Slocovski</t>
  </si>
  <si>
    <t>Celotti</t>
  </si>
  <si>
    <t>Christmann</t>
  </si>
  <si>
    <t>Andreasson</t>
  </si>
  <si>
    <t>Chaffee</t>
  </si>
  <si>
    <t>Dean</t>
  </si>
  <si>
    <t>Coxon</t>
  </si>
  <si>
    <t>Shorney</t>
  </si>
  <si>
    <t>Goldschmidt</t>
  </si>
  <si>
    <t>Greenfield</t>
  </si>
  <si>
    <t>Doling</t>
  </si>
  <si>
    <t>Kantor</t>
  </si>
  <si>
    <t>Petranec</t>
  </si>
  <si>
    <t>Petroff</t>
  </si>
  <si>
    <t>White</t>
  </si>
  <si>
    <t>Johansson</t>
  </si>
  <si>
    <t>Gustafsson</t>
  </si>
  <si>
    <t>Mionoff</t>
  </si>
  <si>
    <t>Salkjelsvik</t>
  </si>
  <si>
    <t>Moss</t>
  </si>
  <si>
    <t>Rekic</t>
  </si>
  <si>
    <t>Porter</t>
  </si>
  <si>
    <t>Zabour</t>
  </si>
  <si>
    <t>Barton</t>
  </si>
  <si>
    <t>Jussila</t>
  </si>
  <si>
    <t>Attalah</t>
  </si>
  <si>
    <t>Pekoniemi</t>
  </si>
  <si>
    <t>Connors</t>
  </si>
  <si>
    <t>Baxter</t>
  </si>
  <si>
    <t>Hickman</t>
  </si>
  <si>
    <t>Moore</t>
  </si>
  <si>
    <t>Webber</t>
  </si>
  <si>
    <t>McMahon</t>
  </si>
  <si>
    <t>Madsen</t>
  </si>
  <si>
    <t>Peter</t>
  </si>
  <si>
    <t>Ekstrom</t>
  </si>
  <si>
    <t>Drazenoic</t>
  </si>
  <si>
    <t>Coelho</t>
  </si>
  <si>
    <t>Robins</t>
  </si>
  <si>
    <t>Weisz</t>
  </si>
  <si>
    <t>Sobey</t>
  </si>
  <si>
    <t>Richard</t>
  </si>
  <si>
    <t>Newsom</t>
  </si>
  <si>
    <t>Osen</t>
  </si>
  <si>
    <t>Giglio</t>
  </si>
  <si>
    <t>Boulos</t>
  </si>
  <si>
    <t>Nysten</t>
  </si>
  <si>
    <t>Hakkarainen</t>
  </si>
  <si>
    <t>Burke</t>
  </si>
  <si>
    <t>Andrew</t>
  </si>
  <si>
    <t>Nicholls</t>
  </si>
  <si>
    <t>Navratil</t>
  </si>
  <si>
    <t>Byles</t>
  </si>
  <si>
    <t>Bateman</t>
  </si>
  <si>
    <t>Pears</t>
  </si>
  <si>
    <t>Meo</t>
  </si>
  <si>
    <t>van Bvan Billiard</t>
  </si>
  <si>
    <t>Olsen</t>
  </si>
  <si>
    <t>Gilnagh</t>
  </si>
  <si>
    <t>Corn</t>
  </si>
  <si>
    <t>Smiljanic</t>
  </si>
  <si>
    <t>Sage</t>
  </si>
  <si>
    <t>Cribb</t>
  </si>
  <si>
    <t>Watt</t>
  </si>
  <si>
    <t>Bengtsson</t>
  </si>
  <si>
    <t>Calic</t>
  </si>
  <si>
    <t>Goldsmith</t>
  </si>
  <si>
    <t>Chibnall</t>
  </si>
  <si>
    <t>Baumann</t>
  </si>
  <si>
    <t>Ling</t>
  </si>
  <si>
    <t>Van der hoef</t>
  </si>
  <si>
    <t>Sivola</t>
  </si>
  <si>
    <t>Smith</t>
  </si>
  <si>
    <t>Klasen</t>
  </si>
  <si>
    <t>Lefebre</t>
  </si>
  <si>
    <t>Isham</t>
  </si>
  <si>
    <t>Hale</t>
  </si>
  <si>
    <t>Leonard</t>
  </si>
  <si>
    <t>Pernot</t>
  </si>
  <si>
    <t>Becker</t>
  </si>
  <si>
    <t>Kink-Heilmann</t>
  </si>
  <si>
    <t>Rood</t>
  </si>
  <si>
    <t>Orien</t>
  </si>
  <si>
    <t>Romaine</t>
  </si>
  <si>
    <t>Bourke</t>
  </si>
  <si>
    <t>Turcin</t>
  </si>
  <si>
    <t>Pinsky</t>
  </si>
  <si>
    <t>Carbines</t>
  </si>
  <si>
    <t>Andersen-Jensen</t>
  </si>
  <si>
    <t>Brown</t>
  </si>
  <si>
    <t>Lurette</t>
  </si>
  <si>
    <t>Mernagh</t>
  </si>
  <si>
    <t>Madigan</t>
  </si>
  <si>
    <t>Yrois</t>
  </si>
  <si>
    <t>Vande Walle</t>
  </si>
  <si>
    <t>Johanson</t>
  </si>
  <si>
    <t>Youseff</t>
  </si>
  <si>
    <t>Cohen</t>
  </si>
  <si>
    <t>Strom</t>
  </si>
  <si>
    <t>Albimona</t>
  </si>
  <si>
    <t>Carr</t>
  </si>
  <si>
    <t>Blank</t>
  </si>
  <si>
    <t>Ali</t>
  </si>
  <si>
    <t>Cameron</t>
  </si>
  <si>
    <t>Perkin</t>
  </si>
  <si>
    <t>Givard</t>
  </si>
  <si>
    <t>Kiernan</t>
  </si>
  <si>
    <t>Newell</t>
  </si>
  <si>
    <t>Honkanen</t>
  </si>
  <si>
    <t>Jacobsohn</t>
  </si>
  <si>
    <t>Bazzani</t>
  </si>
  <si>
    <t>Sunderland</t>
  </si>
  <si>
    <t>Bracken</t>
  </si>
  <si>
    <t>Green</t>
  </si>
  <si>
    <t>Nenkoff</t>
  </si>
  <si>
    <t>Hoyt</t>
  </si>
  <si>
    <t>Berglund</t>
  </si>
  <si>
    <t>Mellors</t>
  </si>
  <si>
    <t>Lovell</t>
  </si>
  <si>
    <t>Fahlstrom</t>
  </si>
  <si>
    <t>Larsson</t>
  </si>
  <si>
    <t>Sjostedt</t>
  </si>
  <si>
    <t>Leyson</t>
  </si>
  <si>
    <t>Harknett</t>
  </si>
  <si>
    <t>Hold</t>
  </si>
  <si>
    <t>Collyer</t>
  </si>
  <si>
    <t>Pengelly</t>
  </si>
  <si>
    <t>Hunt</t>
  </si>
  <si>
    <t>Murphy</t>
  </si>
  <si>
    <t>Coleridge</t>
  </si>
  <si>
    <t>Maenpaa</t>
  </si>
  <si>
    <t>Minahan</t>
  </si>
  <si>
    <t>Lindahl</t>
  </si>
  <si>
    <t>Hamalainen</t>
  </si>
  <si>
    <t>Beckwith</t>
  </si>
  <si>
    <t>Carter</t>
  </si>
  <si>
    <t>Reed</t>
  </si>
  <si>
    <t>Stead</t>
  </si>
  <si>
    <t>Lobb</t>
  </si>
  <si>
    <t>Rosblom</t>
  </si>
  <si>
    <t>Touma</t>
  </si>
  <si>
    <t>Thorne</t>
  </si>
  <si>
    <t>Cherry</t>
  </si>
  <si>
    <t>Ward</t>
  </si>
  <si>
    <t>Parrish</t>
  </si>
  <si>
    <t>Taussig</t>
  </si>
  <si>
    <t>Harrison</t>
  </si>
  <si>
    <t>Henry</t>
  </si>
  <si>
    <t>Reeves</t>
  </si>
  <si>
    <t>Persson</t>
  </si>
  <si>
    <t>Graham</t>
  </si>
  <si>
    <t>Bissette</t>
  </si>
  <si>
    <t>Cairns</t>
  </si>
  <si>
    <t>Tornquist</t>
  </si>
  <si>
    <t>Mellinger</t>
  </si>
  <si>
    <t>Natsch</t>
  </si>
  <si>
    <t>Healy</t>
  </si>
  <si>
    <t>Andrews</t>
  </si>
  <si>
    <t>Lindblom</t>
  </si>
  <si>
    <t>Parkes</t>
  </si>
  <si>
    <t>Abbott</t>
  </si>
  <si>
    <t>Duane</t>
  </si>
  <si>
    <t>Olsson</t>
  </si>
  <si>
    <t>de Pde Pelsmaeker</t>
  </si>
  <si>
    <t>Dorking</t>
  </si>
  <si>
    <t>Stankovic</t>
  </si>
  <si>
    <t>de Mde Mulder</t>
  </si>
  <si>
    <t>Naidenoff</t>
  </si>
  <si>
    <t>Hosono</t>
  </si>
  <si>
    <t>Connolly</t>
  </si>
  <si>
    <t>Barber</t>
  </si>
  <si>
    <t>Bishop</t>
  </si>
  <si>
    <t>Levy</t>
  </si>
  <si>
    <t>Haas</t>
  </si>
  <si>
    <t>Mineff</t>
  </si>
  <si>
    <t>Lewy</t>
  </si>
  <si>
    <t>Hanna</t>
  </si>
  <si>
    <t>Allison</t>
  </si>
  <si>
    <t>Saalfeld</t>
  </si>
  <si>
    <t>Kelly</t>
  </si>
  <si>
    <t>McCoy</t>
  </si>
  <si>
    <t>Keane</t>
  </si>
  <si>
    <t>Fleming</t>
  </si>
  <si>
    <t>Penasco y Castellana</t>
  </si>
  <si>
    <t>Abelson</t>
  </si>
  <si>
    <t>Francatelli</t>
  </si>
  <si>
    <t>Hays</t>
  </si>
  <si>
    <t>Ryerson</t>
  </si>
  <si>
    <t>Lahtinen</t>
  </si>
  <si>
    <t>Hendekovic</t>
  </si>
  <si>
    <t>Hart</t>
  </si>
  <si>
    <t>Nilsson</t>
  </si>
  <si>
    <t>Moraweck</t>
  </si>
  <si>
    <t>Wick</t>
  </si>
  <si>
    <t>Spedden</t>
  </si>
  <si>
    <t>Dennis</t>
  </si>
  <si>
    <t>Danoff</t>
  </si>
  <si>
    <t>Slayter</t>
  </si>
  <si>
    <t>Nysveen</t>
  </si>
  <si>
    <t>Ball</t>
  </si>
  <si>
    <t>Hippach</t>
  </si>
  <si>
    <t>Partner</t>
  </si>
  <si>
    <t>Frauenthal</t>
  </si>
  <si>
    <t>Denkoff</t>
  </si>
  <si>
    <t>Burns</t>
  </si>
  <si>
    <t>Dahl</t>
  </si>
  <si>
    <t>Blackwell</t>
  </si>
  <si>
    <t>Collander</t>
  </si>
  <si>
    <t>Sedgwick</t>
  </si>
  <si>
    <t>Fox</t>
  </si>
  <si>
    <t>Davison</t>
  </si>
  <si>
    <t>Coutts</t>
  </si>
  <si>
    <t>Dimic</t>
  </si>
  <si>
    <t>Odahl</t>
  </si>
  <si>
    <t>Williams-Lambert</t>
  </si>
  <si>
    <t>Elias</t>
  </si>
  <si>
    <t>Yousif</t>
  </si>
  <si>
    <t>Vanden Steen</t>
  </si>
  <si>
    <t>Bowerman</t>
  </si>
  <si>
    <t>Funk</t>
  </si>
  <si>
    <t>McGovern</t>
  </si>
  <si>
    <t>Mockler</t>
  </si>
  <si>
    <t>del Cdel Carlo</t>
  </si>
  <si>
    <t>Barbara</t>
  </si>
  <si>
    <t>Asim</t>
  </si>
  <si>
    <t>Adahl</t>
  </si>
  <si>
    <t>Warren</t>
  </si>
  <si>
    <t>Moussa</t>
  </si>
  <si>
    <t>Jermyn</t>
  </si>
  <si>
    <t>Aubart</t>
  </si>
  <si>
    <t>Harder</t>
  </si>
  <si>
    <t>Wiklund</t>
  </si>
  <si>
    <t>Beavan</t>
  </si>
  <si>
    <t>Ringhini</t>
  </si>
  <si>
    <t>Landergren</t>
  </si>
  <si>
    <t>Widener</t>
  </si>
  <si>
    <t>Betros</t>
  </si>
  <si>
    <t>Bidois</t>
  </si>
  <si>
    <t>Nakid</t>
  </si>
  <si>
    <t>Tikkanen</t>
  </si>
  <si>
    <t>Plotcharsky</t>
  </si>
  <si>
    <t>Davies</t>
  </si>
  <si>
    <t>Buss</t>
  </si>
  <si>
    <t>Sadlier</t>
  </si>
  <si>
    <t>Lehmann</t>
  </si>
  <si>
    <t>Jansson</t>
  </si>
  <si>
    <t>McKane</t>
  </si>
  <si>
    <t>Pain</t>
  </si>
  <si>
    <t>Trout</t>
  </si>
  <si>
    <t>Niskanen</t>
  </si>
  <si>
    <t>Adams</t>
  </si>
  <si>
    <t>Oreskovic</t>
  </si>
  <si>
    <t>Gale</t>
  </si>
  <si>
    <t>Widegren</t>
  </si>
  <si>
    <t>Richards</t>
  </si>
  <si>
    <t>Birkeland</t>
  </si>
  <si>
    <t>Sdycoff</t>
  </si>
  <si>
    <t>Cunningham</t>
  </si>
  <si>
    <t>Sundman</t>
  </si>
  <si>
    <t>Meek</t>
  </si>
  <si>
    <t>Drew</t>
  </si>
  <si>
    <t>Silven</t>
  </si>
  <si>
    <t>Matthews</t>
  </si>
  <si>
    <t>Van Impe</t>
  </si>
  <si>
    <t>Gheorgheff</t>
  </si>
  <si>
    <t>Charters</t>
  </si>
  <si>
    <t>Zimmerman</t>
  </si>
  <si>
    <t>Danbom</t>
  </si>
  <si>
    <t>Wiseman</t>
  </si>
  <si>
    <t>Clarke</t>
  </si>
  <si>
    <t>Phillips</t>
  </si>
  <si>
    <t>Flynn</t>
  </si>
  <si>
    <t>Pickard</t>
  </si>
  <si>
    <t>Bjornstrom-Steffansson</t>
  </si>
  <si>
    <t>Thorneycroft</t>
  </si>
  <si>
    <t>Louch</t>
  </si>
  <si>
    <t>Kallio</t>
  </si>
  <si>
    <t>Silvey</t>
  </si>
  <si>
    <t>Kvillner</t>
  </si>
  <si>
    <t>Hampe</t>
  </si>
  <si>
    <t>Petterson</t>
  </si>
  <si>
    <t>Reynaldo</t>
  </si>
  <si>
    <t>Johannesen-Bratthammer</t>
  </si>
  <si>
    <t>Dodge</t>
  </si>
  <si>
    <t>Seward</t>
  </si>
  <si>
    <t>Baclini</t>
  </si>
  <si>
    <t>Peuchen</t>
  </si>
  <si>
    <t>Hagland</t>
  </si>
  <si>
    <t>Foreman</t>
  </si>
  <si>
    <t>Goldenberg</t>
  </si>
  <si>
    <t>Peduzzi</t>
  </si>
  <si>
    <t>Jalsevac</t>
  </si>
  <si>
    <t>Millet</t>
  </si>
  <si>
    <t>Kenyon</t>
  </si>
  <si>
    <t>Toomey</t>
  </si>
  <si>
    <t>Oonnor</t>
  </si>
  <si>
    <t>Anderson</t>
  </si>
  <si>
    <t>Morley</t>
  </si>
  <si>
    <t>Gee</t>
  </si>
  <si>
    <t>Milling</t>
  </si>
  <si>
    <t>Maisner</t>
  </si>
  <si>
    <t>Goncalves</t>
  </si>
  <si>
    <t>Campbell</t>
  </si>
  <si>
    <t>Smart</t>
  </si>
  <si>
    <t>Scanlan</t>
  </si>
  <si>
    <t>Keefe</t>
  </si>
  <si>
    <t>Cacic</t>
  </si>
  <si>
    <t>Jerwan</t>
  </si>
  <si>
    <t>Strandberg</t>
  </si>
  <si>
    <t>Clifford</t>
  </si>
  <si>
    <t>Renouf</t>
  </si>
  <si>
    <t>Karlsson</t>
  </si>
  <si>
    <t>Hirvonen</t>
  </si>
  <si>
    <t>Frost</t>
  </si>
  <si>
    <t>Rouse</t>
  </si>
  <si>
    <t>Turkula</t>
  </si>
  <si>
    <t>Kent</t>
  </si>
  <si>
    <t>Somerton</t>
  </si>
  <si>
    <t>Windelov</t>
  </si>
  <si>
    <t>Molson</t>
  </si>
  <si>
    <t>Artagaveytia</t>
  </si>
  <si>
    <t>Stanley</t>
  </si>
  <si>
    <t>Yousseff</t>
  </si>
  <si>
    <t>Eustis</t>
  </si>
  <si>
    <t>Shellard</t>
  </si>
  <si>
    <t>Svensson</t>
  </si>
  <si>
    <t>Canavan</t>
  </si>
  <si>
    <t>Oullivan</t>
  </si>
  <si>
    <t>Laitinen</t>
  </si>
  <si>
    <t>Maioni</t>
  </si>
  <si>
    <t>Quick</t>
  </si>
  <si>
    <t>Bradley</t>
  </si>
  <si>
    <t>Lang</t>
  </si>
  <si>
    <t>Daly</t>
  </si>
  <si>
    <t>McGough</t>
  </si>
  <si>
    <t>Rothschild</t>
  </si>
  <si>
    <t>Coleff</t>
  </si>
  <si>
    <t>Walker</t>
  </si>
  <si>
    <t>Lemore</t>
  </si>
  <si>
    <t>Ryan</t>
  </si>
  <si>
    <t>Angle</t>
  </si>
  <si>
    <t>Pavlovic</t>
  </si>
  <si>
    <t>Perreault</t>
  </si>
  <si>
    <t>Vovk</t>
  </si>
  <si>
    <t>Lahoud</t>
  </si>
  <si>
    <t>Kassem</t>
  </si>
  <si>
    <t>Farrell</t>
  </si>
  <si>
    <t>Ridsdale</t>
  </si>
  <si>
    <t>Farthing</t>
  </si>
  <si>
    <t>Salonen</t>
  </si>
  <si>
    <t>Hocking</t>
  </si>
  <si>
    <t>Toufik</t>
  </si>
  <si>
    <t>Butt</t>
  </si>
  <si>
    <t>LeRoy</t>
  </si>
  <si>
    <t>Risien</t>
  </si>
  <si>
    <t>Frolicher</t>
  </si>
  <si>
    <t>Crosby</t>
  </si>
  <si>
    <t>Beane</t>
  </si>
  <si>
    <t>Douglas</t>
  </si>
  <si>
    <t>Nicholson</t>
  </si>
  <si>
    <t>Padro y Manent</t>
  </si>
  <si>
    <t>Thayer</t>
  </si>
  <si>
    <t>Sharp</t>
  </si>
  <si>
    <t>Leeni</t>
  </si>
  <si>
    <t>Ohman</t>
  </si>
  <si>
    <t>Wright</t>
  </si>
  <si>
    <t>Duff Gordon</t>
  </si>
  <si>
    <t>Robbins</t>
  </si>
  <si>
    <t>de Mde Messemaeker</t>
  </si>
  <si>
    <t>Morrow</t>
  </si>
  <si>
    <t>Sivic</t>
  </si>
  <si>
    <t>Norman</t>
  </si>
  <si>
    <t>Simmons</t>
  </si>
  <si>
    <t>Meanwell</t>
  </si>
  <si>
    <t>Stoytcheff</t>
  </si>
  <si>
    <t>Doharr</t>
  </si>
  <si>
    <t>Jonsson</t>
  </si>
  <si>
    <t>Appleton</t>
  </si>
  <si>
    <t>Rush</t>
  </si>
  <si>
    <t>Patchett</t>
  </si>
  <si>
    <t>Garside</t>
  </si>
  <si>
    <t>Caram</t>
  </si>
  <si>
    <t>Christy</t>
  </si>
  <si>
    <t>Downton</t>
  </si>
  <si>
    <t>Ross</t>
  </si>
  <si>
    <t>Paulner</t>
  </si>
  <si>
    <t>Jarvis</t>
  </si>
  <si>
    <t>Frolicher-Stehli</t>
  </si>
  <si>
    <t>Gilinski</t>
  </si>
  <si>
    <t>Murdlin</t>
  </si>
  <si>
    <t>Rintamaki</t>
  </si>
  <si>
    <t>Stephenson</t>
  </si>
  <si>
    <t>Elsbury</t>
  </si>
  <si>
    <t>Chapman</t>
  </si>
  <si>
    <t>Leitch</t>
  </si>
  <si>
    <t>Slabenoff</t>
  </si>
  <si>
    <t>Harrington</t>
  </si>
  <si>
    <t>Torber</t>
  </si>
  <si>
    <t>Homer</t>
  </si>
  <si>
    <t>Lindell</t>
  </si>
  <si>
    <t>Karaic</t>
  </si>
  <si>
    <t>Daniel</t>
  </si>
  <si>
    <t>Shutes</t>
  </si>
  <si>
    <t>Jardin</t>
  </si>
  <si>
    <t>Horgan</t>
  </si>
  <si>
    <t>Brocklebank</t>
  </si>
  <si>
    <t>Herman</t>
  </si>
  <si>
    <t>Gavey</t>
  </si>
  <si>
    <t>Yasbeck</t>
  </si>
  <si>
    <t>Kimball</t>
  </si>
  <si>
    <t>Hansen</t>
  </si>
  <si>
    <t>Bowen</t>
  </si>
  <si>
    <t>Sutton</t>
  </si>
  <si>
    <t>Kirkland</t>
  </si>
  <si>
    <t>Longley</t>
  </si>
  <si>
    <t>Bostandyeff</t>
  </si>
  <si>
    <t>Oonnell</t>
  </si>
  <si>
    <t>Barkworth</t>
  </si>
  <si>
    <t>Lundahl</t>
  </si>
  <si>
    <t>Stahelin-Maeglin</t>
  </si>
  <si>
    <t>Parr</t>
  </si>
  <si>
    <t>Davis</t>
  </si>
  <si>
    <t>Leinonen</t>
  </si>
  <si>
    <t>Jensen</t>
  </si>
  <si>
    <t>Sagesser</t>
  </si>
  <si>
    <t>Foo</t>
  </si>
  <si>
    <t>Cor</t>
  </si>
  <si>
    <t>Simonius-Blumer</t>
  </si>
  <si>
    <t>Willey</t>
  </si>
  <si>
    <t>Mitkoff</t>
  </si>
  <si>
    <t>Kalvik</t>
  </si>
  <si>
    <t>Oeary</t>
  </si>
  <si>
    <t>Hegarty</t>
  </si>
  <si>
    <t>Radeff</t>
  </si>
  <si>
    <t>Eitemiller</t>
  </si>
  <si>
    <t>Badt</t>
  </si>
  <si>
    <t>Colley</t>
  </si>
  <si>
    <t>Lindqvist</t>
  </si>
  <si>
    <t>Butler</t>
  </si>
  <si>
    <t>Rommetvedt</t>
  </si>
  <si>
    <t>Cook</t>
  </si>
  <si>
    <t>Taylor</t>
  </si>
  <si>
    <t>Davidson</t>
  </si>
  <si>
    <t>Mitchell</t>
  </si>
  <si>
    <t>Wilhelms</t>
  </si>
  <si>
    <t>Watson</t>
  </si>
  <si>
    <t>Edvardsson</t>
  </si>
  <si>
    <t>Sawyer</t>
  </si>
  <si>
    <t>Turja</t>
  </si>
  <si>
    <t>Cardeza</t>
  </si>
  <si>
    <t>Peters</t>
  </si>
  <si>
    <t>Hassab</t>
  </si>
  <si>
    <t>Olsvigen</t>
  </si>
  <si>
    <t>Dakic</t>
  </si>
  <si>
    <t>Fischer</t>
  </si>
  <si>
    <t>Madill</t>
  </si>
  <si>
    <t>Dick</t>
  </si>
  <si>
    <t>Karun</t>
  </si>
  <si>
    <t>Lam</t>
  </si>
  <si>
    <t>Saad</t>
  </si>
  <si>
    <t>Weir</t>
  </si>
  <si>
    <t>Mullens</t>
  </si>
  <si>
    <t>Humblen</t>
  </si>
  <si>
    <t>Astor</t>
  </si>
  <si>
    <t>Silverthorne</t>
  </si>
  <si>
    <t>Gallagher</t>
  </si>
  <si>
    <t>Calderhead</t>
  </si>
  <si>
    <t>Cleaver</t>
  </si>
  <si>
    <t>Mayne</t>
  </si>
  <si>
    <t>Klaber</t>
  </si>
  <si>
    <t>Greenberg</t>
  </si>
  <si>
    <t>Soholt</t>
  </si>
  <si>
    <t>Endres</t>
  </si>
  <si>
    <t>Troutt</t>
  </si>
  <si>
    <t>McEvoy</t>
  </si>
  <si>
    <t>Gillespie</t>
  </si>
  <si>
    <t>Hodges</t>
  </si>
  <si>
    <t>Chambers</t>
  </si>
  <si>
    <t>Mannion</t>
  </si>
  <si>
    <t>Bryhl</t>
  </si>
  <si>
    <t>Ilmakangas</t>
  </si>
  <si>
    <t>Hassan</t>
  </si>
  <si>
    <t>Knight</t>
  </si>
  <si>
    <t>Berriman</t>
  </si>
  <si>
    <t>Troupiansky</t>
  </si>
  <si>
    <t>Lesurer</t>
  </si>
  <si>
    <t>Ivanoff</t>
  </si>
  <si>
    <t>Nankoff</t>
  </si>
  <si>
    <t>Hawksford</t>
  </si>
  <si>
    <t>Cavendish</t>
  </si>
  <si>
    <t>McNamee</t>
  </si>
  <si>
    <t>Stranden</t>
  </si>
  <si>
    <t>Sinkkonen</t>
  </si>
  <si>
    <t>Marvin</t>
  </si>
  <si>
    <t>Connaghton</t>
  </si>
  <si>
    <t>Wells</t>
  </si>
  <si>
    <t>Moor</t>
  </si>
  <si>
    <t>Vande Velde</t>
  </si>
  <si>
    <t>Jonkoff</t>
  </si>
  <si>
    <t>Carlsson</t>
  </si>
  <si>
    <t>Bailey</t>
  </si>
  <si>
    <t>Theobald</t>
  </si>
  <si>
    <t>Rothes</t>
  </si>
  <si>
    <t>Garfirth</t>
  </si>
  <si>
    <t>Nirva</t>
  </si>
  <si>
    <t>Barah</t>
  </si>
  <si>
    <t>Eklund</t>
  </si>
  <si>
    <t>Hogeboom</t>
  </si>
  <si>
    <t>Brewe</t>
  </si>
  <si>
    <t>Mangan</t>
  </si>
  <si>
    <t>Gronnestad</t>
  </si>
  <si>
    <t>Lievens</t>
  </si>
  <si>
    <t>Mack</t>
  </si>
  <si>
    <t>Myhrman</t>
  </si>
  <si>
    <t>Tobin</t>
  </si>
  <si>
    <t>Emanuel</t>
  </si>
  <si>
    <t>Kilgannon</t>
  </si>
  <si>
    <t>Robert</t>
  </si>
  <si>
    <t>Ayoub</t>
  </si>
  <si>
    <t>Long</t>
  </si>
  <si>
    <t>Johnston</t>
  </si>
  <si>
    <t>Harmer</t>
  </si>
  <si>
    <t>Sjoblom</t>
  </si>
  <si>
    <t>Guggenheim</t>
  </si>
  <si>
    <t>Gaskell</t>
  </si>
  <si>
    <t>Dantcheff</t>
  </si>
  <si>
    <t>Otter</t>
  </si>
  <si>
    <t>Leader</t>
  </si>
  <si>
    <t>Osman</t>
  </si>
  <si>
    <t>Ibrahim Shawah</t>
  </si>
  <si>
    <t>Ponesell</t>
  </si>
  <si>
    <t>Thomas</t>
  </si>
  <si>
    <t>Hedman</t>
  </si>
  <si>
    <t>Pettersson</t>
  </si>
  <si>
    <t>Alexander</t>
  </si>
  <si>
    <t>Lester</t>
  </si>
  <si>
    <t>Slemen</t>
  </si>
  <si>
    <t>Tomlin</t>
  </si>
  <si>
    <t>Fry</t>
  </si>
  <si>
    <t>Heininen</t>
  </si>
  <si>
    <t>Mallet</t>
  </si>
  <si>
    <t>Holm</t>
  </si>
  <si>
    <t>Lulic</t>
  </si>
  <si>
    <t>Reuchlin</t>
  </si>
  <si>
    <t>McCormack</t>
  </si>
  <si>
    <t>Stone</t>
  </si>
  <si>
    <t>Augustsson</t>
  </si>
  <si>
    <t>Allum</t>
  </si>
  <si>
    <t>Compton</t>
  </si>
  <si>
    <t>Pasic</t>
  </si>
  <si>
    <t>Sirota</t>
  </si>
  <si>
    <t>Chip</t>
  </si>
  <si>
    <t>Marechal</t>
  </si>
  <si>
    <t>Alhomaki</t>
  </si>
  <si>
    <t>Mudd</t>
  </si>
  <si>
    <t>Serepeca</t>
  </si>
  <si>
    <t>Lemberopolous</t>
  </si>
  <si>
    <t>Culumovic</t>
  </si>
  <si>
    <t>Abbing</t>
  </si>
  <si>
    <t>Markoff</t>
  </si>
  <si>
    <t>Lines</t>
  </si>
  <si>
    <t>Aks</t>
  </si>
  <si>
    <t>Razi</t>
  </si>
  <si>
    <t>Giles</t>
  </si>
  <si>
    <t>Swift</t>
  </si>
  <si>
    <t>Gill</t>
  </si>
  <si>
    <t>Bystrom</t>
  </si>
  <si>
    <t>Duran y More</t>
  </si>
  <si>
    <t>Roebling</t>
  </si>
  <si>
    <t>van Mvan Melkebeke</t>
  </si>
  <si>
    <t>Balkic</t>
  </si>
  <si>
    <t>Vander Cruyssen</t>
  </si>
  <si>
    <t>Najib</t>
  </si>
  <si>
    <t>Laleff</t>
  </si>
  <si>
    <t>Potter</t>
  </si>
  <si>
    <t>Shelley</t>
  </si>
  <si>
    <t>Markun</t>
  </si>
  <si>
    <t>Dahlberg</t>
  </si>
  <si>
    <t>Banfield</t>
  </si>
  <si>
    <t>Sutehall</t>
  </si>
  <si>
    <t>Montvila</t>
  </si>
  <si>
    <t>Behr</t>
  </si>
  <si>
    <t>Dooley</t>
  </si>
  <si>
    <t>Mrs. Martin (Elizabeth L</t>
  </si>
  <si>
    <t>Lady</t>
  </si>
  <si>
    <t>Sir</t>
  </si>
  <si>
    <t>the Countess</t>
  </si>
  <si>
    <t xml:space="preserve">Symbol </t>
  </si>
  <si>
    <t>Price</t>
  </si>
  <si>
    <t>Low</t>
  </si>
  <si>
    <t>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</si>
</sst>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5" formatCode="_([$$-409]* #,##0.00_);_([$$-409]* \(#,##0.00\);_([$$-409]* &quot;-&quot;??_);_(@_)"/>
    <numFmt numFmtId="166" formatCode="0.0"/>
    <numFmt numFmtId="167" formatCode="&quot;$&quot;#,##0"/>
    <numFmt numFmtId="168" formatCode=";;;"/>
    <numFmt numFmtId="169" formatCode="_([$$-409]* #,##0_);_([$$-409]* \(#,##0\);_([$$-409]* &quot;-&quot;??_);_(@_)"/>
  </numFmts>
  <fonts count="16" x14ac:knownFonts="1">
    <font>
      <sz val="11"/>
      <color theme="1"/>
      <name val="Calibri"/>
      <family val="2"/>
      <scheme val="minor"/>
    </font>
    <font>
      <sz val="11"/>
      <color theme="1"/>
      <name val="Calibri"/>
      <family val="2"/>
      <scheme val="minor"/>
    </font>
    <font>
      <b/>
      <sz val="12"/>
      <color indexed="9"/>
      <name val="Arial"/>
      <family val="2"/>
    </font>
    <font>
      <b/>
      <sz val="12"/>
      <color rgb="FFFF0000"/>
      <name val="Arial"/>
      <family val="2"/>
    </font>
    <font>
      <b/>
      <sz val="10"/>
      <color rgb="FF222222"/>
      <name val="Calibri"/>
      <family val="2"/>
      <scheme val="minor"/>
    </font>
    <font>
      <sz val="10"/>
      <color rgb="FF222222"/>
      <name val="Calibri"/>
      <family val="2"/>
      <scheme val="minor"/>
    </font>
    <font>
      <sz val="10"/>
      <color theme="1"/>
      <name val="Calibri"/>
      <family val="2"/>
      <scheme val="minor"/>
    </font>
    <font>
      <b/>
      <sz val="11"/>
      <color theme="1"/>
      <name val="Calibri"/>
      <family val="2"/>
      <scheme val="minor"/>
    </font>
    <font>
      <sz val="11"/>
      <name val="Calibri"/>
      <family val="2"/>
    </font>
    <font>
      <b/>
      <sz val="11"/>
      <name val="Calibri"/>
      <family val="2"/>
    </font>
    <font>
      <sz val="10"/>
      <name val="Arial"/>
      <family val="2"/>
    </font>
    <font>
      <sz val="11"/>
      <name val="Calibri"/>
      <family val="2"/>
      <scheme val="minor"/>
    </font>
    <font>
      <sz val="8"/>
      <color indexed="81"/>
      <name val="Tahoma"/>
      <family val="2"/>
    </font>
    <font>
      <b/>
      <sz val="11"/>
      <name val="Calibri"/>
      <family val="2"/>
      <scheme val="minor"/>
    </font>
    <font>
      <sz val="16"/>
      <color rgb="FFFF0000"/>
      <name val="Tw Cen MT"/>
      <family val="2"/>
    </font>
    <font>
      <b/>
      <sz val="11"/>
      <color rgb="FFFF0000"/>
      <name val="Calibri"/>
      <family val="2"/>
      <scheme val="minor"/>
    </font>
  </fonts>
  <fills count="8">
    <fill>
      <patternFill patternType="none"/>
    </fill>
    <fill>
      <patternFill patternType="gray125"/>
    </fill>
    <fill>
      <patternFill patternType="solid">
        <fgColor indexed="18"/>
        <bgColor indexed="18"/>
      </patternFill>
    </fill>
    <fill>
      <patternFill patternType="solid">
        <fgColor theme="4" tint="0.79998168889431442"/>
        <bgColor theme="4" tint="0.79998168889431442"/>
      </patternFill>
    </fill>
    <fill>
      <patternFill patternType="solid">
        <fgColor theme="5" tint="0.59999389629810485"/>
        <bgColor indexed="64"/>
      </patternFill>
    </fill>
    <fill>
      <patternFill patternType="solid">
        <fgColor rgb="FFFFFF00"/>
        <bgColor indexed="64"/>
      </patternFill>
    </fill>
    <fill>
      <patternFill patternType="solid">
        <fgColor rgb="FF00B050"/>
        <bgColor indexed="64"/>
      </patternFill>
    </fill>
    <fill>
      <patternFill patternType="solid">
        <fgColor theme="4" tint="0.59999389629810485"/>
        <bgColor indexed="64"/>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0" fontId="10" fillId="0" borderId="0"/>
  </cellStyleXfs>
  <cellXfs count="54">
    <xf numFmtId="0" fontId="0" fillId="0" borderId="0" xfId="0"/>
    <xf numFmtId="0" fontId="1" fillId="3" borderId="1" xfId="0" applyFont="1" applyFill="1" applyBorder="1" applyAlignment="1">
      <alignment horizontal="center"/>
    </xf>
    <xf numFmtId="0" fontId="1" fillId="3" borderId="1" xfId="0" applyFont="1" applyFill="1" applyBorder="1"/>
    <xf numFmtId="2" fontId="1" fillId="3" borderId="1" xfId="0" applyNumberFormat="1" applyFont="1" applyFill="1" applyBorder="1"/>
    <xf numFmtId="0" fontId="1" fillId="0" borderId="1" xfId="0" applyFont="1" applyBorder="1" applyAlignment="1">
      <alignment horizontal="center"/>
    </xf>
    <xf numFmtId="0" fontId="1" fillId="0" borderId="1" xfId="0" applyFont="1" applyBorder="1"/>
    <xf numFmtId="0" fontId="2" fillId="2" borderId="2" xfId="0" applyFont="1" applyFill="1" applyBorder="1" applyAlignment="1">
      <alignment wrapText="1"/>
    </xf>
    <xf numFmtId="0" fontId="2" fillId="2" borderId="2" xfId="0" applyFont="1" applyFill="1" applyBorder="1" applyAlignment="1">
      <alignment horizontal="center" wrapText="1"/>
    </xf>
    <xf numFmtId="0" fontId="3" fillId="2" borderId="2" xfId="0" applyFont="1" applyFill="1" applyBorder="1" applyAlignment="1">
      <alignment wrapText="1"/>
    </xf>
    <xf numFmtId="0" fontId="1" fillId="0" borderId="3" xfId="0" applyFont="1" applyBorder="1"/>
    <xf numFmtId="0" fontId="1" fillId="0" borderId="3" xfId="0" applyFont="1" applyBorder="1" applyAlignment="1">
      <alignment horizontal="center"/>
    </xf>
    <xf numFmtId="2" fontId="1" fillId="3" borderId="3" xfId="0" applyNumberFormat="1" applyFont="1" applyFill="1" applyBorder="1"/>
    <xf numFmtId="2" fontId="0" fillId="0" borderId="0" xfId="0" applyNumberFormat="1"/>
    <xf numFmtId="0" fontId="2" fillId="2" borderId="0" xfId="0" applyFont="1" applyFill="1" applyAlignment="1">
      <alignment wrapText="1"/>
    </xf>
    <xf numFmtId="166" fontId="0" fillId="0" borderId="0" xfId="0" applyNumberFormat="1"/>
    <xf numFmtId="0" fontId="4" fillId="4" borderId="0" xfId="0" applyFont="1" applyFill="1" applyAlignment="1">
      <alignment horizontal="center" vertical="center" wrapText="1"/>
    </xf>
    <xf numFmtId="0" fontId="4" fillId="4" borderId="0" xfId="0" applyFont="1" applyFill="1" applyAlignment="1">
      <alignment horizontal="left" vertical="center" wrapText="1"/>
    </xf>
    <xf numFmtId="0" fontId="5" fillId="0" borderId="0" xfId="0" applyFont="1" applyAlignment="1">
      <alignment horizontal="center" vertical="center" wrapText="1"/>
    </xf>
    <xf numFmtId="0" fontId="5" fillId="0" borderId="0" xfId="0" applyFont="1" applyAlignment="1">
      <alignment horizontal="left" vertical="center" wrapText="1"/>
    </xf>
    <xf numFmtId="0" fontId="6" fillId="0" borderId="0" xfId="0" applyFont="1" applyAlignment="1">
      <alignment horizontal="left" vertical="center"/>
    </xf>
    <xf numFmtId="0" fontId="6" fillId="0" borderId="0" xfId="0" applyFont="1" applyAlignment="1">
      <alignment horizontal="center" wrapText="1"/>
    </xf>
    <xf numFmtId="14" fontId="0" fillId="0" borderId="0" xfId="0" applyNumberFormat="1"/>
    <xf numFmtId="0" fontId="0" fillId="5" borderId="0" xfId="0" applyFill="1"/>
    <xf numFmtId="0" fontId="8" fillId="0" borderId="0" xfId="0" applyFont="1"/>
    <xf numFmtId="0" fontId="9" fillId="0" borderId="0" xfId="0" applyFont="1" applyAlignment="1">
      <alignment horizontal="left"/>
    </xf>
    <xf numFmtId="0" fontId="8" fillId="0" borderId="0" xfId="0" applyFont="1" applyAlignment="1">
      <alignment horizontal="center"/>
    </xf>
    <xf numFmtId="0" fontId="8" fillId="0" borderId="0" xfId="0" applyFont="1" applyAlignment="1">
      <alignment horizontal="left"/>
    </xf>
    <xf numFmtId="0" fontId="8" fillId="0" borderId="0" xfId="0" applyFont="1" applyAlignment="1">
      <alignment horizontal="right"/>
    </xf>
    <xf numFmtId="0" fontId="9" fillId="0" borderId="0" xfId="0" applyFont="1"/>
    <xf numFmtId="0" fontId="9" fillId="0" borderId="0" xfId="0" applyFont="1" applyAlignment="1">
      <alignment horizontal="center"/>
    </xf>
    <xf numFmtId="0" fontId="9" fillId="0" borderId="0" xfId="0" applyFont="1" applyAlignment="1">
      <alignment horizontal="right"/>
    </xf>
    <xf numFmtId="49" fontId="8" fillId="0" borderId="0" xfId="0" applyNumberFormat="1" applyFont="1" applyAlignment="1">
      <alignment horizontal="center"/>
    </xf>
    <xf numFmtId="167" fontId="8" fillId="0" borderId="0" xfId="1" applyNumberFormat="1" applyFont="1"/>
    <xf numFmtId="1" fontId="0" fillId="0" borderId="0" xfId="0" applyNumberFormat="1"/>
    <xf numFmtId="1" fontId="8" fillId="0" borderId="0" xfId="0" applyNumberFormat="1" applyFont="1"/>
    <xf numFmtId="0" fontId="7" fillId="0" borderId="0" xfId="0" applyFont="1"/>
    <xf numFmtId="0" fontId="11" fillId="0" borderId="0" xfId="2" applyFont="1" applyFill="1"/>
    <xf numFmtId="167" fontId="13" fillId="0" borderId="0" xfId="2" applyNumberFormat="1" applyFont="1" applyFill="1"/>
    <xf numFmtId="0" fontId="14" fillId="0" borderId="0" xfId="0" applyFont="1" applyFill="1"/>
    <xf numFmtId="0" fontId="15" fillId="0" borderId="0" xfId="2" applyFont="1" applyFill="1"/>
    <xf numFmtId="0" fontId="13" fillId="0" borderId="0" xfId="2" applyFont="1" applyFill="1"/>
    <xf numFmtId="168" fontId="11" fillId="0" borderId="0" xfId="2" applyNumberFormat="1" applyFont="1" applyFill="1" applyAlignment="1">
      <alignment horizontal="right"/>
    </xf>
    <xf numFmtId="0" fontId="11" fillId="0" borderId="0" xfId="2" applyFont="1" applyFill="1" applyAlignment="1">
      <alignment horizontal="right"/>
    </xf>
    <xf numFmtId="0" fontId="15" fillId="0" borderId="0" xfId="2" applyFont="1" applyFill="1" applyAlignment="1">
      <alignment horizontal="left"/>
    </xf>
    <xf numFmtId="0" fontId="11" fillId="0" borderId="0" xfId="2" applyFont="1" applyFill="1" applyBorder="1" applyAlignment="1">
      <alignment vertical="top" wrapText="1"/>
    </xf>
    <xf numFmtId="0" fontId="11" fillId="6" borderId="0" xfId="2" applyFont="1" applyFill="1"/>
    <xf numFmtId="0" fontId="11" fillId="7" borderId="0" xfId="2" applyFont="1" applyFill="1"/>
    <xf numFmtId="0" fontId="0" fillId="0" borderId="0" xfId="0" applyFill="1"/>
    <xf numFmtId="1" fontId="0" fillId="0" borderId="0" xfId="0" applyNumberFormat="1" applyFill="1"/>
    <xf numFmtId="169" fontId="0" fillId="0" borderId="0" xfId="0" applyNumberFormat="1"/>
    <xf numFmtId="0" fontId="0" fillId="7" borderId="0" xfId="0" applyFill="1"/>
    <xf numFmtId="14" fontId="7" fillId="0" borderId="0" xfId="0" applyNumberFormat="1" applyFont="1"/>
    <xf numFmtId="0" fontId="3" fillId="2" borderId="0" xfId="0" applyFont="1" applyFill="1" applyAlignment="1">
      <alignment wrapText="1"/>
    </xf>
    <xf numFmtId="165" fontId="0" fillId="0" borderId="0" xfId="0" applyNumberFormat="1"/>
  </cellXfs>
  <cellStyles count="3">
    <cellStyle name="Currency" xfId="1" builtinId="4"/>
    <cellStyle name="Normal" xfId="0" builtinId="0"/>
    <cellStyle name="Normal 2" xfId="2" xr:uid="{D6116B54-EA0B-41EB-9CA5-0A855253EF20}"/>
  </cellStyles>
  <dxfs count="35">
    <dxf>
      <numFmt numFmtId="165" formatCode="_([$$-409]* #,##0.00_);_([$$-409]* \(#,##0.00\);_([$$-409]* &quot;-&quot;??_);_(@_)"/>
    </dxf>
    <dxf>
      <numFmt numFmtId="165" formatCode="_([$$-409]* #,##0.00_);_([$$-409]* \(#,##0.00\);_([$$-409]* &quot;-&quot;??_);_(@_)"/>
    </dxf>
    <dxf>
      <numFmt numFmtId="169" formatCode="_([$$-409]* #,##0_);_([$$-409]* \(#,##0\);_([$$-409]* &quot;-&quot;??_);_(@_)"/>
    </dxf>
    <dxf>
      <numFmt numFmtId="0" formatCode="General"/>
    </dxf>
    <dxf>
      <numFmt numFmtId="0" formatCode="General"/>
    </dxf>
    <dxf>
      <numFmt numFmtId="2" formatCode="0.00"/>
    </dxf>
    <dxf>
      <numFmt numFmtId="2" formatCode="0.00"/>
    </dxf>
    <dxf>
      <font>
        <color rgb="FF006100"/>
      </font>
      <fill>
        <patternFill>
          <bgColor rgb="FFC6EFCE"/>
        </patternFill>
      </fill>
    </dxf>
    <dxf>
      <font>
        <color rgb="FF9C0006"/>
      </font>
      <fill>
        <patternFill>
          <bgColor rgb="FFFFC7CE"/>
        </patternFill>
      </fill>
    </dxf>
    <dxf>
      <numFmt numFmtId="166" formatCode="0.0"/>
    </dxf>
    <dxf>
      <font>
        <b/>
        <i val="0"/>
        <strike val="0"/>
        <condense val="0"/>
        <extend val="0"/>
        <outline val="0"/>
        <shadow val="0"/>
        <u val="none"/>
        <vertAlign val="baseline"/>
        <sz val="12"/>
        <color indexed="9"/>
        <name val="Arial"/>
        <family val="2"/>
        <scheme val="none"/>
      </font>
      <fill>
        <patternFill patternType="solid">
          <fgColor indexed="18"/>
          <bgColor indexed="18"/>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2"/>
        <color indexed="9"/>
        <name val="Arial"/>
        <family val="2"/>
        <scheme val="none"/>
      </font>
      <fill>
        <patternFill patternType="solid">
          <fgColor indexed="18"/>
          <bgColor indexed="18"/>
        </patternFill>
      </fill>
      <alignment horizontal="general" vertical="bottom" textRotation="0" wrapText="1" indent="0" justifyLastLine="0" shrinkToFit="0" readingOrder="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Light1 2" pivot="0" table="0" count="10" xr9:uid="{40DEBB3D-FD8B-4BF3-9B72-7C63594EAF62}">
      <tableStyleElement type="wholeTable" dxfId="34"/>
      <tableStyleElement type="headerRow" dxfId="3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Array" Target="richData/rdarray.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Structure" Target="richData/rdsupportingpropertybagstructure.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10/relationships/person" Target="persons/person.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17/06/relationships/richStyles" Target="richData/richStyle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RichValueTypes" Target="richData/rdRichValueTypes.xml"/><Relationship Id="rId27" Type="http://schemas.openxmlformats.org/officeDocument/2006/relationships/customXml" Target="../customXml/item3.xml"/><Relationship Id="rId30"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'Tidbits-Live Data'!$B$1</c:f>
              <c:strCache>
                <c:ptCount val="1"/>
                <c:pt idx="0">
                  <c:v>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'Tidbits-Live Data'!$A$5</c:f>
              <c:strCache>
                <c:ptCount val="1"/>
                <c:pt idx="0">
                  <c:v>TESLA, INC. (XNAS:TSLA)</c:v>
                </c:pt>
              </c:strCache>
            </c:strRef>
          </c:cat>
          <c:val>
            <c:numRef>
              <c:f>'Tidbits-Live Data'!$B$5</c:f>
              <c:numCache>
                <c:formatCode>_([$$-409]* #,##0_);_([$$-409]* \(#,##0\);_([$$-409]* "-"??_);_(@_)</c:formatCode>
                <c:ptCount val="1"/>
                <c:pt idx="0">
                  <c:v>1049.6808000000001</c:v>
                </c:pt>
              </c:numCache>
            </c:numRef>
          </c:val>
          <c:extLst>
            <c:ext xmlns:c16="http://schemas.microsoft.com/office/drawing/2014/chart" uri="{C3380CC4-5D6E-409C-BE32-E72D297353CC}">
              <c16:uniqueId val="{00000000-2579-774B-A6B7-28837E36318A}"/>
            </c:ext>
          </c:extLst>
        </c:ser>
        <c:ser>
          <c:idx val="1"/>
          <c:order val="1"/>
          <c:tx>
            <c:strRef>
              <c:f>'Tidbits-Live Data'!$C$1</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'Tidbits-Live Data'!$A$5</c:f>
              <c:strCache>
                <c:ptCount val="1"/>
                <c:pt idx="0">
                  <c:v>TESLA, INC. (XNAS:TSLA)</c:v>
                </c:pt>
              </c:strCache>
            </c:strRef>
          </c:cat>
          <c:val>
            <c:numRef>
              <c:f>'Tidbits-Live Data'!$C$5</c:f>
              <c:numCache>
                <c:formatCode>_([$$-409]* #,##0_);_([$$-409]* \(#,##0\);_([$$-409]* "-"??_);_(@_)</c:formatCode>
                <c:ptCount val="1"/>
                <c:pt idx="0">
                  <c:v>1026.81</c:v>
                </c:pt>
              </c:numCache>
            </c:numRef>
          </c:val>
          <c:extLst>
            <c:ext xmlns:c16="http://schemas.microsoft.com/office/drawing/2014/chart" uri="{C3380CC4-5D6E-409C-BE32-E72D297353CC}">
              <c16:uniqueId val="{00000001-2579-774B-A6B7-28837E36318A}"/>
            </c:ext>
          </c:extLst>
        </c:ser>
        <c:ser>
          <c:idx val="2"/>
          <c:order val="2"/>
          <c:tx>
            <c:strRef>
              <c:f>'Tidbits-Live Data'!$D$1</c:f>
              <c:strCache>
                <c:ptCount val="1"/>
                <c:pt idx="0">
                  <c:v>High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'Tidbits-Live Data'!$A$5</c:f>
              <c:strCache>
                <c:ptCount val="1"/>
                <c:pt idx="0">
                  <c:v>TESLA, INC. (XNAS:TSLA)</c:v>
                </c:pt>
              </c:strCache>
            </c:strRef>
          </c:cat>
          <c:val>
            <c:numRef>
              <c:f>'Tidbits-Live Data'!$D$5</c:f>
              <c:numCache>
                <c:formatCode>_([$$-409]* #,##0_);_([$$-409]* \(#,##0\);_([$$-409]* "-"??_);_(@_)</c:formatCode>
                <c:ptCount val="1"/>
                <c:pt idx="0">
                  <c:v>1053.46</c:v>
                </c:pt>
              </c:numCache>
            </c:numRef>
          </c:val>
          <c:extLst>
            <c:ext xmlns:c16="http://schemas.microsoft.com/office/drawing/2014/chart" uri="{C3380CC4-5D6E-409C-BE32-E72D297353CC}">
              <c16:uniqueId val="{00000002-2579-774B-A6B7-28837E36318A}"/>
            </c:ext>
          </c:extLst>
        </c:ser>
        <c:dLbls>
          <c:dLblPos val="outEnd"/>
          <c:showLegendKey val="0"/>
          <c:showVal val="1"/>
          <c:showCatName val="0"/>
          <c:showSerName val="0"/>
          <c:showPercent val="0"/>
          <c:showBubbleSize val="0"/>
        </c:dLbls>
        <c:gapWidth val="182"/>
        <c:axId val="955294943"/>
        <c:axId val="958117615"/>
      </c:barChart>
      <c:catAx>
        <c:axId val="95529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117615"/>
        <c:crosses val="autoZero"/>
        <c:auto val="1"/>
        <c:lblAlgn val="ctr"/>
        <c:lblOffset val="100"/>
        <c:noMultiLvlLbl val="0"/>
      </c:catAx>
      <c:valAx>
        <c:axId val="958117615"/>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94943"/>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'Tidbits-Historical'!$F$1</c:f>
              <c:strCache>
                <c:ptCount val="1"/>
                <c:pt idx="0">
                  <c:v>Close</c:v>
                </c:pt>
              </c:strCache>
            </c:strRef>
          </c:tx>
          <c:spPr>
            <a:ln w="28575" cap="rnd">
              <a:solidFill>
                <a:schemeClr val="accent1"/>
              </a:solidFill>
              <a:round/>
            </a:ln>
            <a:effectLst/>
          </c:spPr>
          <c:marker>
            <c:symbol val="none"/>
          </c:marker>
          <c:cat>
            <c:numRef>
              <c:f>'Tidbits-Historical'!$E$2:$E$155</c:f>
              <c:numCache>
                <c:formatCode>m/d/yy</c:formatCode>
                <c:ptCount val="154"/>
                <c:pt idx="0">
                  <c:v>43465</c:v>
                </c:pt>
                <c:pt idx="1">
                  <c:v>43472</c:v>
                </c:pt>
                <c:pt idx="2">
                  <c:v>43479</c:v>
                </c:pt>
                <c:pt idx="3">
                  <c:v>43487</c:v>
                </c:pt>
                <c:pt idx="4">
                  <c:v>43493</c:v>
                </c:pt>
                <c:pt idx="5">
                  <c:v>43500</c:v>
                </c:pt>
                <c:pt idx="6">
                  <c:v>43507</c:v>
                </c:pt>
                <c:pt idx="7">
                  <c:v>43515</c:v>
                </c:pt>
                <c:pt idx="8">
                  <c:v>43521</c:v>
                </c:pt>
                <c:pt idx="9">
                  <c:v>43528</c:v>
                </c:pt>
                <c:pt idx="10">
                  <c:v>43535</c:v>
                </c:pt>
                <c:pt idx="11">
                  <c:v>43542</c:v>
                </c:pt>
                <c:pt idx="12">
                  <c:v>43549</c:v>
                </c:pt>
                <c:pt idx="13">
                  <c:v>43556</c:v>
                </c:pt>
                <c:pt idx="14">
                  <c:v>43563</c:v>
                </c:pt>
                <c:pt idx="15">
                  <c:v>43570</c:v>
                </c:pt>
              </c:numCache>
            </c:numRef>
          </c:cat>
          <c:val>
            <c:numRef>
              <c:f>'Tidbits-Historical'!$F$2:$F$155</c:f>
              <c:numCache>
                <c:formatCode>_([$$-409]* #,##0.00_);_([$$-409]* \(#,##0.00\);_([$$-409]* "-"??_);_(@_)</c:formatCode>
                <c:ptCount val="154"/>
                <c:pt idx="0">
                  <c:v>37.064999999999998</c:v>
                </c:pt>
                <c:pt idx="1">
                  <c:v>38.072499999999998</c:v>
                </c:pt>
                <c:pt idx="2">
                  <c:v>39.204999999999998</c:v>
                </c:pt>
                <c:pt idx="3">
                  <c:v>39.44</c:v>
                </c:pt>
                <c:pt idx="4">
                  <c:v>41.63</c:v>
                </c:pt>
                <c:pt idx="5">
                  <c:v>42.602499999999999</c:v>
                </c:pt>
                <c:pt idx="6">
                  <c:v>42.604999999999997</c:v>
                </c:pt>
                <c:pt idx="7">
                  <c:v>43.2425</c:v>
                </c:pt>
                <c:pt idx="8">
                  <c:v>43.7425</c:v>
                </c:pt>
                <c:pt idx="9">
                  <c:v>43.227499999999999</c:v>
                </c:pt>
                <c:pt idx="10">
                  <c:v>46.53</c:v>
                </c:pt>
                <c:pt idx="11">
                  <c:v>47.762500000000003</c:v>
                </c:pt>
                <c:pt idx="12">
                  <c:v>47.487499999999997</c:v>
                </c:pt>
                <c:pt idx="13">
                  <c:v>49.25</c:v>
                </c:pt>
                <c:pt idx="14">
                  <c:v>49.717500000000001</c:v>
                </c:pt>
                <c:pt idx="15">
                  <c:v>50.965000000000003</c:v>
                </c:pt>
              </c:numCache>
            </c:numRef>
          </c:val>
          <c:smooth val="0"/>
          <c:extLst>
            <c:ext xmlns:c16="http://schemas.microsoft.com/office/drawing/2014/chart" uri="{C3380CC4-5D6E-409C-BE32-E72D297353CC}">
              <c16:uniqueId val="{00000000-A752-E043-81EF-7C97BFE31610}"/>
            </c:ext>
          </c:extLst>
        </c:ser>
        <c:dLbls>
          <c:showLegendKey val="0"/>
          <c:showVal val="0"/>
          <c:showCatName val="0"/>
          <c:showSerName val="0"/>
          <c:showPercent val="0"/>
          <c:showBubbleSize val="0"/>
        </c:dLbls>
        <c:marker val="1"/>
        <c:smooth val="0"/>
        <c:axId val="1114086239"/>
        <c:axId val="1114126367"/>
      </c:lineChart>
      <c:lineChart>
        <c:grouping val="standard"/>
        <c:varyColors val="0"/>
        <c:ser>
          <c:idx val="1"/>
          <c:order val="1"/>
          <c:tx>
            <c:strRef>
              <c:f>'Tidbits-Historical'!$G$1</c:f>
              <c:strCache>
                <c:ptCount val="1"/>
                <c:pt idx="0">
                  <c:v>Volume</c:v>
                </c:pt>
              </c:strCache>
            </c:strRef>
          </c:tx>
          <c:spPr>
            <a:ln w="28575" cap="rnd">
              <a:solidFill>
                <a:schemeClr val="accent2"/>
              </a:solidFill>
              <a:round/>
            </a:ln>
            <a:effectLst/>
          </c:spPr>
          <c:marker>
            <c:symbol val="none"/>
          </c:marker>
          <c:cat>
            <c:numRef>
              <c:f>'Tidbits-Historical'!$E$2:$E$155</c:f>
              <c:numCache>
                <c:formatCode>m/d/yy</c:formatCode>
                <c:ptCount val="154"/>
                <c:pt idx="0">
                  <c:v>43465</c:v>
                </c:pt>
                <c:pt idx="1">
                  <c:v>43472</c:v>
                </c:pt>
                <c:pt idx="2">
                  <c:v>43479</c:v>
                </c:pt>
                <c:pt idx="3">
                  <c:v>43487</c:v>
                </c:pt>
                <c:pt idx="4">
                  <c:v>43493</c:v>
                </c:pt>
                <c:pt idx="5">
                  <c:v>43500</c:v>
                </c:pt>
                <c:pt idx="6">
                  <c:v>43507</c:v>
                </c:pt>
                <c:pt idx="7">
                  <c:v>43515</c:v>
                </c:pt>
                <c:pt idx="8">
                  <c:v>43521</c:v>
                </c:pt>
                <c:pt idx="9">
                  <c:v>43528</c:v>
                </c:pt>
                <c:pt idx="10">
                  <c:v>43535</c:v>
                </c:pt>
                <c:pt idx="11">
                  <c:v>43542</c:v>
                </c:pt>
                <c:pt idx="12">
                  <c:v>43549</c:v>
                </c:pt>
                <c:pt idx="13">
                  <c:v>43556</c:v>
                </c:pt>
                <c:pt idx="14">
                  <c:v>43563</c:v>
                </c:pt>
                <c:pt idx="15">
                  <c:v>43570</c:v>
                </c:pt>
              </c:numCache>
            </c:numRef>
          </c:cat>
          <c:val>
            <c:numRef>
              <c:f>'Tidbits-Historical'!$G$2:$G$155</c:f>
              <c:numCache>
                <c:formatCode>#,##0</c:formatCode>
                <c:ptCount val="154"/>
                <c:pt idx="0">
                  <c:v>216208369</c:v>
                </c:pt>
                <c:pt idx="1">
                  <c:v>202623336</c:v>
                </c:pt>
                <c:pt idx="2">
                  <c:v>154530021</c:v>
                </c:pt>
                <c:pt idx="3">
                  <c:v>111834395</c:v>
                </c:pt>
                <c:pt idx="4">
                  <c:v>201920026</c:v>
                </c:pt>
                <c:pt idx="5">
                  <c:v>150593397</c:v>
                </c:pt>
                <c:pt idx="6">
                  <c:v>111602508</c:v>
                </c:pt>
                <c:pt idx="7">
                  <c:v>81250012</c:v>
                </c:pt>
                <c:pt idx="8">
                  <c:v>120880541</c:v>
                </c:pt>
                <c:pt idx="9">
                  <c:v>116779738</c:v>
                </c:pt>
                <c:pt idx="10">
                  <c:v>158133562</c:v>
                </c:pt>
                <c:pt idx="11">
                  <c:v>182343335</c:v>
                </c:pt>
                <c:pt idx="12">
                  <c:v>167838582</c:v>
                </c:pt>
                <c:pt idx="13">
                  <c:v>111540445</c:v>
                </c:pt>
                <c:pt idx="14">
                  <c:v>132006698</c:v>
                </c:pt>
                <c:pt idx="15">
                  <c:v>96335577</c:v>
                </c:pt>
              </c:numCache>
            </c:numRef>
          </c:val>
          <c:smooth val="0"/>
          <c:extLst>
            <c:ext xmlns:c16="http://schemas.microsoft.com/office/drawing/2014/chart" uri="{C3380CC4-5D6E-409C-BE32-E72D297353CC}">
              <c16:uniqueId val="{00000001-A752-E043-81EF-7C97BFE31610}"/>
            </c:ext>
          </c:extLst>
        </c:ser>
        <c:dLbls>
          <c:showLegendKey val="0"/>
          <c:showVal val="0"/>
          <c:showCatName val="0"/>
          <c:showSerName val="0"/>
          <c:showPercent val="0"/>
          <c:showBubbleSize val="0"/>
        </c:dLbls>
        <c:marker val="1"/>
        <c:smooth val="0"/>
        <c:axId val="838504735"/>
        <c:axId val="995760223"/>
      </c:lineChart>
      <c:dateAx>
        <c:axId val="1114086239"/>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26367"/>
        <c:crosses val="autoZero"/>
        <c:auto val="1"/>
        <c:lblOffset val="100"/>
        <c:baseTimeUnit val="days"/>
      </c:dateAx>
      <c:valAx>
        <c:axId val="111412636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86239"/>
        <c:crosses val="autoZero"/>
        <c:crossBetween val="between"/>
      </c:valAx>
      <c:valAx>
        <c:axId val="99576022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504735"/>
        <c:crosses val="max"/>
        <c:crossBetween val="between"/>
      </c:valAx>
      <c:dateAx>
        <c:axId val="838504735"/>
        <c:scaling>
          <c:orientation val="minMax"/>
        </c:scaling>
        <c:delete val="1"/>
        <c:axPos val="b"/>
        <c:numFmt formatCode="m/d/yy" sourceLinked="1"/>
        <c:majorTickMark val="out"/>
        <c:minorTickMark val="none"/>
        <c:tickLblPos val="nextTo"/>
        <c:crossAx val="99576022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ustomXml" Target="../ink/ink1.xml"/><Relationship Id="rId27"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238320</xdr:colOff>
      <xdr:row>25</xdr:row>
      <xdr:rowOff>83620</xdr:rowOff>
    </xdr:from>
    <xdr:to>
      <xdr:col>0</xdr:col>
      <xdr:colOff>245160</xdr:colOff>
      <xdr:row>25</xdr:row>
      <xdr:rowOff>103420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15" name="Ink 14">
              <a:extLst>
                <a:ext uri="{FF2B5EF4-FFF2-40B4-BE49-F238E27FC236}">
                  <a16:creationId xmlns:a16="http://schemas.microsoft.com/office/drawing/2014/main" id="{C6A723A6-511B-4634-AE65-2CF15568B689}"/>
                </a:ext>
              </a:extLst>
            </xdr14:cNvPr>
            <xdr14:cNvContentPartPr/>
          </xdr14:nvContentPartPr>
          <xdr14:nvPr macro=""/>
          <xdr14:xfrm>
            <a:off x="238320" y="12878870"/>
            <a:ext cx="6840" cy="19800"/>
          </xdr14:xfrm>
        </xdr:contentPart>
      </mc:Choice>
      <mc:Fallback xmlns="">
        <xdr:pic>
          <xdr:nvPicPr>
            <xdr:cNvPr id="116" name="Ink 115">
              <a:extLst>
                <a:ext uri="{FF2B5EF4-FFF2-40B4-BE49-F238E27FC236}">
                  <a16:creationId xmlns:a16="http://schemas.microsoft.com/office/drawing/2014/main" id="{B06AFFE4-F608-4E1D-90AE-E050A053EE49}"/>
                </a:ext>
              </a:extLst>
            </xdr:cNvPr>
            <xdr:cNvPicPr/>
          </xdr:nvPicPr>
          <xdr:blipFill>
            <a:blip xmlns:r="http://schemas.openxmlformats.org/officeDocument/2006/relationships" r:embed="rId27"/>
            <a:stretch>
              <a:fillRect/>
            </a:stretch>
          </xdr:blipFill>
          <xdr:spPr>
            <a:xfrm>
              <a:off x="229320" y="12870230"/>
              <a:ext cx="24480" cy="3744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641350</xdr:colOff>
      <xdr:row>6</xdr:row>
      <xdr:rowOff>88900</xdr:rowOff>
    </xdr:from>
    <xdr:to>
      <xdr:col>11</xdr:col>
      <xdr:colOff>501650</xdr:colOff>
      <xdr:row>20</xdr:row>
      <xdr:rowOff>165100</xdr:rowOff>
    </xdr:to>
    <xdr:graphicFrame macro="">
      <xdr:nvGraphicFramePr>
        <xdr:cNvPr id="2" name="Chart 1">
          <a:extLst>
            <a:ext uri="{FF2B5EF4-FFF2-40B4-BE49-F238E27FC236}">
              <a16:creationId xmlns:a16="http://schemas.microsoft.com/office/drawing/2014/main" id="{898098C7-DDE8-AB42-BD1C-8E6FCA5D13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1</xdr:row>
      <xdr:rowOff>0</xdr:rowOff>
    </xdr:from>
    <xdr:to>
      <xdr:col>14</xdr:col>
      <xdr:colOff>533400</xdr:colOff>
      <xdr:row>15</xdr:row>
      <xdr:rowOff>76200</xdr:rowOff>
    </xdr:to>
    <xdr:graphicFrame macro="">
      <xdr:nvGraphicFramePr>
        <xdr:cNvPr id="3" name="Chart 2">
          <a:extLst>
            <a:ext uri="{FF2B5EF4-FFF2-40B4-BE49-F238E27FC236}">
              <a16:creationId xmlns:a16="http://schemas.microsoft.com/office/drawing/2014/main" id="{D4AB6CE5-ADCC-5541-A753-C337F5F2A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11-26T00:00:53.147"/>
    </inkml:context>
    <inkml:brush xml:id="br0">
      <inkml:brushProperty name="width" value="0.05" units="cm"/>
      <inkml:brushProperty name="height" value="0.05" units="cm"/>
      <inkml:brushProperty name="color" value="#E71224"/>
    </inkml:brush>
  </inkml:definitions>
  <inkml:trace contextRef="#ctx0" brushRef="#br0">359 278 320 0 0,'0'0'2345'0'0,"6"-35"3106"0"0,-3 20-5045 0 0,-1 12-1812 0 0,-1 11-806 0 0,-1-8 2089 0 0,6 0-2996 0 0</inkml:trace>
</inkml:ink>
</file>

<file path=xl/persons/person.xml><?xml version="1.0" encoding="utf-8"?>
<personList xmlns="http://schemas.microsoft.com/office/spreadsheetml/2018/threadedcomments" xmlns:x="http://schemas.openxmlformats.org/spreadsheetml/2006/main">
  <person displayName="Frank Tenkorang" id="{76487569-4C3D-4365-B53A-762AE2D24AD9}" userId="S::tenkorangf1@unk.edu::3cfac364-cdbd-4125-b6fd-3206e5d77147" providerId="AD"/>
</personList>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3">
  <a r="1" c="16">
    <v t="i">1</v>
    <v t="i">8</v>
    <v t="i">15</v>
    <v t="i">23</v>
    <v t="i">29</v>
    <v t="i">36</v>
    <v t="i">43</v>
    <v t="i">51</v>
    <v t="i">57</v>
    <v t="i">64</v>
    <v t="i">71</v>
    <v t="i">78</v>
    <v t="i">85</v>
    <v t="i">92</v>
    <v t="i">99</v>
    <v t="i">106</v>
  </a>
  <a r="1" c="16">
    <v>37.064999999999998</v>
    <v>38.072499999999998</v>
    <v>39.204999999999998</v>
    <v>39.44</v>
    <v>41.63</v>
    <v>42.602499999999999</v>
    <v>42.604999999999997</v>
    <v>43.2425</v>
    <v>43.7425</v>
    <v>43.227499999999999</v>
    <v>46.53</v>
    <v>47.762500000000003</v>
    <v>47.487499999999997</v>
    <v>49.25</v>
    <v>49.717500000000001</v>
    <v>50.965000000000003</v>
  </a>
  <a r="1" c="16">
    <v>216208369</v>
    <v>202623336</v>
    <v>154530021</v>
    <v>111834395</v>
    <v>201920026</v>
    <v>150593397</v>
    <v>111602508</v>
    <v>81250012</v>
    <v>120880541</v>
    <v>116779738</v>
    <v>158133562</v>
    <v>182343335</v>
    <v>167838582</v>
    <v>111540445</v>
    <v>132006698</v>
    <v>96335577</v>
  </a>
</arrayData>
</file>

<file path=xl/richData/rdrichvalue.xml><?xml version="1.0" encoding="utf-8"?>
<rvData xmlns="http://schemas.microsoft.com/office/spreadsheetml/2017/richdata" count="74">
  <rv s="0">
    <v>https://www.bing.com/financeapi/forcetrigger?t=a1nhlh&amp;q=XNAS%3aAMZN&amp;form=skydnc</v>
    <v>Learn more on Bing</v>
  </rv>
  <rv s="1">
    <v>0</v>
    <v>AMAZON.COM, INC. (XNAS:AMZN)</v>
    <v>2</v>
    <v>3</v>
    <v>Finance</v>
    <v>4</v>
    <v>en-US</v>
    <v>a1nhlh</v>
    <v>268435456</v>
    <v>1</v>
    <v>Powered by Refinitiv</v>
    <v>3773.0781999999999</v>
    <v>2881.0001000000002</v>
    <v>1.1302000000000001</v>
    <v>120.59</v>
    <v>3.5184E-2</v>
    <v>USD</v>
    <v>Amazon.com, Inc. offers a range of products and services through its Websites. The Company's products include merchandise and content that it purchases for resale from vendors and those offered by third-party sellers. It also manufactures and sells electronic devices, including Kindle, Fire tablet, Fire TV, Echo, Ring, and other devices and it develops and produce media content. It operates through three segments: North America, International and Amazon Web Services (AWS). AWS offers a set of technology services, including compute, storage, database, analytics, machine learning, Internet of Things, cloud and serverless computing. In addition, it provides services, such as advertising to sellers, vendors, publishers, authors, and others, through programs such as sponsored ads, display, and video advertising. It also offers Amazon Prime, a membership program that includes free shipping, access to streaming of various movies and television (TV) episodes, including Amazon Original content.</v>
    <v>1468000</v>
    <v>Nasdaq Stock Market</v>
    <v>XNAS</v>
    <v>XNAS</v>
    <v>410 Terry Ave N, SEATTLE, WA, 98109-5210 US</v>
    <v>3548.56</v>
    <v>Diversified Retail</v>
    <v>Stock</v>
    <v>44537.786517476561</v>
    <v>0</v>
    <v>3466.69</v>
    <v>1799339398896</v>
    <v>AMAZON.COM, INC.</v>
    <v>AMAZON.COM, INC.</v>
    <v>3492</v>
    <v>67.017300000000006</v>
    <v>3427.37</v>
    <v>3547.96</v>
    <v>507147600</v>
    <v>AMZN</v>
    <v>AMAZON.COM, INC. (XNAS:AMZN)</v>
    <v>2016237</v>
    <v>3611541</v>
    <v>1996</v>
  </rv>
  <rv s="2">
    <v>1</v>
  </rv>
  <rv s="0">
    <v>http://en.wikipedia.org/wiki/Public_domain</v>
    <v>Public domain</v>
  </rv>
  <rv s="0">
    <v>https://en.wikipedia.org/wiki/Microsoft</v>
    <v>Wikipedia</v>
  </rv>
  <rv s="3">
    <v>3</v>
    <v>4</v>
  </rv>
  <rv s="4">
    <v>9</v>
    <v>https://www.bing.com/th?id=AMMS_1435b697418eae5bfbed034f46c28dc4&amp;qlt=95</v>
    <v>5</v>
    <v>0</v>
    <v>https://www.bing.com/images/search?form=xlimg&amp;q=microsoft</v>
    <v>Image of MICROSOFT CORPORATION</v>
  </rv>
  <rv s="0">
    <v>https://www.bing.com/financeapi/forcetrigger?t=a1xzim&amp;q=XNAS%3aMSFT&amp;form=skydnc</v>
    <v>Learn more on Bing</v>
  </rv>
  <rv s="5">
    <v>5</v>
    <v>MICROSOFT CORPORATION (XNAS:MSFT)</v>
    <v>7</v>
    <v>8</v>
    <v>Finance</v>
    <v>4</v>
    <v>en-US</v>
    <v>a1xzim</v>
    <v>268435456</v>
    <v>1</v>
    <v>Powered by Refinitiv</v>
    <v>349.67</v>
    <v>209.11</v>
    <v>0.87509999999999999</v>
    <v>9.34</v>
    <v>2.8634E-2</v>
    <v>USD</v>
    <v>Microsoft Corporation is a technology company. The Company develops and supports a range of software products, services, devices, and solutions.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and video games. It also designs, manufactures, and sells devices, including personal computers (PCs), tablets, gaming and entertainment consoles, other intelligent devices, and related accessories. It offers an array of services, including cloud-based solutions that provide customers with software, services, platforms, and content, and it provides solution support and consulting services. It markets and distributes its products and services through original equipment manufacturers, direct, and distributors and resellers.</v>
    <v>181000</v>
    <v>Nasdaq Stock Market</v>
    <v>XNAS</v>
    <v>XNAS</v>
    <v>1 Microsoft Way, REDMOND, WA, 98052-6399 US</v>
    <v>335.8</v>
    <v>6</v>
    <v>Software &amp; IT Services</v>
    <v>Stock</v>
    <v>44537.786492279687</v>
    <v>7</v>
    <v>330.1</v>
    <v>2519152529400</v>
    <v>MICROSOFT CORPORATION</v>
    <v>MICROSOFT CORPORATION</v>
    <v>331.74</v>
    <v>36.4634</v>
    <v>326.19</v>
    <v>335.53</v>
    <v>7507980000</v>
    <v>MSFT</v>
    <v>MICROSOFT CORPORATION (XNAS:MSFT)</v>
    <v>16736173</v>
    <v>25834572</v>
    <v>1993</v>
  </rv>
  <rv s="2">
    <v>8</v>
  </rv>
  <rv s="0">
    <v>https://www.bing.com/financeapi/forcetrigger?t=a1yjxm&amp;q=XNYS%3aNKE&amp;form=skydnc</v>
    <v>Learn more on Bing</v>
  </rv>
  <rv s="1">
    <v>0</v>
    <v>NIKE, INC. (XNYS:NKE)</v>
    <v>2</v>
    <v>3</v>
    <v>Finance</v>
    <v>4</v>
    <v>en-US</v>
    <v>a1yjxm</v>
    <v>268435456</v>
    <v>1</v>
    <v>Powered by Refinitiv</v>
    <v>179.1</v>
    <v>125.44</v>
    <v>0.94069999999999998</v>
    <v>3.35</v>
    <v>1.9833E-2</v>
    <v>USD</v>
    <v>NIKE, Inc. is engaged in the designing, marketing and distributing of athletic footwear, apparel, equipment and accessories for sports and fitness activities. The Company's operating segments include North America, Europe, Middle East &amp; Africa (EMEA), Greater China, and Asia Pacific &amp; Latin America (APLA). It focuses its NIKE Brand product offerings in categories such as Running, NIKE Basketball, the Jordan Brand, Football (Soccer), Training and Sportswear. It also markets products designed for kids, as well as for other athletic and recreational uses such as American football, baseball, cricket, golf, lacrosse, skateboarding, tennis, volleyball, walking, wrestling and other outdoor activities. It sells a line of performance equipment and accessories under the NIKE Brand name, including bags, socks, sport balls, eyewear, timepieces, digital devices, bats, gloves, protective equipment and other equipment designed for sports activities.</v>
    <v>73300</v>
    <v>New York Stock Exchange</v>
    <v>XNYS</v>
    <v>XNYS</v>
    <v>1 SW Bowerman Dr, BEAVERTON, OR, 97005-6453 US</v>
    <v>173.3442</v>
    <v>Textiles &amp; Apparel</v>
    <v>Stock</v>
    <v>44537.786474640627</v>
    <v>10</v>
    <v>170.4</v>
    <v>272656228680</v>
    <v>NIKE, INC.</v>
    <v>NIKE, INC.</v>
    <v>171.09</v>
    <v>44.834899999999998</v>
    <v>168.91</v>
    <v>172.26</v>
    <v>1582818000</v>
    <v>NKE</v>
    <v>NIKE, INC. (XNYS:NKE)</v>
    <v>2579680</v>
    <v>5565281</v>
    <v>1969</v>
  </rv>
  <rv s="2">
    <v>11</v>
  </rv>
  <rv s="0">
    <v>https://www.bing.com/financeapi/forcetrigger?t=a24kar&amp;q=XNAS%3aTSLA&amp;form=skydnc</v>
    <v>Learn more on Bing</v>
  </rv>
  <rv s="1">
    <v>0</v>
    <v>TESLA, INC. (XNAS:TSLA)</v>
    <v>2</v>
    <v>3</v>
    <v>Finance</v>
    <v>4</v>
    <v>en-US</v>
    <v>a24kar</v>
    <v>268435456</v>
    <v>1</v>
    <v>Powered by Refinitiv</v>
    <v>1243.49</v>
    <v>539.49</v>
    <v>2.0472999999999999</v>
    <v>40.6708</v>
    <v>4.0308000000000004E-2</v>
    <v>USD</v>
    <v>Tesla, Inc. designs, develops, manufactures, sells and leases electric vehicles and energy generation and storage systems, and offers services related to its sustainable energy products. The Company's segments include automotive, and energy generation and storage. The automotive segment includes the design, development, manufacturing, sales and leasing of electric vehicles as well as sales of automotive regulatory credits. The energy generation and storage segment include the design, manufacture, installation, sales and leasing of solar energy systems and energy storage products, services related to its products, and sales of solar energy system incentives. Its automotive products include Model 3, Model Y, Model S and Model X. Model 3 is a four-door sedan. Model Y is a sport utility vehicle (SUV) built on the Model 3 platform. Model S is a four-door sedan. Model X is an SUV. The Company's energy storage products include Powerwall, Powerpack and Megapack.</v>
    <v>70757</v>
    <v>Nasdaq Stock Market</v>
    <v>XNAS</v>
    <v>XNAS</v>
    <v>3500 Deer Creek Rd, PALO ALTO, CA, 94304-1317 US</v>
    <v>1053.46</v>
    <v>Automobiles &amp; Auto Parts</v>
    <v>Stock</v>
    <v>44537.786483668751</v>
    <v>13</v>
    <v>1026.81</v>
    <v>1013313000000</v>
    <v>TESLA, INC.</v>
    <v>TESLA, INC.</v>
    <v>1044.3399999999999</v>
    <v>327.4221</v>
    <v>1009.01</v>
    <v>1049.6808000000001</v>
    <v>1004265000</v>
    <v>TSLA</v>
    <v>TESLA, INC. (XNAS:TSLA)</v>
    <v>12438103</v>
    <v>30176520</v>
    <v>2003</v>
  </rv>
  <rv s="2">
    <v>14</v>
  </rv>
  <rv s="0">
    <v>https://www.bing.com/financeapi/forcetrigger?t=a26w9c&amp;q=OTCM%3aADDYY&amp;form=skydnc</v>
    <v>Learn more on Bing</v>
  </rv>
  <rv s="6">
    <v>10</v>
    <v>Adidas AG (OTCM:ADDYY)</v>
    <v>2</v>
    <v>11</v>
    <v>Finance</v>
    <v>12</v>
    <v>en-US</v>
    <v>a26w9c</v>
    <v>268435456</v>
    <v>1</v>
    <v>Powered by Refinitiv</v>
    <v>199.44</v>
    <v>139.38</v>
    <v>5.33</v>
    <v>3.6998000000000003E-2</v>
    <v>USD</v>
    <v>Adidas AG is a Germany-based company that designs, develops, produces and markets a range of athletic and sports lifestyle products. The Company's segments include Europe, North America adidas, North America Reebok, Asia-Pacific, Russia/CIS, Latin America; Emerging Markets, adidas Golf, Runtastic and Other centrally managed business. Each segment includes wholesale, retail and e-commerce business activities relating to the distribution and sale of products of the adidas and Reebok brands to retail customers and end consumers. The Company has over 2,300 own-retail stores, over 14,000 mono-branded franchise stores and over 150,000 wholesale doors. The adidas and Reebok branded products include footwear, apparel and hardware, such as bags and balls.</v>
    <v>58007</v>
    <v>OTC Markets</v>
    <v>OTCM</v>
    <v>OTCM</v>
    <v>Adi-Dassler-Strasse 1, HERZOGENAURACH, BAYERN, 91074 DE</v>
    <v>150.13999999999999</v>
    <v>Textiles &amp; Apparel</v>
    <v>Stock</v>
    <v>44537.775470878907</v>
    <v>16</v>
    <v>148.04</v>
    <v>Adidas AG</v>
    <v>Adidas AG</v>
    <v>148.44</v>
    <v>144.06</v>
    <v>149.38999999999999</v>
    <v>ADDYY</v>
    <v>Adidas AG (OTCM:ADDYY)</v>
    <v>61592</v>
    <v>1989</v>
  </rv>
  <rv s="2">
    <v>17</v>
  </rv>
  <rv s="0">
    <v>http://en.wikipedia.org/wiki/Walmart</v>
    <v>Wikipedia</v>
  </rv>
  <rv s="3">
    <v>3</v>
    <v>19</v>
  </rv>
  <rv s="4">
    <v>9</v>
    <v>https://www.bing.com/th?id=AMMS_9a692ebc16293b3470f3b0d46a4a20f3&amp;qlt=95</v>
    <v>20</v>
    <v>0</v>
    <v>https://www.bing.com/images/search?form=xlimg&amp;q=walmart</v>
    <v>Image of WALMART INC.</v>
  </rv>
  <rv s="0">
    <v>https://www.bing.com/financeapi/forcetrigger?t=a25ya2&amp;q=XNYS%3aWMT&amp;form=skydnc</v>
    <v>Learn more on Bing</v>
  </rv>
  <rv s="5">
    <v>5</v>
    <v>WALMART INC. (XNYS:WMT)</v>
    <v>7</v>
    <v>8</v>
    <v>Finance</v>
    <v>4</v>
    <v>en-US</v>
    <v>a25ya2</v>
    <v>268435456</v>
    <v>1</v>
    <v>Powered by Refinitiv</v>
    <v>152.57</v>
    <v>126.28</v>
    <v>0.52680000000000005</v>
    <v>-0.14000000000000001</v>
    <v>-1.0070000000000001E-3</v>
    <v>USD</v>
    <v>Walmart Inc is engaged in the operation of retail, wholesale and other units, as well as eCommerce, located throughout the United States, Africa, Canada, Central America, Chile, China, India and Mexico. The Company offers an assortment of merchandise and services at everyday low prices (EDLP). The Company operates through three segments: Walmart U.S., Walmart International and Sam's Club. The Walmart U.S. segment includes the Company's mass merchant concept in the United States. The Walmart International segment consists of the Company's operations outside of the United States. The Sam's Club segment includes the warehouse membership clubs in the United States. The Company operates approximately 10,500 stores, clubs and eCommerce Websites under 48 banners in 24 countries.</v>
    <v>2300000</v>
    <v>New York Stock Exchange</v>
    <v>XNYS</v>
    <v>XNYS</v>
    <v>702 SW 8th St, BENTONVILLE, AR, 72716-6209 US</v>
    <v>139.83000000000001</v>
    <v>21</v>
    <v>Food &amp; Drug Retailing</v>
    <v>Stock</v>
    <v>44537.786523043753</v>
    <v>22</v>
    <v>138.1</v>
    <v>385180699080</v>
    <v>WALMART INC.</v>
    <v>WALMART INC.</v>
    <v>139.72999999999999</v>
    <v>48.663200000000003</v>
    <v>139</v>
    <v>138.86000000000001</v>
    <v>2773878000</v>
    <v>WMT</v>
    <v>WALMART INC. (XNYS:WMT)</v>
    <v>6790970</v>
    <v>9167378</v>
    <v>1969</v>
  </rv>
  <rv s="2">
    <v>23</v>
  </rv>
  <rv s="7">
    <fb>43465</fb>
    <v>13</v>
  </rv>
  <rv s="7">
    <fb>37.064999999999998</fb>
    <v>14</v>
  </rv>
  <rv s="7">
    <fb>216208369</fb>
    <v>15</v>
  </rv>
  <rv s="7">
    <fb>43472</fb>
    <v>13</v>
  </rv>
  <rv s="7">
    <fb>38.072499999999998</fb>
    <v>14</v>
  </rv>
  <rv s="7">
    <fb>202623336</fb>
    <v>15</v>
  </rv>
  <rv s="7">
    <fb>43479</fb>
    <v>13</v>
  </rv>
  <rv s="7">
    <fb>39.204999999999998</fb>
    <v>14</v>
  </rv>
  <rv s="7">
    <fb>154530021</fb>
    <v>15</v>
  </rv>
  <rv s="7">
    <fb>43487</fb>
    <v>13</v>
  </rv>
  <rv s="7">
    <fb>39.44</fb>
    <v>14</v>
  </rv>
  <rv s="7">
    <fb>111834395</fb>
    <v>15</v>
  </rv>
  <rv s="7">
    <fb>43493</fb>
    <v>13</v>
  </rv>
  <rv s="7">
    <fb>41.63</fb>
    <v>14</v>
  </rv>
  <rv s="7">
    <fb>201920026</fb>
    <v>15</v>
  </rv>
  <rv s="7">
    <fb>43500</fb>
    <v>13</v>
  </rv>
  <rv s="7">
    <fb>42.602499999999999</fb>
    <v>14</v>
  </rv>
  <rv s="7">
    <fb>150593397</fb>
    <v>15</v>
  </rv>
  <rv s="7">
    <fb>43507</fb>
    <v>13</v>
  </rv>
  <rv s="7">
    <fb>42.604999999999997</fb>
    <v>14</v>
  </rv>
  <rv s="7">
    <fb>111602508</fb>
    <v>15</v>
  </rv>
  <rv s="7">
    <fb>43515</fb>
    <v>13</v>
  </rv>
  <rv s="7">
    <fb>43.2425</fb>
    <v>14</v>
  </rv>
  <rv s="7">
    <fb>81250012</fb>
    <v>15</v>
  </rv>
  <rv s="7">
    <fb>43521</fb>
    <v>13</v>
  </rv>
  <rv s="7">
    <fb>43.7425</fb>
    <v>14</v>
  </rv>
  <rv s="7">
    <fb>120880541</fb>
    <v>15</v>
  </rv>
  <rv s="7">
    <fb>43528</fb>
    <v>13</v>
  </rv>
  <rv s="7">
    <fb>43.227499999999999</fb>
    <v>14</v>
  </rv>
  <rv s="7">
    <fb>116779738</fb>
    <v>15</v>
  </rv>
  <rv s="7">
    <fb>43535</fb>
    <v>13</v>
  </rv>
  <rv s="7">
    <fb>46.53</fb>
    <v>14</v>
  </rv>
  <rv s="7">
    <fb>158133562</fb>
    <v>15</v>
  </rv>
  <rv s="7">
    <fb>43542</fb>
    <v>13</v>
  </rv>
  <rv s="7">
    <fb>47.762500000000003</fb>
    <v>14</v>
  </rv>
  <rv s="7">
    <fb>182343335</fb>
    <v>15</v>
  </rv>
  <rv s="7">
    <fb>43549</fb>
    <v>13</v>
  </rv>
  <rv s="7">
    <fb>47.487499999999997</fb>
    <v>14</v>
  </rv>
  <rv s="7">
    <fb>167838582</fb>
    <v>15</v>
  </rv>
  <rv s="7">
    <fb>43556</fb>
    <v>13</v>
  </rv>
  <rv s="7">
    <fb>49.25</fb>
    <v>14</v>
  </rv>
  <rv s="7">
    <fb>111540445</fb>
    <v>15</v>
  </rv>
  <rv s="7">
    <fb>43563</fb>
    <v>13</v>
  </rv>
  <rv s="7">
    <fb>49.717500000000001</fb>
    <v>14</v>
  </rv>
  <rv s="7">
    <fb>132006698</fb>
    <v>15</v>
  </rv>
  <rv s="7">
    <fb>43570</fb>
    <v>13</v>
  </rv>
  <rv s="7">
    <fb>50.965000000000003</fb>
    <v>14</v>
  </rv>
  <rv s="7">
    <fb>96335577</fb>
    <v>15</v>
  </rv>
  <rv s="8">
    <v>16</v>
    <v>AAPL</v>
    <v>Weekly</v>
    <v>43464</v>
    <v>43575</v>
    <v>0</v>
    <v>1</v>
    <v/>
    <v>0</v>
    <v>a1mou2</v>
    <v>XNAS:AAPL</v>
    <v>1</v>
    <v>2</v>
  </rv>
</rvData>
</file>

<file path=xl/richData/rdrichvaluestructure.xml><?xml version="1.0" encoding="utf-8"?>
<rvStructures xmlns="http://schemas.microsoft.com/office/spreadsheetml/2017/richdata" count="9">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Year incorporated"/>
  </s>
  <s t="_formattednumber">
    <k n="_Format" t="spb"/>
  </s>
  <s t="_stockhistorycache">
    <k n="_Format" t="spb"/>
    <k n="Symbol" t="s"/>
    <k n="Interval" t="s"/>
    <k n="StartDate" t="i"/>
    <k n="EndDate" t="i"/>
    <k n="f1904" t="b"/>
    <k n="fdcompat" t="b"/>
    <k n="etag" t="s"/>
    <k n="Date" t="a"/>
    <k n="EntityId" t="s"/>
    <k n="Instrument" t="s"/>
    <k n="Close" t="a"/>
    <k n="Volume" t="a"/>
  </s>
</rvStructures>
</file>

<file path=xl/richData/rdsupportingpropertybag.xml><?xml version="1.0" encoding="utf-8"?>
<supportingPropertyBags xmlns="http://schemas.microsoft.com/office/spreadsheetml/2017/richdata2">
  <spbArrays count="3">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Description</v>
      <v t="s">Employees</v>
      <v t="s">Headquarters</v>
      <v t="s">Industry</v>
      <v t="s">Instrument type</v>
      <v t="s">Year incorporated</v>
      <v t="s">_Flags</v>
      <v t="s">UniqueName</v>
      <v t="s">_DisplayString</v>
      <v t="s">LearnMoreOnLink</v>
      <v t="s">ExchangeID</v>
      <v t="s">%ProviderInfo</v>
    </a>
  </spbArrays>
  <spbData count="17">
    <spb s="0">
      <v>0</v>
      <v>Name</v>
      <v>LearnMoreOnLink</v>
    </spb>
    <spb s="1">
      <v>0</v>
      <v>0</v>
      <v>0</v>
    </spb>
    <spb s="2">
      <v>1</v>
      <v>1</v>
      <v>1</v>
      <v>1</v>
    </spb>
    <spb s="3">
      <v>1</v>
      <v>2</v>
      <v>2</v>
      <v>1</v>
      <v>3</v>
      <v>1</v>
      <v>1</v>
      <v>1</v>
      <v>4</v>
      <v>4</v>
      <v>5</v>
      <v>6</v>
      <v>1</v>
      <v>1</v>
      <v>1</v>
      <v>4</v>
      <v>7</v>
      <v>8</v>
      <v>9</v>
      <v>4</v>
    </spb>
    <spb s="4">
      <v>Real-Time Nasdaq Last Sale</v>
      <v>from previous close</v>
      <v>from previous close</v>
      <v>Source: Nasdaq Last Sale</v>
      <v>GMT</v>
    </spb>
    <spb s="0">
      <v>1</v>
      <v>Name</v>
      <v>LearnMoreOnLink</v>
    </spb>
    <spb s="5">
      <v>0</v>
      <v>0</v>
    </spb>
    <spb s="6">
      <v>6</v>
      <v>1</v>
      <v>1</v>
      <v>1</v>
      <v>1</v>
    </spb>
    <spb s="7">
      <v>1</v>
      <v>2</v>
      <v>2</v>
      <v>1</v>
      <v>3</v>
      <v>1</v>
      <v>10</v>
      <v>1</v>
      <v>1</v>
      <v>4</v>
      <v>4</v>
      <v>5</v>
      <v>6</v>
      <v>1</v>
      <v>1</v>
      <v>1</v>
      <v>4</v>
      <v>7</v>
      <v>8</v>
      <v>9</v>
      <v>4</v>
    </spb>
    <spb s="8">
      <v>Powered by Refinitiv</v>
    </spb>
    <spb s="0">
      <v>2</v>
      <v>Name</v>
      <v>LearnMoreOnLink</v>
    </spb>
    <spb s="9">
      <v>1</v>
      <v>1</v>
      <v>3</v>
      <v>1</v>
      <v>1</v>
      <v>1</v>
      <v>4</v>
      <v>4</v>
      <v>5</v>
      <v>1</v>
      <v>1</v>
      <v>1</v>
      <v>7</v>
      <v>8</v>
      <v>9</v>
    </spb>
    <spb s="10">
      <v>Delayed 15 minutes</v>
      <v>from previous close</v>
      <v>from previous close</v>
      <v>GMT</v>
    </spb>
    <spb s="11">
      <v>11</v>
    </spb>
    <spb s="11">
      <v>1</v>
    </spb>
    <spb s="11">
      <v>4</v>
    </spb>
    <spb s="12">
      <v>11</v>
      <v>1</v>
      <v>4</v>
    </spb>
  </spbData>
</supportingPropertyBags>
</file>

<file path=xl/richData/rdsupportingpropertybagstructure.xml><?xml version="1.0" encoding="utf-8"?>
<spbStructures xmlns="http://schemas.microsoft.com/office/spreadsheetml/2017/richdata2" count="13">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High" t="i"/>
    <k n="Name" t="i"/>
    <k n="Open" t="i"/>
    <k n="Price" t="i"/>
    <k n="Change" t="i"/>
    <k n="Volume" t="i"/>
    <k n="Employees" t="i"/>
    <k n="Change (%)" t="i"/>
    <k n="52 week low" t="i"/>
    <k n="52 week high" t="i"/>
    <k n="Previous close" t="i"/>
    <k n="Last trade time" t="i"/>
    <k n="Year incorporated" t="i"/>
    <k n="`%EntityServiceId" t="i"/>
  </s>
  <s>
    <k n="Price" t="s"/>
    <k n="Change" t="s"/>
    <k n="Change (%)" t="s"/>
    <k n="Last trade time" t="s"/>
  </s>
  <s>
    <k n="_Self" t="i"/>
  </s>
  <s>
    <k n="Date"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2" formatCode="0.00"/>
    </x:dxf>
    <x:dxf>
      <x:numFmt numFmtId="165" formatCode="_([$$-409]* #,##0.00_);_([$$-409]* \(#,##0.00\);_([$$-409]* &quot;-&quot;??_);_(@_)"/>
    </x:dxf>
    <x:dxf>
      <x:numFmt numFmtId="27" formatCode="m/d/yy\ h:mm"/>
    </x:dxf>
    <x:dxf>
      <x:numFmt numFmtId="14" formatCode="0.00%"/>
    </x:dxf>
    <x:dxf>
      <x:numFmt numFmtId="3" formatCode="#,##0"/>
    </x:dxf>
    <x:dxf>
      <x:numFmt numFmtId="164" formatCode="_([$$-409]* #,##0_);_([$$-409]* \(#,##0\);_([$$-409]* &quot;-&quot;_);_(@_)"/>
    </x:dxf>
    <x:dxf>
      <x:numFmt numFmtId="4" formatCode="#,##0.00"/>
    </x:dxf>
    <x:dxf>
      <x:numFmt numFmtId="1" formatCode="0"/>
    </x:dxf>
    <x:dxf>
      <x:numFmt numFmtId="19" formatCode="m/d/yy"/>
    </x:dxf>
  </dxfs>
  <richProperties>
    <rPr n="IsTitleField" t="b"/>
    <rPr n="IsHeroField" t="b"/>
  </richProperties>
  <richStyles>
    <rSty dxfid="1"/>
    <rSty dxfid="6"/>
    <rSty>
      <rpv i="0">1</rpv>
    </rSty>
    <rSty dxfid="4"/>
    <rSty dxfid="3"/>
    <rSty dxfid="5"/>
    <rSty dxfid="2"/>
    <rSty dxfid="7"/>
    <rSty dxfid="0"/>
    <rSty>
      <rpv i="1">1</rpv>
    </rSty>
    <rSty dxfid="8"/>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24BF20-82FD-4A89-AFC0-A5356886C41D}" name="ROE_ROA" displayName="ROE_ROA" ref="A1:Q7219" totalsRowShown="0" headerRowDxfId="32" dataDxfId="30" headerRowBorderDxfId="31" tableBorderDxfId="29" totalsRowBorderDxfId="28">
  <autoFilter ref="A1:Q7219" xr:uid="{9C24BF20-82FD-4A89-AFC0-A5356886C41D}"/>
  <tableColumns count="17">
    <tableColumn id="1" xr3:uid="{E423C018-A214-4053-9737-3E5566B8F94D}" name="Data Year - Fiscal" dataDxfId="27"/>
    <tableColumn id="2" xr3:uid="{7EB3959B-A4C6-4594-86ED-B71F3EC836C3}" name="Ticker Symbol" dataDxfId="26"/>
    <tableColumn id="3" xr3:uid="{0AE81AB8-D793-4B8A-A0E6-74D46782DA41}" name="Company Name" dataDxfId="25"/>
    <tableColumn id="4" xr3:uid="{CA2C590B-C8A9-46E1-8089-2A7EAF7F835E}" name="Cash and Short-Term Investments" dataDxfId="24"/>
    <tableColumn id="5" xr3:uid="{7BE3B916-EC8C-43D1-8462-6C2D4DD16292}" name="Assets - Total" dataDxfId="23"/>
    <tableColumn id="6" xr3:uid="{4989D55C-A91C-4437-BB27-3C0A041C79D5}" name="Total Debt Including Current" dataDxfId="22"/>
    <tableColumn id="7" xr3:uid="{A81404B1-9A32-4BB1-86F7-108940D2E526}" name="Liabilities - Total" dataDxfId="21"/>
    <tableColumn id="8" xr3:uid="{7E629733-AC41-4FE1-B2CA-C2C30B894453}" name="Equity attrib to Company Shareholders" dataDxfId="20"/>
    <tableColumn id="9" xr3:uid="{B3E50BDE-E9B0-46F9-A49E-C6EEDE256C7B}" name="Interest and Related Expense" dataDxfId="19"/>
    <tableColumn id="10" xr3:uid="{AE4958F0-940A-4182-8336-AD3994650818}" name="Interest and Related Income" dataDxfId="18"/>
    <tableColumn id="11" xr3:uid="{D07E3C7D-1610-4A6B-A605-164FCAEA3449}" name="Noncontrolling Interest I/S " dataDxfId="17"/>
    <tableColumn id="12" xr3:uid="{B7C55E50-382A-4C95-87E6-979794B4A4FE}" name="Pretax Income" dataDxfId="16"/>
    <tableColumn id="13" xr3:uid="{561FC1FE-FAA5-4453-A8CD-FF922DE6EC1F}" name="Income Tax Expense" dataDxfId="15"/>
    <tableColumn id="14" xr3:uid="{31C57121-CCBC-41C5-9921-4ED0464CF196}" name="Net Income (Loss)" dataDxfId="14"/>
    <tableColumn id="15" xr3:uid="{C653EAD9-00A7-4ADA-A0A8-D2B39186809D}" name="GIC Industries" dataDxfId="13"/>
    <tableColumn id="16" xr3:uid="{D3C06C68-62DF-4D02-9227-B4909427CDE3}" name="ROE" dataDxfId="12"/>
    <tableColumn id="17" xr3:uid="{BB2AB0A1-043A-4895-B780-D971407D1448}" name="ROA"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C13A9F-6BA4-4758-BD95-DB650AF3DFC9}" name="DSO" displayName="DSO" ref="A1:I6100" totalsRowShown="0" headerRowDxfId="10">
  <autoFilter ref="A1:I6100" xr:uid="{FEC13A9F-6BA4-4758-BD95-DB650AF3DFC9}"/>
  <tableColumns count="9">
    <tableColumn id="1" xr3:uid="{D74E7A14-BA13-451D-8FA1-EC9E9A32B8D5}" name="Data Year - Fiscal"/>
    <tableColumn id="2" xr3:uid="{20016F27-D482-4C96-839A-F3FE294D1840}" name="Ticker Symbol"/>
    <tableColumn id="3" xr3:uid="{A4432C50-FE53-47F3-8507-18C79AF2BA83}" name="Company Name"/>
    <tableColumn id="4" xr3:uid="{AB48CD52-CF25-4DBB-864D-B25011CC691A}" name="Receivables - Total"/>
    <tableColumn id="5" xr3:uid="{BBA6FDF7-E003-4CFD-BDC7-0FE4AE274BFD}" name="Assets - Total"/>
    <tableColumn id="6" xr3:uid="{3C2B0EFC-BCA2-40C0-BCCE-C9EA8904E3BE}" name="Revenue - Total"/>
    <tableColumn id="7" xr3:uid="{FA853708-E96E-4990-A90B-BC0BC6DCEE36}" name="GIC Industry Groups"/>
    <tableColumn id="8" xr3:uid="{BBA1D494-EFCE-4879-B807-2C5CDBBFB44D}" name="DSO" dataDxfId="9">
      <calculatedColumnFormula>365*DSO[[#This Row],[Receivables - Total]]/DSO[[#This Row],[Revenue - Total]]</calculatedColumnFormula>
    </tableColumn>
    <tableColumn id="9" xr3:uid="{5BB6A4CB-8E14-4AEE-990B-7C7C1CBCC631}" name="GIC" dataDxfId="3">
      <calculatedColumnFormula>_xlfn.XLOOKUP(DSO[[#This Row],[GIC Industry Groups]],'DSO_GIC GROUP'!$A$2:$A$25,'DSO_GIC GROUP'!$B$2:$B$25,0)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A65FED-389B-4423-86F5-D83388F103E8}" name="Table4" displayName="Table4" ref="A1:D13" totalsRowShown="0">
  <autoFilter ref="A1:D13" xr:uid="{ABA65FED-389B-4423-86F5-D83388F103E8}"/>
  <tableColumns count="4">
    <tableColumn id="1" xr3:uid="{2CB1312F-D3C4-466B-8E53-7D106FD6B7A5}" name="Year"/>
    <tableColumn id="2" xr3:uid="{FEA483C0-847E-41C2-8ECE-1601EE0BC798}" name="ROA" dataDxfId="6"/>
    <tableColumn id="4" xr3:uid="{81CA56D5-7A1B-4742-94CD-1A3627C15A8D}" name="ROE" dataDxfId="5"/>
    <tableColumn id="3" xr3:uid="{B650EE1C-83D7-4143-93CD-E0F2420E308F}" name="Reaction" dataDxfId="4">
      <calculatedColumnFormula>IF(Table4[[#This Row],[ROA]]&gt;0,"😁")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2241605-2308-2047-9F9C-387094F5BA0F}" name="Table5" displayName="Table5" ref="A1:D7" totalsRowShown="0">
  <autoFilter ref="A1:D7" xr:uid="{B2241605-2308-2047-9F9C-387094F5BA0F}"/>
  <tableColumns count="4">
    <tableColumn id="1" xr3:uid="{4A9FD843-E151-2344-89CB-18B6F9A80FA5}" name="Symbol "/>
    <tableColumn id="2" xr3:uid="{74C66924-911A-0243-A2DA-A2F02BB67A00}" name="Price" dataDxfId="2">
      <calculatedColumnFormula array="1">_FV(Table5[[#This Row],[Symbol ]],"Price")</calculatedColumnFormula>
    </tableColumn>
    <tableColumn id="3" xr3:uid="{39C00577-46E9-3B4E-8911-DFFA897B70BA}" name="Low" dataDxfId="1">
      <calculatedColumnFormula array="1">_FV(Table5[[#This Row],[Symbol ]],"Low")</calculatedColumnFormula>
    </tableColumn>
    <tableColumn id="4" xr3:uid="{C7F8289E-0670-8848-A3D0-EF929E48AA12}" name="High" dataDxfId="0">
      <calculatedColumnFormula array="1">_FV(Table5[[#This Row],[Symbol ]],"High")</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 dT="2021-02-21T16:53:05.43" personId="{76487569-4C3D-4365-B53A-762AE2D24AD9}" id="{85279974-BF8E-4A19-871C-32C48B0820AD}">
    <text>As of 2/20/2021</text>
  </threadedComment>
</ThreadedComments>
</file>

<file path=xl/threadedComments/threadedComment2.xml><?xml version="1.0" encoding="utf-8"?>
<ThreadedComments xmlns="http://schemas.microsoft.com/office/spreadsheetml/2018/threadedcomments" xmlns:x="http://schemas.openxmlformats.org/spreadsheetml/2006/main">
  <threadedComment ref="B6" dT="2020-08-22T23:00:54.13" personId="{76487569-4C3D-4365-B53A-762AE2D24AD9}" id="{CB5DC174-02DC-40FF-8E7C-974CD5A1D71E}">
    <text>This includes salaries and equipment</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BD09C-E444-47CD-B585-806CA891292F}">
  <dimension ref="A1:Q7219"/>
  <sheetViews>
    <sheetView topLeftCell="I1" workbookViewId="0">
      <selection activeCell="S13" sqref="S13"/>
    </sheetView>
  </sheetViews>
  <sheetFormatPr baseColWidth="10" defaultColWidth="8.83203125" defaultRowHeight="15" x14ac:dyDescent="0.2"/>
  <cols>
    <col min="1" max="1" width="21.83203125" customWidth="1"/>
    <col min="2" max="2" width="18.6640625" customWidth="1"/>
    <col min="3" max="3" width="20.5" customWidth="1"/>
    <col min="4" max="4" width="40.33203125" customWidth="1"/>
    <col min="5" max="5" width="17.83203125" customWidth="1"/>
    <col min="6" max="6" width="33.83203125" customWidth="1"/>
    <col min="7" max="7" width="20.6640625" customWidth="1"/>
    <col min="8" max="8" width="45.5" customWidth="1"/>
    <col min="9" max="9" width="35" customWidth="1"/>
    <col min="10" max="10" width="33.5" customWidth="1"/>
    <col min="11" max="11" width="32" customWidth="1"/>
    <col min="12" max="12" width="18.6640625" customWidth="1"/>
    <col min="13" max="13" width="25.83203125" customWidth="1"/>
    <col min="14" max="14" width="22.83203125" customWidth="1"/>
    <col min="15" max="15" width="18.5" customWidth="1"/>
  </cols>
  <sheetData>
    <row r="1" spans="1:17" ht="43.5" customHeight="1" x14ac:dyDescent="0.2">
      <c r="A1" s="6" t="s">
        <v>1</v>
      </c>
      <c r="B1" s="7" t="s">
        <v>2</v>
      </c>
      <c r="C1" s="6" t="s">
        <v>3</v>
      </c>
      <c r="D1" s="6" t="s">
        <v>4</v>
      </c>
      <c r="E1" s="8" t="s">
        <v>5</v>
      </c>
      <c r="F1" s="6" t="s">
        <v>6</v>
      </c>
      <c r="G1" s="6" t="s">
        <v>7</v>
      </c>
      <c r="H1" s="8" t="s">
        <v>8</v>
      </c>
      <c r="I1" s="6" t="s">
        <v>9</v>
      </c>
      <c r="J1" s="6" t="s">
        <v>10</v>
      </c>
      <c r="K1" s="6" t="s">
        <v>11</v>
      </c>
      <c r="L1" s="6" t="s">
        <v>12</v>
      </c>
      <c r="M1" s="6" t="s">
        <v>13</v>
      </c>
      <c r="N1" s="8" t="s">
        <v>14</v>
      </c>
      <c r="O1" s="6" t="s">
        <v>15</v>
      </c>
      <c r="P1" s="6" t="s">
        <v>0</v>
      </c>
      <c r="Q1" s="6" t="s">
        <v>16</v>
      </c>
    </row>
    <row r="2" spans="1:17" x14ac:dyDescent="0.2">
      <c r="A2" s="2">
        <v>2004</v>
      </c>
      <c r="B2" s="1" t="s">
        <v>17</v>
      </c>
      <c r="C2" s="2" t="s">
        <v>18</v>
      </c>
      <c r="D2" s="2">
        <v>2315</v>
      </c>
      <c r="E2" s="2">
        <v>7056</v>
      </c>
      <c r="F2" s="2">
        <v>1150</v>
      </c>
      <c r="G2" s="2">
        <v>3459</v>
      </c>
      <c r="H2" s="2">
        <v>3569</v>
      </c>
      <c r="I2" s="2">
        <v>36</v>
      </c>
      <c r="J2" s="2">
        <v>27</v>
      </c>
      <c r="K2" s="2"/>
      <c r="L2" s="2">
        <v>440</v>
      </c>
      <c r="M2" s="2">
        <v>91</v>
      </c>
      <c r="N2" s="2">
        <v>349</v>
      </c>
      <c r="O2" s="2">
        <v>352030</v>
      </c>
      <c r="P2" s="3"/>
      <c r="Q2" s="3"/>
    </row>
    <row r="3" spans="1:17" x14ac:dyDescent="0.2">
      <c r="A3" s="5">
        <v>2005</v>
      </c>
      <c r="B3" s="4" t="s">
        <v>17</v>
      </c>
      <c r="C3" s="5" t="s">
        <v>18</v>
      </c>
      <c r="D3" s="5">
        <v>2251</v>
      </c>
      <c r="E3" s="5">
        <v>6751</v>
      </c>
      <c r="F3" s="5">
        <v>0</v>
      </c>
      <c r="G3" s="5">
        <v>2636</v>
      </c>
      <c r="H3" s="5">
        <v>4081</v>
      </c>
      <c r="I3" s="5">
        <v>27</v>
      </c>
      <c r="J3" s="5">
        <v>72</v>
      </c>
      <c r="K3" s="5">
        <v>10</v>
      </c>
      <c r="L3" s="5">
        <v>306</v>
      </c>
      <c r="M3" s="5">
        <v>155</v>
      </c>
      <c r="N3" s="5">
        <v>327</v>
      </c>
      <c r="O3" s="5">
        <v>352030</v>
      </c>
      <c r="P3" s="3"/>
      <c r="Q3" s="3"/>
    </row>
    <row r="4" spans="1:17" x14ac:dyDescent="0.2">
      <c r="A4" s="2">
        <v>2006</v>
      </c>
      <c r="B4" s="1" t="s">
        <v>17</v>
      </c>
      <c r="C4" s="2" t="s">
        <v>18</v>
      </c>
      <c r="D4" s="2">
        <v>2262</v>
      </c>
      <c r="E4" s="2">
        <v>7369</v>
      </c>
      <c r="F4" s="2">
        <v>1500</v>
      </c>
      <c r="G4" s="2">
        <v>3710</v>
      </c>
      <c r="H4" s="2">
        <v>3648</v>
      </c>
      <c r="I4" s="2">
        <v>69</v>
      </c>
      <c r="J4" s="2">
        <v>178</v>
      </c>
      <c r="K4" s="2">
        <v>5</v>
      </c>
      <c r="L4" s="2">
        <v>1533</v>
      </c>
      <c r="M4" s="2">
        <v>91</v>
      </c>
      <c r="N4" s="2">
        <v>3307</v>
      </c>
      <c r="O4" s="2">
        <v>352030</v>
      </c>
      <c r="P4" s="3"/>
      <c r="Q4" s="3"/>
    </row>
    <row r="5" spans="1:17" x14ac:dyDescent="0.2">
      <c r="A5" s="5">
        <v>2007</v>
      </c>
      <c r="B5" s="4" t="s">
        <v>17</v>
      </c>
      <c r="C5" s="5" t="s">
        <v>18</v>
      </c>
      <c r="D5" s="5">
        <v>1826</v>
      </c>
      <c r="E5" s="5">
        <v>7554</v>
      </c>
      <c r="F5" s="5">
        <v>2087</v>
      </c>
      <c r="G5" s="5">
        <v>4320</v>
      </c>
      <c r="H5" s="5">
        <v>3234</v>
      </c>
      <c r="I5" s="5">
        <v>91</v>
      </c>
      <c r="J5" s="5">
        <v>172</v>
      </c>
      <c r="K5" s="5"/>
      <c r="L5" s="5">
        <v>670</v>
      </c>
      <c r="M5" s="5">
        <v>32</v>
      </c>
      <c r="N5" s="5">
        <v>638</v>
      </c>
      <c r="O5" s="5">
        <v>352030</v>
      </c>
      <c r="P5" s="3"/>
      <c r="Q5" s="3"/>
    </row>
    <row r="6" spans="1:17" x14ac:dyDescent="0.2">
      <c r="A6" s="2">
        <v>2008</v>
      </c>
      <c r="B6" s="1" t="s">
        <v>17</v>
      </c>
      <c r="C6" s="2" t="s">
        <v>18</v>
      </c>
      <c r="D6" s="2">
        <v>1429</v>
      </c>
      <c r="E6" s="2">
        <v>7437</v>
      </c>
      <c r="F6" s="2">
        <v>2125</v>
      </c>
      <c r="G6" s="2">
        <v>4878</v>
      </c>
      <c r="H6" s="2">
        <v>2559</v>
      </c>
      <c r="I6" s="2">
        <v>123</v>
      </c>
      <c r="J6" s="2">
        <v>113</v>
      </c>
      <c r="K6" s="2"/>
      <c r="L6" s="2">
        <v>815</v>
      </c>
      <c r="M6" s="2">
        <v>122</v>
      </c>
      <c r="N6" s="2">
        <v>693</v>
      </c>
      <c r="O6" s="2">
        <v>352030</v>
      </c>
      <c r="P6" s="3"/>
      <c r="Q6" s="3"/>
    </row>
    <row r="7" spans="1:17" x14ac:dyDescent="0.2">
      <c r="A7" s="5">
        <v>2009</v>
      </c>
      <c r="B7" s="4" t="s">
        <v>17</v>
      </c>
      <c r="C7" s="5" t="s">
        <v>18</v>
      </c>
      <c r="D7" s="5">
        <v>2493</v>
      </c>
      <c r="E7" s="5">
        <v>7612</v>
      </c>
      <c r="F7" s="5">
        <v>2904</v>
      </c>
      <c r="G7" s="5">
        <v>5106</v>
      </c>
      <c r="H7" s="5">
        <v>2506</v>
      </c>
      <c r="I7" s="5">
        <v>88</v>
      </c>
      <c r="J7" s="5">
        <v>29</v>
      </c>
      <c r="K7" s="5"/>
      <c r="L7" s="5">
        <v>7</v>
      </c>
      <c r="M7" s="5">
        <v>38</v>
      </c>
      <c r="N7" s="5">
        <v>-31</v>
      </c>
      <c r="O7" s="5">
        <v>352030</v>
      </c>
      <c r="P7" s="3"/>
      <c r="Q7" s="3"/>
    </row>
    <row r="8" spans="1:17" x14ac:dyDescent="0.2">
      <c r="A8" s="2">
        <v>2010</v>
      </c>
      <c r="B8" s="1" t="s">
        <v>17</v>
      </c>
      <c r="C8" s="2" t="s">
        <v>18</v>
      </c>
      <c r="D8" s="2">
        <v>4199</v>
      </c>
      <c r="E8" s="2">
        <v>9696</v>
      </c>
      <c r="F8" s="2">
        <v>2190</v>
      </c>
      <c r="G8" s="2">
        <v>6460</v>
      </c>
      <c r="H8" s="2">
        <v>3228</v>
      </c>
      <c r="I8" s="2">
        <v>96</v>
      </c>
      <c r="J8" s="2">
        <v>20</v>
      </c>
      <c r="K8" s="2"/>
      <c r="L8" s="2">
        <v>692</v>
      </c>
      <c r="M8" s="2">
        <v>8</v>
      </c>
      <c r="N8" s="2">
        <v>684</v>
      </c>
      <c r="O8" s="2">
        <v>352030</v>
      </c>
      <c r="P8" s="3"/>
      <c r="Q8" s="3"/>
    </row>
    <row r="9" spans="1:17" x14ac:dyDescent="0.2">
      <c r="A9" s="5">
        <v>2011</v>
      </c>
      <c r="B9" s="4" t="s">
        <v>17</v>
      </c>
      <c r="C9" s="5" t="s">
        <v>18</v>
      </c>
      <c r="D9" s="5">
        <v>3527</v>
      </c>
      <c r="E9" s="5">
        <v>9057</v>
      </c>
      <c r="F9" s="5">
        <v>1932</v>
      </c>
      <c r="G9" s="5">
        <v>4741</v>
      </c>
      <c r="H9" s="5">
        <v>4308</v>
      </c>
      <c r="I9" s="5">
        <v>86</v>
      </c>
      <c r="J9" s="5">
        <v>14</v>
      </c>
      <c r="K9" s="5"/>
      <c r="L9" s="5">
        <v>1032</v>
      </c>
      <c r="M9" s="5">
        <v>20</v>
      </c>
      <c r="N9" s="5">
        <v>1012</v>
      </c>
      <c r="O9" s="5">
        <v>352030</v>
      </c>
      <c r="P9" s="3"/>
      <c r="Q9" s="3"/>
    </row>
    <row r="10" spans="1:17" x14ac:dyDescent="0.2">
      <c r="A10" s="2">
        <v>2012</v>
      </c>
      <c r="B10" s="1" t="s">
        <v>17</v>
      </c>
      <c r="C10" s="2" t="s">
        <v>18</v>
      </c>
      <c r="D10" s="2">
        <v>2351</v>
      </c>
      <c r="E10" s="2">
        <v>10536</v>
      </c>
      <c r="F10" s="2">
        <v>2112</v>
      </c>
      <c r="G10" s="2">
        <v>5351</v>
      </c>
      <c r="H10" s="2">
        <v>5182</v>
      </c>
      <c r="I10" s="2">
        <v>101</v>
      </c>
      <c r="J10" s="2">
        <v>9</v>
      </c>
      <c r="K10" s="2"/>
      <c r="L10" s="2">
        <v>1043</v>
      </c>
      <c r="M10" s="2">
        <v>-110</v>
      </c>
      <c r="N10" s="2">
        <v>1153</v>
      </c>
      <c r="O10" s="2">
        <v>352030</v>
      </c>
      <c r="P10" s="3"/>
      <c r="Q10" s="3"/>
    </row>
    <row r="11" spans="1:17" x14ac:dyDescent="0.2">
      <c r="A11" s="5">
        <v>2013</v>
      </c>
      <c r="B11" s="4" t="s">
        <v>17</v>
      </c>
      <c r="C11" s="5" t="s">
        <v>18</v>
      </c>
      <c r="D11" s="5">
        <v>2675</v>
      </c>
      <c r="E11" s="5">
        <v>10686</v>
      </c>
      <c r="F11" s="5">
        <v>2699</v>
      </c>
      <c r="G11" s="5">
        <v>5397</v>
      </c>
      <c r="H11" s="5">
        <v>5286</v>
      </c>
      <c r="I11" s="5">
        <v>107</v>
      </c>
      <c r="J11" s="5">
        <v>7</v>
      </c>
      <c r="K11" s="5"/>
      <c r="L11" s="5">
        <v>859</v>
      </c>
      <c r="M11" s="5">
        <v>135</v>
      </c>
      <c r="N11" s="5">
        <v>724</v>
      </c>
      <c r="O11" s="5">
        <v>352030</v>
      </c>
      <c r="P11" s="3"/>
      <c r="Q11" s="3"/>
    </row>
    <row r="12" spans="1:17" x14ac:dyDescent="0.2">
      <c r="A12" s="2">
        <v>2014</v>
      </c>
      <c r="B12" s="1" t="s">
        <v>17</v>
      </c>
      <c r="C12" s="2" t="s">
        <v>18</v>
      </c>
      <c r="D12" s="2">
        <v>3028</v>
      </c>
      <c r="E12" s="2">
        <v>10831</v>
      </c>
      <c r="F12" s="2">
        <v>2762</v>
      </c>
      <c r="G12" s="2">
        <v>5530</v>
      </c>
      <c r="H12" s="2">
        <v>5298</v>
      </c>
      <c r="I12" s="2">
        <v>113</v>
      </c>
      <c r="J12" s="2">
        <v>9</v>
      </c>
      <c r="K12" s="2"/>
      <c r="L12" s="2">
        <v>646</v>
      </c>
      <c r="M12" s="2">
        <v>142</v>
      </c>
      <c r="N12" s="2">
        <v>504</v>
      </c>
      <c r="O12" s="2">
        <v>352030</v>
      </c>
      <c r="P12" s="3"/>
      <c r="Q12" s="3"/>
    </row>
    <row r="13" spans="1:17" x14ac:dyDescent="0.2">
      <c r="A13" s="5">
        <v>2015</v>
      </c>
      <c r="B13" s="4" t="s">
        <v>17</v>
      </c>
      <c r="C13" s="5" t="s">
        <v>18</v>
      </c>
      <c r="D13" s="5">
        <v>2245</v>
      </c>
      <c r="E13" s="5">
        <v>7479</v>
      </c>
      <c r="F13" s="5">
        <v>1655</v>
      </c>
      <c r="G13" s="5">
        <v>3309</v>
      </c>
      <c r="H13" s="5">
        <v>4167</v>
      </c>
      <c r="I13" s="5">
        <v>66</v>
      </c>
      <c r="J13" s="5">
        <v>7</v>
      </c>
      <c r="K13" s="5"/>
      <c r="L13" s="5">
        <v>480</v>
      </c>
      <c r="M13" s="5">
        <v>42</v>
      </c>
      <c r="N13" s="5">
        <v>401</v>
      </c>
      <c r="O13" s="5">
        <v>352030</v>
      </c>
      <c r="P13" s="3"/>
      <c r="Q13" s="3"/>
    </row>
    <row r="14" spans="1:17" x14ac:dyDescent="0.2">
      <c r="A14" s="2">
        <v>2016</v>
      </c>
      <c r="B14" s="1" t="s">
        <v>17</v>
      </c>
      <c r="C14" s="2" t="s">
        <v>18</v>
      </c>
      <c r="D14" s="2">
        <v>2289</v>
      </c>
      <c r="E14" s="2">
        <v>7802</v>
      </c>
      <c r="F14" s="2">
        <v>1912</v>
      </c>
      <c r="G14" s="2">
        <v>3556</v>
      </c>
      <c r="H14" s="2">
        <v>4243</v>
      </c>
      <c r="I14" s="2">
        <v>72</v>
      </c>
      <c r="J14" s="2">
        <v>11</v>
      </c>
      <c r="K14" s="2"/>
      <c r="L14" s="2">
        <v>544</v>
      </c>
      <c r="M14" s="2">
        <v>82</v>
      </c>
      <c r="N14" s="2">
        <v>462</v>
      </c>
      <c r="O14" s="2">
        <v>352030</v>
      </c>
      <c r="P14" s="3"/>
      <c r="Q14" s="3"/>
    </row>
    <row r="15" spans="1:17" x14ac:dyDescent="0.2">
      <c r="A15" s="5">
        <v>2017</v>
      </c>
      <c r="B15" s="4" t="s">
        <v>17</v>
      </c>
      <c r="C15" s="5" t="s">
        <v>18</v>
      </c>
      <c r="D15" s="5">
        <v>2678</v>
      </c>
      <c r="E15" s="5">
        <v>8426</v>
      </c>
      <c r="F15" s="5">
        <v>1801</v>
      </c>
      <c r="G15" s="5">
        <v>3591</v>
      </c>
      <c r="H15" s="5">
        <v>4831</v>
      </c>
      <c r="I15" s="5">
        <v>79</v>
      </c>
      <c r="J15" s="5">
        <v>22</v>
      </c>
      <c r="K15" s="5"/>
      <c r="L15" s="5">
        <v>803</v>
      </c>
      <c r="M15" s="5">
        <v>119</v>
      </c>
      <c r="N15" s="5">
        <v>684</v>
      </c>
      <c r="O15" s="5">
        <v>352030</v>
      </c>
      <c r="P15" s="3"/>
      <c r="Q15" s="3"/>
    </row>
    <row r="16" spans="1:17" x14ac:dyDescent="0.2">
      <c r="A16" s="2">
        <v>2018</v>
      </c>
      <c r="B16" s="1" t="s">
        <v>17</v>
      </c>
      <c r="C16" s="2" t="s">
        <v>18</v>
      </c>
      <c r="D16" s="2">
        <v>2247</v>
      </c>
      <c r="E16" s="2">
        <v>8541</v>
      </c>
      <c r="F16" s="2">
        <v>1799</v>
      </c>
      <c r="G16" s="2">
        <v>3970</v>
      </c>
      <c r="H16" s="2">
        <v>4567</v>
      </c>
      <c r="I16" s="2">
        <v>75</v>
      </c>
      <c r="J16" s="2">
        <v>38</v>
      </c>
      <c r="K16" s="2"/>
      <c r="L16" s="2">
        <v>946</v>
      </c>
      <c r="M16" s="2">
        <v>630</v>
      </c>
      <c r="N16" s="2">
        <v>316</v>
      </c>
      <c r="O16" s="2">
        <v>352030</v>
      </c>
      <c r="P16" s="3"/>
      <c r="Q16" s="3"/>
    </row>
    <row r="17" spans="1:17" x14ac:dyDescent="0.2">
      <c r="A17" s="5">
        <v>2019</v>
      </c>
      <c r="B17" s="4" t="s">
        <v>17</v>
      </c>
      <c r="C17" s="5" t="s">
        <v>18</v>
      </c>
      <c r="D17" s="5">
        <v>1382</v>
      </c>
      <c r="E17" s="5">
        <v>9452</v>
      </c>
      <c r="F17" s="5">
        <v>1792</v>
      </c>
      <c r="G17" s="5">
        <v>4704</v>
      </c>
      <c r="H17" s="5">
        <v>4748</v>
      </c>
      <c r="I17" s="5">
        <v>74</v>
      </c>
      <c r="J17" s="5">
        <v>36</v>
      </c>
      <c r="K17" s="5"/>
      <c r="L17" s="5">
        <v>919</v>
      </c>
      <c r="M17" s="5">
        <v>-152</v>
      </c>
      <c r="N17" s="5">
        <v>1071</v>
      </c>
      <c r="O17" s="5">
        <v>352030</v>
      </c>
      <c r="P17" s="3"/>
      <c r="Q17" s="3"/>
    </row>
    <row r="18" spans="1:17" x14ac:dyDescent="0.2">
      <c r="A18" s="2">
        <v>2004</v>
      </c>
      <c r="B18" s="1" t="s">
        <v>19</v>
      </c>
      <c r="C18" s="2" t="s">
        <v>20</v>
      </c>
      <c r="D18" s="2">
        <v>3407</v>
      </c>
      <c r="E18" s="2">
        <v>28773</v>
      </c>
      <c r="F18" s="2">
        <v>14330</v>
      </c>
      <c r="G18" s="2">
        <v>29354</v>
      </c>
      <c r="H18" s="2">
        <v>-581</v>
      </c>
      <c r="I18" s="2">
        <v>871</v>
      </c>
      <c r="J18" s="2">
        <v>66</v>
      </c>
      <c r="K18" s="2"/>
      <c r="L18" s="2">
        <v>-761</v>
      </c>
      <c r="M18" s="2">
        <v>0</v>
      </c>
      <c r="N18" s="2">
        <v>-761</v>
      </c>
      <c r="O18" s="2">
        <v>203020</v>
      </c>
      <c r="P18" s="3"/>
      <c r="Q18" s="3"/>
    </row>
    <row r="19" spans="1:17" x14ac:dyDescent="0.2">
      <c r="A19" s="5">
        <v>2005</v>
      </c>
      <c r="B19" s="4" t="s">
        <v>19</v>
      </c>
      <c r="C19" s="5" t="s">
        <v>20</v>
      </c>
      <c r="D19" s="5">
        <v>4324</v>
      </c>
      <c r="E19" s="5">
        <v>29495</v>
      </c>
      <c r="F19" s="5">
        <v>14695</v>
      </c>
      <c r="G19" s="5">
        <v>30973</v>
      </c>
      <c r="H19" s="5">
        <v>-1478</v>
      </c>
      <c r="I19" s="5">
        <v>957</v>
      </c>
      <c r="J19" s="5">
        <v>149</v>
      </c>
      <c r="K19" s="5"/>
      <c r="L19" s="5">
        <v>-861</v>
      </c>
      <c r="M19" s="5">
        <v>0</v>
      </c>
      <c r="N19" s="5">
        <v>-861</v>
      </c>
      <c r="O19" s="5">
        <v>203020</v>
      </c>
      <c r="P19" s="3"/>
      <c r="Q19" s="3"/>
    </row>
    <row r="20" spans="1:17" x14ac:dyDescent="0.2">
      <c r="A20" s="2">
        <v>2006</v>
      </c>
      <c r="B20" s="1" t="s">
        <v>19</v>
      </c>
      <c r="C20" s="2" t="s">
        <v>20</v>
      </c>
      <c r="D20" s="2">
        <v>5183</v>
      </c>
      <c r="E20" s="2">
        <v>29145</v>
      </c>
      <c r="F20" s="2">
        <v>13390</v>
      </c>
      <c r="G20" s="2">
        <v>29751</v>
      </c>
      <c r="H20" s="2">
        <v>-606</v>
      </c>
      <c r="I20" s="2">
        <v>1030</v>
      </c>
      <c r="J20" s="2">
        <v>279</v>
      </c>
      <c r="K20" s="2"/>
      <c r="L20" s="2">
        <v>231</v>
      </c>
      <c r="M20" s="2">
        <v>0</v>
      </c>
      <c r="N20" s="2">
        <v>231</v>
      </c>
      <c r="O20" s="2">
        <v>203020</v>
      </c>
      <c r="P20" s="3"/>
      <c r="Q20" s="3"/>
    </row>
    <row r="21" spans="1:17" x14ac:dyDescent="0.2">
      <c r="A21" s="5">
        <v>2007</v>
      </c>
      <c r="B21" s="4" t="s">
        <v>19</v>
      </c>
      <c r="C21" s="5" t="s">
        <v>20</v>
      </c>
      <c r="D21" s="5">
        <v>4963</v>
      </c>
      <c r="E21" s="5">
        <v>28571</v>
      </c>
      <c r="F21" s="5">
        <v>11142</v>
      </c>
      <c r="G21" s="5">
        <v>25914</v>
      </c>
      <c r="H21" s="5">
        <v>2657</v>
      </c>
      <c r="I21" s="5">
        <v>914</v>
      </c>
      <c r="J21" s="5">
        <v>337</v>
      </c>
      <c r="K21" s="5"/>
      <c r="L21" s="5">
        <v>504</v>
      </c>
      <c r="M21" s="5">
        <v>0</v>
      </c>
      <c r="N21" s="5">
        <v>504</v>
      </c>
      <c r="O21" s="5">
        <v>203020</v>
      </c>
      <c r="P21" s="3"/>
      <c r="Q21" s="3"/>
    </row>
    <row r="22" spans="1:17" x14ac:dyDescent="0.2">
      <c r="A22" s="2">
        <v>2008</v>
      </c>
      <c r="B22" s="1" t="s">
        <v>19</v>
      </c>
      <c r="C22" s="2" t="s">
        <v>20</v>
      </c>
      <c r="D22" s="2">
        <v>3566</v>
      </c>
      <c r="E22" s="2">
        <v>25175</v>
      </c>
      <c r="F22" s="2">
        <v>10957</v>
      </c>
      <c r="G22" s="2">
        <v>28110</v>
      </c>
      <c r="H22" s="2">
        <v>-2935</v>
      </c>
      <c r="I22" s="2">
        <v>756</v>
      </c>
      <c r="J22" s="2">
        <v>181</v>
      </c>
      <c r="K22" s="2"/>
      <c r="L22" s="2">
        <v>-2071</v>
      </c>
      <c r="M22" s="2">
        <v>0</v>
      </c>
      <c r="N22" s="2">
        <v>-2071</v>
      </c>
      <c r="O22" s="2">
        <v>203020</v>
      </c>
      <c r="P22" s="3"/>
      <c r="Q22" s="3"/>
    </row>
    <row r="23" spans="1:17" x14ac:dyDescent="0.2">
      <c r="A23" s="5">
        <v>2009</v>
      </c>
      <c r="B23" s="4" t="s">
        <v>19</v>
      </c>
      <c r="C23" s="5" t="s">
        <v>20</v>
      </c>
      <c r="D23" s="5">
        <v>4859</v>
      </c>
      <c r="E23" s="5">
        <v>25438</v>
      </c>
      <c r="F23" s="5">
        <v>11697</v>
      </c>
      <c r="G23" s="5">
        <v>28927</v>
      </c>
      <c r="H23" s="5">
        <v>-3489</v>
      </c>
      <c r="I23" s="5">
        <v>744</v>
      </c>
      <c r="J23" s="5">
        <v>34</v>
      </c>
      <c r="K23" s="5"/>
      <c r="L23" s="5">
        <v>-1752</v>
      </c>
      <c r="M23" s="5">
        <v>-284</v>
      </c>
      <c r="N23" s="5">
        <v>-1468</v>
      </c>
      <c r="O23" s="5">
        <v>203020</v>
      </c>
      <c r="P23" s="3"/>
      <c r="Q23" s="3"/>
    </row>
    <row r="24" spans="1:17" x14ac:dyDescent="0.2">
      <c r="A24" s="2">
        <v>2010</v>
      </c>
      <c r="B24" s="1" t="s">
        <v>19</v>
      </c>
      <c r="C24" s="2" t="s">
        <v>20</v>
      </c>
      <c r="D24" s="2">
        <v>4946</v>
      </c>
      <c r="E24" s="2">
        <v>25088</v>
      </c>
      <c r="F24" s="2">
        <v>11136</v>
      </c>
      <c r="G24" s="2">
        <v>29033</v>
      </c>
      <c r="H24" s="2">
        <v>-3945</v>
      </c>
      <c r="I24" s="2">
        <v>823</v>
      </c>
      <c r="J24" s="2">
        <v>26</v>
      </c>
      <c r="K24" s="2"/>
      <c r="L24" s="2">
        <v>-506</v>
      </c>
      <c r="M24" s="2">
        <v>-35</v>
      </c>
      <c r="N24" s="2">
        <v>-471</v>
      </c>
      <c r="O24" s="2">
        <v>203020</v>
      </c>
      <c r="P24" s="3"/>
      <c r="Q24" s="3"/>
    </row>
    <row r="25" spans="1:17" x14ac:dyDescent="0.2">
      <c r="A25" s="5">
        <v>2011</v>
      </c>
      <c r="B25" s="4" t="s">
        <v>19</v>
      </c>
      <c r="C25" s="5" t="s">
        <v>20</v>
      </c>
      <c r="D25" s="5">
        <v>4739</v>
      </c>
      <c r="E25" s="5">
        <v>23848</v>
      </c>
      <c r="F25" s="5">
        <v>8220</v>
      </c>
      <c r="G25" s="5">
        <v>30959</v>
      </c>
      <c r="H25" s="5">
        <v>-7111</v>
      </c>
      <c r="I25" s="5">
        <v>826</v>
      </c>
      <c r="J25" s="5">
        <v>26</v>
      </c>
      <c r="K25" s="5"/>
      <c r="L25" s="5">
        <v>-1979</v>
      </c>
      <c r="M25" s="5">
        <v>0</v>
      </c>
      <c r="N25" s="5">
        <v>-1979</v>
      </c>
      <c r="O25" s="5">
        <v>203020</v>
      </c>
      <c r="P25" s="3"/>
      <c r="Q25" s="3"/>
    </row>
    <row r="26" spans="1:17" x14ac:dyDescent="0.2">
      <c r="A26" s="2">
        <v>2012</v>
      </c>
      <c r="B26" s="1" t="s">
        <v>19</v>
      </c>
      <c r="C26" s="2" t="s">
        <v>20</v>
      </c>
      <c r="D26" s="2">
        <v>4742</v>
      </c>
      <c r="E26" s="2">
        <v>23510</v>
      </c>
      <c r="F26" s="2">
        <v>8535</v>
      </c>
      <c r="G26" s="2">
        <v>31497</v>
      </c>
      <c r="H26" s="2">
        <v>-7987</v>
      </c>
      <c r="I26" s="2">
        <v>662</v>
      </c>
      <c r="J26" s="2">
        <v>26</v>
      </c>
      <c r="K26" s="2"/>
      <c r="L26" s="2">
        <v>-2445</v>
      </c>
      <c r="M26" s="2">
        <v>-569</v>
      </c>
      <c r="N26" s="2">
        <v>-1876</v>
      </c>
      <c r="O26" s="2">
        <v>203020</v>
      </c>
      <c r="P26" s="3"/>
      <c r="Q26" s="3"/>
    </row>
    <row r="27" spans="1:17" x14ac:dyDescent="0.2">
      <c r="A27" s="5">
        <v>2013</v>
      </c>
      <c r="B27" s="4" t="s">
        <v>19</v>
      </c>
      <c r="C27" s="5" t="s">
        <v>20</v>
      </c>
      <c r="D27" s="5">
        <v>10286</v>
      </c>
      <c r="E27" s="5">
        <v>42278</v>
      </c>
      <c r="F27" s="5">
        <v>16799</v>
      </c>
      <c r="G27" s="5">
        <v>45009</v>
      </c>
      <c r="H27" s="5">
        <v>-2731</v>
      </c>
      <c r="I27" s="5">
        <v>692</v>
      </c>
      <c r="J27" s="5">
        <v>20</v>
      </c>
      <c r="K27" s="5"/>
      <c r="L27" s="5">
        <v>-2180</v>
      </c>
      <c r="M27" s="5">
        <v>-346</v>
      </c>
      <c r="N27" s="5">
        <v>-1834</v>
      </c>
      <c r="O27" s="5">
        <v>203020</v>
      </c>
      <c r="P27" s="3"/>
      <c r="Q27" s="3"/>
    </row>
    <row r="28" spans="1:17" x14ac:dyDescent="0.2">
      <c r="A28" s="2">
        <v>2014</v>
      </c>
      <c r="B28" s="1" t="s">
        <v>19</v>
      </c>
      <c r="C28" s="2" t="s">
        <v>20</v>
      </c>
      <c r="D28" s="2">
        <v>8077</v>
      </c>
      <c r="E28" s="2">
        <v>43771</v>
      </c>
      <c r="F28" s="2">
        <v>17904</v>
      </c>
      <c r="G28" s="2">
        <v>41750</v>
      </c>
      <c r="H28" s="2">
        <v>2021</v>
      </c>
      <c r="I28" s="2">
        <v>915</v>
      </c>
      <c r="J28" s="2">
        <v>31</v>
      </c>
      <c r="K28" s="2"/>
      <c r="L28" s="2">
        <v>3212</v>
      </c>
      <c r="M28" s="2">
        <v>330</v>
      </c>
      <c r="N28" s="2">
        <v>2882</v>
      </c>
      <c r="O28" s="2">
        <v>203020</v>
      </c>
      <c r="P28" s="3"/>
      <c r="Q28" s="3"/>
    </row>
    <row r="29" spans="1:17" x14ac:dyDescent="0.2">
      <c r="A29" s="5">
        <v>2015</v>
      </c>
      <c r="B29" s="4" t="s">
        <v>19</v>
      </c>
      <c r="C29" s="5" t="s">
        <v>20</v>
      </c>
      <c r="D29" s="5">
        <v>6949</v>
      </c>
      <c r="E29" s="5">
        <v>48415</v>
      </c>
      <c r="F29" s="5">
        <v>20561</v>
      </c>
      <c r="G29" s="5">
        <v>42780</v>
      </c>
      <c r="H29" s="5">
        <v>5635</v>
      </c>
      <c r="I29" s="5">
        <v>932</v>
      </c>
      <c r="J29" s="5">
        <v>39</v>
      </c>
      <c r="K29" s="5"/>
      <c r="L29" s="5">
        <v>4616</v>
      </c>
      <c r="M29" s="5">
        <v>-2994</v>
      </c>
      <c r="N29" s="5">
        <v>7610</v>
      </c>
      <c r="O29" s="5">
        <v>203020</v>
      </c>
      <c r="P29" s="3"/>
      <c r="Q29" s="3"/>
    </row>
    <row r="30" spans="1:17" x14ac:dyDescent="0.2">
      <c r="A30" s="2">
        <v>2016</v>
      </c>
      <c r="B30" s="1" t="s">
        <v>19</v>
      </c>
      <c r="C30" s="2" t="s">
        <v>20</v>
      </c>
      <c r="D30" s="2">
        <v>6997</v>
      </c>
      <c r="E30" s="2">
        <v>51274</v>
      </c>
      <c r="F30" s="2">
        <v>24344</v>
      </c>
      <c r="G30" s="2">
        <v>47489</v>
      </c>
      <c r="H30" s="2">
        <v>3785</v>
      </c>
      <c r="I30" s="2">
        <v>1036</v>
      </c>
      <c r="J30" s="2">
        <v>63</v>
      </c>
      <c r="K30" s="2"/>
      <c r="L30" s="2">
        <v>4299</v>
      </c>
      <c r="M30" s="2">
        <v>1623</v>
      </c>
      <c r="N30" s="2">
        <v>2676</v>
      </c>
      <c r="O30" s="2">
        <v>203020</v>
      </c>
      <c r="P30" s="3"/>
      <c r="Q30" s="3"/>
    </row>
    <row r="31" spans="1:17" x14ac:dyDescent="0.2">
      <c r="A31" s="5">
        <v>2017</v>
      </c>
      <c r="B31" s="4" t="s">
        <v>19</v>
      </c>
      <c r="C31" s="5" t="s">
        <v>20</v>
      </c>
      <c r="D31" s="5">
        <v>5384</v>
      </c>
      <c r="E31" s="5">
        <v>51396</v>
      </c>
      <c r="F31" s="5">
        <v>25065</v>
      </c>
      <c r="G31" s="5">
        <v>47470</v>
      </c>
      <c r="H31" s="5">
        <v>3926</v>
      </c>
      <c r="I31" s="5">
        <v>1102</v>
      </c>
      <c r="J31" s="5">
        <v>94</v>
      </c>
      <c r="K31" s="5"/>
      <c r="L31" s="5">
        <v>3084</v>
      </c>
      <c r="M31" s="5">
        <v>1165</v>
      </c>
      <c r="N31" s="5">
        <v>1919</v>
      </c>
      <c r="O31" s="5">
        <v>203020</v>
      </c>
      <c r="P31" s="3"/>
      <c r="Q31" s="3"/>
    </row>
    <row r="32" spans="1:17" x14ac:dyDescent="0.2">
      <c r="A32" s="2">
        <v>2018</v>
      </c>
      <c r="B32" s="1" t="s">
        <v>19</v>
      </c>
      <c r="C32" s="2" t="s">
        <v>20</v>
      </c>
      <c r="D32" s="2">
        <v>4914</v>
      </c>
      <c r="E32" s="2">
        <v>60580</v>
      </c>
      <c r="F32" s="2">
        <v>34029</v>
      </c>
      <c r="G32" s="2">
        <v>60749</v>
      </c>
      <c r="H32" s="2">
        <v>-169</v>
      </c>
      <c r="I32" s="2">
        <v>1056</v>
      </c>
      <c r="J32" s="2">
        <v>118</v>
      </c>
      <c r="K32" s="2"/>
      <c r="L32" s="2">
        <v>1884</v>
      </c>
      <c r="M32" s="2">
        <v>472</v>
      </c>
      <c r="N32" s="2">
        <v>1412</v>
      </c>
      <c r="O32" s="2">
        <v>203020</v>
      </c>
      <c r="P32" s="3"/>
      <c r="Q32" s="3"/>
    </row>
    <row r="33" spans="1:17" x14ac:dyDescent="0.2">
      <c r="A33" s="5">
        <v>2019</v>
      </c>
      <c r="B33" s="4" t="s">
        <v>19</v>
      </c>
      <c r="C33" s="5" t="s">
        <v>20</v>
      </c>
      <c r="D33" s="5">
        <v>3984</v>
      </c>
      <c r="E33" s="5">
        <v>59995</v>
      </c>
      <c r="F33" s="5">
        <v>33444</v>
      </c>
      <c r="G33" s="5">
        <v>60113</v>
      </c>
      <c r="H33" s="5">
        <v>-118</v>
      </c>
      <c r="I33" s="5">
        <v>1095</v>
      </c>
      <c r="J33" s="5">
        <v>127</v>
      </c>
      <c r="K33" s="5"/>
      <c r="L33" s="5">
        <v>2256</v>
      </c>
      <c r="M33" s="5">
        <v>570</v>
      </c>
      <c r="N33" s="5">
        <v>1686</v>
      </c>
      <c r="O33" s="5">
        <v>203020</v>
      </c>
      <c r="P33" s="3"/>
      <c r="Q33" s="3"/>
    </row>
    <row r="34" spans="1:17" x14ac:dyDescent="0.2">
      <c r="A34" s="2">
        <v>2004</v>
      </c>
      <c r="B34" s="1" t="s">
        <v>21</v>
      </c>
      <c r="C34" s="2" t="s">
        <v>22</v>
      </c>
      <c r="D34" s="2">
        <v>56.320999999999998</v>
      </c>
      <c r="E34" s="2">
        <v>2201.962</v>
      </c>
      <c r="F34" s="2">
        <v>470</v>
      </c>
      <c r="G34" s="2">
        <v>1479.6469999999999</v>
      </c>
      <c r="H34" s="2">
        <v>722.31500000000005</v>
      </c>
      <c r="I34" s="2">
        <v>20.068999999999999</v>
      </c>
      <c r="J34" s="2"/>
      <c r="K34" s="2">
        <v>0</v>
      </c>
      <c r="L34" s="2">
        <v>305.74799999999999</v>
      </c>
      <c r="M34" s="2">
        <v>117.721</v>
      </c>
      <c r="N34" s="2">
        <v>187.988</v>
      </c>
      <c r="O34" s="2">
        <v>255040</v>
      </c>
      <c r="P34" s="3"/>
      <c r="Q34" s="3"/>
    </row>
    <row r="35" spans="1:17" x14ac:dyDescent="0.2">
      <c r="A35" s="5">
        <v>2005</v>
      </c>
      <c r="B35" s="4" t="s">
        <v>21</v>
      </c>
      <c r="C35" s="5" t="s">
        <v>22</v>
      </c>
      <c r="D35" s="5">
        <v>40.783000000000001</v>
      </c>
      <c r="E35" s="5">
        <v>2542.1489999999999</v>
      </c>
      <c r="F35" s="5">
        <v>438.8</v>
      </c>
      <c r="G35" s="5">
        <v>1622.3779999999999</v>
      </c>
      <c r="H35" s="5">
        <v>919.77099999999996</v>
      </c>
      <c r="I35" s="5">
        <v>32.384</v>
      </c>
      <c r="J35" s="5"/>
      <c r="K35" s="5">
        <v>0</v>
      </c>
      <c r="L35" s="5">
        <v>378.923</v>
      </c>
      <c r="M35" s="5">
        <v>144.19800000000001</v>
      </c>
      <c r="N35" s="5">
        <v>234.72499999999999</v>
      </c>
      <c r="O35" s="5">
        <v>255040</v>
      </c>
      <c r="P35" s="3"/>
      <c r="Q35" s="3"/>
    </row>
    <row r="36" spans="1:17" x14ac:dyDescent="0.2">
      <c r="A36" s="2">
        <v>2006</v>
      </c>
      <c r="B36" s="1" t="s">
        <v>21</v>
      </c>
      <c r="C36" s="2" t="s">
        <v>22</v>
      </c>
      <c r="D36" s="2">
        <v>11.128</v>
      </c>
      <c r="E36" s="2">
        <v>2682.681</v>
      </c>
      <c r="F36" s="2">
        <v>477.24</v>
      </c>
      <c r="G36" s="2">
        <v>1651.827</v>
      </c>
      <c r="H36" s="2">
        <v>1030.854</v>
      </c>
      <c r="I36" s="2">
        <v>35.991999999999997</v>
      </c>
      <c r="J36" s="2"/>
      <c r="K36" s="2">
        <v>0</v>
      </c>
      <c r="L36" s="2">
        <v>369.91500000000002</v>
      </c>
      <c r="M36" s="2">
        <v>138.59700000000001</v>
      </c>
      <c r="N36" s="2">
        <v>231.31800000000001</v>
      </c>
      <c r="O36" s="2">
        <v>255040</v>
      </c>
      <c r="P36" s="3"/>
      <c r="Q36" s="3"/>
    </row>
    <row r="37" spans="1:17" x14ac:dyDescent="0.2">
      <c r="A37" s="5">
        <v>2007</v>
      </c>
      <c r="B37" s="4" t="s">
        <v>21</v>
      </c>
      <c r="C37" s="5" t="s">
        <v>22</v>
      </c>
      <c r="D37" s="5">
        <v>14.654</v>
      </c>
      <c r="E37" s="5">
        <v>2805.5659999999998</v>
      </c>
      <c r="F37" s="5">
        <v>505.67200000000003</v>
      </c>
      <c r="G37" s="5">
        <v>1781.771</v>
      </c>
      <c r="H37" s="5">
        <v>1023.795</v>
      </c>
      <c r="I37" s="5">
        <v>34.808999999999997</v>
      </c>
      <c r="J37" s="5"/>
      <c r="K37" s="5">
        <v>0</v>
      </c>
      <c r="L37" s="5">
        <v>382.63400000000001</v>
      </c>
      <c r="M37" s="5">
        <v>144.31700000000001</v>
      </c>
      <c r="N37" s="5">
        <v>238.31700000000001</v>
      </c>
      <c r="O37" s="5">
        <v>255040</v>
      </c>
      <c r="P37" s="3"/>
      <c r="Q37" s="3"/>
    </row>
    <row r="38" spans="1:17" x14ac:dyDescent="0.2">
      <c r="A38" s="2">
        <v>2008</v>
      </c>
      <c r="B38" s="1" t="s">
        <v>21</v>
      </c>
      <c r="C38" s="2" t="s">
        <v>22</v>
      </c>
      <c r="D38" s="2">
        <v>37.357999999999997</v>
      </c>
      <c r="E38" s="2">
        <v>2964.0650000000001</v>
      </c>
      <c r="F38" s="2">
        <v>456.16399999999999</v>
      </c>
      <c r="G38" s="2">
        <v>1888.8989999999999</v>
      </c>
      <c r="H38" s="2">
        <v>1075.1659999999999</v>
      </c>
      <c r="I38" s="2">
        <v>33.728999999999999</v>
      </c>
      <c r="J38" s="2"/>
      <c r="K38" s="2">
        <v>0</v>
      </c>
      <c r="L38" s="2">
        <v>380.69200000000001</v>
      </c>
      <c r="M38" s="2">
        <v>142.654</v>
      </c>
      <c r="N38" s="2">
        <v>238.03800000000001</v>
      </c>
      <c r="O38" s="2">
        <v>255040</v>
      </c>
      <c r="P38" s="3"/>
      <c r="Q38" s="3"/>
    </row>
    <row r="39" spans="1:17" x14ac:dyDescent="0.2">
      <c r="A39" s="5">
        <v>2009</v>
      </c>
      <c r="B39" s="4" t="s">
        <v>21</v>
      </c>
      <c r="C39" s="5" t="s">
        <v>22</v>
      </c>
      <c r="D39" s="5">
        <v>100.018</v>
      </c>
      <c r="E39" s="5">
        <v>3072.9630000000002</v>
      </c>
      <c r="F39" s="5">
        <v>204.27099999999999</v>
      </c>
      <c r="G39" s="5">
        <v>1790.598</v>
      </c>
      <c r="H39" s="5">
        <v>1282.365</v>
      </c>
      <c r="I39" s="5">
        <v>23.337</v>
      </c>
      <c r="J39" s="5"/>
      <c r="K39" s="5">
        <v>0</v>
      </c>
      <c r="L39" s="5">
        <v>431.65499999999997</v>
      </c>
      <c r="M39" s="5">
        <v>161.28200000000001</v>
      </c>
      <c r="N39" s="5">
        <v>270.37299999999999</v>
      </c>
      <c r="O39" s="5">
        <v>255040</v>
      </c>
      <c r="P39" s="3"/>
      <c r="Q39" s="3"/>
    </row>
    <row r="40" spans="1:17" x14ac:dyDescent="0.2">
      <c r="A40" s="2">
        <v>2010</v>
      </c>
      <c r="B40" s="1" t="s">
        <v>21</v>
      </c>
      <c r="C40" s="2" t="s">
        <v>22</v>
      </c>
      <c r="D40" s="2">
        <v>59.209000000000003</v>
      </c>
      <c r="E40" s="2">
        <v>3354.2170000000001</v>
      </c>
      <c r="F40" s="2">
        <v>301.82400000000001</v>
      </c>
      <c r="G40" s="2">
        <v>2314.8429999999998</v>
      </c>
      <c r="H40" s="2">
        <v>1039.374</v>
      </c>
      <c r="I40" s="2">
        <v>26.861000000000001</v>
      </c>
      <c r="J40" s="2"/>
      <c r="K40" s="2">
        <v>0</v>
      </c>
      <c r="L40" s="2">
        <v>557.05499999999995</v>
      </c>
      <c r="M40" s="2">
        <v>211.00200000000001</v>
      </c>
      <c r="N40" s="2">
        <v>346.053</v>
      </c>
      <c r="O40" s="2">
        <v>255040</v>
      </c>
      <c r="P40" s="3"/>
      <c r="Q40" s="3"/>
    </row>
    <row r="41" spans="1:17" x14ac:dyDescent="0.2">
      <c r="A41" s="5">
        <v>2011</v>
      </c>
      <c r="B41" s="4" t="s">
        <v>21</v>
      </c>
      <c r="C41" s="5" t="s">
        <v>22</v>
      </c>
      <c r="D41" s="5">
        <v>57.901000000000003</v>
      </c>
      <c r="E41" s="5">
        <v>3655.7539999999999</v>
      </c>
      <c r="F41" s="5">
        <v>415.98399999999998</v>
      </c>
      <c r="G41" s="5">
        <v>2807.84</v>
      </c>
      <c r="H41" s="5">
        <v>847.91399999999999</v>
      </c>
      <c r="I41" s="5">
        <v>30.949000000000002</v>
      </c>
      <c r="J41" s="5"/>
      <c r="K41" s="5">
        <v>0</v>
      </c>
      <c r="L41" s="5">
        <v>633.23599999999999</v>
      </c>
      <c r="M41" s="5">
        <v>238.554</v>
      </c>
      <c r="N41" s="5">
        <v>394.68200000000002</v>
      </c>
      <c r="O41" s="5">
        <v>255040</v>
      </c>
      <c r="P41" s="3"/>
      <c r="Q41" s="3"/>
    </row>
    <row r="42" spans="1:17" x14ac:dyDescent="0.2">
      <c r="A42" s="2">
        <v>2012</v>
      </c>
      <c r="B42" s="1" t="s">
        <v>21</v>
      </c>
      <c r="C42" s="2" t="s">
        <v>22</v>
      </c>
      <c r="D42" s="2">
        <v>598.11099999999999</v>
      </c>
      <c r="E42" s="2">
        <v>4613.8140000000003</v>
      </c>
      <c r="F42" s="2">
        <v>605.08799999999997</v>
      </c>
      <c r="G42" s="2">
        <v>3403.12</v>
      </c>
      <c r="H42" s="2">
        <v>1210.694</v>
      </c>
      <c r="I42" s="2">
        <v>33.841000000000001</v>
      </c>
      <c r="J42" s="2"/>
      <c r="K42" s="2">
        <v>0</v>
      </c>
      <c r="L42" s="2">
        <v>624.07399999999996</v>
      </c>
      <c r="M42" s="2">
        <v>236.404</v>
      </c>
      <c r="N42" s="2">
        <v>387.67</v>
      </c>
      <c r="O42" s="2">
        <v>255040</v>
      </c>
      <c r="P42" s="3"/>
      <c r="Q42" s="3"/>
    </row>
    <row r="43" spans="1:17" x14ac:dyDescent="0.2">
      <c r="A43" s="5">
        <v>2013</v>
      </c>
      <c r="B43" s="4" t="s">
        <v>21</v>
      </c>
      <c r="C43" s="5" t="s">
        <v>22</v>
      </c>
      <c r="D43" s="5">
        <v>1112.471</v>
      </c>
      <c r="E43" s="5">
        <v>5564.7740000000003</v>
      </c>
      <c r="F43" s="5">
        <v>1053.5840000000001</v>
      </c>
      <c r="G43" s="5">
        <v>4048.569</v>
      </c>
      <c r="H43" s="5">
        <v>1516.2049999999999</v>
      </c>
      <c r="I43" s="5">
        <v>36.707999999999998</v>
      </c>
      <c r="J43" s="5">
        <v>0</v>
      </c>
      <c r="K43" s="5">
        <v>0</v>
      </c>
      <c r="L43" s="5">
        <v>626.39800000000002</v>
      </c>
      <c r="M43" s="5">
        <v>234.64</v>
      </c>
      <c r="N43" s="5">
        <v>391.75799999999998</v>
      </c>
      <c r="O43" s="5">
        <v>255040</v>
      </c>
      <c r="P43" s="3"/>
      <c r="Q43" s="3"/>
    </row>
    <row r="44" spans="1:17" x14ac:dyDescent="0.2">
      <c r="A44" s="2">
        <v>2014</v>
      </c>
      <c r="B44" s="1" t="s">
        <v>21</v>
      </c>
      <c r="C44" s="2" t="s">
        <v>22</v>
      </c>
      <c r="D44" s="2">
        <v>104.67100000000001</v>
      </c>
      <c r="E44" s="2">
        <v>7962.3580000000002</v>
      </c>
      <c r="F44" s="2">
        <v>1636.893</v>
      </c>
      <c r="G44" s="2">
        <v>5959.4459999999999</v>
      </c>
      <c r="H44" s="2">
        <v>2002.912</v>
      </c>
      <c r="I44" s="2">
        <v>75.552999999999997</v>
      </c>
      <c r="J44" s="2">
        <v>0</v>
      </c>
      <c r="K44" s="2">
        <v>0</v>
      </c>
      <c r="L44" s="2">
        <v>781.39400000000001</v>
      </c>
      <c r="M44" s="2">
        <v>287.56900000000002</v>
      </c>
      <c r="N44" s="2">
        <v>493.82499999999999</v>
      </c>
      <c r="O44" s="2">
        <v>255040</v>
      </c>
      <c r="P44" s="3"/>
      <c r="Q44" s="3"/>
    </row>
    <row r="45" spans="1:17" x14ac:dyDescent="0.2">
      <c r="A45" s="5">
        <v>2015</v>
      </c>
      <c r="B45" s="4" t="s">
        <v>21</v>
      </c>
      <c r="C45" s="5" t="s">
        <v>22</v>
      </c>
      <c r="D45" s="5">
        <v>90.781999999999996</v>
      </c>
      <c r="E45" s="5">
        <v>8134.5649999999996</v>
      </c>
      <c r="F45" s="5">
        <v>1213.759</v>
      </c>
      <c r="G45" s="5">
        <v>5673.9170000000004</v>
      </c>
      <c r="H45" s="5">
        <v>2460.6480000000001</v>
      </c>
      <c r="I45" s="5">
        <v>66.287999999999997</v>
      </c>
      <c r="J45" s="5">
        <v>0</v>
      </c>
      <c r="K45" s="5">
        <v>0</v>
      </c>
      <c r="L45" s="5">
        <v>752.88800000000003</v>
      </c>
      <c r="M45" s="5">
        <v>279.49</v>
      </c>
      <c r="N45" s="5">
        <v>473.39800000000002</v>
      </c>
      <c r="O45" s="5">
        <v>255040</v>
      </c>
      <c r="P45" s="3"/>
      <c r="Q45" s="3"/>
    </row>
    <row r="46" spans="1:17" x14ac:dyDescent="0.2">
      <c r="A46" s="2">
        <v>2016</v>
      </c>
      <c r="B46" s="1" t="s">
        <v>21</v>
      </c>
      <c r="C46" s="2" t="s">
        <v>22</v>
      </c>
      <c r="D46" s="2">
        <v>135.178</v>
      </c>
      <c r="E46" s="2">
        <v>8315.0329999999994</v>
      </c>
      <c r="F46" s="2">
        <v>1043.2550000000001</v>
      </c>
      <c r="G46" s="2">
        <v>5398.8410000000003</v>
      </c>
      <c r="H46" s="2">
        <v>2916.192</v>
      </c>
      <c r="I46" s="2">
        <v>60.804000000000002</v>
      </c>
      <c r="J46" s="2">
        <v>0</v>
      </c>
      <c r="K46" s="2">
        <v>0</v>
      </c>
      <c r="L46" s="2">
        <v>738.83500000000004</v>
      </c>
      <c r="M46" s="2">
        <v>279.21300000000002</v>
      </c>
      <c r="N46" s="2">
        <v>459.62200000000001</v>
      </c>
      <c r="O46" s="2">
        <v>255040</v>
      </c>
      <c r="P46" s="3"/>
      <c r="Q46" s="3"/>
    </row>
    <row r="47" spans="1:17" x14ac:dyDescent="0.2">
      <c r="A47" s="5">
        <v>2017</v>
      </c>
      <c r="B47" s="4" t="s">
        <v>21</v>
      </c>
      <c r="C47" s="5" t="s">
        <v>22</v>
      </c>
      <c r="D47" s="5">
        <v>546.93700000000001</v>
      </c>
      <c r="E47" s="5">
        <v>8482.3009999999995</v>
      </c>
      <c r="F47" s="5">
        <v>1044.6769999999999</v>
      </c>
      <c r="G47" s="5">
        <v>5067.1049999999996</v>
      </c>
      <c r="H47" s="5">
        <v>3415.1959999999999</v>
      </c>
      <c r="I47" s="5">
        <v>59.872</v>
      </c>
      <c r="J47" s="5">
        <v>0</v>
      </c>
      <c r="K47" s="5">
        <v>0</v>
      </c>
      <c r="L47" s="5">
        <v>520.25900000000001</v>
      </c>
      <c r="M47" s="5">
        <v>44.753999999999998</v>
      </c>
      <c r="N47" s="5">
        <v>475.505</v>
      </c>
      <c r="O47" s="5">
        <v>255040</v>
      </c>
      <c r="P47" s="3"/>
      <c r="Q47" s="3"/>
    </row>
    <row r="48" spans="1:17" x14ac:dyDescent="0.2">
      <c r="A48" s="2">
        <v>2018</v>
      </c>
      <c r="B48" s="1" t="s">
        <v>21</v>
      </c>
      <c r="C48" s="2" t="s">
        <v>22</v>
      </c>
      <c r="D48" s="2">
        <v>896.52700000000004</v>
      </c>
      <c r="E48" s="2">
        <v>9040.6479999999992</v>
      </c>
      <c r="F48" s="2">
        <v>1045.93</v>
      </c>
      <c r="G48" s="2">
        <v>5489.835</v>
      </c>
      <c r="H48" s="2">
        <v>3550.8130000000001</v>
      </c>
      <c r="I48" s="2">
        <v>56.588000000000001</v>
      </c>
      <c r="J48" s="2">
        <v>0</v>
      </c>
      <c r="K48" s="2">
        <v>0</v>
      </c>
      <c r="L48" s="2">
        <v>555.26400000000001</v>
      </c>
      <c r="M48" s="2">
        <v>131.417</v>
      </c>
      <c r="N48" s="2">
        <v>423.84699999999998</v>
      </c>
      <c r="O48" s="2">
        <v>255040</v>
      </c>
      <c r="P48" s="3"/>
      <c r="Q48" s="3"/>
    </row>
    <row r="49" spans="1:17" x14ac:dyDescent="0.2">
      <c r="A49" s="5">
        <v>2019</v>
      </c>
      <c r="B49" s="4" t="s">
        <v>21</v>
      </c>
      <c r="C49" s="5" t="s">
        <v>22</v>
      </c>
      <c r="D49" s="5">
        <v>418.66500000000002</v>
      </c>
      <c r="E49" s="5">
        <v>11248.525</v>
      </c>
      <c r="F49" s="5">
        <v>3242.4609999999998</v>
      </c>
      <c r="G49" s="5">
        <v>7699.4440000000004</v>
      </c>
      <c r="H49" s="5">
        <v>3549.0810000000001</v>
      </c>
      <c r="I49" s="5">
        <v>39.898000000000003</v>
      </c>
      <c r="J49" s="5">
        <v>0</v>
      </c>
      <c r="K49" s="5">
        <v>0</v>
      </c>
      <c r="L49" s="5">
        <v>637.74599999999998</v>
      </c>
      <c r="M49" s="5">
        <v>150.85</v>
      </c>
      <c r="N49" s="5">
        <v>486.89600000000002</v>
      </c>
      <c r="O49" s="5">
        <v>255040</v>
      </c>
      <c r="P49" s="3"/>
      <c r="Q49" s="3"/>
    </row>
    <row r="50" spans="1:17" x14ac:dyDescent="0.2">
      <c r="A50" s="2">
        <v>2004</v>
      </c>
      <c r="B50" s="1" t="s">
        <v>23</v>
      </c>
      <c r="C50" s="2" t="s">
        <v>24</v>
      </c>
      <c r="D50" s="2">
        <v>5464</v>
      </c>
      <c r="E50" s="2">
        <v>8050</v>
      </c>
      <c r="F50" s="2">
        <v>0</v>
      </c>
      <c r="G50" s="2">
        <v>2974</v>
      </c>
      <c r="H50" s="2">
        <v>5076</v>
      </c>
      <c r="I50" s="2">
        <v>3</v>
      </c>
      <c r="J50" s="2">
        <v>64</v>
      </c>
      <c r="K50" s="2">
        <v>0</v>
      </c>
      <c r="L50" s="2">
        <v>383</v>
      </c>
      <c r="M50" s="2">
        <v>107</v>
      </c>
      <c r="N50" s="2">
        <v>276</v>
      </c>
      <c r="O50" s="2">
        <v>452020</v>
      </c>
      <c r="P50" s="3"/>
      <c r="Q50" s="3"/>
    </row>
    <row r="51" spans="1:17" x14ac:dyDescent="0.2">
      <c r="A51" s="5">
        <v>2005</v>
      </c>
      <c r="B51" s="4" t="s">
        <v>23</v>
      </c>
      <c r="C51" s="5" t="s">
        <v>24</v>
      </c>
      <c r="D51" s="5">
        <v>8261</v>
      </c>
      <c r="E51" s="5">
        <v>11551</v>
      </c>
      <c r="F51" s="5">
        <v>0</v>
      </c>
      <c r="G51" s="5">
        <v>4085</v>
      </c>
      <c r="H51" s="5">
        <v>7466</v>
      </c>
      <c r="I51" s="5">
        <v>0</v>
      </c>
      <c r="J51" s="5">
        <v>183</v>
      </c>
      <c r="K51" s="5">
        <v>0</v>
      </c>
      <c r="L51" s="5">
        <v>1815</v>
      </c>
      <c r="M51" s="5">
        <v>480</v>
      </c>
      <c r="N51" s="5">
        <v>1335</v>
      </c>
      <c r="O51" s="5">
        <v>452020</v>
      </c>
      <c r="P51" s="3"/>
      <c r="Q51" s="3"/>
    </row>
    <row r="52" spans="1:17" x14ac:dyDescent="0.2">
      <c r="A52" s="2">
        <v>2006</v>
      </c>
      <c r="B52" s="1" t="s">
        <v>23</v>
      </c>
      <c r="C52" s="2" t="s">
        <v>24</v>
      </c>
      <c r="D52" s="2">
        <v>10110</v>
      </c>
      <c r="E52" s="2">
        <v>17205</v>
      </c>
      <c r="F52" s="2">
        <v>0</v>
      </c>
      <c r="G52" s="2">
        <v>7221</v>
      </c>
      <c r="H52" s="2">
        <v>9984</v>
      </c>
      <c r="I52" s="2">
        <v>0</v>
      </c>
      <c r="J52" s="2">
        <v>394</v>
      </c>
      <c r="K52" s="2">
        <v>0</v>
      </c>
      <c r="L52" s="2">
        <v>2818</v>
      </c>
      <c r="M52" s="2">
        <v>829</v>
      </c>
      <c r="N52" s="2">
        <v>1989</v>
      </c>
      <c r="O52" s="2">
        <v>452020</v>
      </c>
      <c r="P52" s="3"/>
      <c r="Q52" s="3"/>
    </row>
    <row r="53" spans="1:17" x14ac:dyDescent="0.2">
      <c r="A53" s="5">
        <v>2007</v>
      </c>
      <c r="B53" s="4" t="s">
        <v>23</v>
      </c>
      <c r="C53" s="5" t="s">
        <v>24</v>
      </c>
      <c r="D53" s="5">
        <v>15386</v>
      </c>
      <c r="E53" s="5">
        <v>25347</v>
      </c>
      <c r="F53" s="5">
        <v>0</v>
      </c>
      <c r="G53" s="5">
        <v>10815</v>
      </c>
      <c r="H53" s="5">
        <v>14532</v>
      </c>
      <c r="I53" s="5">
        <v>0</v>
      </c>
      <c r="J53" s="5">
        <v>647</v>
      </c>
      <c r="K53" s="5">
        <v>0</v>
      </c>
      <c r="L53" s="5">
        <v>5008</v>
      </c>
      <c r="M53" s="5">
        <v>1512</v>
      </c>
      <c r="N53" s="5">
        <v>3496</v>
      </c>
      <c r="O53" s="5">
        <v>452020</v>
      </c>
      <c r="P53" s="3"/>
      <c r="Q53" s="3"/>
    </row>
    <row r="54" spans="1:17" x14ac:dyDescent="0.2">
      <c r="A54" s="2">
        <v>2008</v>
      </c>
      <c r="B54" s="1" t="s">
        <v>23</v>
      </c>
      <c r="C54" s="2" t="s">
        <v>24</v>
      </c>
      <c r="D54" s="2">
        <v>24490</v>
      </c>
      <c r="E54" s="2">
        <v>39572</v>
      </c>
      <c r="F54" s="2">
        <v>0</v>
      </c>
      <c r="G54" s="2">
        <v>18542</v>
      </c>
      <c r="H54" s="2">
        <v>21030</v>
      </c>
      <c r="I54" s="2">
        <v>0</v>
      </c>
      <c r="J54" s="2">
        <v>653</v>
      </c>
      <c r="K54" s="2">
        <v>0</v>
      </c>
      <c r="L54" s="2">
        <v>6895</v>
      </c>
      <c r="M54" s="2">
        <v>2061</v>
      </c>
      <c r="N54" s="2">
        <v>4834</v>
      </c>
      <c r="O54" s="2">
        <v>452020</v>
      </c>
      <c r="P54" s="3"/>
      <c r="Q54" s="3"/>
    </row>
    <row r="55" spans="1:17" x14ac:dyDescent="0.2">
      <c r="A55" s="5">
        <v>2009</v>
      </c>
      <c r="B55" s="4" t="s">
        <v>23</v>
      </c>
      <c r="C55" s="5" t="s">
        <v>24</v>
      </c>
      <c r="D55" s="5">
        <v>23464</v>
      </c>
      <c r="E55" s="5">
        <v>47501</v>
      </c>
      <c r="F55" s="5">
        <v>0</v>
      </c>
      <c r="G55" s="5">
        <v>15861</v>
      </c>
      <c r="H55" s="5">
        <v>31640</v>
      </c>
      <c r="I55" s="5">
        <v>0</v>
      </c>
      <c r="J55" s="5">
        <v>407</v>
      </c>
      <c r="K55" s="5">
        <v>0</v>
      </c>
      <c r="L55" s="5">
        <v>12066</v>
      </c>
      <c r="M55" s="5">
        <v>3831</v>
      </c>
      <c r="N55" s="5">
        <v>8235</v>
      </c>
      <c r="O55" s="5">
        <v>452020</v>
      </c>
      <c r="P55" s="3"/>
      <c r="Q55" s="3"/>
    </row>
    <row r="56" spans="1:17" x14ac:dyDescent="0.2">
      <c r="A56" s="2">
        <v>2010</v>
      </c>
      <c r="B56" s="1" t="s">
        <v>23</v>
      </c>
      <c r="C56" s="2" t="s">
        <v>24</v>
      </c>
      <c r="D56" s="2">
        <v>25620</v>
      </c>
      <c r="E56" s="2">
        <v>75183</v>
      </c>
      <c r="F56" s="2">
        <v>0</v>
      </c>
      <c r="G56" s="2">
        <v>27392</v>
      </c>
      <c r="H56" s="2">
        <v>47791</v>
      </c>
      <c r="I56" s="2">
        <v>0</v>
      </c>
      <c r="J56" s="2">
        <v>311</v>
      </c>
      <c r="K56" s="2">
        <v>0</v>
      </c>
      <c r="L56" s="2">
        <v>18540</v>
      </c>
      <c r="M56" s="2">
        <v>4527</v>
      </c>
      <c r="N56" s="2">
        <v>14013</v>
      </c>
      <c r="O56" s="2">
        <v>452020</v>
      </c>
      <c r="P56" s="3"/>
      <c r="Q56" s="3"/>
    </row>
    <row r="57" spans="1:17" x14ac:dyDescent="0.2">
      <c r="A57" s="5">
        <v>2011</v>
      </c>
      <c r="B57" s="4" t="s">
        <v>23</v>
      </c>
      <c r="C57" s="5" t="s">
        <v>24</v>
      </c>
      <c r="D57" s="5">
        <v>25952</v>
      </c>
      <c r="E57" s="5">
        <v>116371</v>
      </c>
      <c r="F57" s="5">
        <v>0</v>
      </c>
      <c r="G57" s="5">
        <v>39756</v>
      </c>
      <c r="H57" s="5">
        <v>76615</v>
      </c>
      <c r="I57" s="5">
        <v>0</v>
      </c>
      <c r="J57" s="5"/>
      <c r="K57" s="5">
        <v>0</v>
      </c>
      <c r="L57" s="5">
        <v>34205</v>
      </c>
      <c r="M57" s="5">
        <v>8283</v>
      </c>
      <c r="N57" s="5">
        <v>25922</v>
      </c>
      <c r="O57" s="5">
        <v>452020</v>
      </c>
      <c r="P57" s="3"/>
      <c r="Q57" s="3"/>
    </row>
    <row r="58" spans="1:17" x14ac:dyDescent="0.2">
      <c r="A58" s="2">
        <v>2012</v>
      </c>
      <c r="B58" s="1" t="s">
        <v>23</v>
      </c>
      <c r="C58" s="2" t="s">
        <v>24</v>
      </c>
      <c r="D58" s="2">
        <v>29129</v>
      </c>
      <c r="E58" s="2">
        <v>176064</v>
      </c>
      <c r="F58" s="2">
        <v>0</v>
      </c>
      <c r="G58" s="2">
        <v>57854</v>
      </c>
      <c r="H58" s="2">
        <v>118210</v>
      </c>
      <c r="I58" s="2">
        <v>0</v>
      </c>
      <c r="J58" s="2"/>
      <c r="K58" s="2">
        <v>0</v>
      </c>
      <c r="L58" s="2">
        <v>55763</v>
      </c>
      <c r="M58" s="2">
        <v>14030</v>
      </c>
      <c r="N58" s="2">
        <v>41733</v>
      </c>
      <c r="O58" s="2">
        <v>452020</v>
      </c>
      <c r="P58" s="3"/>
      <c r="Q58" s="3"/>
    </row>
    <row r="59" spans="1:17" x14ac:dyDescent="0.2">
      <c r="A59" s="5">
        <v>2013</v>
      </c>
      <c r="B59" s="4" t="s">
        <v>23</v>
      </c>
      <c r="C59" s="5" t="s">
        <v>24</v>
      </c>
      <c r="D59" s="5">
        <v>40546</v>
      </c>
      <c r="E59" s="5">
        <v>207000</v>
      </c>
      <c r="F59" s="5">
        <v>16960</v>
      </c>
      <c r="G59" s="5">
        <v>83451</v>
      </c>
      <c r="H59" s="5">
        <v>123549</v>
      </c>
      <c r="I59" s="5">
        <v>136</v>
      </c>
      <c r="J59" s="5"/>
      <c r="K59" s="5">
        <v>0</v>
      </c>
      <c r="L59" s="5">
        <v>50155</v>
      </c>
      <c r="M59" s="5">
        <v>13118</v>
      </c>
      <c r="N59" s="5">
        <v>37037</v>
      </c>
      <c r="O59" s="5">
        <v>452020</v>
      </c>
      <c r="P59" s="3"/>
      <c r="Q59" s="3"/>
    </row>
    <row r="60" spans="1:17" x14ac:dyDescent="0.2">
      <c r="A60" s="2">
        <v>2014</v>
      </c>
      <c r="B60" s="1" t="s">
        <v>23</v>
      </c>
      <c r="C60" s="2" t="s">
        <v>24</v>
      </c>
      <c r="D60" s="2">
        <v>25077</v>
      </c>
      <c r="E60" s="2">
        <v>231839</v>
      </c>
      <c r="F60" s="2">
        <v>28987</v>
      </c>
      <c r="G60" s="2">
        <v>120292</v>
      </c>
      <c r="H60" s="2">
        <v>111547</v>
      </c>
      <c r="I60" s="2">
        <v>384</v>
      </c>
      <c r="J60" s="2"/>
      <c r="K60" s="2">
        <v>0</v>
      </c>
      <c r="L60" s="2">
        <v>53483</v>
      </c>
      <c r="M60" s="2">
        <v>13973</v>
      </c>
      <c r="N60" s="2">
        <v>39510</v>
      </c>
      <c r="O60" s="2">
        <v>452020</v>
      </c>
      <c r="P60" s="3"/>
      <c r="Q60" s="3"/>
    </row>
    <row r="61" spans="1:17" x14ac:dyDescent="0.2">
      <c r="A61" s="5">
        <v>2015</v>
      </c>
      <c r="B61" s="4" t="s">
        <v>23</v>
      </c>
      <c r="C61" s="5" t="s">
        <v>24</v>
      </c>
      <c r="D61" s="5">
        <v>41601</v>
      </c>
      <c r="E61" s="5">
        <v>290479</v>
      </c>
      <c r="F61" s="5">
        <v>55963</v>
      </c>
      <c r="G61" s="5">
        <v>171124</v>
      </c>
      <c r="H61" s="5">
        <v>119355</v>
      </c>
      <c r="I61" s="5">
        <v>733</v>
      </c>
      <c r="J61" s="5"/>
      <c r="K61" s="5">
        <v>0</v>
      </c>
      <c r="L61" s="5">
        <v>72515</v>
      </c>
      <c r="M61" s="5">
        <v>19121</v>
      </c>
      <c r="N61" s="5">
        <v>53394</v>
      </c>
      <c r="O61" s="5">
        <v>452020</v>
      </c>
      <c r="P61" s="3"/>
      <c r="Q61" s="3"/>
    </row>
    <row r="62" spans="1:17" x14ac:dyDescent="0.2">
      <c r="A62" s="2">
        <v>2016</v>
      </c>
      <c r="B62" s="1" t="s">
        <v>23</v>
      </c>
      <c r="C62" s="2" t="s">
        <v>24</v>
      </c>
      <c r="D62" s="2">
        <v>67155</v>
      </c>
      <c r="E62" s="2">
        <v>321686</v>
      </c>
      <c r="F62" s="2">
        <v>78927</v>
      </c>
      <c r="G62" s="2">
        <v>193437</v>
      </c>
      <c r="H62" s="2">
        <v>128249</v>
      </c>
      <c r="I62" s="2">
        <v>1456</v>
      </c>
      <c r="J62" s="2"/>
      <c r="K62" s="2">
        <v>0</v>
      </c>
      <c r="L62" s="2">
        <v>61372</v>
      </c>
      <c r="M62" s="2">
        <v>15685</v>
      </c>
      <c r="N62" s="2">
        <v>45687</v>
      </c>
      <c r="O62" s="2">
        <v>452020</v>
      </c>
      <c r="P62" s="3"/>
      <c r="Q62" s="3"/>
    </row>
    <row r="63" spans="1:17" x14ac:dyDescent="0.2">
      <c r="A63" s="5">
        <v>2017</v>
      </c>
      <c r="B63" s="4" t="s">
        <v>23</v>
      </c>
      <c r="C63" s="5" t="s">
        <v>24</v>
      </c>
      <c r="D63" s="5">
        <v>74181</v>
      </c>
      <c r="E63" s="5">
        <v>375319</v>
      </c>
      <c r="F63" s="5">
        <v>103703</v>
      </c>
      <c r="G63" s="5">
        <v>241272</v>
      </c>
      <c r="H63" s="5">
        <v>134047</v>
      </c>
      <c r="I63" s="5">
        <v>2323</v>
      </c>
      <c r="J63" s="5"/>
      <c r="K63" s="5">
        <v>0</v>
      </c>
      <c r="L63" s="5">
        <v>64089</v>
      </c>
      <c r="M63" s="5">
        <v>15738</v>
      </c>
      <c r="N63" s="5">
        <v>48351</v>
      </c>
      <c r="O63" s="5">
        <v>452020</v>
      </c>
      <c r="P63" s="3"/>
      <c r="Q63" s="3"/>
    </row>
    <row r="64" spans="1:17" x14ac:dyDescent="0.2">
      <c r="A64" s="2">
        <v>2018</v>
      </c>
      <c r="B64" s="1" t="s">
        <v>23</v>
      </c>
      <c r="C64" s="2" t="s">
        <v>24</v>
      </c>
      <c r="D64" s="2">
        <v>66301</v>
      </c>
      <c r="E64" s="2">
        <v>365725</v>
      </c>
      <c r="F64" s="2">
        <v>102519</v>
      </c>
      <c r="G64" s="2">
        <v>258578</v>
      </c>
      <c r="H64" s="2">
        <v>107147</v>
      </c>
      <c r="I64" s="2">
        <v>3240</v>
      </c>
      <c r="J64" s="2"/>
      <c r="K64" s="2">
        <v>0</v>
      </c>
      <c r="L64" s="2">
        <v>72903</v>
      </c>
      <c r="M64" s="2">
        <v>13372</v>
      </c>
      <c r="N64" s="2">
        <v>59531</v>
      </c>
      <c r="O64" s="2">
        <v>452020</v>
      </c>
      <c r="P64" s="3"/>
      <c r="Q64" s="3"/>
    </row>
    <row r="65" spans="1:17" x14ac:dyDescent="0.2">
      <c r="A65" s="5">
        <v>2019</v>
      </c>
      <c r="B65" s="4" t="s">
        <v>23</v>
      </c>
      <c r="C65" s="5" t="s">
        <v>24</v>
      </c>
      <c r="D65" s="5">
        <v>100580</v>
      </c>
      <c r="E65" s="5">
        <v>338516</v>
      </c>
      <c r="F65" s="5">
        <v>102067</v>
      </c>
      <c r="G65" s="5">
        <v>248028</v>
      </c>
      <c r="H65" s="5">
        <v>90488</v>
      </c>
      <c r="I65" s="5">
        <v>3576</v>
      </c>
      <c r="J65" s="5"/>
      <c r="K65" s="5">
        <v>0</v>
      </c>
      <c r="L65" s="5">
        <v>65737</v>
      </c>
      <c r="M65" s="5">
        <v>10481</v>
      </c>
      <c r="N65" s="5">
        <v>55256</v>
      </c>
      <c r="O65" s="5">
        <v>452020</v>
      </c>
      <c r="P65" s="3"/>
      <c r="Q65" s="3"/>
    </row>
    <row r="66" spans="1:17" x14ac:dyDescent="0.2">
      <c r="A66" s="2">
        <v>2010</v>
      </c>
      <c r="B66" s="1" t="s">
        <v>25</v>
      </c>
      <c r="C66" s="2" t="s">
        <v>26</v>
      </c>
      <c r="D66" s="2">
        <v>1883.2650000000001</v>
      </c>
      <c r="E66" s="2">
        <v>21134.705000000002</v>
      </c>
      <c r="F66" s="2"/>
      <c r="G66" s="2"/>
      <c r="H66" s="2">
        <v>15702.999</v>
      </c>
      <c r="I66" s="2">
        <v>0</v>
      </c>
      <c r="J66" s="2"/>
      <c r="K66" s="2">
        <v>0</v>
      </c>
      <c r="L66" s="2">
        <v>4835.4970000000003</v>
      </c>
      <c r="M66" s="2">
        <v>657.63099999999997</v>
      </c>
      <c r="N66" s="2">
        <v>4177.866</v>
      </c>
      <c r="O66" s="2">
        <v>352010</v>
      </c>
      <c r="P66" s="3"/>
      <c r="Q66" s="3"/>
    </row>
    <row r="67" spans="1:17" x14ac:dyDescent="0.2">
      <c r="A67" s="5">
        <v>2011</v>
      </c>
      <c r="B67" s="4" t="s">
        <v>25</v>
      </c>
      <c r="C67" s="5" t="s">
        <v>26</v>
      </c>
      <c r="D67" s="5">
        <v>653.58100000000002</v>
      </c>
      <c r="E67" s="5">
        <v>19657.166000000001</v>
      </c>
      <c r="F67" s="5">
        <v>69</v>
      </c>
      <c r="G67" s="5">
        <v>7433.4530000000004</v>
      </c>
      <c r="H67" s="5">
        <v>12223.713</v>
      </c>
      <c r="I67" s="5">
        <v>0</v>
      </c>
      <c r="J67" s="5"/>
      <c r="K67" s="5">
        <v>0</v>
      </c>
      <c r="L67" s="5">
        <v>3668.527</v>
      </c>
      <c r="M67" s="5">
        <v>235.399</v>
      </c>
      <c r="N67" s="5">
        <v>3433.1280000000002</v>
      </c>
      <c r="O67" s="5">
        <v>352010</v>
      </c>
      <c r="P67" s="3"/>
      <c r="Q67" s="3"/>
    </row>
    <row r="68" spans="1:17" x14ac:dyDescent="0.2">
      <c r="A68" s="2">
        <v>2012</v>
      </c>
      <c r="B68" s="1" t="s">
        <v>25</v>
      </c>
      <c r="C68" s="2" t="s">
        <v>26</v>
      </c>
      <c r="D68" s="2">
        <v>7976</v>
      </c>
      <c r="E68" s="2">
        <v>27008</v>
      </c>
      <c r="F68" s="2">
        <v>14652</v>
      </c>
      <c r="G68" s="2">
        <v>23645</v>
      </c>
      <c r="H68" s="2">
        <v>3363</v>
      </c>
      <c r="I68" s="2">
        <v>104</v>
      </c>
      <c r="J68" s="2">
        <v>20</v>
      </c>
      <c r="K68" s="2">
        <v>0</v>
      </c>
      <c r="L68" s="2">
        <v>5725</v>
      </c>
      <c r="M68" s="2">
        <v>450</v>
      </c>
      <c r="N68" s="2">
        <v>5275</v>
      </c>
      <c r="O68" s="2">
        <v>352010</v>
      </c>
      <c r="P68" s="3"/>
      <c r="Q68" s="3"/>
    </row>
    <row r="69" spans="1:17" x14ac:dyDescent="0.2">
      <c r="A69" s="5">
        <v>2013</v>
      </c>
      <c r="B69" s="4" t="s">
        <v>25</v>
      </c>
      <c r="C69" s="5" t="s">
        <v>26</v>
      </c>
      <c r="D69" s="5">
        <v>9895</v>
      </c>
      <c r="E69" s="5">
        <v>29198</v>
      </c>
      <c r="F69" s="5">
        <v>14310</v>
      </c>
      <c r="G69" s="5">
        <v>24706</v>
      </c>
      <c r="H69" s="5">
        <v>4492</v>
      </c>
      <c r="I69" s="5">
        <v>299</v>
      </c>
      <c r="J69" s="5"/>
      <c r="K69" s="5">
        <v>0</v>
      </c>
      <c r="L69" s="5">
        <v>5332</v>
      </c>
      <c r="M69" s="5">
        <v>1204</v>
      </c>
      <c r="N69" s="5">
        <v>4128</v>
      </c>
      <c r="O69" s="5">
        <v>352010</v>
      </c>
      <c r="P69" s="3"/>
      <c r="Q69" s="3"/>
    </row>
    <row r="70" spans="1:17" x14ac:dyDescent="0.2">
      <c r="A70" s="2">
        <v>2014</v>
      </c>
      <c r="B70" s="1" t="s">
        <v>25</v>
      </c>
      <c r="C70" s="2" t="s">
        <v>26</v>
      </c>
      <c r="D70" s="2">
        <v>8374</v>
      </c>
      <c r="E70" s="2">
        <v>27547</v>
      </c>
      <c r="F70" s="2">
        <v>14586</v>
      </c>
      <c r="G70" s="2">
        <v>25805</v>
      </c>
      <c r="H70" s="2">
        <v>1742</v>
      </c>
      <c r="I70" s="2">
        <v>288</v>
      </c>
      <c r="J70" s="2"/>
      <c r="K70" s="2">
        <v>0</v>
      </c>
      <c r="L70" s="2">
        <v>2369</v>
      </c>
      <c r="M70" s="2">
        <v>595</v>
      </c>
      <c r="N70" s="2">
        <v>1774</v>
      </c>
      <c r="O70" s="2">
        <v>352010</v>
      </c>
      <c r="P70" s="3"/>
      <c r="Q70" s="3"/>
    </row>
    <row r="71" spans="1:17" x14ac:dyDescent="0.2">
      <c r="A71" s="5">
        <v>2015</v>
      </c>
      <c r="B71" s="4" t="s">
        <v>25</v>
      </c>
      <c r="C71" s="5" t="s">
        <v>26</v>
      </c>
      <c r="D71" s="5">
        <v>8407</v>
      </c>
      <c r="E71" s="5">
        <v>53050</v>
      </c>
      <c r="F71" s="5">
        <v>31265</v>
      </c>
      <c r="G71" s="5">
        <v>49105</v>
      </c>
      <c r="H71" s="5">
        <v>3945</v>
      </c>
      <c r="I71" s="5">
        <v>633.01400000000001</v>
      </c>
      <c r="J71" s="5">
        <v>33</v>
      </c>
      <c r="K71" s="5">
        <v>0</v>
      </c>
      <c r="L71" s="5">
        <v>6645</v>
      </c>
      <c r="M71" s="5">
        <v>1501</v>
      </c>
      <c r="N71" s="5">
        <v>5144</v>
      </c>
      <c r="O71" s="5">
        <v>352010</v>
      </c>
      <c r="P71" s="3"/>
      <c r="Q71" s="3"/>
    </row>
    <row r="72" spans="1:17" x14ac:dyDescent="0.2">
      <c r="A72" s="2">
        <v>2016</v>
      </c>
      <c r="B72" s="1" t="s">
        <v>25</v>
      </c>
      <c r="C72" s="2" t="s">
        <v>26</v>
      </c>
      <c r="D72" s="2">
        <v>6423</v>
      </c>
      <c r="E72" s="2">
        <v>66099</v>
      </c>
      <c r="F72" s="2">
        <v>36465</v>
      </c>
      <c r="G72" s="2">
        <v>61463</v>
      </c>
      <c r="H72" s="2">
        <v>4636</v>
      </c>
      <c r="I72" s="2">
        <v>1022</v>
      </c>
      <c r="J72" s="2">
        <v>82</v>
      </c>
      <c r="K72" s="2">
        <v>0</v>
      </c>
      <c r="L72" s="2">
        <v>7884</v>
      </c>
      <c r="M72" s="2">
        <v>1931</v>
      </c>
      <c r="N72" s="2">
        <v>5953</v>
      </c>
      <c r="O72" s="2">
        <v>352010</v>
      </c>
      <c r="P72" s="3"/>
      <c r="Q72" s="3"/>
    </row>
    <row r="73" spans="1:17" x14ac:dyDescent="0.2">
      <c r="A73" s="5">
        <v>2017</v>
      </c>
      <c r="B73" s="4" t="s">
        <v>25</v>
      </c>
      <c r="C73" s="5" t="s">
        <v>26</v>
      </c>
      <c r="D73" s="5">
        <v>9789</v>
      </c>
      <c r="E73" s="5">
        <v>70786</v>
      </c>
      <c r="F73" s="5">
        <v>36968</v>
      </c>
      <c r="G73" s="5">
        <v>65689</v>
      </c>
      <c r="H73" s="5">
        <v>5097</v>
      </c>
      <c r="I73" s="5">
        <v>1166</v>
      </c>
      <c r="J73" s="5">
        <v>146</v>
      </c>
      <c r="K73" s="5">
        <v>0</v>
      </c>
      <c r="L73" s="5">
        <v>7727</v>
      </c>
      <c r="M73" s="5">
        <v>2418</v>
      </c>
      <c r="N73" s="5">
        <v>5309</v>
      </c>
      <c r="O73" s="5">
        <v>352010</v>
      </c>
      <c r="P73" s="3"/>
      <c r="Q73" s="3"/>
    </row>
    <row r="74" spans="1:17" x14ac:dyDescent="0.2">
      <c r="A74" s="2">
        <v>2018</v>
      </c>
      <c r="B74" s="1" t="s">
        <v>25</v>
      </c>
      <c r="C74" s="2" t="s">
        <v>26</v>
      </c>
      <c r="D74" s="2">
        <v>8061</v>
      </c>
      <c r="E74" s="2">
        <v>59352</v>
      </c>
      <c r="F74" s="2">
        <v>36611</v>
      </c>
      <c r="G74" s="2">
        <v>67798</v>
      </c>
      <c r="H74" s="2">
        <v>-8446</v>
      </c>
      <c r="I74" s="2">
        <v>1348</v>
      </c>
      <c r="J74" s="2">
        <v>204</v>
      </c>
      <c r="K74" s="2">
        <v>0</v>
      </c>
      <c r="L74" s="2">
        <v>5197</v>
      </c>
      <c r="M74" s="2">
        <v>-490</v>
      </c>
      <c r="N74" s="2">
        <v>5687</v>
      </c>
      <c r="O74" s="2">
        <v>352010</v>
      </c>
      <c r="P74" s="3"/>
      <c r="Q74" s="3"/>
    </row>
    <row r="75" spans="1:17" x14ac:dyDescent="0.2">
      <c r="A75" s="5">
        <v>2019</v>
      </c>
      <c r="B75" s="4" t="s">
        <v>25</v>
      </c>
      <c r="C75" s="5" t="s">
        <v>26</v>
      </c>
      <c r="D75" s="5">
        <v>39924</v>
      </c>
      <c r="E75" s="5">
        <v>89115</v>
      </c>
      <c r="F75" s="5">
        <v>67088</v>
      </c>
      <c r="G75" s="5">
        <v>97287</v>
      </c>
      <c r="H75" s="5">
        <v>-8172</v>
      </c>
      <c r="I75" s="5">
        <v>1472</v>
      </c>
      <c r="J75" s="5">
        <v>275</v>
      </c>
      <c r="K75" s="5">
        <v>0</v>
      </c>
      <c r="L75" s="5">
        <v>8426</v>
      </c>
      <c r="M75" s="5">
        <v>544</v>
      </c>
      <c r="N75" s="5">
        <v>7882</v>
      </c>
      <c r="O75" s="5">
        <v>352010</v>
      </c>
      <c r="P75" s="3"/>
      <c r="Q75" s="3"/>
    </row>
    <row r="76" spans="1:17" x14ac:dyDescent="0.2">
      <c r="A76" s="2">
        <v>2004</v>
      </c>
      <c r="B76" s="1" t="s">
        <v>27</v>
      </c>
      <c r="C76" s="2" t="s">
        <v>28</v>
      </c>
      <c r="D76" s="2">
        <v>871.34299999999996</v>
      </c>
      <c r="E76" s="2">
        <v>11654.003000000001</v>
      </c>
      <c r="F76" s="2">
        <v>1438.471</v>
      </c>
      <c r="G76" s="2">
        <v>7314.9579999999996</v>
      </c>
      <c r="H76" s="2">
        <v>4339.0450000000001</v>
      </c>
      <c r="I76" s="2">
        <v>112.705</v>
      </c>
      <c r="J76" s="2">
        <v>0</v>
      </c>
      <c r="K76" s="2"/>
      <c r="L76" s="2">
        <v>760.37300000000005</v>
      </c>
      <c r="M76" s="2">
        <v>291.983</v>
      </c>
      <c r="N76" s="2">
        <v>468.39</v>
      </c>
      <c r="O76" s="2">
        <v>351020</v>
      </c>
      <c r="P76" s="3"/>
      <c r="Q76" s="3"/>
    </row>
    <row r="77" spans="1:17" x14ac:dyDescent="0.2">
      <c r="A77" s="5">
        <v>2005</v>
      </c>
      <c r="B77" s="4" t="s">
        <v>27</v>
      </c>
      <c r="C77" s="5" t="s">
        <v>28</v>
      </c>
      <c r="D77" s="5">
        <v>1315.683</v>
      </c>
      <c r="E77" s="5">
        <v>11381.174000000001</v>
      </c>
      <c r="F77" s="5">
        <v>952.71100000000001</v>
      </c>
      <c r="G77" s="5">
        <v>7100.817</v>
      </c>
      <c r="H77" s="5">
        <v>4280.357</v>
      </c>
      <c r="I77" s="5">
        <v>57.222999999999999</v>
      </c>
      <c r="J77" s="5"/>
      <c r="K77" s="5"/>
      <c r="L77" s="5">
        <v>468.82499999999999</v>
      </c>
      <c r="M77" s="5">
        <v>176.90299999999999</v>
      </c>
      <c r="N77" s="5">
        <v>264.64499999999998</v>
      </c>
      <c r="O77" s="5">
        <v>351020</v>
      </c>
      <c r="P77" s="3"/>
      <c r="Q77" s="3"/>
    </row>
    <row r="78" spans="1:17" x14ac:dyDescent="0.2">
      <c r="A78" s="2">
        <v>2006</v>
      </c>
      <c r="B78" s="1" t="s">
        <v>27</v>
      </c>
      <c r="C78" s="2" t="s">
        <v>28</v>
      </c>
      <c r="D78" s="2">
        <v>1329.1079999999999</v>
      </c>
      <c r="E78" s="2">
        <v>12783.92</v>
      </c>
      <c r="F78" s="2">
        <v>1095.491</v>
      </c>
      <c r="G78" s="2">
        <v>8642.7630000000008</v>
      </c>
      <c r="H78" s="2">
        <v>4141.1570000000002</v>
      </c>
      <c r="I78" s="2">
        <v>65.873999999999995</v>
      </c>
      <c r="J78" s="2">
        <v>53.41</v>
      </c>
      <c r="K78" s="2">
        <v>0</v>
      </c>
      <c r="L78" s="2">
        <v>740.62900000000002</v>
      </c>
      <c r="M78" s="2">
        <v>272.61700000000002</v>
      </c>
      <c r="N78" s="2">
        <v>467.714</v>
      </c>
      <c r="O78" s="2">
        <v>351020</v>
      </c>
      <c r="P78" s="3"/>
      <c r="Q78" s="3"/>
    </row>
    <row r="79" spans="1:17" x14ac:dyDescent="0.2">
      <c r="A79" s="5">
        <v>2007</v>
      </c>
      <c r="B79" s="4" t="s">
        <v>27</v>
      </c>
      <c r="C79" s="5" t="s">
        <v>28</v>
      </c>
      <c r="D79" s="5">
        <v>1107.623</v>
      </c>
      <c r="E79" s="5">
        <v>12310.064</v>
      </c>
      <c r="F79" s="5">
        <v>1227.7739999999999</v>
      </c>
      <c r="G79" s="5">
        <v>9210.3439999999991</v>
      </c>
      <c r="H79" s="5">
        <v>3099.72</v>
      </c>
      <c r="I79" s="5">
        <v>74.706000000000003</v>
      </c>
      <c r="J79" s="5">
        <v>43.417999999999999</v>
      </c>
      <c r="K79" s="5">
        <v>0</v>
      </c>
      <c r="L79" s="5">
        <v>785.05</v>
      </c>
      <c r="M79" s="5">
        <v>291.28199999999998</v>
      </c>
      <c r="N79" s="5">
        <v>469.16699999999997</v>
      </c>
      <c r="O79" s="5">
        <v>351020</v>
      </c>
      <c r="P79" s="3"/>
      <c r="Q79" s="3"/>
    </row>
    <row r="80" spans="1:17" x14ac:dyDescent="0.2">
      <c r="A80" s="2">
        <v>2008</v>
      </c>
      <c r="B80" s="1" t="s">
        <v>27</v>
      </c>
      <c r="C80" s="2" t="s">
        <v>28</v>
      </c>
      <c r="D80" s="2">
        <v>878.11400000000003</v>
      </c>
      <c r="E80" s="2">
        <v>12217.786</v>
      </c>
      <c r="F80" s="2">
        <v>1189.1310000000001</v>
      </c>
      <c r="G80" s="2">
        <v>9507.741</v>
      </c>
      <c r="H80" s="2">
        <v>2710.0450000000001</v>
      </c>
      <c r="I80" s="2">
        <v>75.099000000000004</v>
      </c>
      <c r="J80" s="2">
        <v>10.603</v>
      </c>
      <c r="K80" s="2">
        <v>0</v>
      </c>
      <c r="L80" s="2">
        <v>761.33799999999997</v>
      </c>
      <c r="M80" s="2">
        <v>292.274</v>
      </c>
      <c r="N80" s="2">
        <v>250.559</v>
      </c>
      <c r="O80" s="2">
        <v>351020</v>
      </c>
      <c r="P80" s="3"/>
      <c r="Q80" s="3"/>
    </row>
    <row r="81" spans="1:17" x14ac:dyDescent="0.2">
      <c r="A81" s="5">
        <v>2009</v>
      </c>
      <c r="B81" s="4" t="s">
        <v>27</v>
      </c>
      <c r="C81" s="5" t="s">
        <v>28</v>
      </c>
      <c r="D81" s="5">
        <v>1009.3680000000001</v>
      </c>
      <c r="E81" s="5">
        <v>13572.74</v>
      </c>
      <c r="F81" s="5">
        <v>1178.001</v>
      </c>
      <c r="G81" s="5">
        <v>10856.271000000001</v>
      </c>
      <c r="H81" s="5">
        <v>2716.4690000000001</v>
      </c>
      <c r="I81" s="5">
        <v>66.402000000000001</v>
      </c>
      <c r="J81" s="5">
        <v>5.1950000000000003</v>
      </c>
      <c r="K81" s="5">
        <v>0</v>
      </c>
      <c r="L81" s="5">
        <v>824.07399999999996</v>
      </c>
      <c r="M81" s="5">
        <v>312.22199999999998</v>
      </c>
      <c r="N81" s="5">
        <v>503.39699999999999</v>
      </c>
      <c r="O81" s="5">
        <v>351020</v>
      </c>
      <c r="P81" s="3"/>
      <c r="Q81" s="3"/>
    </row>
    <row r="82" spans="1:17" x14ac:dyDescent="0.2">
      <c r="A82" s="2">
        <v>2010</v>
      </c>
      <c r="B82" s="1" t="s">
        <v>27</v>
      </c>
      <c r="C82" s="2" t="s">
        <v>28</v>
      </c>
      <c r="D82" s="2">
        <v>1658.182</v>
      </c>
      <c r="E82" s="2">
        <v>14434.843000000001</v>
      </c>
      <c r="F82" s="2">
        <v>1343.58</v>
      </c>
      <c r="G82" s="2">
        <v>11480.546</v>
      </c>
      <c r="H82" s="2">
        <v>2954.297</v>
      </c>
      <c r="I82" s="2">
        <v>81.405000000000001</v>
      </c>
      <c r="J82" s="2">
        <v>2.3109999999999999</v>
      </c>
      <c r="K82" s="2">
        <v>0</v>
      </c>
      <c r="L82" s="2">
        <v>1027.769</v>
      </c>
      <c r="M82" s="2">
        <v>391.02100000000002</v>
      </c>
      <c r="N82" s="2">
        <v>636.74800000000005</v>
      </c>
      <c r="O82" s="2">
        <v>351020</v>
      </c>
      <c r="P82" s="3"/>
      <c r="Q82" s="3"/>
    </row>
    <row r="83" spans="1:17" x14ac:dyDescent="0.2">
      <c r="A83" s="5">
        <v>2011</v>
      </c>
      <c r="B83" s="4" t="s">
        <v>27</v>
      </c>
      <c r="C83" s="5" t="s">
        <v>28</v>
      </c>
      <c r="D83" s="5">
        <v>1825.99</v>
      </c>
      <c r="E83" s="5">
        <v>14982.671</v>
      </c>
      <c r="F83" s="5">
        <v>1364.952</v>
      </c>
      <c r="G83" s="5">
        <v>12115.813</v>
      </c>
      <c r="H83" s="5">
        <v>2866.8580000000002</v>
      </c>
      <c r="I83" s="5">
        <v>82.302000000000007</v>
      </c>
      <c r="J83" s="5">
        <v>2.181</v>
      </c>
      <c r="K83" s="5">
        <v>0</v>
      </c>
      <c r="L83" s="5">
        <v>1130.6410000000001</v>
      </c>
      <c r="M83" s="5">
        <v>424.017</v>
      </c>
      <c r="N83" s="5">
        <v>706.62400000000002</v>
      </c>
      <c r="O83" s="5">
        <v>351020</v>
      </c>
      <c r="P83" s="3"/>
      <c r="Q83" s="3"/>
    </row>
    <row r="84" spans="1:17" x14ac:dyDescent="0.2">
      <c r="A84" s="2">
        <v>2012</v>
      </c>
      <c r="B84" s="1" t="s">
        <v>27</v>
      </c>
      <c r="C84" s="2" t="s">
        <v>28</v>
      </c>
      <c r="D84" s="2">
        <v>1066.6079999999999</v>
      </c>
      <c r="E84" s="2">
        <v>15444.126</v>
      </c>
      <c r="F84" s="2">
        <v>1446.77</v>
      </c>
      <c r="G84" s="2">
        <v>12987.414000000001</v>
      </c>
      <c r="H84" s="2">
        <v>2456.712</v>
      </c>
      <c r="I84" s="2">
        <v>97.724999999999994</v>
      </c>
      <c r="J84" s="2">
        <v>1.8009999999999999</v>
      </c>
      <c r="K84" s="2">
        <v>0</v>
      </c>
      <c r="L84" s="2">
        <v>1163.1310000000001</v>
      </c>
      <c r="M84" s="2">
        <v>454.94499999999999</v>
      </c>
      <c r="N84" s="2">
        <v>718.98599999999999</v>
      </c>
      <c r="O84" s="2">
        <v>351020</v>
      </c>
      <c r="P84" s="3"/>
      <c r="Q84" s="3"/>
    </row>
    <row r="85" spans="1:17" x14ac:dyDescent="0.2">
      <c r="A85" s="5">
        <v>2013</v>
      </c>
      <c r="B85" s="4" t="s">
        <v>27</v>
      </c>
      <c r="C85" s="5" t="s">
        <v>28</v>
      </c>
      <c r="D85" s="5">
        <v>1231.0060000000001</v>
      </c>
      <c r="E85" s="5">
        <v>18918.637999999999</v>
      </c>
      <c r="F85" s="5">
        <v>1396.606</v>
      </c>
      <c r="G85" s="5">
        <v>16598.893</v>
      </c>
      <c r="H85" s="5">
        <v>2319.7449999999999</v>
      </c>
      <c r="I85" s="5">
        <v>75.048000000000002</v>
      </c>
      <c r="J85" s="5">
        <v>1.151</v>
      </c>
      <c r="K85" s="5">
        <v>0</v>
      </c>
      <c r="L85" s="5">
        <v>824.45799999999997</v>
      </c>
      <c r="M85" s="5">
        <v>331.02300000000002</v>
      </c>
      <c r="N85" s="5">
        <v>433.70699999999999</v>
      </c>
      <c r="O85" s="5">
        <v>351020</v>
      </c>
      <c r="P85" s="3"/>
      <c r="Q85" s="3"/>
    </row>
    <row r="86" spans="1:17" x14ac:dyDescent="0.2">
      <c r="A86" s="2">
        <v>2014</v>
      </c>
      <c r="B86" s="1" t="s">
        <v>27</v>
      </c>
      <c r="C86" s="2" t="s">
        <v>28</v>
      </c>
      <c r="D86" s="2">
        <v>1808.5129999999999</v>
      </c>
      <c r="E86" s="2">
        <v>21532.183000000001</v>
      </c>
      <c r="F86" s="2">
        <v>1995.6320000000001</v>
      </c>
      <c r="G86" s="2">
        <v>19575.284</v>
      </c>
      <c r="H86" s="2">
        <v>1956.8989999999999</v>
      </c>
      <c r="I86" s="2">
        <v>77.703000000000003</v>
      </c>
      <c r="J86" s="2">
        <v>0.84099999999999997</v>
      </c>
      <c r="K86" s="2">
        <v>0</v>
      </c>
      <c r="L86" s="2">
        <v>673.428</v>
      </c>
      <c r="M86" s="2">
        <v>389.39800000000002</v>
      </c>
      <c r="N86" s="2">
        <v>276.48399999999998</v>
      </c>
      <c r="O86" s="2">
        <v>351020</v>
      </c>
      <c r="P86" s="3"/>
      <c r="Q86" s="3"/>
    </row>
    <row r="87" spans="1:17" x14ac:dyDescent="0.2">
      <c r="A87" s="5">
        <v>2015</v>
      </c>
      <c r="B87" s="4" t="s">
        <v>27</v>
      </c>
      <c r="C87" s="5" t="s">
        <v>28</v>
      </c>
      <c r="D87" s="5">
        <v>2218.2420000000002</v>
      </c>
      <c r="E87" s="5">
        <v>27736.156999999999</v>
      </c>
      <c r="F87" s="5">
        <v>3493.0479999999998</v>
      </c>
      <c r="G87" s="5">
        <v>27102.636999999999</v>
      </c>
      <c r="H87" s="5">
        <v>633.52</v>
      </c>
      <c r="I87" s="5">
        <v>101.986</v>
      </c>
      <c r="J87" s="5">
        <v>2.9849999999999999</v>
      </c>
      <c r="K87" s="5">
        <v>0</v>
      </c>
      <c r="L87" s="5">
        <v>274.149</v>
      </c>
      <c r="M87" s="5">
        <v>409.036</v>
      </c>
      <c r="N87" s="5">
        <v>-134.887</v>
      </c>
      <c r="O87" s="5">
        <v>351020</v>
      </c>
      <c r="P87" s="3"/>
      <c r="Q87" s="3"/>
    </row>
    <row r="88" spans="1:17" x14ac:dyDescent="0.2">
      <c r="A88" s="2">
        <v>2016</v>
      </c>
      <c r="B88" s="1" t="s">
        <v>27</v>
      </c>
      <c r="C88" s="2" t="s">
        <v>28</v>
      </c>
      <c r="D88" s="2">
        <v>2767.9319999999998</v>
      </c>
      <c r="E88" s="2">
        <v>33656.199999999997</v>
      </c>
      <c r="F88" s="2">
        <v>4470.1180000000004</v>
      </c>
      <c r="G88" s="2">
        <v>31526.795999999998</v>
      </c>
      <c r="H88" s="2">
        <v>2129.404</v>
      </c>
      <c r="I88" s="2">
        <v>144.34899999999999</v>
      </c>
      <c r="J88" s="2">
        <v>4.4370000000000003</v>
      </c>
      <c r="K88" s="2">
        <v>0</v>
      </c>
      <c r="L88" s="2">
        <v>1390.91</v>
      </c>
      <c r="M88" s="2">
        <v>-37.018999999999998</v>
      </c>
      <c r="N88" s="2">
        <v>1427.9290000000001</v>
      </c>
      <c r="O88" s="2">
        <v>351020</v>
      </c>
      <c r="P88" s="3"/>
      <c r="Q88" s="3"/>
    </row>
    <row r="89" spans="1:17" x14ac:dyDescent="0.2">
      <c r="A89" s="5">
        <v>2017</v>
      </c>
      <c r="B89" s="4" t="s">
        <v>27</v>
      </c>
      <c r="C89" s="5" t="s">
        <v>28</v>
      </c>
      <c r="D89" s="5">
        <v>2435.1149999999998</v>
      </c>
      <c r="E89" s="5">
        <v>35316.47</v>
      </c>
      <c r="F89" s="5">
        <v>3781.569</v>
      </c>
      <c r="G89" s="5">
        <v>33252.008999999998</v>
      </c>
      <c r="H89" s="5">
        <v>2064.4609999999998</v>
      </c>
      <c r="I89" s="5">
        <v>150.31100000000001</v>
      </c>
      <c r="J89" s="5">
        <v>3.8570000000000002</v>
      </c>
      <c r="K89" s="5">
        <v>0</v>
      </c>
      <c r="L89" s="5">
        <v>917.88699999999994</v>
      </c>
      <c r="M89" s="5">
        <v>553.40300000000002</v>
      </c>
      <c r="N89" s="5">
        <v>364.48399999999998</v>
      </c>
      <c r="O89" s="5">
        <v>351020</v>
      </c>
      <c r="P89" s="3"/>
      <c r="Q89" s="3"/>
    </row>
    <row r="90" spans="1:17" x14ac:dyDescent="0.2">
      <c r="A90" s="2">
        <v>2018</v>
      </c>
      <c r="B90" s="1" t="s">
        <v>27</v>
      </c>
      <c r="C90" s="2" t="s">
        <v>28</v>
      </c>
      <c r="D90" s="2">
        <v>2492.5160000000001</v>
      </c>
      <c r="E90" s="2">
        <v>37669.838000000003</v>
      </c>
      <c r="F90" s="2">
        <v>4649.2160000000003</v>
      </c>
      <c r="G90" s="2">
        <v>34619.877</v>
      </c>
      <c r="H90" s="2">
        <v>2932.8240000000001</v>
      </c>
      <c r="I90" s="2">
        <v>189.64</v>
      </c>
      <c r="J90" s="2">
        <v>14.941000000000001</v>
      </c>
      <c r="K90" s="2">
        <v>-42.512999999999998</v>
      </c>
      <c r="L90" s="2">
        <v>1177.423</v>
      </c>
      <c r="M90" s="2">
        <v>-438.46899999999999</v>
      </c>
      <c r="N90" s="2">
        <v>1658.405</v>
      </c>
      <c r="O90" s="2">
        <v>351020</v>
      </c>
      <c r="P90" s="3"/>
      <c r="Q90" s="3"/>
    </row>
    <row r="91" spans="1:17" x14ac:dyDescent="0.2">
      <c r="A91" s="5">
        <v>2019</v>
      </c>
      <c r="B91" s="4" t="s">
        <v>27</v>
      </c>
      <c r="C91" s="5" t="s">
        <v>28</v>
      </c>
      <c r="D91" s="5">
        <v>3374.194</v>
      </c>
      <c r="E91" s="5">
        <v>39171.980000000003</v>
      </c>
      <c r="F91" s="5">
        <v>4460.8370000000004</v>
      </c>
      <c r="G91" s="5">
        <v>36178.773999999998</v>
      </c>
      <c r="H91" s="5">
        <v>2878.9169999999999</v>
      </c>
      <c r="I91" s="5">
        <v>195.47399999999999</v>
      </c>
      <c r="J91" s="5">
        <v>37.704999999999998</v>
      </c>
      <c r="K91" s="5">
        <v>-1.23</v>
      </c>
      <c r="L91" s="5">
        <v>967.10599999999999</v>
      </c>
      <c r="M91" s="5">
        <v>112.971</v>
      </c>
      <c r="N91" s="5">
        <v>855.36500000000001</v>
      </c>
      <c r="O91" s="5">
        <v>351020</v>
      </c>
      <c r="P91" s="3"/>
      <c r="Q91" s="3"/>
    </row>
    <row r="92" spans="1:17" x14ac:dyDescent="0.2">
      <c r="A92" s="2">
        <v>2004</v>
      </c>
      <c r="B92" s="1" t="s">
        <v>29</v>
      </c>
      <c r="C92" s="2" t="s">
        <v>30</v>
      </c>
      <c r="D92" s="2">
        <v>2058.962</v>
      </c>
      <c r="E92" s="2">
        <v>28767.493999999999</v>
      </c>
      <c r="F92" s="2">
        <v>4943.9679999999998</v>
      </c>
      <c r="G92" s="2">
        <v>14441.710999999999</v>
      </c>
      <c r="H92" s="2">
        <v>14325.782999999999</v>
      </c>
      <c r="I92" s="2">
        <v>200.20599999999999</v>
      </c>
      <c r="J92" s="2">
        <v>51.119</v>
      </c>
      <c r="K92" s="2">
        <v>11</v>
      </c>
      <c r="L92" s="2">
        <v>4136.6000000000004</v>
      </c>
      <c r="M92" s="2">
        <v>949.76400000000001</v>
      </c>
      <c r="N92" s="2">
        <v>3235.8510000000001</v>
      </c>
      <c r="O92" s="2">
        <v>351010</v>
      </c>
      <c r="P92" s="3"/>
      <c r="Q92" s="3"/>
    </row>
    <row r="93" spans="1:17" x14ac:dyDescent="0.2">
      <c r="A93" s="5">
        <v>2005</v>
      </c>
      <c r="B93" s="4" t="s">
        <v>29</v>
      </c>
      <c r="C93" s="5" t="s">
        <v>30</v>
      </c>
      <c r="D93" s="5">
        <v>2956.0929999999998</v>
      </c>
      <c r="E93" s="5">
        <v>29141.203000000001</v>
      </c>
      <c r="F93" s="5">
        <v>6421.067</v>
      </c>
      <c r="G93" s="5">
        <v>14725.932000000001</v>
      </c>
      <c r="H93" s="5">
        <v>14415.271000000001</v>
      </c>
      <c r="I93" s="5">
        <v>241.35499999999999</v>
      </c>
      <c r="J93" s="5">
        <v>87.692999999999998</v>
      </c>
      <c r="K93" s="5">
        <v>9</v>
      </c>
      <c r="L93" s="5">
        <v>4628.92</v>
      </c>
      <c r="M93" s="5">
        <v>1247.855</v>
      </c>
      <c r="N93" s="5">
        <v>3372.0650000000001</v>
      </c>
      <c r="O93" s="5">
        <v>351010</v>
      </c>
      <c r="P93" s="3"/>
      <c r="Q93" s="3"/>
    </row>
    <row r="94" spans="1:17" x14ac:dyDescent="0.2">
      <c r="A94" s="2">
        <v>2006</v>
      </c>
      <c r="B94" s="1" t="s">
        <v>29</v>
      </c>
      <c r="C94" s="2" t="s">
        <v>30</v>
      </c>
      <c r="D94" s="2">
        <v>1373.4349999999999</v>
      </c>
      <c r="E94" s="2">
        <v>36178.171999999999</v>
      </c>
      <c r="F94" s="2">
        <v>7104.94</v>
      </c>
      <c r="G94" s="2">
        <v>22123.986000000001</v>
      </c>
      <c r="H94" s="2">
        <v>14054.186</v>
      </c>
      <c r="I94" s="2">
        <v>416.17200000000003</v>
      </c>
      <c r="J94" s="2">
        <v>123.825</v>
      </c>
      <c r="K94" s="2">
        <v>8</v>
      </c>
      <c r="L94" s="2">
        <v>2284.37</v>
      </c>
      <c r="M94" s="2">
        <v>559.61500000000001</v>
      </c>
      <c r="N94" s="2">
        <v>1716.7550000000001</v>
      </c>
      <c r="O94" s="2">
        <v>351010</v>
      </c>
      <c r="P94" s="3"/>
      <c r="Q94" s="3"/>
    </row>
    <row r="95" spans="1:17" x14ac:dyDescent="0.2">
      <c r="A95" s="5">
        <v>2007</v>
      </c>
      <c r="B95" s="4" t="s">
        <v>29</v>
      </c>
      <c r="C95" s="5" t="s">
        <v>30</v>
      </c>
      <c r="D95" s="5">
        <v>2820.8270000000002</v>
      </c>
      <c r="E95" s="5">
        <v>39713.923999999999</v>
      </c>
      <c r="F95" s="5">
        <v>10386.343000000001</v>
      </c>
      <c r="G95" s="5">
        <v>21935.383999999998</v>
      </c>
      <c r="H95" s="5">
        <v>17778.54</v>
      </c>
      <c r="I95" s="5">
        <v>593.14200000000005</v>
      </c>
      <c r="J95" s="5">
        <v>136.75200000000001</v>
      </c>
      <c r="K95" s="5">
        <v>9</v>
      </c>
      <c r="L95" s="5">
        <v>4478.6480000000001</v>
      </c>
      <c r="M95" s="5">
        <v>863.33399999999995</v>
      </c>
      <c r="N95" s="5">
        <v>3606.3139999999999</v>
      </c>
      <c r="O95" s="5">
        <v>351010</v>
      </c>
      <c r="P95" s="3"/>
      <c r="Q95" s="3"/>
    </row>
    <row r="96" spans="1:17" x14ac:dyDescent="0.2">
      <c r="A96" s="2">
        <v>2008</v>
      </c>
      <c r="B96" s="1" t="s">
        <v>29</v>
      </c>
      <c r="C96" s="2" t="s">
        <v>30</v>
      </c>
      <c r="D96" s="2">
        <v>5079.625</v>
      </c>
      <c r="E96" s="2">
        <v>42419.203999999998</v>
      </c>
      <c r="F96" s="2">
        <v>10670.215</v>
      </c>
      <c r="G96" s="2">
        <v>24939.652999999998</v>
      </c>
      <c r="H96" s="2">
        <v>17479.550999999999</v>
      </c>
      <c r="I96" s="2">
        <v>528.47400000000005</v>
      </c>
      <c r="J96" s="2">
        <v>201.22900000000001</v>
      </c>
      <c r="K96" s="2">
        <v>7</v>
      </c>
      <c r="L96" s="2">
        <v>5863.2860000000001</v>
      </c>
      <c r="M96" s="2">
        <v>1122.07</v>
      </c>
      <c r="N96" s="2">
        <v>4880.7190000000001</v>
      </c>
      <c r="O96" s="2">
        <v>351010</v>
      </c>
      <c r="P96" s="3"/>
      <c r="Q96" s="3"/>
    </row>
    <row r="97" spans="1:17" x14ac:dyDescent="0.2">
      <c r="A97" s="5">
        <v>2009</v>
      </c>
      <c r="B97" s="4" t="s">
        <v>29</v>
      </c>
      <c r="C97" s="5" t="s">
        <v>30</v>
      </c>
      <c r="D97" s="5">
        <v>9932.0480000000007</v>
      </c>
      <c r="E97" s="5">
        <v>52416.623</v>
      </c>
      <c r="F97" s="5">
        <v>11513.581</v>
      </c>
      <c r="G97" s="5">
        <v>29517.894</v>
      </c>
      <c r="H97" s="5">
        <v>22855.627</v>
      </c>
      <c r="I97" s="5">
        <v>519.65599999999995</v>
      </c>
      <c r="J97" s="5">
        <v>137.779</v>
      </c>
      <c r="K97" s="5">
        <v>7</v>
      </c>
      <c r="L97" s="5">
        <v>7200.7740000000003</v>
      </c>
      <c r="M97" s="5">
        <v>1447.9359999999999</v>
      </c>
      <c r="N97" s="5">
        <v>5745.8379999999997</v>
      </c>
      <c r="O97" s="5">
        <v>351010</v>
      </c>
      <c r="P97" s="3"/>
      <c r="Q97" s="3"/>
    </row>
    <row r="98" spans="1:17" x14ac:dyDescent="0.2">
      <c r="A98" s="2">
        <v>2010</v>
      </c>
      <c r="B98" s="1" t="s">
        <v>29</v>
      </c>
      <c r="C98" s="2" t="s">
        <v>30</v>
      </c>
      <c r="D98" s="2">
        <v>7323.94</v>
      </c>
      <c r="E98" s="2">
        <v>59462.266000000003</v>
      </c>
      <c r="F98" s="2">
        <v>14568.486999999999</v>
      </c>
      <c r="G98" s="2">
        <v>36985.802000000003</v>
      </c>
      <c r="H98" s="2">
        <v>22388.134999999998</v>
      </c>
      <c r="I98" s="2">
        <v>553.13499999999999</v>
      </c>
      <c r="J98" s="2">
        <v>105.453</v>
      </c>
      <c r="K98" s="2">
        <v>9</v>
      </c>
      <c r="L98" s="2">
        <v>5721.8339999999998</v>
      </c>
      <c r="M98" s="2">
        <v>1086.662</v>
      </c>
      <c r="N98" s="2">
        <v>4626.1719999999996</v>
      </c>
      <c r="O98" s="2">
        <v>351010</v>
      </c>
      <c r="P98" s="3"/>
      <c r="Q98" s="3"/>
    </row>
    <row r="99" spans="1:17" x14ac:dyDescent="0.2">
      <c r="A99" s="5">
        <v>2011</v>
      </c>
      <c r="B99" s="4" t="s">
        <v>29</v>
      </c>
      <c r="C99" s="5" t="s">
        <v>30</v>
      </c>
      <c r="D99" s="5">
        <v>8097.3590000000004</v>
      </c>
      <c r="E99" s="5">
        <v>60276.892999999996</v>
      </c>
      <c r="F99" s="5">
        <v>13066.718000000001</v>
      </c>
      <c r="G99" s="5">
        <v>35750.748</v>
      </c>
      <c r="H99" s="5">
        <v>24439.832999999999</v>
      </c>
      <c r="I99" s="5">
        <v>530.14099999999996</v>
      </c>
      <c r="J99" s="5">
        <v>85.195999999999998</v>
      </c>
      <c r="K99" s="5">
        <v>10</v>
      </c>
      <c r="L99" s="5">
        <v>5208.6419999999998</v>
      </c>
      <c r="M99" s="5">
        <v>470.19299999999998</v>
      </c>
      <c r="N99" s="5">
        <v>4728.4489999999996</v>
      </c>
      <c r="O99" s="5">
        <v>351010</v>
      </c>
      <c r="P99" s="3"/>
      <c r="Q99" s="3"/>
    </row>
    <row r="100" spans="1:17" x14ac:dyDescent="0.2">
      <c r="A100" s="2">
        <v>2012</v>
      </c>
      <c r="B100" s="1" t="s">
        <v>29</v>
      </c>
      <c r="C100" s="2" t="s">
        <v>30</v>
      </c>
      <c r="D100" s="2">
        <v>15173.984</v>
      </c>
      <c r="E100" s="2">
        <v>67234.944000000003</v>
      </c>
      <c r="F100" s="2">
        <v>18394.125</v>
      </c>
      <c r="G100" s="2">
        <v>40421.712</v>
      </c>
      <c r="H100" s="2">
        <v>26720.960999999999</v>
      </c>
      <c r="I100" s="2">
        <v>516.40300000000002</v>
      </c>
      <c r="J100" s="2">
        <v>79.224999999999994</v>
      </c>
      <c r="K100" s="2">
        <v>12</v>
      </c>
      <c r="L100" s="2">
        <v>6274.6139999999996</v>
      </c>
      <c r="M100" s="2">
        <v>299.69400000000002</v>
      </c>
      <c r="N100" s="2">
        <v>5962.92</v>
      </c>
      <c r="O100" s="2">
        <v>351010</v>
      </c>
      <c r="P100" s="3"/>
      <c r="Q100" s="3"/>
    </row>
    <row r="101" spans="1:17" x14ac:dyDescent="0.2">
      <c r="A101" s="5">
        <v>2013</v>
      </c>
      <c r="B101" s="4" t="s">
        <v>29</v>
      </c>
      <c r="C101" s="5" t="s">
        <v>30</v>
      </c>
      <c r="D101" s="5">
        <v>8098</v>
      </c>
      <c r="E101" s="5">
        <v>42953</v>
      </c>
      <c r="F101" s="5">
        <v>3397</v>
      </c>
      <c r="G101" s="5">
        <v>17686</v>
      </c>
      <c r="H101" s="5">
        <v>25171</v>
      </c>
      <c r="I101" s="5">
        <v>174</v>
      </c>
      <c r="J101" s="5">
        <v>67</v>
      </c>
      <c r="K101" s="5">
        <v>13</v>
      </c>
      <c r="L101" s="5">
        <v>2534</v>
      </c>
      <c r="M101" s="5">
        <v>138</v>
      </c>
      <c r="N101" s="5">
        <v>2576</v>
      </c>
      <c r="O101" s="5">
        <v>351010</v>
      </c>
      <c r="P101" s="3"/>
      <c r="Q101" s="3"/>
    </row>
    <row r="102" spans="1:17" x14ac:dyDescent="0.2">
      <c r="A102" s="2">
        <v>2014</v>
      </c>
      <c r="B102" s="1" t="s">
        <v>29</v>
      </c>
      <c r="C102" s="2" t="s">
        <v>30</v>
      </c>
      <c r="D102" s="2">
        <v>4460</v>
      </c>
      <c r="E102" s="2">
        <v>41275</v>
      </c>
      <c r="F102" s="2">
        <v>3463</v>
      </c>
      <c r="G102" s="2">
        <v>19636</v>
      </c>
      <c r="H102" s="2">
        <v>21526</v>
      </c>
      <c r="I102" s="2">
        <v>163</v>
      </c>
      <c r="J102" s="2">
        <v>77</v>
      </c>
      <c r="K102" s="2">
        <v>13</v>
      </c>
      <c r="L102" s="2">
        <v>2531</v>
      </c>
      <c r="M102" s="2">
        <v>797</v>
      </c>
      <c r="N102" s="2">
        <v>2284</v>
      </c>
      <c r="O102" s="2">
        <v>351010</v>
      </c>
      <c r="P102" s="3"/>
      <c r="Q102" s="3"/>
    </row>
    <row r="103" spans="1:17" x14ac:dyDescent="0.2">
      <c r="A103" s="5">
        <v>2015</v>
      </c>
      <c r="B103" s="4" t="s">
        <v>29</v>
      </c>
      <c r="C103" s="5" t="s">
        <v>30</v>
      </c>
      <c r="D103" s="5">
        <v>6125</v>
      </c>
      <c r="E103" s="5">
        <v>41247</v>
      </c>
      <c r="F103" s="5">
        <v>5874</v>
      </c>
      <c r="G103" s="5">
        <v>19921</v>
      </c>
      <c r="H103" s="5">
        <v>21211</v>
      </c>
      <c r="I103" s="5">
        <v>178</v>
      </c>
      <c r="J103" s="5">
        <v>105</v>
      </c>
      <c r="K103" s="5">
        <v>17</v>
      </c>
      <c r="L103" s="5">
        <v>3200</v>
      </c>
      <c r="M103" s="5">
        <v>577</v>
      </c>
      <c r="N103" s="5">
        <v>4423</v>
      </c>
      <c r="O103" s="5">
        <v>351010</v>
      </c>
      <c r="P103" s="3"/>
      <c r="Q103" s="3"/>
    </row>
    <row r="104" spans="1:17" x14ac:dyDescent="0.2">
      <c r="A104" s="2">
        <v>2016</v>
      </c>
      <c r="B104" s="1" t="s">
        <v>29</v>
      </c>
      <c r="C104" s="2" t="s">
        <v>30</v>
      </c>
      <c r="D104" s="2">
        <v>18775</v>
      </c>
      <c r="E104" s="2">
        <v>52666</v>
      </c>
      <c r="F104" s="2">
        <v>20684</v>
      </c>
      <c r="G104" s="2">
        <v>31949</v>
      </c>
      <c r="H104" s="2">
        <v>20538</v>
      </c>
      <c r="I104" s="2">
        <v>213</v>
      </c>
      <c r="J104" s="2">
        <v>99</v>
      </c>
      <c r="K104" s="2">
        <v>20</v>
      </c>
      <c r="L104" s="2">
        <v>1433</v>
      </c>
      <c r="M104" s="2">
        <v>350</v>
      </c>
      <c r="N104" s="2">
        <v>1400</v>
      </c>
      <c r="O104" s="2">
        <v>351010</v>
      </c>
      <c r="P104" s="3"/>
      <c r="Q104" s="3"/>
    </row>
    <row r="105" spans="1:17" x14ac:dyDescent="0.2">
      <c r="A105" s="5">
        <v>2017</v>
      </c>
      <c r="B105" s="4" t="s">
        <v>29</v>
      </c>
      <c r="C105" s="5" t="s">
        <v>30</v>
      </c>
      <c r="D105" s="5">
        <v>9610</v>
      </c>
      <c r="E105" s="5">
        <v>76250</v>
      </c>
      <c r="F105" s="5">
        <v>27718</v>
      </c>
      <c r="G105" s="5">
        <v>45152</v>
      </c>
      <c r="H105" s="5">
        <v>30897</v>
      </c>
      <c r="I105" s="5">
        <v>907</v>
      </c>
      <c r="J105" s="5">
        <v>124</v>
      </c>
      <c r="K105" s="5">
        <v>25</v>
      </c>
      <c r="L105" s="5">
        <v>2256</v>
      </c>
      <c r="M105" s="5">
        <v>1878</v>
      </c>
      <c r="N105" s="5">
        <v>477</v>
      </c>
      <c r="O105" s="5">
        <v>351010</v>
      </c>
      <c r="P105" s="3"/>
      <c r="Q105" s="3"/>
    </row>
    <row r="106" spans="1:17" x14ac:dyDescent="0.2">
      <c r="A106" s="2">
        <v>2018</v>
      </c>
      <c r="B106" s="1" t="s">
        <v>29</v>
      </c>
      <c r="C106" s="2" t="s">
        <v>30</v>
      </c>
      <c r="D106" s="2">
        <v>4086</v>
      </c>
      <c r="E106" s="2">
        <v>67173</v>
      </c>
      <c r="F106" s="2">
        <v>19366</v>
      </c>
      <c r="G106" s="2">
        <v>36451</v>
      </c>
      <c r="H106" s="2">
        <v>30524</v>
      </c>
      <c r="I106" s="2">
        <v>826</v>
      </c>
      <c r="J106" s="2">
        <v>105</v>
      </c>
      <c r="K106" s="2"/>
      <c r="L106" s="2">
        <v>2873</v>
      </c>
      <c r="M106" s="2">
        <v>539</v>
      </c>
      <c r="N106" s="2">
        <v>2368</v>
      </c>
      <c r="O106" s="2">
        <v>351010</v>
      </c>
      <c r="P106" s="3"/>
      <c r="Q106" s="3"/>
    </row>
    <row r="107" spans="1:17" x14ac:dyDescent="0.2">
      <c r="A107" s="5">
        <v>2019</v>
      </c>
      <c r="B107" s="4" t="s">
        <v>29</v>
      </c>
      <c r="C107" s="5" t="s">
        <v>30</v>
      </c>
      <c r="D107" s="5">
        <v>4140</v>
      </c>
      <c r="E107" s="5">
        <v>67887</v>
      </c>
      <c r="F107" s="5">
        <v>18898</v>
      </c>
      <c r="G107" s="5">
        <v>36586</v>
      </c>
      <c r="H107" s="5">
        <v>31088</v>
      </c>
      <c r="I107" s="5">
        <v>670</v>
      </c>
      <c r="J107" s="5">
        <v>94</v>
      </c>
      <c r="K107" s="5"/>
      <c r="L107" s="5">
        <v>4077</v>
      </c>
      <c r="M107" s="5">
        <v>390</v>
      </c>
      <c r="N107" s="5">
        <v>3687</v>
      </c>
      <c r="O107" s="5">
        <v>351010</v>
      </c>
      <c r="P107" s="3"/>
      <c r="Q107" s="3"/>
    </row>
    <row r="108" spans="1:17" x14ac:dyDescent="0.2">
      <c r="A108" s="2">
        <v>2004</v>
      </c>
      <c r="B108" s="1" t="s">
        <v>31</v>
      </c>
      <c r="C108" s="2" t="s">
        <v>32</v>
      </c>
      <c r="D108" s="2">
        <v>2838.2460000000001</v>
      </c>
      <c r="E108" s="2">
        <v>7987.6790000000001</v>
      </c>
      <c r="F108" s="2">
        <v>13.773</v>
      </c>
      <c r="G108" s="2">
        <v>5574.91</v>
      </c>
      <c r="H108" s="2">
        <v>1471.806</v>
      </c>
      <c r="I108" s="2">
        <v>22.044</v>
      </c>
      <c r="J108" s="2">
        <v>59.939</v>
      </c>
      <c r="K108" s="2">
        <v>532.19899999999996</v>
      </c>
      <c r="L108" s="2">
        <v>1798.57</v>
      </c>
      <c r="M108" s="2">
        <v>575.54300000000001</v>
      </c>
      <c r="N108" s="2">
        <v>690.82799999999997</v>
      </c>
      <c r="O108" s="2">
        <v>451020</v>
      </c>
      <c r="P108" s="3"/>
      <c r="Q108" s="3"/>
    </row>
    <row r="109" spans="1:17" x14ac:dyDescent="0.2">
      <c r="A109" s="5">
        <v>2005</v>
      </c>
      <c r="B109" s="4" t="s">
        <v>31</v>
      </c>
      <c r="C109" s="5" t="s">
        <v>32</v>
      </c>
      <c r="D109" s="5">
        <v>2947.45</v>
      </c>
      <c r="E109" s="5">
        <v>8957.3520000000008</v>
      </c>
      <c r="F109" s="5">
        <v>61.506999999999998</v>
      </c>
      <c r="G109" s="5">
        <v>6279.4790000000003</v>
      </c>
      <c r="H109" s="5">
        <v>1696.914</v>
      </c>
      <c r="I109" s="5">
        <v>23.972999999999999</v>
      </c>
      <c r="J109" s="5">
        <v>108.236</v>
      </c>
      <c r="K109" s="5">
        <v>568.43100000000004</v>
      </c>
      <c r="L109" s="5">
        <v>2206.002</v>
      </c>
      <c r="M109" s="5">
        <v>697.09699999999998</v>
      </c>
      <c r="N109" s="5">
        <v>940.47400000000005</v>
      </c>
      <c r="O109" s="5">
        <v>451020</v>
      </c>
      <c r="P109" s="3"/>
      <c r="Q109" s="3"/>
    </row>
    <row r="110" spans="1:17" x14ac:dyDescent="0.2">
      <c r="A110" s="2">
        <v>2006</v>
      </c>
      <c r="B110" s="1" t="s">
        <v>31</v>
      </c>
      <c r="C110" s="2" t="s">
        <v>32</v>
      </c>
      <c r="D110" s="2">
        <v>3419.9389999999999</v>
      </c>
      <c r="E110" s="2">
        <v>9418.08</v>
      </c>
      <c r="F110" s="2">
        <v>49.639000000000003</v>
      </c>
      <c r="G110" s="2">
        <v>6655.9470000000001</v>
      </c>
      <c r="H110" s="2">
        <v>1894.2550000000001</v>
      </c>
      <c r="I110" s="2">
        <v>21.146000000000001</v>
      </c>
      <c r="J110" s="2">
        <v>129.547</v>
      </c>
      <c r="K110" s="2">
        <v>459.803</v>
      </c>
      <c r="L110" s="2">
        <v>1923.6669999999999</v>
      </c>
      <c r="M110" s="2">
        <v>490.53500000000003</v>
      </c>
      <c r="N110" s="2">
        <v>973.32899999999995</v>
      </c>
      <c r="O110" s="2">
        <v>451020</v>
      </c>
      <c r="P110" s="3"/>
      <c r="Q110" s="3"/>
    </row>
    <row r="111" spans="1:17" x14ac:dyDescent="0.2">
      <c r="A111" s="5">
        <v>2007</v>
      </c>
      <c r="B111" s="4" t="s">
        <v>31</v>
      </c>
      <c r="C111" s="5" t="s">
        <v>32</v>
      </c>
      <c r="D111" s="5">
        <v>3545.674</v>
      </c>
      <c r="E111" s="5">
        <v>10747.162</v>
      </c>
      <c r="F111" s="5">
        <v>25.436</v>
      </c>
      <c r="G111" s="5">
        <v>7943.6440000000002</v>
      </c>
      <c r="H111" s="5">
        <v>2063.3319999999999</v>
      </c>
      <c r="I111" s="5">
        <v>25.036000000000001</v>
      </c>
      <c r="J111" s="5">
        <v>154.566</v>
      </c>
      <c r="K111" s="5">
        <v>479.90899999999999</v>
      </c>
      <c r="L111" s="5">
        <v>2618.9180000000001</v>
      </c>
      <c r="M111" s="5">
        <v>895.86099999999999</v>
      </c>
      <c r="N111" s="5">
        <v>1243.1479999999999</v>
      </c>
      <c r="O111" s="5">
        <v>451020</v>
      </c>
      <c r="P111" s="3"/>
      <c r="Q111" s="3"/>
    </row>
    <row r="112" spans="1:17" x14ac:dyDescent="0.2">
      <c r="A112" s="2">
        <v>2008</v>
      </c>
      <c r="B112" s="1" t="s">
        <v>31</v>
      </c>
      <c r="C112" s="2" t="s">
        <v>32</v>
      </c>
      <c r="D112" s="2">
        <v>3623.0419999999999</v>
      </c>
      <c r="E112" s="2">
        <v>12398.525</v>
      </c>
      <c r="F112" s="2">
        <v>3.3940000000000001</v>
      </c>
      <c r="G112" s="2">
        <v>9205.85</v>
      </c>
      <c r="H112" s="2">
        <v>2540.5059999999999</v>
      </c>
      <c r="I112" s="2">
        <v>22.704000000000001</v>
      </c>
      <c r="J112" s="2">
        <v>114.621</v>
      </c>
      <c r="K112" s="2">
        <v>505.43700000000001</v>
      </c>
      <c r="L112" s="2">
        <v>3107.7620000000002</v>
      </c>
      <c r="M112" s="2">
        <v>910.57399999999996</v>
      </c>
      <c r="N112" s="2">
        <v>1691.751</v>
      </c>
      <c r="O112" s="2">
        <v>451020</v>
      </c>
      <c r="P112" s="3"/>
      <c r="Q112" s="3"/>
    </row>
    <row r="113" spans="1:17" x14ac:dyDescent="0.2">
      <c r="A113" s="5">
        <v>2009</v>
      </c>
      <c r="B113" s="4" t="s">
        <v>31</v>
      </c>
      <c r="C113" s="5" t="s">
        <v>32</v>
      </c>
      <c r="D113" s="5">
        <v>4549.5659999999998</v>
      </c>
      <c r="E113" s="5">
        <v>12255.734</v>
      </c>
      <c r="F113" s="5">
        <v>0.95499999999999996</v>
      </c>
      <c r="G113" s="5">
        <v>8781.9500000000007</v>
      </c>
      <c r="H113" s="5">
        <v>2886.5929999999998</v>
      </c>
      <c r="I113" s="5">
        <v>14.121</v>
      </c>
      <c r="J113" s="5">
        <v>49.921999999999997</v>
      </c>
      <c r="K113" s="5">
        <v>348.18299999999999</v>
      </c>
      <c r="L113" s="5">
        <v>2677.7359999999999</v>
      </c>
      <c r="M113" s="5">
        <v>739.59</v>
      </c>
      <c r="N113" s="5">
        <v>1589.963</v>
      </c>
      <c r="O113" s="5">
        <v>451020</v>
      </c>
      <c r="P113" s="3"/>
      <c r="Q113" s="3"/>
    </row>
    <row r="114" spans="1:17" x14ac:dyDescent="0.2">
      <c r="A114" s="2">
        <v>2010</v>
      </c>
      <c r="B114" s="1" t="s">
        <v>31</v>
      </c>
      <c r="C114" s="2" t="s">
        <v>32</v>
      </c>
      <c r="D114" s="2">
        <v>4841.2790000000005</v>
      </c>
      <c r="E114" s="2">
        <v>12835.253000000001</v>
      </c>
      <c r="F114" s="2">
        <v>1.5880000000000001</v>
      </c>
      <c r="G114" s="2">
        <v>9560.5300000000007</v>
      </c>
      <c r="H114" s="2">
        <v>2835.7460000000001</v>
      </c>
      <c r="I114" s="2">
        <v>14.677</v>
      </c>
      <c r="J114" s="2">
        <v>29.931000000000001</v>
      </c>
      <c r="K114" s="2">
        <v>279.803</v>
      </c>
      <c r="L114" s="2">
        <v>2914.3690000000001</v>
      </c>
      <c r="M114" s="2">
        <v>853.91</v>
      </c>
      <c r="N114" s="2">
        <v>1780.6559999999999</v>
      </c>
      <c r="O114" s="2">
        <v>451020</v>
      </c>
      <c r="P114" s="3"/>
      <c r="Q114" s="3"/>
    </row>
    <row r="115" spans="1:17" x14ac:dyDescent="0.2">
      <c r="A115" s="5">
        <v>2011</v>
      </c>
      <c r="B115" s="4" t="s">
        <v>31</v>
      </c>
      <c r="C115" s="5" t="s">
        <v>32</v>
      </c>
      <c r="D115" s="5">
        <v>5706.0069999999996</v>
      </c>
      <c r="E115" s="5">
        <v>15731.51</v>
      </c>
      <c r="F115" s="5">
        <v>4.4189999999999996</v>
      </c>
      <c r="G115" s="5">
        <v>11380.638000000001</v>
      </c>
      <c r="H115" s="5">
        <v>3878.951</v>
      </c>
      <c r="I115" s="5">
        <v>15</v>
      </c>
      <c r="J115" s="5">
        <v>41.082999999999998</v>
      </c>
      <c r="K115" s="5">
        <v>275.56299999999999</v>
      </c>
      <c r="L115" s="5">
        <v>3512.0219999999999</v>
      </c>
      <c r="M115" s="5">
        <v>958.78200000000004</v>
      </c>
      <c r="N115" s="5">
        <v>2277.6770000000001</v>
      </c>
      <c r="O115" s="5">
        <v>451020</v>
      </c>
      <c r="P115" s="3"/>
      <c r="Q115" s="3"/>
    </row>
    <row r="116" spans="1:17" x14ac:dyDescent="0.2">
      <c r="A116" s="2">
        <v>2012</v>
      </c>
      <c r="B116" s="1" t="s">
        <v>31</v>
      </c>
      <c r="C116" s="2" t="s">
        <v>32</v>
      </c>
      <c r="D116" s="2">
        <v>6642.7870000000003</v>
      </c>
      <c r="E116" s="2">
        <v>16665.415000000001</v>
      </c>
      <c r="F116" s="2">
        <v>3.3000000000000002E-2</v>
      </c>
      <c r="G116" s="2">
        <v>12040.986999999999</v>
      </c>
      <c r="H116" s="2">
        <v>4145.8329999999996</v>
      </c>
      <c r="I116" s="2">
        <v>15.061</v>
      </c>
      <c r="J116" s="2">
        <v>42.55</v>
      </c>
      <c r="K116" s="2">
        <v>271.423</v>
      </c>
      <c r="L116" s="2">
        <v>3904.174</v>
      </c>
      <c r="M116" s="2">
        <v>1079.241</v>
      </c>
      <c r="N116" s="2">
        <v>2553.5100000000002</v>
      </c>
      <c r="O116" s="2">
        <v>451020</v>
      </c>
      <c r="P116" s="3"/>
      <c r="Q116" s="3"/>
    </row>
    <row r="117" spans="1:17" x14ac:dyDescent="0.2">
      <c r="A117" s="5">
        <v>2013</v>
      </c>
      <c r="B117" s="4" t="s">
        <v>31</v>
      </c>
      <c r="C117" s="5" t="s">
        <v>32</v>
      </c>
      <c r="D117" s="5">
        <v>5634.41</v>
      </c>
      <c r="E117" s="5">
        <v>16867.048999999999</v>
      </c>
      <c r="F117" s="5">
        <v>25.6</v>
      </c>
      <c r="G117" s="5">
        <v>11439.22</v>
      </c>
      <c r="H117" s="5">
        <v>4960.1859999999997</v>
      </c>
      <c r="I117" s="5">
        <v>14.035</v>
      </c>
      <c r="J117" s="5">
        <v>32.893000000000001</v>
      </c>
      <c r="K117" s="5">
        <v>272.64100000000002</v>
      </c>
      <c r="L117" s="5">
        <v>4339.2939999999999</v>
      </c>
      <c r="M117" s="5">
        <v>784.77499999999998</v>
      </c>
      <c r="N117" s="5">
        <v>3281.8780000000002</v>
      </c>
      <c r="O117" s="5">
        <v>451020</v>
      </c>
      <c r="P117" s="3"/>
      <c r="Q117" s="3"/>
    </row>
    <row r="118" spans="1:17" x14ac:dyDescent="0.2">
      <c r="A118" s="2">
        <v>2014</v>
      </c>
      <c r="B118" s="1" t="s">
        <v>31</v>
      </c>
      <c r="C118" s="2" t="s">
        <v>32</v>
      </c>
      <c r="D118" s="2">
        <v>4923.9070000000002</v>
      </c>
      <c r="E118" s="2">
        <v>17930.452000000001</v>
      </c>
      <c r="F118" s="2">
        <v>26.733000000000001</v>
      </c>
      <c r="G118" s="2">
        <v>11645.115</v>
      </c>
      <c r="H118" s="2">
        <v>5732.0349999999999</v>
      </c>
      <c r="I118" s="2">
        <v>17.620999999999999</v>
      </c>
      <c r="J118" s="2">
        <v>30.37</v>
      </c>
      <c r="K118" s="2">
        <v>234.46</v>
      </c>
      <c r="L118" s="2">
        <v>4297.701</v>
      </c>
      <c r="M118" s="2">
        <v>1121.7429999999999</v>
      </c>
      <c r="N118" s="2">
        <v>2941.498</v>
      </c>
      <c r="O118" s="2">
        <v>451020</v>
      </c>
      <c r="P118" s="3"/>
      <c r="Q118" s="3"/>
    </row>
    <row r="119" spans="1:17" x14ac:dyDescent="0.2">
      <c r="A119" s="5">
        <v>2015</v>
      </c>
      <c r="B119" s="4" t="s">
        <v>31</v>
      </c>
      <c r="C119" s="5" t="s">
        <v>32</v>
      </c>
      <c r="D119" s="5">
        <v>4363.2139999999999</v>
      </c>
      <c r="E119" s="5">
        <v>18266.058000000001</v>
      </c>
      <c r="F119" s="5">
        <v>27.434999999999999</v>
      </c>
      <c r="G119" s="5">
        <v>11618.486999999999</v>
      </c>
      <c r="H119" s="5">
        <v>6133.7250000000004</v>
      </c>
      <c r="I119" s="5">
        <v>14.577999999999999</v>
      </c>
      <c r="J119" s="5">
        <v>33.991</v>
      </c>
      <c r="K119" s="5">
        <v>220.208</v>
      </c>
      <c r="L119" s="5">
        <v>4410.53</v>
      </c>
      <c r="M119" s="5">
        <v>1136.741</v>
      </c>
      <c r="N119" s="5">
        <v>3053.5810000000001</v>
      </c>
      <c r="O119" s="5">
        <v>451020</v>
      </c>
      <c r="P119" s="3"/>
      <c r="Q119" s="3"/>
    </row>
    <row r="120" spans="1:17" x14ac:dyDescent="0.2">
      <c r="A120" s="2">
        <v>2016</v>
      </c>
      <c r="B120" s="1" t="s">
        <v>31</v>
      </c>
      <c r="C120" s="2" t="s">
        <v>32</v>
      </c>
      <c r="D120" s="2">
        <v>4908.4840000000004</v>
      </c>
      <c r="E120" s="2">
        <v>20609.004000000001</v>
      </c>
      <c r="F120" s="2">
        <v>27.23</v>
      </c>
      <c r="G120" s="2">
        <v>12419.628000000001</v>
      </c>
      <c r="H120" s="2">
        <v>7555.2619999999997</v>
      </c>
      <c r="I120" s="2">
        <v>16.257999999999999</v>
      </c>
      <c r="J120" s="2">
        <v>30.484000000000002</v>
      </c>
      <c r="K120" s="2">
        <v>237.71100000000001</v>
      </c>
      <c r="L120" s="2">
        <v>5603.5720000000001</v>
      </c>
      <c r="M120" s="2">
        <v>1253.9690000000001</v>
      </c>
      <c r="N120" s="2">
        <v>4111.8919999999998</v>
      </c>
      <c r="O120" s="2">
        <v>451020</v>
      </c>
      <c r="P120" s="3"/>
      <c r="Q120" s="3"/>
    </row>
    <row r="121" spans="1:17" x14ac:dyDescent="0.2">
      <c r="A121" s="5">
        <v>2017</v>
      </c>
      <c r="B121" s="4" t="s">
        <v>31</v>
      </c>
      <c r="C121" s="5" t="s">
        <v>32</v>
      </c>
      <c r="D121" s="5">
        <v>4129.8710000000001</v>
      </c>
      <c r="E121" s="5">
        <v>22689.89</v>
      </c>
      <c r="F121" s="5">
        <v>25.07</v>
      </c>
      <c r="G121" s="5">
        <v>12979.69</v>
      </c>
      <c r="H121" s="5">
        <v>8949.4770000000008</v>
      </c>
      <c r="I121" s="5">
        <v>15.545</v>
      </c>
      <c r="J121" s="5">
        <v>37.94</v>
      </c>
      <c r="K121" s="5">
        <v>189.78299999999999</v>
      </c>
      <c r="L121" s="5">
        <v>4616.0320000000002</v>
      </c>
      <c r="M121" s="5">
        <v>981.1</v>
      </c>
      <c r="N121" s="5">
        <v>3445.1489999999999</v>
      </c>
      <c r="O121" s="5">
        <v>451020</v>
      </c>
      <c r="P121" s="3"/>
      <c r="Q121" s="3"/>
    </row>
    <row r="122" spans="1:17" x14ac:dyDescent="0.2">
      <c r="A122" s="2">
        <v>2018</v>
      </c>
      <c r="B122" s="1" t="s">
        <v>31</v>
      </c>
      <c r="C122" s="2" t="s">
        <v>32</v>
      </c>
      <c r="D122" s="2">
        <v>5064.5519999999997</v>
      </c>
      <c r="E122" s="2">
        <v>24449.082999999999</v>
      </c>
      <c r="F122" s="2">
        <v>25.013000000000002</v>
      </c>
      <c r="G122" s="2">
        <v>13724.495000000001</v>
      </c>
      <c r="H122" s="2">
        <v>10364.753000000001</v>
      </c>
      <c r="I122" s="2">
        <v>19.539000000000001</v>
      </c>
      <c r="J122" s="2">
        <v>56.337000000000003</v>
      </c>
      <c r="K122" s="2">
        <v>154.68700000000001</v>
      </c>
      <c r="L122" s="2">
        <v>5808.0929999999998</v>
      </c>
      <c r="M122" s="2">
        <v>1593.499</v>
      </c>
      <c r="N122" s="2">
        <v>4059.9070000000002</v>
      </c>
      <c r="O122" s="2">
        <v>451020</v>
      </c>
      <c r="P122" s="3"/>
      <c r="Q122" s="3"/>
    </row>
    <row r="123" spans="1:17" x14ac:dyDescent="0.2">
      <c r="A123" s="5">
        <v>2019</v>
      </c>
      <c r="B123" s="4" t="s">
        <v>31</v>
      </c>
      <c r="C123" s="5" t="s">
        <v>32</v>
      </c>
      <c r="D123" s="5">
        <v>6130.1660000000002</v>
      </c>
      <c r="E123" s="5">
        <v>29789.88</v>
      </c>
      <c r="F123" s="5">
        <v>22.658000000000001</v>
      </c>
      <c r="G123" s="5">
        <v>14962.189</v>
      </c>
      <c r="H123" s="5">
        <v>14409.008</v>
      </c>
      <c r="I123" s="5">
        <v>22.963000000000001</v>
      </c>
      <c r="J123" s="5">
        <v>87.507999999999996</v>
      </c>
      <c r="K123" s="5">
        <v>67.129000000000005</v>
      </c>
      <c r="L123" s="5">
        <v>6251.7969999999996</v>
      </c>
      <c r="M123" s="5">
        <v>1405.556</v>
      </c>
      <c r="N123" s="5">
        <v>4779.1120000000001</v>
      </c>
      <c r="O123" s="5">
        <v>451020</v>
      </c>
      <c r="P123" s="3"/>
      <c r="Q123" s="3"/>
    </row>
    <row r="124" spans="1:17" x14ac:dyDescent="0.2">
      <c r="A124" s="2">
        <v>2004</v>
      </c>
      <c r="B124" s="1" t="s">
        <v>33</v>
      </c>
      <c r="C124" s="2" t="s">
        <v>34</v>
      </c>
      <c r="D124" s="2">
        <v>1313.221</v>
      </c>
      <c r="E124" s="2">
        <v>1958.6320000000001</v>
      </c>
      <c r="F124" s="2">
        <v>0</v>
      </c>
      <c r="G124" s="2">
        <v>535.15499999999997</v>
      </c>
      <c r="H124" s="2">
        <v>1423.4770000000001</v>
      </c>
      <c r="I124" s="2">
        <v>0</v>
      </c>
      <c r="J124" s="2"/>
      <c r="K124" s="2">
        <v>0</v>
      </c>
      <c r="L124" s="2">
        <v>608.64499999999998</v>
      </c>
      <c r="M124" s="2">
        <v>158.24700000000001</v>
      </c>
      <c r="N124" s="2">
        <v>450.39800000000002</v>
      </c>
      <c r="O124" s="2">
        <v>451030</v>
      </c>
      <c r="P124" s="3"/>
      <c r="Q124" s="3"/>
    </row>
    <row r="125" spans="1:17" x14ac:dyDescent="0.2">
      <c r="A125" s="5">
        <v>2005</v>
      </c>
      <c r="B125" s="4" t="s">
        <v>33</v>
      </c>
      <c r="C125" s="5" t="s">
        <v>34</v>
      </c>
      <c r="D125" s="5">
        <v>1700.8340000000001</v>
      </c>
      <c r="E125" s="5">
        <v>2440.3150000000001</v>
      </c>
      <c r="F125" s="5">
        <v>0</v>
      </c>
      <c r="G125" s="5">
        <v>575.98900000000003</v>
      </c>
      <c r="H125" s="5">
        <v>1864.326</v>
      </c>
      <c r="I125" s="5">
        <v>0.68799999999999994</v>
      </c>
      <c r="J125" s="5">
        <v>42.04</v>
      </c>
      <c r="K125" s="5">
        <v>0</v>
      </c>
      <c r="L125" s="5">
        <v>765.77599999999995</v>
      </c>
      <c r="M125" s="5">
        <v>162.93700000000001</v>
      </c>
      <c r="N125" s="5">
        <v>602.83900000000006</v>
      </c>
      <c r="O125" s="5">
        <v>451030</v>
      </c>
      <c r="P125" s="3"/>
      <c r="Q125" s="3"/>
    </row>
    <row r="126" spans="1:17" x14ac:dyDescent="0.2">
      <c r="A126" s="2">
        <v>2006</v>
      </c>
      <c r="B126" s="1" t="s">
        <v>33</v>
      </c>
      <c r="C126" s="2" t="s">
        <v>34</v>
      </c>
      <c r="D126" s="2">
        <v>2280.8789999999999</v>
      </c>
      <c r="E126" s="2">
        <v>5962.5479999999998</v>
      </c>
      <c r="F126" s="2">
        <v>0</v>
      </c>
      <c r="G126" s="2">
        <v>810.67200000000003</v>
      </c>
      <c r="H126" s="2">
        <v>5151.8760000000002</v>
      </c>
      <c r="I126" s="2">
        <v>9.8000000000000004E-2</v>
      </c>
      <c r="J126" s="2">
        <v>74.783000000000001</v>
      </c>
      <c r="K126" s="2">
        <v>0</v>
      </c>
      <c r="L126" s="2">
        <v>679.72699999999998</v>
      </c>
      <c r="M126" s="2">
        <v>173.91800000000001</v>
      </c>
      <c r="N126" s="2">
        <v>505.80900000000003</v>
      </c>
      <c r="O126" s="2">
        <v>451030</v>
      </c>
      <c r="P126" s="3"/>
      <c r="Q126" s="3"/>
    </row>
    <row r="127" spans="1:17" x14ac:dyDescent="0.2">
      <c r="A127" s="5">
        <v>2007</v>
      </c>
      <c r="B127" s="4" t="s">
        <v>33</v>
      </c>
      <c r="C127" s="5" t="s">
        <v>34</v>
      </c>
      <c r="D127" s="5">
        <v>1993.854</v>
      </c>
      <c r="E127" s="5">
        <v>5713.6790000000001</v>
      </c>
      <c r="F127" s="5">
        <v>0</v>
      </c>
      <c r="G127" s="5">
        <v>1063.6969999999999</v>
      </c>
      <c r="H127" s="5">
        <v>4649.982</v>
      </c>
      <c r="I127" s="5">
        <v>0.253</v>
      </c>
      <c r="J127" s="5">
        <v>92.793999999999997</v>
      </c>
      <c r="K127" s="5">
        <v>0</v>
      </c>
      <c r="L127" s="5">
        <v>947.19</v>
      </c>
      <c r="M127" s="5">
        <v>223.38300000000001</v>
      </c>
      <c r="N127" s="5">
        <v>723.80700000000002</v>
      </c>
      <c r="O127" s="5">
        <v>451030</v>
      </c>
      <c r="P127" s="3"/>
      <c r="Q127" s="3"/>
    </row>
    <row r="128" spans="1:17" x14ac:dyDescent="0.2">
      <c r="A128" s="2">
        <v>2008</v>
      </c>
      <c r="B128" s="1" t="s">
        <v>33</v>
      </c>
      <c r="C128" s="2" t="s">
        <v>34</v>
      </c>
      <c r="D128" s="2">
        <v>2019.202</v>
      </c>
      <c r="E128" s="2">
        <v>5821.598</v>
      </c>
      <c r="F128" s="2">
        <v>350</v>
      </c>
      <c r="G128" s="2">
        <v>1411.2439999999999</v>
      </c>
      <c r="H128" s="2">
        <v>4410.3540000000003</v>
      </c>
      <c r="I128" s="2">
        <v>10.019</v>
      </c>
      <c r="J128" s="2">
        <v>57.588000000000001</v>
      </c>
      <c r="K128" s="2">
        <v>0</v>
      </c>
      <c r="L128" s="2">
        <v>1078.508</v>
      </c>
      <c r="M128" s="2">
        <v>206.69399999999999</v>
      </c>
      <c r="N128" s="2">
        <v>871.81399999999996</v>
      </c>
      <c r="O128" s="2">
        <v>451030</v>
      </c>
      <c r="P128" s="3"/>
      <c r="Q128" s="3"/>
    </row>
    <row r="129" spans="1:17" x14ac:dyDescent="0.2">
      <c r="A129" s="5">
        <v>2009</v>
      </c>
      <c r="B129" s="4" t="s">
        <v>33</v>
      </c>
      <c r="C129" s="5" t="s">
        <v>34</v>
      </c>
      <c r="D129" s="5">
        <v>1904.473</v>
      </c>
      <c r="E129" s="5">
        <v>7282.2370000000001</v>
      </c>
      <c r="F129" s="5">
        <v>1000</v>
      </c>
      <c r="G129" s="5">
        <v>2391.6689999999999</v>
      </c>
      <c r="H129" s="5">
        <v>4890.5680000000002</v>
      </c>
      <c r="I129" s="5">
        <v>3.407</v>
      </c>
      <c r="J129" s="5">
        <v>34.978000000000002</v>
      </c>
      <c r="K129" s="5">
        <v>0</v>
      </c>
      <c r="L129" s="5">
        <v>701.52</v>
      </c>
      <c r="M129" s="5">
        <v>315.012</v>
      </c>
      <c r="N129" s="5">
        <v>386.50799999999998</v>
      </c>
      <c r="O129" s="5">
        <v>451030</v>
      </c>
      <c r="P129" s="3"/>
      <c r="Q129" s="3"/>
    </row>
    <row r="130" spans="1:17" x14ac:dyDescent="0.2">
      <c r="A130" s="2">
        <v>2010</v>
      </c>
      <c r="B130" s="1" t="s">
        <v>33</v>
      </c>
      <c r="C130" s="2" t="s">
        <v>34</v>
      </c>
      <c r="D130" s="2">
        <v>2468.0149999999999</v>
      </c>
      <c r="E130" s="2">
        <v>8141.1480000000001</v>
      </c>
      <c r="F130" s="2">
        <v>1522.461</v>
      </c>
      <c r="G130" s="2">
        <v>2948.761</v>
      </c>
      <c r="H130" s="2">
        <v>5192.3869999999997</v>
      </c>
      <c r="I130" s="2">
        <v>56.951999999999998</v>
      </c>
      <c r="J130" s="2">
        <v>21.922999999999998</v>
      </c>
      <c r="K130" s="2">
        <v>0</v>
      </c>
      <c r="L130" s="2">
        <v>943.15099999999995</v>
      </c>
      <c r="M130" s="2">
        <v>168.471</v>
      </c>
      <c r="N130" s="2">
        <v>774.68</v>
      </c>
      <c r="O130" s="2">
        <v>451030</v>
      </c>
      <c r="P130" s="3"/>
      <c r="Q130" s="3"/>
    </row>
    <row r="131" spans="1:17" x14ac:dyDescent="0.2">
      <c r="A131" s="5">
        <v>2011</v>
      </c>
      <c r="B131" s="4" t="s">
        <v>33</v>
      </c>
      <c r="C131" s="5" t="s">
        <v>34</v>
      </c>
      <c r="D131" s="5">
        <v>2911.692</v>
      </c>
      <c r="E131" s="5">
        <v>8991.1830000000009</v>
      </c>
      <c r="F131" s="5">
        <v>1514.308</v>
      </c>
      <c r="G131" s="5">
        <v>3208.07</v>
      </c>
      <c r="H131" s="5">
        <v>5783.1130000000003</v>
      </c>
      <c r="I131" s="5">
        <v>66.951999999999998</v>
      </c>
      <c r="J131" s="5">
        <v>24.506</v>
      </c>
      <c r="K131" s="5">
        <v>0</v>
      </c>
      <c r="L131" s="5">
        <v>1035.23</v>
      </c>
      <c r="M131" s="5">
        <v>202.38300000000001</v>
      </c>
      <c r="N131" s="5">
        <v>832.84699999999998</v>
      </c>
      <c r="O131" s="5">
        <v>451030</v>
      </c>
      <c r="P131" s="3"/>
      <c r="Q131" s="3"/>
    </row>
    <row r="132" spans="1:17" x14ac:dyDescent="0.2">
      <c r="A132" s="2">
        <v>2012</v>
      </c>
      <c r="B132" s="1" t="s">
        <v>33</v>
      </c>
      <c r="C132" s="2" t="s">
        <v>34</v>
      </c>
      <c r="D132" s="2">
        <v>3538.3530000000001</v>
      </c>
      <c r="E132" s="2">
        <v>9974.5229999999992</v>
      </c>
      <c r="F132" s="2">
        <v>1508.155</v>
      </c>
      <c r="G132" s="2">
        <v>3309.3409999999999</v>
      </c>
      <c r="H132" s="2">
        <v>6665.1819999999998</v>
      </c>
      <c r="I132" s="2">
        <v>67.486999999999995</v>
      </c>
      <c r="J132" s="2">
        <v>24.548999999999999</v>
      </c>
      <c r="K132" s="2">
        <v>0</v>
      </c>
      <c r="L132" s="2">
        <v>1118.7940000000001</v>
      </c>
      <c r="M132" s="2">
        <v>286.01900000000001</v>
      </c>
      <c r="N132" s="2">
        <v>832.77499999999998</v>
      </c>
      <c r="O132" s="2">
        <v>451030</v>
      </c>
      <c r="P132" s="3"/>
      <c r="Q132" s="3"/>
    </row>
    <row r="133" spans="1:17" x14ac:dyDescent="0.2">
      <c r="A133" s="5">
        <v>2013</v>
      </c>
      <c r="B133" s="4" t="s">
        <v>33</v>
      </c>
      <c r="C133" s="5" t="s">
        <v>34</v>
      </c>
      <c r="D133" s="5">
        <v>3173.752</v>
      </c>
      <c r="E133" s="5">
        <v>10380.298000000001</v>
      </c>
      <c r="F133" s="5">
        <v>1513.973</v>
      </c>
      <c r="G133" s="5">
        <v>3655.6640000000002</v>
      </c>
      <c r="H133" s="5">
        <v>6724.634</v>
      </c>
      <c r="I133" s="5">
        <v>67.507999999999996</v>
      </c>
      <c r="J133" s="5">
        <v>21.887</v>
      </c>
      <c r="K133" s="5">
        <v>0</v>
      </c>
      <c r="L133" s="5">
        <v>356.14100000000002</v>
      </c>
      <c r="M133" s="5">
        <v>66.156000000000006</v>
      </c>
      <c r="N133" s="5">
        <v>289.98500000000001</v>
      </c>
      <c r="O133" s="5">
        <v>451030</v>
      </c>
      <c r="P133" s="3"/>
      <c r="Q133" s="3"/>
    </row>
    <row r="134" spans="1:17" x14ac:dyDescent="0.2">
      <c r="A134" s="2">
        <v>2014</v>
      </c>
      <c r="B134" s="1" t="s">
        <v>33</v>
      </c>
      <c r="C134" s="2" t="s">
        <v>34</v>
      </c>
      <c r="D134" s="2">
        <v>3739.491</v>
      </c>
      <c r="E134" s="2">
        <v>10785.829</v>
      </c>
      <c r="F134" s="2">
        <v>1514.3150000000001</v>
      </c>
      <c r="G134" s="2">
        <v>4009.924</v>
      </c>
      <c r="H134" s="2">
        <v>6775.9049999999997</v>
      </c>
      <c r="I134" s="2">
        <v>59.731999999999999</v>
      </c>
      <c r="J134" s="2">
        <v>21.355</v>
      </c>
      <c r="K134" s="2">
        <v>0</v>
      </c>
      <c r="L134" s="2">
        <v>361.37599999999998</v>
      </c>
      <c r="M134" s="2">
        <v>92.980999999999995</v>
      </c>
      <c r="N134" s="2">
        <v>268.39499999999998</v>
      </c>
      <c r="O134" s="2">
        <v>451030</v>
      </c>
      <c r="P134" s="3"/>
      <c r="Q134" s="3"/>
    </row>
    <row r="135" spans="1:17" x14ac:dyDescent="0.2">
      <c r="A135" s="5">
        <v>2015</v>
      </c>
      <c r="B135" s="4" t="s">
        <v>33</v>
      </c>
      <c r="C135" s="5" t="s">
        <v>34</v>
      </c>
      <c r="D135" s="5">
        <v>3988.0839999999998</v>
      </c>
      <c r="E135" s="5">
        <v>11726.472</v>
      </c>
      <c r="F135" s="5">
        <v>1907.231</v>
      </c>
      <c r="G135" s="5">
        <v>4724.8919999999998</v>
      </c>
      <c r="H135" s="5">
        <v>7001.58</v>
      </c>
      <c r="I135" s="5">
        <v>64.183999999999997</v>
      </c>
      <c r="J135" s="5">
        <v>28.759</v>
      </c>
      <c r="K135" s="5">
        <v>0</v>
      </c>
      <c r="L135" s="5">
        <v>873.78099999999995</v>
      </c>
      <c r="M135" s="5">
        <v>244.23</v>
      </c>
      <c r="N135" s="5">
        <v>629.55100000000004</v>
      </c>
      <c r="O135" s="5">
        <v>451030</v>
      </c>
      <c r="P135" s="3"/>
      <c r="Q135" s="3"/>
    </row>
    <row r="136" spans="1:17" x14ac:dyDescent="0.2">
      <c r="A136" s="2">
        <v>2016</v>
      </c>
      <c r="B136" s="1" t="s">
        <v>33</v>
      </c>
      <c r="C136" s="2" t="s">
        <v>34</v>
      </c>
      <c r="D136" s="2">
        <v>4761.3</v>
      </c>
      <c r="E136" s="2">
        <v>12707.114</v>
      </c>
      <c r="F136" s="2">
        <v>1902.068</v>
      </c>
      <c r="G136" s="2">
        <v>5282.2790000000005</v>
      </c>
      <c r="H136" s="2">
        <v>7424.835</v>
      </c>
      <c r="I136" s="2">
        <v>70.441999999999993</v>
      </c>
      <c r="J136" s="2">
        <v>47.34</v>
      </c>
      <c r="K136" s="2">
        <v>0</v>
      </c>
      <c r="L136" s="2">
        <v>1435.1379999999999</v>
      </c>
      <c r="M136" s="2">
        <v>266.35599999999999</v>
      </c>
      <c r="N136" s="2">
        <v>1168.7819999999999</v>
      </c>
      <c r="O136" s="2">
        <v>451030</v>
      </c>
      <c r="P136" s="3"/>
      <c r="Q136" s="3"/>
    </row>
    <row r="137" spans="1:17" x14ac:dyDescent="0.2">
      <c r="A137" s="5">
        <v>2017</v>
      </c>
      <c r="B137" s="4" t="s">
        <v>33</v>
      </c>
      <c r="C137" s="5" t="s">
        <v>34</v>
      </c>
      <c r="D137" s="5">
        <v>5819.7740000000003</v>
      </c>
      <c r="E137" s="5">
        <v>14535.556</v>
      </c>
      <c r="F137" s="5">
        <v>1881.421</v>
      </c>
      <c r="G137" s="5">
        <v>6075.6869999999999</v>
      </c>
      <c r="H137" s="5">
        <v>8459.8690000000006</v>
      </c>
      <c r="I137" s="5">
        <v>74.402000000000001</v>
      </c>
      <c r="J137" s="5">
        <v>66.069000000000003</v>
      </c>
      <c r="K137" s="5">
        <v>0</v>
      </c>
      <c r="L137" s="5">
        <v>2137.6410000000001</v>
      </c>
      <c r="M137" s="5">
        <v>443.68700000000001</v>
      </c>
      <c r="N137" s="5">
        <v>1693.954</v>
      </c>
      <c r="O137" s="5">
        <v>451030</v>
      </c>
      <c r="P137" s="3"/>
      <c r="Q137" s="3"/>
    </row>
    <row r="138" spans="1:17" x14ac:dyDescent="0.2">
      <c r="A138" s="2">
        <v>2018</v>
      </c>
      <c r="B138" s="1" t="s">
        <v>33</v>
      </c>
      <c r="C138" s="2" t="s">
        <v>34</v>
      </c>
      <c r="D138" s="2">
        <v>3228.962</v>
      </c>
      <c r="E138" s="2">
        <v>18768.682000000001</v>
      </c>
      <c r="F138" s="2">
        <v>4124.8</v>
      </c>
      <c r="G138" s="2">
        <v>9406.5679999999993</v>
      </c>
      <c r="H138" s="2">
        <v>9362.1139999999996</v>
      </c>
      <c r="I138" s="2">
        <v>89.242000000000004</v>
      </c>
      <c r="J138" s="2">
        <v>92.54</v>
      </c>
      <c r="K138" s="2">
        <v>0</v>
      </c>
      <c r="L138" s="2">
        <v>2793.8760000000002</v>
      </c>
      <c r="M138" s="2">
        <v>203.102</v>
      </c>
      <c r="N138" s="2">
        <v>2590.7739999999999</v>
      </c>
      <c r="O138" s="2">
        <v>451030</v>
      </c>
      <c r="P138" s="3"/>
      <c r="Q138" s="3"/>
    </row>
    <row r="139" spans="1:17" x14ac:dyDescent="0.2">
      <c r="A139" s="5">
        <v>2019</v>
      </c>
      <c r="B139" s="4" t="s">
        <v>33</v>
      </c>
      <c r="C139" s="5" t="s">
        <v>34</v>
      </c>
      <c r="D139" s="5">
        <v>4176.9759999999997</v>
      </c>
      <c r="E139" s="5">
        <v>20762.400000000001</v>
      </c>
      <c r="F139" s="5">
        <v>4138.2669999999998</v>
      </c>
      <c r="G139" s="5">
        <v>10232.245000000001</v>
      </c>
      <c r="H139" s="5">
        <v>10530.155000000001</v>
      </c>
      <c r="I139" s="5">
        <v>157.214</v>
      </c>
      <c r="J139" s="5">
        <v>68.320999999999998</v>
      </c>
      <c r="K139" s="5">
        <v>0</v>
      </c>
      <c r="L139" s="5">
        <v>3204.741</v>
      </c>
      <c r="M139" s="5">
        <v>253.28299999999999</v>
      </c>
      <c r="N139" s="5">
        <v>2951.4580000000001</v>
      </c>
      <c r="O139" s="5">
        <v>451030</v>
      </c>
      <c r="P139" s="3"/>
      <c r="Q139" s="3"/>
    </row>
    <row r="140" spans="1:17" x14ac:dyDescent="0.2">
      <c r="A140" s="2">
        <v>2004</v>
      </c>
      <c r="B140" s="1" t="s">
        <v>35</v>
      </c>
      <c r="C140" s="2" t="s">
        <v>36</v>
      </c>
      <c r="D140" s="2">
        <v>2684.97</v>
      </c>
      <c r="E140" s="2">
        <v>4720.0829999999996</v>
      </c>
      <c r="F140" s="2">
        <v>0</v>
      </c>
      <c r="G140" s="2">
        <v>920.51099999999997</v>
      </c>
      <c r="H140" s="2">
        <v>3799.5720000000001</v>
      </c>
      <c r="I140" s="2">
        <v>0.224</v>
      </c>
      <c r="J140" s="2">
        <v>36.046999999999997</v>
      </c>
      <c r="K140" s="2">
        <v>0</v>
      </c>
      <c r="L140" s="2">
        <v>732.73599999999999</v>
      </c>
      <c r="M140" s="2">
        <v>161.99799999999999</v>
      </c>
      <c r="N140" s="2">
        <v>570.73800000000006</v>
      </c>
      <c r="O140" s="2">
        <v>453010</v>
      </c>
      <c r="P140" s="3"/>
      <c r="Q140" s="3"/>
    </row>
    <row r="141" spans="1:17" x14ac:dyDescent="0.2">
      <c r="A141" s="5">
        <v>2005</v>
      </c>
      <c r="B141" s="4" t="s">
        <v>35</v>
      </c>
      <c r="C141" s="5" t="s">
        <v>36</v>
      </c>
      <c r="D141" s="5">
        <v>2940.3180000000002</v>
      </c>
      <c r="E141" s="5">
        <v>4583.2110000000002</v>
      </c>
      <c r="F141" s="5">
        <v>0</v>
      </c>
      <c r="G141" s="5">
        <v>891.71</v>
      </c>
      <c r="H141" s="5">
        <v>3691.5010000000002</v>
      </c>
      <c r="I141" s="5">
        <v>2.7E-2</v>
      </c>
      <c r="J141" s="5">
        <v>71.688000000000002</v>
      </c>
      <c r="K141" s="5">
        <v>0</v>
      </c>
      <c r="L141" s="5">
        <v>587.69000000000005</v>
      </c>
      <c r="M141" s="5">
        <v>172.90299999999999</v>
      </c>
      <c r="N141" s="5">
        <v>414.78699999999998</v>
      </c>
      <c r="O141" s="5">
        <v>453010</v>
      </c>
      <c r="P141" s="3"/>
      <c r="Q141" s="3"/>
    </row>
    <row r="142" spans="1:17" x14ac:dyDescent="0.2">
      <c r="A142" s="2">
        <v>2006</v>
      </c>
      <c r="B142" s="1" t="s">
        <v>35</v>
      </c>
      <c r="C142" s="2" t="s">
        <v>36</v>
      </c>
      <c r="D142" s="2">
        <v>2129.4430000000002</v>
      </c>
      <c r="E142" s="2">
        <v>3986.8510000000001</v>
      </c>
      <c r="F142" s="2">
        <v>0</v>
      </c>
      <c r="G142" s="2">
        <v>550.84100000000001</v>
      </c>
      <c r="H142" s="2">
        <v>3435.7930000000001</v>
      </c>
      <c r="I142" s="2">
        <v>5.1999999999999998E-2</v>
      </c>
      <c r="J142" s="2">
        <v>100.169</v>
      </c>
      <c r="K142" s="2">
        <v>-0.748</v>
      </c>
      <c r="L142" s="2">
        <v>662.39499999999998</v>
      </c>
      <c r="M142" s="2">
        <v>113.661</v>
      </c>
      <c r="N142" s="2">
        <v>549.48199999999997</v>
      </c>
      <c r="O142" s="2">
        <v>453010</v>
      </c>
      <c r="P142" s="3"/>
      <c r="Q142" s="3"/>
    </row>
    <row r="143" spans="1:17" x14ac:dyDescent="0.2">
      <c r="A143" s="5">
        <v>2007</v>
      </c>
      <c r="B143" s="4" t="s">
        <v>35</v>
      </c>
      <c r="C143" s="5" t="s">
        <v>36</v>
      </c>
      <c r="D143" s="5">
        <v>1082.44</v>
      </c>
      <c r="E143" s="5">
        <v>2971.9490000000001</v>
      </c>
      <c r="F143" s="5">
        <v>0</v>
      </c>
      <c r="G143" s="5">
        <v>633.80799999999999</v>
      </c>
      <c r="H143" s="5">
        <v>2338.1410000000001</v>
      </c>
      <c r="I143" s="5">
        <v>0</v>
      </c>
      <c r="J143" s="5">
        <v>77.007000000000005</v>
      </c>
      <c r="K143" s="5">
        <v>-0.219</v>
      </c>
      <c r="L143" s="5">
        <v>658.92</v>
      </c>
      <c r="M143" s="5">
        <v>158.44399999999999</v>
      </c>
      <c r="N143" s="5">
        <v>496.90699999999998</v>
      </c>
      <c r="O143" s="5">
        <v>453010</v>
      </c>
      <c r="P143" s="3"/>
      <c r="Q143" s="3"/>
    </row>
    <row r="144" spans="1:17" x14ac:dyDescent="0.2">
      <c r="A144" s="2">
        <v>2008</v>
      </c>
      <c r="B144" s="1" t="s">
        <v>35</v>
      </c>
      <c r="C144" s="2" t="s">
        <v>36</v>
      </c>
      <c r="D144" s="2">
        <v>1310.6279999999999</v>
      </c>
      <c r="E144" s="2">
        <v>3090.9920000000002</v>
      </c>
      <c r="F144" s="2">
        <v>0</v>
      </c>
      <c r="G144" s="2">
        <v>670.72900000000004</v>
      </c>
      <c r="H144" s="2">
        <v>2420.2629999999999</v>
      </c>
      <c r="I144" s="2">
        <v>0</v>
      </c>
      <c r="J144" s="2">
        <v>41.040999999999997</v>
      </c>
      <c r="K144" s="2">
        <v>0</v>
      </c>
      <c r="L144" s="2">
        <v>666.10199999999998</v>
      </c>
      <c r="M144" s="2">
        <v>140.92500000000001</v>
      </c>
      <c r="N144" s="2">
        <v>786.28399999999999</v>
      </c>
      <c r="O144" s="2">
        <v>453010</v>
      </c>
      <c r="P144" s="3"/>
      <c r="Q144" s="3"/>
    </row>
    <row r="145" spans="1:17" x14ac:dyDescent="0.2">
      <c r="A145" s="5">
        <v>2009</v>
      </c>
      <c r="B145" s="4" t="s">
        <v>35</v>
      </c>
      <c r="C145" s="5" t="s">
        <v>36</v>
      </c>
      <c r="D145" s="5">
        <v>1815.973</v>
      </c>
      <c r="E145" s="5">
        <v>3404.2939999999999</v>
      </c>
      <c r="F145" s="5">
        <v>379.62599999999998</v>
      </c>
      <c r="G145" s="5">
        <v>875.14499999999998</v>
      </c>
      <c r="H145" s="5">
        <v>2529.1489999999999</v>
      </c>
      <c r="I145" s="5">
        <v>4.0940000000000003</v>
      </c>
      <c r="J145" s="5">
        <v>15.621</v>
      </c>
      <c r="K145" s="5">
        <v>0</v>
      </c>
      <c r="L145" s="5">
        <v>297.44400000000002</v>
      </c>
      <c r="M145" s="5">
        <v>50.036000000000001</v>
      </c>
      <c r="N145" s="5">
        <v>247.77199999999999</v>
      </c>
      <c r="O145" s="5">
        <v>453010</v>
      </c>
      <c r="P145" s="3"/>
      <c r="Q145" s="3"/>
    </row>
    <row r="146" spans="1:17" x14ac:dyDescent="0.2">
      <c r="A146" s="2">
        <v>2010</v>
      </c>
      <c r="B146" s="1" t="s">
        <v>35</v>
      </c>
      <c r="C146" s="2" t="s">
        <v>36</v>
      </c>
      <c r="D146" s="2">
        <v>2687.768</v>
      </c>
      <c r="E146" s="2">
        <v>4328.8310000000001</v>
      </c>
      <c r="F146" s="2">
        <v>400.63499999999999</v>
      </c>
      <c r="G146" s="2">
        <v>1129.114</v>
      </c>
      <c r="H146" s="2">
        <v>3199.7170000000001</v>
      </c>
      <c r="I146" s="2">
        <v>10.429</v>
      </c>
      <c r="J146" s="2">
        <v>9.8369999999999997</v>
      </c>
      <c r="K146" s="2">
        <v>0</v>
      </c>
      <c r="L146" s="2">
        <v>901.66499999999996</v>
      </c>
      <c r="M146" s="2">
        <v>190.44</v>
      </c>
      <c r="N146" s="2">
        <v>712.08399999999995</v>
      </c>
      <c r="O146" s="2">
        <v>453010</v>
      </c>
      <c r="P146" s="3"/>
      <c r="Q146" s="3"/>
    </row>
    <row r="147" spans="1:17" x14ac:dyDescent="0.2">
      <c r="A147" s="5">
        <v>2011</v>
      </c>
      <c r="B147" s="4" t="s">
        <v>35</v>
      </c>
      <c r="C147" s="5" t="s">
        <v>36</v>
      </c>
      <c r="D147" s="5">
        <v>3592.462</v>
      </c>
      <c r="E147" s="5">
        <v>5277.6350000000002</v>
      </c>
      <c r="F147" s="5">
        <v>886.37599999999998</v>
      </c>
      <c r="G147" s="5">
        <v>1482.222</v>
      </c>
      <c r="H147" s="5">
        <v>3795.413</v>
      </c>
      <c r="I147" s="5">
        <v>19.146000000000001</v>
      </c>
      <c r="J147" s="5">
        <v>9.06</v>
      </c>
      <c r="K147" s="5">
        <v>0</v>
      </c>
      <c r="L147" s="5">
        <v>1061.4469999999999</v>
      </c>
      <c r="M147" s="5">
        <v>200.553</v>
      </c>
      <c r="N147" s="5">
        <v>867.39400000000001</v>
      </c>
      <c r="O147" s="5">
        <v>453010</v>
      </c>
      <c r="P147" s="3"/>
      <c r="Q147" s="3"/>
    </row>
    <row r="148" spans="1:17" x14ac:dyDescent="0.2">
      <c r="A148" s="2">
        <v>2012</v>
      </c>
      <c r="B148" s="1" t="s">
        <v>35</v>
      </c>
      <c r="C148" s="2" t="s">
        <v>36</v>
      </c>
      <c r="D148" s="2">
        <v>3900.3780000000002</v>
      </c>
      <c r="E148" s="2">
        <v>5620.3469999999998</v>
      </c>
      <c r="F148" s="2">
        <v>821.59799999999996</v>
      </c>
      <c r="G148" s="2">
        <v>1454.9880000000001</v>
      </c>
      <c r="H148" s="2">
        <v>4165.3590000000004</v>
      </c>
      <c r="I148" s="2">
        <v>26.422000000000001</v>
      </c>
      <c r="J148" s="2">
        <v>14.448</v>
      </c>
      <c r="K148" s="2">
        <v>0</v>
      </c>
      <c r="L148" s="2">
        <v>813.53300000000002</v>
      </c>
      <c r="M148" s="2">
        <v>162.297</v>
      </c>
      <c r="N148" s="2">
        <v>651.23599999999999</v>
      </c>
      <c r="O148" s="2">
        <v>453010</v>
      </c>
      <c r="P148" s="3"/>
      <c r="Q148" s="3"/>
    </row>
    <row r="149" spans="1:17" x14ac:dyDescent="0.2">
      <c r="A149" s="5">
        <v>2013</v>
      </c>
      <c r="B149" s="4" t="s">
        <v>35</v>
      </c>
      <c r="C149" s="5" t="s">
        <v>36</v>
      </c>
      <c r="D149" s="5">
        <v>4682.9120000000003</v>
      </c>
      <c r="E149" s="5">
        <v>6381.75</v>
      </c>
      <c r="F149" s="5">
        <v>872.24099999999999</v>
      </c>
      <c r="G149" s="5">
        <v>1642.174</v>
      </c>
      <c r="H149" s="5">
        <v>4739.576</v>
      </c>
      <c r="I149" s="5">
        <v>27.102</v>
      </c>
      <c r="J149" s="5">
        <v>12.753</v>
      </c>
      <c r="K149" s="5">
        <v>0</v>
      </c>
      <c r="L149" s="5">
        <v>815.32299999999998</v>
      </c>
      <c r="M149" s="5">
        <v>141.83600000000001</v>
      </c>
      <c r="N149" s="5">
        <v>673.48699999999997</v>
      </c>
      <c r="O149" s="5">
        <v>453010</v>
      </c>
      <c r="P149" s="3"/>
      <c r="Q149" s="3"/>
    </row>
    <row r="150" spans="1:17" x14ac:dyDescent="0.2">
      <c r="A150" s="2">
        <v>2014</v>
      </c>
      <c r="B150" s="1" t="s">
        <v>35</v>
      </c>
      <c r="C150" s="2" t="s">
        <v>36</v>
      </c>
      <c r="D150" s="2">
        <v>2866.4679999999998</v>
      </c>
      <c r="E150" s="2">
        <v>6859.69</v>
      </c>
      <c r="F150" s="2">
        <v>872.78899999999999</v>
      </c>
      <c r="G150" s="2">
        <v>2101.7930000000001</v>
      </c>
      <c r="H150" s="2">
        <v>4757.8969999999999</v>
      </c>
      <c r="I150" s="2">
        <v>34.783999999999999</v>
      </c>
      <c r="J150" s="2">
        <v>12.173</v>
      </c>
      <c r="K150" s="2">
        <v>0</v>
      </c>
      <c r="L150" s="2">
        <v>729.34500000000003</v>
      </c>
      <c r="M150" s="2">
        <v>100.02500000000001</v>
      </c>
      <c r="N150" s="2">
        <v>629.32000000000005</v>
      </c>
      <c r="O150" s="2">
        <v>453010</v>
      </c>
      <c r="P150" s="3"/>
      <c r="Q150" s="3"/>
    </row>
    <row r="151" spans="1:17" x14ac:dyDescent="0.2">
      <c r="A151" s="5">
        <v>2015</v>
      </c>
      <c r="B151" s="4" t="s">
        <v>35</v>
      </c>
      <c r="C151" s="5" t="s">
        <v>36</v>
      </c>
      <c r="D151" s="5">
        <v>3028.9279999999999</v>
      </c>
      <c r="E151" s="5">
        <v>7062.1779999999999</v>
      </c>
      <c r="F151" s="5">
        <v>873.33600000000001</v>
      </c>
      <c r="G151" s="5">
        <v>1989.2190000000001</v>
      </c>
      <c r="H151" s="5">
        <v>5072.9589999999998</v>
      </c>
      <c r="I151" s="5">
        <v>27.03</v>
      </c>
      <c r="J151" s="5">
        <v>8.625</v>
      </c>
      <c r="K151" s="5">
        <v>0</v>
      </c>
      <c r="L151" s="5">
        <v>810.11400000000003</v>
      </c>
      <c r="M151" s="5">
        <v>113.236</v>
      </c>
      <c r="N151" s="5">
        <v>696.87800000000004</v>
      </c>
      <c r="O151" s="5">
        <v>453010</v>
      </c>
      <c r="P151" s="3"/>
      <c r="Q151" s="3"/>
    </row>
    <row r="152" spans="1:17" x14ac:dyDescent="0.2">
      <c r="A152" s="2">
        <v>2016</v>
      </c>
      <c r="B152" s="1" t="s">
        <v>35</v>
      </c>
      <c r="C152" s="2" t="s">
        <v>36</v>
      </c>
      <c r="D152" s="2">
        <v>4055.7930000000001</v>
      </c>
      <c r="E152" s="2">
        <v>7970.2780000000002</v>
      </c>
      <c r="F152" s="2">
        <v>1732.1769999999999</v>
      </c>
      <c r="G152" s="2">
        <v>2804.66</v>
      </c>
      <c r="H152" s="2">
        <v>5165.6180000000004</v>
      </c>
      <c r="I152" s="2">
        <v>75.091999999999999</v>
      </c>
      <c r="J152" s="2">
        <v>21.221</v>
      </c>
      <c r="K152" s="2">
        <v>0</v>
      </c>
      <c r="L152" s="2">
        <v>956.92100000000005</v>
      </c>
      <c r="M152" s="2">
        <v>95.257000000000005</v>
      </c>
      <c r="N152" s="2">
        <v>861.66399999999999</v>
      </c>
      <c r="O152" s="2">
        <v>453010</v>
      </c>
      <c r="P152" s="3"/>
      <c r="Q152" s="3"/>
    </row>
    <row r="153" spans="1:17" x14ac:dyDescent="0.2">
      <c r="A153" s="5">
        <v>2017</v>
      </c>
      <c r="B153" s="4" t="s">
        <v>35</v>
      </c>
      <c r="C153" s="5" t="s">
        <v>36</v>
      </c>
      <c r="D153" s="5">
        <v>1047.838</v>
      </c>
      <c r="E153" s="5">
        <v>21141.294000000002</v>
      </c>
      <c r="F153" s="5">
        <v>7851.0839999999998</v>
      </c>
      <c r="G153" s="5">
        <v>10979.754000000001</v>
      </c>
      <c r="H153" s="5">
        <v>10161.540000000001</v>
      </c>
      <c r="I153" s="5">
        <v>243.626</v>
      </c>
      <c r="J153" s="5">
        <v>30.332999999999998</v>
      </c>
      <c r="K153" s="5">
        <v>0</v>
      </c>
      <c r="L153" s="5">
        <v>828.48500000000001</v>
      </c>
      <c r="M153" s="5">
        <v>101.226</v>
      </c>
      <c r="N153" s="5">
        <v>727.25900000000001</v>
      </c>
      <c r="O153" s="5">
        <v>453010</v>
      </c>
      <c r="P153" s="3"/>
      <c r="Q153" s="3"/>
    </row>
    <row r="154" spans="1:17" x14ac:dyDescent="0.2">
      <c r="A154" s="2">
        <v>2018</v>
      </c>
      <c r="B154" s="1" t="s">
        <v>35</v>
      </c>
      <c r="C154" s="2" t="s">
        <v>36</v>
      </c>
      <c r="D154" s="2">
        <v>816.59100000000001</v>
      </c>
      <c r="E154" s="2">
        <v>20449.778999999999</v>
      </c>
      <c r="F154" s="2">
        <v>6332.674</v>
      </c>
      <c r="G154" s="2">
        <v>9461.2389999999996</v>
      </c>
      <c r="H154" s="2">
        <v>10988.54</v>
      </c>
      <c r="I154" s="2">
        <v>253.589</v>
      </c>
      <c r="J154" s="2">
        <v>9.3829999999999991</v>
      </c>
      <c r="K154" s="2">
        <v>0</v>
      </c>
      <c r="L154" s="2">
        <v>1638.5170000000001</v>
      </c>
      <c r="M154" s="2">
        <v>143.08500000000001</v>
      </c>
      <c r="N154" s="2">
        <v>1495.432</v>
      </c>
      <c r="O154" s="2">
        <v>453010</v>
      </c>
      <c r="P154" s="3"/>
      <c r="Q154" s="3"/>
    </row>
    <row r="155" spans="1:17" x14ac:dyDescent="0.2">
      <c r="A155" s="5">
        <v>2019</v>
      </c>
      <c r="B155" s="4" t="s">
        <v>35</v>
      </c>
      <c r="C155" s="5" t="s">
        <v>36</v>
      </c>
      <c r="D155" s="5">
        <v>648.322</v>
      </c>
      <c r="E155" s="5">
        <v>21392.641</v>
      </c>
      <c r="F155" s="5">
        <v>5491.9189999999999</v>
      </c>
      <c r="G155" s="5">
        <v>9683.4529999999995</v>
      </c>
      <c r="H155" s="5">
        <v>11709.188</v>
      </c>
      <c r="I155" s="5">
        <v>229.07499999999999</v>
      </c>
      <c r="J155" s="5">
        <v>10.228999999999999</v>
      </c>
      <c r="K155" s="5">
        <v>0</v>
      </c>
      <c r="L155" s="5">
        <v>1485.7280000000001</v>
      </c>
      <c r="M155" s="5">
        <v>122.717</v>
      </c>
      <c r="N155" s="5">
        <v>1363.011</v>
      </c>
      <c r="O155" s="5">
        <v>453010</v>
      </c>
      <c r="P155" s="3"/>
      <c r="Q155" s="3"/>
    </row>
    <row r="156" spans="1:17" x14ac:dyDescent="0.2">
      <c r="A156" s="2">
        <v>2004</v>
      </c>
      <c r="B156" s="1" t="s">
        <v>37</v>
      </c>
      <c r="C156" s="2" t="s">
        <v>38</v>
      </c>
      <c r="D156" s="2">
        <v>1411.646</v>
      </c>
      <c r="E156" s="2">
        <v>19368.821</v>
      </c>
      <c r="F156" s="2">
        <v>3900.67</v>
      </c>
      <c r="G156" s="2">
        <v>11670.605</v>
      </c>
      <c r="H156" s="2">
        <v>7698.2160000000003</v>
      </c>
      <c r="I156" s="2">
        <v>348.99099999999999</v>
      </c>
      <c r="J156" s="2"/>
      <c r="K156" s="2"/>
      <c r="L156" s="2">
        <v>718.01099999999997</v>
      </c>
      <c r="M156" s="2">
        <v>223.30099999999999</v>
      </c>
      <c r="N156" s="2">
        <v>494.71</v>
      </c>
      <c r="O156" s="2">
        <v>302020</v>
      </c>
      <c r="P156" s="3"/>
      <c r="Q156" s="3"/>
    </row>
    <row r="157" spans="1:17" x14ac:dyDescent="0.2">
      <c r="A157" s="5">
        <v>2005</v>
      </c>
      <c r="B157" s="4" t="s">
        <v>37</v>
      </c>
      <c r="C157" s="5" t="s">
        <v>38</v>
      </c>
      <c r="D157" s="5">
        <v>1430.421</v>
      </c>
      <c r="E157" s="5">
        <v>18598.105</v>
      </c>
      <c r="F157" s="5">
        <v>3753.078</v>
      </c>
      <c r="G157" s="5">
        <v>10164.633</v>
      </c>
      <c r="H157" s="5">
        <v>8433.4719999999998</v>
      </c>
      <c r="I157" s="5">
        <v>337.58</v>
      </c>
      <c r="J157" s="5"/>
      <c r="K157" s="5"/>
      <c r="L157" s="5">
        <v>1516.375</v>
      </c>
      <c r="M157" s="5">
        <v>471.99</v>
      </c>
      <c r="N157" s="5">
        <v>1044.385</v>
      </c>
      <c r="O157" s="5">
        <v>302020</v>
      </c>
      <c r="P157" s="3"/>
      <c r="Q157" s="3"/>
    </row>
    <row r="158" spans="1:17" x14ac:dyDescent="0.2">
      <c r="A158" s="2">
        <v>2006</v>
      </c>
      <c r="B158" s="1" t="s">
        <v>37</v>
      </c>
      <c r="C158" s="2" t="s">
        <v>38</v>
      </c>
      <c r="D158" s="2">
        <v>2333.5189999999998</v>
      </c>
      <c r="E158" s="2">
        <v>21269.03</v>
      </c>
      <c r="F158" s="2">
        <v>4130.0910000000003</v>
      </c>
      <c r="G158" s="2">
        <v>11462.15</v>
      </c>
      <c r="H158" s="2">
        <v>9806.8799999999992</v>
      </c>
      <c r="I158" s="2">
        <v>376.18</v>
      </c>
      <c r="J158" s="2"/>
      <c r="K158" s="2"/>
      <c r="L158" s="2">
        <v>1855.25</v>
      </c>
      <c r="M158" s="2">
        <v>543.17999999999995</v>
      </c>
      <c r="N158" s="2">
        <v>1312.07</v>
      </c>
      <c r="O158" s="2">
        <v>302020</v>
      </c>
      <c r="P158" s="3"/>
      <c r="Q158" s="3"/>
    </row>
    <row r="159" spans="1:17" x14ac:dyDescent="0.2">
      <c r="A159" s="5">
        <v>2007</v>
      </c>
      <c r="B159" s="4" t="s">
        <v>37</v>
      </c>
      <c r="C159" s="5" t="s">
        <v>38</v>
      </c>
      <c r="D159" s="5">
        <v>2087</v>
      </c>
      <c r="E159" s="5">
        <v>25118</v>
      </c>
      <c r="F159" s="5">
        <v>4817</v>
      </c>
      <c r="G159" s="5">
        <v>13865</v>
      </c>
      <c r="H159" s="5">
        <v>11253</v>
      </c>
      <c r="I159" s="5">
        <v>458</v>
      </c>
      <c r="J159" s="5"/>
      <c r="K159" s="5"/>
      <c r="L159" s="5">
        <v>3154</v>
      </c>
      <c r="M159" s="5">
        <v>992</v>
      </c>
      <c r="N159" s="5">
        <v>2162</v>
      </c>
      <c r="O159" s="5">
        <v>302020</v>
      </c>
      <c r="P159" s="3"/>
      <c r="Q159" s="3"/>
    </row>
    <row r="160" spans="1:17" x14ac:dyDescent="0.2">
      <c r="A160" s="2">
        <v>2008</v>
      </c>
      <c r="B160" s="1" t="s">
        <v>37</v>
      </c>
      <c r="C160" s="2" t="s">
        <v>38</v>
      </c>
      <c r="D160" s="2">
        <v>3300</v>
      </c>
      <c r="E160" s="2">
        <v>37056</v>
      </c>
      <c r="F160" s="2">
        <v>7922</v>
      </c>
      <c r="G160" s="2">
        <v>23566</v>
      </c>
      <c r="H160" s="2">
        <v>13490</v>
      </c>
      <c r="I160" s="2">
        <v>529</v>
      </c>
      <c r="J160" s="2"/>
      <c r="K160" s="2"/>
      <c r="L160" s="2">
        <v>2624</v>
      </c>
      <c r="M160" s="2">
        <v>822</v>
      </c>
      <c r="N160" s="2">
        <v>1802</v>
      </c>
      <c r="O160" s="2">
        <v>302020</v>
      </c>
      <c r="P160" s="3"/>
      <c r="Q160" s="3"/>
    </row>
    <row r="161" spans="1:17" x14ac:dyDescent="0.2">
      <c r="A161" s="5">
        <v>2009</v>
      </c>
      <c r="B161" s="4" t="s">
        <v>37</v>
      </c>
      <c r="C161" s="5" t="s">
        <v>38</v>
      </c>
      <c r="D161" s="5">
        <v>3985</v>
      </c>
      <c r="E161" s="5">
        <v>31585</v>
      </c>
      <c r="F161" s="5">
        <v>7848</v>
      </c>
      <c r="G161" s="5">
        <v>18086</v>
      </c>
      <c r="H161" s="5">
        <v>13499</v>
      </c>
      <c r="I161" s="5">
        <v>525</v>
      </c>
      <c r="J161" s="5"/>
      <c r="K161" s="5"/>
      <c r="L161" s="5">
        <v>2534</v>
      </c>
      <c r="M161" s="5">
        <v>827</v>
      </c>
      <c r="N161" s="5">
        <v>1707</v>
      </c>
      <c r="O161" s="5">
        <v>302020</v>
      </c>
      <c r="P161" s="3"/>
      <c r="Q161" s="3"/>
    </row>
    <row r="162" spans="1:17" x14ac:dyDescent="0.2">
      <c r="A162" s="2">
        <v>2010</v>
      </c>
      <c r="B162" s="1" t="s">
        <v>37</v>
      </c>
      <c r="C162" s="2" t="s">
        <v>38</v>
      </c>
      <c r="D162" s="2">
        <v>3777</v>
      </c>
      <c r="E162" s="2">
        <v>31548</v>
      </c>
      <c r="F162" s="2">
        <v>7174</v>
      </c>
      <c r="G162" s="2">
        <v>16917</v>
      </c>
      <c r="H162" s="2">
        <v>14609</v>
      </c>
      <c r="I162" s="2">
        <v>497</v>
      </c>
      <c r="J162" s="2"/>
      <c r="K162" s="2">
        <v>-11</v>
      </c>
      <c r="L162" s="2">
        <v>2585</v>
      </c>
      <c r="M162" s="2">
        <v>666</v>
      </c>
      <c r="N162" s="2">
        <v>1930</v>
      </c>
      <c r="O162" s="2">
        <v>302020</v>
      </c>
      <c r="P162" s="3"/>
      <c r="Q162" s="3"/>
    </row>
    <row r="163" spans="1:17" x14ac:dyDescent="0.2">
      <c r="A163" s="5">
        <v>2011</v>
      </c>
      <c r="B163" s="4" t="s">
        <v>37</v>
      </c>
      <c r="C163" s="5" t="s">
        <v>38</v>
      </c>
      <c r="D163" s="5">
        <v>4750</v>
      </c>
      <c r="E163" s="5">
        <v>42193</v>
      </c>
      <c r="F163" s="5">
        <v>8444</v>
      </c>
      <c r="G163" s="5">
        <v>23355</v>
      </c>
      <c r="H163" s="5">
        <v>18808</v>
      </c>
      <c r="I163" s="5">
        <v>489</v>
      </c>
      <c r="J163" s="5">
        <v>136</v>
      </c>
      <c r="K163" s="5">
        <v>-18</v>
      </c>
      <c r="L163" s="5">
        <v>3015</v>
      </c>
      <c r="M163" s="5">
        <v>997</v>
      </c>
      <c r="N163" s="5">
        <v>2036</v>
      </c>
      <c r="O163" s="5">
        <v>302020</v>
      </c>
      <c r="P163" s="3"/>
      <c r="Q163" s="3"/>
    </row>
    <row r="164" spans="1:17" x14ac:dyDescent="0.2">
      <c r="A164" s="2">
        <v>2012</v>
      </c>
      <c r="B164" s="1" t="s">
        <v>37</v>
      </c>
      <c r="C164" s="2" t="s">
        <v>38</v>
      </c>
      <c r="D164" s="2">
        <v>4730</v>
      </c>
      <c r="E164" s="2">
        <v>41553</v>
      </c>
      <c r="F164" s="2">
        <v>8212</v>
      </c>
      <c r="G164" s="2">
        <v>23384</v>
      </c>
      <c r="H164" s="2">
        <v>17969</v>
      </c>
      <c r="I164" s="2">
        <v>462</v>
      </c>
      <c r="J164" s="2">
        <v>112</v>
      </c>
      <c r="K164" s="2">
        <v>19</v>
      </c>
      <c r="L164" s="2">
        <v>1765</v>
      </c>
      <c r="M164" s="2">
        <v>523</v>
      </c>
      <c r="N164" s="2">
        <v>1223</v>
      </c>
      <c r="O164" s="2">
        <v>302020</v>
      </c>
      <c r="P164" s="3"/>
      <c r="Q164" s="3"/>
    </row>
    <row r="165" spans="1:17" x14ac:dyDescent="0.2">
      <c r="A165" s="5">
        <v>2013</v>
      </c>
      <c r="B165" s="4" t="s">
        <v>37</v>
      </c>
      <c r="C165" s="5" t="s">
        <v>38</v>
      </c>
      <c r="D165" s="5">
        <v>7515</v>
      </c>
      <c r="E165" s="5">
        <v>43752</v>
      </c>
      <c r="F165" s="5">
        <v>6512</v>
      </c>
      <c r="G165" s="5">
        <v>23558</v>
      </c>
      <c r="H165" s="5">
        <v>20156</v>
      </c>
      <c r="I165" s="5">
        <v>429</v>
      </c>
      <c r="J165" s="5">
        <v>102</v>
      </c>
      <c r="K165" s="5">
        <v>12</v>
      </c>
      <c r="L165" s="5">
        <v>2024</v>
      </c>
      <c r="M165" s="5">
        <v>670</v>
      </c>
      <c r="N165" s="5">
        <v>1342</v>
      </c>
      <c r="O165" s="5">
        <v>302020</v>
      </c>
      <c r="P165" s="3"/>
      <c r="Q165" s="3"/>
    </row>
    <row r="166" spans="1:17" x14ac:dyDescent="0.2">
      <c r="A166" s="2">
        <v>2014</v>
      </c>
      <c r="B166" s="1" t="s">
        <v>37</v>
      </c>
      <c r="C166" s="2" t="s">
        <v>38</v>
      </c>
      <c r="D166" s="2">
        <v>6491</v>
      </c>
      <c r="E166" s="2">
        <v>44027</v>
      </c>
      <c r="F166" s="2">
        <v>5582</v>
      </c>
      <c r="G166" s="2">
        <v>24397</v>
      </c>
      <c r="H166" s="2">
        <v>19575</v>
      </c>
      <c r="I166" s="2">
        <v>355</v>
      </c>
      <c r="J166" s="2">
        <v>92</v>
      </c>
      <c r="K166" s="2">
        <v>5</v>
      </c>
      <c r="L166" s="2">
        <v>3130</v>
      </c>
      <c r="M166" s="2">
        <v>877</v>
      </c>
      <c r="N166" s="2">
        <v>2248</v>
      </c>
      <c r="O166" s="2">
        <v>302020</v>
      </c>
      <c r="P166" s="3"/>
      <c r="Q166" s="3"/>
    </row>
    <row r="167" spans="1:17" x14ac:dyDescent="0.2">
      <c r="A167" s="5">
        <v>2015</v>
      </c>
      <c r="B167" s="4" t="s">
        <v>37</v>
      </c>
      <c r="C167" s="5" t="s">
        <v>38</v>
      </c>
      <c r="D167" s="5">
        <v>6562</v>
      </c>
      <c r="E167" s="5">
        <v>40157</v>
      </c>
      <c r="F167" s="5">
        <v>5791</v>
      </c>
      <c r="G167" s="5">
        <v>22242</v>
      </c>
      <c r="H167" s="5">
        <v>17899</v>
      </c>
      <c r="I167" s="5">
        <v>319</v>
      </c>
      <c r="J167" s="5">
        <v>71</v>
      </c>
      <c r="K167" s="5">
        <v>-3</v>
      </c>
      <c r="L167" s="5">
        <v>2284</v>
      </c>
      <c r="M167" s="5">
        <v>438</v>
      </c>
      <c r="N167" s="5">
        <v>1849</v>
      </c>
      <c r="O167" s="5">
        <v>302020</v>
      </c>
      <c r="P167" s="3"/>
      <c r="Q167" s="3"/>
    </row>
    <row r="168" spans="1:17" x14ac:dyDescent="0.2">
      <c r="A168" s="2">
        <v>2016</v>
      </c>
      <c r="B168" s="1" t="s">
        <v>37</v>
      </c>
      <c r="C168" s="2" t="s">
        <v>38</v>
      </c>
      <c r="D168" s="2">
        <v>5926</v>
      </c>
      <c r="E168" s="2">
        <v>39769</v>
      </c>
      <c r="F168" s="2">
        <v>6777</v>
      </c>
      <c r="G168" s="2">
        <v>22564</v>
      </c>
      <c r="H168" s="2">
        <v>17173</v>
      </c>
      <c r="I168" s="2">
        <v>313</v>
      </c>
      <c r="J168" s="2">
        <v>92</v>
      </c>
      <c r="K168" s="2">
        <v>9</v>
      </c>
      <c r="L168" s="2">
        <v>1822</v>
      </c>
      <c r="M168" s="2">
        <v>534</v>
      </c>
      <c r="N168" s="2">
        <v>1279</v>
      </c>
      <c r="O168" s="2">
        <v>302020</v>
      </c>
      <c r="P168" s="3"/>
      <c r="Q168" s="3"/>
    </row>
    <row r="169" spans="1:17" x14ac:dyDescent="0.2">
      <c r="A169" s="5">
        <v>2017</v>
      </c>
      <c r="B169" s="4" t="s">
        <v>37</v>
      </c>
      <c r="C169" s="5" t="s">
        <v>38</v>
      </c>
      <c r="D169" s="5">
        <v>5630</v>
      </c>
      <c r="E169" s="5">
        <v>39963</v>
      </c>
      <c r="F169" s="5">
        <v>6636</v>
      </c>
      <c r="G169" s="5">
        <v>21588</v>
      </c>
      <c r="H169" s="5">
        <v>18313</v>
      </c>
      <c r="I169" s="5">
        <v>347</v>
      </c>
      <c r="J169" s="5">
        <v>106</v>
      </c>
      <c r="K169" s="5">
        <v>7</v>
      </c>
      <c r="L169" s="5">
        <v>1609</v>
      </c>
      <c r="M169" s="5">
        <v>7</v>
      </c>
      <c r="N169" s="5">
        <v>1595</v>
      </c>
      <c r="O169" s="5">
        <v>302020</v>
      </c>
      <c r="P169" s="3"/>
      <c r="Q169" s="3"/>
    </row>
    <row r="170" spans="1:17" x14ac:dyDescent="0.2">
      <c r="A170" s="2">
        <v>2018</v>
      </c>
      <c r="B170" s="1" t="s">
        <v>37</v>
      </c>
      <c r="C170" s="2" t="s">
        <v>38</v>
      </c>
      <c r="D170" s="2">
        <v>6509</v>
      </c>
      <c r="E170" s="2">
        <v>40833</v>
      </c>
      <c r="F170" s="2">
        <v>8280</v>
      </c>
      <c r="G170" s="2">
        <v>21788</v>
      </c>
      <c r="H170" s="2">
        <v>18981</v>
      </c>
      <c r="I170" s="2">
        <v>385</v>
      </c>
      <c r="J170" s="2">
        <v>162</v>
      </c>
      <c r="K170" s="2">
        <v>5</v>
      </c>
      <c r="L170" s="2">
        <v>2060</v>
      </c>
      <c r="M170" s="2">
        <v>245</v>
      </c>
      <c r="N170" s="2">
        <v>1810</v>
      </c>
      <c r="O170" s="2">
        <v>302020</v>
      </c>
      <c r="P170" s="3"/>
      <c r="Q170" s="3"/>
    </row>
    <row r="171" spans="1:17" x14ac:dyDescent="0.2">
      <c r="A171" s="5">
        <v>2019</v>
      </c>
      <c r="B171" s="4" t="s">
        <v>37</v>
      </c>
      <c r="C171" s="5" t="s">
        <v>38</v>
      </c>
      <c r="D171" s="5">
        <v>5310</v>
      </c>
      <c r="E171" s="5">
        <v>43997</v>
      </c>
      <c r="F171" s="5">
        <v>8675</v>
      </c>
      <c r="G171" s="5">
        <v>24714</v>
      </c>
      <c r="H171" s="5">
        <v>19208</v>
      </c>
      <c r="I171" s="5">
        <v>417</v>
      </c>
      <c r="J171" s="5">
        <v>192</v>
      </c>
      <c r="K171" s="5">
        <v>0</v>
      </c>
      <c r="L171" s="5">
        <v>1588</v>
      </c>
      <c r="M171" s="5">
        <v>209</v>
      </c>
      <c r="N171" s="5">
        <v>1379</v>
      </c>
      <c r="O171" s="5">
        <v>302020</v>
      </c>
      <c r="P171" s="3"/>
      <c r="Q171" s="3"/>
    </row>
    <row r="172" spans="1:17" x14ac:dyDescent="0.2">
      <c r="A172" s="2">
        <v>2004</v>
      </c>
      <c r="B172" s="1" t="s">
        <v>39</v>
      </c>
      <c r="C172" s="2" t="s">
        <v>40</v>
      </c>
      <c r="D172" s="2">
        <v>1129.075</v>
      </c>
      <c r="E172" s="2">
        <v>21120.559000000001</v>
      </c>
      <c r="F172" s="2">
        <v>76.715000000000003</v>
      </c>
      <c r="G172" s="2">
        <v>15702.888999999999</v>
      </c>
      <c r="H172" s="2">
        <v>5417.67</v>
      </c>
      <c r="I172" s="2">
        <v>15.993</v>
      </c>
      <c r="J172" s="2">
        <v>79.941000000000003</v>
      </c>
      <c r="K172" s="2"/>
      <c r="L172" s="2">
        <v>1494.53</v>
      </c>
      <c r="M172" s="2">
        <v>558.96</v>
      </c>
      <c r="N172" s="2">
        <v>935.57</v>
      </c>
      <c r="O172" s="2">
        <v>451020</v>
      </c>
      <c r="P172" s="3"/>
      <c r="Q172" s="3"/>
    </row>
    <row r="173" spans="1:17" x14ac:dyDescent="0.2">
      <c r="A173" s="5">
        <v>2005</v>
      </c>
      <c r="B173" s="4" t="s">
        <v>39</v>
      </c>
      <c r="C173" s="5" t="s">
        <v>40</v>
      </c>
      <c r="D173" s="5">
        <v>1671.2</v>
      </c>
      <c r="E173" s="5">
        <v>27615.4</v>
      </c>
      <c r="F173" s="5">
        <v>76</v>
      </c>
      <c r="G173" s="5">
        <v>21831.599999999999</v>
      </c>
      <c r="H173" s="5">
        <v>5783.8</v>
      </c>
      <c r="I173" s="5">
        <v>32.299999999999997</v>
      </c>
      <c r="J173" s="5">
        <v>94.7</v>
      </c>
      <c r="K173" s="5"/>
      <c r="L173" s="5">
        <v>1677.9</v>
      </c>
      <c r="M173" s="5">
        <v>622.5</v>
      </c>
      <c r="N173" s="5">
        <v>1055.4000000000001</v>
      </c>
      <c r="O173" s="5">
        <v>451020</v>
      </c>
      <c r="P173" s="3"/>
      <c r="Q173" s="3"/>
    </row>
    <row r="174" spans="1:17" x14ac:dyDescent="0.2">
      <c r="A174" s="2">
        <v>2006</v>
      </c>
      <c r="B174" s="1" t="s">
        <v>39</v>
      </c>
      <c r="C174" s="2" t="s">
        <v>40</v>
      </c>
      <c r="D174" s="2">
        <v>2268.5</v>
      </c>
      <c r="E174" s="2">
        <v>27490.1</v>
      </c>
      <c r="F174" s="2">
        <v>74.5</v>
      </c>
      <c r="G174" s="2">
        <v>21478.5</v>
      </c>
      <c r="H174" s="2">
        <v>6011.6</v>
      </c>
      <c r="I174" s="2">
        <v>72.8</v>
      </c>
      <c r="J174" s="2">
        <v>141.9</v>
      </c>
      <c r="K174" s="2"/>
      <c r="L174" s="2">
        <v>1743</v>
      </c>
      <c r="M174" s="2">
        <v>670.6</v>
      </c>
      <c r="N174" s="2">
        <v>1554</v>
      </c>
      <c r="O174" s="2">
        <v>451020</v>
      </c>
      <c r="P174" s="3"/>
      <c r="Q174" s="3"/>
    </row>
    <row r="175" spans="1:17" x14ac:dyDescent="0.2">
      <c r="A175" s="5">
        <v>2007</v>
      </c>
      <c r="B175" s="4" t="s">
        <v>39</v>
      </c>
      <c r="C175" s="5" t="s">
        <v>40</v>
      </c>
      <c r="D175" s="5">
        <v>1816.5</v>
      </c>
      <c r="E175" s="5">
        <v>26648.9</v>
      </c>
      <c r="F175" s="5">
        <v>43.7</v>
      </c>
      <c r="G175" s="5">
        <v>21501</v>
      </c>
      <c r="H175" s="5">
        <v>5147.8999999999996</v>
      </c>
      <c r="I175" s="5">
        <v>94.9</v>
      </c>
      <c r="J175" s="5">
        <v>165</v>
      </c>
      <c r="K175" s="5"/>
      <c r="L175" s="5">
        <v>1623.5</v>
      </c>
      <c r="M175" s="5">
        <v>602.29999999999995</v>
      </c>
      <c r="N175" s="5">
        <v>1138.7</v>
      </c>
      <c r="O175" s="5">
        <v>451020</v>
      </c>
      <c r="P175" s="3"/>
      <c r="Q175" s="3"/>
    </row>
    <row r="176" spans="1:17" x14ac:dyDescent="0.2">
      <c r="A176" s="2">
        <v>2008</v>
      </c>
      <c r="B176" s="1" t="s">
        <v>39</v>
      </c>
      <c r="C176" s="2" t="s">
        <v>40</v>
      </c>
      <c r="D176" s="2">
        <v>1583.8</v>
      </c>
      <c r="E176" s="2">
        <v>23734.400000000001</v>
      </c>
      <c r="F176" s="2">
        <v>54.8</v>
      </c>
      <c r="G176" s="2">
        <v>18647.2</v>
      </c>
      <c r="H176" s="2">
        <v>5087.2</v>
      </c>
      <c r="I176" s="2">
        <v>80.5</v>
      </c>
      <c r="J176" s="2">
        <v>149.5</v>
      </c>
      <c r="K176" s="2"/>
      <c r="L176" s="2">
        <v>1812</v>
      </c>
      <c r="M176" s="2">
        <v>650.29999999999995</v>
      </c>
      <c r="N176" s="2">
        <v>1235.7</v>
      </c>
      <c r="O176" s="2">
        <v>451020</v>
      </c>
      <c r="P176" s="3"/>
      <c r="Q176" s="3"/>
    </row>
    <row r="177" spans="1:17" x14ac:dyDescent="0.2">
      <c r="A177" s="5">
        <v>2009</v>
      </c>
      <c r="B177" s="4" t="s">
        <v>39</v>
      </c>
      <c r="C177" s="5" t="s">
        <v>40</v>
      </c>
      <c r="D177" s="5">
        <v>2296.1</v>
      </c>
      <c r="E177" s="5">
        <v>25351.7</v>
      </c>
      <c r="F177" s="5">
        <v>45.5</v>
      </c>
      <c r="G177" s="5">
        <v>20029.099999999999</v>
      </c>
      <c r="H177" s="5">
        <v>5322.6</v>
      </c>
      <c r="I177" s="5">
        <v>33.299999999999997</v>
      </c>
      <c r="J177" s="5">
        <v>134.19999999999999</v>
      </c>
      <c r="K177" s="5"/>
      <c r="L177" s="5">
        <v>1904.7</v>
      </c>
      <c r="M177" s="5">
        <v>576.5</v>
      </c>
      <c r="N177" s="5">
        <v>1332.6</v>
      </c>
      <c r="O177" s="5">
        <v>451020</v>
      </c>
      <c r="P177" s="3"/>
      <c r="Q177" s="3"/>
    </row>
    <row r="178" spans="1:17" x14ac:dyDescent="0.2">
      <c r="A178" s="2">
        <v>2010</v>
      </c>
      <c r="B178" s="1" t="s">
        <v>39</v>
      </c>
      <c r="C178" s="2" t="s">
        <v>40</v>
      </c>
      <c r="D178" s="2">
        <v>1671.2</v>
      </c>
      <c r="E178" s="2">
        <v>26862.2</v>
      </c>
      <c r="F178" s="2">
        <v>42.6</v>
      </c>
      <c r="G178" s="2">
        <v>21383.3</v>
      </c>
      <c r="H178" s="2">
        <v>5478.9</v>
      </c>
      <c r="I178" s="2">
        <v>8.6</v>
      </c>
      <c r="J178" s="2">
        <v>98.8</v>
      </c>
      <c r="K178" s="2"/>
      <c r="L178" s="2">
        <v>1863.2</v>
      </c>
      <c r="M178" s="2">
        <v>655.9</v>
      </c>
      <c r="N178" s="2">
        <v>1211.4000000000001</v>
      </c>
      <c r="O178" s="2">
        <v>451020</v>
      </c>
      <c r="P178" s="3"/>
      <c r="Q178" s="3"/>
    </row>
    <row r="179" spans="1:17" x14ac:dyDescent="0.2">
      <c r="A179" s="5">
        <v>2011</v>
      </c>
      <c r="B179" s="4" t="s">
        <v>39</v>
      </c>
      <c r="C179" s="5" t="s">
        <v>40</v>
      </c>
      <c r="D179" s="5">
        <v>1425.7</v>
      </c>
      <c r="E179" s="5">
        <v>34238.300000000003</v>
      </c>
      <c r="F179" s="5">
        <v>37</v>
      </c>
      <c r="G179" s="5">
        <v>28227.9</v>
      </c>
      <c r="H179" s="5">
        <v>6010.4</v>
      </c>
      <c r="I179" s="5">
        <v>8.6</v>
      </c>
      <c r="J179" s="5">
        <v>88.8</v>
      </c>
      <c r="K179" s="5"/>
      <c r="L179" s="5">
        <v>1932.7</v>
      </c>
      <c r="M179" s="5">
        <v>678.5</v>
      </c>
      <c r="N179" s="5">
        <v>1254.2</v>
      </c>
      <c r="O179" s="5">
        <v>451020</v>
      </c>
      <c r="P179" s="3"/>
      <c r="Q179" s="3"/>
    </row>
    <row r="180" spans="1:17" x14ac:dyDescent="0.2">
      <c r="A180" s="2">
        <v>2012</v>
      </c>
      <c r="B180" s="1" t="s">
        <v>39</v>
      </c>
      <c r="C180" s="2" t="s">
        <v>40</v>
      </c>
      <c r="D180" s="2">
        <v>1578.5</v>
      </c>
      <c r="E180" s="2">
        <v>30815.5</v>
      </c>
      <c r="F180" s="2">
        <v>35</v>
      </c>
      <c r="G180" s="2">
        <v>24701.5</v>
      </c>
      <c r="H180" s="2">
        <v>6114</v>
      </c>
      <c r="I180" s="2">
        <v>7.7</v>
      </c>
      <c r="J180" s="2">
        <v>85.2</v>
      </c>
      <c r="K180" s="2">
        <v>0</v>
      </c>
      <c r="L180" s="2">
        <v>2122.1</v>
      </c>
      <c r="M180" s="2">
        <v>733.6</v>
      </c>
      <c r="N180" s="2">
        <v>1388.5</v>
      </c>
      <c r="O180" s="2">
        <v>451020</v>
      </c>
      <c r="P180" s="3"/>
      <c r="Q180" s="3"/>
    </row>
    <row r="181" spans="1:17" x14ac:dyDescent="0.2">
      <c r="A181" s="5">
        <v>2013</v>
      </c>
      <c r="B181" s="4" t="s">
        <v>39</v>
      </c>
      <c r="C181" s="5" t="s">
        <v>40</v>
      </c>
      <c r="D181" s="5">
        <v>1727.1</v>
      </c>
      <c r="E181" s="5">
        <v>32268.1</v>
      </c>
      <c r="F181" s="5">
        <v>17.5</v>
      </c>
      <c r="G181" s="5">
        <v>26078.2</v>
      </c>
      <c r="H181" s="5">
        <v>6189.9</v>
      </c>
      <c r="I181" s="5">
        <v>9.1</v>
      </c>
      <c r="J181" s="5">
        <v>64.5</v>
      </c>
      <c r="K181" s="5">
        <v>0</v>
      </c>
      <c r="L181" s="5">
        <v>2084.3000000000002</v>
      </c>
      <c r="M181" s="5">
        <v>720.2</v>
      </c>
      <c r="N181" s="5">
        <v>1405.8</v>
      </c>
      <c r="O181" s="5">
        <v>451020</v>
      </c>
      <c r="P181" s="3"/>
      <c r="Q181" s="3"/>
    </row>
    <row r="182" spans="1:17" x14ac:dyDescent="0.2">
      <c r="A182" s="2">
        <v>2014</v>
      </c>
      <c r="B182" s="1" t="s">
        <v>39</v>
      </c>
      <c r="C182" s="2" t="s">
        <v>40</v>
      </c>
      <c r="D182" s="2">
        <v>4015.8</v>
      </c>
      <c r="E182" s="2">
        <v>32051.7</v>
      </c>
      <c r="F182" s="2">
        <v>14.3</v>
      </c>
      <c r="G182" s="2">
        <v>25381.5</v>
      </c>
      <c r="H182" s="2">
        <v>6670.2</v>
      </c>
      <c r="I182" s="2">
        <v>6.1</v>
      </c>
      <c r="J182" s="2">
        <v>56.2</v>
      </c>
      <c r="K182" s="2">
        <v>0</v>
      </c>
      <c r="L182" s="2">
        <v>2274.6</v>
      </c>
      <c r="M182" s="2">
        <v>772</v>
      </c>
      <c r="N182" s="2">
        <v>1515.9</v>
      </c>
      <c r="O182" s="2">
        <v>451020</v>
      </c>
      <c r="P182" s="3"/>
      <c r="Q182" s="3"/>
    </row>
    <row r="183" spans="1:17" x14ac:dyDescent="0.2">
      <c r="A183" s="5">
        <v>2015</v>
      </c>
      <c r="B183" s="4" t="s">
        <v>39</v>
      </c>
      <c r="C183" s="5" t="s">
        <v>40</v>
      </c>
      <c r="D183" s="5">
        <v>1665.9</v>
      </c>
      <c r="E183" s="5">
        <v>33110.5</v>
      </c>
      <c r="F183" s="5">
        <v>11.7</v>
      </c>
      <c r="G183" s="5">
        <v>28302</v>
      </c>
      <c r="H183" s="5">
        <v>4808.5</v>
      </c>
      <c r="I183" s="5">
        <v>6.5</v>
      </c>
      <c r="J183" s="5">
        <v>56.9</v>
      </c>
      <c r="K183" s="5">
        <v>0</v>
      </c>
      <c r="L183" s="5">
        <v>2070.6999999999998</v>
      </c>
      <c r="M183" s="5">
        <v>694.2</v>
      </c>
      <c r="N183" s="5">
        <v>1452.5</v>
      </c>
      <c r="O183" s="5">
        <v>451020</v>
      </c>
      <c r="P183" s="3"/>
      <c r="Q183" s="3"/>
    </row>
    <row r="184" spans="1:17" x14ac:dyDescent="0.2">
      <c r="A184" s="2">
        <v>2016</v>
      </c>
      <c r="B184" s="1" t="s">
        <v>39</v>
      </c>
      <c r="C184" s="2" t="s">
        <v>40</v>
      </c>
      <c r="D184" s="2">
        <v>3214.6</v>
      </c>
      <c r="E184" s="2">
        <v>43670</v>
      </c>
      <c r="F184" s="2">
        <v>2010.2</v>
      </c>
      <c r="G184" s="2">
        <v>39188.400000000001</v>
      </c>
      <c r="H184" s="2">
        <v>4481.6000000000004</v>
      </c>
      <c r="I184" s="2">
        <v>56.2</v>
      </c>
      <c r="J184" s="2">
        <v>62.4</v>
      </c>
      <c r="K184" s="2">
        <v>0</v>
      </c>
      <c r="L184" s="2">
        <v>2234.6999999999998</v>
      </c>
      <c r="M184" s="2">
        <v>741.3</v>
      </c>
      <c r="N184" s="2">
        <v>1492.5</v>
      </c>
      <c r="O184" s="2">
        <v>451020</v>
      </c>
      <c r="P184" s="3"/>
      <c r="Q184" s="3"/>
    </row>
    <row r="185" spans="1:17" x14ac:dyDescent="0.2">
      <c r="A185" s="5">
        <v>2017</v>
      </c>
      <c r="B185" s="4" t="s">
        <v>39</v>
      </c>
      <c r="C185" s="5" t="s">
        <v>40</v>
      </c>
      <c r="D185" s="5">
        <v>2783.6</v>
      </c>
      <c r="E185" s="5">
        <v>37180</v>
      </c>
      <c r="F185" s="5">
        <v>2010.2</v>
      </c>
      <c r="G185" s="5">
        <v>33203</v>
      </c>
      <c r="H185" s="5">
        <v>3977</v>
      </c>
      <c r="I185" s="5">
        <v>80</v>
      </c>
      <c r="J185" s="5">
        <v>76.7</v>
      </c>
      <c r="K185" s="5">
        <v>0</v>
      </c>
      <c r="L185" s="5">
        <v>2531.1</v>
      </c>
      <c r="M185" s="5">
        <v>797.7</v>
      </c>
      <c r="N185" s="5">
        <v>1733.4</v>
      </c>
      <c r="O185" s="5">
        <v>451020</v>
      </c>
      <c r="P185" s="3"/>
      <c r="Q185" s="3"/>
    </row>
    <row r="186" spans="1:17" x14ac:dyDescent="0.2">
      <c r="A186" s="2">
        <v>2018</v>
      </c>
      <c r="B186" s="1" t="s">
        <v>39</v>
      </c>
      <c r="C186" s="2" t="s">
        <v>40</v>
      </c>
      <c r="D186" s="2">
        <v>2173.3000000000002</v>
      </c>
      <c r="E186" s="2">
        <v>37088.699999999997</v>
      </c>
      <c r="F186" s="2">
        <v>2004.9</v>
      </c>
      <c r="G186" s="2">
        <v>33629.1</v>
      </c>
      <c r="H186" s="2">
        <v>3459.6</v>
      </c>
      <c r="I186" s="2">
        <v>102.7</v>
      </c>
      <c r="J186" s="2">
        <v>83.5</v>
      </c>
      <c r="K186" s="2">
        <v>0</v>
      </c>
      <c r="L186" s="2">
        <v>2171.1</v>
      </c>
      <c r="M186" s="2">
        <v>550.29999999999995</v>
      </c>
      <c r="N186" s="2">
        <v>1620.8</v>
      </c>
      <c r="O186" s="2">
        <v>451020</v>
      </c>
      <c r="P186" s="3"/>
      <c r="Q186" s="3"/>
    </row>
    <row r="187" spans="1:17" x14ac:dyDescent="0.2">
      <c r="A187" s="5">
        <v>2019</v>
      </c>
      <c r="B187" s="4" t="s">
        <v>39</v>
      </c>
      <c r="C187" s="5" t="s">
        <v>40</v>
      </c>
      <c r="D187" s="5">
        <v>1959.7</v>
      </c>
      <c r="E187" s="5">
        <v>41887.699999999997</v>
      </c>
      <c r="F187" s="5">
        <v>2004.7</v>
      </c>
      <c r="G187" s="5">
        <v>36487.800000000003</v>
      </c>
      <c r="H187" s="5">
        <v>5399.9</v>
      </c>
      <c r="I187" s="5">
        <v>129.9</v>
      </c>
      <c r="J187" s="5">
        <v>97.6</v>
      </c>
      <c r="K187" s="5">
        <v>0</v>
      </c>
      <c r="L187" s="5">
        <v>3005.6</v>
      </c>
      <c r="M187" s="5">
        <v>712.8</v>
      </c>
      <c r="N187" s="5">
        <v>2292.8000000000002</v>
      </c>
      <c r="O187" s="5">
        <v>451020</v>
      </c>
      <c r="P187" s="3"/>
      <c r="Q187" s="3"/>
    </row>
    <row r="188" spans="1:17" x14ac:dyDescent="0.2">
      <c r="A188" s="2">
        <v>2004</v>
      </c>
      <c r="B188" s="1" t="s">
        <v>41</v>
      </c>
      <c r="C188" s="2" t="s">
        <v>42</v>
      </c>
      <c r="D188" s="2">
        <v>84.409000000000006</v>
      </c>
      <c r="E188" s="2">
        <v>2239.08</v>
      </c>
      <c r="F188" s="2">
        <v>437.52300000000002</v>
      </c>
      <c r="G188" s="2">
        <v>1368.56</v>
      </c>
      <c r="H188" s="2">
        <v>870.52</v>
      </c>
      <c r="I188" s="2">
        <v>9.5259999999999998</v>
      </c>
      <c r="J188" s="2">
        <v>2.5539999999999998</v>
      </c>
      <c r="K188" s="2">
        <v>0</v>
      </c>
      <c r="L188" s="2">
        <v>164.31899999999999</v>
      </c>
      <c r="M188" s="2">
        <v>61.948</v>
      </c>
      <c r="N188" s="2">
        <v>102.371</v>
      </c>
      <c r="O188" s="2">
        <v>451020</v>
      </c>
      <c r="P188" s="3"/>
      <c r="Q188" s="3"/>
    </row>
    <row r="189" spans="1:17" x14ac:dyDescent="0.2">
      <c r="A189" s="5">
        <v>2005</v>
      </c>
      <c r="B189" s="4" t="s">
        <v>41</v>
      </c>
      <c r="C189" s="5" t="s">
        <v>42</v>
      </c>
      <c r="D189" s="5">
        <v>143.21299999999999</v>
      </c>
      <c r="E189" s="5">
        <v>2926.0819999999999</v>
      </c>
      <c r="F189" s="5">
        <v>836.94399999999996</v>
      </c>
      <c r="G189" s="5">
        <v>2004.9749999999999</v>
      </c>
      <c r="H189" s="5">
        <v>921.10699999999997</v>
      </c>
      <c r="I189" s="5">
        <v>18.498999999999999</v>
      </c>
      <c r="J189" s="5">
        <v>4.0170000000000003</v>
      </c>
      <c r="K189" s="5">
        <v>0</v>
      </c>
      <c r="L189" s="5">
        <v>222.126</v>
      </c>
      <c r="M189" s="5">
        <v>83.381</v>
      </c>
      <c r="N189" s="5">
        <v>138.745</v>
      </c>
      <c r="O189" s="5">
        <v>451020</v>
      </c>
      <c r="P189" s="3"/>
      <c r="Q189" s="3"/>
    </row>
    <row r="190" spans="1:17" x14ac:dyDescent="0.2">
      <c r="A190" s="2">
        <v>2006</v>
      </c>
      <c r="B190" s="1" t="s">
        <v>41</v>
      </c>
      <c r="C190" s="2" t="s">
        <v>42</v>
      </c>
      <c r="D190" s="2">
        <v>180.07499999999999</v>
      </c>
      <c r="E190" s="2">
        <v>3404.0149999999999</v>
      </c>
      <c r="F190" s="2">
        <v>1044.377</v>
      </c>
      <c r="G190" s="2">
        <v>2332.482</v>
      </c>
      <c r="H190" s="2">
        <v>1071.5329999999999</v>
      </c>
      <c r="I190" s="2">
        <v>47.593000000000004</v>
      </c>
      <c r="J190" s="2">
        <v>6.5949999999999998</v>
      </c>
      <c r="K190" s="2">
        <v>0</v>
      </c>
      <c r="L190" s="2">
        <v>306.26900000000001</v>
      </c>
      <c r="M190" s="2">
        <v>116.664</v>
      </c>
      <c r="N190" s="2">
        <v>189.60499999999999</v>
      </c>
      <c r="O190" s="2">
        <v>451020</v>
      </c>
      <c r="P190" s="3"/>
      <c r="Q190" s="3"/>
    </row>
    <row r="191" spans="1:17" x14ac:dyDescent="0.2">
      <c r="A191" s="5">
        <v>2007</v>
      </c>
      <c r="B191" s="4" t="s">
        <v>41</v>
      </c>
      <c r="C191" s="5" t="s">
        <v>42</v>
      </c>
      <c r="D191" s="5">
        <v>265.839</v>
      </c>
      <c r="E191" s="5">
        <v>4103.5940000000001</v>
      </c>
      <c r="F191" s="5">
        <v>1330.5050000000001</v>
      </c>
      <c r="G191" s="5">
        <v>2906.6280000000002</v>
      </c>
      <c r="H191" s="5">
        <v>1196.9659999999999</v>
      </c>
      <c r="I191" s="5">
        <v>80.213999999999999</v>
      </c>
      <c r="J191" s="5">
        <v>10.691000000000001</v>
      </c>
      <c r="K191" s="5">
        <v>0</v>
      </c>
      <c r="L191" s="5">
        <v>274.75200000000001</v>
      </c>
      <c r="M191" s="5">
        <v>110.691</v>
      </c>
      <c r="N191" s="5">
        <v>164.06100000000001</v>
      </c>
      <c r="O191" s="5">
        <v>451020</v>
      </c>
      <c r="P191" s="3"/>
      <c r="Q191" s="3"/>
    </row>
    <row r="192" spans="1:17" x14ac:dyDescent="0.2">
      <c r="A192" s="2">
        <v>2008</v>
      </c>
      <c r="B192" s="1" t="s">
        <v>41</v>
      </c>
      <c r="C192" s="2" t="s">
        <v>42</v>
      </c>
      <c r="D192" s="2">
        <v>688.505</v>
      </c>
      <c r="E192" s="2">
        <v>4357.0389999999998</v>
      </c>
      <c r="F192" s="2">
        <v>2416.0749999999998</v>
      </c>
      <c r="G192" s="2">
        <v>3962.9189999999999</v>
      </c>
      <c r="H192" s="2">
        <v>394.12</v>
      </c>
      <c r="I192" s="2">
        <v>79.248999999999995</v>
      </c>
      <c r="J192" s="2">
        <v>15.601000000000001</v>
      </c>
      <c r="K192" s="2">
        <v>0</v>
      </c>
      <c r="L192" s="2">
        <v>396.85300000000001</v>
      </c>
      <c r="M192" s="2">
        <v>153.45400000000001</v>
      </c>
      <c r="N192" s="2">
        <v>217.393</v>
      </c>
      <c r="O192" s="2">
        <v>451020</v>
      </c>
      <c r="P192" s="3"/>
      <c r="Q192" s="3"/>
    </row>
    <row r="193" spans="1:17" x14ac:dyDescent="0.2">
      <c r="A193" s="5">
        <v>2009</v>
      </c>
      <c r="B193" s="4" t="s">
        <v>41</v>
      </c>
      <c r="C193" s="5" t="s">
        <v>42</v>
      </c>
      <c r="D193" s="5">
        <v>787.38199999999995</v>
      </c>
      <c r="E193" s="5">
        <v>5225.6670000000004</v>
      </c>
      <c r="F193" s="5">
        <v>3247.3519999999999</v>
      </c>
      <c r="G193" s="5">
        <v>4952.8909999999996</v>
      </c>
      <c r="H193" s="5">
        <v>272.77600000000001</v>
      </c>
      <c r="I193" s="5">
        <v>144.81100000000001</v>
      </c>
      <c r="J193" s="5"/>
      <c r="K193" s="5">
        <v>0</v>
      </c>
      <c r="L193" s="5">
        <v>262.94600000000003</v>
      </c>
      <c r="M193" s="5">
        <v>86.227000000000004</v>
      </c>
      <c r="N193" s="5">
        <v>143.73400000000001</v>
      </c>
      <c r="O193" s="5">
        <v>451020</v>
      </c>
      <c r="P193" s="3"/>
      <c r="Q193" s="3"/>
    </row>
    <row r="194" spans="1:17" x14ac:dyDescent="0.2">
      <c r="A194" s="2">
        <v>2010</v>
      </c>
      <c r="B194" s="1" t="s">
        <v>41</v>
      </c>
      <c r="C194" s="2" t="s">
        <v>42</v>
      </c>
      <c r="D194" s="2">
        <v>611.54200000000003</v>
      </c>
      <c r="E194" s="2">
        <v>8272.152</v>
      </c>
      <c r="F194" s="2">
        <v>6389.0140000000001</v>
      </c>
      <c r="G194" s="2">
        <v>8249.0580000000009</v>
      </c>
      <c r="H194" s="2">
        <v>23.094000000000001</v>
      </c>
      <c r="I194" s="2">
        <v>318.33</v>
      </c>
      <c r="J194" s="2"/>
      <c r="K194" s="2">
        <v>0</v>
      </c>
      <c r="L194" s="2">
        <v>310.89</v>
      </c>
      <c r="M194" s="2">
        <v>115.252</v>
      </c>
      <c r="N194" s="2">
        <v>193.73699999999999</v>
      </c>
      <c r="O194" s="2">
        <v>451020</v>
      </c>
      <c r="P194" s="3"/>
      <c r="Q194" s="3"/>
    </row>
    <row r="195" spans="1:17" x14ac:dyDescent="0.2">
      <c r="A195" s="5">
        <v>2011</v>
      </c>
      <c r="B195" s="4" t="s">
        <v>41</v>
      </c>
      <c r="C195" s="5" t="s">
        <v>42</v>
      </c>
      <c r="D195" s="5">
        <v>732.05100000000004</v>
      </c>
      <c r="E195" s="5">
        <v>8980.2489999999998</v>
      </c>
      <c r="F195" s="5">
        <v>6797.5360000000001</v>
      </c>
      <c r="G195" s="5">
        <v>8804.2829999999994</v>
      </c>
      <c r="H195" s="5">
        <v>175.96600000000001</v>
      </c>
      <c r="I195" s="5">
        <v>295.98500000000001</v>
      </c>
      <c r="J195" s="5"/>
      <c r="K195" s="5">
        <v>0</v>
      </c>
      <c r="L195" s="5">
        <v>514.09500000000003</v>
      </c>
      <c r="M195" s="5">
        <v>198.809</v>
      </c>
      <c r="N195" s="5">
        <v>315.286</v>
      </c>
      <c r="O195" s="5">
        <v>451020</v>
      </c>
      <c r="P195" s="3"/>
      <c r="Q195" s="3"/>
    </row>
    <row r="196" spans="1:17" x14ac:dyDescent="0.2">
      <c r="A196" s="2">
        <v>2012</v>
      </c>
      <c r="B196" s="1" t="s">
        <v>41</v>
      </c>
      <c r="C196" s="2" t="s">
        <v>42</v>
      </c>
      <c r="D196" s="2">
        <v>1386.0419999999999</v>
      </c>
      <c r="E196" s="2">
        <v>12000.138999999999</v>
      </c>
      <c r="F196" s="2">
        <v>9214.2199999999993</v>
      </c>
      <c r="G196" s="2">
        <v>11471.652</v>
      </c>
      <c r="H196" s="2">
        <v>528.48699999999997</v>
      </c>
      <c r="I196" s="2">
        <v>291.45999999999998</v>
      </c>
      <c r="J196" s="2"/>
      <c r="K196" s="2">
        <v>0</v>
      </c>
      <c r="L196" s="2">
        <v>682.904</v>
      </c>
      <c r="M196" s="2">
        <v>260.64800000000002</v>
      </c>
      <c r="N196" s="2">
        <v>422.25599999999997</v>
      </c>
      <c r="O196" s="2">
        <v>451020</v>
      </c>
      <c r="P196" s="3"/>
      <c r="Q196" s="3"/>
    </row>
    <row r="197" spans="1:17" x14ac:dyDescent="0.2">
      <c r="A197" s="5">
        <v>2013</v>
      </c>
      <c r="B197" s="4" t="s">
        <v>41</v>
      </c>
      <c r="C197" s="5" t="s">
        <v>42</v>
      </c>
      <c r="D197" s="5">
        <v>1486.674</v>
      </c>
      <c r="E197" s="5">
        <v>13244.257</v>
      </c>
      <c r="F197" s="5">
        <v>10208.558000000001</v>
      </c>
      <c r="G197" s="5">
        <v>12388.495999999999</v>
      </c>
      <c r="H197" s="5">
        <v>855.76099999999997</v>
      </c>
      <c r="I197" s="5">
        <v>305.5</v>
      </c>
      <c r="J197" s="5"/>
      <c r="K197" s="5">
        <v>0</v>
      </c>
      <c r="L197" s="5">
        <v>793.41200000000003</v>
      </c>
      <c r="M197" s="5">
        <v>297.24200000000002</v>
      </c>
      <c r="N197" s="5">
        <v>496.17</v>
      </c>
      <c r="O197" s="5">
        <v>451020</v>
      </c>
      <c r="P197" s="3"/>
      <c r="Q197" s="3"/>
    </row>
    <row r="198" spans="1:17" x14ac:dyDescent="0.2">
      <c r="A198" s="2">
        <v>2014</v>
      </c>
      <c r="B198" s="1" t="s">
        <v>41</v>
      </c>
      <c r="C198" s="2" t="s">
        <v>42</v>
      </c>
      <c r="D198" s="2">
        <v>1604.0619999999999</v>
      </c>
      <c r="E198" s="2">
        <v>20263.976999999999</v>
      </c>
      <c r="F198" s="2">
        <v>14174.703</v>
      </c>
      <c r="G198" s="2">
        <v>17632.030999999999</v>
      </c>
      <c r="H198" s="2">
        <v>2396.38</v>
      </c>
      <c r="I198" s="2">
        <v>260.52600000000001</v>
      </c>
      <c r="J198" s="2"/>
      <c r="K198" s="2">
        <v>24.622</v>
      </c>
      <c r="L198" s="2">
        <v>837.94100000000003</v>
      </c>
      <c r="M198" s="2">
        <v>321.80099999999999</v>
      </c>
      <c r="N198" s="2">
        <v>491.51799999999997</v>
      </c>
      <c r="O198" s="2">
        <v>451020</v>
      </c>
      <c r="P198" s="3"/>
      <c r="Q198" s="3"/>
    </row>
    <row r="199" spans="1:17" x14ac:dyDescent="0.2">
      <c r="A199" s="5">
        <v>2015</v>
      </c>
      <c r="B199" s="4" t="s">
        <v>41</v>
      </c>
      <c r="C199" s="5" t="s">
        <v>42</v>
      </c>
      <c r="D199" s="5">
        <v>1656.1849999999999</v>
      </c>
      <c r="E199" s="5">
        <v>22421.83</v>
      </c>
      <c r="F199" s="5">
        <v>17177.976999999999</v>
      </c>
      <c r="G199" s="5">
        <v>20244.422999999999</v>
      </c>
      <c r="H199" s="5">
        <v>2010.03</v>
      </c>
      <c r="I199" s="5">
        <v>330.18400000000003</v>
      </c>
      <c r="J199" s="5"/>
      <c r="K199" s="5">
        <v>53.911999999999999</v>
      </c>
      <c r="L199" s="5">
        <v>931.67600000000004</v>
      </c>
      <c r="M199" s="5">
        <v>326.24799999999999</v>
      </c>
      <c r="N199" s="5">
        <v>551.51599999999996</v>
      </c>
      <c r="O199" s="5">
        <v>451020</v>
      </c>
      <c r="P199" s="3"/>
      <c r="Q199" s="3"/>
    </row>
    <row r="200" spans="1:17" x14ac:dyDescent="0.2">
      <c r="A200" s="2">
        <v>2016</v>
      </c>
      <c r="B200" s="1" t="s">
        <v>41</v>
      </c>
      <c r="C200" s="2" t="s">
        <v>42</v>
      </c>
      <c r="D200" s="2">
        <v>2266.4</v>
      </c>
      <c r="E200" s="2">
        <v>25514.1</v>
      </c>
      <c r="F200" s="2">
        <v>20948.7</v>
      </c>
      <c r="G200" s="2">
        <v>23855.9</v>
      </c>
      <c r="H200" s="2">
        <v>1658.2</v>
      </c>
      <c r="I200" s="2">
        <v>428.5</v>
      </c>
      <c r="J200" s="2"/>
      <c r="K200" s="2">
        <v>85.3</v>
      </c>
      <c r="L200" s="2">
        <v>837</v>
      </c>
      <c r="M200" s="2">
        <v>319.39999999999998</v>
      </c>
      <c r="N200" s="2">
        <v>432.3</v>
      </c>
      <c r="O200" s="2">
        <v>451020</v>
      </c>
      <c r="P200" s="3"/>
      <c r="Q200" s="3"/>
    </row>
    <row r="201" spans="1:17" x14ac:dyDescent="0.2">
      <c r="A201" s="5">
        <v>2017</v>
      </c>
      <c r="B201" s="4" t="s">
        <v>41</v>
      </c>
      <c r="C201" s="5" t="s">
        <v>42</v>
      </c>
      <c r="D201" s="5">
        <v>4868.8999999999996</v>
      </c>
      <c r="E201" s="5">
        <v>30684.799999999999</v>
      </c>
      <c r="F201" s="5">
        <v>25817.8</v>
      </c>
      <c r="G201" s="5">
        <v>28829.5</v>
      </c>
      <c r="H201" s="5">
        <v>1855.3</v>
      </c>
      <c r="I201" s="5">
        <v>564.4</v>
      </c>
      <c r="J201" s="5"/>
      <c r="K201" s="5">
        <v>0</v>
      </c>
      <c r="L201" s="5">
        <v>1081.0999999999999</v>
      </c>
      <c r="M201" s="5">
        <v>292.39999999999998</v>
      </c>
      <c r="N201" s="5">
        <v>788.7</v>
      </c>
      <c r="O201" s="5">
        <v>451020</v>
      </c>
      <c r="P201" s="3"/>
      <c r="Q201" s="3"/>
    </row>
    <row r="202" spans="1:17" x14ac:dyDescent="0.2">
      <c r="A202" s="2">
        <v>2018</v>
      </c>
      <c r="B202" s="1" t="s">
        <v>41</v>
      </c>
      <c r="C202" s="2" t="s">
        <v>42</v>
      </c>
      <c r="D202" s="2">
        <v>4536.8</v>
      </c>
      <c r="E202" s="2">
        <v>30387.7</v>
      </c>
      <c r="F202" s="2">
        <v>25183.3</v>
      </c>
      <c r="G202" s="2">
        <v>28055.599999999999</v>
      </c>
      <c r="H202" s="2">
        <v>2332.1</v>
      </c>
      <c r="I202" s="2">
        <v>670.6</v>
      </c>
      <c r="J202" s="2"/>
      <c r="K202" s="2">
        <v>0</v>
      </c>
      <c r="L202" s="2">
        <v>1223.7</v>
      </c>
      <c r="M202" s="2">
        <v>260.60000000000002</v>
      </c>
      <c r="N202" s="2">
        <v>963.1</v>
      </c>
      <c r="O202" s="2">
        <v>451020</v>
      </c>
      <c r="P202" s="3"/>
      <c r="Q202" s="3"/>
    </row>
    <row r="203" spans="1:17" x14ac:dyDescent="0.2">
      <c r="A203" s="5">
        <v>2019</v>
      </c>
      <c r="B203" s="4" t="s">
        <v>41</v>
      </c>
      <c r="C203" s="5" t="s">
        <v>42</v>
      </c>
      <c r="D203" s="5">
        <v>4550.8999999999996</v>
      </c>
      <c r="E203" s="5">
        <v>26494.799999999999</v>
      </c>
      <c r="F203" s="5">
        <v>22599.9</v>
      </c>
      <c r="G203" s="5">
        <v>24906.5</v>
      </c>
      <c r="H203" s="5">
        <v>1588.3</v>
      </c>
      <c r="I203" s="5">
        <v>569</v>
      </c>
      <c r="J203" s="5"/>
      <c r="K203" s="5">
        <v>0</v>
      </c>
      <c r="L203" s="5">
        <v>738.4</v>
      </c>
      <c r="M203" s="5">
        <v>165.8</v>
      </c>
      <c r="N203" s="5">
        <v>278</v>
      </c>
      <c r="O203" s="5">
        <v>451020</v>
      </c>
      <c r="P203" s="3"/>
      <c r="Q203" s="3"/>
    </row>
    <row r="204" spans="1:17" x14ac:dyDescent="0.2">
      <c r="A204" s="2">
        <v>2003</v>
      </c>
      <c r="B204" s="1" t="s">
        <v>43</v>
      </c>
      <c r="C204" s="2" t="s">
        <v>44</v>
      </c>
      <c r="D204" s="2">
        <v>363.524</v>
      </c>
      <c r="E204" s="2">
        <v>1017.16</v>
      </c>
      <c r="F204" s="2">
        <v>0</v>
      </c>
      <c r="G204" s="2">
        <v>395.517</v>
      </c>
      <c r="H204" s="2">
        <v>621.64300000000003</v>
      </c>
      <c r="I204" s="2">
        <v>0</v>
      </c>
      <c r="J204" s="2"/>
      <c r="K204" s="2">
        <v>0</v>
      </c>
      <c r="L204" s="2">
        <v>123.196</v>
      </c>
      <c r="M204" s="2">
        <v>2.88</v>
      </c>
      <c r="N204" s="2">
        <v>120.316</v>
      </c>
      <c r="O204" s="2">
        <v>451030</v>
      </c>
      <c r="P204" s="3"/>
      <c r="Q204" s="3"/>
    </row>
    <row r="205" spans="1:17" x14ac:dyDescent="0.2">
      <c r="A205" s="5">
        <v>2004</v>
      </c>
      <c r="B205" s="4" t="s">
        <v>43</v>
      </c>
      <c r="C205" s="5" t="s">
        <v>44</v>
      </c>
      <c r="D205" s="5">
        <v>532.69200000000001</v>
      </c>
      <c r="E205" s="5">
        <v>1142.204</v>
      </c>
      <c r="F205" s="5">
        <v>0</v>
      </c>
      <c r="G205" s="5">
        <v>494.12599999999998</v>
      </c>
      <c r="H205" s="5">
        <v>648.07799999999997</v>
      </c>
      <c r="I205" s="5">
        <v>0</v>
      </c>
      <c r="J205" s="5"/>
      <c r="K205" s="5">
        <v>0</v>
      </c>
      <c r="L205" s="5">
        <v>246.328</v>
      </c>
      <c r="M205" s="5">
        <v>24.82</v>
      </c>
      <c r="N205" s="5">
        <v>221.50800000000001</v>
      </c>
      <c r="O205" s="5">
        <v>451030</v>
      </c>
      <c r="P205" s="3"/>
      <c r="Q205" s="3"/>
    </row>
    <row r="206" spans="1:17" x14ac:dyDescent="0.2">
      <c r="A206" s="2">
        <v>2005</v>
      </c>
      <c r="B206" s="1" t="s">
        <v>43</v>
      </c>
      <c r="C206" s="2" t="s">
        <v>44</v>
      </c>
      <c r="D206" s="2">
        <v>369.4</v>
      </c>
      <c r="E206" s="2">
        <v>1360.8</v>
      </c>
      <c r="F206" s="2">
        <v>0</v>
      </c>
      <c r="G206" s="2">
        <v>569.5</v>
      </c>
      <c r="H206" s="2">
        <v>791.3</v>
      </c>
      <c r="I206" s="2">
        <v>0</v>
      </c>
      <c r="J206" s="2"/>
      <c r="K206" s="2">
        <v>0</v>
      </c>
      <c r="L206" s="2">
        <v>383</v>
      </c>
      <c r="M206" s="2">
        <v>54.1</v>
      </c>
      <c r="N206" s="2">
        <v>328.9</v>
      </c>
      <c r="O206" s="2">
        <v>451030</v>
      </c>
      <c r="P206" s="3"/>
      <c r="Q206" s="3"/>
    </row>
    <row r="207" spans="1:17" x14ac:dyDescent="0.2">
      <c r="A207" s="5">
        <v>2006</v>
      </c>
      <c r="B207" s="4" t="s">
        <v>43</v>
      </c>
      <c r="C207" s="5" t="s">
        <v>44</v>
      </c>
      <c r="D207" s="5">
        <v>777.9</v>
      </c>
      <c r="E207" s="5">
        <v>1797.5</v>
      </c>
      <c r="F207" s="5">
        <v>0</v>
      </c>
      <c r="G207" s="5">
        <v>682.5</v>
      </c>
      <c r="H207" s="5">
        <v>1115</v>
      </c>
      <c r="I207" s="5">
        <v>2.1</v>
      </c>
      <c r="J207" s="5"/>
      <c r="K207" s="5">
        <v>0</v>
      </c>
      <c r="L207" s="5">
        <v>366.5</v>
      </c>
      <c r="M207" s="5">
        <v>76.8</v>
      </c>
      <c r="N207" s="5">
        <v>289.7</v>
      </c>
      <c r="O207" s="5">
        <v>451030</v>
      </c>
      <c r="P207" s="3"/>
      <c r="Q207" s="3"/>
    </row>
    <row r="208" spans="1:17" x14ac:dyDescent="0.2">
      <c r="A208" s="2">
        <v>2007</v>
      </c>
      <c r="B208" s="1" t="s">
        <v>43</v>
      </c>
      <c r="C208" s="2" t="s">
        <v>44</v>
      </c>
      <c r="D208" s="2">
        <v>949.3</v>
      </c>
      <c r="E208" s="2">
        <v>2208.9</v>
      </c>
      <c r="F208" s="2">
        <v>0</v>
      </c>
      <c r="G208" s="2">
        <v>978.4</v>
      </c>
      <c r="H208" s="2">
        <v>1230.5</v>
      </c>
      <c r="I208" s="2">
        <v>0</v>
      </c>
      <c r="J208" s="2"/>
      <c r="K208" s="2"/>
      <c r="L208" s="2">
        <v>470</v>
      </c>
      <c r="M208" s="2">
        <v>113.8</v>
      </c>
      <c r="N208" s="2">
        <v>356.2</v>
      </c>
      <c r="O208" s="2">
        <v>451030</v>
      </c>
      <c r="P208" s="3"/>
      <c r="Q208" s="3"/>
    </row>
    <row r="209" spans="1:17" x14ac:dyDescent="0.2">
      <c r="A209" s="5">
        <v>2008</v>
      </c>
      <c r="B209" s="4" t="s">
        <v>43</v>
      </c>
      <c r="C209" s="5" t="s">
        <v>44</v>
      </c>
      <c r="D209" s="5">
        <v>981.1</v>
      </c>
      <c r="E209" s="5">
        <v>2420.6999999999998</v>
      </c>
      <c r="F209" s="5">
        <v>0</v>
      </c>
      <c r="G209" s="5">
        <v>1110</v>
      </c>
      <c r="H209" s="5">
        <v>1310.7</v>
      </c>
      <c r="I209" s="5"/>
      <c r="J209" s="5"/>
      <c r="K209" s="5"/>
      <c r="L209" s="5">
        <v>252.5</v>
      </c>
      <c r="M209" s="5">
        <v>68.900000000000006</v>
      </c>
      <c r="N209" s="5">
        <v>183.6</v>
      </c>
      <c r="O209" s="5">
        <v>451030</v>
      </c>
      <c r="P209" s="3"/>
      <c r="Q209" s="3"/>
    </row>
    <row r="210" spans="1:17" x14ac:dyDescent="0.2">
      <c r="A210" s="2">
        <v>2009</v>
      </c>
      <c r="B210" s="1" t="s">
        <v>43</v>
      </c>
      <c r="C210" s="2" t="s">
        <v>44</v>
      </c>
      <c r="D210" s="2">
        <v>1000.6</v>
      </c>
      <c r="E210" s="2">
        <v>2447.1999999999998</v>
      </c>
      <c r="F210" s="2">
        <v>0</v>
      </c>
      <c r="G210" s="2">
        <v>973.7</v>
      </c>
      <c r="H210" s="2">
        <v>1473.5</v>
      </c>
      <c r="I210" s="2"/>
      <c r="J210" s="2"/>
      <c r="K210" s="2"/>
      <c r="L210" s="2">
        <v>84.7</v>
      </c>
      <c r="M210" s="2">
        <v>26.7</v>
      </c>
      <c r="N210" s="2">
        <v>58</v>
      </c>
      <c r="O210" s="2">
        <v>451030</v>
      </c>
      <c r="P210" s="3"/>
      <c r="Q210" s="3"/>
    </row>
    <row r="211" spans="1:17" x14ac:dyDescent="0.2">
      <c r="A211" s="5">
        <v>2010</v>
      </c>
      <c r="B211" s="4" t="s">
        <v>43</v>
      </c>
      <c r="C211" s="5" t="s">
        <v>44</v>
      </c>
      <c r="D211" s="5">
        <v>1274.3</v>
      </c>
      <c r="E211" s="5">
        <v>2787.6</v>
      </c>
      <c r="F211" s="5">
        <v>0</v>
      </c>
      <c r="G211" s="5">
        <v>1178.3</v>
      </c>
      <c r="H211" s="5">
        <v>1609.3</v>
      </c>
      <c r="I211" s="5">
        <v>0</v>
      </c>
      <c r="J211" s="5"/>
      <c r="K211" s="5"/>
      <c r="L211" s="5">
        <v>272</v>
      </c>
      <c r="M211" s="5">
        <v>60</v>
      </c>
      <c r="N211" s="5">
        <v>212</v>
      </c>
      <c r="O211" s="5">
        <v>451030</v>
      </c>
      <c r="P211" s="3"/>
      <c r="Q211" s="3"/>
    </row>
    <row r="212" spans="1:17" x14ac:dyDescent="0.2">
      <c r="A212" s="2">
        <v>2011</v>
      </c>
      <c r="B212" s="1" t="s">
        <v>43</v>
      </c>
      <c r="C212" s="2" t="s">
        <v>44</v>
      </c>
      <c r="D212" s="2">
        <v>1411.3</v>
      </c>
      <c r="E212" s="2">
        <v>3227.8</v>
      </c>
      <c r="F212" s="2">
        <v>0</v>
      </c>
      <c r="G212" s="2">
        <v>1344.9</v>
      </c>
      <c r="H212" s="2">
        <v>1882.9</v>
      </c>
      <c r="I212" s="2">
        <v>0</v>
      </c>
      <c r="J212" s="2"/>
      <c r="K212" s="2"/>
      <c r="L212" s="2">
        <v>362.9</v>
      </c>
      <c r="M212" s="2">
        <v>77.599999999999994</v>
      </c>
      <c r="N212" s="2">
        <v>285.3</v>
      </c>
      <c r="O212" s="2">
        <v>451030</v>
      </c>
      <c r="P212" s="3"/>
      <c r="Q212" s="3"/>
    </row>
    <row r="213" spans="1:17" x14ac:dyDescent="0.2">
      <c r="A213" s="5">
        <v>2012</v>
      </c>
      <c r="B213" s="4" t="s">
        <v>43</v>
      </c>
      <c r="C213" s="5" t="s">
        <v>44</v>
      </c>
      <c r="D213" s="5">
        <v>1954.3</v>
      </c>
      <c r="E213" s="5">
        <v>4308.3999999999996</v>
      </c>
      <c r="F213" s="5">
        <v>745.6</v>
      </c>
      <c r="G213" s="5">
        <v>2265.1999999999998</v>
      </c>
      <c r="H213" s="5">
        <v>2043.2</v>
      </c>
      <c r="I213" s="5"/>
      <c r="J213" s="5"/>
      <c r="K213" s="5"/>
      <c r="L213" s="5">
        <v>310</v>
      </c>
      <c r="M213" s="5">
        <v>62.6</v>
      </c>
      <c r="N213" s="5">
        <v>247.4</v>
      </c>
      <c r="O213" s="5">
        <v>451030</v>
      </c>
      <c r="P213" s="3"/>
      <c r="Q213" s="3"/>
    </row>
    <row r="214" spans="1:17" x14ac:dyDescent="0.2">
      <c r="A214" s="2">
        <v>2013</v>
      </c>
      <c r="B214" s="1" t="s">
        <v>43</v>
      </c>
      <c r="C214" s="2" t="s">
        <v>44</v>
      </c>
      <c r="D214" s="2">
        <v>2267.1</v>
      </c>
      <c r="E214" s="2">
        <v>4595</v>
      </c>
      <c r="F214" s="2">
        <v>746.4</v>
      </c>
      <c r="G214" s="2">
        <v>2333.5</v>
      </c>
      <c r="H214" s="2">
        <v>2261.5</v>
      </c>
      <c r="I214" s="2"/>
      <c r="J214" s="2"/>
      <c r="K214" s="2"/>
      <c r="L214" s="2">
        <v>279.89999999999998</v>
      </c>
      <c r="M214" s="2">
        <v>51.1</v>
      </c>
      <c r="N214" s="2">
        <v>228.8</v>
      </c>
      <c r="O214" s="2">
        <v>451030</v>
      </c>
      <c r="P214" s="3"/>
      <c r="Q214" s="3"/>
    </row>
    <row r="215" spans="1:17" x14ac:dyDescent="0.2">
      <c r="A215" s="5">
        <v>2014</v>
      </c>
      <c r="B215" s="4" t="s">
        <v>43</v>
      </c>
      <c r="C215" s="5" t="s">
        <v>44</v>
      </c>
      <c r="D215" s="5">
        <v>2026.4</v>
      </c>
      <c r="E215" s="5">
        <v>4913.8</v>
      </c>
      <c r="F215" s="5">
        <v>747.2</v>
      </c>
      <c r="G215" s="5">
        <v>2694.6</v>
      </c>
      <c r="H215" s="5">
        <v>2219.1999999999998</v>
      </c>
      <c r="I215" s="5"/>
      <c r="J215" s="5"/>
      <c r="K215" s="5">
        <v>0</v>
      </c>
      <c r="L215" s="5">
        <v>83</v>
      </c>
      <c r="M215" s="5">
        <v>1.2</v>
      </c>
      <c r="N215" s="5">
        <v>81.8</v>
      </c>
      <c r="O215" s="5">
        <v>451030</v>
      </c>
      <c r="P215" s="3"/>
      <c r="Q215" s="3"/>
    </row>
    <row r="216" spans="1:17" x14ac:dyDescent="0.2">
      <c r="A216" s="2">
        <v>2015</v>
      </c>
      <c r="B216" s="1" t="s">
        <v>43</v>
      </c>
      <c r="C216" s="2" t="s">
        <v>44</v>
      </c>
      <c r="D216" s="2">
        <v>2250.9</v>
      </c>
      <c r="E216" s="2">
        <v>5515.3</v>
      </c>
      <c r="F216" s="2">
        <v>1487.7</v>
      </c>
      <c r="G216" s="2">
        <v>3895.7</v>
      </c>
      <c r="H216" s="2">
        <v>1619.6</v>
      </c>
      <c r="I216" s="2"/>
      <c r="J216" s="2"/>
      <c r="K216" s="2">
        <v>0</v>
      </c>
      <c r="L216" s="2">
        <v>-20.3</v>
      </c>
      <c r="M216" s="2">
        <v>310.2</v>
      </c>
      <c r="N216" s="2">
        <v>-330.5</v>
      </c>
      <c r="O216" s="2">
        <v>451030</v>
      </c>
      <c r="P216" s="3"/>
      <c r="Q216" s="3"/>
    </row>
    <row r="217" spans="1:17" x14ac:dyDescent="0.2">
      <c r="A217" s="5">
        <v>2016</v>
      </c>
      <c r="B217" s="4" t="s">
        <v>43</v>
      </c>
      <c r="C217" s="5" t="s">
        <v>44</v>
      </c>
      <c r="D217" s="5">
        <v>1899.9</v>
      </c>
      <c r="E217" s="5">
        <v>4798.1000000000004</v>
      </c>
      <c r="F217" s="5">
        <v>1490.7</v>
      </c>
      <c r="G217" s="5">
        <v>4064.5</v>
      </c>
      <c r="H217" s="5">
        <v>733.6</v>
      </c>
      <c r="I217" s="5"/>
      <c r="J217" s="5"/>
      <c r="K217" s="5">
        <v>0</v>
      </c>
      <c r="L217" s="5">
        <v>-523.79999999999995</v>
      </c>
      <c r="M217" s="5">
        <v>58.3</v>
      </c>
      <c r="N217" s="5">
        <v>-582.1</v>
      </c>
      <c r="O217" s="5">
        <v>451030</v>
      </c>
      <c r="P217" s="3"/>
      <c r="Q217" s="3"/>
    </row>
    <row r="218" spans="1:17" x14ac:dyDescent="0.2">
      <c r="A218" s="2">
        <v>2017</v>
      </c>
      <c r="B218" s="1" t="s">
        <v>43</v>
      </c>
      <c r="C218" s="2" t="s">
        <v>44</v>
      </c>
      <c r="D218" s="2">
        <v>1323.2</v>
      </c>
      <c r="E218" s="2">
        <v>4113.6000000000004</v>
      </c>
      <c r="F218" s="2">
        <v>1586</v>
      </c>
      <c r="G218" s="2">
        <v>4369.6000000000004</v>
      </c>
      <c r="H218" s="2">
        <v>-256</v>
      </c>
      <c r="I218" s="2"/>
      <c r="J218" s="2"/>
      <c r="K218" s="2">
        <v>0</v>
      </c>
      <c r="L218" s="2">
        <v>-557.29999999999995</v>
      </c>
      <c r="M218" s="2">
        <v>9.6</v>
      </c>
      <c r="N218" s="2">
        <v>-566.9</v>
      </c>
      <c r="O218" s="2">
        <v>451030</v>
      </c>
      <c r="P218" s="3"/>
      <c r="Q218" s="3"/>
    </row>
    <row r="219" spans="1:17" x14ac:dyDescent="0.2">
      <c r="A219" s="5">
        <v>2018</v>
      </c>
      <c r="B219" s="4" t="s">
        <v>43</v>
      </c>
      <c r="C219" s="5" t="s">
        <v>44</v>
      </c>
      <c r="D219" s="5">
        <v>953.6</v>
      </c>
      <c r="E219" s="5">
        <v>4729.2</v>
      </c>
      <c r="F219" s="5">
        <v>2087.6999999999998</v>
      </c>
      <c r="G219" s="5">
        <v>4940.1000000000004</v>
      </c>
      <c r="H219" s="5">
        <v>-210.9</v>
      </c>
      <c r="I219" s="5"/>
      <c r="J219" s="5"/>
      <c r="K219" s="5">
        <v>0</v>
      </c>
      <c r="L219" s="5">
        <v>-42.7</v>
      </c>
      <c r="M219" s="5">
        <v>38.1</v>
      </c>
      <c r="N219" s="5">
        <v>-80.8</v>
      </c>
      <c r="O219" s="5">
        <v>451030</v>
      </c>
      <c r="P219" s="3"/>
      <c r="Q219" s="3"/>
    </row>
    <row r="220" spans="1:17" x14ac:dyDescent="0.2">
      <c r="A220" s="2">
        <v>2019</v>
      </c>
      <c r="B220" s="1" t="s">
        <v>43</v>
      </c>
      <c r="C220" s="2" t="s">
        <v>44</v>
      </c>
      <c r="D220" s="2">
        <v>1843.7</v>
      </c>
      <c r="E220" s="2">
        <v>6179.3</v>
      </c>
      <c r="F220" s="2">
        <v>2544.6</v>
      </c>
      <c r="G220" s="2">
        <v>6318.4</v>
      </c>
      <c r="H220" s="2">
        <v>-139.1</v>
      </c>
      <c r="I220" s="2"/>
      <c r="J220" s="2"/>
      <c r="K220" s="2">
        <v>0</v>
      </c>
      <c r="L220" s="2">
        <v>294.8</v>
      </c>
      <c r="M220" s="2">
        <v>80.3</v>
      </c>
      <c r="N220" s="2">
        <v>214.5</v>
      </c>
      <c r="O220" s="2">
        <v>451030</v>
      </c>
      <c r="P220" s="3"/>
      <c r="Q220" s="3"/>
    </row>
    <row r="221" spans="1:17" x14ac:dyDescent="0.2">
      <c r="A221" s="5">
        <v>2004</v>
      </c>
      <c r="B221" s="4" t="s">
        <v>45</v>
      </c>
      <c r="C221" s="5" t="s">
        <v>46</v>
      </c>
      <c r="D221" s="5">
        <v>69</v>
      </c>
      <c r="E221" s="5">
        <v>17434</v>
      </c>
      <c r="F221" s="5"/>
      <c r="G221" s="5">
        <v>11425</v>
      </c>
      <c r="H221" s="5">
        <v>5995</v>
      </c>
      <c r="I221" s="5">
        <v>278</v>
      </c>
      <c r="J221" s="5">
        <v>18</v>
      </c>
      <c r="K221" s="5">
        <v>4</v>
      </c>
      <c r="L221" s="5">
        <v>827</v>
      </c>
      <c r="M221" s="5">
        <v>282</v>
      </c>
      <c r="N221" s="5">
        <v>541</v>
      </c>
      <c r="O221" s="5">
        <v>551030</v>
      </c>
      <c r="P221" s="3"/>
      <c r="Q221" s="3"/>
    </row>
    <row r="222" spans="1:17" x14ac:dyDescent="0.2">
      <c r="A222" s="2">
        <v>2005</v>
      </c>
      <c r="B222" s="1" t="s">
        <v>45</v>
      </c>
      <c r="C222" s="2" t="s">
        <v>46</v>
      </c>
      <c r="D222" s="2">
        <v>96</v>
      </c>
      <c r="E222" s="2">
        <v>18162</v>
      </c>
      <c r="F222" s="2"/>
      <c r="G222" s="2">
        <v>11586</v>
      </c>
      <c r="H222" s="2">
        <v>6559</v>
      </c>
      <c r="I222" s="2">
        <v>301</v>
      </c>
      <c r="J222" s="2">
        <v>13</v>
      </c>
      <c r="K222" s="2">
        <v>3</v>
      </c>
      <c r="L222" s="2">
        <v>1000</v>
      </c>
      <c r="M222" s="2">
        <v>356</v>
      </c>
      <c r="N222" s="2">
        <v>619</v>
      </c>
      <c r="O222" s="2">
        <v>551030</v>
      </c>
      <c r="P222" s="3"/>
      <c r="Q222" s="3"/>
    </row>
    <row r="223" spans="1:17" x14ac:dyDescent="0.2">
      <c r="A223" s="5">
        <v>2006</v>
      </c>
      <c r="B223" s="4" t="s">
        <v>45</v>
      </c>
      <c r="C223" s="5" t="s">
        <v>46</v>
      </c>
      <c r="D223" s="5">
        <v>137</v>
      </c>
      <c r="E223" s="5">
        <v>19578</v>
      </c>
      <c r="F223" s="5"/>
      <c r="G223" s="5">
        <v>12784</v>
      </c>
      <c r="H223" s="5">
        <v>6778</v>
      </c>
      <c r="I223" s="5">
        <v>350</v>
      </c>
      <c r="J223" s="5">
        <v>38</v>
      </c>
      <c r="K223" s="5">
        <v>27</v>
      </c>
      <c r="L223" s="5">
        <v>869</v>
      </c>
      <c r="M223" s="5">
        <v>284</v>
      </c>
      <c r="N223" s="5">
        <v>558</v>
      </c>
      <c r="O223" s="5">
        <v>551030</v>
      </c>
      <c r="P223" s="3"/>
      <c r="Q223" s="3"/>
    </row>
    <row r="224" spans="1:17" x14ac:dyDescent="0.2">
      <c r="A224" s="2">
        <v>2007</v>
      </c>
      <c r="B224" s="1" t="s">
        <v>45</v>
      </c>
      <c r="C224" s="2" t="s">
        <v>46</v>
      </c>
      <c r="D224" s="2">
        <v>355</v>
      </c>
      <c r="E224" s="2">
        <v>20728</v>
      </c>
      <c r="F224" s="2"/>
      <c r="G224" s="2">
        <v>13759</v>
      </c>
      <c r="H224" s="2">
        <v>6947</v>
      </c>
      <c r="I224" s="2">
        <v>423</v>
      </c>
      <c r="J224" s="2">
        <v>55</v>
      </c>
      <c r="K224" s="2">
        <v>27</v>
      </c>
      <c r="L224" s="2">
        <v>986</v>
      </c>
      <c r="M224" s="2">
        <v>330</v>
      </c>
      <c r="N224" s="2">
        <v>629</v>
      </c>
      <c r="O224" s="2">
        <v>551030</v>
      </c>
      <c r="P224" s="3"/>
      <c r="Q224" s="3"/>
    </row>
    <row r="225" spans="1:17" x14ac:dyDescent="0.2">
      <c r="A225" s="5">
        <v>2008</v>
      </c>
      <c r="B225" s="4" t="s">
        <v>45</v>
      </c>
      <c r="C225" s="5" t="s">
        <v>46</v>
      </c>
      <c r="D225" s="5">
        <v>92</v>
      </c>
      <c r="E225" s="5">
        <v>22657</v>
      </c>
      <c r="F225" s="5"/>
      <c r="G225" s="5">
        <v>15478</v>
      </c>
      <c r="H225" s="5">
        <v>7158</v>
      </c>
      <c r="I225" s="5">
        <v>440</v>
      </c>
      <c r="J225" s="5">
        <v>43</v>
      </c>
      <c r="K225" s="5">
        <v>29</v>
      </c>
      <c r="L225" s="5">
        <v>971</v>
      </c>
      <c r="M225" s="5">
        <v>327</v>
      </c>
      <c r="N225" s="5">
        <v>615</v>
      </c>
      <c r="O225" s="5">
        <v>551030</v>
      </c>
      <c r="P225" s="3"/>
      <c r="Q225" s="3"/>
    </row>
    <row r="226" spans="1:17" x14ac:dyDescent="0.2">
      <c r="A226" s="2">
        <v>2009</v>
      </c>
      <c r="B226" s="1" t="s">
        <v>45</v>
      </c>
      <c r="C226" s="2" t="s">
        <v>46</v>
      </c>
      <c r="D226" s="2">
        <v>622</v>
      </c>
      <c r="E226" s="2">
        <v>23790</v>
      </c>
      <c r="F226" s="2"/>
      <c r="G226" s="2">
        <v>15730</v>
      </c>
      <c r="H226" s="2">
        <v>8048</v>
      </c>
      <c r="I226" s="2">
        <v>508</v>
      </c>
      <c r="J226" s="2">
        <v>30</v>
      </c>
      <c r="K226" s="2">
        <v>12</v>
      </c>
      <c r="L226" s="2">
        <v>956</v>
      </c>
      <c r="M226" s="2">
        <v>332</v>
      </c>
      <c r="N226" s="2">
        <v>612</v>
      </c>
      <c r="O226" s="2">
        <v>551030</v>
      </c>
      <c r="P226" s="3"/>
      <c r="Q226" s="3"/>
    </row>
    <row r="227" spans="1:17" x14ac:dyDescent="0.2">
      <c r="A227" s="5">
        <v>2010</v>
      </c>
      <c r="B227" s="4" t="s">
        <v>45</v>
      </c>
      <c r="C227" s="5" t="s">
        <v>46</v>
      </c>
      <c r="D227" s="5">
        <v>545</v>
      </c>
      <c r="E227" s="5">
        <v>23515</v>
      </c>
      <c r="F227" s="5"/>
      <c r="G227" s="5">
        <v>15631</v>
      </c>
      <c r="H227" s="5">
        <v>7872</v>
      </c>
      <c r="I227" s="5">
        <v>497</v>
      </c>
      <c r="J227" s="5">
        <v>33</v>
      </c>
      <c r="K227" s="5">
        <v>12</v>
      </c>
      <c r="L227" s="5">
        <v>476</v>
      </c>
      <c r="M227" s="5">
        <v>325</v>
      </c>
      <c r="N227" s="5">
        <v>139</v>
      </c>
      <c r="O227" s="5">
        <v>551030</v>
      </c>
      <c r="P227" s="3"/>
      <c r="Q227" s="3"/>
    </row>
    <row r="228" spans="1:17" x14ac:dyDescent="0.2">
      <c r="A228" s="2">
        <v>2011</v>
      </c>
      <c r="B228" s="1" t="s">
        <v>45</v>
      </c>
      <c r="C228" s="2" t="s">
        <v>46</v>
      </c>
      <c r="D228" s="2">
        <v>255</v>
      </c>
      <c r="E228" s="2">
        <v>23645</v>
      </c>
      <c r="F228" s="2"/>
      <c r="G228" s="2">
        <v>15577</v>
      </c>
      <c r="H228" s="2">
        <v>8061</v>
      </c>
      <c r="I228" s="2">
        <v>451</v>
      </c>
      <c r="J228" s="2">
        <v>32</v>
      </c>
      <c r="K228" s="2">
        <v>7</v>
      </c>
      <c r="L228" s="2">
        <v>836</v>
      </c>
      <c r="M228" s="2">
        <v>310</v>
      </c>
      <c r="N228" s="2">
        <v>519</v>
      </c>
      <c r="O228" s="2">
        <v>551030</v>
      </c>
      <c r="P228" s="3"/>
      <c r="Q228" s="3"/>
    </row>
    <row r="229" spans="1:17" x14ac:dyDescent="0.2">
      <c r="A229" s="5">
        <v>2012</v>
      </c>
      <c r="B229" s="4" t="s">
        <v>45</v>
      </c>
      <c r="C229" s="5" t="s">
        <v>46</v>
      </c>
      <c r="D229" s="5">
        <v>209</v>
      </c>
      <c r="E229" s="5">
        <v>21835</v>
      </c>
      <c r="F229" s="5"/>
      <c r="G229" s="5">
        <v>15068</v>
      </c>
      <c r="H229" s="5">
        <v>6758</v>
      </c>
      <c r="I229" s="5">
        <v>448</v>
      </c>
      <c r="J229" s="5">
        <v>33</v>
      </c>
      <c r="K229" s="5">
        <v>0</v>
      </c>
      <c r="L229" s="5">
        <v>-1654</v>
      </c>
      <c r="M229" s="5">
        <v>-680</v>
      </c>
      <c r="N229" s="5">
        <v>-974</v>
      </c>
      <c r="O229" s="5">
        <v>551030</v>
      </c>
      <c r="P229" s="3"/>
      <c r="Q229" s="3"/>
    </row>
    <row r="230" spans="1:17" x14ac:dyDescent="0.2">
      <c r="A230" s="2">
        <v>2013</v>
      </c>
      <c r="B230" s="1" t="s">
        <v>45</v>
      </c>
      <c r="C230" s="2" t="s">
        <v>46</v>
      </c>
      <c r="D230" s="2">
        <v>30</v>
      </c>
      <c r="E230" s="2">
        <v>21042</v>
      </c>
      <c r="F230" s="2"/>
      <c r="G230" s="2">
        <v>14356</v>
      </c>
      <c r="H230" s="2">
        <v>6686</v>
      </c>
      <c r="I230" s="2">
        <v>398</v>
      </c>
      <c r="J230" s="2">
        <v>30</v>
      </c>
      <c r="K230" s="2">
        <v>6</v>
      </c>
      <c r="L230" s="2">
        <v>829</v>
      </c>
      <c r="M230" s="2">
        <v>311</v>
      </c>
      <c r="N230" s="2">
        <v>289</v>
      </c>
      <c r="O230" s="2">
        <v>551030</v>
      </c>
      <c r="P230" s="3"/>
      <c r="Q230" s="3"/>
    </row>
    <row r="231" spans="1:17" x14ac:dyDescent="0.2">
      <c r="A231" s="5">
        <v>2014</v>
      </c>
      <c r="B231" s="4" t="s">
        <v>45</v>
      </c>
      <c r="C231" s="5" t="s">
        <v>46</v>
      </c>
      <c r="D231" s="5">
        <v>5</v>
      </c>
      <c r="E231" s="5">
        <v>22676</v>
      </c>
      <c r="F231" s="5"/>
      <c r="G231" s="5">
        <v>15821</v>
      </c>
      <c r="H231" s="5">
        <v>6855</v>
      </c>
      <c r="I231" s="5">
        <v>341</v>
      </c>
      <c r="J231" s="5">
        <v>37</v>
      </c>
      <c r="K231" s="5">
        <v>6</v>
      </c>
      <c r="L231" s="5">
        <v>970</v>
      </c>
      <c r="M231" s="5">
        <v>377</v>
      </c>
      <c r="N231" s="5">
        <v>586</v>
      </c>
      <c r="O231" s="5">
        <v>551030</v>
      </c>
      <c r="P231" s="3"/>
      <c r="Q231" s="3"/>
    </row>
    <row r="232" spans="1:17" x14ac:dyDescent="0.2">
      <c r="A232" s="2">
        <v>2015</v>
      </c>
      <c r="B232" s="1" t="s">
        <v>45</v>
      </c>
      <c r="C232" s="2" t="s">
        <v>46</v>
      </c>
      <c r="D232" s="2">
        <v>292</v>
      </c>
      <c r="E232" s="2">
        <v>23640</v>
      </c>
      <c r="F232" s="2"/>
      <c r="G232" s="2">
        <v>16552</v>
      </c>
      <c r="H232" s="2">
        <v>7088</v>
      </c>
      <c r="I232" s="2">
        <v>355</v>
      </c>
      <c r="J232" s="2">
        <v>41</v>
      </c>
      <c r="K232" s="2">
        <v>6</v>
      </c>
      <c r="L232" s="2">
        <v>948</v>
      </c>
      <c r="M232" s="2">
        <v>363</v>
      </c>
      <c r="N232" s="2">
        <v>630</v>
      </c>
      <c r="O232" s="2">
        <v>551030</v>
      </c>
      <c r="P232" s="3"/>
      <c r="Q232" s="3"/>
    </row>
    <row r="233" spans="1:17" x14ac:dyDescent="0.2">
      <c r="A233" s="5">
        <v>2016</v>
      </c>
      <c r="B233" s="4" t="s">
        <v>45</v>
      </c>
      <c r="C233" s="5" t="s">
        <v>46</v>
      </c>
      <c r="D233" s="5">
        <v>9</v>
      </c>
      <c r="E233" s="5">
        <v>24699</v>
      </c>
      <c r="F233" s="5"/>
      <c r="G233" s="5">
        <v>17454</v>
      </c>
      <c r="H233" s="5">
        <v>7245</v>
      </c>
      <c r="I233" s="5">
        <v>382</v>
      </c>
      <c r="J233" s="5">
        <v>40</v>
      </c>
      <c r="K233" s="5">
        <v>6</v>
      </c>
      <c r="L233" s="5">
        <v>1041</v>
      </c>
      <c r="M233" s="5">
        <v>382</v>
      </c>
      <c r="N233" s="5">
        <v>653</v>
      </c>
      <c r="O233" s="5">
        <v>551030</v>
      </c>
      <c r="P233" s="3"/>
      <c r="Q233" s="3"/>
    </row>
    <row r="234" spans="1:17" x14ac:dyDescent="0.2">
      <c r="A234" s="2">
        <v>2017</v>
      </c>
      <c r="B234" s="1" t="s">
        <v>45</v>
      </c>
      <c r="C234" s="2" t="s">
        <v>46</v>
      </c>
      <c r="D234" s="2">
        <v>10</v>
      </c>
      <c r="E234" s="2">
        <v>25945</v>
      </c>
      <c r="F234" s="2"/>
      <c r="G234" s="2">
        <v>18619</v>
      </c>
      <c r="H234" s="2">
        <v>7326</v>
      </c>
      <c r="I234" s="2">
        <v>391</v>
      </c>
      <c r="J234" s="2">
        <v>34</v>
      </c>
      <c r="K234" s="2">
        <v>6</v>
      </c>
      <c r="L234" s="2">
        <v>1105</v>
      </c>
      <c r="M234" s="2">
        <v>576</v>
      </c>
      <c r="N234" s="2">
        <v>523</v>
      </c>
      <c r="O234" s="2">
        <v>551030</v>
      </c>
      <c r="P234" s="3"/>
      <c r="Q234" s="3"/>
    </row>
    <row r="235" spans="1:17" x14ac:dyDescent="0.2">
      <c r="A235" s="5">
        <v>2018</v>
      </c>
      <c r="B235" s="4" t="s">
        <v>45</v>
      </c>
      <c r="C235" s="5" t="s">
        <v>46</v>
      </c>
      <c r="D235" s="5">
        <v>29</v>
      </c>
      <c r="E235" s="5">
        <v>27215</v>
      </c>
      <c r="F235" s="5"/>
      <c r="G235" s="5">
        <v>19442</v>
      </c>
      <c r="H235" s="5">
        <v>7773</v>
      </c>
      <c r="I235" s="5">
        <v>401</v>
      </c>
      <c r="J235" s="5">
        <v>33</v>
      </c>
      <c r="K235" s="5">
        <v>6</v>
      </c>
      <c r="L235" s="5">
        <v>1058</v>
      </c>
      <c r="M235" s="5">
        <v>237</v>
      </c>
      <c r="N235" s="5">
        <v>815</v>
      </c>
      <c r="O235" s="5">
        <v>551030</v>
      </c>
      <c r="P235" s="3"/>
      <c r="Q235" s="3"/>
    </row>
    <row r="236" spans="1:17" x14ac:dyDescent="0.2">
      <c r="A236" s="2">
        <v>2019</v>
      </c>
      <c r="B236" s="1" t="s">
        <v>45</v>
      </c>
      <c r="C236" s="2" t="s">
        <v>46</v>
      </c>
      <c r="D236" s="2">
        <v>30</v>
      </c>
      <c r="E236" s="2">
        <v>28933</v>
      </c>
      <c r="F236" s="2"/>
      <c r="G236" s="2">
        <v>20732</v>
      </c>
      <c r="H236" s="2">
        <v>8201</v>
      </c>
      <c r="I236" s="2">
        <v>401</v>
      </c>
      <c r="J236" s="2">
        <v>33</v>
      </c>
      <c r="K236" s="2">
        <v>6</v>
      </c>
      <c r="L236" s="2">
        <v>1016</v>
      </c>
      <c r="M236" s="2">
        <v>182</v>
      </c>
      <c r="N236" s="2">
        <v>828</v>
      </c>
      <c r="O236" s="2">
        <v>551030</v>
      </c>
      <c r="P236" s="3"/>
      <c r="Q236" s="3"/>
    </row>
    <row r="237" spans="1:17" x14ac:dyDescent="0.2">
      <c r="A237" s="5">
        <v>2004</v>
      </c>
      <c r="B237" s="4" t="s">
        <v>47</v>
      </c>
      <c r="C237" s="5" t="s">
        <v>48</v>
      </c>
      <c r="D237" s="5">
        <v>595</v>
      </c>
      <c r="E237" s="5">
        <v>34663</v>
      </c>
      <c r="F237" s="5"/>
      <c r="G237" s="5">
        <v>26087</v>
      </c>
      <c r="H237" s="5">
        <v>8576</v>
      </c>
      <c r="I237" s="5">
        <v>781</v>
      </c>
      <c r="J237" s="5">
        <v>33</v>
      </c>
      <c r="K237" s="5">
        <v>0</v>
      </c>
      <c r="L237" s="5">
        <v>1705</v>
      </c>
      <c r="M237" s="5">
        <v>572</v>
      </c>
      <c r="N237" s="5">
        <v>1095</v>
      </c>
      <c r="O237" s="5">
        <v>551010</v>
      </c>
      <c r="P237" s="3"/>
      <c r="Q237" s="3"/>
    </row>
    <row r="238" spans="1:17" x14ac:dyDescent="0.2">
      <c r="A238" s="2">
        <v>2005</v>
      </c>
      <c r="B238" s="1" t="s">
        <v>47</v>
      </c>
      <c r="C238" s="2" t="s">
        <v>48</v>
      </c>
      <c r="D238" s="2">
        <v>528</v>
      </c>
      <c r="E238" s="2">
        <v>36172</v>
      </c>
      <c r="F238" s="2"/>
      <c r="G238" s="2">
        <v>27023</v>
      </c>
      <c r="H238" s="2">
        <v>9149</v>
      </c>
      <c r="I238" s="2">
        <v>732</v>
      </c>
      <c r="J238" s="2">
        <v>105</v>
      </c>
      <c r="K238" s="2">
        <v>4</v>
      </c>
      <c r="L238" s="2">
        <v>1470</v>
      </c>
      <c r="M238" s="2">
        <v>430</v>
      </c>
      <c r="N238" s="2">
        <v>821</v>
      </c>
      <c r="O238" s="2">
        <v>551010</v>
      </c>
      <c r="P238" s="3"/>
      <c r="Q238" s="3"/>
    </row>
    <row r="239" spans="1:17" x14ac:dyDescent="0.2">
      <c r="A239" s="5">
        <v>2006</v>
      </c>
      <c r="B239" s="4" t="s">
        <v>47</v>
      </c>
      <c r="C239" s="5" t="s">
        <v>48</v>
      </c>
      <c r="D239" s="5">
        <v>726</v>
      </c>
      <c r="E239" s="5">
        <v>37987</v>
      </c>
      <c r="F239" s="5"/>
      <c r="G239" s="5">
        <v>28514</v>
      </c>
      <c r="H239" s="5">
        <v>9473</v>
      </c>
      <c r="I239" s="5">
        <v>814</v>
      </c>
      <c r="J239" s="5">
        <v>99</v>
      </c>
      <c r="K239" s="5">
        <v>3</v>
      </c>
      <c r="L239" s="5">
        <v>1483</v>
      </c>
      <c r="M239" s="5">
        <v>485</v>
      </c>
      <c r="N239" s="5">
        <v>1005</v>
      </c>
      <c r="O239" s="5">
        <v>551010</v>
      </c>
      <c r="P239" s="3"/>
      <c r="Q239" s="3"/>
    </row>
    <row r="240" spans="1:17" x14ac:dyDescent="0.2">
      <c r="A240" s="2">
        <v>2007</v>
      </c>
      <c r="B240" s="1" t="s">
        <v>47</v>
      </c>
      <c r="C240" s="2" t="s">
        <v>48</v>
      </c>
      <c r="D240" s="2">
        <v>543</v>
      </c>
      <c r="E240" s="2">
        <v>40366</v>
      </c>
      <c r="F240" s="2"/>
      <c r="G240" s="2">
        <v>30226</v>
      </c>
      <c r="H240" s="2">
        <v>10140</v>
      </c>
      <c r="I240" s="2">
        <v>920</v>
      </c>
      <c r="J240" s="2">
        <v>51</v>
      </c>
      <c r="K240" s="2">
        <v>3</v>
      </c>
      <c r="L240" s="2">
        <v>1666</v>
      </c>
      <c r="M240" s="2">
        <v>516</v>
      </c>
      <c r="N240" s="2">
        <v>1092</v>
      </c>
      <c r="O240" s="2">
        <v>551010</v>
      </c>
      <c r="P240" s="3"/>
      <c r="Q240" s="3"/>
    </row>
    <row r="241" spans="1:17" x14ac:dyDescent="0.2">
      <c r="A241" s="5">
        <v>2008</v>
      </c>
      <c r="B241" s="4" t="s">
        <v>47</v>
      </c>
      <c r="C241" s="5" t="s">
        <v>48</v>
      </c>
      <c r="D241" s="5">
        <v>738</v>
      </c>
      <c r="E241" s="5">
        <v>45155</v>
      </c>
      <c r="F241" s="5"/>
      <c r="G241" s="5">
        <v>34401</v>
      </c>
      <c r="H241" s="5">
        <v>10754</v>
      </c>
      <c r="I241" s="5">
        <v>1033</v>
      </c>
      <c r="J241" s="5">
        <v>57</v>
      </c>
      <c r="K241" s="5">
        <v>4</v>
      </c>
      <c r="L241" s="5">
        <v>2017</v>
      </c>
      <c r="M241" s="5">
        <v>642</v>
      </c>
      <c r="N241" s="5">
        <v>1383</v>
      </c>
      <c r="O241" s="5">
        <v>551010</v>
      </c>
      <c r="P241" s="3"/>
      <c r="Q241" s="3"/>
    </row>
    <row r="242" spans="1:17" x14ac:dyDescent="0.2">
      <c r="A242" s="2">
        <v>2009</v>
      </c>
      <c r="B242" s="1" t="s">
        <v>47</v>
      </c>
      <c r="C242" s="2" t="s">
        <v>48</v>
      </c>
      <c r="D242" s="2">
        <v>853</v>
      </c>
      <c r="E242" s="2">
        <v>48348</v>
      </c>
      <c r="F242" s="2"/>
      <c r="G242" s="2">
        <v>35147</v>
      </c>
      <c r="H242" s="2">
        <v>13201</v>
      </c>
      <c r="I242" s="2">
        <v>1040</v>
      </c>
      <c r="J242" s="2">
        <v>11</v>
      </c>
      <c r="K242" s="2">
        <v>5</v>
      </c>
      <c r="L242" s="2">
        <v>1945</v>
      </c>
      <c r="M242" s="2">
        <v>575</v>
      </c>
      <c r="N242" s="2">
        <v>1360</v>
      </c>
      <c r="O242" s="2">
        <v>551010</v>
      </c>
      <c r="P242" s="3"/>
      <c r="Q242" s="3"/>
    </row>
    <row r="243" spans="1:17" x14ac:dyDescent="0.2">
      <c r="A243" s="5">
        <v>2010</v>
      </c>
      <c r="B243" s="4" t="s">
        <v>47</v>
      </c>
      <c r="C243" s="5" t="s">
        <v>48</v>
      </c>
      <c r="D243" s="5">
        <v>710</v>
      </c>
      <c r="E243" s="5">
        <v>50455</v>
      </c>
      <c r="F243" s="5"/>
      <c r="G243" s="5">
        <v>36773</v>
      </c>
      <c r="H243" s="5">
        <v>13682</v>
      </c>
      <c r="I243" s="5">
        <v>1052</v>
      </c>
      <c r="J243" s="5">
        <v>38</v>
      </c>
      <c r="K243" s="5">
        <v>4</v>
      </c>
      <c r="L243" s="5">
        <v>1861</v>
      </c>
      <c r="M243" s="5">
        <v>643</v>
      </c>
      <c r="N243" s="5">
        <v>1214</v>
      </c>
      <c r="O243" s="5">
        <v>551010</v>
      </c>
      <c r="P243" s="3"/>
      <c r="Q243" s="3"/>
    </row>
    <row r="244" spans="1:17" x14ac:dyDescent="0.2">
      <c r="A244" s="2">
        <v>2011</v>
      </c>
      <c r="B244" s="1" t="s">
        <v>47</v>
      </c>
      <c r="C244" s="2" t="s">
        <v>48</v>
      </c>
      <c r="D244" s="2">
        <v>515</v>
      </c>
      <c r="E244" s="2">
        <v>52223</v>
      </c>
      <c r="F244" s="2"/>
      <c r="G244" s="2">
        <v>37558</v>
      </c>
      <c r="H244" s="2">
        <v>14664</v>
      </c>
      <c r="I244" s="2">
        <v>996</v>
      </c>
      <c r="J244" s="2">
        <v>27</v>
      </c>
      <c r="K244" s="2">
        <v>3</v>
      </c>
      <c r="L244" s="2">
        <v>2394</v>
      </c>
      <c r="M244" s="2">
        <v>818</v>
      </c>
      <c r="N244" s="2">
        <v>1946</v>
      </c>
      <c r="O244" s="2">
        <v>551010</v>
      </c>
      <c r="P244" s="3"/>
      <c r="Q244" s="3"/>
    </row>
    <row r="245" spans="1:17" x14ac:dyDescent="0.2">
      <c r="A245" s="5">
        <v>2012</v>
      </c>
      <c r="B245" s="4" t="s">
        <v>47</v>
      </c>
      <c r="C245" s="5" t="s">
        <v>48</v>
      </c>
      <c r="D245" s="5">
        <v>603</v>
      </c>
      <c r="E245" s="5">
        <v>54367</v>
      </c>
      <c r="F245" s="5"/>
      <c r="G245" s="5">
        <v>39130</v>
      </c>
      <c r="H245" s="5">
        <v>15237</v>
      </c>
      <c r="I245" s="5">
        <v>1057</v>
      </c>
      <c r="J245" s="5">
        <v>61</v>
      </c>
      <c r="K245" s="5">
        <v>3</v>
      </c>
      <c r="L245" s="5">
        <v>1866</v>
      </c>
      <c r="M245" s="5">
        <v>604</v>
      </c>
      <c r="N245" s="5">
        <v>1259</v>
      </c>
      <c r="O245" s="5">
        <v>551010</v>
      </c>
      <c r="P245" s="3"/>
      <c r="Q245" s="3"/>
    </row>
    <row r="246" spans="1:17" x14ac:dyDescent="0.2">
      <c r="A246" s="2">
        <v>2013</v>
      </c>
      <c r="B246" s="1" t="s">
        <v>47</v>
      </c>
      <c r="C246" s="2" t="s">
        <v>48</v>
      </c>
      <c r="D246" s="2">
        <v>471</v>
      </c>
      <c r="E246" s="2">
        <v>56414</v>
      </c>
      <c r="F246" s="2"/>
      <c r="G246" s="2">
        <v>40328</v>
      </c>
      <c r="H246" s="2">
        <v>16085</v>
      </c>
      <c r="I246" s="2">
        <v>946</v>
      </c>
      <c r="J246" s="2">
        <v>58</v>
      </c>
      <c r="K246" s="2">
        <v>4</v>
      </c>
      <c r="L246" s="2">
        <v>2168</v>
      </c>
      <c r="M246" s="2">
        <v>684</v>
      </c>
      <c r="N246" s="2">
        <v>1480</v>
      </c>
      <c r="O246" s="2">
        <v>551010</v>
      </c>
      <c r="P246" s="3"/>
      <c r="Q246" s="3"/>
    </row>
    <row r="247" spans="1:17" x14ac:dyDescent="0.2">
      <c r="A247" s="5">
        <v>2014</v>
      </c>
      <c r="B247" s="4" t="s">
        <v>47</v>
      </c>
      <c r="C247" s="5" t="s">
        <v>48</v>
      </c>
      <c r="D247" s="5">
        <v>549</v>
      </c>
      <c r="E247" s="5">
        <v>59633</v>
      </c>
      <c r="F247" s="5"/>
      <c r="G247" s="5">
        <v>42809</v>
      </c>
      <c r="H247" s="5">
        <v>16820</v>
      </c>
      <c r="I247" s="5">
        <v>929</v>
      </c>
      <c r="J247" s="5">
        <v>40</v>
      </c>
      <c r="K247" s="5">
        <v>4</v>
      </c>
      <c r="L247" s="5">
        <v>2580</v>
      </c>
      <c r="M247" s="5">
        <v>942</v>
      </c>
      <c r="N247" s="5">
        <v>1634</v>
      </c>
      <c r="O247" s="5">
        <v>551010</v>
      </c>
      <c r="P247" s="3"/>
      <c r="Q247" s="3"/>
    </row>
    <row r="248" spans="1:17" x14ac:dyDescent="0.2">
      <c r="A248" s="2">
        <v>2015</v>
      </c>
      <c r="B248" s="1" t="s">
        <v>47</v>
      </c>
      <c r="C248" s="2" t="s">
        <v>48</v>
      </c>
      <c r="D248" s="2">
        <v>563.20000000000005</v>
      </c>
      <c r="E248" s="2">
        <v>61683.1</v>
      </c>
      <c r="F248" s="2"/>
      <c r="G248" s="2">
        <v>43778.2</v>
      </c>
      <c r="H248" s="2">
        <v>17891.7</v>
      </c>
      <c r="I248" s="2">
        <v>935.2</v>
      </c>
      <c r="J248" s="2">
        <v>31.4</v>
      </c>
      <c r="K248" s="2">
        <v>5.2</v>
      </c>
      <c r="L248" s="2">
        <v>2688.2</v>
      </c>
      <c r="M248" s="2">
        <v>919.6</v>
      </c>
      <c r="N248" s="2">
        <v>2047.1</v>
      </c>
      <c r="O248" s="2">
        <v>551010</v>
      </c>
      <c r="P248" s="3"/>
      <c r="Q248" s="3"/>
    </row>
    <row r="249" spans="1:17" x14ac:dyDescent="0.2">
      <c r="A249" s="5">
        <v>2016</v>
      </c>
      <c r="B249" s="4" t="s">
        <v>47</v>
      </c>
      <c r="C249" s="5" t="s">
        <v>48</v>
      </c>
      <c r="D249" s="5">
        <v>542.20000000000005</v>
      </c>
      <c r="E249" s="5">
        <v>63467.7</v>
      </c>
      <c r="F249" s="5"/>
      <c r="G249" s="5">
        <v>46047.6</v>
      </c>
      <c r="H249" s="5">
        <v>17397</v>
      </c>
      <c r="I249" s="5">
        <v>928.9</v>
      </c>
      <c r="J249" s="5">
        <v>32.5</v>
      </c>
      <c r="K249" s="5">
        <v>7.1</v>
      </c>
      <c r="L249" s="5">
        <v>546.79999999999995</v>
      </c>
      <c r="M249" s="5">
        <v>-73.7</v>
      </c>
      <c r="N249" s="5">
        <v>610.9</v>
      </c>
      <c r="O249" s="5">
        <v>551010</v>
      </c>
      <c r="P249" s="3"/>
      <c r="Q249" s="3"/>
    </row>
    <row r="250" spans="1:17" x14ac:dyDescent="0.2">
      <c r="A250" s="2">
        <v>2017</v>
      </c>
      <c r="B250" s="1" t="s">
        <v>47</v>
      </c>
      <c r="C250" s="2" t="s">
        <v>48</v>
      </c>
      <c r="D250" s="2">
        <v>574.29999999999995</v>
      </c>
      <c r="E250" s="2">
        <v>64729.1</v>
      </c>
      <c r="F250" s="2"/>
      <c r="G250" s="2">
        <v>46403.6</v>
      </c>
      <c r="H250" s="2">
        <v>18298.900000000001</v>
      </c>
      <c r="I250" s="2">
        <v>943.6</v>
      </c>
      <c r="J250" s="2">
        <v>34.6</v>
      </c>
      <c r="K250" s="2">
        <v>16.3</v>
      </c>
      <c r="L250" s="2">
        <v>2898.6</v>
      </c>
      <c r="M250" s="2">
        <v>969.7</v>
      </c>
      <c r="N250" s="2">
        <v>1912.6</v>
      </c>
      <c r="O250" s="2">
        <v>551010</v>
      </c>
      <c r="P250" s="3"/>
      <c r="Q250" s="3"/>
    </row>
    <row r="251" spans="1:17" x14ac:dyDescent="0.2">
      <c r="A251" s="5">
        <v>2018</v>
      </c>
      <c r="B251" s="4" t="s">
        <v>47</v>
      </c>
      <c r="C251" s="5" t="s">
        <v>48</v>
      </c>
      <c r="D251" s="5">
        <v>603.20000000000005</v>
      </c>
      <c r="E251" s="5">
        <v>68802.8</v>
      </c>
      <c r="F251" s="5"/>
      <c r="G251" s="5">
        <v>49634.6</v>
      </c>
      <c r="H251" s="5">
        <v>19067.8</v>
      </c>
      <c r="I251" s="5">
        <v>1058</v>
      </c>
      <c r="J251" s="5">
        <v>18.2</v>
      </c>
      <c r="K251" s="5">
        <v>7.5</v>
      </c>
      <c r="L251" s="5">
        <v>2046.6</v>
      </c>
      <c r="M251" s="5">
        <v>115.3</v>
      </c>
      <c r="N251" s="5">
        <v>1923.8</v>
      </c>
      <c r="O251" s="5">
        <v>551010</v>
      </c>
      <c r="P251" s="3"/>
      <c r="Q251" s="3"/>
    </row>
    <row r="252" spans="1:17" x14ac:dyDescent="0.2">
      <c r="A252" s="2">
        <v>2019</v>
      </c>
      <c r="B252" s="1" t="s">
        <v>47</v>
      </c>
      <c r="C252" s="2" t="s">
        <v>48</v>
      </c>
      <c r="D252" s="2">
        <v>635.29999999999995</v>
      </c>
      <c r="E252" s="2">
        <v>75892.3</v>
      </c>
      <c r="F252" s="2"/>
      <c r="G252" s="2">
        <v>55870.5</v>
      </c>
      <c r="H252" s="2">
        <v>19675.099999999999</v>
      </c>
      <c r="I252" s="2">
        <v>1161.2</v>
      </c>
      <c r="J252" s="2"/>
      <c r="K252" s="2">
        <v>-1.3</v>
      </c>
      <c r="L252" s="2">
        <v>1906.9</v>
      </c>
      <c r="M252" s="2">
        <v>-12.9</v>
      </c>
      <c r="N252" s="2">
        <v>1921.1</v>
      </c>
      <c r="O252" s="2">
        <v>551010</v>
      </c>
      <c r="P252" s="3"/>
      <c r="Q252" s="3"/>
    </row>
    <row r="253" spans="1:17" x14ac:dyDescent="0.2">
      <c r="A253" s="5">
        <v>2004</v>
      </c>
      <c r="B253" s="4" t="s">
        <v>49</v>
      </c>
      <c r="C253" s="5" t="s">
        <v>50</v>
      </c>
      <c r="D253" s="5">
        <v>1944</v>
      </c>
      <c r="E253" s="5">
        <v>28923</v>
      </c>
      <c r="F253" s="5">
        <v>18636</v>
      </c>
      <c r="G253" s="5">
        <v>26672</v>
      </c>
      <c r="H253" s="5">
        <v>972</v>
      </c>
      <c r="I253" s="5">
        <v>1989</v>
      </c>
      <c r="J253" s="5">
        <v>282</v>
      </c>
      <c r="K253" s="5">
        <v>198</v>
      </c>
      <c r="L253" s="5">
        <v>831</v>
      </c>
      <c r="M253" s="5">
        <v>375</v>
      </c>
      <c r="N253" s="5">
        <v>292</v>
      </c>
      <c r="O253" s="5">
        <v>551050</v>
      </c>
      <c r="P253" s="3"/>
      <c r="Q253" s="3"/>
    </row>
    <row r="254" spans="1:17" x14ac:dyDescent="0.2">
      <c r="A254" s="2">
        <v>2005</v>
      </c>
      <c r="B254" s="1" t="s">
        <v>49</v>
      </c>
      <c r="C254" s="2" t="s">
        <v>50</v>
      </c>
      <c r="D254" s="2">
        <v>2013</v>
      </c>
      <c r="E254" s="2">
        <v>29432</v>
      </c>
      <c r="F254" s="2">
        <v>17750</v>
      </c>
      <c r="G254" s="2">
        <v>26172</v>
      </c>
      <c r="H254" s="2">
        <v>1649</v>
      </c>
      <c r="I254" s="2">
        <v>1946</v>
      </c>
      <c r="J254" s="2">
        <v>391</v>
      </c>
      <c r="K254" s="2">
        <v>361</v>
      </c>
      <c r="L254" s="2">
        <v>1458</v>
      </c>
      <c r="M254" s="2">
        <v>465</v>
      </c>
      <c r="N254" s="2">
        <v>630</v>
      </c>
      <c r="O254" s="2">
        <v>551050</v>
      </c>
      <c r="P254" s="3"/>
      <c r="Q254" s="3"/>
    </row>
    <row r="255" spans="1:17" x14ac:dyDescent="0.2">
      <c r="A255" s="5">
        <v>2006</v>
      </c>
      <c r="B255" s="4" t="s">
        <v>49</v>
      </c>
      <c r="C255" s="5" t="s">
        <v>50</v>
      </c>
      <c r="D255" s="5">
        <v>2567</v>
      </c>
      <c r="E255" s="5">
        <v>31201</v>
      </c>
      <c r="F255" s="5">
        <v>16043</v>
      </c>
      <c r="G255" s="5">
        <v>25288</v>
      </c>
      <c r="H255" s="5">
        <v>2965</v>
      </c>
      <c r="I255" s="5">
        <v>1812</v>
      </c>
      <c r="J255" s="5">
        <v>426</v>
      </c>
      <c r="K255" s="5">
        <v>459</v>
      </c>
      <c r="L255" s="5">
        <v>928</v>
      </c>
      <c r="M255" s="5">
        <v>334</v>
      </c>
      <c r="N255" s="5">
        <v>204</v>
      </c>
      <c r="O255" s="5">
        <v>551050</v>
      </c>
      <c r="P255" s="3"/>
      <c r="Q255" s="3"/>
    </row>
    <row r="256" spans="1:17" x14ac:dyDescent="0.2">
      <c r="A256" s="2">
        <v>2007</v>
      </c>
      <c r="B256" s="1" t="s">
        <v>49</v>
      </c>
      <c r="C256" s="2" t="s">
        <v>50</v>
      </c>
      <c r="D256" s="2">
        <v>3886</v>
      </c>
      <c r="E256" s="2">
        <v>34453</v>
      </c>
      <c r="F256" s="2">
        <v>18056</v>
      </c>
      <c r="G256" s="2">
        <v>28048</v>
      </c>
      <c r="H256" s="2">
        <v>3164</v>
      </c>
      <c r="I256" s="2">
        <v>1874</v>
      </c>
      <c r="J256" s="2">
        <v>500</v>
      </c>
      <c r="K256" s="2">
        <v>434</v>
      </c>
      <c r="L256" s="2">
        <v>1614</v>
      </c>
      <c r="M256" s="2">
        <v>685</v>
      </c>
      <c r="N256" s="2">
        <v>-95</v>
      </c>
      <c r="O256" s="2">
        <v>551050</v>
      </c>
      <c r="P256" s="3"/>
      <c r="Q256" s="3"/>
    </row>
    <row r="257" spans="1:17" x14ac:dyDescent="0.2">
      <c r="A257" s="5">
        <v>2008</v>
      </c>
      <c r="B257" s="4" t="s">
        <v>49</v>
      </c>
      <c r="C257" s="5" t="s">
        <v>50</v>
      </c>
      <c r="D257" s="5">
        <v>3014</v>
      </c>
      <c r="E257" s="5">
        <v>34806</v>
      </c>
      <c r="F257" s="5">
        <v>18153</v>
      </c>
      <c r="G257" s="5">
        <v>27719</v>
      </c>
      <c r="H257" s="5">
        <v>3669</v>
      </c>
      <c r="I257" s="5">
        <v>2020</v>
      </c>
      <c r="J257" s="5">
        <v>540</v>
      </c>
      <c r="K257" s="5">
        <v>794</v>
      </c>
      <c r="L257" s="5">
        <v>2784</v>
      </c>
      <c r="M257" s="5">
        <v>774</v>
      </c>
      <c r="N257" s="5">
        <v>1234</v>
      </c>
      <c r="O257" s="5">
        <v>551050</v>
      </c>
      <c r="P257" s="3"/>
      <c r="Q257" s="3"/>
    </row>
    <row r="258" spans="1:17" x14ac:dyDescent="0.2">
      <c r="A258" s="2">
        <v>2009</v>
      </c>
      <c r="B258" s="1" t="s">
        <v>49</v>
      </c>
      <c r="C258" s="2" t="s">
        <v>50</v>
      </c>
      <c r="D258" s="2">
        <v>3864</v>
      </c>
      <c r="E258" s="2">
        <v>39535</v>
      </c>
      <c r="F258" s="2">
        <v>19916</v>
      </c>
      <c r="G258" s="2">
        <v>30595</v>
      </c>
      <c r="H258" s="2">
        <v>4675</v>
      </c>
      <c r="I258" s="2">
        <v>1702</v>
      </c>
      <c r="J258" s="2">
        <v>348</v>
      </c>
      <c r="K258" s="2">
        <v>1107</v>
      </c>
      <c r="L258" s="2">
        <v>2435</v>
      </c>
      <c r="M258" s="2">
        <v>599</v>
      </c>
      <c r="N258" s="2">
        <v>658</v>
      </c>
      <c r="O258" s="2">
        <v>551050</v>
      </c>
      <c r="P258" s="3"/>
      <c r="Q258" s="3"/>
    </row>
    <row r="259" spans="1:17" x14ac:dyDescent="0.2">
      <c r="A259" s="5">
        <v>2010</v>
      </c>
      <c r="B259" s="4" t="s">
        <v>49</v>
      </c>
      <c r="C259" s="5" t="s">
        <v>50</v>
      </c>
      <c r="D259" s="5">
        <v>4858</v>
      </c>
      <c r="E259" s="5">
        <v>40511</v>
      </c>
      <c r="F259" s="5">
        <v>19733</v>
      </c>
      <c r="G259" s="5">
        <v>30038</v>
      </c>
      <c r="H259" s="5">
        <v>6473</v>
      </c>
      <c r="I259" s="5">
        <v>1719</v>
      </c>
      <c r="J259" s="5">
        <v>411</v>
      </c>
      <c r="K259" s="5">
        <v>1006</v>
      </c>
      <c r="L259" s="5">
        <v>1227</v>
      </c>
      <c r="M259" s="5">
        <v>307</v>
      </c>
      <c r="N259" s="5">
        <v>9</v>
      </c>
      <c r="O259" s="5">
        <v>551050</v>
      </c>
      <c r="P259" s="3"/>
      <c r="Q259" s="3"/>
    </row>
    <row r="260" spans="1:17" x14ac:dyDescent="0.2">
      <c r="A260" s="2">
        <v>2011</v>
      </c>
      <c r="B260" s="1" t="s">
        <v>49</v>
      </c>
      <c r="C260" s="2" t="s">
        <v>50</v>
      </c>
      <c r="D260" s="2">
        <v>3550</v>
      </c>
      <c r="E260" s="2">
        <v>45333</v>
      </c>
      <c r="F260" s="2">
        <v>22573</v>
      </c>
      <c r="G260" s="2">
        <v>35526</v>
      </c>
      <c r="H260" s="2">
        <v>5946</v>
      </c>
      <c r="I260" s="2">
        <v>1779</v>
      </c>
      <c r="J260" s="2">
        <v>400</v>
      </c>
      <c r="K260" s="2">
        <v>1083</v>
      </c>
      <c r="L260" s="2">
        <v>2177</v>
      </c>
      <c r="M260" s="2">
        <v>636</v>
      </c>
      <c r="N260" s="2">
        <v>58</v>
      </c>
      <c r="O260" s="2">
        <v>551050</v>
      </c>
      <c r="P260" s="3"/>
      <c r="Q260" s="3"/>
    </row>
    <row r="261" spans="1:17" x14ac:dyDescent="0.2">
      <c r="A261" s="5">
        <v>2012</v>
      </c>
      <c r="B261" s="4" t="s">
        <v>49</v>
      </c>
      <c r="C261" s="5" t="s">
        <v>50</v>
      </c>
      <c r="D261" s="5">
        <v>3417</v>
      </c>
      <c r="E261" s="5">
        <v>41830</v>
      </c>
      <c r="F261" s="5">
        <v>19973</v>
      </c>
      <c r="G261" s="5">
        <v>34238</v>
      </c>
      <c r="H261" s="5">
        <v>4569</v>
      </c>
      <c r="I261" s="5">
        <v>1683</v>
      </c>
      <c r="J261" s="5">
        <v>349</v>
      </c>
      <c r="K261" s="5">
        <v>555</v>
      </c>
      <c r="L261" s="5">
        <v>348</v>
      </c>
      <c r="M261" s="5">
        <v>708</v>
      </c>
      <c r="N261" s="5">
        <v>-912</v>
      </c>
      <c r="O261" s="5">
        <v>551050</v>
      </c>
      <c r="P261" s="3"/>
      <c r="Q261" s="3"/>
    </row>
    <row r="262" spans="1:17" x14ac:dyDescent="0.2">
      <c r="A262" s="2">
        <v>2013</v>
      </c>
      <c r="B262" s="1" t="s">
        <v>49</v>
      </c>
      <c r="C262" s="2" t="s">
        <v>50</v>
      </c>
      <c r="D262" s="2">
        <v>2907</v>
      </c>
      <c r="E262" s="2">
        <v>40411</v>
      </c>
      <c r="F262" s="2">
        <v>19994</v>
      </c>
      <c r="G262" s="2">
        <v>32682</v>
      </c>
      <c r="H262" s="2">
        <v>4330</v>
      </c>
      <c r="I262" s="2">
        <v>1566</v>
      </c>
      <c r="J262" s="2">
        <v>275</v>
      </c>
      <c r="K262" s="2">
        <v>446</v>
      </c>
      <c r="L262" s="2">
        <v>1073</v>
      </c>
      <c r="M262" s="2">
        <v>343</v>
      </c>
      <c r="N262" s="2">
        <v>114</v>
      </c>
      <c r="O262" s="2">
        <v>551050</v>
      </c>
      <c r="P262" s="3"/>
      <c r="Q262" s="3"/>
    </row>
    <row r="263" spans="1:17" x14ac:dyDescent="0.2">
      <c r="A263" s="5">
        <v>2014</v>
      </c>
      <c r="B263" s="4" t="s">
        <v>49</v>
      </c>
      <c r="C263" s="5" t="s">
        <v>50</v>
      </c>
      <c r="D263" s="5">
        <v>2531</v>
      </c>
      <c r="E263" s="5">
        <v>38966</v>
      </c>
      <c r="F263" s="5">
        <v>20000</v>
      </c>
      <c r="G263" s="5">
        <v>31563</v>
      </c>
      <c r="H263" s="5">
        <v>4272</v>
      </c>
      <c r="I263" s="5">
        <v>1639</v>
      </c>
      <c r="J263" s="5">
        <v>365</v>
      </c>
      <c r="K263" s="5">
        <v>387</v>
      </c>
      <c r="L263" s="5">
        <v>1595</v>
      </c>
      <c r="M263" s="5">
        <v>419</v>
      </c>
      <c r="N263" s="5">
        <v>769</v>
      </c>
      <c r="O263" s="5">
        <v>551050</v>
      </c>
      <c r="P263" s="3"/>
      <c r="Q263" s="3"/>
    </row>
    <row r="264" spans="1:17" x14ac:dyDescent="0.2">
      <c r="A264" s="2">
        <v>2015</v>
      </c>
      <c r="B264" s="1" t="s">
        <v>49</v>
      </c>
      <c r="C264" s="2" t="s">
        <v>50</v>
      </c>
      <c r="D264" s="2">
        <v>2041</v>
      </c>
      <c r="E264" s="2">
        <v>36850</v>
      </c>
      <c r="F264" s="2">
        <v>19769</v>
      </c>
      <c r="G264" s="2">
        <v>30141</v>
      </c>
      <c r="H264" s="2">
        <v>3149</v>
      </c>
      <c r="I264" s="2">
        <v>1590</v>
      </c>
      <c r="J264" s="2">
        <v>524</v>
      </c>
      <c r="K264" s="2">
        <v>456</v>
      </c>
      <c r="L264" s="2">
        <v>1227</v>
      </c>
      <c r="M264" s="2">
        <v>465</v>
      </c>
      <c r="N264" s="2">
        <v>306</v>
      </c>
      <c r="O264" s="2">
        <v>551050</v>
      </c>
      <c r="P264" s="3"/>
      <c r="Q264" s="3"/>
    </row>
    <row r="265" spans="1:17" x14ac:dyDescent="0.2">
      <c r="A265" s="5">
        <v>2016</v>
      </c>
      <c r="B265" s="4" t="s">
        <v>49</v>
      </c>
      <c r="C265" s="5" t="s">
        <v>50</v>
      </c>
      <c r="D265" s="5">
        <v>2381</v>
      </c>
      <c r="E265" s="5">
        <v>36119</v>
      </c>
      <c r="F265" s="5">
        <v>20463</v>
      </c>
      <c r="G265" s="5">
        <v>29637</v>
      </c>
      <c r="H265" s="5">
        <v>2794</v>
      </c>
      <c r="I265" s="5">
        <v>1556</v>
      </c>
      <c r="J265" s="5">
        <v>464</v>
      </c>
      <c r="K265" s="5">
        <v>353</v>
      </c>
      <c r="L265" s="5">
        <v>173</v>
      </c>
      <c r="M265" s="5">
        <v>-188</v>
      </c>
      <c r="N265" s="5">
        <v>-1130</v>
      </c>
      <c r="O265" s="5">
        <v>551050</v>
      </c>
      <c r="P265" s="3"/>
      <c r="Q265" s="3"/>
    </row>
    <row r="266" spans="1:17" x14ac:dyDescent="0.2">
      <c r="A266" s="2">
        <v>2017</v>
      </c>
      <c r="B266" s="1" t="s">
        <v>49</v>
      </c>
      <c r="C266" s="2" t="s">
        <v>50</v>
      </c>
      <c r="D266" s="2">
        <v>1647</v>
      </c>
      <c r="E266" s="2">
        <v>33112</v>
      </c>
      <c r="F266" s="2">
        <v>19970</v>
      </c>
      <c r="G266" s="2">
        <v>27430</v>
      </c>
      <c r="H266" s="2">
        <v>2465</v>
      </c>
      <c r="I266" s="2">
        <v>1309</v>
      </c>
      <c r="J266" s="2">
        <v>244</v>
      </c>
      <c r="K266" s="2">
        <v>359</v>
      </c>
      <c r="L266" s="2">
        <v>842</v>
      </c>
      <c r="M266" s="2">
        <v>990</v>
      </c>
      <c r="N266" s="2">
        <v>-1161</v>
      </c>
      <c r="O266" s="2">
        <v>551050</v>
      </c>
      <c r="P266" s="3"/>
      <c r="Q266" s="3"/>
    </row>
    <row r="267" spans="1:17" x14ac:dyDescent="0.2">
      <c r="A267" s="5">
        <v>2018</v>
      </c>
      <c r="B267" s="4" t="s">
        <v>49</v>
      </c>
      <c r="C267" s="5" t="s">
        <v>50</v>
      </c>
      <c r="D267" s="5">
        <v>1849</v>
      </c>
      <c r="E267" s="5">
        <v>32521</v>
      </c>
      <c r="F267" s="5">
        <v>19300</v>
      </c>
      <c r="G267" s="5">
        <v>26038</v>
      </c>
      <c r="H267" s="5">
        <v>3208</v>
      </c>
      <c r="I267" s="5">
        <v>1255</v>
      </c>
      <c r="J267" s="5">
        <v>310</v>
      </c>
      <c r="K267" s="5">
        <v>364</v>
      </c>
      <c r="L267" s="5">
        <v>2057</v>
      </c>
      <c r="M267" s="5">
        <v>708</v>
      </c>
      <c r="N267" s="5">
        <v>1203</v>
      </c>
      <c r="O267" s="5">
        <v>551050</v>
      </c>
      <c r="P267" s="3"/>
      <c r="Q267" s="3"/>
    </row>
    <row r="268" spans="1:17" x14ac:dyDescent="0.2">
      <c r="A268" s="2">
        <v>2019</v>
      </c>
      <c r="B268" s="1" t="s">
        <v>49</v>
      </c>
      <c r="C268" s="2" t="s">
        <v>50</v>
      </c>
      <c r="D268" s="2">
        <v>1765</v>
      </c>
      <c r="E268" s="2">
        <v>33648</v>
      </c>
      <c r="F268" s="2">
        <v>20455</v>
      </c>
      <c r="G268" s="2">
        <v>27531</v>
      </c>
      <c r="H268" s="2">
        <v>2996</v>
      </c>
      <c r="I268" s="2">
        <v>1288</v>
      </c>
      <c r="J268" s="2">
        <v>318</v>
      </c>
      <c r="K268" s="2">
        <v>175</v>
      </c>
      <c r="L268" s="2">
        <v>829</v>
      </c>
      <c r="M268" s="2">
        <v>352</v>
      </c>
      <c r="N268" s="2">
        <v>303</v>
      </c>
      <c r="O268" s="2">
        <v>551050</v>
      </c>
      <c r="P268" s="3"/>
      <c r="Q268" s="3"/>
    </row>
    <row r="269" spans="1:17" x14ac:dyDescent="0.2">
      <c r="A269" s="5">
        <v>2004</v>
      </c>
      <c r="B269" s="4" t="s">
        <v>51</v>
      </c>
      <c r="C269" s="5" t="s">
        <v>52</v>
      </c>
      <c r="D269" s="5">
        <v>4173</v>
      </c>
      <c r="E269" s="5">
        <v>59326</v>
      </c>
      <c r="F269" s="5">
        <v>1429</v>
      </c>
      <c r="G269" s="5">
        <v>51753</v>
      </c>
      <c r="H269" s="5">
        <v>7573</v>
      </c>
      <c r="I269" s="5">
        <v>23</v>
      </c>
      <c r="J269" s="5">
        <v>0</v>
      </c>
      <c r="K269" s="5">
        <v>0</v>
      </c>
      <c r="L269" s="5">
        <v>1807</v>
      </c>
      <c r="M269" s="5">
        <v>508</v>
      </c>
      <c r="N269" s="5">
        <v>1299</v>
      </c>
      <c r="O269" s="5">
        <v>403010</v>
      </c>
      <c r="P269" s="3"/>
      <c r="Q269" s="3"/>
    </row>
    <row r="270" spans="1:17" x14ac:dyDescent="0.2">
      <c r="A270" s="2">
        <v>2005</v>
      </c>
      <c r="B270" s="1" t="s">
        <v>51</v>
      </c>
      <c r="C270" s="2" t="s">
        <v>52</v>
      </c>
      <c r="D270" s="2">
        <v>1433</v>
      </c>
      <c r="E270" s="2">
        <v>56361</v>
      </c>
      <c r="F270" s="2">
        <v>1395</v>
      </c>
      <c r="G270" s="2">
        <v>48434</v>
      </c>
      <c r="H270" s="2">
        <v>7927</v>
      </c>
      <c r="I270" s="2">
        <v>23</v>
      </c>
      <c r="J270" s="2">
        <v>0</v>
      </c>
      <c r="K270" s="2">
        <v>0</v>
      </c>
      <c r="L270" s="2">
        <v>2226</v>
      </c>
      <c r="M270" s="2">
        <v>743</v>
      </c>
      <c r="N270" s="2">
        <v>1483</v>
      </c>
      <c r="O270" s="2">
        <v>403010</v>
      </c>
      <c r="P270" s="3"/>
      <c r="Q270" s="3"/>
    </row>
    <row r="271" spans="1:17" x14ac:dyDescent="0.2">
      <c r="A271" s="5">
        <v>2006</v>
      </c>
      <c r="B271" s="4" t="s">
        <v>51</v>
      </c>
      <c r="C271" s="5" t="s">
        <v>52</v>
      </c>
      <c r="D271" s="5">
        <v>2036</v>
      </c>
      <c r="E271" s="5">
        <v>59805</v>
      </c>
      <c r="F271" s="5">
        <v>1426</v>
      </c>
      <c r="G271" s="5">
        <v>51464</v>
      </c>
      <c r="H271" s="5">
        <v>8341</v>
      </c>
      <c r="I271" s="5">
        <v>19</v>
      </c>
      <c r="J271" s="5">
        <v>0</v>
      </c>
      <c r="K271" s="5">
        <v>0</v>
      </c>
      <c r="L271" s="5">
        <v>2264</v>
      </c>
      <c r="M271" s="5">
        <v>781</v>
      </c>
      <c r="N271" s="5">
        <v>1483</v>
      </c>
      <c r="O271" s="5">
        <v>403010</v>
      </c>
      <c r="P271" s="3"/>
      <c r="Q271" s="3"/>
    </row>
    <row r="272" spans="1:17" x14ac:dyDescent="0.2">
      <c r="A272" s="2">
        <v>2007</v>
      </c>
      <c r="B272" s="1" t="s">
        <v>51</v>
      </c>
      <c r="C272" s="2" t="s">
        <v>52</v>
      </c>
      <c r="D272" s="2">
        <v>2523</v>
      </c>
      <c r="E272" s="2">
        <v>65805</v>
      </c>
      <c r="F272" s="2">
        <v>1465</v>
      </c>
      <c r="G272" s="2">
        <v>57010</v>
      </c>
      <c r="H272" s="2">
        <v>8795</v>
      </c>
      <c r="I272" s="2">
        <v>27</v>
      </c>
      <c r="J272" s="2">
        <v>0</v>
      </c>
      <c r="K272" s="2"/>
      <c r="L272" s="2">
        <v>2499</v>
      </c>
      <c r="M272" s="2">
        <v>865</v>
      </c>
      <c r="N272" s="2">
        <v>1634</v>
      </c>
      <c r="O272" s="2">
        <v>403010</v>
      </c>
      <c r="P272" s="3"/>
      <c r="Q272" s="3"/>
    </row>
    <row r="273" spans="1:17" x14ac:dyDescent="0.2">
      <c r="A273" s="5">
        <v>2008</v>
      </c>
      <c r="B273" s="4" t="s">
        <v>51</v>
      </c>
      <c r="C273" s="5" t="s">
        <v>52</v>
      </c>
      <c r="D273" s="5">
        <v>2901</v>
      </c>
      <c r="E273" s="5">
        <v>79331</v>
      </c>
      <c r="F273" s="5">
        <v>1721</v>
      </c>
      <c r="G273" s="5">
        <v>72692</v>
      </c>
      <c r="H273" s="5">
        <v>6639</v>
      </c>
      <c r="I273" s="5">
        <v>29</v>
      </c>
      <c r="J273" s="5">
        <v>0</v>
      </c>
      <c r="K273" s="5"/>
      <c r="L273" s="5">
        <v>1914</v>
      </c>
      <c r="M273" s="5">
        <v>660</v>
      </c>
      <c r="N273" s="5">
        <v>1254</v>
      </c>
      <c r="O273" s="5">
        <v>403010</v>
      </c>
      <c r="P273" s="3"/>
      <c r="Q273" s="3"/>
    </row>
    <row r="274" spans="1:17" x14ac:dyDescent="0.2">
      <c r="A274" s="2">
        <v>2009</v>
      </c>
      <c r="B274" s="1" t="s">
        <v>51</v>
      </c>
      <c r="C274" s="2" t="s">
        <v>52</v>
      </c>
      <c r="D274" s="2">
        <v>3069</v>
      </c>
      <c r="E274" s="2">
        <v>84106</v>
      </c>
      <c r="F274" s="2">
        <v>2599</v>
      </c>
      <c r="G274" s="2">
        <v>75689</v>
      </c>
      <c r="H274" s="2">
        <v>8417</v>
      </c>
      <c r="I274" s="2">
        <v>72</v>
      </c>
      <c r="J274" s="2">
        <v>0</v>
      </c>
      <c r="K274" s="2"/>
      <c r="L274" s="2">
        <v>2235</v>
      </c>
      <c r="M274" s="2">
        <v>738</v>
      </c>
      <c r="N274" s="2">
        <v>1497</v>
      </c>
      <c r="O274" s="2">
        <v>403010</v>
      </c>
      <c r="P274" s="3"/>
      <c r="Q274" s="3"/>
    </row>
    <row r="275" spans="1:17" x14ac:dyDescent="0.2">
      <c r="A275" s="5">
        <v>2010</v>
      </c>
      <c r="B275" s="4" t="s">
        <v>51</v>
      </c>
      <c r="C275" s="5" t="s">
        <v>52</v>
      </c>
      <c r="D275" s="5">
        <v>4714</v>
      </c>
      <c r="E275" s="5">
        <v>101039</v>
      </c>
      <c r="F275" s="5">
        <v>3038</v>
      </c>
      <c r="G275" s="5">
        <v>89983</v>
      </c>
      <c r="H275" s="5">
        <v>11056</v>
      </c>
      <c r="I275" s="5">
        <v>149</v>
      </c>
      <c r="J275" s="5">
        <v>0</v>
      </c>
      <c r="K275" s="5"/>
      <c r="L275" s="5">
        <v>3585</v>
      </c>
      <c r="M275" s="5">
        <v>1241</v>
      </c>
      <c r="N275" s="5">
        <v>2344</v>
      </c>
      <c r="O275" s="5">
        <v>403010</v>
      </c>
      <c r="P275" s="3"/>
      <c r="Q275" s="3"/>
    </row>
    <row r="276" spans="1:17" x14ac:dyDescent="0.2">
      <c r="A276" s="2">
        <v>2011</v>
      </c>
      <c r="B276" s="1" t="s">
        <v>51</v>
      </c>
      <c r="C276" s="2" t="s">
        <v>52</v>
      </c>
      <c r="D276" s="2">
        <v>5040</v>
      </c>
      <c r="E276" s="2">
        <v>117102</v>
      </c>
      <c r="F276" s="2">
        <v>3285</v>
      </c>
      <c r="G276" s="2">
        <v>103596</v>
      </c>
      <c r="H276" s="2">
        <v>13506</v>
      </c>
      <c r="I276" s="2">
        <v>196</v>
      </c>
      <c r="J276" s="2">
        <v>0</v>
      </c>
      <c r="K276" s="2"/>
      <c r="L276" s="2">
        <v>2992</v>
      </c>
      <c r="M276" s="2">
        <v>1028</v>
      </c>
      <c r="N276" s="2">
        <v>1964</v>
      </c>
      <c r="O276" s="2">
        <v>403010</v>
      </c>
      <c r="P276" s="3"/>
      <c r="Q276" s="3"/>
    </row>
    <row r="277" spans="1:17" x14ac:dyDescent="0.2">
      <c r="A277" s="5">
        <v>2012</v>
      </c>
      <c r="B277" s="4" t="s">
        <v>51</v>
      </c>
      <c r="C277" s="5" t="s">
        <v>52</v>
      </c>
      <c r="D277" s="5">
        <v>9793</v>
      </c>
      <c r="E277" s="5">
        <v>131094</v>
      </c>
      <c r="F277" s="5">
        <v>4352</v>
      </c>
      <c r="G277" s="5">
        <v>115116</v>
      </c>
      <c r="H277" s="5">
        <v>15978</v>
      </c>
      <c r="I277" s="5">
        <v>261</v>
      </c>
      <c r="J277" s="5">
        <v>0</v>
      </c>
      <c r="K277" s="5"/>
      <c r="L277" s="5">
        <v>4302</v>
      </c>
      <c r="M277" s="5">
        <v>1436</v>
      </c>
      <c r="N277" s="5">
        <v>2866</v>
      </c>
      <c r="O277" s="5">
        <v>403010</v>
      </c>
      <c r="P277" s="3"/>
      <c r="Q277" s="3"/>
    </row>
    <row r="278" spans="1:17" x14ac:dyDescent="0.2">
      <c r="A278" s="2">
        <v>2013</v>
      </c>
      <c r="B278" s="1" t="s">
        <v>51</v>
      </c>
      <c r="C278" s="2" t="s">
        <v>52</v>
      </c>
      <c r="D278" s="2">
        <v>7923</v>
      </c>
      <c r="E278" s="2">
        <v>121307</v>
      </c>
      <c r="F278" s="2">
        <v>4897</v>
      </c>
      <c r="G278" s="2">
        <v>106687</v>
      </c>
      <c r="H278" s="2">
        <v>14620</v>
      </c>
      <c r="I278" s="2">
        <v>293</v>
      </c>
      <c r="J278" s="2">
        <v>0</v>
      </c>
      <c r="K278" s="2"/>
      <c r="L278" s="2">
        <v>4816</v>
      </c>
      <c r="M278" s="2">
        <v>1658</v>
      </c>
      <c r="N278" s="2">
        <v>3158</v>
      </c>
      <c r="O278" s="2">
        <v>403010</v>
      </c>
      <c r="P278" s="3"/>
      <c r="Q278" s="3"/>
    </row>
    <row r="279" spans="1:17" x14ac:dyDescent="0.2">
      <c r="A279" s="5">
        <v>2014</v>
      </c>
      <c r="B279" s="4" t="s">
        <v>51</v>
      </c>
      <c r="C279" s="5" t="s">
        <v>52</v>
      </c>
      <c r="D279" s="5">
        <v>5422</v>
      </c>
      <c r="E279" s="5">
        <v>119767</v>
      </c>
      <c r="F279" s="5">
        <v>5282</v>
      </c>
      <c r="G279" s="5">
        <v>101420</v>
      </c>
      <c r="H279" s="5">
        <v>18347</v>
      </c>
      <c r="I279" s="5">
        <v>317</v>
      </c>
      <c r="J279" s="5">
        <v>0</v>
      </c>
      <c r="K279" s="5">
        <v>0</v>
      </c>
      <c r="L279" s="5">
        <v>4491</v>
      </c>
      <c r="M279" s="5">
        <v>1540</v>
      </c>
      <c r="N279" s="5">
        <v>2951</v>
      </c>
      <c r="O279" s="5">
        <v>403010</v>
      </c>
      <c r="P279" s="3"/>
      <c r="Q279" s="3"/>
    </row>
    <row r="280" spans="1:17" x14ac:dyDescent="0.2">
      <c r="A280" s="2">
        <v>2015</v>
      </c>
      <c r="B280" s="1" t="s">
        <v>51</v>
      </c>
      <c r="C280" s="2" t="s">
        <v>52</v>
      </c>
      <c r="D280" s="2">
        <v>5114</v>
      </c>
      <c r="E280" s="2">
        <v>118296</v>
      </c>
      <c r="F280" s="2">
        <v>5011</v>
      </c>
      <c r="G280" s="2">
        <v>100588</v>
      </c>
      <c r="H280" s="2">
        <v>17708</v>
      </c>
      <c r="I280" s="2">
        <v>289</v>
      </c>
      <c r="J280" s="2">
        <v>0</v>
      </c>
      <c r="K280" s="2">
        <v>0</v>
      </c>
      <c r="L280" s="2">
        <v>3862</v>
      </c>
      <c r="M280" s="2">
        <v>1329</v>
      </c>
      <c r="N280" s="2">
        <v>2533</v>
      </c>
      <c r="O280" s="2">
        <v>403010</v>
      </c>
      <c r="P280" s="3"/>
      <c r="Q280" s="3"/>
    </row>
    <row r="281" spans="1:17" x14ac:dyDescent="0.2">
      <c r="A281" s="5">
        <v>2016</v>
      </c>
      <c r="B281" s="4" t="s">
        <v>51</v>
      </c>
      <c r="C281" s="5" t="s">
        <v>52</v>
      </c>
      <c r="D281" s="5">
        <v>7348</v>
      </c>
      <c r="E281" s="5">
        <v>129819</v>
      </c>
      <c r="F281" s="5">
        <v>5360</v>
      </c>
      <c r="G281" s="5">
        <v>109337</v>
      </c>
      <c r="H281" s="5">
        <v>20482</v>
      </c>
      <c r="I281" s="5">
        <v>268</v>
      </c>
      <c r="J281" s="5">
        <v>0</v>
      </c>
      <c r="K281" s="5">
        <v>0</v>
      </c>
      <c r="L281" s="5">
        <v>4067</v>
      </c>
      <c r="M281" s="5">
        <v>1408</v>
      </c>
      <c r="N281" s="5">
        <v>2659</v>
      </c>
      <c r="O281" s="5">
        <v>403010</v>
      </c>
      <c r="P281" s="3"/>
      <c r="Q281" s="3"/>
    </row>
    <row r="282" spans="1:17" x14ac:dyDescent="0.2">
      <c r="A282" s="2">
        <v>2017</v>
      </c>
      <c r="B282" s="1" t="s">
        <v>51</v>
      </c>
      <c r="C282" s="2" t="s">
        <v>52</v>
      </c>
      <c r="D282" s="2">
        <v>4765</v>
      </c>
      <c r="E282" s="2">
        <v>137217</v>
      </c>
      <c r="F282" s="2">
        <v>5289</v>
      </c>
      <c r="G282" s="2">
        <v>112619</v>
      </c>
      <c r="H282" s="2">
        <v>24598</v>
      </c>
      <c r="I282" s="2">
        <v>240</v>
      </c>
      <c r="J282" s="2">
        <v>0</v>
      </c>
      <c r="K282" s="2">
        <v>0</v>
      </c>
      <c r="L282" s="2">
        <v>4018</v>
      </c>
      <c r="M282" s="2">
        <v>-586</v>
      </c>
      <c r="N282" s="2">
        <v>4604</v>
      </c>
      <c r="O282" s="2">
        <v>403010</v>
      </c>
      <c r="P282" s="3"/>
      <c r="Q282" s="3"/>
    </row>
    <row r="283" spans="1:17" x14ac:dyDescent="0.2">
      <c r="A283" s="5">
        <v>2018</v>
      </c>
      <c r="B283" s="4" t="s">
        <v>51</v>
      </c>
      <c r="C283" s="5" t="s">
        <v>52</v>
      </c>
      <c r="D283" s="5">
        <v>5530</v>
      </c>
      <c r="E283" s="5">
        <v>140406</v>
      </c>
      <c r="F283" s="5">
        <v>5778</v>
      </c>
      <c r="G283" s="5">
        <v>116944</v>
      </c>
      <c r="H283" s="5">
        <v>23462</v>
      </c>
      <c r="I283" s="5">
        <v>222</v>
      </c>
      <c r="J283" s="5">
        <v>0</v>
      </c>
      <c r="K283" s="5">
        <v>0</v>
      </c>
      <c r="L283" s="5">
        <v>3983</v>
      </c>
      <c r="M283" s="5">
        <v>1063</v>
      </c>
      <c r="N283" s="5">
        <v>2920</v>
      </c>
      <c r="O283" s="5">
        <v>403010</v>
      </c>
      <c r="P283" s="3"/>
      <c r="Q283" s="3"/>
    </row>
    <row r="284" spans="1:17" x14ac:dyDescent="0.2">
      <c r="A284" s="2">
        <v>2019</v>
      </c>
      <c r="B284" s="1" t="s">
        <v>51</v>
      </c>
      <c r="C284" s="2" t="s">
        <v>52</v>
      </c>
      <c r="D284" s="2">
        <v>6401</v>
      </c>
      <c r="E284" s="2">
        <v>152768</v>
      </c>
      <c r="F284" s="2">
        <v>6569</v>
      </c>
      <c r="G284" s="2">
        <v>123809</v>
      </c>
      <c r="H284" s="2">
        <v>28959</v>
      </c>
      <c r="I284" s="2">
        <v>228</v>
      </c>
      <c r="J284" s="2">
        <v>0</v>
      </c>
      <c r="K284" s="2">
        <v>0</v>
      </c>
      <c r="L284" s="2">
        <v>4445</v>
      </c>
      <c r="M284" s="2">
        <v>1141</v>
      </c>
      <c r="N284" s="2">
        <v>3304</v>
      </c>
      <c r="O284" s="2">
        <v>403010</v>
      </c>
      <c r="P284" s="3"/>
      <c r="Q284" s="3"/>
    </row>
    <row r="285" spans="1:17" x14ac:dyDescent="0.2">
      <c r="A285" s="5">
        <v>2004</v>
      </c>
      <c r="B285" s="4" t="s">
        <v>53</v>
      </c>
      <c r="C285" s="5" t="s">
        <v>54</v>
      </c>
      <c r="D285" s="5">
        <v>680.33199999999999</v>
      </c>
      <c r="E285" s="5">
        <v>3243.683</v>
      </c>
      <c r="F285" s="5">
        <v>587.65300000000002</v>
      </c>
      <c r="G285" s="5">
        <v>1000.534</v>
      </c>
      <c r="H285" s="5">
        <v>2243.1489999999999</v>
      </c>
      <c r="I285" s="5">
        <v>15.234</v>
      </c>
      <c r="J285" s="5">
        <v>6.6159999999999997</v>
      </c>
      <c r="K285" s="5"/>
      <c r="L285" s="5">
        <v>236.87799999999999</v>
      </c>
      <c r="M285" s="5">
        <v>85.545000000000002</v>
      </c>
      <c r="N285" s="5">
        <v>151.333</v>
      </c>
      <c r="O285" s="5">
        <v>352020</v>
      </c>
      <c r="P285" s="3"/>
      <c r="Q285" s="3"/>
    </row>
    <row r="286" spans="1:17" x14ac:dyDescent="0.2">
      <c r="A286" s="2">
        <v>2005</v>
      </c>
      <c r="B286" s="1" t="s">
        <v>53</v>
      </c>
      <c r="C286" s="2" t="s">
        <v>54</v>
      </c>
      <c r="D286" s="2">
        <v>629.92600000000004</v>
      </c>
      <c r="E286" s="2">
        <v>3080.0329999999999</v>
      </c>
      <c r="F286" s="2">
        <v>587.93499999999995</v>
      </c>
      <c r="G286" s="2">
        <v>975.79200000000003</v>
      </c>
      <c r="H286" s="2">
        <v>2104.241</v>
      </c>
      <c r="I286" s="2">
        <v>14.523999999999999</v>
      </c>
      <c r="J286" s="2">
        <v>19.321000000000002</v>
      </c>
      <c r="K286" s="2"/>
      <c r="L286" s="2">
        <v>219.416</v>
      </c>
      <c r="M286" s="2">
        <v>81.183000000000007</v>
      </c>
      <c r="N286" s="2">
        <v>138.233</v>
      </c>
      <c r="O286" s="2">
        <v>352020</v>
      </c>
      <c r="P286" s="3"/>
      <c r="Q286" s="3"/>
    </row>
    <row r="287" spans="1:17" x14ac:dyDescent="0.2">
      <c r="A287" s="5">
        <v>2006</v>
      </c>
      <c r="B287" s="4" t="s">
        <v>53</v>
      </c>
      <c r="C287" s="5" t="s">
        <v>54</v>
      </c>
      <c r="D287" s="5">
        <v>160.82</v>
      </c>
      <c r="E287" s="5">
        <v>3760.5770000000002</v>
      </c>
      <c r="F287" s="5">
        <v>1231.204</v>
      </c>
      <c r="G287" s="5">
        <v>2080.1889999999999</v>
      </c>
      <c r="H287" s="5">
        <v>1680.3879999999999</v>
      </c>
      <c r="I287" s="5">
        <v>22.082000000000001</v>
      </c>
      <c r="J287" s="5">
        <v>27.754000000000001</v>
      </c>
      <c r="K287" s="5"/>
      <c r="L287" s="5">
        <v>-410.94900000000001</v>
      </c>
      <c r="M287" s="5">
        <v>34.055999999999997</v>
      </c>
      <c r="N287" s="5">
        <v>-445.005</v>
      </c>
      <c r="O287" s="5">
        <v>352020</v>
      </c>
      <c r="P287" s="3"/>
      <c r="Q287" s="3"/>
    </row>
    <row r="288" spans="1:17" x14ac:dyDescent="0.2">
      <c r="A288" s="2">
        <v>2007</v>
      </c>
      <c r="B288" s="1" t="s">
        <v>53</v>
      </c>
      <c r="C288" s="2" t="s">
        <v>54</v>
      </c>
      <c r="D288" s="2">
        <v>216.35300000000001</v>
      </c>
      <c r="E288" s="2">
        <v>3472.027</v>
      </c>
      <c r="F288" s="2">
        <v>899.40800000000002</v>
      </c>
      <c r="G288" s="2">
        <v>1622.5619999999999</v>
      </c>
      <c r="H288" s="2">
        <v>1849.4649999999999</v>
      </c>
      <c r="I288" s="2">
        <v>44.472999999999999</v>
      </c>
      <c r="J288" s="2">
        <v>8.8859999999999992</v>
      </c>
      <c r="K288" s="2">
        <v>0</v>
      </c>
      <c r="L288" s="2">
        <v>224.28399999999999</v>
      </c>
      <c r="M288" s="2">
        <v>83.254000000000005</v>
      </c>
      <c r="N288" s="2">
        <v>141.03</v>
      </c>
      <c r="O288" s="2">
        <v>352020</v>
      </c>
      <c r="P288" s="3"/>
      <c r="Q288" s="3"/>
    </row>
    <row r="289" spans="1:17" x14ac:dyDescent="0.2">
      <c r="A289" s="5">
        <v>2008</v>
      </c>
      <c r="B289" s="4" t="s">
        <v>53</v>
      </c>
      <c r="C289" s="5" t="s">
        <v>54</v>
      </c>
      <c r="D289" s="5">
        <v>520.78</v>
      </c>
      <c r="E289" s="5">
        <v>3677.8870000000002</v>
      </c>
      <c r="F289" s="5">
        <v>824.678</v>
      </c>
      <c r="G289" s="5">
        <v>1569.3019999999999</v>
      </c>
      <c r="H289" s="5">
        <v>2108.585</v>
      </c>
      <c r="I289" s="5">
        <v>28.184000000000001</v>
      </c>
      <c r="J289" s="5">
        <v>9.0549999999999997</v>
      </c>
      <c r="K289" s="5">
        <v>0</v>
      </c>
      <c r="L289" s="5">
        <v>358.31299999999999</v>
      </c>
      <c r="M289" s="5">
        <v>119.934</v>
      </c>
      <c r="N289" s="5">
        <v>238.37899999999999</v>
      </c>
      <c r="O289" s="5">
        <v>352020</v>
      </c>
      <c r="P289" s="3"/>
      <c r="Q289" s="3"/>
    </row>
    <row r="290" spans="1:17" x14ac:dyDescent="0.2">
      <c r="A290" s="2">
        <v>2009</v>
      </c>
      <c r="B290" s="1" t="s">
        <v>53</v>
      </c>
      <c r="C290" s="2" t="s">
        <v>54</v>
      </c>
      <c r="D290" s="2">
        <v>215</v>
      </c>
      <c r="E290" s="2">
        <v>5992.2</v>
      </c>
      <c r="F290" s="2">
        <v>1457.8</v>
      </c>
      <c r="G290" s="2">
        <v>2969.1</v>
      </c>
      <c r="H290" s="2">
        <v>3023.1</v>
      </c>
      <c r="I290" s="2">
        <v>34.200000000000003</v>
      </c>
      <c r="J290" s="2">
        <v>5</v>
      </c>
      <c r="K290" s="2">
        <v>0</v>
      </c>
      <c r="L290" s="2">
        <v>362.6</v>
      </c>
      <c r="M290" s="2">
        <v>140.6</v>
      </c>
      <c r="N290" s="2">
        <v>222</v>
      </c>
      <c r="O290" s="2">
        <v>352020</v>
      </c>
      <c r="P290" s="3"/>
      <c r="Q290" s="3"/>
    </row>
    <row r="291" spans="1:17" x14ac:dyDescent="0.2">
      <c r="A291" s="5">
        <v>2010</v>
      </c>
      <c r="B291" s="4" t="s">
        <v>53</v>
      </c>
      <c r="C291" s="5" t="s">
        <v>54</v>
      </c>
      <c r="D291" s="5">
        <v>293.89999999999998</v>
      </c>
      <c r="E291" s="5">
        <v>5827.3</v>
      </c>
      <c r="F291" s="5">
        <v>1016.1</v>
      </c>
      <c r="G291" s="5">
        <v>2544.6999999999998</v>
      </c>
      <c r="H291" s="5">
        <v>3281.7</v>
      </c>
      <c r="I291" s="5">
        <v>68.7</v>
      </c>
      <c r="J291" s="5">
        <v>1.6</v>
      </c>
      <c r="K291" s="5">
        <v>-1.1000000000000001</v>
      </c>
      <c r="L291" s="5">
        <v>250.6</v>
      </c>
      <c r="M291" s="5">
        <v>67.3</v>
      </c>
      <c r="N291" s="5">
        <v>184.4</v>
      </c>
      <c r="O291" s="5">
        <v>352020</v>
      </c>
      <c r="P291" s="3"/>
      <c r="Q291" s="3"/>
    </row>
    <row r="292" spans="1:17" x14ac:dyDescent="0.2">
      <c r="A292" s="2">
        <v>2011</v>
      </c>
      <c r="B292" s="1" t="s">
        <v>53</v>
      </c>
      <c r="C292" s="2" t="s">
        <v>54</v>
      </c>
      <c r="D292" s="2">
        <v>224.2</v>
      </c>
      <c r="E292" s="2">
        <v>6698.3</v>
      </c>
      <c r="F292" s="2">
        <v>1033</v>
      </c>
      <c r="G292" s="2">
        <v>3135.8</v>
      </c>
      <c r="H292" s="2">
        <v>3563.6</v>
      </c>
      <c r="I292" s="2">
        <v>71.900000000000006</v>
      </c>
      <c r="J292" s="2">
        <v>2.1</v>
      </c>
      <c r="K292" s="2">
        <v>-1.8</v>
      </c>
      <c r="L292" s="2">
        <v>456</v>
      </c>
      <c r="M292" s="2">
        <v>196.9</v>
      </c>
      <c r="N292" s="2">
        <v>260.89999999999998</v>
      </c>
      <c r="O292" s="2">
        <v>352020</v>
      </c>
      <c r="P292" s="3"/>
      <c r="Q292" s="3"/>
    </row>
    <row r="293" spans="1:17" x14ac:dyDescent="0.2">
      <c r="A293" s="5">
        <v>2012</v>
      </c>
      <c r="B293" s="4" t="s">
        <v>53</v>
      </c>
      <c r="C293" s="5" t="s">
        <v>54</v>
      </c>
      <c r="D293" s="5">
        <v>328</v>
      </c>
      <c r="E293" s="5">
        <v>14103.5</v>
      </c>
      <c r="F293" s="5">
        <v>6433.3</v>
      </c>
      <c r="G293" s="5">
        <v>10247.1</v>
      </c>
      <c r="H293" s="5">
        <v>3833.8</v>
      </c>
      <c r="I293" s="5">
        <v>148.6</v>
      </c>
      <c r="J293" s="5">
        <v>2.5</v>
      </c>
      <c r="K293" s="5">
        <v>1</v>
      </c>
      <c r="L293" s="5">
        <v>245.1</v>
      </c>
      <c r="M293" s="5">
        <v>146.80000000000001</v>
      </c>
      <c r="N293" s="5">
        <v>97.3</v>
      </c>
      <c r="O293" s="5">
        <v>352020</v>
      </c>
      <c r="P293" s="3"/>
      <c r="Q293" s="3"/>
    </row>
    <row r="294" spans="1:17" x14ac:dyDescent="0.2">
      <c r="A294" s="2">
        <v>2013</v>
      </c>
      <c r="B294" s="1" t="s">
        <v>53</v>
      </c>
      <c r="C294" s="2" t="s">
        <v>54</v>
      </c>
      <c r="D294" s="2">
        <v>331.5</v>
      </c>
      <c r="E294" s="2">
        <v>22725.9</v>
      </c>
      <c r="F294" s="2">
        <v>9052</v>
      </c>
      <c r="G294" s="2">
        <v>13188.8</v>
      </c>
      <c r="H294" s="2">
        <v>9532.1</v>
      </c>
      <c r="I294" s="2">
        <v>228.8</v>
      </c>
      <c r="J294" s="2">
        <v>4.8</v>
      </c>
      <c r="K294" s="2">
        <v>-0.7</v>
      </c>
      <c r="L294" s="2">
        <v>-638.4</v>
      </c>
      <c r="M294" s="2">
        <v>112.7</v>
      </c>
      <c r="N294" s="2">
        <v>-750.4</v>
      </c>
      <c r="O294" s="2">
        <v>352020</v>
      </c>
      <c r="P294" s="3"/>
      <c r="Q294" s="3"/>
    </row>
    <row r="295" spans="1:17" x14ac:dyDescent="0.2">
      <c r="A295" s="5">
        <v>2014</v>
      </c>
      <c r="B295" s="4" t="s">
        <v>53</v>
      </c>
      <c r="C295" s="5" t="s">
        <v>54</v>
      </c>
      <c r="D295" s="5">
        <v>251</v>
      </c>
      <c r="E295" s="5">
        <v>52529.1</v>
      </c>
      <c r="F295" s="5">
        <v>15543.7</v>
      </c>
      <c r="G295" s="5">
        <v>24193.599999999999</v>
      </c>
      <c r="H295" s="5">
        <v>28331.1</v>
      </c>
      <c r="I295" s="5">
        <v>411.8</v>
      </c>
      <c r="J295" s="5">
        <v>8.9</v>
      </c>
      <c r="K295" s="5">
        <v>0.3</v>
      </c>
      <c r="L295" s="5">
        <v>-1712.1</v>
      </c>
      <c r="M295" s="5">
        <v>-81.900000000000006</v>
      </c>
      <c r="N295" s="5">
        <v>-1630.5</v>
      </c>
      <c r="O295" s="5">
        <v>352020</v>
      </c>
      <c r="P295" s="3"/>
      <c r="Q295" s="3"/>
    </row>
    <row r="296" spans="1:17" x14ac:dyDescent="0.2">
      <c r="A296" s="2">
        <v>2015</v>
      </c>
      <c r="B296" s="1" t="s">
        <v>53</v>
      </c>
      <c r="C296" s="2" t="s">
        <v>54</v>
      </c>
      <c r="D296" s="2">
        <v>1105.3</v>
      </c>
      <c r="E296" s="2">
        <v>135840.70000000001</v>
      </c>
      <c r="F296" s="2">
        <v>42726.2</v>
      </c>
      <c r="G296" s="2">
        <v>59251.4</v>
      </c>
      <c r="H296" s="2">
        <v>76591.399999999994</v>
      </c>
      <c r="I296" s="2">
        <v>1193.3</v>
      </c>
      <c r="J296" s="2">
        <v>11.4</v>
      </c>
      <c r="K296" s="2">
        <v>4.2</v>
      </c>
      <c r="L296" s="2">
        <v>-4430.2</v>
      </c>
      <c r="M296" s="2">
        <v>-1561.9</v>
      </c>
      <c r="N296" s="2">
        <v>3915.2</v>
      </c>
      <c r="O296" s="2">
        <v>352020</v>
      </c>
      <c r="P296" s="3"/>
      <c r="Q296" s="3"/>
    </row>
    <row r="297" spans="1:17" x14ac:dyDescent="0.2">
      <c r="A297" s="5">
        <v>2016</v>
      </c>
      <c r="B297" s="4" t="s">
        <v>53</v>
      </c>
      <c r="C297" s="5" t="s">
        <v>54</v>
      </c>
      <c r="D297" s="5">
        <v>13225.5</v>
      </c>
      <c r="E297" s="5">
        <v>128986.3</v>
      </c>
      <c r="F297" s="5">
        <v>32768.699999999997</v>
      </c>
      <c r="G297" s="5">
        <v>52785.8</v>
      </c>
      <c r="H297" s="5">
        <v>76192.7</v>
      </c>
      <c r="I297" s="5">
        <v>1295.5999999999999</v>
      </c>
      <c r="J297" s="5">
        <v>69.900000000000006</v>
      </c>
      <c r="K297" s="5">
        <v>6.1</v>
      </c>
      <c r="L297" s="5">
        <v>-2832</v>
      </c>
      <c r="M297" s="5">
        <v>-1897</v>
      </c>
      <c r="N297" s="5">
        <v>14973.4</v>
      </c>
      <c r="O297" s="5">
        <v>352020</v>
      </c>
      <c r="P297" s="3"/>
      <c r="Q297" s="3"/>
    </row>
    <row r="298" spans="1:17" x14ac:dyDescent="0.2">
      <c r="A298" s="2">
        <v>2017</v>
      </c>
      <c r="B298" s="1" t="s">
        <v>53</v>
      </c>
      <c r="C298" s="2" t="s">
        <v>54</v>
      </c>
      <c r="D298" s="2">
        <v>6449.3</v>
      </c>
      <c r="E298" s="2">
        <v>118341.9</v>
      </c>
      <c r="F298" s="2">
        <v>30075.3</v>
      </c>
      <c r="G298" s="2">
        <v>44504.800000000003</v>
      </c>
      <c r="H298" s="2">
        <v>73821.100000000006</v>
      </c>
      <c r="I298" s="2">
        <v>1095.5999999999999</v>
      </c>
      <c r="J298" s="2">
        <v>67.7</v>
      </c>
      <c r="K298" s="2">
        <v>6.6</v>
      </c>
      <c r="L298" s="2">
        <v>-10386.4</v>
      </c>
      <c r="M298" s="2">
        <v>-6670.4</v>
      </c>
      <c r="N298" s="2">
        <v>-4125.5</v>
      </c>
      <c r="O298" s="2">
        <v>352020</v>
      </c>
      <c r="P298" s="3"/>
      <c r="Q298" s="3"/>
    </row>
    <row r="299" spans="1:17" x14ac:dyDescent="0.2">
      <c r="A299" s="5">
        <v>2018</v>
      </c>
      <c r="B299" s="4" t="s">
        <v>53</v>
      </c>
      <c r="C299" s="5" t="s">
        <v>54</v>
      </c>
      <c r="D299" s="5">
        <v>1907.3</v>
      </c>
      <c r="E299" s="5">
        <v>101787.6</v>
      </c>
      <c r="F299" s="5">
        <v>23797.7</v>
      </c>
      <c r="G299" s="5">
        <v>36656.6</v>
      </c>
      <c r="H299" s="5">
        <v>65114.1</v>
      </c>
      <c r="I299" s="5">
        <v>911.2</v>
      </c>
      <c r="J299" s="5">
        <v>45.2</v>
      </c>
      <c r="K299" s="5">
        <v>10.199999999999999</v>
      </c>
      <c r="L299" s="5">
        <v>-6856.9</v>
      </c>
      <c r="M299" s="5">
        <v>-1770.7</v>
      </c>
      <c r="N299" s="5">
        <v>-5096.3999999999996</v>
      </c>
      <c r="O299" s="5">
        <v>352020</v>
      </c>
      <c r="P299" s="3"/>
      <c r="Q299" s="3"/>
    </row>
    <row r="300" spans="1:17" x14ac:dyDescent="0.2">
      <c r="A300" s="2">
        <v>2019</v>
      </c>
      <c r="B300" s="1" t="s">
        <v>53</v>
      </c>
      <c r="C300" s="2" t="s">
        <v>54</v>
      </c>
      <c r="D300" s="2">
        <v>5914.9</v>
      </c>
      <c r="E300" s="2">
        <v>94699.1</v>
      </c>
      <c r="F300" s="2">
        <v>23219.5</v>
      </c>
      <c r="G300" s="2">
        <v>36502.699999999997</v>
      </c>
      <c r="H300" s="2">
        <v>58173.599999999999</v>
      </c>
      <c r="I300" s="2">
        <v>783</v>
      </c>
      <c r="J300" s="2">
        <v>76.8</v>
      </c>
      <c r="K300" s="2">
        <v>5.9</v>
      </c>
      <c r="L300" s="2">
        <v>-5118.7</v>
      </c>
      <c r="M300" s="2">
        <v>146.4</v>
      </c>
      <c r="N300" s="2">
        <v>-5271</v>
      </c>
      <c r="O300" s="2">
        <v>352020</v>
      </c>
      <c r="P300" s="3"/>
      <c r="Q300" s="3"/>
    </row>
    <row r="301" spans="1:17" x14ac:dyDescent="0.2">
      <c r="A301" s="5">
        <v>2004</v>
      </c>
      <c r="B301" s="4" t="s">
        <v>55</v>
      </c>
      <c r="C301" s="5" t="s">
        <v>56</v>
      </c>
      <c r="D301" s="5">
        <v>68057</v>
      </c>
      <c r="E301" s="5">
        <v>801145</v>
      </c>
      <c r="F301" s="5">
        <v>87206</v>
      </c>
      <c r="G301" s="5">
        <v>716442</v>
      </c>
      <c r="H301" s="5">
        <v>79673</v>
      </c>
      <c r="I301" s="5">
        <v>4489</v>
      </c>
      <c r="J301" s="5">
        <v>0</v>
      </c>
      <c r="K301" s="5">
        <v>455</v>
      </c>
      <c r="L301" s="5">
        <v>14845</v>
      </c>
      <c r="M301" s="5">
        <v>4407</v>
      </c>
      <c r="N301" s="5">
        <v>9839</v>
      </c>
      <c r="O301" s="5">
        <v>403010</v>
      </c>
      <c r="P301" s="3"/>
      <c r="Q301" s="3"/>
    </row>
    <row r="302" spans="1:17" x14ac:dyDescent="0.2">
      <c r="A302" s="2">
        <v>2005</v>
      </c>
      <c r="B302" s="1" t="s">
        <v>55</v>
      </c>
      <c r="C302" s="2" t="s">
        <v>56</v>
      </c>
      <c r="D302" s="2">
        <v>47843</v>
      </c>
      <c r="E302" s="2">
        <v>853370</v>
      </c>
      <c r="F302" s="2">
        <v>99291</v>
      </c>
      <c r="G302" s="2">
        <v>761743</v>
      </c>
      <c r="H302" s="2">
        <v>86317</v>
      </c>
      <c r="I302" s="2">
        <v>5734</v>
      </c>
      <c r="J302" s="2">
        <v>0</v>
      </c>
      <c r="K302" s="2">
        <v>478</v>
      </c>
      <c r="L302" s="2">
        <v>15213</v>
      </c>
      <c r="M302" s="2">
        <v>4258</v>
      </c>
      <c r="N302" s="2">
        <v>10477</v>
      </c>
      <c r="O302" s="2">
        <v>403010</v>
      </c>
      <c r="P302" s="3"/>
      <c r="Q302" s="3"/>
    </row>
    <row r="303" spans="1:17" x14ac:dyDescent="0.2">
      <c r="A303" s="5">
        <v>2006</v>
      </c>
      <c r="B303" s="4" t="s">
        <v>55</v>
      </c>
      <c r="C303" s="5" t="s">
        <v>56</v>
      </c>
      <c r="D303" s="5">
        <v>74870</v>
      </c>
      <c r="E303" s="5">
        <v>979414</v>
      </c>
      <c r="F303" s="5">
        <v>135650</v>
      </c>
      <c r="G303" s="5">
        <v>869768</v>
      </c>
      <c r="H303" s="5">
        <v>101677</v>
      </c>
      <c r="I303" s="5">
        <v>7009</v>
      </c>
      <c r="J303" s="5">
        <v>0</v>
      </c>
      <c r="K303" s="5">
        <v>1136</v>
      </c>
      <c r="L303" s="5">
        <v>21687</v>
      </c>
      <c r="M303" s="5">
        <v>6537</v>
      </c>
      <c r="N303" s="5">
        <v>14048</v>
      </c>
      <c r="O303" s="5">
        <v>403010</v>
      </c>
      <c r="P303" s="3"/>
      <c r="Q303" s="3"/>
    </row>
    <row r="304" spans="1:17" x14ac:dyDescent="0.2">
      <c r="A304" s="2">
        <v>2007</v>
      </c>
      <c r="B304" s="1" t="s">
        <v>55</v>
      </c>
      <c r="C304" s="2" t="s">
        <v>56</v>
      </c>
      <c r="D304" s="2">
        <v>132009</v>
      </c>
      <c r="E304" s="2">
        <v>1060505</v>
      </c>
      <c r="F304" s="2">
        <v>162935</v>
      </c>
      <c r="G304" s="2">
        <v>954182</v>
      </c>
      <c r="H304" s="2">
        <v>95801</v>
      </c>
      <c r="I304" s="2">
        <v>9725</v>
      </c>
      <c r="J304" s="2">
        <v>0</v>
      </c>
      <c r="K304" s="2">
        <v>1288</v>
      </c>
      <c r="L304" s="2">
        <v>8943</v>
      </c>
      <c r="M304" s="2">
        <v>1455</v>
      </c>
      <c r="N304" s="2">
        <v>6200</v>
      </c>
      <c r="O304" s="2">
        <v>403010</v>
      </c>
      <c r="P304" s="3"/>
      <c r="Q304" s="3"/>
    </row>
    <row r="305" spans="1:17" x14ac:dyDescent="0.2">
      <c r="A305" s="5">
        <v>2008</v>
      </c>
      <c r="B305" s="4" t="s">
        <v>55</v>
      </c>
      <c r="C305" s="5" t="s">
        <v>56</v>
      </c>
      <c r="D305" s="5">
        <v>97518</v>
      </c>
      <c r="E305" s="5">
        <v>860418</v>
      </c>
      <c r="F305" s="5">
        <v>173854</v>
      </c>
      <c r="G305" s="5">
        <v>797692</v>
      </c>
      <c r="H305" s="5">
        <v>52710</v>
      </c>
      <c r="I305" s="5">
        <v>10407</v>
      </c>
      <c r="J305" s="5">
        <v>0</v>
      </c>
      <c r="K305" s="5">
        <v>-1098</v>
      </c>
      <c r="L305" s="5">
        <v>-108761</v>
      </c>
      <c r="M305" s="5">
        <v>-8374</v>
      </c>
      <c r="N305" s="5">
        <v>-99289</v>
      </c>
      <c r="O305" s="5">
        <v>403010</v>
      </c>
      <c r="P305" s="3"/>
      <c r="Q305" s="3"/>
    </row>
    <row r="306" spans="1:17" x14ac:dyDescent="0.2">
      <c r="A306" s="2">
        <v>2009</v>
      </c>
      <c r="B306" s="1" t="s">
        <v>55</v>
      </c>
      <c r="C306" s="2" t="s">
        <v>56</v>
      </c>
      <c r="D306" s="2">
        <v>88501</v>
      </c>
      <c r="E306" s="2">
        <v>847585</v>
      </c>
      <c r="F306" s="2">
        <v>131198</v>
      </c>
      <c r="G306" s="2">
        <v>748550</v>
      </c>
      <c r="H306" s="2">
        <v>69824</v>
      </c>
      <c r="I306" s="2">
        <v>10169</v>
      </c>
      <c r="J306" s="2">
        <v>0</v>
      </c>
      <c r="K306" s="2">
        <v>-1387</v>
      </c>
      <c r="L306" s="2">
        <v>-13648</v>
      </c>
      <c r="M306" s="2">
        <v>-1878</v>
      </c>
      <c r="N306" s="2">
        <v>-10949</v>
      </c>
      <c r="O306" s="2">
        <v>403010</v>
      </c>
      <c r="P306" s="3"/>
      <c r="Q306" s="3"/>
    </row>
    <row r="307" spans="1:17" x14ac:dyDescent="0.2">
      <c r="A307" s="5">
        <v>2010</v>
      </c>
      <c r="B307" s="4" t="s">
        <v>55</v>
      </c>
      <c r="C307" s="5" t="s">
        <v>56</v>
      </c>
      <c r="D307" s="5">
        <v>117077</v>
      </c>
      <c r="E307" s="5">
        <v>683443</v>
      </c>
      <c r="F307" s="5">
        <v>100061</v>
      </c>
      <c r="G307" s="5">
        <v>569770</v>
      </c>
      <c r="H307" s="5">
        <v>85319</v>
      </c>
      <c r="I307" s="5">
        <v>7859</v>
      </c>
      <c r="J307" s="5">
        <v>0</v>
      </c>
      <c r="K307" s="5">
        <v>2173</v>
      </c>
      <c r="L307" s="5">
        <v>17936</v>
      </c>
      <c r="M307" s="5">
        <v>5859</v>
      </c>
      <c r="N307" s="5">
        <v>7786</v>
      </c>
      <c r="O307" s="5">
        <v>403010</v>
      </c>
      <c r="P307" s="3"/>
      <c r="Q307" s="3"/>
    </row>
    <row r="308" spans="1:17" x14ac:dyDescent="0.2">
      <c r="A308" s="2">
        <v>2011</v>
      </c>
      <c r="B308" s="1" t="s">
        <v>55</v>
      </c>
      <c r="C308" s="2" t="s">
        <v>56</v>
      </c>
      <c r="D308" s="2">
        <v>61624</v>
      </c>
      <c r="E308" s="2">
        <v>555773</v>
      </c>
      <c r="F308" s="2">
        <v>75253</v>
      </c>
      <c r="G308" s="2">
        <v>441444</v>
      </c>
      <c r="H308" s="2">
        <v>104951</v>
      </c>
      <c r="I308" s="2">
        <v>3871</v>
      </c>
      <c r="J308" s="2">
        <v>0</v>
      </c>
      <c r="K308" s="2">
        <v>689</v>
      </c>
      <c r="L308" s="2">
        <v>-1065</v>
      </c>
      <c r="M308" s="2">
        <v>-18036</v>
      </c>
      <c r="N308" s="2">
        <v>17798</v>
      </c>
      <c r="O308" s="2">
        <v>403010</v>
      </c>
      <c r="P308" s="3"/>
      <c r="Q308" s="3"/>
    </row>
    <row r="309" spans="1:17" x14ac:dyDescent="0.2">
      <c r="A309" s="5">
        <v>2012</v>
      </c>
      <c r="B309" s="4" t="s">
        <v>55</v>
      </c>
      <c r="C309" s="5" t="s">
        <v>56</v>
      </c>
      <c r="D309" s="5">
        <v>69084</v>
      </c>
      <c r="E309" s="5">
        <v>548633</v>
      </c>
      <c r="F309" s="5">
        <v>48500</v>
      </c>
      <c r="G309" s="5">
        <v>449630</v>
      </c>
      <c r="H309" s="5">
        <v>98002</v>
      </c>
      <c r="I309" s="5">
        <v>2319</v>
      </c>
      <c r="J309" s="5">
        <v>0</v>
      </c>
      <c r="K309" s="5">
        <v>262</v>
      </c>
      <c r="L309" s="5">
        <v>9322</v>
      </c>
      <c r="M309" s="5">
        <v>1570</v>
      </c>
      <c r="N309" s="5">
        <v>3438</v>
      </c>
      <c r="O309" s="5">
        <v>403010</v>
      </c>
      <c r="P309" s="3"/>
      <c r="Q309" s="3"/>
    </row>
    <row r="310" spans="1:17" x14ac:dyDescent="0.2">
      <c r="A310" s="2">
        <v>2013</v>
      </c>
      <c r="B310" s="1" t="s">
        <v>55</v>
      </c>
      <c r="C310" s="2" t="s">
        <v>56</v>
      </c>
      <c r="D310" s="2">
        <v>35401</v>
      </c>
      <c r="E310" s="2">
        <v>541329</v>
      </c>
      <c r="F310" s="2">
        <v>41693</v>
      </c>
      <c r="G310" s="2">
        <v>440218</v>
      </c>
      <c r="H310" s="2">
        <v>100470</v>
      </c>
      <c r="I310" s="2">
        <v>2142</v>
      </c>
      <c r="J310" s="2">
        <v>0</v>
      </c>
      <c r="K310" s="2">
        <v>7</v>
      </c>
      <c r="L310" s="2">
        <v>9368</v>
      </c>
      <c r="M310" s="2">
        <v>360</v>
      </c>
      <c r="N310" s="2">
        <v>9085</v>
      </c>
      <c r="O310" s="2">
        <v>403010</v>
      </c>
      <c r="P310" s="3"/>
      <c r="Q310" s="3"/>
    </row>
    <row r="311" spans="1:17" x14ac:dyDescent="0.2">
      <c r="A311" s="5">
        <v>2014</v>
      </c>
      <c r="B311" s="4" t="s">
        <v>55</v>
      </c>
      <c r="C311" s="5" t="s">
        <v>56</v>
      </c>
      <c r="D311" s="5">
        <v>25001</v>
      </c>
      <c r="E311" s="5">
        <v>515581</v>
      </c>
      <c r="F311" s="5">
        <v>31217</v>
      </c>
      <c r="G311" s="5">
        <v>408309</v>
      </c>
      <c r="H311" s="5">
        <v>106898</v>
      </c>
      <c r="I311" s="5">
        <v>1718</v>
      </c>
      <c r="J311" s="5">
        <v>0</v>
      </c>
      <c r="K311" s="5">
        <v>-5</v>
      </c>
      <c r="L311" s="5">
        <v>10501</v>
      </c>
      <c r="M311" s="5">
        <v>2927</v>
      </c>
      <c r="N311" s="5">
        <v>7529</v>
      </c>
      <c r="O311" s="5">
        <v>403010</v>
      </c>
      <c r="P311" s="3"/>
      <c r="Q311" s="3"/>
    </row>
    <row r="312" spans="1:17" x14ac:dyDescent="0.2">
      <c r="A312" s="2">
        <v>2015</v>
      </c>
      <c r="B312" s="1" t="s">
        <v>55</v>
      </c>
      <c r="C312" s="2" t="s">
        <v>56</v>
      </c>
      <c r="D312" s="2">
        <v>21208</v>
      </c>
      <c r="E312" s="2">
        <v>496943</v>
      </c>
      <c r="F312" s="2">
        <v>29350</v>
      </c>
      <c r="G312" s="2">
        <v>406733</v>
      </c>
      <c r="H312" s="2">
        <v>89658</v>
      </c>
      <c r="I312" s="2">
        <v>1281</v>
      </c>
      <c r="J312" s="2">
        <v>0</v>
      </c>
      <c r="K312" s="2">
        <v>26</v>
      </c>
      <c r="L312" s="2">
        <v>3281</v>
      </c>
      <c r="M312" s="2">
        <v>1059</v>
      </c>
      <c r="N312" s="2">
        <v>2196</v>
      </c>
      <c r="O312" s="2">
        <v>403010</v>
      </c>
      <c r="P312" s="3"/>
      <c r="Q312" s="3"/>
    </row>
    <row r="313" spans="1:17" x14ac:dyDescent="0.2">
      <c r="A313" s="5">
        <v>2016</v>
      </c>
      <c r="B313" s="4" t="s">
        <v>55</v>
      </c>
      <c r="C313" s="5" t="s">
        <v>56</v>
      </c>
      <c r="D313" s="5">
        <v>22357</v>
      </c>
      <c r="E313" s="5">
        <v>498264</v>
      </c>
      <c r="F313" s="5">
        <v>30177</v>
      </c>
      <c r="G313" s="5">
        <v>421406</v>
      </c>
      <c r="H313" s="5">
        <v>76300</v>
      </c>
      <c r="I313" s="5">
        <v>1260</v>
      </c>
      <c r="J313" s="5">
        <v>0</v>
      </c>
      <c r="K313" s="5">
        <v>500</v>
      </c>
      <c r="L313" s="5">
        <v>-74</v>
      </c>
      <c r="M313" s="5">
        <v>185</v>
      </c>
      <c r="N313" s="5">
        <v>-849</v>
      </c>
      <c r="O313" s="5">
        <v>403010</v>
      </c>
      <c r="P313" s="3"/>
      <c r="Q313" s="3"/>
    </row>
    <row r="314" spans="1:17" x14ac:dyDescent="0.2">
      <c r="A314" s="2">
        <v>2017</v>
      </c>
      <c r="B314" s="1" t="s">
        <v>55</v>
      </c>
      <c r="C314" s="2" t="s">
        <v>56</v>
      </c>
      <c r="D314" s="2">
        <v>21136</v>
      </c>
      <c r="E314" s="2">
        <v>498301</v>
      </c>
      <c r="F314" s="2">
        <v>31450</v>
      </c>
      <c r="G314" s="2">
        <v>432593</v>
      </c>
      <c r="H314" s="2">
        <v>65171</v>
      </c>
      <c r="I314" s="2">
        <v>1168</v>
      </c>
      <c r="J314" s="2">
        <v>0</v>
      </c>
      <c r="K314" s="2">
        <v>28</v>
      </c>
      <c r="L314" s="2">
        <v>1466</v>
      </c>
      <c r="M314" s="2">
        <v>7526</v>
      </c>
      <c r="N314" s="2">
        <v>-6084</v>
      </c>
      <c r="O314" s="2">
        <v>403010</v>
      </c>
      <c r="P314" s="3"/>
      <c r="Q314" s="3"/>
    </row>
    <row r="315" spans="1:17" x14ac:dyDescent="0.2">
      <c r="A315" s="5">
        <v>2018</v>
      </c>
      <c r="B315" s="4" t="s">
        <v>55</v>
      </c>
      <c r="C315" s="5" t="s">
        <v>56</v>
      </c>
      <c r="D315" s="5">
        <v>22564</v>
      </c>
      <c r="E315" s="5">
        <v>491984</v>
      </c>
      <c r="F315" s="5">
        <v>34425</v>
      </c>
      <c r="G315" s="5">
        <v>434675</v>
      </c>
      <c r="H315" s="5">
        <v>56361</v>
      </c>
      <c r="I315" s="5">
        <v>1309</v>
      </c>
      <c r="J315" s="5">
        <v>0</v>
      </c>
      <c r="K315" s="5">
        <v>67</v>
      </c>
      <c r="L315" s="5">
        <v>257</v>
      </c>
      <c r="M315" s="5">
        <v>154</v>
      </c>
      <c r="N315" s="5">
        <v>-6</v>
      </c>
      <c r="O315" s="5">
        <v>403010</v>
      </c>
      <c r="P315" s="3"/>
      <c r="Q315" s="3"/>
    </row>
    <row r="316" spans="1:17" x14ac:dyDescent="0.2">
      <c r="A316" s="2">
        <v>2019</v>
      </c>
      <c r="B316" s="1" t="s">
        <v>55</v>
      </c>
      <c r="C316" s="2" t="s">
        <v>56</v>
      </c>
      <c r="D316" s="2">
        <v>26770</v>
      </c>
      <c r="E316" s="2">
        <v>525064</v>
      </c>
      <c r="F316" s="2">
        <v>36083</v>
      </c>
      <c r="G316" s="2">
        <v>457637</v>
      </c>
      <c r="H316" s="2">
        <v>65675</v>
      </c>
      <c r="I316" s="2">
        <v>1417</v>
      </c>
      <c r="J316" s="2">
        <v>0</v>
      </c>
      <c r="K316" s="2">
        <v>821</v>
      </c>
      <c r="L316" s="2">
        <v>5287</v>
      </c>
      <c r="M316" s="2">
        <v>1166</v>
      </c>
      <c r="N316" s="2">
        <v>3348</v>
      </c>
      <c r="O316" s="2">
        <v>403010</v>
      </c>
      <c r="P316" s="3"/>
      <c r="Q316" s="3"/>
    </row>
    <row r="317" spans="1:17" x14ac:dyDescent="0.2">
      <c r="A317" s="5">
        <v>2004</v>
      </c>
      <c r="B317" s="4" t="s">
        <v>57</v>
      </c>
      <c r="C317" s="5" t="s">
        <v>58</v>
      </c>
      <c r="D317" s="5">
        <v>105.343</v>
      </c>
      <c r="E317" s="5">
        <v>10072.241</v>
      </c>
      <c r="F317" s="5">
        <v>5988.3720000000003</v>
      </c>
      <c r="G317" s="5">
        <v>6580.24</v>
      </c>
      <c r="H317" s="5">
        <v>3008.16</v>
      </c>
      <c r="I317" s="5">
        <v>376.11700000000002</v>
      </c>
      <c r="J317" s="5">
        <v>0</v>
      </c>
      <c r="K317" s="5">
        <v>4.12</v>
      </c>
      <c r="L317" s="5">
        <v>52.6</v>
      </c>
      <c r="M317" s="5">
        <v>-7.2160000000000002</v>
      </c>
      <c r="N317" s="5">
        <v>263.49700000000001</v>
      </c>
      <c r="O317" s="5">
        <v>601010</v>
      </c>
      <c r="P317" s="3"/>
      <c r="Q317" s="3"/>
    </row>
    <row r="318" spans="1:17" x14ac:dyDescent="0.2">
      <c r="A318" s="2">
        <v>2005</v>
      </c>
      <c r="B318" s="1" t="s">
        <v>57</v>
      </c>
      <c r="C318" s="2" t="s">
        <v>58</v>
      </c>
      <c r="D318" s="2">
        <v>161.72999999999999</v>
      </c>
      <c r="E318" s="2">
        <v>10016.751</v>
      </c>
      <c r="F318" s="2">
        <v>6284.2430000000004</v>
      </c>
      <c r="G318" s="2">
        <v>6865.24</v>
      </c>
      <c r="H318" s="2">
        <v>2716.1030000000001</v>
      </c>
      <c r="I318" s="2">
        <v>367.86</v>
      </c>
      <c r="J318" s="2">
        <v>0</v>
      </c>
      <c r="K318" s="2">
        <v>-0.47599999999999998</v>
      </c>
      <c r="L318" s="2">
        <v>-46.997999999999998</v>
      </c>
      <c r="M318" s="2">
        <v>-18.625</v>
      </c>
      <c r="N318" s="2">
        <v>70.981999999999999</v>
      </c>
      <c r="O318" s="2">
        <v>601010</v>
      </c>
      <c r="P318" s="3"/>
      <c r="Q318" s="3"/>
    </row>
    <row r="319" spans="1:17" x14ac:dyDescent="0.2">
      <c r="A319" s="5">
        <v>2006</v>
      </c>
      <c r="B319" s="4" t="s">
        <v>57</v>
      </c>
      <c r="C319" s="5" t="s">
        <v>58</v>
      </c>
      <c r="D319" s="5">
        <v>229.82400000000001</v>
      </c>
      <c r="E319" s="5">
        <v>10289.775</v>
      </c>
      <c r="F319" s="5">
        <v>6872.7529999999997</v>
      </c>
      <c r="G319" s="5">
        <v>7552.2870000000003</v>
      </c>
      <c r="H319" s="5">
        <v>2339.8919999999998</v>
      </c>
      <c r="I319" s="5">
        <v>408.07499999999999</v>
      </c>
      <c r="J319" s="5">
        <v>0</v>
      </c>
      <c r="K319" s="5">
        <v>34.591999999999999</v>
      </c>
      <c r="L319" s="5">
        <v>-19.53</v>
      </c>
      <c r="M319" s="5">
        <v>-11.448</v>
      </c>
      <c r="N319" s="5">
        <v>176.78700000000001</v>
      </c>
      <c r="O319" s="5">
        <v>601010</v>
      </c>
      <c r="P319" s="3"/>
      <c r="Q319" s="3"/>
    </row>
    <row r="320" spans="1:17" x14ac:dyDescent="0.2">
      <c r="A320" s="2">
        <v>2007</v>
      </c>
      <c r="B320" s="1" t="s">
        <v>57</v>
      </c>
      <c r="C320" s="2" t="s">
        <v>58</v>
      </c>
      <c r="D320" s="2">
        <v>210.46100000000001</v>
      </c>
      <c r="E320" s="2">
        <v>10606.531999999999</v>
      </c>
      <c r="F320" s="2">
        <v>7531.7820000000002</v>
      </c>
      <c r="G320" s="2">
        <v>8301.7870000000003</v>
      </c>
      <c r="H320" s="2">
        <v>1749.704</v>
      </c>
      <c r="I320" s="2">
        <v>422.13</v>
      </c>
      <c r="J320" s="2">
        <v>0</v>
      </c>
      <c r="K320" s="2">
        <v>36.631999999999998</v>
      </c>
      <c r="L320" s="2">
        <v>-31.181999999999999</v>
      </c>
      <c r="M320" s="2">
        <v>-19.760000000000002</v>
      </c>
      <c r="N320" s="2">
        <v>29.911000000000001</v>
      </c>
      <c r="O320" s="2">
        <v>601010</v>
      </c>
      <c r="P320" s="3"/>
      <c r="Q320" s="3"/>
    </row>
    <row r="321" spans="1:17" x14ac:dyDescent="0.2">
      <c r="A321" s="5">
        <v>2008</v>
      </c>
      <c r="B321" s="4" t="s">
        <v>57</v>
      </c>
      <c r="C321" s="5" t="s">
        <v>58</v>
      </c>
      <c r="D321" s="5">
        <v>299.67599999999999</v>
      </c>
      <c r="E321" s="5">
        <v>9403.1569999999992</v>
      </c>
      <c r="F321" s="5">
        <v>6777.1210000000001</v>
      </c>
      <c r="G321" s="5">
        <v>7548.0910000000003</v>
      </c>
      <c r="H321" s="5">
        <v>1418.434</v>
      </c>
      <c r="I321" s="5">
        <v>368.709</v>
      </c>
      <c r="J321" s="5">
        <v>0</v>
      </c>
      <c r="K321" s="5">
        <v>13.603</v>
      </c>
      <c r="L321" s="5">
        <v>-169.066</v>
      </c>
      <c r="M321" s="5">
        <v>-53.371000000000002</v>
      </c>
      <c r="N321" s="5">
        <v>415.46300000000002</v>
      </c>
      <c r="O321" s="5">
        <v>601010</v>
      </c>
      <c r="P321" s="3"/>
      <c r="Q321" s="3"/>
    </row>
    <row r="322" spans="1:17" x14ac:dyDescent="0.2">
      <c r="A322" s="2">
        <v>2009</v>
      </c>
      <c r="B322" s="1" t="s">
        <v>57</v>
      </c>
      <c r="C322" s="2" t="s">
        <v>58</v>
      </c>
      <c r="D322" s="2">
        <v>81.260000000000005</v>
      </c>
      <c r="E322" s="2">
        <v>7906.4679999999998</v>
      </c>
      <c r="F322" s="2">
        <v>5690.31</v>
      </c>
      <c r="G322" s="2">
        <v>6255.1090000000004</v>
      </c>
      <c r="H322" s="2">
        <v>1269.7180000000001</v>
      </c>
      <c r="I322" s="2">
        <v>324.16000000000003</v>
      </c>
      <c r="J322" s="2">
        <v>0</v>
      </c>
      <c r="K322" s="2">
        <v>-47.424999999999997</v>
      </c>
      <c r="L322" s="2">
        <v>-215.708</v>
      </c>
      <c r="M322" s="2">
        <v>-18.670999999999999</v>
      </c>
      <c r="N322" s="2">
        <v>-64.274000000000001</v>
      </c>
      <c r="O322" s="2">
        <v>601010</v>
      </c>
      <c r="P322" s="3"/>
      <c r="Q322" s="3"/>
    </row>
    <row r="323" spans="1:17" x14ac:dyDescent="0.2">
      <c r="A323" s="5">
        <v>2010</v>
      </c>
      <c r="B323" s="4" t="s">
        <v>57</v>
      </c>
      <c r="C323" s="5" t="s">
        <v>58</v>
      </c>
      <c r="D323" s="5">
        <v>111.325</v>
      </c>
      <c r="E323" s="5">
        <v>7378.5659999999998</v>
      </c>
      <c r="F323" s="5">
        <v>5504.8010000000004</v>
      </c>
      <c r="G323" s="5">
        <v>5968.366</v>
      </c>
      <c r="H323" s="5">
        <v>1066.0419999999999</v>
      </c>
      <c r="I323" s="5">
        <v>312.57600000000002</v>
      </c>
      <c r="J323" s="5">
        <v>0</v>
      </c>
      <c r="K323" s="5">
        <v>-47.256999999999998</v>
      </c>
      <c r="L323" s="5">
        <v>-184.322</v>
      </c>
      <c r="M323" s="5">
        <v>-18.433</v>
      </c>
      <c r="N323" s="5">
        <v>-71.727999999999994</v>
      </c>
      <c r="O323" s="5">
        <v>601010</v>
      </c>
      <c r="P323" s="3"/>
      <c r="Q323" s="3"/>
    </row>
    <row r="324" spans="1:17" x14ac:dyDescent="0.2">
      <c r="A324" s="2">
        <v>2011</v>
      </c>
      <c r="B324" s="1" t="s">
        <v>57</v>
      </c>
      <c r="C324" s="2" t="s">
        <v>58</v>
      </c>
      <c r="D324" s="2">
        <v>91.066000000000003</v>
      </c>
      <c r="E324" s="2">
        <v>6871.8620000000001</v>
      </c>
      <c r="F324" s="2">
        <v>5172.32</v>
      </c>
      <c r="G324" s="2">
        <v>5643.8040000000001</v>
      </c>
      <c r="H324" s="2">
        <v>908.32899999999995</v>
      </c>
      <c r="I324" s="2">
        <v>287.77999999999997</v>
      </c>
      <c r="J324" s="2">
        <v>0</v>
      </c>
      <c r="K324" s="2">
        <v>-39.155000000000001</v>
      </c>
      <c r="L324" s="2">
        <v>-149.26599999999999</v>
      </c>
      <c r="M324" s="2">
        <v>-7.1660000000000004</v>
      </c>
      <c r="N324" s="2">
        <v>-57.087000000000003</v>
      </c>
      <c r="O324" s="2">
        <v>601010</v>
      </c>
      <c r="P324" s="3"/>
      <c r="Q324" s="3"/>
    </row>
    <row r="325" spans="1:17" x14ac:dyDescent="0.2">
      <c r="A325" s="5">
        <v>2012</v>
      </c>
      <c r="B325" s="4" t="s">
        <v>57</v>
      </c>
      <c r="C325" s="5" t="s">
        <v>58</v>
      </c>
      <c r="D325" s="5">
        <v>84.412999999999997</v>
      </c>
      <c r="E325" s="5">
        <v>6401.38</v>
      </c>
      <c r="F325" s="5">
        <v>4688.4470000000001</v>
      </c>
      <c r="G325" s="5">
        <v>5166.4399999999996</v>
      </c>
      <c r="H325" s="5">
        <v>915.42499999999995</v>
      </c>
      <c r="I325" s="5">
        <v>246.761</v>
      </c>
      <c r="J325" s="5">
        <v>0</v>
      </c>
      <c r="K325" s="5">
        <v>62.905000000000001</v>
      </c>
      <c r="L325" s="5">
        <v>-15.835000000000001</v>
      </c>
      <c r="M325" s="5">
        <v>-0.92900000000000005</v>
      </c>
      <c r="N325" s="5">
        <v>132.45599999999999</v>
      </c>
      <c r="O325" s="5">
        <v>601010</v>
      </c>
      <c r="P325" s="3"/>
      <c r="Q325" s="3"/>
    </row>
    <row r="326" spans="1:17" x14ac:dyDescent="0.2">
      <c r="A326" s="2">
        <v>2013</v>
      </c>
      <c r="B326" s="1" t="s">
        <v>57</v>
      </c>
      <c r="C326" s="2" t="s">
        <v>58</v>
      </c>
      <c r="D326" s="2">
        <v>55.750999999999998</v>
      </c>
      <c r="E326" s="2">
        <v>6079.4129999999996</v>
      </c>
      <c r="F326" s="2">
        <v>4337.7849999999999</v>
      </c>
      <c r="G326" s="2">
        <v>4826.7160000000003</v>
      </c>
      <c r="H326" s="2">
        <v>967.45699999999999</v>
      </c>
      <c r="I326" s="2">
        <v>237.048</v>
      </c>
      <c r="J326" s="2">
        <v>0</v>
      </c>
      <c r="K326" s="2">
        <v>-10.555</v>
      </c>
      <c r="L326" s="2">
        <v>32.637</v>
      </c>
      <c r="M326" s="2">
        <v>-1.9590000000000001</v>
      </c>
      <c r="N326" s="2">
        <v>207.29</v>
      </c>
      <c r="O326" s="2">
        <v>601010</v>
      </c>
      <c r="P326" s="3"/>
      <c r="Q326" s="3"/>
    </row>
    <row r="327" spans="1:17" x14ac:dyDescent="0.2">
      <c r="A327" s="5">
        <v>2014</v>
      </c>
      <c r="B327" s="4" t="s">
        <v>57</v>
      </c>
      <c r="C327" s="5" t="s">
        <v>58</v>
      </c>
      <c r="D327" s="5">
        <v>28.971</v>
      </c>
      <c r="E327" s="5">
        <v>6097.0280000000002</v>
      </c>
      <c r="F327" s="5">
        <v>4022.8090000000002</v>
      </c>
      <c r="G327" s="5">
        <v>4566.9859999999999</v>
      </c>
      <c r="H327" s="5">
        <v>1227.7349999999999</v>
      </c>
      <c r="I327" s="5">
        <v>235.17099999999999</v>
      </c>
      <c r="J327" s="5">
        <v>0</v>
      </c>
      <c r="K327" s="5">
        <v>46.862000000000002</v>
      </c>
      <c r="L327" s="5">
        <v>336.06400000000002</v>
      </c>
      <c r="M327" s="5">
        <v>-20.047000000000001</v>
      </c>
      <c r="N327" s="5">
        <v>309.24900000000002</v>
      </c>
      <c r="O327" s="5">
        <v>601010</v>
      </c>
      <c r="P327" s="3"/>
      <c r="Q327" s="3"/>
    </row>
    <row r="328" spans="1:17" x14ac:dyDescent="0.2">
      <c r="A328" s="2">
        <v>2015</v>
      </c>
      <c r="B328" s="1" t="s">
        <v>57</v>
      </c>
      <c r="C328" s="2" t="s">
        <v>58</v>
      </c>
      <c r="D328" s="2">
        <v>50.789000000000001</v>
      </c>
      <c r="E328" s="2">
        <v>6144.1940000000004</v>
      </c>
      <c r="F328" s="2">
        <v>3846.16</v>
      </c>
      <c r="G328" s="2">
        <v>4292.3630000000003</v>
      </c>
      <c r="H328" s="2">
        <v>1622.3910000000001</v>
      </c>
      <c r="I328" s="2">
        <v>211.38499999999999</v>
      </c>
      <c r="J328" s="2">
        <v>0</v>
      </c>
      <c r="K328" s="2">
        <v>23.273</v>
      </c>
      <c r="L328" s="2">
        <v>244.459</v>
      </c>
      <c r="M328" s="2">
        <v>-27.524000000000001</v>
      </c>
      <c r="N328" s="2">
        <v>248.71</v>
      </c>
      <c r="O328" s="2">
        <v>601010</v>
      </c>
      <c r="P328" s="3"/>
      <c r="Q328" s="3"/>
    </row>
    <row r="329" spans="1:17" x14ac:dyDescent="0.2">
      <c r="A329" s="5">
        <v>2016</v>
      </c>
      <c r="B329" s="4" t="s">
        <v>57</v>
      </c>
      <c r="C329" s="5" t="s">
        <v>58</v>
      </c>
      <c r="D329" s="5">
        <v>61.244</v>
      </c>
      <c r="E329" s="5">
        <v>6232.8180000000002</v>
      </c>
      <c r="F329" s="5">
        <v>3884.6320000000001</v>
      </c>
      <c r="G329" s="5">
        <v>4184.6509999999998</v>
      </c>
      <c r="H329" s="5">
        <v>1793.903</v>
      </c>
      <c r="I329" s="5">
        <v>205.989</v>
      </c>
      <c r="J329" s="5">
        <v>0</v>
      </c>
      <c r="K329" s="5">
        <v>52.863</v>
      </c>
      <c r="L329" s="5">
        <v>458.065</v>
      </c>
      <c r="M329" s="5">
        <v>-25.207999999999998</v>
      </c>
      <c r="N329" s="5">
        <v>430.41</v>
      </c>
      <c r="O329" s="5">
        <v>601010</v>
      </c>
      <c r="P329" s="3"/>
      <c r="Q329" s="3"/>
    </row>
    <row r="330" spans="1:17" x14ac:dyDescent="0.2">
      <c r="A330" s="2">
        <v>2017</v>
      </c>
      <c r="B330" s="1" t="s">
        <v>57</v>
      </c>
      <c r="C330" s="2" t="s">
        <v>58</v>
      </c>
      <c r="D330" s="2">
        <v>76.786000000000001</v>
      </c>
      <c r="E330" s="2">
        <v>6079.04</v>
      </c>
      <c r="F330" s="2">
        <v>4088.9110000000001</v>
      </c>
      <c r="G330" s="2">
        <v>4321.75</v>
      </c>
      <c r="H330" s="2">
        <v>1663.144</v>
      </c>
      <c r="I330" s="2">
        <v>202.215</v>
      </c>
      <c r="J330" s="2">
        <v>0</v>
      </c>
      <c r="K330" s="2">
        <v>31.305</v>
      </c>
      <c r="L330" s="2">
        <v>314.95299999999997</v>
      </c>
      <c r="M330" s="2">
        <v>-32.125999999999998</v>
      </c>
      <c r="N330" s="2">
        <v>315.774</v>
      </c>
      <c r="O330" s="2">
        <v>601010</v>
      </c>
      <c r="P330" s="3"/>
      <c r="Q330" s="3"/>
    </row>
    <row r="331" spans="1:17" x14ac:dyDescent="0.2">
      <c r="A331" s="5">
        <v>2018</v>
      </c>
      <c r="B331" s="4" t="s">
        <v>57</v>
      </c>
      <c r="C331" s="5" t="s">
        <v>58</v>
      </c>
      <c r="D331" s="5">
        <v>72.594999999999999</v>
      </c>
      <c r="E331" s="5">
        <v>6190.0039999999999</v>
      </c>
      <c r="F331" s="5">
        <v>4075.665</v>
      </c>
      <c r="G331" s="5">
        <v>4325.0720000000001</v>
      </c>
      <c r="H331" s="5">
        <v>1699.4190000000001</v>
      </c>
      <c r="I331" s="5">
        <v>208.23400000000001</v>
      </c>
      <c r="J331" s="5">
        <v>0</v>
      </c>
      <c r="K331" s="5">
        <v>50.375999999999998</v>
      </c>
      <c r="L331" s="5">
        <v>703.57600000000002</v>
      </c>
      <c r="M331" s="5">
        <v>-13.026999999999999</v>
      </c>
      <c r="N331" s="5">
        <v>666.22699999999998</v>
      </c>
      <c r="O331" s="5">
        <v>601010</v>
      </c>
      <c r="P331" s="3"/>
      <c r="Q331" s="3"/>
    </row>
    <row r="332" spans="1:17" x14ac:dyDescent="0.2">
      <c r="A332" s="2">
        <v>2019</v>
      </c>
      <c r="B332" s="1" t="s">
        <v>57</v>
      </c>
      <c r="C332" s="2" t="s">
        <v>58</v>
      </c>
      <c r="D332" s="2">
        <v>177.702</v>
      </c>
      <c r="E332" s="2">
        <v>6828.7389999999996</v>
      </c>
      <c r="F332" s="2">
        <v>4562.8969999999999</v>
      </c>
      <c r="G332" s="2">
        <v>4866.1639999999998</v>
      </c>
      <c r="H332" s="2">
        <v>1780.6489999999999</v>
      </c>
      <c r="I332" s="2">
        <v>174.24</v>
      </c>
      <c r="J332" s="2">
        <v>0</v>
      </c>
      <c r="K332" s="2">
        <v>33.944000000000003</v>
      </c>
      <c r="L332" s="2">
        <v>504.892</v>
      </c>
      <c r="M332" s="2">
        <v>-3.1349999999999998</v>
      </c>
      <c r="N332" s="2">
        <v>474.08300000000003</v>
      </c>
      <c r="O332" s="2">
        <v>601010</v>
      </c>
      <c r="P332" s="3"/>
      <c r="Q332" s="3"/>
    </row>
    <row r="333" spans="1:17" x14ac:dyDescent="0.2">
      <c r="A333" s="5">
        <v>2004</v>
      </c>
      <c r="B333" s="4" t="s">
        <v>59</v>
      </c>
      <c r="C333" s="5" t="s">
        <v>60</v>
      </c>
      <c r="D333" s="5">
        <v>1498.5920000000001</v>
      </c>
      <c r="E333" s="5">
        <v>24503.896000000001</v>
      </c>
      <c r="F333" s="5">
        <v>995.77099999999996</v>
      </c>
      <c r="G333" s="5">
        <v>20868.465</v>
      </c>
      <c r="H333" s="5">
        <v>3635.431</v>
      </c>
      <c r="I333" s="5">
        <v>58.581000000000003</v>
      </c>
      <c r="J333" s="5">
        <v>0</v>
      </c>
      <c r="K333" s="5">
        <v>0</v>
      </c>
      <c r="L333" s="5">
        <v>535.928</v>
      </c>
      <c r="M333" s="5">
        <v>185.36799999999999</v>
      </c>
      <c r="N333" s="5">
        <v>350.56</v>
      </c>
      <c r="O333" s="5">
        <v>403010</v>
      </c>
      <c r="P333" s="3"/>
      <c r="Q333" s="3"/>
    </row>
    <row r="334" spans="1:17" x14ac:dyDescent="0.2">
      <c r="A334" s="2">
        <v>2005</v>
      </c>
      <c r="B334" s="1" t="s">
        <v>59</v>
      </c>
      <c r="C334" s="2" t="s">
        <v>60</v>
      </c>
      <c r="D334" s="2">
        <v>1570.0809999999999</v>
      </c>
      <c r="E334" s="2">
        <v>25365.453000000001</v>
      </c>
      <c r="F334" s="2">
        <v>995.85</v>
      </c>
      <c r="G334" s="2">
        <v>21665.894</v>
      </c>
      <c r="H334" s="2">
        <v>3699.5590000000002</v>
      </c>
      <c r="I334" s="2">
        <v>61.258000000000003</v>
      </c>
      <c r="J334" s="2">
        <v>0</v>
      </c>
      <c r="K334" s="2">
        <v>0</v>
      </c>
      <c r="L334" s="2">
        <v>655.60799999999995</v>
      </c>
      <c r="M334" s="2">
        <v>176.25299999999999</v>
      </c>
      <c r="N334" s="2">
        <v>479.35500000000002</v>
      </c>
      <c r="O334" s="2">
        <v>403010</v>
      </c>
      <c r="P334" s="3"/>
      <c r="Q334" s="3"/>
    </row>
    <row r="335" spans="1:17" x14ac:dyDescent="0.2">
      <c r="A335" s="5">
        <v>2006</v>
      </c>
      <c r="B335" s="4" t="s">
        <v>59</v>
      </c>
      <c r="C335" s="5" t="s">
        <v>60</v>
      </c>
      <c r="D335" s="5">
        <v>1560.7329999999999</v>
      </c>
      <c r="E335" s="5">
        <v>25165.148000000001</v>
      </c>
      <c r="F335" s="5">
        <v>993.93399999999997</v>
      </c>
      <c r="G335" s="5">
        <v>21332.550999999999</v>
      </c>
      <c r="H335" s="5">
        <v>3832.5970000000002</v>
      </c>
      <c r="I335" s="5">
        <v>61.243000000000002</v>
      </c>
      <c r="J335" s="5">
        <v>0</v>
      </c>
      <c r="K335" s="5">
        <v>0</v>
      </c>
      <c r="L335" s="5">
        <v>1095.742</v>
      </c>
      <c r="M335" s="5">
        <v>379.87099999999998</v>
      </c>
      <c r="N335" s="5">
        <v>717.41800000000001</v>
      </c>
      <c r="O335" s="5">
        <v>403010</v>
      </c>
      <c r="P335" s="3"/>
      <c r="Q335" s="3"/>
    </row>
    <row r="336" spans="1:17" x14ac:dyDescent="0.2">
      <c r="A336" s="2">
        <v>2007</v>
      </c>
      <c r="B336" s="1" t="s">
        <v>59</v>
      </c>
      <c r="C336" s="2" t="s">
        <v>60</v>
      </c>
      <c r="D336" s="2">
        <v>1617.116</v>
      </c>
      <c r="E336" s="2">
        <v>26750.315999999999</v>
      </c>
      <c r="F336" s="2">
        <v>993.02300000000002</v>
      </c>
      <c r="G336" s="2">
        <v>22661.413</v>
      </c>
      <c r="H336" s="2">
        <v>4088.9029999999998</v>
      </c>
      <c r="I336" s="2">
        <v>61.177999999999997</v>
      </c>
      <c r="J336" s="2">
        <v>0</v>
      </c>
      <c r="K336" s="2">
        <v>0</v>
      </c>
      <c r="L336" s="2">
        <v>1011.04</v>
      </c>
      <c r="M336" s="2">
        <v>357.29399999999998</v>
      </c>
      <c r="N336" s="2">
        <v>653.74599999999998</v>
      </c>
      <c r="O336" s="2">
        <v>403010</v>
      </c>
      <c r="P336" s="3"/>
      <c r="Q336" s="3"/>
    </row>
    <row r="337" spans="1:17" x14ac:dyDescent="0.2">
      <c r="A337" s="5">
        <v>2008</v>
      </c>
      <c r="B337" s="4" t="s">
        <v>59</v>
      </c>
      <c r="C337" s="5" t="s">
        <v>60</v>
      </c>
      <c r="D337" s="5">
        <v>2038.17</v>
      </c>
      <c r="E337" s="5">
        <v>24514.585999999999</v>
      </c>
      <c r="F337" s="5">
        <v>983.11699999999996</v>
      </c>
      <c r="G337" s="5">
        <v>20805.080999999998</v>
      </c>
      <c r="H337" s="5">
        <v>3709.5050000000001</v>
      </c>
      <c r="I337" s="5">
        <v>60.953000000000003</v>
      </c>
      <c r="J337" s="5">
        <v>0</v>
      </c>
      <c r="K337" s="5">
        <v>0</v>
      </c>
      <c r="L337" s="5">
        <v>563.27800000000002</v>
      </c>
      <c r="M337" s="5">
        <v>115.482</v>
      </c>
      <c r="N337" s="5">
        <v>447.79599999999999</v>
      </c>
      <c r="O337" s="5">
        <v>403010</v>
      </c>
      <c r="P337" s="3"/>
      <c r="Q337" s="3"/>
    </row>
    <row r="338" spans="1:17" x14ac:dyDescent="0.2">
      <c r="A338" s="2">
        <v>2009</v>
      </c>
      <c r="B338" s="1" t="s">
        <v>59</v>
      </c>
      <c r="C338" s="2" t="s">
        <v>60</v>
      </c>
      <c r="D338" s="2">
        <v>2129.8719999999998</v>
      </c>
      <c r="E338" s="2">
        <v>25841.795999999998</v>
      </c>
      <c r="F338" s="2">
        <v>980.21799999999996</v>
      </c>
      <c r="G338" s="2">
        <v>20988.546999999999</v>
      </c>
      <c r="H338" s="2">
        <v>4853.2489999999998</v>
      </c>
      <c r="I338" s="2">
        <v>60.668999999999997</v>
      </c>
      <c r="J338" s="2">
        <v>0</v>
      </c>
      <c r="K338" s="2">
        <v>0</v>
      </c>
      <c r="L338" s="2">
        <v>709.60599999999999</v>
      </c>
      <c r="M338" s="2">
        <v>279.03199999999998</v>
      </c>
      <c r="N338" s="2">
        <v>430.57400000000001</v>
      </c>
      <c r="O338" s="2">
        <v>403010</v>
      </c>
      <c r="P338" s="3"/>
      <c r="Q338" s="3"/>
    </row>
    <row r="339" spans="1:17" x14ac:dyDescent="0.2">
      <c r="A339" s="5">
        <v>2010</v>
      </c>
      <c r="B339" s="4" t="s">
        <v>59</v>
      </c>
      <c r="C339" s="5" t="s">
        <v>60</v>
      </c>
      <c r="D339" s="5">
        <v>1910.3320000000001</v>
      </c>
      <c r="E339" s="5">
        <v>26397.018</v>
      </c>
      <c r="F339" s="5">
        <v>977.16399999999999</v>
      </c>
      <c r="G339" s="5">
        <v>21616.481</v>
      </c>
      <c r="H339" s="5">
        <v>4780.5370000000003</v>
      </c>
      <c r="I339" s="5">
        <v>60.646000000000001</v>
      </c>
      <c r="J339" s="5">
        <v>0</v>
      </c>
      <c r="K339" s="5">
        <v>0</v>
      </c>
      <c r="L339" s="5">
        <v>606.44399999999996</v>
      </c>
      <c r="M339" s="5">
        <v>327.267</v>
      </c>
      <c r="N339" s="5">
        <v>279.17700000000002</v>
      </c>
      <c r="O339" s="5">
        <v>403010</v>
      </c>
      <c r="P339" s="3"/>
      <c r="Q339" s="3"/>
    </row>
    <row r="340" spans="1:17" x14ac:dyDescent="0.2">
      <c r="A340" s="2">
        <v>2011</v>
      </c>
      <c r="B340" s="1" t="s">
        <v>59</v>
      </c>
      <c r="C340" s="2" t="s">
        <v>60</v>
      </c>
      <c r="D340" s="2">
        <v>1999.1890000000001</v>
      </c>
      <c r="E340" s="2">
        <v>27115.445</v>
      </c>
      <c r="F340" s="2">
        <v>972.27800000000002</v>
      </c>
      <c r="G340" s="2">
        <v>22088.508999999998</v>
      </c>
      <c r="H340" s="2">
        <v>5026.9359999999997</v>
      </c>
      <c r="I340" s="2">
        <v>60.36</v>
      </c>
      <c r="J340" s="2">
        <v>0</v>
      </c>
      <c r="K340" s="2">
        <v>0</v>
      </c>
      <c r="L340" s="2">
        <v>714.95500000000004</v>
      </c>
      <c r="M340" s="2">
        <v>169.11600000000001</v>
      </c>
      <c r="N340" s="2">
        <v>545.83900000000006</v>
      </c>
      <c r="O340" s="2">
        <v>403010</v>
      </c>
      <c r="P340" s="3"/>
      <c r="Q340" s="3"/>
    </row>
    <row r="341" spans="1:17" x14ac:dyDescent="0.2">
      <c r="A341" s="5">
        <v>2012</v>
      </c>
      <c r="B341" s="4" t="s">
        <v>59</v>
      </c>
      <c r="C341" s="5" t="s">
        <v>60</v>
      </c>
      <c r="D341" s="5">
        <v>1754.306</v>
      </c>
      <c r="E341" s="5">
        <v>28946.607</v>
      </c>
      <c r="F341" s="5">
        <v>972.399</v>
      </c>
      <c r="G341" s="5">
        <v>23761.241000000002</v>
      </c>
      <c r="H341" s="5">
        <v>5185.366</v>
      </c>
      <c r="I341" s="5">
        <v>60.305999999999997</v>
      </c>
      <c r="J341" s="5">
        <v>0</v>
      </c>
      <c r="K341" s="5">
        <v>0</v>
      </c>
      <c r="L341" s="5">
        <v>757.75099999999998</v>
      </c>
      <c r="M341" s="5">
        <v>274.04599999999999</v>
      </c>
      <c r="N341" s="5">
        <v>483.70499999999998</v>
      </c>
      <c r="O341" s="5">
        <v>403010</v>
      </c>
      <c r="P341" s="3"/>
      <c r="Q341" s="3"/>
    </row>
    <row r="342" spans="1:17" x14ac:dyDescent="0.2">
      <c r="A342" s="2">
        <v>2013</v>
      </c>
      <c r="B342" s="1" t="s">
        <v>59</v>
      </c>
      <c r="C342" s="2" t="s">
        <v>60</v>
      </c>
      <c r="D342" s="2">
        <v>2776.8339999999998</v>
      </c>
      <c r="E342" s="2">
        <v>29714.688999999998</v>
      </c>
      <c r="F342" s="2">
        <v>1638.1179999999999</v>
      </c>
      <c r="G342" s="2">
        <v>24881.21</v>
      </c>
      <c r="H342" s="2">
        <v>4833.4790000000003</v>
      </c>
      <c r="I342" s="2">
        <v>76.771000000000001</v>
      </c>
      <c r="J342" s="2">
        <v>0</v>
      </c>
      <c r="K342" s="2">
        <v>0</v>
      </c>
      <c r="L342" s="2">
        <v>789.69899999999996</v>
      </c>
      <c r="M342" s="2">
        <v>300.79199999999997</v>
      </c>
      <c r="N342" s="2">
        <v>488.90699999999998</v>
      </c>
      <c r="O342" s="2">
        <v>403010</v>
      </c>
      <c r="P342" s="3"/>
      <c r="Q342" s="3"/>
    </row>
    <row r="343" spans="1:17" x14ac:dyDescent="0.2">
      <c r="A343" s="5">
        <v>2014</v>
      </c>
      <c r="B343" s="4" t="s">
        <v>59</v>
      </c>
      <c r="C343" s="5" t="s">
        <v>60</v>
      </c>
      <c r="D343" s="5">
        <v>1985.0329999999999</v>
      </c>
      <c r="E343" s="5">
        <v>31562.466</v>
      </c>
      <c r="F343" s="5">
        <v>1171.079</v>
      </c>
      <c r="G343" s="5">
        <v>26381.159</v>
      </c>
      <c r="H343" s="5">
        <v>5181.3069999999998</v>
      </c>
      <c r="I343" s="5">
        <v>58.395000000000003</v>
      </c>
      <c r="J343" s="5">
        <v>0</v>
      </c>
      <c r="K343" s="5">
        <v>0</v>
      </c>
      <c r="L343" s="5">
        <v>744.13699999999994</v>
      </c>
      <c r="M343" s="5">
        <v>273.23</v>
      </c>
      <c r="N343" s="5">
        <v>470.90699999999998</v>
      </c>
      <c r="O343" s="5">
        <v>403010</v>
      </c>
      <c r="P343" s="3"/>
      <c r="Q343" s="3"/>
    </row>
    <row r="344" spans="1:17" x14ac:dyDescent="0.2">
      <c r="A344" s="2">
        <v>2015</v>
      </c>
      <c r="B344" s="1" t="s">
        <v>59</v>
      </c>
      <c r="C344" s="2" t="s">
        <v>60</v>
      </c>
      <c r="D344" s="2">
        <v>2125.0790000000002</v>
      </c>
      <c r="E344" s="2">
        <v>30043.128000000001</v>
      </c>
      <c r="F344" s="2">
        <v>1171.3820000000001</v>
      </c>
      <c r="G344" s="2">
        <v>25519.161</v>
      </c>
      <c r="H344" s="2">
        <v>4523.9669999999996</v>
      </c>
      <c r="I344" s="2">
        <v>55.116</v>
      </c>
      <c r="J344" s="2">
        <v>0</v>
      </c>
      <c r="K344" s="2">
        <v>0</v>
      </c>
      <c r="L344" s="2">
        <v>201.18100000000001</v>
      </c>
      <c r="M344" s="2">
        <v>59.625999999999998</v>
      </c>
      <c r="N344" s="2">
        <v>141.55500000000001</v>
      </c>
      <c r="O344" s="2">
        <v>403010</v>
      </c>
      <c r="P344" s="3"/>
      <c r="Q344" s="3"/>
    </row>
    <row r="345" spans="1:17" x14ac:dyDescent="0.2">
      <c r="A345" s="5">
        <v>2016</v>
      </c>
      <c r="B345" s="4" t="s">
        <v>59</v>
      </c>
      <c r="C345" s="5" t="s">
        <v>60</v>
      </c>
      <c r="D345" s="5">
        <v>1693.19</v>
      </c>
      <c r="E345" s="5">
        <v>29709.128000000001</v>
      </c>
      <c r="F345" s="5">
        <v>1067.02</v>
      </c>
      <c r="G345" s="5">
        <v>25611.027999999998</v>
      </c>
      <c r="H345" s="5">
        <v>4098.1000000000004</v>
      </c>
      <c r="I345" s="5">
        <v>57.619</v>
      </c>
      <c r="J345" s="5">
        <v>0</v>
      </c>
      <c r="K345" s="5">
        <v>0</v>
      </c>
      <c r="L345" s="5">
        <v>848.58799999999997</v>
      </c>
      <c r="M345" s="5">
        <v>283.238</v>
      </c>
      <c r="N345" s="5">
        <v>565.35</v>
      </c>
      <c r="O345" s="5">
        <v>403010</v>
      </c>
      <c r="P345" s="3"/>
      <c r="Q345" s="3"/>
    </row>
    <row r="346" spans="1:17" x14ac:dyDescent="0.2">
      <c r="A346" s="2">
        <v>2017</v>
      </c>
      <c r="B346" s="1" t="s">
        <v>59</v>
      </c>
      <c r="C346" s="2" t="s">
        <v>60</v>
      </c>
      <c r="D346" s="2">
        <v>1494</v>
      </c>
      <c r="E346" s="2">
        <v>31843</v>
      </c>
      <c r="F346" s="2">
        <v>1518.9</v>
      </c>
      <c r="G346" s="2">
        <v>27561.5</v>
      </c>
      <c r="H346" s="2">
        <v>4270.6000000000004</v>
      </c>
      <c r="I346" s="2">
        <v>49.5</v>
      </c>
      <c r="J346" s="2">
        <v>0</v>
      </c>
      <c r="K346" s="2"/>
      <c r="L346" s="2">
        <v>444.5</v>
      </c>
      <c r="M346" s="2">
        <v>-75.099999999999994</v>
      </c>
      <c r="N346" s="2">
        <v>519.6</v>
      </c>
      <c r="O346" s="2">
        <v>403010</v>
      </c>
      <c r="P346" s="3"/>
      <c r="Q346" s="3"/>
    </row>
    <row r="347" spans="1:17" x14ac:dyDescent="0.2">
      <c r="A347" s="5">
        <v>2018</v>
      </c>
      <c r="B347" s="4" t="s">
        <v>59</v>
      </c>
      <c r="C347" s="5" t="s">
        <v>60</v>
      </c>
      <c r="D347" s="5">
        <v>1910.1</v>
      </c>
      <c r="E347" s="5">
        <v>41089.300000000003</v>
      </c>
      <c r="F347" s="5">
        <v>3322.7</v>
      </c>
      <c r="G347" s="5">
        <v>35955.4</v>
      </c>
      <c r="H347" s="5">
        <v>5112</v>
      </c>
      <c r="I347" s="5">
        <v>73.400000000000006</v>
      </c>
      <c r="J347" s="5">
        <v>0</v>
      </c>
      <c r="K347" s="5">
        <v>1.6</v>
      </c>
      <c r="L347" s="5">
        <v>333.5</v>
      </c>
      <c r="M347" s="5">
        <v>80.900000000000006</v>
      </c>
      <c r="N347" s="5">
        <v>251</v>
      </c>
      <c r="O347" s="5">
        <v>403010</v>
      </c>
      <c r="P347" s="3"/>
      <c r="Q347" s="3"/>
    </row>
    <row r="348" spans="1:17" x14ac:dyDescent="0.2">
      <c r="A348" s="2">
        <v>2019</v>
      </c>
      <c r="B348" s="1" t="s">
        <v>59</v>
      </c>
      <c r="C348" s="2" t="s">
        <v>60</v>
      </c>
      <c r="D348" s="2">
        <v>2666.8</v>
      </c>
      <c r="E348" s="2">
        <v>44291.199999999997</v>
      </c>
      <c r="F348" s="2">
        <v>3686.4</v>
      </c>
      <c r="G348" s="2">
        <v>38609.1</v>
      </c>
      <c r="H348" s="2">
        <v>5652.8</v>
      </c>
      <c r="I348" s="2">
        <v>105</v>
      </c>
      <c r="J348" s="2">
        <v>0</v>
      </c>
      <c r="K348" s="2">
        <v>4.2</v>
      </c>
      <c r="L348" s="2">
        <v>554.5</v>
      </c>
      <c r="M348" s="2">
        <v>167.7</v>
      </c>
      <c r="N348" s="2">
        <v>382.6</v>
      </c>
      <c r="O348" s="2">
        <v>403010</v>
      </c>
      <c r="P348" s="3"/>
      <c r="Q348" s="3"/>
    </row>
    <row r="349" spans="1:17" x14ac:dyDescent="0.2">
      <c r="A349" s="5">
        <v>2004</v>
      </c>
      <c r="B349" s="4" t="s">
        <v>61</v>
      </c>
      <c r="C349" s="5" t="s">
        <v>62</v>
      </c>
      <c r="D349" s="5">
        <v>739.5</v>
      </c>
      <c r="E349" s="5">
        <v>3237.9</v>
      </c>
      <c r="F349" s="5">
        <v>181.4</v>
      </c>
      <c r="G349" s="5">
        <v>2476.9</v>
      </c>
      <c r="H349" s="5">
        <v>761</v>
      </c>
      <c r="I349" s="5">
        <v>9.5</v>
      </c>
      <c r="J349" s="5">
        <v>0</v>
      </c>
      <c r="K349" s="5"/>
      <c r="L349" s="5">
        <v>235.5</v>
      </c>
      <c r="M349" s="5">
        <v>47</v>
      </c>
      <c r="N349" s="5">
        <v>188.5</v>
      </c>
      <c r="O349" s="5">
        <v>403010</v>
      </c>
      <c r="P349" s="3"/>
      <c r="Q349" s="3"/>
    </row>
    <row r="350" spans="1:17" x14ac:dyDescent="0.2">
      <c r="A350" s="2">
        <v>2005</v>
      </c>
      <c r="B350" s="1" t="s">
        <v>61</v>
      </c>
      <c r="C350" s="2" t="s">
        <v>62</v>
      </c>
      <c r="D350" s="2">
        <v>879.3</v>
      </c>
      <c r="E350" s="2">
        <v>3389.5</v>
      </c>
      <c r="F350" s="2">
        <v>112.9</v>
      </c>
      <c r="G350" s="2">
        <v>2620.4</v>
      </c>
      <c r="H350" s="2">
        <v>769.1</v>
      </c>
      <c r="I350" s="2">
        <v>11.6</v>
      </c>
      <c r="J350" s="2">
        <v>0</v>
      </c>
      <c r="K350" s="2"/>
      <c r="L350" s="2">
        <v>-2.8</v>
      </c>
      <c r="M350" s="2">
        <v>-31.4</v>
      </c>
      <c r="N350" s="2">
        <v>30.8</v>
      </c>
      <c r="O350" s="2">
        <v>403010</v>
      </c>
      <c r="P350" s="3"/>
      <c r="Q350" s="3"/>
    </row>
    <row r="351" spans="1:17" x14ac:dyDescent="0.2">
      <c r="A351" s="5">
        <v>2006</v>
      </c>
      <c r="B351" s="4" t="s">
        <v>61</v>
      </c>
      <c r="C351" s="5" t="s">
        <v>62</v>
      </c>
      <c r="D351" s="5">
        <v>805.2</v>
      </c>
      <c r="E351" s="5">
        <v>3420.1</v>
      </c>
      <c r="F351" s="5">
        <v>34.799999999999997</v>
      </c>
      <c r="G351" s="5">
        <v>2556</v>
      </c>
      <c r="H351" s="5">
        <v>864.1</v>
      </c>
      <c r="I351" s="5">
        <v>8.5</v>
      </c>
      <c r="J351" s="5">
        <v>0</v>
      </c>
      <c r="K351" s="5"/>
      <c r="L351" s="5">
        <v>153.1</v>
      </c>
      <c r="M351" s="5">
        <v>24.6</v>
      </c>
      <c r="N351" s="5">
        <v>128.5</v>
      </c>
      <c r="O351" s="5">
        <v>403010</v>
      </c>
      <c r="P351" s="3"/>
      <c r="Q351" s="3"/>
    </row>
    <row r="352" spans="1:17" x14ac:dyDescent="0.2">
      <c r="A352" s="2">
        <v>2007</v>
      </c>
      <c r="B352" s="1" t="s">
        <v>61</v>
      </c>
      <c r="C352" s="2" t="s">
        <v>62</v>
      </c>
      <c r="D352" s="2">
        <v>857.9</v>
      </c>
      <c r="E352" s="2">
        <v>3556.8</v>
      </c>
      <c r="F352" s="2">
        <v>400</v>
      </c>
      <c r="G352" s="2">
        <v>2841.3</v>
      </c>
      <c r="H352" s="2">
        <v>715.5</v>
      </c>
      <c r="I352" s="2">
        <v>16</v>
      </c>
      <c r="J352" s="2">
        <v>0</v>
      </c>
      <c r="K352" s="2"/>
      <c r="L352" s="2">
        <v>200.1</v>
      </c>
      <c r="M352" s="2">
        <v>45.5</v>
      </c>
      <c r="N352" s="2">
        <v>138.80000000000001</v>
      </c>
      <c r="O352" s="2">
        <v>403010</v>
      </c>
      <c r="P352" s="3"/>
      <c r="Q352" s="3"/>
    </row>
    <row r="353" spans="1:17" x14ac:dyDescent="0.2">
      <c r="A353" s="5">
        <v>2008</v>
      </c>
      <c r="B353" s="4" t="s">
        <v>61</v>
      </c>
      <c r="C353" s="5" t="s">
        <v>62</v>
      </c>
      <c r="D353" s="5">
        <v>745.4</v>
      </c>
      <c r="E353" s="5">
        <v>3271.3</v>
      </c>
      <c r="F353" s="5">
        <v>532</v>
      </c>
      <c r="G353" s="5">
        <v>2532.8000000000002</v>
      </c>
      <c r="H353" s="5">
        <v>738.5</v>
      </c>
      <c r="I353" s="5">
        <v>28.6</v>
      </c>
      <c r="J353" s="5">
        <v>0</v>
      </c>
      <c r="K353" s="5"/>
      <c r="L353" s="5">
        <v>163.6</v>
      </c>
      <c r="M353" s="5">
        <v>52.2</v>
      </c>
      <c r="N353" s="5">
        <v>77.3</v>
      </c>
      <c r="O353" s="5">
        <v>403010</v>
      </c>
      <c r="P353" s="3"/>
      <c r="Q353" s="3"/>
    </row>
    <row r="354" spans="1:17" x14ac:dyDescent="0.2">
      <c r="A354" s="2">
        <v>2009</v>
      </c>
      <c r="B354" s="1" t="s">
        <v>61</v>
      </c>
      <c r="C354" s="2" t="s">
        <v>62</v>
      </c>
      <c r="D354" s="2">
        <v>728.6</v>
      </c>
      <c r="E354" s="2">
        <v>3250.3</v>
      </c>
      <c r="F354" s="2">
        <v>550</v>
      </c>
      <c r="G354" s="2">
        <v>2357.4</v>
      </c>
      <c r="H354" s="2">
        <v>892.9</v>
      </c>
      <c r="I354" s="2">
        <v>28.5</v>
      </c>
      <c r="J354" s="2">
        <v>0</v>
      </c>
      <c r="K354" s="2"/>
      <c r="L354" s="2">
        <v>211.1</v>
      </c>
      <c r="M354" s="2">
        <v>78</v>
      </c>
      <c r="N354" s="2">
        <v>128.6</v>
      </c>
      <c r="O354" s="2">
        <v>403010</v>
      </c>
      <c r="P354" s="3"/>
      <c r="Q354" s="3"/>
    </row>
    <row r="355" spans="1:17" x14ac:dyDescent="0.2">
      <c r="A355" s="5">
        <v>2010</v>
      </c>
      <c r="B355" s="4" t="s">
        <v>61</v>
      </c>
      <c r="C355" s="5" t="s">
        <v>62</v>
      </c>
      <c r="D355" s="5">
        <v>849.5</v>
      </c>
      <c r="E355" s="5">
        <v>3596</v>
      </c>
      <c r="F355" s="5">
        <v>550</v>
      </c>
      <c r="G355" s="5">
        <v>2489.3000000000002</v>
      </c>
      <c r="H355" s="5">
        <v>1106.7</v>
      </c>
      <c r="I355" s="5">
        <v>34.6</v>
      </c>
      <c r="J355" s="5">
        <v>0</v>
      </c>
      <c r="K355" s="5"/>
      <c r="L355" s="5">
        <v>203</v>
      </c>
      <c r="M355" s="5">
        <v>39.700000000000003</v>
      </c>
      <c r="N355" s="5">
        <v>174.1</v>
      </c>
      <c r="O355" s="5">
        <v>403010</v>
      </c>
      <c r="P355" s="3"/>
      <c r="Q355" s="3"/>
    </row>
    <row r="356" spans="1:17" x14ac:dyDescent="0.2">
      <c r="A356" s="2">
        <v>2011</v>
      </c>
      <c r="B356" s="1" t="s">
        <v>61</v>
      </c>
      <c r="C356" s="2" t="s">
        <v>62</v>
      </c>
      <c r="D356" s="2">
        <v>983.7</v>
      </c>
      <c r="E356" s="2">
        <v>4483.5</v>
      </c>
      <c r="F356" s="2">
        <v>685</v>
      </c>
      <c r="G356" s="2">
        <v>3239.9</v>
      </c>
      <c r="H356" s="2">
        <v>1243.5999999999999</v>
      </c>
      <c r="I356" s="2">
        <v>40.799999999999997</v>
      </c>
      <c r="J356" s="2">
        <v>0</v>
      </c>
      <c r="K356" s="2"/>
      <c r="L356" s="2">
        <v>207.8</v>
      </c>
      <c r="M356" s="2">
        <v>63.7</v>
      </c>
      <c r="N356" s="2">
        <v>144.1</v>
      </c>
      <c r="O356" s="2">
        <v>403010</v>
      </c>
      <c r="P356" s="3"/>
      <c r="Q356" s="3"/>
    </row>
    <row r="357" spans="1:17" x14ac:dyDescent="0.2">
      <c r="A357" s="5">
        <v>2012</v>
      </c>
      <c r="B357" s="4" t="s">
        <v>61</v>
      </c>
      <c r="C357" s="5" t="s">
        <v>62</v>
      </c>
      <c r="D357" s="5">
        <v>1153.7</v>
      </c>
      <c r="E357" s="5">
        <v>5352.3</v>
      </c>
      <c r="F357" s="5">
        <v>854</v>
      </c>
      <c r="G357" s="5">
        <v>3693.7</v>
      </c>
      <c r="H357" s="5">
        <v>1658.6</v>
      </c>
      <c r="I357" s="5">
        <v>43</v>
      </c>
      <c r="J357" s="5">
        <v>0</v>
      </c>
      <c r="K357" s="5"/>
      <c r="L357" s="5">
        <v>245.3</v>
      </c>
      <c r="M357" s="5">
        <v>50.3</v>
      </c>
      <c r="N357" s="5">
        <v>195</v>
      </c>
      <c r="O357" s="5">
        <v>403010</v>
      </c>
      <c r="P357" s="3"/>
      <c r="Q357" s="3"/>
    </row>
    <row r="358" spans="1:17" x14ac:dyDescent="0.2">
      <c r="A358" s="2">
        <v>2013</v>
      </c>
      <c r="B358" s="1" t="s">
        <v>61</v>
      </c>
      <c r="C358" s="2" t="s">
        <v>62</v>
      </c>
      <c r="D358" s="2">
        <v>1325.5</v>
      </c>
      <c r="E358" s="2">
        <v>6860.5</v>
      </c>
      <c r="F358" s="2">
        <v>1455.5</v>
      </c>
      <c r="G358" s="2">
        <v>4775</v>
      </c>
      <c r="H358" s="2">
        <v>2085.5</v>
      </c>
      <c r="I358" s="2">
        <v>50.1</v>
      </c>
      <c r="J358" s="2">
        <v>0</v>
      </c>
      <c r="K358" s="2"/>
      <c r="L358" s="2">
        <v>274.5</v>
      </c>
      <c r="M358" s="2">
        <v>5.9</v>
      </c>
      <c r="N358" s="2">
        <v>268.60000000000002</v>
      </c>
      <c r="O358" s="2">
        <v>403010</v>
      </c>
      <c r="P358" s="3"/>
      <c r="Q358" s="3"/>
    </row>
    <row r="359" spans="1:17" x14ac:dyDescent="0.2">
      <c r="A359" s="5">
        <v>2014</v>
      </c>
      <c r="B359" s="4" t="s">
        <v>61</v>
      </c>
      <c r="C359" s="5" t="s">
        <v>62</v>
      </c>
      <c r="D359" s="5">
        <v>1682</v>
      </c>
      <c r="E359" s="5">
        <v>10010</v>
      </c>
      <c r="F359" s="5">
        <v>2265</v>
      </c>
      <c r="G359" s="5">
        <v>6780.6</v>
      </c>
      <c r="H359" s="5">
        <v>3229.4</v>
      </c>
      <c r="I359" s="5">
        <v>89</v>
      </c>
      <c r="J359" s="5">
        <v>0</v>
      </c>
      <c r="K359" s="5"/>
      <c r="L359" s="5">
        <v>267.39999999999998</v>
      </c>
      <c r="M359" s="5">
        <v>-36</v>
      </c>
      <c r="N359" s="5">
        <v>303.39999999999998</v>
      </c>
      <c r="O359" s="5">
        <v>403010</v>
      </c>
      <c r="P359" s="3"/>
      <c r="Q359" s="3"/>
    </row>
    <row r="360" spans="1:17" x14ac:dyDescent="0.2">
      <c r="A360" s="2">
        <v>2015</v>
      </c>
      <c r="B360" s="1" t="s">
        <v>61</v>
      </c>
      <c r="C360" s="2" t="s">
        <v>62</v>
      </c>
      <c r="D360" s="2">
        <v>1892.5</v>
      </c>
      <c r="E360" s="2">
        <v>10913.8</v>
      </c>
      <c r="F360" s="2">
        <v>2320</v>
      </c>
      <c r="G360" s="2">
        <v>7225.6</v>
      </c>
      <c r="H360" s="2">
        <v>3638.3</v>
      </c>
      <c r="I360" s="2">
        <v>103</v>
      </c>
      <c r="J360" s="2">
        <v>0</v>
      </c>
      <c r="K360" s="2">
        <v>32.299999999999997</v>
      </c>
      <c r="L360" s="2">
        <v>293.5</v>
      </c>
      <c r="M360" s="2">
        <v>-95.6</v>
      </c>
      <c r="N360" s="2">
        <v>356.8</v>
      </c>
      <c r="O360" s="2">
        <v>403010</v>
      </c>
      <c r="P360" s="3"/>
      <c r="Q360" s="3"/>
    </row>
    <row r="361" spans="1:17" x14ac:dyDescent="0.2">
      <c r="A361" s="5">
        <v>2016</v>
      </c>
      <c r="B361" s="4" t="s">
        <v>61</v>
      </c>
      <c r="C361" s="5" t="s">
        <v>62</v>
      </c>
      <c r="D361" s="5">
        <v>1937.6</v>
      </c>
      <c r="E361" s="5">
        <v>11489.6</v>
      </c>
      <c r="F361" s="5">
        <v>2722.6</v>
      </c>
      <c r="G361" s="5">
        <v>7833.8</v>
      </c>
      <c r="H361" s="5">
        <v>3596.6</v>
      </c>
      <c r="I361" s="5">
        <v>109.8</v>
      </c>
      <c r="J361" s="5">
        <v>0</v>
      </c>
      <c r="K361" s="5">
        <v>30.6</v>
      </c>
      <c r="L361" s="5">
        <v>356.9</v>
      </c>
      <c r="M361" s="5">
        <v>-88.1</v>
      </c>
      <c r="N361" s="5">
        <v>414.4</v>
      </c>
      <c r="O361" s="5">
        <v>403010</v>
      </c>
      <c r="P361" s="3"/>
      <c r="Q361" s="3"/>
    </row>
    <row r="362" spans="1:17" x14ac:dyDescent="0.2">
      <c r="A362" s="2">
        <v>2017</v>
      </c>
      <c r="B362" s="1" t="s">
        <v>61</v>
      </c>
      <c r="C362" s="2" t="s">
        <v>62</v>
      </c>
      <c r="D362" s="2">
        <v>2305</v>
      </c>
      <c r="E362" s="2">
        <v>12897.4</v>
      </c>
      <c r="F362" s="2">
        <v>2981.9</v>
      </c>
      <c r="G362" s="2">
        <v>8732.5</v>
      </c>
      <c r="H362" s="2">
        <v>4105.2</v>
      </c>
      <c r="I362" s="2">
        <v>124.1</v>
      </c>
      <c r="J362" s="2">
        <v>0</v>
      </c>
      <c r="K362" s="2">
        <v>36.1</v>
      </c>
      <c r="L362" s="2">
        <v>378.1</v>
      </c>
      <c r="M362" s="2">
        <v>-121.1</v>
      </c>
      <c r="N362" s="2">
        <v>463.1</v>
      </c>
      <c r="O362" s="2">
        <v>403010</v>
      </c>
      <c r="P362" s="3"/>
      <c r="Q362" s="3"/>
    </row>
    <row r="363" spans="1:17" x14ac:dyDescent="0.2">
      <c r="A363" s="5">
        <v>2018</v>
      </c>
      <c r="B363" s="4" t="s">
        <v>61</v>
      </c>
      <c r="C363" s="5" t="s">
        <v>62</v>
      </c>
      <c r="D363" s="5">
        <v>2236.8000000000002</v>
      </c>
      <c r="E363" s="5">
        <v>16334</v>
      </c>
      <c r="F363" s="5">
        <v>3456.4</v>
      </c>
      <c r="G363" s="5">
        <v>11764.3</v>
      </c>
      <c r="H363" s="5">
        <v>4498.8999999999996</v>
      </c>
      <c r="I363" s="5">
        <v>138.4</v>
      </c>
      <c r="J363" s="5">
        <v>0</v>
      </c>
      <c r="K363" s="5">
        <v>42.4</v>
      </c>
      <c r="L363" s="5">
        <v>479.4</v>
      </c>
      <c r="M363" s="5">
        <v>-196.5</v>
      </c>
      <c r="N363" s="5">
        <v>633.5</v>
      </c>
      <c r="O363" s="5">
        <v>403010</v>
      </c>
      <c r="P363" s="3"/>
      <c r="Q363" s="3"/>
    </row>
    <row r="364" spans="1:17" x14ac:dyDescent="0.2">
      <c r="A364" s="2">
        <v>2019</v>
      </c>
      <c r="B364" s="1" t="s">
        <v>61</v>
      </c>
      <c r="C364" s="2" t="s">
        <v>62</v>
      </c>
      <c r="D364" s="2">
        <v>2623.9</v>
      </c>
      <c r="E364" s="2">
        <v>19634.8</v>
      </c>
      <c r="F364" s="2">
        <v>4863.3999999999996</v>
      </c>
      <c r="G364" s="2">
        <v>14419.3</v>
      </c>
      <c r="H364" s="2">
        <v>5155.5</v>
      </c>
      <c r="I364" s="2">
        <v>179.8</v>
      </c>
      <c r="J364" s="2">
        <v>0</v>
      </c>
      <c r="K364" s="2">
        <v>47</v>
      </c>
      <c r="L364" s="2">
        <v>626.1</v>
      </c>
      <c r="M364" s="2">
        <v>-89.7</v>
      </c>
      <c r="N364" s="2">
        <v>668.8</v>
      </c>
      <c r="O364" s="2">
        <v>403010</v>
      </c>
      <c r="P364" s="3"/>
      <c r="Q364" s="3"/>
    </row>
    <row r="365" spans="1:17" x14ac:dyDescent="0.2">
      <c r="A365" s="5">
        <v>2004</v>
      </c>
      <c r="B365" s="4" t="s">
        <v>63</v>
      </c>
      <c r="C365" s="5" t="s">
        <v>64</v>
      </c>
      <c r="D365" s="5">
        <v>70.63</v>
      </c>
      <c r="E365" s="5">
        <v>182.74299999999999</v>
      </c>
      <c r="F365" s="5">
        <v>256.846</v>
      </c>
      <c r="G365" s="5">
        <v>308.67399999999998</v>
      </c>
      <c r="H365" s="5">
        <v>-125.931</v>
      </c>
      <c r="I365" s="5">
        <v>10.212999999999999</v>
      </c>
      <c r="J365" s="5">
        <v>2.1579999999999999</v>
      </c>
      <c r="K365" s="5">
        <v>0</v>
      </c>
      <c r="L365" s="5">
        <v>35.136000000000003</v>
      </c>
      <c r="M365" s="5">
        <v>0.77200000000000002</v>
      </c>
      <c r="N365" s="5">
        <v>34.363999999999997</v>
      </c>
      <c r="O365" s="5">
        <v>451020</v>
      </c>
      <c r="P365" s="3"/>
      <c r="Q365" s="3"/>
    </row>
    <row r="366" spans="1:17" x14ac:dyDescent="0.2">
      <c r="A366" s="2">
        <v>2005</v>
      </c>
      <c r="B366" s="1" t="s">
        <v>63</v>
      </c>
      <c r="C366" s="2" t="s">
        <v>64</v>
      </c>
      <c r="D366" s="2">
        <v>292.40800000000002</v>
      </c>
      <c r="E366" s="2">
        <v>891.49900000000002</v>
      </c>
      <c r="F366" s="2">
        <v>200</v>
      </c>
      <c r="G366" s="2">
        <v>267.28500000000003</v>
      </c>
      <c r="H366" s="2">
        <v>624.21400000000006</v>
      </c>
      <c r="I366" s="2">
        <v>5.33</v>
      </c>
      <c r="J366" s="2">
        <v>4.2629999999999999</v>
      </c>
      <c r="K366" s="2">
        <v>0</v>
      </c>
      <c r="L366" s="2">
        <v>70.403999999999996</v>
      </c>
      <c r="M366" s="2">
        <v>-257.59399999999999</v>
      </c>
      <c r="N366" s="2">
        <v>327.99799999999999</v>
      </c>
      <c r="O366" s="2">
        <v>451020</v>
      </c>
      <c r="P366" s="3"/>
      <c r="Q366" s="3"/>
    </row>
    <row r="367" spans="1:17" x14ac:dyDescent="0.2">
      <c r="A367" s="5">
        <v>2006</v>
      </c>
      <c r="B367" s="4" t="s">
        <v>63</v>
      </c>
      <c r="C367" s="5" t="s">
        <v>64</v>
      </c>
      <c r="D367" s="5">
        <v>269.84100000000001</v>
      </c>
      <c r="E367" s="5">
        <v>1247.932</v>
      </c>
      <c r="F367" s="5">
        <v>200</v>
      </c>
      <c r="G367" s="5">
        <v>293.23899999999998</v>
      </c>
      <c r="H367" s="5">
        <v>954.69299999999998</v>
      </c>
      <c r="I367" s="5">
        <v>3.1709999999999998</v>
      </c>
      <c r="J367" s="5">
        <v>17.702999999999999</v>
      </c>
      <c r="K367" s="5">
        <v>0</v>
      </c>
      <c r="L367" s="5">
        <v>98.468999999999994</v>
      </c>
      <c r="M367" s="5">
        <v>41.067999999999998</v>
      </c>
      <c r="N367" s="5">
        <v>57.401000000000003</v>
      </c>
      <c r="O367" s="5">
        <v>451020</v>
      </c>
      <c r="P367" s="3"/>
      <c r="Q367" s="3"/>
    </row>
    <row r="368" spans="1:17" x14ac:dyDescent="0.2">
      <c r="A368" s="2">
        <v>2007</v>
      </c>
      <c r="B368" s="1" t="s">
        <v>63</v>
      </c>
      <c r="C368" s="2" t="s">
        <v>64</v>
      </c>
      <c r="D368" s="2">
        <v>546.16899999999998</v>
      </c>
      <c r="E368" s="2">
        <v>1656.047</v>
      </c>
      <c r="F368" s="2">
        <v>199.85499999999999</v>
      </c>
      <c r="G368" s="2">
        <v>297.495</v>
      </c>
      <c r="H368" s="2">
        <v>1358.5519999999999</v>
      </c>
      <c r="I368" s="2">
        <v>3.0859999999999999</v>
      </c>
      <c r="J368" s="2">
        <v>25.815000000000001</v>
      </c>
      <c r="K368" s="2">
        <v>0</v>
      </c>
      <c r="L368" s="2">
        <v>168.20500000000001</v>
      </c>
      <c r="M368" s="2">
        <v>67.238</v>
      </c>
      <c r="N368" s="2">
        <v>100.967</v>
      </c>
      <c r="O368" s="2">
        <v>451020</v>
      </c>
      <c r="P368" s="3"/>
      <c r="Q368" s="3"/>
    </row>
    <row r="369" spans="1:17" x14ac:dyDescent="0.2">
      <c r="A369" s="5">
        <v>2008</v>
      </c>
      <c r="B369" s="4" t="s">
        <v>63</v>
      </c>
      <c r="C369" s="5" t="s">
        <v>64</v>
      </c>
      <c r="D369" s="5">
        <v>330.63099999999997</v>
      </c>
      <c r="E369" s="5">
        <v>1880.951</v>
      </c>
      <c r="F369" s="5">
        <v>199.85499999999999</v>
      </c>
      <c r="G369" s="5">
        <v>312.18099999999998</v>
      </c>
      <c r="H369" s="5">
        <v>1568.77</v>
      </c>
      <c r="I369" s="5">
        <v>2.8250000000000002</v>
      </c>
      <c r="J369" s="5">
        <v>24.792000000000002</v>
      </c>
      <c r="K369" s="5">
        <v>0</v>
      </c>
      <c r="L369" s="5">
        <v>234.535</v>
      </c>
      <c r="M369" s="5">
        <v>89.397000000000006</v>
      </c>
      <c r="N369" s="5">
        <v>145.13800000000001</v>
      </c>
      <c r="O369" s="5">
        <v>451020</v>
      </c>
      <c r="P369" s="3"/>
      <c r="Q369" s="3"/>
    </row>
    <row r="370" spans="1:17" x14ac:dyDescent="0.2">
      <c r="A370" s="2">
        <v>2009</v>
      </c>
      <c r="B370" s="1" t="s">
        <v>63</v>
      </c>
      <c r="C370" s="2" t="s">
        <v>64</v>
      </c>
      <c r="D370" s="2">
        <v>566.74099999999999</v>
      </c>
      <c r="E370" s="2">
        <v>2087.5100000000002</v>
      </c>
      <c r="F370" s="2">
        <v>199.755</v>
      </c>
      <c r="G370" s="2">
        <v>348.78800000000001</v>
      </c>
      <c r="H370" s="2">
        <v>1738.722</v>
      </c>
      <c r="I370" s="2">
        <v>2.839</v>
      </c>
      <c r="J370" s="2">
        <v>15.643000000000001</v>
      </c>
      <c r="K370" s="2">
        <v>0</v>
      </c>
      <c r="L370" s="2">
        <v>237.232</v>
      </c>
      <c r="M370" s="2">
        <v>91.319000000000003</v>
      </c>
      <c r="N370" s="2">
        <v>145.91300000000001</v>
      </c>
      <c r="O370" s="2">
        <v>451020</v>
      </c>
      <c r="P370" s="3"/>
      <c r="Q370" s="3"/>
    </row>
    <row r="371" spans="1:17" x14ac:dyDescent="0.2">
      <c r="A371" s="5">
        <v>2010</v>
      </c>
      <c r="B371" s="4" t="s">
        <v>63</v>
      </c>
      <c r="C371" s="5" t="s">
        <v>64</v>
      </c>
      <c r="D371" s="5">
        <v>606.87099999999998</v>
      </c>
      <c r="E371" s="5">
        <v>2352.6759999999999</v>
      </c>
      <c r="F371" s="5">
        <v>0</v>
      </c>
      <c r="G371" s="5">
        <v>175.071</v>
      </c>
      <c r="H371" s="5">
        <v>2177.605</v>
      </c>
      <c r="I371" s="5">
        <v>1.6970000000000001</v>
      </c>
      <c r="J371" s="5">
        <v>12.163</v>
      </c>
      <c r="K371" s="5">
        <v>0</v>
      </c>
      <c r="L371" s="5">
        <v>262.37200000000001</v>
      </c>
      <c r="M371" s="5">
        <v>91.152000000000001</v>
      </c>
      <c r="N371" s="5">
        <v>171.22</v>
      </c>
      <c r="O371" s="5">
        <v>451020</v>
      </c>
      <c r="P371" s="3"/>
      <c r="Q371" s="3"/>
    </row>
    <row r="372" spans="1:17" x14ac:dyDescent="0.2">
      <c r="A372" s="2">
        <v>2011</v>
      </c>
      <c r="B372" s="1" t="s">
        <v>63</v>
      </c>
      <c r="C372" s="2" t="s">
        <v>64</v>
      </c>
      <c r="D372" s="2">
        <v>849.226</v>
      </c>
      <c r="E372" s="2">
        <v>2345.5010000000002</v>
      </c>
      <c r="F372" s="2">
        <v>0</v>
      </c>
      <c r="G372" s="2">
        <v>189.251</v>
      </c>
      <c r="H372" s="2">
        <v>2156.25</v>
      </c>
      <c r="I372" s="2">
        <v>0</v>
      </c>
      <c r="J372" s="2">
        <v>10.67</v>
      </c>
      <c r="K372" s="2">
        <v>0</v>
      </c>
      <c r="L372" s="2">
        <v>307.19499999999999</v>
      </c>
      <c r="M372" s="2">
        <v>106.291</v>
      </c>
      <c r="N372" s="2">
        <v>200.904</v>
      </c>
      <c r="O372" s="2">
        <v>451020</v>
      </c>
      <c r="P372" s="3"/>
      <c r="Q372" s="3"/>
    </row>
    <row r="373" spans="1:17" x14ac:dyDescent="0.2">
      <c r="A373" s="5">
        <v>2012</v>
      </c>
      <c r="B373" s="4" t="s">
        <v>63</v>
      </c>
      <c r="C373" s="5" t="s">
        <v>64</v>
      </c>
      <c r="D373" s="5">
        <v>437.58100000000002</v>
      </c>
      <c r="E373" s="5">
        <v>2600.627</v>
      </c>
      <c r="F373" s="5">
        <v>0</v>
      </c>
      <c r="G373" s="5">
        <v>254.87299999999999</v>
      </c>
      <c r="H373" s="5">
        <v>2345.7539999999999</v>
      </c>
      <c r="I373" s="5">
        <v>0</v>
      </c>
      <c r="J373" s="5">
        <v>6.4119999999999999</v>
      </c>
      <c r="K373" s="5">
        <v>0</v>
      </c>
      <c r="L373" s="5">
        <v>321.59100000000001</v>
      </c>
      <c r="M373" s="5">
        <v>117.602</v>
      </c>
      <c r="N373" s="5">
        <v>203.989</v>
      </c>
      <c r="O373" s="5">
        <v>451020</v>
      </c>
      <c r="P373" s="3"/>
      <c r="Q373" s="3"/>
    </row>
    <row r="374" spans="1:17" x14ac:dyDescent="0.2">
      <c r="A374" s="2">
        <v>2013</v>
      </c>
      <c r="B374" s="1" t="s">
        <v>63</v>
      </c>
      <c r="C374" s="2" t="s">
        <v>64</v>
      </c>
      <c r="D374" s="2">
        <v>673.89599999999996</v>
      </c>
      <c r="E374" s="2">
        <v>2957.6849999999999</v>
      </c>
      <c r="F374" s="2">
        <v>0</v>
      </c>
      <c r="G374" s="2">
        <v>328.25400000000002</v>
      </c>
      <c r="H374" s="2">
        <v>2629.431</v>
      </c>
      <c r="I374" s="2">
        <v>0</v>
      </c>
      <c r="J374" s="2">
        <v>6.077</v>
      </c>
      <c r="K374" s="2">
        <v>0</v>
      </c>
      <c r="L374" s="2">
        <v>419.55399999999997</v>
      </c>
      <c r="M374" s="2">
        <v>126.06699999999999</v>
      </c>
      <c r="N374" s="2">
        <v>293.48700000000002</v>
      </c>
      <c r="O374" s="2">
        <v>451020</v>
      </c>
      <c r="P374" s="3"/>
      <c r="Q374" s="3"/>
    </row>
    <row r="375" spans="1:17" x14ac:dyDescent="0.2">
      <c r="A375" s="5">
        <v>2014</v>
      </c>
      <c r="B375" s="4" t="s">
        <v>63</v>
      </c>
      <c r="C375" s="5" t="s">
        <v>64</v>
      </c>
      <c r="D375" s="5">
        <v>758.29200000000003</v>
      </c>
      <c r="E375" s="5">
        <v>4001.5459999999998</v>
      </c>
      <c r="F375" s="5">
        <v>604.851</v>
      </c>
      <c r="G375" s="5">
        <v>1056.211</v>
      </c>
      <c r="H375" s="5">
        <v>2945.335</v>
      </c>
      <c r="I375" s="5">
        <v>17.658000000000001</v>
      </c>
      <c r="J375" s="5">
        <v>7.68</v>
      </c>
      <c r="K375" s="5">
        <v>0</v>
      </c>
      <c r="L375" s="5">
        <v>479.77600000000001</v>
      </c>
      <c r="M375" s="5">
        <v>145.828</v>
      </c>
      <c r="N375" s="5">
        <v>333.94799999999998</v>
      </c>
      <c r="O375" s="5">
        <v>451020</v>
      </c>
      <c r="P375" s="3"/>
      <c r="Q375" s="3"/>
    </row>
    <row r="376" spans="1:17" x14ac:dyDescent="0.2">
      <c r="A376" s="2">
        <v>2015</v>
      </c>
      <c r="B376" s="1" t="s">
        <v>63</v>
      </c>
      <c r="C376" s="2" t="s">
        <v>64</v>
      </c>
      <c r="D376" s="2">
        <v>749.56100000000004</v>
      </c>
      <c r="E376" s="2">
        <v>4187.9250000000002</v>
      </c>
      <c r="F376" s="2">
        <v>624.28800000000001</v>
      </c>
      <c r="G376" s="2">
        <v>1067.047</v>
      </c>
      <c r="H376" s="2">
        <v>3120.8780000000002</v>
      </c>
      <c r="I376" s="2">
        <v>21.28</v>
      </c>
      <c r="J376" s="2">
        <v>11.2</v>
      </c>
      <c r="K376" s="2">
        <v>0</v>
      </c>
      <c r="L376" s="2">
        <v>456.62400000000002</v>
      </c>
      <c r="M376" s="2">
        <v>135.21799999999999</v>
      </c>
      <c r="N376" s="2">
        <v>321.40600000000001</v>
      </c>
      <c r="O376" s="2">
        <v>451020</v>
      </c>
      <c r="P376" s="3"/>
      <c r="Q376" s="3"/>
    </row>
    <row r="377" spans="1:17" x14ac:dyDescent="0.2">
      <c r="A377" s="5">
        <v>2016</v>
      </c>
      <c r="B377" s="4" t="s">
        <v>63</v>
      </c>
      <c r="C377" s="5" t="s">
        <v>64</v>
      </c>
      <c r="D377" s="5">
        <v>837.01800000000003</v>
      </c>
      <c r="E377" s="5">
        <v>4373.1459999999997</v>
      </c>
      <c r="F377" s="5">
        <v>640.08699999999999</v>
      </c>
      <c r="G377" s="5">
        <v>1148.7760000000001</v>
      </c>
      <c r="H377" s="5">
        <v>3224.37</v>
      </c>
      <c r="I377" s="5">
        <v>22.04</v>
      </c>
      <c r="J377" s="5">
        <v>14.702</v>
      </c>
      <c r="K377" s="5">
        <v>0</v>
      </c>
      <c r="L377" s="5">
        <v>459.44600000000003</v>
      </c>
      <c r="M377" s="5">
        <v>143.31399999999999</v>
      </c>
      <c r="N377" s="5">
        <v>316.13200000000001</v>
      </c>
      <c r="O377" s="5">
        <v>451020</v>
      </c>
      <c r="P377" s="3"/>
      <c r="Q377" s="3"/>
    </row>
    <row r="378" spans="1:17" x14ac:dyDescent="0.2">
      <c r="A378" s="2">
        <v>2017</v>
      </c>
      <c r="B378" s="1" t="s">
        <v>63</v>
      </c>
      <c r="C378" s="2" t="s">
        <v>64</v>
      </c>
      <c r="D378" s="2">
        <v>711.93600000000004</v>
      </c>
      <c r="E378" s="2">
        <v>4602.8440000000001</v>
      </c>
      <c r="F378" s="2">
        <v>662.91300000000001</v>
      </c>
      <c r="G378" s="2">
        <v>1292.1210000000001</v>
      </c>
      <c r="H378" s="2">
        <v>3310.723</v>
      </c>
      <c r="I378" s="2">
        <v>22.826000000000001</v>
      </c>
      <c r="J378" s="2">
        <v>17.855</v>
      </c>
      <c r="K378" s="2">
        <v>0</v>
      </c>
      <c r="L378" s="2">
        <v>316.12200000000001</v>
      </c>
      <c r="M378" s="2">
        <v>97.801000000000002</v>
      </c>
      <c r="N378" s="2">
        <v>218.321</v>
      </c>
      <c r="O378" s="2">
        <v>451020</v>
      </c>
      <c r="P378" s="3"/>
      <c r="Q378" s="3"/>
    </row>
    <row r="379" spans="1:17" x14ac:dyDescent="0.2">
      <c r="A379" s="5">
        <v>2018</v>
      </c>
      <c r="B379" s="4" t="s">
        <v>63</v>
      </c>
      <c r="C379" s="5" t="s">
        <v>64</v>
      </c>
      <c r="D379" s="5">
        <v>1892.105</v>
      </c>
      <c r="E379" s="5">
        <v>5461.77</v>
      </c>
      <c r="F379" s="5">
        <v>1560.6320000000001</v>
      </c>
      <c r="G379" s="5">
        <v>2269.91</v>
      </c>
      <c r="H379" s="5">
        <v>3191.86</v>
      </c>
      <c r="I379" s="5">
        <v>47.734999999999999</v>
      </c>
      <c r="J379" s="5">
        <v>26.94</v>
      </c>
      <c r="K379" s="5">
        <v>0</v>
      </c>
      <c r="L379" s="5">
        <v>343.089</v>
      </c>
      <c r="M379" s="5">
        <v>44.716000000000001</v>
      </c>
      <c r="N379" s="5">
        <v>298.37299999999999</v>
      </c>
      <c r="O379" s="5">
        <v>451020</v>
      </c>
      <c r="P379" s="3"/>
      <c r="Q379" s="3"/>
    </row>
    <row r="380" spans="1:17" x14ac:dyDescent="0.2">
      <c r="A380" s="2">
        <v>2019</v>
      </c>
      <c r="B380" s="1" t="s">
        <v>63</v>
      </c>
      <c r="C380" s="2" t="s">
        <v>64</v>
      </c>
      <c r="D380" s="2">
        <v>1536.9939999999999</v>
      </c>
      <c r="E380" s="2">
        <v>7006.8860000000004</v>
      </c>
      <c r="F380" s="2">
        <v>2671.4349999999999</v>
      </c>
      <c r="G380" s="2">
        <v>3348.9279999999999</v>
      </c>
      <c r="H380" s="2">
        <v>3657.9580000000001</v>
      </c>
      <c r="I380" s="2">
        <v>55.564999999999998</v>
      </c>
      <c r="J380" s="2">
        <v>34.354999999999997</v>
      </c>
      <c r="K380" s="2">
        <v>0</v>
      </c>
      <c r="L380" s="2">
        <v>531.38499999999999</v>
      </c>
      <c r="M380" s="2">
        <v>53.35</v>
      </c>
      <c r="N380" s="2">
        <v>478.03500000000003</v>
      </c>
      <c r="O380" s="2">
        <v>451020</v>
      </c>
      <c r="P380" s="3"/>
      <c r="Q380" s="3"/>
    </row>
    <row r="381" spans="1:17" x14ac:dyDescent="0.2">
      <c r="A381" s="5">
        <v>2004</v>
      </c>
      <c r="B381" s="4" t="s">
        <v>65</v>
      </c>
      <c r="C381" s="5" t="s">
        <v>66</v>
      </c>
      <c r="D381" s="5">
        <v>46.39</v>
      </c>
      <c r="E381" s="5">
        <v>2442.7449999999999</v>
      </c>
      <c r="F381" s="5">
        <v>944.63099999999997</v>
      </c>
      <c r="G381" s="5">
        <v>1731.37</v>
      </c>
      <c r="H381" s="5">
        <v>711.375</v>
      </c>
      <c r="I381" s="5">
        <v>17.222000000000001</v>
      </c>
      <c r="J381" s="5"/>
      <c r="K381" s="5"/>
      <c r="L381" s="5">
        <v>71.843999999999994</v>
      </c>
      <c r="M381" s="5">
        <v>17.004999999999999</v>
      </c>
      <c r="N381" s="5">
        <v>54.838999999999999</v>
      </c>
      <c r="O381" s="5">
        <v>151010</v>
      </c>
      <c r="P381" s="3"/>
      <c r="Q381" s="3"/>
    </row>
    <row r="382" spans="1:17" x14ac:dyDescent="0.2">
      <c r="A382" s="2">
        <v>2005</v>
      </c>
      <c r="B382" s="1" t="s">
        <v>65</v>
      </c>
      <c r="C382" s="2" t="s">
        <v>66</v>
      </c>
      <c r="D382" s="2">
        <v>58.57</v>
      </c>
      <c r="E382" s="2">
        <v>2547.2429999999999</v>
      </c>
      <c r="F382" s="2">
        <v>833.45299999999997</v>
      </c>
      <c r="G382" s="2">
        <v>1616.9680000000001</v>
      </c>
      <c r="H382" s="2">
        <v>930.27499999999998</v>
      </c>
      <c r="I382" s="2">
        <v>41.752000000000002</v>
      </c>
      <c r="J382" s="2"/>
      <c r="K382" s="2">
        <v>7.4690000000000003</v>
      </c>
      <c r="L382" s="2">
        <v>149.929</v>
      </c>
      <c r="M382" s="2">
        <v>27.593</v>
      </c>
      <c r="N382" s="2">
        <v>114.867</v>
      </c>
      <c r="O382" s="2">
        <v>151010</v>
      </c>
      <c r="P382" s="3"/>
      <c r="Q382" s="3"/>
    </row>
    <row r="383" spans="1:17" x14ac:dyDescent="0.2">
      <c r="A383" s="5">
        <v>2006</v>
      </c>
      <c r="B383" s="4" t="s">
        <v>65</v>
      </c>
      <c r="C383" s="5" t="s">
        <v>66</v>
      </c>
      <c r="D383" s="5">
        <v>149.499</v>
      </c>
      <c r="E383" s="5">
        <v>2530.3679999999999</v>
      </c>
      <c r="F383" s="5">
        <v>732.59</v>
      </c>
      <c r="G383" s="5">
        <v>1502.27</v>
      </c>
      <c r="H383" s="5">
        <v>1028.098</v>
      </c>
      <c r="I383" s="5">
        <v>45.164000000000001</v>
      </c>
      <c r="J383" s="5"/>
      <c r="K383" s="5">
        <v>13.257999999999999</v>
      </c>
      <c r="L383" s="5">
        <v>158.41900000000001</v>
      </c>
      <c r="M383" s="5">
        <v>2.1920000000000002</v>
      </c>
      <c r="N383" s="5">
        <v>142.96899999999999</v>
      </c>
      <c r="O383" s="5">
        <v>151010</v>
      </c>
      <c r="P383" s="3"/>
      <c r="Q383" s="3"/>
    </row>
    <row r="384" spans="1:17" x14ac:dyDescent="0.2">
      <c r="A384" s="2">
        <v>2007</v>
      </c>
      <c r="B384" s="1" t="s">
        <v>65</v>
      </c>
      <c r="C384" s="2" t="s">
        <v>66</v>
      </c>
      <c r="D384" s="2">
        <v>130.55099999999999</v>
      </c>
      <c r="E384" s="2">
        <v>2830.45</v>
      </c>
      <c r="F384" s="2">
        <v>723.93799999999999</v>
      </c>
      <c r="G384" s="2">
        <v>1497.7840000000001</v>
      </c>
      <c r="H384" s="2">
        <v>1278.3050000000001</v>
      </c>
      <c r="I384" s="2">
        <v>42.832000000000001</v>
      </c>
      <c r="J384" s="2"/>
      <c r="K384" s="2">
        <v>17.632000000000001</v>
      </c>
      <c r="L384" s="2">
        <v>302.39999999999998</v>
      </c>
      <c r="M384" s="2">
        <v>55.078000000000003</v>
      </c>
      <c r="N384" s="2">
        <v>229.69</v>
      </c>
      <c r="O384" s="2">
        <v>151010</v>
      </c>
      <c r="P384" s="3"/>
      <c r="Q384" s="3"/>
    </row>
    <row r="385" spans="1:17" x14ac:dyDescent="0.2">
      <c r="A385" s="5">
        <v>2008</v>
      </c>
      <c r="B385" s="4" t="s">
        <v>65</v>
      </c>
      <c r="C385" s="5" t="s">
        <v>66</v>
      </c>
      <c r="D385" s="5">
        <v>253.303</v>
      </c>
      <c r="E385" s="5">
        <v>2872.7170000000001</v>
      </c>
      <c r="F385" s="5">
        <v>932.26400000000001</v>
      </c>
      <c r="G385" s="5">
        <v>1756.2339999999999</v>
      </c>
      <c r="H385" s="5">
        <v>1065.771</v>
      </c>
      <c r="I385" s="5">
        <v>39.174999999999997</v>
      </c>
      <c r="J385" s="5"/>
      <c r="K385" s="5">
        <v>18.806000000000001</v>
      </c>
      <c r="L385" s="5">
        <v>206.46899999999999</v>
      </c>
      <c r="M385" s="5">
        <v>-6.5389999999999997</v>
      </c>
      <c r="N385" s="5">
        <v>194.202</v>
      </c>
      <c r="O385" s="5">
        <v>151010</v>
      </c>
      <c r="P385" s="3"/>
      <c r="Q385" s="3"/>
    </row>
    <row r="386" spans="1:17" x14ac:dyDescent="0.2">
      <c r="A386" s="2">
        <v>2009</v>
      </c>
      <c r="B386" s="1" t="s">
        <v>65</v>
      </c>
      <c r="C386" s="2" t="s">
        <v>66</v>
      </c>
      <c r="D386" s="2">
        <v>308.791</v>
      </c>
      <c r="E386" s="2">
        <v>2771.5569999999998</v>
      </c>
      <c r="F386" s="2">
        <v>812.71299999999997</v>
      </c>
      <c r="G386" s="2">
        <v>1518.239</v>
      </c>
      <c r="H386" s="2">
        <v>1205.6959999999999</v>
      </c>
      <c r="I386" s="2">
        <v>25.783999999999999</v>
      </c>
      <c r="J386" s="2"/>
      <c r="K386" s="2">
        <v>11.255000000000001</v>
      </c>
      <c r="L386" s="2">
        <v>182.595</v>
      </c>
      <c r="M386" s="2">
        <v>-7.0279999999999996</v>
      </c>
      <c r="N386" s="2">
        <v>178.36799999999999</v>
      </c>
      <c r="O386" s="2">
        <v>151010</v>
      </c>
      <c r="P386" s="3"/>
      <c r="Q386" s="3"/>
    </row>
    <row r="387" spans="1:17" x14ac:dyDescent="0.2">
      <c r="A387" s="5">
        <v>2010</v>
      </c>
      <c r="B387" s="4" t="s">
        <v>65</v>
      </c>
      <c r="C387" s="5" t="s">
        <v>66</v>
      </c>
      <c r="D387" s="5">
        <v>529.65</v>
      </c>
      <c r="E387" s="5">
        <v>3068.0810000000001</v>
      </c>
      <c r="F387" s="5">
        <v>860.91</v>
      </c>
      <c r="G387" s="5">
        <v>1592.335</v>
      </c>
      <c r="H387" s="5">
        <v>1416.0740000000001</v>
      </c>
      <c r="I387" s="5">
        <v>26.632999999999999</v>
      </c>
      <c r="J387" s="5"/>
      <c r="K387" s="5">
        <v>13.638999999999999</v>
      </c>
      <c r="L387" s="5">
        <v>430.07799999999997</v>
      </c>
      <c r="M387" s="5">
        <v>92.718999999999994</v>
      </c>
      <c r="N387" s="5">
        <v>323.72000000000003</v>
      </c>
      <c r="O387" s="5">
        <v>151010</v>
      </c>
      <c r="P387" s="3"/>
      <c r="Q387" s="3"/>
    </row>
    <row r="388" spans="1:17" x14ac:dyDescent="0.2">
      <c r="A388" s="2">
        <v>2011</v>
      </c>
      <c r="B388" s="1" t="s">
        <v>65</v>
      </c>
      <c r="C388" s="2" t="s">
        <v>66</v>
      </c>
      <c r="D388" s="2">
        <v>469.416</v>
      </c>
      <c r="E388" s="2">
        <v>3203.8240000000001</v>
      </c>
      <c r="F388" s="2">
        <v>763.673</v>
      </c>
      <c r="G388" s="2">
        <v>1524.9970000000001</v>
      </c>
      <c r="H388" s="2">
        <v>1591.277</v>
      </c>
      <c r="I388" s="2">
        <v>39.991999999999997</v>
      </c>
      <c r="J388" s="2"/>
      <c r="K388" s="2">
        <v>28.082999999999998</v>
      </c>
      <c r="L388" s="2">
        <v>594.37699999999995</v>
      </c>
      <c r="M388" s="2">
        <v>130.01400000000001</v>
      </c>
      <c r="N388" s="2">
        <v>436.28</v>
      </c>
      <c r="O388" s="2">
        <v>151010</v>
      </c>
      <c r="P388" s="3"/>
      <c r="Q388" s="3"/>
    </row>
    <row r="389" spans="1:17" x14ac:dyDescent="0.2">
      <c r="A389" s="5">
        <v>2012</v>
      </c>
      <c r="B389" s="4" t="s">
        <v>65</v>
      </c>
      <c r="C389" s="5" t="s">
        <v>66</v>
      </c>
      <c r="D389" s="5">
        <v>477.69600000000003</v>
      </c>
      <c r="E389" s="5">
        <v>3437.2910000000002</v>
      </c>
      <c r="F389" s="5">
        <v>699.28800000000001</v>
      </c>
      <c r="G389" s="5">
        <v>1505.2829999999999</v>
      </c>
      <c r="H389" s="5">
        <v>1833.598</v>
      </c>
      <c r="I389" s="5">
        <v>38.777000000000001</v>
      </c>
      <c r="J389" s="5"/>
      <c r="K389" s="5">
        <v>18.591000000000001</v>
      </c>
      <c r="L389" s="5">
        <v>412.66</v>
      </c>
      <c r="M389" s="5">
        <v>82.533000000000001</v>
      </c>
      <c r="N389" s="5">
        <v>311.536</v>
      </c>
      <c r="O389" s="5">
        <v>151010</v>
      </c>
      <c r="P389" s="3"/>
      <c r="Q389" s="3"/>
    </row>
    <row r="390" spans="1:17" x14ac:dyDescent="0.2">
      <c r="A390" s="2">
        <v>2013</v>
      </c>
      <c r="B390" s="1" t="s">
        <v>65</v>
      </c>
      <c r="C390" s="2" t="s">
        <v>66</v>
      </c>
      <c r="D390" s="2">
        <v>477.23899999999998</v>
      </c>
      <c r="E390" s="2">
        <v>3584.797</v>
      </c>
      <c r="F390" s="2">
        <v>1078.864</v>
      </c>
      <c r="G390" s="2">
        <v>1842.021</v>
      </c>
      <c r="H390" s="2">
        <v>1627.3610000000001</v>
      </c>
      <c r="I390" s="2">
        <v>37.701000000000001</v>
      </c>
      <c r="J390" s="2"/>
      <c r="K390" s="2">
        <v>26.663</v>
      </c>
      <c r="L390" s="2">
        <v>576.15599999999995</v>
      </c>
      <c r="M390" s="2">
        <v>136.322</v>
      </c>
      <c r="N390" s="2">
        <v>413.17099999999999</v>
      </c>
      <c r="O390" s="2">
        <v>151010</v>
      </c>
      <c r="P390" s="3"/>
      <c r="Q390" s="3"/>
    </row>
    <row r="391" spans="1:17" x14ac:dyDescent="0.2">
      <c r="A391" s="5">
        <v>2014</v>
      </c>
      <c r="B391" s="4" t="s">
        <v>65</v>
      </c>
      <c r="C391" s="5" t="s">
        <v>66</v>
      </c>
      <c r="D391" s="5">
        <v>2489.768</v>
      </c>
      <c r="E391" s="5">
        <v>5223.1030000000001</v>
      </c>
      <c r="F391" s="5">
        <v>2566.953</v>
      </c>
      <c r="G391" s="5">
        <v>3734.4679999999998</v>
      </c>
      <c r="H391" s="5">
        <v>1359.4649999999999</v>
      </c>
      <c r="I391" s="5">
        <v>43.774000000000001</v>
      </c>
      <c r="J391" s="5"/>
      <c r="K391" s="5">
        <v>27.59</v>
      </c>
      <c r="L391" s="5">
        <v>248.92099999999999</v>
      </c>
      <c r="M391" s="5">
        <v>18.484000000000002</v>
      </c>
      <c r="N391" s="5">
        <v>133.316</v>
      </c>
      <c r="O391" s="5">
        <v>151010</v>
      </c>
      <c r="P391" s="3"/>
      <c r="Q391" s="3"/>
    </row>
    <row r="392" spans="1:17" x14ac:dyDescent="0.2">
      <c r="A392" s="2">
        <v>2015</v>
      </c>
      <c r="B392" s="1" t="s">
        <v>65</v>
      </c>
      <c r="C392" s="2" t="s">
        <v>66</v>
      </c>
      <c r="D392" s="2">
        <v>213.73400000000001</v>
      </c>
      <c r="E392" s="2">
        <v>9615.0139999999992</v>
      </c>
      <c r="F392" s="2">
        <v>3500.67</v>
      </c>
      <c r="G392" s="2">
        <v>6213.701</v>
      </c>
      <c r="H392" s="2">
        <v>3254.3919999999998</v>
      </c>
      <c r="I392" s="2">
        <v>136.90899999999999</v>
      </c>
      <c r="J392" s="2"/>
      <c r="K392" s="2">
        <v>25.158000000000001</v>
      </c>
      <c r="L392" s="2">
        <v>389.18599999999998</v>
      </c>
      <c r="M392" s="2">
        <v>29.122</v>
      </c>
      <c r="N392" s="2">
        <v>334.90600000000001</v>
      </c>
      <c r="O392" s="2">
        <v>151010</v>
      </c>
      <c r="P392" s="3"/>
      <c r="Q392" s="3"/>
    </row>
    <row r="393" spans="1:17" x14ac:dyDescent="0.2">
      <c r="A393" s="5">
        <v>2016</v>
      </c>
      <c r="B393" s="4" t="s">
        <v>65</v>
      </c>
      <c r="C393" s="5" t="s">
        <v>66</v>
      </c>
      <c r="D393" s="5">
        <v>2269.7559999999999</v>
      </c>
      <c r="E393" s="5">
        <v>8161.2070000000003</v>
      </c>
      <c r="F393" s="5">
        <v>2121.759</v>
      </c>
      <c r="G393" s="5">
        <v>4218.6030000000001</v>
      </c>
      <c r="H393" s="5">
        <v>3795.0619999999999</v>
      </c>
      <c r="I393" s="5">
        <v>70.117000000000004</v>
      </c>
      <c r="J393" s="5"/>
      <c r="K393" s="5">
        <v>37.094000000000001</v>
      </c>
      <c r="L393" s="5">
        <v>574.90099999999995</v>
      </c>
      <c r="M393" s="5">
        <v>96.263000000000005</v>
      </c>
      <c r="N393" s="5">
        <v>643.67499999999995</v>
      </c>
      <c r="O393" s="5">
        <v>151010</v>
      </c>
      <c r="P393" s="3"/>
      <c r="Q393" s="3"/>
    </row>
    <row r="394" spans="1:17" x14ac:dyDescent="0.2">
      <c r="A394" s="2">
        <v>2017</v>
      </c>
      <c r="B394" s="1" t="s">
        <v>65</v>
      </c>
      <c r="C394" s="2" t="s">
        <v>66</v>
      </c>
      <c r="D394" s="2">
        <v>1137.3030000000001</v>
      </c>
      <c r="E394" s="2">
        <v>7750.7719999999999</v>
      </c>
      <c r="F394" s="2">
        <v>1416.0509999999999</v>
      </c>
      <c r="G394" s="2">
        <v>3933.076</v>
      </c>
      <c r="H394" s="2">
        <v>3674.549</v>
      </c>
      <c r="I394" s="2">
        <v>69.953000000000003</v>
      </c>
      <c r="J394" s="2"/>
      <c r="K394" s="2">
        <v>44.618000000000002</v>
      </c>
      <c r="L394" s="2">
        <v>531.28499999999997</v>
      </c>
      <c r="M394" s="2">
        <v>431.81700000000001</v>
      </c>
      <c r="N394" s="2">
        <v>54.85</v>
      </c>
      <c r="O394" s="2">
        <v>151010</v>
      </c>
      <c r="P394" s="3"/>
      <c r="Q394" s="3"/>
    </row>
    <row r="395" spans="1:17" x14ac:dyDescent="0.2">
      <c r="A395" s="5">
        <v>2018</v>
      </c>
      <c r="B395" s="4" t="s">
        <v>65</v>
      </c>
      <c r="C395" s="5" t="s">
        <v>66</v>
      </c>
      <c r="D395" s="5">
        <v>555.32000000000005</v>
      </c>
      <c r="E395" s="5">
        <v>7581.674</v>
      </c>
      <c r="F395" s="5">
        <v>1398.604</v>
      </c>
      <c r="G395" s="5">
        <v>3822.5659999999998</v>
      </c>
      <c r="H395" s="5">
        <v>3585.3209999999999</v>
      </c>
      <c r="I395" s="5">
        <v>71.704999999999998</v>
      </c>
      <c r="J395" s="5"/>
      <c r="K395" s="5">
        <v>45.576999999999998</v>
      </c>
      <c r="L395" s="5">
        <v>883.96500000000003</v>
      </c>
      <c r="M395" s="5">
        <v>144.82599999999999</v>
      </c>
      <c r="N395" s="5">
        <v>693.56200000000001</v>
      </c>
      <c r="O395" s="5">
        <v>151010</v>
      </c>
      <c r="P395" s="3"/>
      <c r="Q395" s="3"/>
    </row>
    <row r="396" spans="1:17" x14ac:dyDescent="0.2">
      <c r="A396" s="2">
        <v>2019</v>
      </c>
      <c r="B396" s="1" t="s">
        <v>65</v>
      </c>
      <c r="C396" s="2" t="s">
        <v>66</v>
      </c>
      <c r="D396" s="2">
        <v>613.11</v>
      </c>
      <c r="E396" s="2">
        <v>9860.8629999999994</v>
      </c>
      <c r="F396" s="2">
        <v>3001.38</v>
      </c>
      <c r="G396" s="2">
        <v>5767.2830000000004</v>
      </c>
      <c r="H396" s="2">
        <v>3932.25</v>
      </c>
      <c r="I396" s="2">
        <v>83.066000000000003</v>
      </c>
      <c r="J396" s="2"/>
      <c r="K396" s="2">
        <v>71.129000000000005</v>
      </c>
      <c r="L396" s="2">
        <v>692.51800000000003</v>
      </c>
      <c r="M396" s="2">
        <v>88.161000000000001</v>
      </c>
      <c r="N396" s="2">
        <v>533.22799999999995</v>
      </c>
      <c r="O396" s="2">
        <v>151010</v>
      </c>
      <c r="P396" s="3"/>
      <c r="Q396" s="3"/>
    </row>
    <row r="397" spans="1:17" x14ac:dyDescent="0.2">
      <c r="A397" s="5">
        <v>2004</v>
      </c>
      <c r="B397" s="4" t="s">
        <v>67</v>
      </c>
      <c r="C397" s="5" t="s">
        <v>68</v>
      </c>
      <c r="D397" s="5">
        <v>69.962000000000003</v>
      </c>
      <c r="E397" s="5">
        <v>130.71199999999999</v>
      </c>
      <c r="F397" s="5">
        <v>1.849</v>
      </c>
      <c r="G397" s="5">
        <v>44.972999999999999</v>
      </c>
      <c r="H397" s="5">
        <v>85.739000000000004</v>
      </c>
      <c r="I397" s="5">
        <v>0.27100000000000002</v>
      </c>
      <c r="J397" s="5">
        <v>0.71299999999999997</v>
      </c>
      <c r="K397" s="5">
        <v>0</v>
      </c>
      <c r="L397" s="5">
        <v>9.7620000000000005</v>
      </c>
      <c r="M397" s="5">
        <v>0.99399999999999999</v>
      </c>
      <c r="N397" s="5">
        <v>8.7680000000000007</v>
      </c>
      <c r="O397" s="5">
        <v>351010</v>
      </c>
      <c r="P397" s="3"/>
      <c r="Q397" s="3"/>
    </row>
    <row r="398" spans="1:17" x14ac:dyDescent="0.2">
      <c r="A398" s="2">
        <v>2005</v>
      </c>
      <c r="B398" s="1" t="s">
        <v>67</v>
      </c>
      <c r="C398" s="2" t="s">
        <v>68</v>
      </c>
      <c r="D398" s="2">
        <v>74.369</v>
      </c>
      <c r="E398" s="2">
        <v>142.11000000000001</v>
      </c>
      <c r="F398" s="2">
        <v>0</v>
      </c>
      <c r="G398" s="2">
        <v>48.671999999999997</v>
      </c>
      <c r="H398" s="2">
        <v>93.438000000000002</v>
      </c>
      <c r="I398" s="2">
        <v>0.11</v>
      </c>
      <c r="J398" s="2">
        <v>1.9179999999999999</v>
      </c>
      <c r="K398" s="2">
        <v>0</v>
      </c>
      <c r="L398" s="2">
        <v>2.7290000000000001</v>
      </c>
      <c r="M398" s="2">
        <v>1.3160000000000001</v>
      </c>
      <c r="N398" s="2">
        <v>1.413</v>
      </c>
      <c r="O398" s="2">
        <v>351010</v>
      </c>
      <c r="P398" s="3"/>
      <c r="Q398" s="3"/>
    </row>
    <row r="399" spans="1:17" x14ac:dyDescent="0.2">
      <c r="A399" s="5">
        <v>2006</v>
      </c>
      <c r="B399" s="4" t="s">
        <v>67</v>
      </c>
      <c r="C399" s="5" t="s">
        <v>68</v>
      </c>
      <c r="D399" s="5">
        <v>64.137</v>
      </c>
      <c r="E399" s="5">
        <v>151.55799999999999</v>
      </c>
      <c r="F399" s="5">
        <v>0</v>
      </c>
      <c r="G399" s="5">
        <v>68.001999999999995</v>
      </c>
      <c r="H399" s="5">
        <v>83.555999999999997</v>
      </c>
      <c r="I399" s="5">
        <v>0.29599999999999999</v>
      </c>
      <c r="J399" s="5">
        <v>3.1789999999999998</v>
      </c>
      <c r="K399" s="5">
        <v>0</v>
      </c>
      <c r="L399" s="5">
        <v>-34.134999999999998</v>
      </c>
      <c r="M399" s="5">
        <v>0.82799999999999996</v>
      </c>
      <c r="N399" s="5">
        <v>-34.963000000000001</v>
      </c>
      <c r="O399" s="5">
        <v>351010</v>
      </c>
      <c r="P399" s="3"/>
      <c r="Q399" s="3"/>
    </row>
    <row r="400" spans="1:17" x14ac:dyDescent="0.2">
      <c r="A400" s="2">
        <v>2007</v>
      </c>
      <c r="B400" s="1" t="s">
        <v>67</v>
      </c>
      <c r="C400" s="2" t="s">
        <v>68</v>
      </c>
      <c r="D400" s="2">
        <v>127.911</v>
      </c>
      <c r="E400" s="2">
        <v>222.761</v>
      </c>
      <c r="F400" s="2">
        <v>0</v>
      </c>
      <c r="G400" s="2">
        <v>61.606999999999999</v>
      </c>
      <c r="H400" s="2">
        <v>161.154</v>
      </c>
      <c r="I400" s="2">
        <v>0.34200000000000003</v>
      </c>
      <c r="J400" s="2">
        <v>4.1950000000000003</v>
      </c>
      <c r="K400" s="2">
        <v>0</v>
      </c>
      <c r="L400" s="2">
        <v>36.950000000000003</v>
      </c>
      <c r="M400" s="2">
        <v>1.226</v>
      </c>
      <c r="N400" s="2">
        <v>35.723999999999997</v>
      </c>
      <c r="O400" s="2">
        <v>351010</v>
      </c>
      <c r="P400" s="3"/>
      <c r="Q400" s="3"/>
    </row>
    <row r="401" spans="1:17" x14ac:dyDescent="0.2">
      <c r="A401" s="5">
        <v>2008</v>
      </c>
      <c r="B401" s="4" t="s">
        <v>67</v>
      </c>
      <c r="C401" s="5" t="s">
        <v>68</v>
      </c>
      <c r="D401" s="5">
        <v>110.166</v>
      </c>
      <c r="E401" s="5">
        <v>279.34100000000001</v>
      </c>
      <c r="F401" s="5">
        <v>0</v>
      </c>
      <c r="G401" s="5">
        <v>60.801000000000002</v>
      </c>
      <c r="H401" s="5">
        <v>218.54</v>
      </c>
      <c r="I401" s="5">
        <v>2.4E-2</v>
      </c>
      <c r="J401" s="5">
        <v>3.052</v>
      </c>
      <c r="K401" s="5">
        <v>0</v>
      </c>
      <c r="L401" s="5">
        <v>17.076000000000001</v>
      </c>
      <c r="M401" s="5">
        <v>-62.911000000000001</v>
      </c>
      <c r="N401" s="5">
        <v>79.986999999999995</v>
      </c>
      <c r="O401" s="5">
        <v>351010</v>
      </c>
      <c r="P401" s="3"/>
      <c r="Q401" s="3"/>
    </row>
    <row r="402" spans="1:17" x14ac:dyDescent="0.2">
      <c r="A402" s="2">
        <v>2009</v>
      </c>
      <c r="B402" s="1" t="s">
        <v>67</v>
      </c>
      <c r="C402" s="2" t="s">
        <v>68</v>
      </c>
      <c r="D402" s="2">
        <v>186.465</v>
      </c>
      <c r="E402" s="2">
        <v>355.24</v>
      </c>
      <c r="F402" s="2">
        <v>0</v>
      </c>
      <c r="G402" s="2">
        <v>82.203999999999994</v>
      </c>
      <c r="H402" s="2">
        <v>273.036</v>
      </c>
      <c r="I402" s="2">
        <v>8.5000000000000006E-2</v>
      </c>
      <c r="J402" s="2">
        <v>0.57899999999999996</v>
      </c>
      <c r="K402" s="2">
        <v>0</v>
      </c>
      <c r="L402" s="2">
        <v>-33.893000000000001</v>
      </c>
      <c r="M402" s="2">
        <v>-2.6240000000000001</v>
      </c>
      <c r="N402" s="2">
        <v>-31.268999999999998</v>
      </c>
      <c r="O402" s="2">
        <v>351010</v>
      </c>
      <c r="P402" s="3"/>
      <c r="Q402" s="3"/>
    </row>
    <row r="403" spans="1:17" x14ac:dyDescent="0.2">
      <c r="A403" s="5">
        <v>2010</v>
      </c>
      <c r="B403" s="4" t="s">
        <v>67</v>
      </c>
      <c r="C403" s="5" t="s">
        <v>68</v>
      </c>
      <c r="D403" s="5">
        <v>303.279</v>
      </c>
      <c r="E403" s="5">
        <v>476.94299999999998</v>
      </c>
      <c r="F403" s="5">
        <v>0</v>
      </c>
      <c r="G403" s="5">
        <v>99.195999999999998</v>
      </c>
      <c r="H403" s="5">
        <v>377.74700000000001</v>
      </c>
      <c r="I403" s="5">
        <v>1.9E-2</v>
      </c>
      <c r="J403" s="5">
        <v>0.55500000000000005</v>
      </c>
      <c r="K403" s="5">
        <v>0</v>
      </c>
      <c r="L403" s="5">
        <v>102.003</v>
      </c>
      <c r="M403" s="5">
        <v>27.75</v>
      </c>
      <c r="N403" s="5">
        <v>74.253</v>
      </c>
      <c r="O403" s="5">
        <v>351010</v>
      </c>
      <c r="P403" s="3"/>
      <c r="Q403" s="3"/>
    </row>
    <row r="404" spans="1:17" x14ac:dyDescent="0.2">
      <c r="A404" s="2">
        <v>2011</v>
      </c>
      <c r="B404" s="1" t="s">
        <v>67</v>
      </c>
      <c r="C404" s="2" t="s">
        <v>68</v>
      </c>
      <c r="D404" s="2">
        <v>252.096</v>
      </c>
      <c r="E404" s="2">
        <v>649.26400000000001</v>
      </c>
      <c r="F404" s="2">
        <v>0</v>
      </c>
      <c r="G404" s="2">
        <v>158.483</v>
      </c>
      <c r="H404" s="2">
        <v>490.78100000000001</v>
      </c>
      <c r="I404" s="2">
        <v>5.0999999999999997E-2</v>
      </c>
      <c r="J404" s="2">
        <v>0.55200000000000005</v>
      </c>
      <c r="K404" s="2">
        <v>0</v>
      </c>
      <c r="L404" s="2">
        <v>89.941000000000003</v>
      </c>
      <c r="M404" s="2">
        <v>23.225000000000001</v>
      </c>
      <c r="N404" s="2">
        <v>66.715999999999994</v>
      </c>
      <c r="O404" s="2">
        <v>351010</v>
      </c>
      <c r="P404" s="3"/>
      <c r="Q404" s="3"/>
    </row>
    <row r="405" spans="1:17" x14ac:dyDescent="0.2">
      <c r="A405" s="5">
        <v>2012</v>
      </c>
      <c r="B405" s="4" t="s">
        <v>67</v>
      </c>
      <c r="C405" s="5" t="s">
        <v>68</v>
      </c>
      <c r="D405" s="5">
        <v>336.44600000000003</v>
      </c>
      <c r="E405" s="5">
        <v>756.31200000000001</v>
      </c>
      <c r="F405" s="5">
        <v>0</v>
      </c>
      <c r="G405" s="5">
        <v>174.995</v>
      </c>
      <c r="H405" s="5">
        <v>581.31700000000001</v>
      </c>
      <c r="I405" s="5"/>
      <c r="J405" s="5">
        <v>0.75700000000000001</v>
      </c>
      <c r="K405" s="5">
        <v>0</v>
      </c>
      <c r="L405" s="5">
        <v>84.296000000000006</v>
      </c>
      <c r="M405" s="5">
        <v>25.605</v>
      </c>
      <c r="N405" s="5">
        <v>58.691000000000003</v>
      </c>
      <c r="O405" s="5">
        <v>351010</v>
      </c>
      <c r="P405" s="3"/>
      <c r="Q405" s="3"/>
    </row>
    <row r="406" spans="1:17" x14ac:dyDescent="0.2">
      <c r="A406" s="2">
        <v>2013</v>
      </c>
      <c r="B406" s="1" t="s">
        <v>67</v>
      </c>
      <c r="C406" s="2" t="s">
        <v>68</v>
      </c>
      <c r="D406" s="2">
        <v>369.99299999999999</v>
      </c>
      <c r="E406" s="2">
        <v>832.14700000000005</v>
      </c>
      <c r="F406" s="2">
        <v>0</v>
      </c>
      <c r="G406" s="2">
        <v>198.17699999999999</v>
      </c>
      <c r="H406" s="2">
        <v>633.97</v>
      </c>
      <c r="I406" s="2"/>
      <c r="J406" s="2"/>
      <c r="K406" s="2">
        <v>0</v>
      </c>
      <c r="L406" s="2">
        <v>93.138999999999996</v>
      </c>
      <c r="M406" s="2">
        <v>28.844000000000001</v>
      </c>
      <c r="N406" s="2">
        <v>64.295000000000002</v>
      </c>
      <c r="O406" s="2">
        <v>351010</v>
      </c>
      <c r="P406" s="3"/>
      <c r="Q406" s="3"/>
    </row>
    <row r="407" spans="1:17" x14ac:dyDescent="0.2">
      <c r="A407" s="5">
        <v>2014</v>
      </c>
      <c r="B407" s="4" t="s">
        <v>67</v>
      </c>
      <c r="C407" s="5" t="s">
        <v>68</v>
      </c>
      <c r="D407" s="5">
        <v>454.65800000000002</v>
      </c>
      <c r="E407" s="5">
        <v>987.99699999999996</v>
      </c>
      <c r="F407" s="5">
        <v>0</v>
      </c>
      <c r="G407" s="5">
        <v>235.226</v>
      </c>
      <c r="H407" s="5">
        <v>752.77099999999996</v>
      </c>
      <c r="I407" s="5"/>
      <c r="J407" s="5"/>
      <c r="K407" s="5">
        <v>0</v>
      </c>
      <c r="L407" s="5">
        <v>190.369</v>
      </c>
      <c r="M407" s="5">
        <v>44.536999999999999</v>
      </c>
      <c r="N407" s="5">
        <v>145.83199999999999</v>
      </c>
      <c r="O407" s="5">
        <v>351010</v>
      </c>
      <c r="P407" s="3"/>
      <c r="Q407" s="3"/>
    </row>
    <row r="408" spans="1:17" x14ac:dyDescent="0.2">
      <c r="A408" s="2">
        <v>2015</v>
      </c>
      <c r="B408" s="1" t="s">
        <v>67</v>
      </c>
      <c r="C408" s="2" t="s">
        <v>68</v>
      </c>
      <c r="D408" s="2">
        <v>527.29499999999996</v>
      </c>
      <c r="E408" s="2">
        <v>1158.633</v>
      </c>
      <c r="F408" s="2">
        <v>0</v>
      </c>
      <c r="G408" s="2">
        <v>310.70699999999999</v>
      </c>
      <c r="H408" s="2">
        <v>847.92600000000004</v>
      </c>
      <c r="I408" s="2"/>
      <c r="J408" s="2"/>
      <c r="K408" s="2">
        <v>0</v>
      </c>
      <c r="L408" s="2">
        <v>186.101</v>
      </c>
      <c r="M408" s="2">
        <v>42.081000000000003</v>
      </c>
      <c r="N408" s="2">
        <v>144.02000000000001</v>
      </c>
      <c r="O408" s="2">
        <v>351010</v>
      </c>
      <c r="P408" s="3"/>
      <c r="Q408" s="3"/>
    </row>
    <row r="409" spans="1:17" x14ac:dyDescent="0.2">
      <c r="A409" s="5">
        <v>2016</v>
      </c>
      <c r="B409" s="4" t="s">
        <v>67</v>
      </c>
      <c r="C409" s="5" t="s">
        <v>68</v>
      </c>
      <c r="D409" s="5">
        <v>640.25599999999997</v>
      </c>
      <c r="E409" s="5">
        <v>1396.1510000000001</v>
      </c>
      <c r="F409" s="5">
        <v>0</v>
      </c>
      <c r="G409" s="5">
        <v>400.762</v>
      </c>
      <c r="H409" s="5">
        <v>995.38900000000001</v>
      </c>
      <c r="I409" s="5"/>
      <c r="J409" s="5"/>
      <c r="K409" s="5">
        <v>0</v>
      </c>
      <c r="L409" s="5">
        <v>240.88200000000001</v>
      </c>
      <c r="M409" s="5">
        <v>51.2</v>
      </c>
      <c r="N409" s="5">
        <v>189.68199999999999</v>
      </c>
      <c r="O409" s="5">
        <v>351010</v>
      </c>
      <c r="P409" s="3"/>
      <c r="Q409" s="3"/>
    </row>
    <row r="410" spans="1:17" x14ac:dyDescent="0.2">
      <c r="A410" s="2">
        <v>2017</v>
      </c>
      <c r="B410" s="1" t="s">
        <v>67</v>
      </c>
      <c r="C410" s="2" t="s">
        <v>68</v>
      </c>
      <c r="D410" s="2">
        <v>721.54200000000003</v>
      </c>
      <c r="E410" s="2">
        <v>1777.856</v>
      </c>
      <c r="F410" s="2">
        <v>0</v>
      </c>
      <c r="G410" s="2">
        <v>627.48599999999999</v>
      </c>
      <c r="H410" s="2">
        <v>1150.3699999999999</v>
      </c>
      <c r="I410" s="2"/>
      <c r="J410" s="2"/>
      <c r="K410" s="2">
        <v>0</v>
      </c>
      <c r="L410" s="2">
        <v>361.58</v>
      </c>
      <c r="M410" s="2">
        <v>130.16200000000001</v>
      </c>
      <c r="N410" s="2">
        <v>231.41800000000001</v>
      </c>
      <c r="O410" s="2">
        <v>351010</v>
      </c>
      <c r="P410" s="3"/>
      <c r="Q410" s="3"/>
    </row>
    <row r="411" spans="1:17" x14ac:dyDescent="0.2">
      <c r="A411" s="5">
        <v>2018</v>
      </c>
      <c r="B411" s="4" t="s">
        <v>67</v>
      </c>
      <c r="C411" s="5" t="s">
        <v>68</v>
      </c>
      <c r="D411" s="5">
        <v>735.35900000000004</v>
      </c>
      <c r="E411" s="5">
        <v>2052.4580000000001</v>
      </c>
      <c r="F411" s="5">
        <v>0</v>
      </c>
      <c r="G411" s="5">
        <v>799.56700000000001</v>
      </c>
      <c r="H411" s="5">
        <v>1252.8910000000001</v>
      </c>
      <c r="I411" s="5"/>
      <c r="J411" s="5">
        <v>8.5760000000000005</v>
      </c>
      <c r="K411" s="5">
        <v>0</v>
      </c>
      <c r="L411" s="5">
        <v>457.95800000000003</v>
      </c>
      <c r="M411" s="5">
        <v>57.722999999999999</v>
      </c>
      <c r="N411" s="5">
        <v>400.23500000000001</v>
      </c>
      <c r="O411" s="5">
        <v>351010</v>
      </c>
      <c r="P411" s="3"/>
      <c r="Q411" s="3"/>
    </row>
    <row r="412" spans="1:17" x14ac:dyDescent="0.2">
      <c r="A412" s="2">
        <v>2019</v>
      </c>
      <c r="B412" s="1" t="s">
        <v>67</v>
      </c>
      <c r="C412" s="2" t="s">
        <v>68</v>
      </c>
      <c r="D412" s="2">
        <v>868.62699999999995</v>
      </c>
      <c r="E412" s="2">
        <v>2500.7020000000002</v>
      </c>
      <c r="F412" s="2">
        <v>59.2</v>
      </c>
      <c r="G412" s="2">
        <v>1154.5329999999999</v>
      </c>
      <c r="H412" s="2">
        <v>1346.1690000000001</v>
      </c>
      <c r="I412" s="2"/>
      <c r="J412" s="2">
        <v>12.481999999999999</v>
      </c>
      <c r="K412" s="2">
        <v>0</v>
      </c>
      <c r="L412" s="2">
        <v>555.12300000000005</v>
      </c>
      <c r="M412" s="2">
        <v>112.34699999999999</v>
      </c>
      <c r="N412" s="2">
        <v>442.77600000000001</v>
      </c>
      <c r="O412" s="2">
        <v>351010</v>
      </c>
      <c r="P412" s="3"/>
      <c r="Q412" s="3"/>
    </row>
    <row r="413" spans="1:17" x14ac:dyDescent="0.2">
      <c r="A413" s="5">
        <v>2004</v>
      </c>
      <c r="B413" s="4" t="s">
        <v>69</v>
      </c>
      <c r="C413" s="5" t="s">
        <v>70</v>
      </c>
      <c r="D413" s="5">
        <v>873.9</v>
      </c>
      <c r="E413" s="5">
        <v>3335</v>
      </c>
      <c r="F413" s="5">
        <v>1043</v>
      </c>
      <c r="G413" s="5">
        <v>2670.2</v>
      </c>
      <c r="H413" s="5">
        <v>664.8</v>
      </c>
      <c r="I413" s="5">
        <v>51.9</v>
      </c>
      <c r="J413" s="5">
        <v>24.5</v>
      </c>
      <c r="K413" s="5">
        <v>0</v>
      </c>
      <c r="L413" s="5">
        <v>-20.6</v>
      </c>
      <c r="M413" s="5">
        <v>-5.3</v>
      </c>
      <c r="N413" s="5">
        <v>-15.3</v>
      </c>
      <c r="O413" s="5">
        <v>203020</v>
      </c>
      <c r="P413" s="3"/>
      <c r="Q413" s="3"/>
    </row>
    <row r="414" spans="1:17" x14ac:dyDescent="0.2">
      <c r="A414" s="2">
        <v>2005</v>
      </c>
      <c r="B414" s="1" t="s">
        <v>69</v>
      </c>
      <c r="C414" s="2" t="s">
        <v>70</v>
      </c>
      <c r="D414" s="2">
        <v>1094.5999999999999</v>
      </c>
      <c r="E414" s="2">
        <v>3792</v>
      </c>
      <c r="F414" s="2">
        <v>1082.5999999999999</v>
      </c>
      <c r="G414" s="2">
        <v>2964.4</v>
      </c>
      <c r="H414" s="2">
        <v>827.6</v>
      </c>
      <c r="I414" s="2">
        <v>63</v>
      </c>
      <c r="J414" s="2">
        <v>29.9</v>
      </c>
      <c r="K414" s="2">
        <v>0</v>
      </c>
      <c r="L414" s="2">
        <v>137.19999999999999</v>
      </c>
      <c r="M414" s="2">
        <v>52.7</v>
      </c>
      <c r="N414" s="2">
        <v>-5.9</v>
      </c>
      <c r="O414" s="2">
        <v>203020</v>
      </c>
      <c r="P414" s="3"/>
      <c r="Q414" s="3"/>
    </row>
    <row r="415" spans="1:17" x14ac:dyDescent="0.2">
      <c r="A415" s="5">
        <v>2006</v>
      </c>
      <c r="B415" s="4" t="s">
        <v>69</v>
      </c>
      <c r="C415" s="5" t="s">
        <v>70</v>
      </c>
      <c r="D415" s="5">
        <v>1125.2</v>
      </c>
      <c r="E415" s="5">
        <v>4077.1</v>
      </c>
      <c r="F415" s="5">
        <v>1150.8</v>
      </c>
      <c r="G415" s="5">
        <v>3191.6</v>
      </c>
      <c r="H415" s="5">
        <v>885.5</v>
      </c>
      <c r="I415" s="5">
        <v>78</v>
      </c>
      <c r="J415" s="5">
        <v>54.3</v>
      </c>
      <c r="K415" s="5">
        <v>0</v>
      </c>
      <c r="L415" s="5">
        <v>-87.8</v>
      </c>
      <c r="M415" s="5">
        <v>-35.200000000000003</v>
      </c>
      <c r="N415" s="5">
        <v>-52.6</v>
      </c>
      <c r="O415" s="5">
        <v>203020</v>
      </c>
      <c r="P415" s="3"/>
      <c r="Q415" s="3"/>
    </row>
    <row r="416" spans="1:17" x14ac:dyDescent="0.2">
      <c r="A416" s="2">
        <v>2007</v>
      </c>
      <c r="B416" s="1" t="s">
        <v>69</v>
      </c>
      <c r="C416" s="2" t="s">
        <v>70</v>
      </c>
      <c r="D416" s="2">
        <v>934.7</v>
      </c>
      <c r="E416" s="2">
        <v>4490.8999999999996</v>
      </c>
      <c r="F416" s="2">
        <v>1300.5</v>
      </c>
      <c r="G416" s="2">
        <v>3466.9</v>
      </c>
      <c r="H416" s="2">
        <v>1024</v>
      </c>
      <c r="I416" s="2">
        <v>88</v>
      </c>
      <c r="J416" s="2">
        <v>53.9</v>
      </c>
      <c r="K416" s="2">
        <v>0</v>
      </c>
      <c r="L416" s="2">
        <v>201.6</v>
      </c>
      <c r="M416" s="2">
        <v>76.599999999999994</v>
      </c>
      <c r="N416" s="2">
        <v>125</v>
      </c>
      <c r="O416" s="2">
        <v>203020</v>
      </c>
      <c r="P416" s="3"/>
      <c r="Q416" s="3"/>
    </row>
    <row r="417" spans="1:17" x14ac:dyDescent="0.2">
      <c r="A417" s="5">
        <v>2008</v>
      </c>
      <c r="B417" s="4" t="s">
        <v>69</v>
      </c>
      <c r="C417" s="5" t="s">
        <v>70</v>
      </c>
      <c r="D417" s="5">
        <v>1077.4000000000001</v>
      </c>
      <c r="E417" s="5">
        <v>4835.6000000000004</v>
      </c>
      <c r="F417" s="5">
        <v>1841.2</v>
      </c>
      <c r="G417" s="5">
        <v>4173.7</v>
      </c>
      <c r="H417" s="5">
        <v>661.9</v>
      </c>
      <c r="I417" s="5">
        <v>102.3</v>
      </c>
      <c r="J417" s="5">
        <v>42.4</v>
      </c>
      <c r="K417" s="5">
        <v>0</v>
      </c>
      <c r="L417" s="5">
        <v>-213.2</v>
      </c>
      <c r="M417" s="5">
        <v>-77.3</v>
      </c>
      <c r="N417" s="5">
        <v>-135.9</v>
      </c>
      <c r="O417" s="5">
        <v>203020</v>
      </c>
      <c r="P417" s="3"/>
      <c r="Q417" s="3"/>
    </row>
    <row r="418" spans="1:17" x14ac:dyDescent="0.2">
      <c r="A418" s="2">
        <v>2009</v>
      </c>
      <c r="B418" s="1" t="s">
        <v>69</v>
      </c>
      <c r="C418" s="2" t="s">
        <v>70</v>
      </c>
      <c r="D418" s="2">
        <v>1192.0999999999999</v>
      </c>
      <c r="E418" s="2">
        <v>4985</v>
      </c>
      <c r="F418" s="2">
        <v>1855.2</v>
      </c>
      <c r="G418" s="2">
        <v>4112.8999999999996</v>
      </c>
      <c r="H418" s="2">
        <v>872.1</v>
      </c>
      <c r="I418" s="2">
        <v>100.5</v>
      </c>
      <c r="J418" s="2">
        <v>32.6</v>
      </c>
      <c r="K418" s="2">
        <v>0</v>
      </c>
      <c r="L418" s="2">
        <v>202.9</v>
      </c>
      <c r="M418" s="2">
        <v>81.3</v>
      </c>
      <c r="N418" s="2">
        <v>121.6</v>
      </c>
      <c r="O418" s="2">
        <v>203020</v>
      </c>
      <c r="P418" s="3"/>
      <c r="Q418" s="3"/>
    </row>
    <row r="419" spans="1:17" x14ac:dyDescent="0.2">
      <c r="A419" s="5">
        <v>2010</v>
      </c>
      <c r="B419" s="4" t="s">
        <v>69</v>
      </c>
      <c r="C419" s="5" t="s">
        <v>70</v>
      </c>
      <c r="D419" s="5">
        <v>1208.2</v>
      </c>
      <c r="E419" s="5">
        <v>5016.6000000000004</v>
      </c>
      <c r="F419" s="5">
        <v>1534.2</v>
      </c>
      <c r="G419" s="5">
        <v>3911.2</v>
      </c>
      <c r="H419" s="5">
        <v>1105.4000000000001</v>
      </c>
      <c r="I419" s="5">
        <v>108.3</v>
      </c>
      <c r="J419" s="5">
        <v>29.4</v>
      </c>
      <c r="K419" s="5">
        <v>0</v>
      </c>
      <c r="L419" s="5">
        <v>405.9</v>
      </c>
      <c r="M419" s="5">
        <v>154.80000000000001</v>
      </c>
      <c r="N419" s="5">
        <v>251.1</v>
      </c>
      <c r="O419" s="5">
        <v>203020</v>
      </c>
      <c r="P419" s="3"/>
      <c r="Q419" s="3"/>
    </row>
    <row r="420" spans="1:17" x14ac:dyDescent="0.2">
      <c r="A420" s="2">
        <v>2011</v>
      </c>
      <c r="B420" s="1" t="s">
        <v>69</v>
      </c>
      <c r="C420" s="2" t="s">
        <v>70</v>
      </c>
      <c r="D420" s="2">
        <v>1140.9000000000001</v>
      </c>
      <c r="E420" s="2">
        <v>5195</v>
      </c>
      <c r="F420" s="2">
        <v>1306.9000000000001</v>
      </c>
      <c r="G420" s="2">
        <v>4021.8</v>
      </c>
      <c r="H420" s="2">
        <v>1173.2</v>
      </c>
      <c r="I420" s="2">
        <v>87.3</v>
      </c>
      <c r="J420" s="2">
        <v>21.9</v>
      </c>
      <c r="K420" s="2">
        <v>0</v>
      </c>
      <c r="L420" s="2">
        <v>393.7</v>
      </c>
      <c r="M420" s="2">
        <v>149.19999999999999</v>
      </c>
      <c r="N420" s="2">
        <v>244.5</v>
      </c>
      <c r="O420" s="2">
        <v>203020</v>
      </c>
      <c r="P420" s="3"/>
      <c r="Q420" s="3"/>
    </row>
    <row r="421" spans="1:17" x14ac:dyDescent="0.2">
      <c r="A421" s="5">
        <v>2012</v>
      </c>
      <c r="B421" s="4" t="s">
        <v>69</v>
      </c>
      <c r="C421" s="5" t="s">
        <v>70</v>
      </c>
      <c r="D421" s="5">
        <v>1252</v>
      </c>
      <c r="E421" s="5">
        <v>5505</v>
      </c>
      <c r="F421" s="5">
        <v>1032</v>
      </c>
      <c r="G421" s="5">
        <v>4084</v>
      </c>
      <c r="H421" s="5">
        <v>1421</v>
      </c>
      <c r="I421" s="5">
        <v>64</v>
      </c>
      <c r="J421" s="5">
        <v>19</v>
      </c>
      <c r="K421" s="5">
        <v>0</v>
      </c>
      <c r="L421" s="5">
        <v>514</v>
      </c>
      <c r="M421" s="5">
        <v>198</v>
      </c>
      <c r="N421" s="5">
        <v>316</v>
      </c>
      <c r="O421" s="5">
        <v>203020</v>
      </c>
      <c r="P421" s="3"/>
      <c r="Q421" s="3"/>
    </row>
    <row r="422" spans="1:17" x14ac:dyDescent="0.2">
      <c r="A422" s="2">
        <v>2013</v>
      </c>
      <c r="B422" s="1" t="s">
        <v>69</v>
      </c>
      <c r="C422" s="2" t="s">
        <v>70</v>
      </c>
      <c r="D422" s="2">
        <v>1330</v>
      </c>
      <c r="E422" s="2">
        <v>5838</v>
      </c>
      <c r="F422" s="2">
        <v>871</v>
      </c>
      <c r="G422" s="2">
        <v>3809</v>
      </c>
      <c r="H422" s="2">
        <v>2029</v>
      </c>
      <c r="I422" s="2">
        <v>56</v>
      </c>
      <c r="J422" s="2">
        <v>18</v>
      </c>
      <c r="K422" s="2">
        <v>0</v>
      </c>
      <c r="L422" s="2">
        <v>816</v>
      </c>
      <c r="M422" s="2">
        <v>308</v>
      </c>
      <c r="N422" s="2">
        <v>508</v>
      </c>
      <c r="O422" s="2">
        <v>203020</v>
      </c>
      <c r="P422" s="3"/>
      <c r="Q422" s="3"/>
    </row>
    <row r="423" spans="1:17" x14ac:dyDescent="0.2">
      <c r="A423" s="5">
        <v>2014</v>
      </c>
      <c r="B423" s="4" t="s">
        <v>69</v>
      </c>
      <c r="C423" s="5" t="s">
        <v>70</v>
      </c>
      <c r="D423" s="5">
        <v>1217</v>
      </c>
      <c r="E423" s="5">
        <v>6181</v>
      </c>
      <c r="F423" s="5">
        <v>803</v>
      </c>
      <c r="G423" s="5">
        <v>4054</v>
      </c>
      <c r="H423" s="5">
        <v>2127</v>
      </c>
      <c r="I423" s="5">
        <v>48</v>
      </c>
      <c r="J423" s="5">
        <v>21</v>
      </c>
      <c r="K423" s="5">
        <v>0</v>
      </c>
      <c r="L423" s="5">
        <v>975</v>
      </c>
      <c r="M423" s="5">
        <v>370</v>
      </c>
      <c r="N423" s="5">
        <v>605</v>
      </c>
      <c r="O423" s="5">
        <v>203020</v>
      </c>
      <c r="P423" s="3"/>
      <c r="Q423" s="3"/>
    </row>
    <row r="424" spans="1:17" x14ac:dyDescent="0.2">
      <c r="A424" s="2">
        <v>2015</v>
      </c>
      <c r="B424" s="1" t="s">
        <v>69</v>
      </c>
      <c r="C424" s="2" t="s">
        <v>70</v>
      </c>
      <c r="D424" s="2">
        <v>1328</v>
      </c>
      <c r="E424" s="2">
        <v>6533</v>
      </c>
      <c r="F424" s="2">
        <v>686</v>
      </c>
      <c r="G424" s="2">
        <v>4122</v>
      </c>
      <c r="H424" s="2">
        <v>2411</v>
      </c>
      <c r="I424" s="2">
        <v>42</v>
      </c>
      <c r="J424" s="2">
        <v>21</v>
      </c>
      <c r="K424" s="2">
        <v>0</v>
      </c>
      <c r="L424" s="2">
        <v>1312</v>
      </c>
      <c r="M424" s="2">
        <v>464</v>
      </c>
      <c r="N424" s="2">
        <v>848</v>
      </c>
      <c r="O424" s="2">
        <v>203020</v>
      </c>
      <c r="P424" s="3"/>
      <c r="Q424" s="3"/>
    </row>
    <row r="425" spans="1:17" x14ac:dyDescent="0.2">
      <c r="A425" s="5">
        <v>2016</v>
      </c>
      <c r="B425" s="4" t="s">
        <v>69</v>
      </c>
      <c r="C425" s="5" t="s">
        <v>70</v>
      </c>
      <c r="D425" s="5">
        <v>1580</v>
      </c>
      <c r="E425" s="5">
        <v>9962</v>
      </c>
      <c r="F425" s="5">
        <v>2964</v>
      </c>
      <c r="G425" s="5">
        <v>7031</v>
      </c>
      <c r="H425" s="5">
        <v>2931</v>
      </c>
      <c r="I425" s="5">
        <v>55</v>
      </c>
      <c r="J425" s="5">
        <v>27</v>
      </c>
      <c r="K425" s="5">
        <v>0</v>
      </c>
      <c r="L425" s="5">
        <v>1345</v>
      </c>
      <c r="M425" s="5">
        <v>531</v>
      </c>
      <c r="N425" s="5">
        <v>814</v>
      </c>
      <c r="O425" s="5">
        <v>203020</v>
      </c>
      <c r="P425" s="3"/>
      <c r="Q425" s="3"/>
    </row>
    <row r="426" spans="1:17" x14ac:dyDescent="0.2">
      <c r="A426" s="2">
        <v>2017</v>
      </c>
      <c r="B426" s="1" t="s">
        <v>69</v>
      </c>
      <c r="C426" s="2" t="s">
        <v>70</v>
      </c>
      <c r="D426" s="2">
        <v>1621</v>
      </c>
      <c r="E426" s="2">
        <v>10740</v>
      </c>
      <c r="F426" s="2">
        <v>2569</v>
      </c>
      <c r="G426" s="2">
        <v>7019</v>
      </c>
      <c r="H426" s="2">
        <v>3721</v>
      </c>
      <c r="I426" s="2">
        <v>103</v>
      </c>
      <c r="J426" s="2">
        <v>34</v>
      </c>
      <c r="K426" s="2">
        <v>0</v>
      </c>
      <c r="L426" s="2">
        <v>1207</v>
      </c>
      <c r="M426" s="2">
        <v>173</v>
      </c>
      <c r="N426" s="2">
        <v>1034</v>
      </c>
      <c r="O426" s="2">
        <v>203020</v>
      </c>
      <c r="P426" s="3"/>
      <c r="Q426" s="3"/>
    </row>
    <row r="427" spans="1:17" x14ac:dyDescent="0.2">
      <c r="A427" s="5">
        <v>2018</v>
      </c>
      <c r="B427" s="4" t="s">
        <v>69</v>
      </c>
      <c r="C427" s="5" t="s">
        <v>70</v>
      </c>
      <c r="D427" s="5">
        <v>1236</v>
      </c>
      <c r="E427" s="5">
        <v>10912</v>
      </c>
      <c r="F427" s="5">
        <v>2103</v>
      </c>
      <c r="G427" s="5">
        <v>7161</v>
      </c>
      <c r="H427" s="5">
        <v>3751</v>
      </c>
      <c r="I427" s="5">
        <v>91</v>
      </c>
      <c r="J427" s="5">
        <v>38</v>
      </c>
      <c r="K427" s="5">
        <v>0</v>
      </c>
      <c r="L427" s="5">
        <v>585</v>
      </c>
      <c r="M427" s="5">
        <v>148</v>
      </c>
      <c r="N427" s="5">
        <v>437</v>
      </c>
      <c r="O427" s="5">
        <v>203020</v>
      </c>
      <c r="P427" s="3"/>
      <c r="Q427" s="3"/>
    </row>
    <row r="428" spans="1:17" x14ac:dyDescent="0.2">
      <c r="A428" s="2">
        <v>2019</v>
      </c>
      <c r="B428" s="1" t="s">
        <v>69</v>
      </c>
      <c r="C428" s="2" t="s">
        <v>70</v>
      </c>
      <c r="D428" s="2">
        <v>1521</v>
      </c>
      <c r="E428" s="2">
        <v>12993</v>
      </c>
      <c r="F428" s="2">
        <v>3207</v>
      </c>
      <c r="G428" s="2">
        <v>8662</v>
      </c>
      <c r="H428" s="2">
        <v>4331</v>
      </c>
      <c r="I428" s="2">
        <v>78</v>
      </c>
      <c r="J428" s="2">
        <v>42</v>
      </c>
      <c r="K428" s="2">
        <v>0</v>
      </c>
      <c r="L428" s="2">
        <v>1016</v>
      </c>
      <c r="M428" s="2">
        <v>247</v>
      </c>
      <c r="N428" s="2">
        <v>769</v>
      </c>
      <c r="O428" s="2">
        <v>203020</v>
      </c>
      <c r="P428" s="3"/>
      <c r="Q428" s="3"/>
    </row>
    <row r="429" spans="1:17" x14ac:dyDescent="0.2">
      <c r="A429" s="5">
        <v>2004</v>
      </c>
      <c r="B429" s="4" t="s">
        <v>71</v>
      </c>
      <c r="C429" s="5" t="s">
        <v>72</v>
      </c>
      <c r="D429" s="5">
        <v>6964</v>
      </c>
      <c r="E429" s="5">
        <v>149725</v>
      </c>
      <c r="F429" s="5">
        <v>5291</v>
      </c>
      <c r="G429" s="5">
        <v>127902</v>
      </c>
      <c r="H429" s="5">
        <v>21823</v>
      </c>
      <c r="I429" s="5">
        <v>308</v>
      </c>
      <c r="J429" s="5">
        <v>0</v>
      </c>
      <c r="K429" s="5">
        <v>0</v>
      </c>
      <c r="L429" s="5">
        <v>4586</v>
      </c>
      <c r="M429" s="5">
        <v>1230</v>
      </c>
      <c r="N429" s="5">
        <v>3181</v>
      </c>
      <c r="O429" s="5">
        <v>403010</v>
      </c>
      <c r="P429" s="3"/>
      <c r="Q429" s="3"/>
    </row>
    <row r="430" spans="1:17" x14ac:dyDescent="0.2">
      <c r="A430" s="2">
        <v>2005</v>
      </c>
      <c r="B430" s="1" t="s">
        <v>71</v>
      </c>
      <c r="C430" s="2" t="s">
        <v>72</v>
      </c>
      <c r="D430" s="2">
        <v>5601</v>
      </c>
      <c r="E430" s="2">
        <v>156072</v>
      </c>
      <c r="F430" s="2">
        <v>4887</v>
      </c>
      <c r="G430" s="2">
        <v>135886</v>
      </c>
      <c r="H430" s="2">
        <v>20186</v>
      </c>
      <c r="I430" s="2">
        <v>330</v>
      </c>
      <c r="J430" s="2">
        <v>0</v>
      </c>
      <c r="K430" s="2">
        <v>0</v>
      </c>
      <c r="L430" s="2">
        <v>2088</v>
      </c>
      <c r="M430" s="2">
        <v>323</v>
      </c>
      <c r="N430" s="2">
        <v>1765</v>
      </c>
      <c r="O430" s="2">
        <v>403010</v>
      </c>
      <c r="P430" s="3"/>
      <c r="Q430" s="3"/>
    </row>
    <row r="431" spans="1:17" x14ac:dyDescent="0.2">
      <c r="A431" s="5">
        <v>2006</v>
      </c>
      <c r="B431" s="4" t="s">
        <v>71</v>
      </c>
      <c r="C431" s="5" t="s">
        <v>72</v>
      </c>
      <c r="D431" s="5">
        <v>4935</v>
      </c>
      <c r="E431" s="5">
        <v>157554</v>
      </c>
      <c r="F431" s="5">
        <v>4714</v>
      </c>
      <c r="G431" s="5">
        <v>135708</v>
      </c>
      <c r="H431" s="5">
        <v>21846</v>
      </c>
      <c r="I431" s="5">
        <v>357</v>
      </c>
      <c r="J431" s="5">
        <v>0</v>
      </c>
      <c r="K431" s="5">
        <v>0</v>
      </c>
      <c r="L431" s="5">
        <v>7178</v>
      </c>
      <c r="M431" s="5">
        <v>2185</v>
      </c>
      <c r="N431" s="5">
        <v>4993</v>
      </c>
      <c r="O431" s="5">
        <v>403010</v>
      </c>
      <c r="P431" s="3"/>
      <c r="Q431" s="3"/>
    </row>
    <row r="432" spans="1:17" x14ac:dyDescent="0.2">
      <c r="A432" s="2">
        <v>2007</v>
      </c>
      <c r="B432" s="1" t="s">
        <v>71</v>
      </c>
      <c r="C432" s="2" t="s">
        <v>72</v>
      </c>
      <c r="D432" s="2">
        <v>6113</v>
      </c>
      <c r="E432" s="2">
        <v>156408</v>
      </c>
      <c r="F432" s="2">
        <v>5696</v>
      </c>
      <c r="G432" s="2">
        <v>134557</v>
      </c>
      <c r="H432" s="2">
        <v>21851</v>
      </c>
      <c r="I432" s="2">
        <v>333</v>
      </c>
      <c r="J432" s="2">
        <v>0</v>
      </c>
      <c r="K432" s="2">
        <v>0</v>
      </c>
      <c r="L432" s="2">
        <v>6653</v>
      </c>
      <c r="M432" s="2">
        <v>2017</v>
      </c>
      <c r="N432" s="2">
        <v>4636</v>
      </c>
      <c r="O432" s="2">
        <v>403010</v>
      </c>
      <c r="P432" s="3"/>
      <c r="Q432" s="3"/>
    </row>
    <row r="433" spans="1:17" x14ac:dyDescent="0.2">
      <c r="A433" s="5">
        <v>2008</v>
      </c>
      <c r="B433" s="4" t="s">
        <v>71</v>
      </c>
      <c r="C433" s="5" t="s">
        <v>72</v>
      </c>
      <c r="D433" s="5">
        <v>12229</v>
      </c>
      <c r="E433" s="5">
        <v>134798</v>
      </c>
      <c r="F433" s="5">
        <v>5706</v>
      </c>
      <c r="G433" s="5">
        <v>122157</v>
      </c>
      <c r="H433" s="5">
        <v>12641</v>
      </c>
      <c r="I433" s="5">
        <v>351</v>
      </c>
      <c r="J433" s="5">
        <v>0</v>
      </c>
      <c r="K433" s="5">
        <v>0</v>
      </c>
      <c r="L433" s="5">
        <v>-3025</v>
      </c>
      <c r="M433" s="5">
        <v>-1346</v>
      </c>
      <c r="N433" s="5">
        <v>-1679</v>
      </c>
      <c r="O433" s="5">
        <v>403010</v>
      </c>
      <c r="P433" s="3"/>
      <c r="Q433" s="3"/>
    </row>
    <row r="434" spans="1:17" x14ac:dyDescent="0.2">
      <c r="A434" s="2">
        <v>2009</v>
      </c>
      <c r="B434" s="1" t="s">
        <v>71</v>
      </c>
      <c r="C434" s="2" t="s">
        <v>72</v>
      </c>
      <c r="D434" s="2">
        <v>5950</v>
      </c>
      <c r="E434" s="2">
        <v>132652</v>
      </c>
      <c r="F434" s="2">
        <v>5947</v>
      </c>
      <c r="G434" s="2">
        <v>115931</v>
      </c>
      <c r="H434" s="2">
        <v>16692</v>
      </c>
      <c r="I434" s="2">
        <v>392</v>
      </c>
      <c r="J434" s="2">
        <v>0</v>
      </c>
      <c r="K434" s="2"/>
      <c r="L434" s="2">
        <v>1248</v>
      </c>
      <c r="M434" s="2">
        <v>394</v>
      </c>
      <c r="N434" s="2">
        <v>854</v>
      </c>
      <c r="O434" s="2">
        <v>403010</v>
      </c>
      <c r="P434" s="3"/>
      <c r="Q434" s="3"/>
    </row>
    <row r="435" spans="1:17" x14ac:dyDescent="0.2">
      <c r="A435" s="5">
        <v>2010</v>
      </c>
      <c r="B435" s="4" t="s">
        <v>71</v>
      </c>
      <c r="C435" s="5" t="s">
        <v>72</v>
      </c>
      <c r="D435" s="5">
        <v>7026</v>
      </c>
      <c r="E435" s="5">
        <v>130874</v>
      </c>
      <c r="F435" s="5">
        <v>5943</v>
      </c>
      <c r="G435" s="5">
        <v>111830</v>
      </c>
      <c r="H435" s="5">
        <v>19016</v>
      </c>
      <c r="I435" s="5">
        <v>367</v>
      </c>
      <c r="J435" s="5">
        <v>0</v>
      </c>
      <c r="K435" s="5"/>
      <c r="L435" s="5">
        <v>1126</v>
      </c>
      <c r="M435" s="5">
        <v>198</v>
      </c>
      <c r="N435" s="5">
        <v>928</v>
      </c>
      <c r="O435" s="5">
        <v>403010</v>
      </c>
      <c r="P435" s="3"/>
      <c r="Q435" s="3"/>
    </row>
    <row r="436" spans="1:17" x14ac:dyDescent="0.2">
      <c r="A436" s="2">
        <v>2011</v>
      </c>
      <c r="B436" s="1" t="s">
        <v>71</v>
      </c>
      <c r="C436" s="2" t="s">
        <v>72</v>
      </c>
      <c r="D436" s="2">
        <v>5346</v>
      </c>
      <c r="E436" s="2">
        <v>125563</v>
      </c>
      <c r="F436" s="2">
        <v>5937</v>
      </c>
      <c r="G436" s="2">
        <v>106861</v>
      </c>
      <c r="H436" s="2">
        <v>18674</v>
      </c>
      <c r="I436" s="2">
        <v>367</v>
      </c>
      <c r="J436" s="2">
        <v>0</v>
      </c>
      <c r="K436" s="2"/>
      <c r="L436" s="2">
        <v>960</v>
      </c>
      <c r="M436" s="2">
        <v>172</v>
      </c>
      <c r="N436" s="2">
        <v>788</v>
      </c>
      <c r="O436" s="2">
        <v>403010</v>
      </c>
      <c r="P436" s="3"/>
      <c r="Q436" s="3"/>
    </row>
    <row r="437" spans="1:17" x14ac:dyDescent="0.2">
      <c r="A437" s="5">
        <v>2012</v>
      </c>
      <c r="B437" s="4" t="s">
        <v>71</v>
      </c>
      <c r="C437" s="5" t="s">
        <v>72</v>
      </c>
      <c r="D437" s="5">
        <v>7014</v>
      </c>
      <c r="E437" s="5">
        <v>126947</v>
      </c>
      <c r="F437" s="5">
        <v>6112</v>
      </c>
      <c r="G437" s="5">
        <v>106367</v>
      </c>
      <c r="H437" s="5">
        <v>20580</v>
      </c>
      <c r="I437" s="5">
        <v>373</v>
      </c>
      <c r="J437" s="5">
        <v>0</v>
      </c>
      <c r="K437" s="5"/>
      <c r="L437" s="5">
        <v>3306</v>
      </c>
      <c r="M437" s="5">
        <v>1000</v>
      </c>
      <c r="N437" s="5">
        <v>2306</v>
      </c>
      <c r="O437" s="5">
        <v>403010</v>
      </c>
      <c r="P437" s="3"/>
      <c r="Q437" s="3"/>
    </row>
    <row r="438" spans="1:17" x14ac:dyDescent="0.2">
      <c r="A438" s="2">
        <v>2013</v>
      </c>
      <c r="B438" s="1" t="s">
        <v>71</v>
      </c>
      <c r="C438" s="2" t="s">
        <v>72</v>
      </c>
      <c r="D438" s="2">
        <v>5767</v>
      </c>
      <c r="E438" s="2">
        <v>123520</v>
      </c>
      <c r="F438" s="2">
        <v>6239</v>
      </c>
      <c r="G438" s="2">
        <v>102040</v>
      </c>
      <c r="H438" s="2">
        <v>21480</v>
      </c>
      <c r="I438" s="2">
        <v>367</v>
      </c>
      <c r="J438" s="2">
        <v>0</v>
      </c>
      <c r="K438" s="2">
        <v>0</v>
      </c>
      <c r="L438" s="2">
        <v>3396</v>
      </c>
      <c r="M438" s="2">
        <v>1116</v>
      </c>
      <c r="N438" s="2">
        <v>2280</v>
      </c>
      <c r="O438" s="2">
        <v>403010</v>
      </c>
      <c r="P438" s="3"/>
      <c r="Q438" s="3"/>
    </row>
    <row r="439" spans="1:17" x14ac:dyDescent="0.2">
      <c r="A439" s="5">
        <v>2014</v>
      </c>
      <c r="B439" s="4" t="s">
        <v>71</v>
      </c>
      <c r="C439" s="5" t="s">
        <v>72</v>
      </c>
      <c r="D439" s="5">
        <v>6790</v>
      </c>
      <c r="E439" s="5">
        <v>108533</v>
      </c>
      <c r="F439" s="5">
        <v>5205</v>
      </c>
      <c r="G439" s="5">
        <v>86229</v>
      </c>
      <c r="H439" s="5">
        <v>22304</v>
      </c>
      <c r="I439" s="5">
        <v>322</v>
      </c>
      <c r="J439" s="5">
        <v>0</v>
      </c>
      <c r="K439" s="5">
        <v>0</v>
      </c>
      <c r="L439" s="5">
        <v>4236</v>
      </c>
      <c r="M439" s="5">
        <v>1386</v>
      </c>
      <c r="N439" s="5">
        <v>2850</v>
      </c>
      <c r="O439" s="5">
        <v>403010</v>
      </c>
      <c r="P439" s="3"/>
      <c r="Q439" s="3"/>
    </row>
    <row r="440" spans="1:17" x14ac:dyDescent="0.2">
      <c r="A440" s="2">
        <v>2015</v>
      </c>
      <c r="B440" s="1" t="s">
        <v>71</v>
      </c>
      <c r="C440" s="2" t="s">
        <v>72</v>
      </c>
      <c r="D440" s="2">
        <v>6667</v>
      </c>
      <c r="E440" s="2">
        <v>104656</v>
      </c>
      <c r="F440" s="2">
        <v>5129</v>
      </c>
      <c r="G440" s="2">
        <v>84631</v>
      </c>
      <c r="H440" s="2">
        <v>20025</v>
      </c>
      <c r="I440" s="2">
        <v>292</v>
      </c>
      <c r="J440" s="2">
        <v>0</v>
      </c>
      <c r="K440" s="2">
        <v>0</v>
      </c>
      <c r="L440" s="2">
        <v>3282</v>
      </c>
      <c r="M440" s="2">
        <v>1111</v>
      </c>
      <c r="N440" s="2">
        <v>2171</v>
      </c>
      <c r="O440" s="2">
        <v>403010</v>
      </c>
      <c r="P440" s="3"/>
      <c r="Q440" s="3"/>
    </row>
    <row r="441" spans="1:17" x14ac:dyDescent="0.2">
      <c r="A441" s="5">
        <v>2016</v>
      </c>
      <c r="B441" s="4" t="s">
        <v>71</v>
      </c>
      <c r="C441" s="5" t="s">
        <v>72</v>
      </c>
      <c r="D441" s="5">
        <v>9622</v>
      </c>
      <c r="E441" s="5">
        <v>108610</v>
      </c>
      <c r="F441" s="5">
        <v>6347</v>
      </c>
      <c r="G441" s="5">
        <v>88037</v>
      </c>
      <c r="H441" s="5">
        <v>20573</v>
      </c>
      <c r="I441" s="5">
        <v>295</v>
      </c>
      <c r="J441" s="5">
        <v>0</v>
      </c>
      <c r="K441" s="5">
        <v>0</v>
      </c>
      <c r="L441" s="5">
        <v>2754</v>
      </c>
      <c r="M441" s="5">
        <v>877</v>
      </c>
      <c r="N441" s="5">
        <v>1877</v>
      </c>
      <c r="O441" s="5">
        <v>403010</v>
      </c>
      <c r="P441" s="3"/>
      <c r="Q441" s="3"/>
    </row>
    <row r="442" spans="1:17" x14ac:dyDescent="0.2">
      <c r="A442" s="2">
        <v>2017</v>
      </c>
      <c r="B442" s="1" t="s">
        <v>71</v>
      </c>
      <c r="C442" s="2" t="s">
        <v>72</v>
      </c>
      <c r="D442" s="2">
        <v>7344</v>
      </c>
      <c r="E442" s="2">
        <v>112422</v>
      </c>
      <c r="F442" s="2">
        <v>6350</v>
      </c>
      <c r="G442" s="2">
        <v>89871</v>
      </c>
      <c r="H442" s="2">
        <v>22551</v>
      </c>
      <c r="I442" s="2">
        <v>335</v>
      </c>
      <c r="J442" s="2">
        <v>0</v>
      </c>
      <c r="K442" s="2">
        <v>0</v>
      </c>
      <c r="L442" s="2">
        <v>3991</v>
      </c>
      <c r="M442" s="2">
        <v>802</v>
      </c>
      <c r="N442" s="2">
        <v>3189</v>
      </c>
      <c r="O442" s="2">
        <v>403010</v>
      </c>
      <c r="P442" s="3"/>
      <c r="Q442" s="3"/>
    </row>
    <row r="443" spans="1:17" x14ac:dyDescent="0.2">
      <c r="A443" s="5">
        <v>2018</v>
      </c>
      <c r="B443" s="4" t="s">
        <v>71</v>
      </c>
      <c r="C443" s="5" t="s">
        <v>72</v>
      </c>
      <c r="D443" s="5">
        <v>6874</v>
      </c>
      <c r="E443" s="5">
        <v>112249</v>
      </c>
      <c r="F443" s="5">
        <v>6451</v>
      </c>
      <c r="G443" s="5">
        <v>90937</v>
      </c>
      <c r="H443" s="5">
        <v>21312</v>
      </c>
      <c r="I443" s="5">
        <v>332</v>
      </c>
      <c r="J443" s="5">
        <v>0</v>
      </c>
      <c r="K443" s="5">
        <v>0</v>
      </c>
      <c r="L443" s="5">
        <v>2744</v>
      </c>
      <c r="M443" s="5">
        <v>492</v>
      </c>
      <c r="N443" s="5">
        <v>2252</v>
      </c>
      <c r="O443" s="5">
        <v>403010</v>
      </c>
      <c r="P443" s="3"/>
      <c r="Q443" s="3"/>
    </row>
    <row r="444" spans="1:17" x14ac:dyDescent="0.2">
      <c r="A444" s="2">
        <v>2019</v>
      </c>
      <c r="B444" s="1" t="s">
        <v>71</v>
      </c>
      <c r="C444" s="2" t="s">
        <v>72</v>
      </c>
      <c r="D444" s="2">
        <v>7833</v>
      </c>
      <c r="E444" s="2">
        <v>119950</v>
      </c>
      <c r="F444" s="2">
        <v>7217</v>
      </c>
      <c r="G444" s="2">
        <v>93952</v>
      </c>
      <c r="H444" s="2">
        <v>25998</v>
      </c>
      <c r="I444" s="2">
        <v>327</v>
      </c>
      <c r="J444" s="2">
        <v>0</v>
      </c>
      <c r="K444" s="2">
        <v>0</v>
      </c>
      <c r="L444" s="2">
        <v>6089</v>
      </c>
      <c r="M444" s="2">
        <v>1242</v>
      </c>
      <c r="N444" s="2">
        <v>4847</v>
      </c>
      <c r="O444" s="2">
        <v>403010</v>
      </c>
      <c r="P444" s="3"/>
      <c r="Q444" s="3"/>
    </row>
    <row r="445" spans="1:17" x14ac:dyDescent="0.2">
      <c r="A445" s="5">
        <v>2011</v>
      </c>
      <c r="B445" s="4" t="s">
        <v>73</v>
      </c>
      <c r="C445" s="5" t="s">
        <v>74</v>
      </c>
      <c r="D445" s="5">
        <v>376.8</v>
      </c>
      <c r="E445" s="5">
        <v>2036.2</v>
      </c>
      <c r="F445" s="5">
        <v>4.9000000000000004</v>
      </c>
      <c r="G445" s="5">
        <v>600.4</v>
      </c>
      <c r="H445" s="5">
        <v>1413.8</v>
      </c>
      <c r="I445" s="5">
        <v>1.4</v>
      </c>
      <c r="J445" s="5">
        <v>0.4</v>
      </c>
      <c r="K445" s="5">
        <v>6.3</v>
      </c>
      <c r="L445" s="5">
        <v>362.2</v>
      </c>
      <c r="M445" s="5">
        <v>130.5</v>
      </c>
      <c r="N445" s="5">
        <v>218.1</v>
      </c>
      <c r="O445" s="5">
        <v>201020</v>
      </c>
      <c r="P445" s="3"/>
      <c r="Q445" s="3"/>
    </row>
    <row r="446" spans="1:17" x14ac:dyDescent="0.2">
      <c r="A446" s="2">
        <v>2012</v>
      </c>
      <c r="B446" s="1" t="s">
        <v>73</v>
      </c>
      <c r="C446" s="2" t="s">
        <v>74</v>
      </c>
      <c r="D446" s="2">
        <v>317.5</v>
      </c>
      <c r="E446" s="2">
        <v>1983.8</v>
      </c>
      <c r="F446" s="2">
        <v>3.7</v>
      </c>
      <c r="G446" s="2">
        <v>617.6</v>
      </c>
      <c r="H446" s="2">
        <v>1343.2</v>
      </c>
      <c r="I446" s="2">
        <v>1.5</v>
      </c>
      <c r="J446" s="2">
        <v>0.1</v>
      </c>
      <c r="K446" s="2">
        <v>5.7</v>
      </c>
      <c r="L446" s="2">
        <v>363.9</v>
      </c>
      <c r="M446" s="2">
        <v>135.9</v>
      </c>
      <c r="N446" s="2">
        <v>219.6</v>
      </c>
      <c r="O446" s="2">
        <v>201020</v>
      </c>
      <c r="P446" s="3"/>
      <c r="Q446" s="3"/>
    </row>
    <row r="447" spans="1:17" x14ac:dyDescent="0.2">
      <c r="A447" s="5">
        <v>2013</v>
      </c>
      <c r="B447" s="4" t="s">
        <v>73</v>
      </c>
      <c r="C447" s="5" t="s">
        <v>74</v>
      </c>
      <c r="D447" s="5">
        <v>267.60000000000002</v>
      </c>
      <c r="E447" s="5">
        <v>1979.9</v>
      </c>
      <c r="F447" s="5">
        <v>1302</v>
      </c>
      <c r="G447" s="5">
        <v>2035.6</v>
      </c>
      <c r="H447" s="5">
        <v>-86.8</v>
      </c>
      <c r="I447" s="5">
        <v>10.199999999999999</v>
      </c>
      <c r="J447" s="5">
        <v>0.8</v>
      </c>
      <c r="K447" s="5">
        <v>12.5</v>
      </c>
      <c r="L447" s="5">
        <v>218.5</v>
      </c>
      <c r="M447" s="5">
        <v>174.2</v>
      </c>
      <c r="N447" s="5">
        <v>31</v>
      </c>
      <c r="O447" s="5">
        <v>201020</v>
      </c>
      <c r="P447" s="3"/>
      <c r="Q447" s="3"/>
    </row>
    <row r="448" spans="1:17" x14ac:dyDescent="0.2">
      <c r="A448" s="2">
        <v>2014</v>
      </c>
      <c r="B448" s="1" t="s">
        <v>73</v>
      </c>
      <c r="C448" s="2" t="s">
        <v>74</v>
      </c>
      <c r="D448" s="2">
        <v>290.5</v>
      </c>
      <c r="E448" s="2">
        <v>2015.9</v>
      </c>
      <c r="F448" s="2">
        <v>1215</v>
      </c>
      <c r="G448" s="2">
        <v>1997.4</v>
      </c>
      <c r="H448" s="2">
        <v>-4.8</v>
      </c>
      <c r="I448" s="2">
        <v>49.3</v>
      </c>
      <c r="J448" s="2">
        <v>1.1000000000000001</v>
      </c>
      <c r="K448" s="2">
        <v>-2.6</v>
      </c>
      <c r="L448" s="2">
        <v>267.89999999999998</v>
      </c>
      <c r="M448" s="2">
        <v>84.2</v>
      </c>
      <c r="N448" s="2">
        <v>175.2</v>
      </c>
      <c r="O448" s="2">
        <v>201020</v>
      </c>
      <c r="P448" s="3"/>
      <c r="Q448" s="3"/>
    </row>
    <row r="449" spans="1:17" x14ac:dyDescent="0.2">
      <c r="A449" s="5">
        <v>2015</v>
      </c>
      <c r="B449" s="4" t="s">
        <v>73</v>
      </c>
      <c r="C449" s="5" t="s">
        <v>74</v>
      </c>
      <c r="D449" s="5">
        <v>199.7</v>
      </c>
      <c r="E449" s="5">
        <v>2285.3000000000002</v>
      </c>
      <c r="F449" s="5">
        <v>1479.8</v>
      </c>
      <c r="G449" s="5">
        <v>2255.6</v>
      </c>
      <c r="H449" s="5">
        <v>25.6</v>
      </c>
      <c r="I449" s="5">
        <v>52.3</v>
      </c>
      <c r="J449" s="5">
        <v>1.5</v>
      </c>
      <c r="K449" s="5">
        <v>0.4</v>
      </c>
      <c r="L449" s="5">
        <v>209.3</v>
      </c>
      <c r="M449" s="5">
        <v>54.6</v>
      </c>
      <c r="N449" s="5">
        <v>153.9</v>
      </c>
      <c r="O449" s="5">
        <v>201020</v>
      </c>
      <c r="P449" s="3"/>
      <c r="Q449" s="3"/>
    </row>
    <row r="450" spans="1:17" x14ac:dyDescent="0.2">
      <c r="A450" s="2">
        <v>2016</v>
      </c>
      <c r="B450" s="1" t="s">
        <v>73</v>
      </c>
      <c r="C450" s="2" t="s">
        <v>74</v>
      </c>
      <c r="D450" s="2">
        <v>312.39999999999998</v>
      </c>
      <c r="E450" s="2">
        <v>2247.4</v>
      </c>
      <c r="F450" s="2">
        <v>1463.8</v>
      </c>
      <c r="G450" s="2">
        <v>2131</v>
      </c>
      <c r="H450" s="2">
        <v>113.3</v>
      </c>
      <c r="I450" s="2">
        <v>64.3</v>
      </c>
      <c r="J450" s="2">
        <v>1.9</v>
      </c>
      <c r="K450" s="2">
        <v>2.1</v>
      </c>
      <c r="L450" s="2">
        <v>295</v>
      </c>
      <c r="M450" s="2">
        <v>63.8</v>
      </c>
      <c r="N450" s="2">
        <v>229.1</v>
      </c>
      <c r="O450" s="2">
        <v>201020</v>
      </c>
      <c r="P450" s="3"/>
      <c r="Q450" s="3"/>
    </row>
    <row r="451" spans="1:17" x14ac:dyDescent="0.2">
      <c r="A451" s="5">
        <v>2017</v>
      </c>
      <c r="B451" s="4" t="s">
        <v>73</v>
      </c>
      <c r="C451" s="5" t="s">
        <v>74</v>
      </c>
      <c r="D451" s="5">
        <v>466.2</v>
      </c>
      <c r="E451" s="5">
        <v>2542</v>
      </c>
      <c r="F451" s="5">
        <v>1477.3</v>
      </c>
      <c r="G451" s="5">
        <v>2136.5</v>
      </c>
      <c r="H451" s="5">
        <v>401.6</v>
      </c>
      <c r="I451" s="5">
        <v>61</v>
      </c>
      <c r="J451" s="5">
        <v>1.2</v>
      </c>
      <c r="K451" s="5">
        <v>3.4</v>
      </c>
      <c r="L451" s="5">
        <v>395.7</v>
      </c>
      <c r="M451" s="5">
        <v>119</v>
      </c>
      <c r="N451" s="5">
        <v>273.3</v>
      </c>
      <c r="O451" s="5">
        <v>201020</v>
      </c>
      <c r="P451" s="3"/>
      <c r="Q451" s="3"/>
    </row>
    <row r="452" spans="1:17" x14ac:dyDescent="0.2">
      <c r="A452" s="2">
        <v>2018</v>
      </c>
      <c r="B452" s="1" t="s">
        <v>73</v>
      </c>
      <c r="C452" s="2" t="s">
        <v>74</v>
      </c>
      <c r="D452" s="2">
        <v>290.60000000000002</v>
      </c>
      <c r="E452" s="2">
        <v>2810.2</v>
      </c>
      <c r="F452" s="2">
        <v>1444.8</v>
      </c>
      <c r="G452" s="2">
        <v>2156.1999999999998</v>
      </c>
      <c r="H452" s="2">
        <v>651</v>
      </c>
      <c r="I452" s="2">
        <v>54</v>
      </c>
      <c r="J452" s="2">
        <v>0.8</v>
      </c>
      <c r="K452" s="2">
        <v>0.5</v>
      </c>
      <c r="L452" s="2">
        <v>475.2</v>
      </c>
      <c r="M452" s="2">
        <v>39.799999999999997</v>
      </c>
      <c r="N452" s="2">
        <v>434.9</v>
      </c>
      <c r="O452" s="2">
        <v>201020</v>
      </c>
      <c r="P452" s="3"/>
      <c r="Q452" s="3"/>
    </row>
    <row r="453" spans="1:17" x14ac:dyDescent="0.2">
      <c r="A453" s="5">
        <v>2019</v>
      </c>
      <c r="B453" s="4" t="s">
        <v>73</v>
      </c>
      <c r="C453" s="5" t="s">
        <v>74</v>
      </c>
      <c r="D453" s="5">
        <v>358.7</v>
      </c>
      <c r="E453" s="5">
        <v>2967.2</v>
      </c>
      <c r="F453" s="5">
        <v>1509.1</v>
      </c>
      <c r="G453" s="5">
        <v>2206.8000000000002</v>
      </c>
      <c r="H453" s="5">
        <v>757.4</v>
      </c>
      <c r="I453" s="5">
        <v>53.3</v>
      </c>
      <c r="J453" s="5">
        <v>1.8</v>
      </c>
      <c r="K453" s="5">
        <v>0.3</v>
      </c>
      <c r="L453" s="5">
        <v>475.2</v>
      </c>
      <c r="M453" s="5">
        <v>73.099999999999994</v>
      </c>
      <c r="N453" s="5">
        <v>401.8</v>
      </c>
      <c r="O453" s="5">
        <v>201020</v>
      </c>
      <c r="P453" s="3"/>
      <c r="Q453" s="3"/>
    </row>
    <row r="454" spans="1:17" x14ac:dyDescent="0.2">
      <c r="A454" s="2">
        <v>2004</v>
      </c>
      <c r="B454" s="1" t="s">
        <v>75</v>
      </c>
      <c r="C454" s="2" t="s">
        <v>76</v>
      </c>
      <c r="D454" s="2">
        <v>266.50099999999998</v>
      </c>
      <c r="E454" s="2">
        <v>319.57499999999999</v>
      </c>
      <c r="F454" s="2">
        <v>120</v>
      </c>
      <c r="G454" s="2">
        <v>147.053</v>
      </c>
      <c r="H454" s="2">
        <v>172.52199999999999</v>
      </c>
      <c r="I454" s="2">
        <v>7.7089999999999996</v>
      </c>
      <c r="J454" s="2"/>
      <c r="K454" s="2">
        <v>0</v>
      </c>
      <c r="L454" s="2">
        <v>-74.786000000000001</v>
      </c>
      <c r="M454" s="2">
        <v>-0.69099999999999995</v>
      </c>
      <c r="N454" s="2">
        <v>-74.094999999999999</v>
      </c>
      <c r="O454" s="2">
        <v>352010</v>
      </c>
      <c r="P454" s="3"/>
      <c r="Q454" s="3"/>
    </row>
    <row r="455" spans="1:17" x14ac:dyDescent="0.2">
      <c r="A455" s="5">
        <v>2005</v>
      </c>
      <c r="B455" s="4" t="s">
        <v>75</v>
      </c>
      <c r="C455" s="5" t="s">
        <v>76</v>
      </c>
      <c r="D455" s="5">
        <v>195.404</v>
      </c>
      <c r="E455" s="5">
        <v>248.12200000000001</v>
      </c>
      <c r="F455" s="5">
        <v>150.22399999999999</v>
      </c>
      <c r="G455" s="5">
        <v>180.45099999999999</v>
      </c>
      <c r="H455" s="5">
        <v>67.671000000000006</v>
      </c>
      <c r="I455" s="5">
        <v>6.125</v>
      </c>
      <c r="J455" s="5"/>
      <c r="K455" s="5">
        <v>0</v>
      </c>
      <c r="L455" s="5">
        <v>-109.515</v>
      </c>
      <c r="M455" s="5">
        <v>-0.76500000000000001</v>
      </c>
      <c r="N455" s="5">
        <v>-108.75</v>
      </c>
      <c r="O455" s="5">
        <v>352010</v>
      </c>
      <c r="P455" s="3"/>
      <c r="Q455" s="3"/>
    </row>
    <row r="456" spans="1:17" x14ac:dyDescent="0.2">
      <c r="A456" s="2">
        <v>2006</v>
      </c>
      <c r="B456" s="1" t="s">
        <v>75</v>
      </c>
      <c r="C456" s="2" t="s">
        <v>76</v>
      </c>
      <c r="D456" s="2">
        <v>216.554</v>
      </c>
      <c r="E456" s="2">
        <v>333.53699999999998</v>
      </c>
      <c r="F456" s="2">
        <v>176.35</v>
      </c>
      <c r="G456" s="2">
        <v>208.86</v>
      </c>
      <c r="H456" s="2">
        <v>124.67700000000001</v>
      </c>
      <c r="I456" s="2">
        <v>2.8370000000000002</v>
      </c>
      <c r="J456" s="2"/>
      <c r="K456" s="2">
        <v>0</v>
      </c>
      <c r="L456" s="2">
        <v>-131.887</v>
      </c>
      <c r="M456" s="2">
        <v>-0.373</v>
      </c>
      <c r="N456" s="2">
        <v>-131.51400000000001</v>
      </c>
      <c r="O456" s="2">
        <v>352010</v>
      </c>
      <c r="P456" s="3"/>
      <c r="Q456" s="3"/>
    </row>
    <row r="457" spans="1:17" x14ac:dyDescent="0.2">
      <c r="A457" s="5">
        <v>2007</v>
      </c>
      <c r="B457" s="4" t="s">
        <v>75</v>
      </c>
      <c r="C457" s="5" t="s">
        <v>76</v>
      </c>
      <c r="D457" s="5">
        <v>105.754</v>
      </c>
      <c r="E457" s="5">
        <v>334.35700000000003</v>
      </c>
      <c r="F457" s="5">
        <v>194.77099999999999</v>
      </c>
      <c r="G457" s="5">
        <v>232.80099999999999</v>
      </c>
      <c r="H457" s="5">
        <v>101.556</v>
      </c>
      <c r="I457" s="5">
        <v>2.4889999999999999</v>
      </c>
      <c r="J457" s="5"/>
      <c r="K457" s="5">
        <v>0</v>
      </c>
      <c r="L457" s="5">
        <v>-93.034999999999997</v>
      </c>
      <c r="M457" s="5">
        <v>-0.745</v>
      </c>
      <c r="N457" s="5">
        <v>-92.29</v>
      </c>
      <c r="O457" s="5">
        <v>352010</v>
      </c>
      <c r="P457" s="3"/>
      <c r="Q457" s="3"/>
    </row>
    <row r="458" spans="1:17" x14ac:dyDescent="0.2">
      <c r="A458" s="2">
        <v>2008</v>
      </c>
      <c r="B458" s="1" t="s">
        <v>75</v>
      </c>
      <c r="C458" s="2" t="s">
        <v>76</v>
      </c>
      <c r="D458" s="2">
        <v>138.012</v>
      </c>
      <c r="E458" s="2">
        <v>477.55099999999999</v>
      </c>
      <c r="F458" s="2">
        <v>144.221</v>
      </c>
      <c r="G458" s="2">
        <v>230.55</v>
      </c>
      <c r="H458" s="2">
        <v>247.001</v>
      </c>
      <c r="I458" s="2">
        <v>11.452</v>
      </c>
      <c r="J458" s="2"/>
      <c r="K458" s="2">
        <v>0</v>
      </c>
      <c r="L458" s="2">
        <v>34.729999999999997</v>
      </c>
      <c r="M458" s="2">
        <v>1.581</v>
      </c>
      <c r="N458" s="2">
        <v>33.149000000000001</v>
      </c>
      <c r="O458" s="2">
        <v>352010</v>
      </c>
      <c r="P458" s="3"/>
      <c r="Q458" s="3"/>
    </row>
    <row r="459" spans="1:17" x14ac:dyDescent="0.2">
      <c r="A459" s="5">
        <v>2009</v>
      </c>
      <c r="B459" s="4" t="s">
        <v>75</v>
      </c>
      <c r="C459" s="5" t="s">
        <v>76</v>
      </c>
      <c r="D459" s="5">
        <v>176.22</v>
      </c>
      <c r="E459" s="5">
        <v>786.40099999999995</v>
      </c>
      <c r="F459" s="5">
        <v>10.843</v>
      </c>
      <c r="G459" s="5">
        <v>98.045000000000002</v>
      </c>
      <c r="H459" s="5">
        <v>688.35599999999999</v>
      </c>
      <c r="I459" s="5">
        <v>4.0330000000000004</v>
      </c>
      <c r="J459" s="5"/>
      <c r="K459" s="5">
        <v>0</v>
      </c>
      <c r="L459" s="5">
        <v>83.313999999999993</v>
      </c>
      <c r="M459" s="5">
        <v>-211.852</v>
      </c>
      <c r="N459" s="5">
        <v>295.166</v>
      </c>
      <c r="O459" s="5">
        <v>352010</v>
      </c>
      <c r="P459" s="3"/>
      <c r="Q459" s="3"/>
    </row>
    <row r="460" spans="1:17" x14ac:dyDescent="0.2">
      <c r="A460" s="2">
        <v>2010</v>
      </c>
      <c r="B460" s="1" t="s">
        <v>75</v>
      </c>
      <c r="C460" s="2" t="s">
        <v>76</v>
      </c>
      <c r="D460" s="2">
        <v>361.60500000000002</v>
      </c>
      <c r="E460" s="2">
        <v>1012.037</v>
      </c>
      <c r="F460" s="2">
        <v>5.1769999999999996</v>
      </c>
      <c r="G460" s="2">
        <v>152.30099999999999</v>
      </c>
      <c r="H460" s="2">
        <v>859.73599999999999</v>
      </c>
      <c r="I460" s="2">
        <v>0.70399999999999996</v>
      </c>
      <c r="J460" s="2"/>
      <c r="K460" s="2">
        <v>0</v>
      </c>
      <c r="L460" s="2">
        <v>149.011</v>
      </c>
      <c r="M460" s="2">
        <v>51.981000000000002</v>
      </c>
      <c r="N460" s="2">
        <v>97.03</v>
      </c>
      <c r="O460" s="2">
        <v>352010</v>
      </c>
      <c r="P460" s="3"/>
      <c r="Q460" s="3"/>
    </row>
    <row r="461" spans="1:17" x14ac:dyDescent="0.2">
      <c r="A461" s="5">
        <v>2011</v>
      </c>
      <c r="B461" s="4" t="s">
        <v>75</v>
      </c>
      <c r="C461" s="5" t="s">
        <v>76</v>
      </c>
      <c r="D461" s="5">
        <v>540.86500000000001</v>
      </c>
      <c r="E461" s="5">
        <v>1394.751</v>
      </c>
      <c r="F461" s="5">
        <v>1.627</v>
      </c>
      <c r="G461" s="5">
        <v>260.25900000000001</v>
      </c>
      <c r="H461" s="5">
        <v>1134.492</v>
      </c>
      <c r="I461" s="5">
        <v>0.78800000000000003</v>
      </c>
      <c r="J461" s="5"/>
      <c r="K461" s="5">
        <v>0</v>
      </c>
      <c r="L461" s="5">
        <v>229.66800000000001</v>
      </c>
      <c r="M461" s="5">
        <v>54.353000000000002</v>
      </c>
      <c r="N461" s="5">
        <v>175.315</v>
      </c>
      <c r="O461" s="5">
        <v>352010</v>
      </c>
      <c r="P461" s="3"/>
      <c r="Q461" s="3"/>
    </row>
    <row r="462" spans="1:17" x14ac:dyDescent="0.2">
      <c r="A462" s="2">
        <v>2012</v>
      </c>
      <c r="B462" s="1" t="s">
        <v>75</v>
      </c>
      <c r="C462" s="2" t="s">
        <v>76</v>
      </c>
      <c r="D462" s="2">
        <v>989.50099999999998</v>
      </c>
      <c r="E462" s="2">
        <v>2613.56</v>
      </c>
      <c r="F462" s="2">
        <v>149</v>
      </c>
      <c r="G462" s="2">
        <v>642.71</v>
      </c>
      <c r="H462" s="2">
        <v>1970.85</v>
      </c>
      <c r="I462" s="2">
        <v>7.4020000000000001</v>
      </c>
      <c r="J462" s="2"/>
      <c r="K462" s="2">
        <v>0</v>
      </c>
      <c r="L462" s="2">
        <v>397.56599999999997</v>
      </c>
      <c r="M462" s="2">
        <v>142.744</v>
      </c>
      <c r="N462" s="2">
        <v>254.822</v>
      </c>
      <c r="O462" s="2">
        <v>352010</v>
      </c>
      <c r="P462" s="3"/>
      <c r="Q462" s="3"/>
    </row>
    <row r="463" spans="1:17" x14ac:dyDescent="0.2">
      <c r="A463" s="5">
        <v>2013</v>
      </c>
      <c r="B463" s="4" t="s">
        <v>75</v>
      </c>
      <c r="C463" s="5" t="s">
        <v>76</v>
      </c>
      <c r="D463" s="5">
        <v>1514.8510000000001</v>
      </c>
      <c r="E463" s="5">
        <v>3317.6959999999999</v>
      </c>
      <c r="F463" s="5">
        <v>145.22999999999999</v>
      </c>
      <c r="G463" s="5">
        <v>935.61699999999996</v>
      </c>
      <c r="H463" s="5">
        <v>2382.0790000000002</v>
      </c>
      <c r="I463" s="5">
        <v>4.1120000000000001</v>
      </c>
      <c r="J463" s="5"/>
      <c r="K463" s="5">
        <v>0</v>
      </c>
      <c r="L463" s="5">
        <v>526.26900000000001</v>
      </c>
      <c r="M463" s="5">
        <v>273.37400000000002</v>
      </c>
      <c r="N463" s="5">
        <v>252.89500000000001</v>
      </c>
      <c r="O463" s="5">
        <v>352010</v>
      </c>
      <c r="P463" s="3"/>
      <c r="Q463" s="3"/>
    </row>
    <row r="464" spans="1:17" x14ac:dyDescent="0.2">
      <c r="A464" s="2">
        <v>2014</v>
      </c>
      <c r="B464" s="1" t="s">
        <v>75</v>
      </c>
      <c r="C464" s="2" t="s">
        <v>76</v>
      </c>
      <c r="D464" s="2">
        <v>1961.566</v>
      </c>
      <c r="E464" s="2">
        <v>4201.9620000000004</v>
      </c>
      <c r="F464" s="2">
        <v>164.59899999999999</v>
      </c>
      <c r="G464" s="2">
        <v>899.94399999999996</v>
      </c>
      <c r="H464" s="2">
        <v>3302.018</v>
      </c>
      <c r="I464" s="2">
        <v>2.9820000000000002</v>
      </c>
      <c r="J464" s="2"/>
      <c r="K464" s="2">
        <v>0</v>
      </c>
      <c r="L464" s="2">
        <v>872.10699999999997</v>
      </c>
      <c r="M464" s="2">
        <v>215.19499999999999</v>
      </c>
      <c r="N464" s="2">
        <v>656.91200000000003</v>
      </c>
      <c r="O464" s="2">
        <v>352010</v>
      </c>
      <c r="P464" s="3"/>
      <c r="Q464" s="3"/>
    </row>
    <row r="465" spans="1:17" x14ac:dyDescent="0.2">
      <c r="A465" s="5">
        <v>2015</v>
      </c>
      <c r="B465" s="4" t="s">
        <v>75</v>
      </c>
      <c r="C465" s="5" t="s">
        <v>76</v>
      </c>
      <c r="D465" s="5">
        <v>1385.0150000000001</v>
      </c>
      <c r="E465" s="5">
        <v>13133.23</v>
      </c>
      <c r="F465" s="5">
        <v>3607.5569999999998</v>
      </c>
      <c r="G465" s="5">
        <v>4874.6139999999996</v>
      </c>
      <c r="H465" s="5">
        <v>8258.616</v>
      </c>
      <c r="I465" s="5">
        <v>47.744</v>
      </c>
      <c r="J465" s="5"/>
      <c r="K465" s="5">
        <v>0</v>
      </c>
      <c r="L465" s="5">
        <v>498.142</v>
      </c>
      <c r="M465" s="5">
        <v>353.75700000000001</v>
      </c>
      <c r="N465" s="5">
        <v>144.38499999999999</v>
      </c>
      <c r="O465" s="5">
        <v>352010</v>
      </c>
      <c r="P465" s="3"/>
      <c r="Q465" s="3"/>
    </row>
    <row r="466" spans="1:17" x14ac:dyDescent="0.2">
      <c r="A466" s="2">
        <v>2016</v>
      </c>
      <c r="B466" s="1" t="s">
        <v>75</v>
      </c>
      <c r="C466" s="2" t="s">
        <v>76</v>
      </c>
      <c r="D466" s="2">
        <v>1293</v>
      </c>
      <c r="E466" s="2">
        <v>13253</v>
      </c>
      <c r="F466" s="2">
        <v>3288</v>
      </c>
      <c r="G466" s="2">
        <v>4559</v>
      </c>
      <c r="H466" s="2">
        <v>8694</v>
      </c>
      <c r="I466" s="2">
        <v>97</v>
      </c>
      <c r="J466" s="2"/>
      <c r="K466" s="2">
        <v>0</v>
      </c>
      <c r="L466" s="2">
        <v>576</v>
      </c>
      <c r="M466" s="2">
        <v>177</v>
      </c>
      <c r="N466" s="2">
        <v>399</v>
      </c>
      <c r="O466" s="2">
        <v>352010</v>
      </c>
      <c r="P466" s="3"/>
      <c r="Q466" s="3"/>
    </row>
    <row r="467" spans="1:17" x14ac:dyDescent="0.2">
      <c r="A467" s="5">
        <v>2017</v>
      </c>
      <c r="B467" s="4" t="s">
        <v>75</v>
      </c>
      <c r="C467" s="5" t="s">
        <v>76</v>
      </c>
      <c r="D467" s="5">
        <v>1474.1</v>
      </c>
      <c r="E467" s="5">
        <v>13583.3</v>
      </c>
      <c r="F467" s="5">
        <v>3231</v>
      </c>
      <c r="G467" s="5">
        <v>4690.2</v>
      </c>
      <c r="H467" s="5">
        <v>8893.1</v>
      </c>
      <c r="I467" s="5">
        <v>98.4</v>
      </c>
      <c r="J467" s="5"/>
      <c r="K467" s="5">
        <v>0</v>
      </c>
      <c r="L467" s="5">
        <v>547.79999999999995</v>
      </c>
      <c r="M467" s="5">
        <v>104.5</v>
      </c>
      <c r="N467" s="5">
        <v>443.3</v>
      </c>
      <c r="O467" s="5">
        <v>352010</v>
      </c>
      <c r="P467" s="3"/>
      <c r="Q467" s="3"/>
    </row>
    <row r="468" spans="1:17" x14ac:dyDescent="0.2">
      <c r="A468" s="2">
        <v>2018</v>
      </c>
      <c r="B468" s="1" t="s">
        <v>75</v>
      </c>
      <c r="C468" s="2" t="s">
        <v>76</v>
      </c>
      <c r="D468" s="2">
        <v>1563.8</v>
      </c>
      <c r="E468" s="2">
        <v>13931.9</v>
      </c>
      <c r="F468" s="2">
        <v>2956.5</v>
      </c>
      <c r="G468" s="2">
        <v>4766.6000000000004</v>
      </c>
      <c r="H468" s="2">
        <v>9165.2999999999993</v>
      </c>
      <c r="I468" s="2">
        <v>98.2</v>
      </c>
      <c r="J468" s="2"/>
      <c r="K468" s="2">
        <v>0</v>
      </c>
      <c r="L468" s="2">
        <v>242.2</v>
      </c>
      <c r="M468" s="2">
        <v>164.6</v>
      </c>
      <c r="N468" s="2">
        <v>77.599999999999994</v>
      </c>
      <c r="O468" s="2">
        <v>352010</v>
      </c>
      <c r="P468" s="3"/>
      <c r="Q468" s="3"/>
    </row>
    <row r="469" spans="1:17" x14ac:dyDescent="0.2">
      <c r="A469" s="5">
        <v>2019</v>
      </c>
      <c r="B469" s="4" t="s">
        <v>75</v>
      </c>
      <c r="C469" s="5" t="s">
        <v>76</v>
      </c>
      <c r="D469" s="5">
        <v>2787.3</v>
      </c>
      <c r="E469" s="5">
        <v>17544.599999999999</v>
      </c>
      <c r="F469" s="5">
        <v>2762.7</v>
      </c>
      <c r="G469" s="5">
        <v>6272.8</v>
      </c>
      <c r="H469" s="5">
        <v>11271.8</v>
      </c>
      <c r="I469" s="5">
        <v>77.8</v>
      </c>
      <c r="J469" s="5"/>
      <c r="K469" s="5">
        <v>0</v>
      </c>
      <c r="L469" s="5">
        <v>2178.8000000000002</v>
      </c>
      <c r="M469" s="5">
        <v>-225.5</v>
      </c>
      <c r="N469" s="5">
        <v>2404.3000000000002</v>
      </c>
      <c r="O469" s="5">
        <v>352010</v>
      </c>
      <c r="P469" s="3"/>
      <c r="Q469" s="3"/>
    </row>
    <row r="470" spans="1:17" x14ac:dyDescent="0.2">
      <c r="A470" s="2">
        <v>2004</v>
      </c>
      <c r="B470" s="1" t="s">
        <v>77</v>
      </c>
      <c r="C470" s="2" t="s">
        <v>78</v>
      </c>
      <c r="D470" s="2">
        <v>6577.9960000000001</v>
      </c>
      <c r="E470" s="2">
        <v>12093.445</v>
      </c>
      <c r="F470" s="2">
        <v>456.3</v>
      </c>
      <c r="G470" s="2">
        <v>2831.4180000000001</v>
      </c>
      <c r="H470" s="2">
        <v>9262.027</v>
      </c>
      <c r="I470" s="2">
        <v>52.877000000000002</v>
      </c>
      <c r="J470" s="2">
        <v>118.462</v>
      </c>
      <c r="K470" s="2">
        <v>0</v>
      </c>
      <c r="L470" s="2">
        <v>1829.25</v>
      </c>
      <c r="M470" s="2">
        <v>477.947</v>
      </c>
      <c r="N470" s="2">
        <v>1351.3030000000001</v>
      </c>
      <c r="O470" s="2">
        <v>453010</v>
      </c>
      <c r="P470" s="3"/>
      <c r="Q470" s="3"/>
    </row>
    <row r="471" spans="1:17" x14ac:dyDescent="0.2">
      <c r="A471" s="5">
        <v>2005</v>
      </c>
      <c r="B471" s="4" t="s">
        <v>77</v>
      </c>
      <c r="C471" s="5" t="s">
        <v>78</v>
      </c>
      <c r="D471" s="5">
        <v>5935.3410000000003</v>
      </c>
      <c r="E471" s="5">
        <v>11269.156999999999</v>
      </c>
      <c r="F471" s="5">
        <v>414.95400000000001</v>
      </c>
      <c r="G471" s="5">
        <v>2340.6080000000002</v>
      </c>
      <c r="H471" s="5">
        <v>8928.5490000000009</v>
      </c>
      <c r="I471" s="5">
        <v>37.819000000000003</v>
      </c>
      <c r="J471" s="5">
        <v>171.423</v>
      </c>
      <c r="K471" s="5">
        <v>0</v>
      </c>
      <c r="L471" s="5">
        <v>1581.569</v>
      </c>
      <c r="M471" s="5">
        <v>371.66899999999998</v>
      </c>
      <c r="N471" s="5">
        <v>1209.9000000000001</v>
      </c>
      <c r="O471" s="5">
        <v>453010</v>
      </c>
      <c r="P471" s="3"/>
      <c r="Q471" s="3"/>
    </row>
    <row r="472" spans="1:17" x14ac:dyDescent="0.2">
      <c r="A472" s="2">
        <v>2006</v>
      </c>
      <c r="B472" s="1" t="s">
        <v>77</v>
      </c>
      <c r="C472" s="2" t="s">
        <v>78</v>
      </c>
      <c r="D472" s="2">
        <v>1897.338</v>
      </c>
      <c r="E472" s="2">
        <v>9480.8369999999995</v>
      </c>
      <c r="F472" s="2">
        <v>407.24299999999999</v>
      </c>
      <c r="G472" s="2">
        <v>2829.4369999999999</v>
      </c>
      <c r="H472" s="2">
        <v>6651.4</v>
      </c>
      <c r="I472" s="2">
        <v>36.095999999999997</v>
      </c>
      <c r="J472" s="2">
        <v>185.29499999999999</v>
      </c>
      <c r="K472" s="2">
        <v>0</v>
      </c>
      <c r="L472" s="2">
        <v>2166.971</v>
      </c>
      <c r="M472" s="2">
        <v>650.30799999999999</v>
      </c>
      <c r="N472" s="2">
        <v>1516.663</v>
      </c>
      <c r="O472" s="2">
        <v>453010</v>
      </c>
      <c r="P472" s="3"/>
      <c r="Q472" s="3"/>
    </row>
    <row r="473" spans="1:17" x14ac:dyDescent="0.2">
      <c r="A473" s="5">
        <v>2007</v>
      </c>
      <c r="B473" s="4" t="s">
        <v>77</v>
      </c>
      <c r="C473" s="5" t="s">
        <v>78</v>
      </c>
      <c r="D473" s="5">
        <v>2369.5790000000002</v>
      </c>
      <c r="E473" s="5">
        <v>10654.075000000001</v>
      </c>
      <c r="F473" s="5">
        <v>204.84200000000001</v>
      </c>
      <c r="G473" s="5">
        <v>2832.6660000000002</v>
      </c>
      <c r="H473" s="5">
        <v>7821.4089999999997</v>
      </c>
      <c r="I473" s="5">
        <v>38.631</v>
      </c>
      <c r="J473" s="5">
        <v>136.149</v>
      </c>
      <c r="K473" s="5">
        <v>0</v>
      </c>
      <c r="L473" s="5">
        <v>2439.6529999999998</v>
      </c>
      <c r="M473" s="5">
        <v>729.45699999999999</v>
      </c>
      <c r="N473" s="5">
        <v>1710.1959999999999</v>
      </c>
      <c r="O473" s="5">
        <v>453010</v>
      </c>
      <c r="P473" s="3"/>
      <c r="Q473" s="3"/>
    </row>
    <row r="474" spans="1:17" x14ac:dyDescent="0.2">
      <c r="A474" s="2">
        <v>2008</v>
      </c>
      <c r="B474" s="1" t="s">
        <v>77</v>
      </c>
      <c r="C474" s="2" t="s">
        <v>78</v>
      </c>
      <c r="D474" s="2">
        <v>2100.6680000000001</v>
      </c>
      <c r="E474" s="2">
        <v>11006.317999999999</v>
      </c>
      <c r="F474" s="2">
        <v>202.64400000000001</v>
      </c>
      <c r="G474" s="2">
        <v>3457.36</v>
      </c>
      <c r="H474" s="2">
        <v>7548.9579999999996</v>
      </c>
      <c r="I474" s="2">
        <v>20.506</v>
      </c>
      <c r="J474" s="2">
        <v>109.32</v>
      </c>
      <c r="K474" s="2">
        <v>0</v>
      </c>
      <c r="L474" s="2">
        <v>1408.7180000000001</v>
      </c>
      <c r="M474" s="2">
        <v>447.97199999999998</v>
      </c>
      <c r="N474" s="2">
        <v>960.74599999999998</v>
      </c>
      <c r="O474" s="2">
        <v>453010</v>
      </c>
      <c r="P474" s="3"/>
      <c r="Q474" s="3"/>
    </row>
    <row r="475" spans="1:17" x14ac:dyDescent="0.2">
      <c r="A475" s="5">
        <v>2009</v>
      </c>
      <c r="B475" s="4" t="s">
        <v>77</v>
      </c>
      <c r="C475" s="5" t="s">
        <v>78</v>
      </c>
      <c r="D475" s="5">
        <v>2214.73</v>
      </c>
      <c r="E475" s="5">
        <v>9574.2430000000004</v>
      </c>
      <c r="F475" s="5">
        <v>201.89400000000001</v>
      </c>
      <c r="G475" s="5">
        <v>2479.6350000000002</v>
      </c>
      <c r="H475" s="5">
        <v>7094.6080000000002</v>
      </c>
      <c r="I475" s="5">
        <v>21.303999999999998</v>
      </c>
      <c r="J475" s="5">
        <v>48.58</v>
      </c>
      <c r="K475" s="5">
        <v>0</v>
      </c>
      <c r="L475" s="5">
        <v>-485.803</v>
      </c>
      <c r="M475" s="5">
        <v>-180.476</v>
      </c>
      <c r="N475" s="5">
        <v>-305.327</v>
      </c>
      <c r="O475" s="5">
        <v>453010</v>
      </c>
      <c r="P475" s="3"/>
      <c r="Q475" s="3"/>
    </row>
    <row r="476" spans="1:17" x14ac:dyDescent="0.2">
      <c r="A476" s="2">
        <v>2010</v>
      </c>
      <c r="B476" s="1" t="s">
        <v>77</v>
      </c>
      <c r="C476" s="2" t="s">
        <v>78</v>
      </c>
      <c r="D476" s="2">
        <v>2584.5819999999999</v>
      </c>
      <c r="E476" s="2">
        <v>10943.344999999999</v>
      </c>
      <c r="F476" s="2">
        <v>205.529</v>
      </c>
      <c r="G476" s="2">
        <v>3407.232</v>
      </c>
      <c r="H476" s="2">
        <v>7536.1130000000003</v>
      </c>
      <c r="I476" s="2">
        <v>21.507000000000001</v>
      </c>
      <c r="J476" s="2">
        <v>37.43</v>
      </c>
      <c r="K476" s="2">
        <v>0</v>
      </c>
      <c r="L476" s="2">
        <v>1386.9659999999999</v>
      </c>
      <c r="M476" s="2">
        <v>449.1</v>
      </c>
      <c r="N476" s="2">
        <v>937.86599999999999</v>
      </c>
      <c r="O476" s="2">
        <v>453010</v>
      </c>
      <c r="P476" s="3"/>
      <c r="Q476" s="3"/>
    </row>
    <row r="477" spans="1:17" x14ac:dyDescent="0.2">
      <c r="A477" s="5">
        <v>2011</v>
      </c>
      <c r="B477" s="4" t="s">
        <v>77</v>
      </c>
      <c r="C477" s="5" t="s">
        <v>78</v>
      </c>
      <c r="D477" s="5">
        <v>6243</v>
      </c>
      <c r="E477" s="5">
        <v>13861</v>
      </c>
      <c r="F477" s="5">
        <v>1947</v>
      </c>
      <c r="G477" s="5">
        <v>5061</v>
      </c>
      <c r="H477" s="5">
        <v>8800</v>
      </c>
      <c r="I477" s="5">
        <v>59</v>
      </c>
      <c r="J477" s="5"/>
      <c r="K477" s="5">
        <v>0</v>
      </c>
      <c r="L477" s="5">
        <v>2378</v>
      </c>
      <c r="M477" s="5">
        <v>452</v>
      </c>
      <c r="N477" s="5">
        <v>1926</v>
      </c>
      <c r="O477" s="5">
        <v>453010</v>
      </c>
      <c r="P477" s="3"/>
      <c r="Q477" s="3"/>
    </row>
    <row r="478" spans="1:17" x14ac:dyDescent="0.2">
      <c r="A478" s="2">
        <v>2012</v>
      </c>
      <c r="B478" s="1" t="s">
        <v>77</v>
      </c>
      <c r="C478" s="2" t="s">
        <v>78</v>
      </c>
      <c r="D478" s="2">
        <v>1937</v>
      </c>
      <c r="E478" s="2">
        <v>12102</v>
      </c>
      <c r="F478" s="2">
        <v>1946</v>
      </c>
      <c r="G478" s="2">
        <v>4867</v>
      </c>
      <c r="H478" s="2">
        <v>7235</v>
      </c>
      <c r="I478" s="2">
        <v>95</v>
      </c>
      <c r="J478" s="2"/>
      <c r="K478" s="2">
        <v>0</v>
      </c>
      <c r="L478" s="2">
        <v>316</v>
      </c>
      <c r="M478" s="2">
        <v>207</v>
      </c>
      <c r="N478" s="2">
        <v>109</v>
      </c>
      <c r="O478" s="2">
        <v>453010</v>
      </c>
      <c r="P478" s="3"/>
      <c r="Q478" s="3"/>
    </row>
    <row r="479" spans="1:17" x14ac:dyDescent="0.2">
      <c r="A479" s="5">
        <v>2013</v>
      </c>
      <c r="B479" s="4" t="s">
        <v>77</v>
      </c>
      <c r="C479" s="5" t="s">
        <v>78</v>
      </c>
      <c r="D479" s="5">
        <v>1891</v>
      </c>
      <c r="E479" s="5">
        <v>12043</v>
      </c>
      <c r="F479" s="5">
        <v>1946</v>
      </c>
      <c r="G479" s="5">
        <v>4955</v>
      </c>
      <c r="H479" s="5">
        <v>7088</v>
      </c>
      <c r="I479" s="5">
        <v>95</v>
      </c>
      <c r="J479" s="5"/>
      <c r="K479" s="5">
        <v>0</v>
      </c>
      <c r="L479" s="5">
        <v>350</v>
      </c>
      <c r="M479" s="5">
        <v>94</v>
      </c>
      <c r="N479" s="5">
        <v>256</v>
      </c>
      <c r="O479" s="5">
        <v>453010</v>
      </c>
      <c r="P479" s="3"/>
      <c r="Q479" s="3"/>
    </row>
    <row r="480" spans="1:17" x14ac:dyDescent="0.2">
      <c r="A480" s="2">
        <v>2014</v>
      </c>
      <c r="B480" s="1" t="s">
        <v>77</v>
      </c>
      <c r="C480" s="2" t="s">
        <v>78</v>
      </c>
      <c r="D480" s="2">
        <v>3162</v>
      </c>
      <c r="E480" s="2">
        <v>13174</v>
      </c>
      <c r="F480" s="2">
        <v>1947</v>
      </c>
      <c r="G480" s="2">
        <v>5306</v>
      </c>
      <c r="H480" s="2">
        <v>7868</v>
      </c>
      <c r="I480" s="2">
        <v>95</v>
      </c>
      <c r="J480" s="2"/>
      <c r="K480" s="2">
        <v>0</v>
      </c>
      <c r="L480" s="2">
        <v>1448</v>
      </c>
      <c r="M480" s="2">
        <v>376</v>
      </c>
      <c r="N480" s="2">
        <v>1072</v>
      </c>
      <c r="O480" s="2">
        <v>453010</v>
      </c>
      <c r="P480" s="3"/>
      <c r="Q480" s="3"/>
    </row>
    <row r="481" spans="1:17" x14ac:dyDescent="0.2">
      <c r="A481" s="5">
        <v>2015</v>
      </c>
      <c r="B481" s="4" t="s">
        <v>77</v>
      </c>
      <c r="C481" s="5" t="s">
        <v>78</v>
      </c>
      <c r="D481" s="5">
        <v>4965</v>
      </c>
      <c r="E481" s="5">
        <v>15308</v>
      </c>
      <c r="F481" s="5">
        <v>3742</v>
      </c>
      <c r="G481" s="5">
        <v>7695</v>
      </c>
      <c r="H481" s="5">
        <v>7613</v>
      </c>
      <c r="I481" s="5">
        <v>103</v>
      </c>
      <c r="J481" s="5"/>
      <c r="K481" s="5">
        <v>0</v>
      </c>
      <c r="L481" s="5">
        <v>1598</v>
      </c>
      <c r="M481" s="5">
        <v>221</v>
      </c>
      <c r="N481" s="5">
        <v>1377</v>
      </c>
      <c r="O481" s="5">
        <v>453010</v>
      </c>
      <c r="P481" s="3"/>
      <c r="Q481" s="3"/>
    </row>
    <row r="482" spans="1:17" x14ac:dyDescent="0.2">
      <c r="A482" s="2">
        <v>2016</v>
      </c>
      <c r="B482" s="1" t="s">
        <v>77</v>
      </c>
      <c r="C482" s="2" t="s">
        <v>78</v>
      </c>
      <c r="D482" s="2">
        <v>3749</v>
      </c>
      <c r="E482" s="2">
        <v>14588</v>
      </c>
      <c r="F482" s="2">
        <v>3143</v>
      </c>
      <c r="G482" s="2">
        <v>7371</v>
      </c>
      <c r="H482" s="2">
        <v>7217</v>
      </c>
      <c r="I482" s="2">
        <v>155</v>
      </c>
      <c r="J482" s="2"/>
      <c r="K482" s="2">
        <v>0</v>
      </c>
      <c r="L482" s="2">
        <v>2013</v>
      </c>
      <c r="M482" s="2">
        <v>292</v>
      </c>
      <c r="N482" s="2">
        <v>1721</v>
      </c>
      <c r="O482" s="2">
        <v>453010</v>
      </c>
      <c r="P482" s="3"/>
      <c r="Q482" s="3"/>
    </row>
    <row r="483" spans="1:17" x14ac:dyDescent="0.2">
      <c r="A483" s="5">
        <v>2017</v>
      </c>
      <c r="B483" s="4" t="s">
        <v>77</v>
      </c>
      <c r="C483" s="5" t="s">
        <v>78</v>
      </c>
      <c r="D483" s="5">
        <v>7276</v>
      </c>
      <c r="E483" s="5">
        <v>19419</v>
      </c>
      <c r="F483" s="5">
        <v>5304</v>
      </c>
      <c r="G483" s="5">
        <v>10070</v>
      </c>
      <c r="H483" s="5">
        <v>9349</v>
      </c>
      <c r="I483" s="5">
        <v>198</v>
      </c>
      <c r="J483" s="5"/>
      <c r="K483" s="5">
        <v>0</v>
      </c>
      <c r="L483" s="5">
        <v>3731</v>
      </c>
      <c r="M483" s="5">
        <v>297</v>
      </c>
      <c r="N483" s="5">
        <v>3434</v>
      </c>
      <c r="O483" s="5">
        <v>453010</v>
      </c>
      <c r="P483" s="3"/>
      <c r="Q483" s="3"/>
    </row>
    <row r="484" spans="1:17" x14ac:dyDescent="0.2">
      <c r="A484" s="2">
        <v>2018</v>
      </c>
      <c r="B484" s="1" t="s">
        <v>77</v>
      </c>
      <c r="C484" s="2" t="s">
        <v>78</v>
      </c>
      <c r="D484" s="2">
        <v>4030</v>
      </c>
      <c r="E484" s="2">
        <v>17773</v>
      </c>
      <c r="F484" s="2">
        <v>5309</v>
      </c>
      <c r="G484" s="2">
        <v>10934</v>
      </c>
      <c r="H484" s="2">
        <v>6839</v>
      </c>
      <c r="I484" s="2">
        <v>234</v>
      </c>
      <c r="J484" s="2"/>
      <c r="K484" s="2">
        <v>0</v>
      </c>
      <c r="L484" s="2">
        <v>4694</v>
      </c>
      <c r="M484" s="2">
        <v>1381</v>
      </c>
      <c r="N484" s="2">
        <v>3313</v>
      </c>
      <c r="O484" s="2">
        <v>453010</v>
      </c>
      <c r="P484" s="3"/>
      <c r="Q484" s="3"/>
    </row>
    <row r="485" spans="1:17" x14ac:dyDescent="0.2">
      <c r="A485" s="5">
        <v>2019</v>
      </c>
      <c r="B485" s="4" t="s">
        <v>77</v>
      </c>
      <c r="C485" s="5" t="s">
        <v>78</v>
      </c>
      <c r="D485" s="5">
        <v>3618</v>
      </c>
      <c r="E485" s="5">
        <v>19024</v>
      </c>
      <c r="F485" s="5">
        <v>5313</v>
      </c>
      <c r="G485" s="5">
        <v>10810</v>
      </c>
      <c r="H485" s="5">
        <v>8214</v>
      </c>
      <c r="I485" s="5">
        <v>237</v>
      </c>
      <c r="J485" s="5"/>
      <c r="K485" s="5">
        <v>0</v>
      </c>
      <c r="L485" s="5">
        <v>3269</v>
      </c>
      <c r="M485" s="5">
        <v>563</v>
      </c>
      <c r="N485" s="5">
        <v>2706</v>
      </c>
      <c r="O485" s="5">
        <v>453010</v>
      </c>
      <c r="P485" s="3"/>
      <c r="Q485" s="3"/>
    </row>
    <row r="486" spans="1:17" x14ac:dyDescent="0.2">
      <c r="A486" s="2">
        <v>2004</v>
      </c>
      <c r="B486" s="1" t="s">
        <v>79</v>
      </c>
      <c r="C486" s="2" t="s">
        <v>80</v>
      </c>
      <c r="D486" s="2">
        <v>1195.559</v>
      </c>
      <c r="E486" s="2">
        <v>7844.21</v>
      </c>
      <c r="F486" s="2">
        <v>1859.096</v>
      </c>
      <c r="G486" s="2">
        <v>3993.5160000000001</v>
      </c>
      <c r="H486" s="2">
        <v>3010.0529999999999</v>
      </c>
      <c r="I486" s="2">
        <v>121.726</v>
      </c>
      <c r="J486" s="2">
        <v>18.013000000000002</v>
      </c>
      <c r="K486" s="2">
        <v>-18.663</v>
      </c>
      <c r="L486" s="2">
        <v>78.331000000000003</v>
      </c>
      <c r="M486" s="2">
        <v>5.8380000000000001</v>
      </c>
      <c r="N486" s="2">
        <v>91.156000000000006</v>
      </c>
      <c r="O486" s="2">
        <v>453010</v>
      </c>
      <c r="P486" s="3"/>
      <c r="Q486" s="3"/>
    </row>
    <row r="487" spans="1:17" x14ac:dyDescent="0.2">
      <c r="A487" s="5">
        <v>2005</v>
      </c>
      <c r="B487" s="4" t="s">
        <v>79</v>
      </c>
      <c r="C487" s="5" t="s">
        <v>80</v>
      </c>
      <c r="D487" s="5">
        <v>1794.7660000000001</v>
      </c>
      <c r="E487" s="5">
        <v>7287.7790000000005</v>
      </c>
      <c r="F487" s="5">
        <v>1370.289</v>
      </c>
      <c r="G487" s="5">
        <v>3700.9540000000002</v>
      </c>
      <c r="H487" s="5">
        <v>3351.837</v>
      </c>
      <c r="I487" s="5">
        <v>140.053</v>
      </c>
      <c r="J487" s="5">
        <v>37.21</v>
      </c>
      <c r="K487" s="5">
        <v>-125.151</v>
      </c>
      <c r="L487" s="5">
        <v>33.69</v>
      </c>
      <c r="M487" s="5">
        <v>-6.6420000000000003</v>
      </c>
      <c r="N487" s="5">
        <v>165.483</v>
      </c>
      <c r="O487" s="5">
        <v>453010</v>
      </c>
      <c r="P487" s="3"/>
      <c r="Q487" s="3"/>
    </row>
    <row r="488" spans="1:17" x14ac:dyDescent="0.2">
      <c r="A488" s="2">
        <v>2006</v>
      </c>
      <c r="B488" s="1" t="s">
        <v>79</v>
      </c>
      <c r="C488" s="2" t="s">
        <v>80</v>
      </c>
      <c r="D488" s="2">
        <v>1541</v>
      </c>
      <c r="E488" s="2">
        <v>13147</v>
      </c>
      <c r="F488" s="2">
        <v>3797</v>
      </c>
      <c r="G488" s="2">
        <v>7072</v>
      </c>
      <c r="H488" s="2">
        <v>5785</v>
      </c>
      <c r="I488" s="2">
        <v>136</v>
      </c>
      <c r="J488" s="2">
        <v>116</v>
      </c>
      <c r="K488" s="2">
        <v>28</v>
      </c>
      <c r="L488" s="2">
        <v>-115</v>
      </c>
      <c r="M488" s="2">
        <v>23</v>
      </c>
      <c r="N488" s="2">
        <v>-166</v>
      </c>
      <c r="O488" s="2">
        <v>453010</v>
      </c>
      <c r="P488" s="3"/>
      <c r="Q488" s="3"/>
    </row>
    <row r="489" spans="1:17" x14ac:dyDescent="0.2">
      <c r="A489" s="5">
        <v>2007</v>
      </c>
      <c r="B489" s="4" t="s">
        <v>79</v>
      </c>
      <c r="C489" s="5" t="s">
        <v>80</v>
      </c>
      <c r="D489" s="5">
        <v>1889</v>
      </c>
      <c r="E489" s="5">
        <v>11550</v>
      </c>
      <c r="F489" s="5">
        <v>5269</v>
      </c>
      <c r="G489" s="5">
        <v>8295</v>
      </c>
      <c r="H489" s="5">
        <v>2990</v>
      </c>
      <c r="I489" s="5">
        <v>390</v>
      </c>
      <c r="J489" s="5">
        <v>73</v>
      </c>
      <c r="K489" s="5">
        <v>35</v>
      </c>
      <c r="L489" s="5">
        <v>-3321</v>
      </c>
      <c r="M489" s="5">
        <v>23</v>
      </c>
      <c r="N489" s="5">
        <v>-3379</v>
      </c>
      <c r="O489" s="5">
        <v>453010</v>
      </c>
      <c r="P489" s="3"/>
      <c r="Q489" s="3"/>
    </row>
    <row r="490" spans="1:17" x14ac:dyDescent="0.2">
      <c r="A490" s="2">
        <v>2008</v>
      </c>
      <c r="B490" s="1" t="s">
        <v>79</v>
      </c>
      <c r="C490" s="2" t="s">
        <v>80</v>
      </c>
      <c r="D490" s="2">
        <v>1096</v>
      </c>
      <c r="E490" s="2">
        <v>7675</v>
      </c>
      <c r="F490" s="2">
        <v>4988</v>
      </c>
      <c r="G490" s="2">
        <v>7588</v>
      </c>
      <c r="H490" s="2">
        <v>-82</v>
      </c>
      <c r="I490" s="2">
        <v>375</v>
      </c>
      <c r="J490" s="2">
        <v>39</v>
      </c>
      <c r="K490" s="2">
        <v>33</v>
      </c>
      <c r="L490" s="2">
        <v>-2313</v>
      </c>
      <c r="M490" s="2">
        <v>68</v>
      </c>
      <c r="N490" s="2">
        <v>-3098</v>
      </c>
      <c r="O490" s="2">
        <v>453010</v>
      </c>
      <c r="P490" s="3"/>
      <c r="Q490" s="3"/>
    </row>
    <row r="491" spans="1:17" x14ac:dyDescent="0.2">
      <c r="A491" s="5">
        <v>2009</v>
      </c>
      <c r="B491" s="4" t="s">
        <v>79</v>
      </c>
      <c r="C491" s="5" t="s">
        <v>80</v>
      </c>
      <c r="D491" s="5">
        <v>2676</v>
      </c>
      <c r="E491" s="5">
        <v>9078</v>
      </c>
      <c r="F491" s="5">
        <v>4560</v>
      </c>
      <c r="G491" s="5">
        <v>7354</v>
      </c>
      <c r="H491" s="5">
        <v>648</v>
      </c>
      <c r="I491" s="5">
        <v>439</v>
      </c>
      <c r="J491" s="5">
        <v>16</v>
      </c>
      <c r="K491" s="5">
        <v>-83</v>
      </c>
      <c r="L491" s="5">
        <v>408</v>
      </c>
      <c r="M491" s="5">
        <v>112</v>
      </c>
      <c r="N491" s="5">
        <v>376</v>
      </c>
      <c r="O491" s="5">
        <v>453010</v>
      </c>
      <c r="P491" s="3"/>
      <c r="Q491" s="3"/>
    </row>
    <row r="492" spans="1:17" x14ac:dyDescent="0.2">
      <c r="A492" s="2">
        <v>2010</v>
      </c>
      <c r="B492" s="1" t="s">
        <v>79</v>
      </c>
      <c r="C492" s="2" t="s">
        <v>80</v>
      </c>
      <c r="D492" s="2">
        <v>1789</v>
      </c>
      <c r="E492" s="2">
        <v>4964</v>
      </c>
      <c r="F492" s="2">
        <v>2192</v>
      </c>
      <c r="G492" s="2">
        <v>3951</v>
      </c>
      <c r="H492" s="2">
        <v>1013</v>
      </c>
      <c r="I492" s="2">
        <v>199</v>
      </c>
      <c r="J492" s="2">
        <v>11</v>
      </c>
      <c r="K492" s="2">
        <v>0</v>
      </c>
      <c r="L492" s="2">
        <v>509</v>
      </c>
      <c r="M492" s="2">
        <v>38</v>
      </c>
      <c r="N492" s="2">
        <v>471</v>
      </c>
      <c r="O492" s="2">
        <v>453010</v>
      </c>
      <c r="P492" s="3"/>
      <c r="Q492" s="3"/>
    </row>
    <row r="493" spans="1:17" x14ac:dyDescent="0.2">
      <c r="A493" s="5">
        <v>2011</v>
      </c>
      <c r="B493" s="4" t="s">
        <v>79</v>
      </c>
      <c r="C493" s="5" t="s">
        <v>80</v>
      </c>
      <c r="D493" s="5">
        <v>1765</v>
      </c>
      <c r="E493" s="5">
        <v>4954</v>
      </c>
      <c r="F493" s="5">
        <v>2016</v>
      </c>
      <c r="G493" s="5">
        <v>3364</v>
      </c>
      <c r="H493" s="5">
        <v>1590</v>
      </c>
      <c r="I493" s="5">
        <v>180</v>
      </c>
      <c r="J493" s="5">
        <v>10</v>
      </c>
      <c r="K493" s="5">
        <v>0</v>
      </c>
      <c r="L493" s="5">
        <v>491</v>
      </c>
      <c r="M493" s="5">
        <v>-4</v>
      </c>
      <c r="N493" s="5">
        <v>491</v>
      </c>
      <c r="O493" s="5">
        <v>453010</v>
      </c>
      <c r="P493" s="3"/>
      <c r="Q493" s="3"/>
    </row>
    <row r="494" spans="1:17" x14ac:dyDescent="0.2">
      <c r="A494" s="2">
        <v>2012</v>
      </c>
      <c r="B494" s="1" t="s">
        <v>79</v>
      </c>
      <c r="C494" s="2" t="s">
        <v>80</v>
      </c>
      <c r="D494" s="2">
        <v>1002</v>
      </c>
      <c r="E494" s="2">
        <v>4000</v>
      </c>
      <c r="F494" s="2">
        <v>2042</v>
      </c>
      <c r="G494" s="2">
        <v>3462</v>
      </c>
      <c r="H494" s="2">
        <v>538</v>
      </c>
      <c r="I494" s="2">
        <v>175</v>
      </c>
      <c r="J494" s="2">
        <v>8</v>
      </c>
      <c r="K494" s="2">
        <v>0</v>
      </c>
      <c r="L494" s="2">
        <v>-1217</v>
      </c>
      <c r="M494" s="2">
        <v>-34</v>
      </c>
      <c r="N494" s="2">
        <v>-1183</v>
      </c>
      <c r="O494" s="2">
        <v>453010</v>
      </c>
      <c r="P494" s="3"/>
      <c r="Q494" s="3"/>
    </row>
    <row r="495" spans="1:17" x14ac:dyDescent="0.2">
      <c r="A495" s="5">
        <v>2013</v>
      </c>
      <c r="B495" s="4" t="s">
        <v>79</v>
      </c>
      <c r="C495" s="5" t="s">
        <v>80</v>
      </c>
      <c r="D495" s="5">
        <v>1097</v>
      </c>
      <c r="E495" s="5">
        <v>4337</v>
      </c>
      <c r="F495" s="5">
        <v>2058</v>
      </c>
      <c r="G495" s="5">
        <v>3793</v>
      </c>
      <c r="H495" s="5">
        <v>544</v>
      </c>
      <c r="I495" s="5">
        <v>177</v>
      </c>
      <c r="J495" s="5">
        <v>5</v>
      </c>
      <c r="K495" s="5">
        <v>0</v>
      </c>
      <c r="L495" s="5">
        <v>-74</v>
      </c>
      <c r="M495" s="5">
        <v>9</v>
      </c>
      <c r="N495" s="5">
        <v>-83</v>
      </c>
      <c r="O495" s="5">
        <v>453010</v>
      </c>
      <c r="P495" s="3"/>
      <c r="Q495" s="3"/>
    </row>
    <row r="496" spans="1:17" x14ac:dyDescent="0.2">
      <c r="A496" s="2">
        <v>2014</v>
      </c>
      <c r="B496" s="1" t="s">
        <v>79</v>
      </c>
      <c r="C496" s="2" t="s">
        <v>80</v>
      </c>
      <c r="D496" s="2">
        <v>1040</v>
      </c>
      <c r="E496" s="2">
        <v>3767</v>
      </c>
      <c r="F496" s="2">
        <v>2212</v>
      </c>
      <c r="G496" s="2">
        <v>3580</v>
      </c>
      <c r="H496" s="2">
        <v>187</v>
      </c>
      <c r="I496" s="2">
        <v>177</v>
      </c>
      <c r="J496" s="2">
        <v>3</v>
      </c>
      <c r="K496" s="2">
        <v>0</v>
      </c>
      <c r="L496" s="2">
        <v>-398</v>
      </c>
      <c r="M496" s="2">
        <v>5</v>
      </c>
      <c r="N496" s="2">
        <v>-403</v>
      </c>
      <c r="O496" s="2">
        <v>453010</v>
      </c>
      <c r="P496" s="3"/>
      <c r="Q496" s="3"/>
    </row>
    <row r="497" spans="1:17" x14ac:dyDescent="0.2">
      <c r="A497" s="5">
        <v>2015</v>
      </c>
      <c r="B497" s="4" t="s">
        <v>79</v>
      </c>
      <c r="C497" s="5" t="s">
        <v>80</v>
      </c>
      <c r="D497" s="5">
        <v>785</v>
      </c>
      <c r="E497" s="5">
        <v>3109</v>
      </c>
      <c r="F497" s="5">
        <v>2262</v>
      </c>
      <c r="G497" s="5">
        <v>3521</v>
      </c>
      <c r="H497" s="5">
        <v>-412</v>
      </c>
      <c r="I497" s="5">
        <v>158</v>
      </c>
      <c r="J497" s="5"/>
      <c r="K497" s="5">
        <v>0</v>
      </c>
      <c r="L497" s="5">
        <v>-646</v>
      </c>
      <c r="M497" s="5">
        <v>14</v>
      </c>
      <c r="N497" s="5">
        <v>-660</v>
      </c>
      <c r="O497" s="5">
        <v>453010</v>
      </c>
      <c r="P497" s="3"/>
      <c r="Q497" s="3"/>
    </row>
    <row r="498" spans="1:17" x14ac:dyDescent="0.2">
      <c r="A498" s="2">
        <v>2016</v>
      </c>
      <c r="B498" s="1" t="s">
        <v>79</v>
      </c>
      <c r="C498" s="2" t="s">
        <v>80</v>
      </c>
      <c r="D498" s="2">
        <v>1264</v>
      </c>
      <c r="E498" s="2">
        <v>3321</v>
      </c>
      <c r="F498" s="2">
        <v>1435</v>
      </c>
      <c r="G498" s="2">
        <v>2905</v>
      </c>
      <c r="H498" s="2">
        <v>416</v>
      </c>
      <c r="I498" s="2">
        <v>156</v>
      </c>
      <c r="J498" s="2">
        <v>2</v>
      </c>
      <c r="K498" s="2">
        <v>0</v>
      </c>
      <c r="L498" s="2">
        <v>-458</v>
      </c>
      <c r="M498" s="2">
        <v>39</v>
      </c>
      <c r="N498" s="2">
        <v>-497</v>
      </c>
      <c r="O498" s="2">
        <v>453010</v>
      </c>
      <c r="P498" s="3"/>
      <c r="Q498" s="3"/>
    </row>
    <row r="499" spans="1:17" x14ac:dyDescent="0.2">
      <c r="A499" s="5">
        <v>2017</v>
      </c>
      <c r="B499" s="4" t="s">
        <v>79</v>
      </c>
      <c r="C499" s="5" t="s">
        <v>80</v>
      </c>
      <c r="D499" s="5">
        <v>1187</v>
      </c>
      <c r="E499" s="5">
        <v>3540</v>
      </c>
      <c r="F499" s="5">
        <v>1325</v>
      </c>
      <c r="G499" s="5">
        <v>2929</v>
      </c>
      <c r="H499" s="5">
        <v>611</v>
      </c>
      <c r="I499" s="5">
        <v>126</v>
      </c>
      <c r="J499" s="5">
        <v>6</v>
      </c>
      <c r="K499" s="5">
        <v>0</v>
      </c>
      <c r="L499" s="5">
        <v>62</v>
      </c>
      <c r="M499" s="5">
        <v>19</v>
      </c>
      <c r="N499" s="5">
        <v>43</v>
      </c>
      <c r="O499" s="5">
        <v>453010</v>
      </c>
      <c r="P499" s="3"/>
      <c r="Q499" s="3"/>
    </row>
    <row r="500" spans="1:17" x14ac:dyDescent="0.2">
      <c r="A500" s="2">
        <v>2018</v>
      </c>
      <c r="B500" s="1" t="s">
        <v>79</v>
      </c>
      <c r="C500" s="2" t="s">
        <v>80</v>
      </c>
      <c r="D500" s="2">
        <v>1161</v>
      </c>
      <c r="E500" s="2">
        <v>4556</v>
      </c>
      <c r="F500" s="2">
        <v>1114</v>
      </c>
      <c r="G500" s="2">
        <v>3290</v>
      </c>
      <c r="H500" s="2">
        <v>1266</v>
      </c>
      <c r="I500" s="2">
        <v>121</v>
      </c>
      <c r="J500" s="2">
        <v>18</v>
      </c>
      <c r="K500" s="2">
        <v>0</v>
      </c>
      <c r="L500" s="2">
        <v>328</v>
      </c>
      <c r="M500" s="2">
        <v>-9</v>
      </c>
      <c r="N500" s="2">
        <v>337</v>
      </c>
      <c r="O500" s="2">
        <v>453010</v>
      </c>
      <c r="P500" s="3"/>
      <c r="Q500" s="3"/>
    </row>
    <row r="501" spans="1:17" x14ac:dyDescent="0.2">
      <c r="A501" s="5">
        <v>2019</v>
      </c>
      <c r="B501" s="4" t="s">
        <v>79</v>
      </c>
      <c r="C501" s="5" t="s">
        <v>80</v>
      </c>
      <c r="D501" s="5">
        <v>1507</v>
      </c>
      <c r="E501" s="5">
        <v>6028</v>
      </c>
      <c r="F501" s="5">
        <v>728</v>
      </c>
      <c r="G501" s="5">
        <v>3201</v>
      </c>
      <c r="H501" s="5">
        <v>2827</v>
      </c>
      <c r="I501" s="5">
        <v>94</v>
      </c>
      <c r="J501" s="5">
        <v>15</v>
      </c>
      <c r="K501" s="5">
        <v>0</v>
      </c>
      <c r="L501" s="5">
        <v>372</v>
      </c>
      <c r="M501" s="5">
        <v>31</v>
      </c>
      <c r="N501" s="5">
        <v>341</v>
      </c>
      <c r="O501" s="5">
        <v>453010</v>
      </c>
      <c r="P501" s="3"/>
      <c r="Q501" s="3"/>
    </row>
    <row r="502" spans="1:17" x14ac:dyDescent="0.2">
      <c r="A502" s="2">
        <v>2004</v>
      </c>
      <c r="B502" s="1" t="s">
        <v>81</v>
      </c>
      <c r="C502" s="2" t="s">
        <v>82</v>
      </c>
      <c r="D502" s="2">
        <v>48.975000000000001</v>
      </c>
      <c r="E502" s="2">
        <v>1420.3520000000001</v>
      </c>
      <c r="F502" s="2">
        <v>450.12</v>
      </c>
      <c r="G502" s="2">
        <v>760.77</v>
      </c>
      <c r="H502" s="2">
        <v>659.58199999999999</v>
      </c>
      <c r="I502" s="2">
        <v>28.343</v>
      </c>
      <c r="J502" s="2"/>
      <c r="K502" s="2">
        <v>0</v>
      </c>
      <c r="L502" s="2">
        <v>165.779</v>
      </c>
      <c r="M502" s="2">
        <v>53.067999999999998</v>
      </c>
      <c r="N502" s="2">
        <v>112.711</v>
      </c>
      <c r="O502" s="2">
        <v>201040</v>
      </c>
      <c r="P502" s="3"/>
      <c r="Q502" s="3"/>
    </row>
    <row r="503" spans="1:17" x14ac:dyDescent="0.2">
      <c r="A503" s="5">
        <v>2005</v>
      </c>
      <c r="B503" s="4" t="s">
        <v>81</v>
      </c>
      <c r="C503" s="5" t="s">
        <v>82</v>
      </c>
      <c r="D503" s="5">
        <v>43.787999999999997</v>
      </c>
      <c r="E503" s="5">
        <v>1780.6</v>
      </c>
      <c r="F503" s="5">
        <v>631.43899999999996</v>
      </c>
      <c r="G503" s="5">
        <v>975.048</v>
      </c>
      <c r="H503" s="5">
        <v>805.55200000000002</v>
      </c>
      <c r="I503" s="5">
        <v>32.912999999999997</v>
      </c>
      <c r="J503" s="5"/>
      <c r="K503" s="5">
        <v>0</v>
      </c>
      <c r="L503" s="5">
        <v>204.208</v>
      </c>
      <c r="M503" s="5">
        <v>63.564999999999998</v>
      </c>
      <c r="N503" s="5">
        <v>140.643</v>
      </c>
      <c r="O503" s="5">
        <v>201040</v>
      </c>
      <c r="P503" s="3"/>
      <c r="Q503" s="3"/>
    </row>
    <row r="504" spans="1:17" x14ac:dyDescent="0.2">
      <c r="A504" s="2">
        <v>2006</v>
      </c>
      <c r="B504" s="1" t="s">
        <v>81</v>
      </c>
      <c r="C504" s="2" t="s">
        <v>82</v>
      </c>
      <c r="D504" s="2">
        <v>58.22</v>
      </c>
      <c r="E504" s="2">
        <v>2130.8760000000002</v>
      </c>
      <c r="F504" s="2">
        <v>681.875</v>
      </c>
      <c r="G504" s="2">
        <v>1164.204</v>
      </c>
      <c r="H504" s="2">
        <v>966.67200000000003</v>
      </c>
      <c r="I504" s="2">
        <v>42.167000000000002</v>
      </c>
      <c r="J504" s="2"/>
      <c r="K504" s="2">
        <v>0</v>
      </c>
      <c r="L504" s="2">
        <v>263.68599999999998</v>
      </c>
      <c r="M504" s="2">
        <v>81.751999999999995</v>
      </c>
      <c r="N504" s="2">
        <v>181.934</v>
      </c>
      <c r="O504" s="2">
        <v>201040</v>
      </c>
      <c r="P504" s="3"/>
      <c r="Q504" s="3"/>
    </row>
    <row r="505" spans="1:17" x14ac:dyDescent="0.2">
      <c r="A505" s="5">
        <v>2007</v>
      </c>
      <c r="B505" s="4" t="s">
        <v>81</v>
      </c>
      <c r="C505" s="5" t="s">
        <v>82</v>
      </c>
      <c r="D505" s="5">
        <v>180.98099999999999</v>
      </c>
      <c r="E505" s="5">
        <v>2745.7</v>
      </c>
      <c r="F505" s="5">
        <v>902.95799999999997</v>
      </c>
      <c r="G505" s="5">
        <v>1504.9929999999999</v>
      </c>
      <c r="H505" s="5">
        <v>1240.7070000000001</v>
      </c>
      <c r="I505" s="5">
        <v>46.866</v>
      </c>
      <c r="J505" s="5"/>
      <c r="K505" s="5">
        <v>0</v>
      </c>
      <c r="L505" s="5">
        <v>336.44400000000002</v>
      </c>
      <c r="M505" s="5">
        <v>108.42400000000001</v>
      </c>
      <c r="N505" s="5">
        <v>228.02</v>
      </c>
      <c r="O505" s="5">
        <v>201040</v>
      </c>
      <c r="P505" s="3"/>
      <c r="Q505" s="3"/>
    </row>
    <row r="506" spans="1:17" x14ac:dyDescent="0.2">
      <c r="A506" s="2">
        <v>2008</v>
      </c>
      <c r="B506" s="1" t="s">
        <v>81</v>
      </c>
      <c r="C506" s="2" t="s">
        <v>82</v>
      </c>
      <c r="D506" s="2">
        <v>91.21</v>
      </c>
      <c r="E506" s="2">
        <v>3055.5419999999999</v>
      </c>
      <c r="F506" s="2">
        <v>1111.681</v>
      </c>
      <c r="G506" s="2">
        <v>1767.77</v>
      </c>
      <c r="H506" s="2">
        <v>1287.7719999999999</v>
      </c>
      <c r="I506" s="2">
        <v>63.652000000000001</v>
      </c>
      <c r="J506" s="2"/>
      <c r="K506" s="2">
        <v>0</v>
      </c>
      <c r="L506" s="2">
        <v>366.21600000000001</v>
      </c>
      <c r="M506" s="2">
        <v>119.264</v>
      </c>
      <c r="N506" s="2">
        <v>246.952</v>
      </c>
      <c r="O506" s="2">
        <v>201040</v>
      </c>
      <c r="P506" s="3"/>
      <c r="Q506" s="3"/>
    </row>
    <row r="507" spans="1:17" x14ac:dyDescent="0.2">
      <c r="A507" s="5">
        <v>2009</v>
      </c>
      <c r="B507" s="4" t="s">
        <v>81</v>
      </c>
      <c r="C507" s="5" t="s">
        <v>82</v>
      </c>
      <c r="D507" s="5">
        <v>251.35</v>
      </c>
      <c r="E507" s="5">
        <v>3246.0320000000002</v>
      </c>
      <c r="F507" s="5">
        <v>1041.681</v>
      </c>
      <c r="G507" s="5">
        <v>1679.008</v>
      </c>
      <c r="H507" s="5">
        <v>1567.0239999999999</v>
      </c>
      <c r="I507" s="5">
        <v>68.75</v>
      </c>
      <c r="J507" s="5"/>
      <c r="K507" s="5">
        <v>0</v>
      </c>
      <c r="L507" s="5">
        <v>294.63299999999998</v>
      </c>
      <c r="M507" s="5">
        <v>88.863</v>
      </c>
      <c r="N507" s="5">
        <v>205.77</v>
      </c>
      <c r="O507" s="5">
        <v>201040</v>
      </c>
      <c r="P507" s="3"/>
      <c r="Q507" s="3"/>
    </row>
    <row r="508" spans="1:17" x14ac:dyDescent="0.2">
      <c r="A508" s="2">
        <v>2010</v>
      </c>
      <c r="B508" s="1" t="s">
        <v>81</v>
      </c>
      <c r="C508" s="2" t="s">
        <v>82</v>
      </c>
      <c r="D508" s="2">
        <v>168.85300000000001</v>
      </c>
      <c r="E508" s="2">
        <v>3818.915</v>
      </c>
      <c r="F508" s="2">
        <v>1168.5119999999999</v>
      </c>
      <c r="G508" s="2">
        <v>2043.711</v>
      </c>
      <c r="H508" s="2">
        <v>1775.204</v>
      </c>
      <c r="I508" s="2">
        <v>67.522000000000006</v>
      </c>
      <c r="J508" s="2"/>
      <c r="K508" s="2">
        <v>0</v>
      </c>
      <c r="L508" s="2">
        <v>406.25</v>
      </c>
      <c r="M508" s="2">
        <v>122.318</v>
      </c>
      <c r="N508" s="2">
        <v>283.93200000000002</v>
      </c>
      <c r="O508" s="2">
        <v>201040</v>
      </c>
      <c r="P508" s="3"/>
      <c r="Q508" s="3"/>
    </row>
    <row r="509" spans="1:17" x14ac:dyDescent="0.2">
      <c r="A509" s="5">
        <v>2011</v>
      </c>
      <c r="B509" s="4" t="s">
        <v>81</v>
      </c>
      <c r="C509" s="5" t="s">
        <v>82</v>
      </c>
      <c r="D509" s="5">
        <v>174.95500000000001</v>
      </c>
      <c r="E509" s="5">
        <v>4319.49</v>
      </c>
      <c r="F509" s="5">
        <v>1263.924</v>
      </c>
      <c r="G509" s="5">
        <v>2266.6849999999999</v>
      </c>
      <c r="H509" s="5">
        <v>2052.8049999999998</v>
      </c>
      <c r="I509" s="5">
        <v>69.728999999999999</v>
      </c>
      <c r="J509" s="5"/>
      <c r="K509" s="5">
        <v>0</v>
      </c>
      <c r="L509" s="5">
        <v>556.64200000000005</v>
      </c>
      <c r="M509" s="5">
        <v>172.178</v>
      </c>
      <c r="N509" s="5">
        <v>384.464</v>
      </c>
      <c r="O509" s="5">
        <v>201040</v>
      </c>
      <c r="P509" s="3"/>
      <c r="Q509" s="3"/>
    </row>
    <row r="510" spans="1:17" x14ac:dyDescent="0.2">
      <c r="A510" s="2">
        <v>2012</v>
      </c>
      <c r="B510" s="1" t="s">
        <v>81</v>
      </c>
      <c r="C510" s="2" t="s">
        <v>82</v>
      </c>
      <c r="D510" s="2">
        <v>157.98400000000001</v>
      </c>
      <c r="E510" s="2">
        <v>5190.0559999999996</v>
      </c>
      <c r="F510" s="2">
        <v>1140.8720000000001</v>
      </c>
      <c r="G510" s="2">
        <v>2654.9050000000002</v>
      </c>
      <c r="H510" s="2">
        <v>2535.1509999999998</v>
      </c>
      <c r="I510" s="2">
        <v>75.471999999999994</v>
      </c>
      <c r="J510" s="2"/>
      <c r="K510" s="2">
        <v>0</v>
      </c>
      <c r="L510" s="2">
        <v>662.47500000000002</v>
      </c>
      <c r="M510" s="2">
        <v>203.34299999999999</v>
      </c>
      <c r="N510" s="2">
        <v>459.13200000000001</v>
      </c>
      <c r="O510" s="2">
        <v>201040</v>
      </c>
      <c r="P510" s="3"/>
      <c r="Q510" s="3"/>
    </row>
    <row r="511" spans="1:17" x14ac:dyDescent="0.2">
      <c r="A511" s="5">
        <v>2013</v>
      </c>
      <c r="B511" s="4" t="s">
        <v>81</v>
      </c>
      <c r="C511" s="5" t="s">
        <v>82</v>
      </c>
      <c r="D511" s="5">
        <v>295.20299999999997</v>
      </c>
      <c r="E511" s="5">
        <v>5877.902</v>
      </c>
      <c r="F511" s="5">
        <v>1146.7360000000001</v>
      </c>
      <c r="G511" s="5">
        <v>2741.7809999999999</v>
      </c>
      <c r="H511" s="5">
        <v>3136.1210000000001</v>
      </c>
      <c r="I511" s="5">
        <v>73.772999999999996</v>
      </c>
      <c r="J511" s="5"/>
      <c r="K511" s="5">
        <v>0</v>
      </c>
      <c r="L511" s="5">
        <v>724.79499999999996</v>
      </c>
      <c r="M511" s="5">
        <v>207.79599999999999</v>
      </c>
      <c r="N511" s="5">
        <v>516.99900000000002</v>
      </c>
      <c r="O511" s="5">
        <v>201040</v>
      </c>
      <c r="P511" s="3"/>
      <c r="Q511" s="3"/>
    </row>
    <row r="512" spans="1:17" x14ac:dyDescent="0.2">
      <c r="A512" s="2">
        <v>2014</v>
      </c>
      <c r="B512" s="1" t="s">
        <v>81</v>
      </c>
      <c r="C512" s="2" t="s">
        <v>82</v>
      </c>
      <c r="D512" s="2">
        <v>377.61500000000001</v>
      </c>
      <c r="E512" s="2">
        <v>6420.9629999999997</v>
      </c>
      <c r="F512" s="2">
        <v>1625.9259999999999</v>
      </c>
      <c r="G512" s="2">
        <v>3181.402</v>
      </c>
      <c r="H512" s="2">
        <v>3239.5610000000001</v>
      </c>
      <c r="I512" s="2">
        <v>80.001000000000005</v>
      </c>
      <c r="J512" s="2"/>
      <c r="K512" s="2">
        <v>0</v>
      </c>
      <c r="L512" s="2">
        <v>804.83199999999999</v>
      </c>
      <c r="M512" s="2">
        <v>220.37200000000001</v>
      </c>
      <c r="N512" s="2">
        <v>584.46</v>
      </c>
      <c r="O512" s="2">
        <v>201040</v>
      </c>
      <c r="P512" s="3"/>
      <c r="Q512" s="3"/>
    </row>
    <row r="513" spans="1:17" x14ac:dyDescent="0.2">
      <c r="A513" s="5">
        <v>2015</v>
      </c>
      <c r="B513" s="4" t="s">
        <v>81</v>
      </c>
      <c r="C513" s="5" t="s">
        <v>82</v>
      </c>
      <c r="D513" s="5">
        <v>381.005</v>
      </c>
      <c r="E513" s="5">
        <v>6664.53</v>
      </c>
      <c r="F513" s="5">
        <v>1628.02</v>
      </c>
      <c r="G513" s="5">
        <v>3409.904</v>
      </c>
      <c r="H513" s="5">
        <v>3254.6260000000002</v>
      </c>
      <c r="I513" s="5">
        <v>92.284000000000006</v>
      </c>
      <c r="J513" s="5"/>
      <c r="K513" s="5">
        <v>0</v>
      </c>
      <c r="L513" s="5">
        <v>806.38</v>
      </c>
      <c r="M513" s="5">
        <v>215.52099999999999</v>
      </c>
      <c r="N513" s="5">
        <v>590.85900000000004</v>
      </c>
      <c r="O513" s="5">
        <v>201040</v>
      </c>
      <c r="P513" s="3"/>
      <c r="Q513" s="3"/>
    </row>
    <row r="514" spans="1:17" x14ac:dyDescent="0.2">
      <c r="A514" s="2">
        <v>2016</v>
      </c>
      <c r="B514" s="1" t="s">
        <v>81</v>
      </c>
      <c r="C514" s="2" t="s">
        <v>82</v>
      </c>
      <c r="D514" s="2">
        <v>717.25900000000001</v>
      </c>
      <c r="E514" s="2">
        <v>7100.674</v>
      </c>
      <c r="F514" s="2">
        <v>2341.5650000000001</v>
      </c>
      <c r="G514" s="2">
        <v>3844.1610000000001</v>
      </c>
      <c r="H514" s="2">
        <v>3256.5129999999999</v>
      </c>
      <c r="I514" s="2">
        <v>94.510999999999996</v>
      </c>
      <c r="J514" s="2">
        <v>1.1000000000000001</v>
      </c>
      <c r="K514" s="2">
        <v>0</v>
      </c>
      <c r="L514" s="2">
        <v>693.10299999999995</v>
      </c>
      <c r="M514" s="2">
        <v>180.94499999999999</v>
      </c>
      <c r="N514" s="2">
        <v>512.15800000000002</v>
      </c>
      <c r="O514" s="2">
        <v>201040</v>
      </c>
      <c r="P514" s="3"/>
      <c r="Q514" s="3"/>
    </row>
    <row r="515" spans="1:17" x14ac:dyDescent="0.2">
      <c r="A515" s="5">
        <v>2017</v>
      </c>
      <c r="B515" s="4" t="s">
        <v>81</v>
      </c>
      <c r="C515" s="5" t="s">
        <v>82</v>
      </c>
      <c r="D515" s="5">
        <v>646.29999999999995</v>
      </c>
      <c r="E515" s="5">
        <v>7796.0640000000003</v>
      </c>
      <c r="F515" s="5">
        <v>2174.2890000000002</v>
      </c>
      <c r="G515" s="5">
        <v>3768.431</v>
      </c>
      <c r="H515" s="5">
        <v>4027.6329999999998</v>
      </c>
      <c r="I515" s="5">
        <v>98.370999999999995</v>
      </c>
      <c r="J515" s="5">
        <v>2</v>
      </c>
      <c r="K515" s="5">
        <v>0</v>
      </c>
      <c r="L515" s="5">
        <v>796.72900000000004</v>
      </c>
      <c r="M515" s="5">
        <v>115.259</v>
      </c>
      <c r="N515" s="5">
        <v>681.47</v>
      </c>
      <c r="O515" s="5">
        <v>201040</v>
      </c>
      <c r="P515" s="3"/>
      <c r="Q515" s="3"/>
    </row>
    <row r="516" spans="1:17" x14ac:dyDescent="0.2">
      <c r="A516" s="2">
        <v>2018</v>
      </c>
      <c r="B516" s="1" t="s">
        <v>81</v>
      </c>
      <c r="C516" s="2" t="s">
        <v>82</v>
      </c>
      <c r="D516" s="2">
        <v>353.97500000000002</v>
      </c>
      <c r="E516" s="2">
        <v>8662.2880000000005</v>
      </c>
      <c r="F516" s="2">
        <v>2372.7130000000002</v>
      </c>
      <c r="G516" s="2">
        <v>4420.366</v>
      </c>
      <c r="H516" s="2">
        <v>4241.9219999999996</v>
      </c>
      <c r="I516" s="2">
        <v>82.358000000000004</v>
      </c>
      <c r="J516" s="2">
        <v>1.7</v>
      </c>
      <c r="K516" s="2">
        <v>0</v>
      </c>
      <c r="L516" s="2">
        <v>987.745</v>
      </c>
      <c r="M516" s="2">
        <v>209.81200000000001</v>
      </c>
      <c r="N516" s="2">
        <v>777.93299999999999</v>
      </c>
      <c r="O516" s="2">
        <v>201040</v>
      </c>
      <c r="P516" s="3"/>
      <c r="Q516" s="3"/>
    </row>
    <row r="517" spans="1:17" x14ac:dyDescent="0.2">
      <c r="A517" s="5">
        <v>2019</v>
      </c>
      <c r="B517" s="4" t="s">
        <v>81</v>
      </c>
      <c r="C517" s="5" t="s">
        <v>82</v>
      </c>
      <c r="D517" s="5">
        <v>393.03</v>
      </c>
      <c r="E517" s="5">
        <v>9844.5589999999993</v>
      </c>
      <c r="F517" s="5">
        <v>2560.3359999999998</v>
      </c>
      <c r="G517" s="5">
        <v>4729.067</v>
      </c>
      <c r="H517" s="5">
        <v>5115.4920000000002</v>
      </c>
      <c r="I517" s="5">
        <v>88.480999999999995</v>
      </c>
      <c r="J517" s="5">
        <v>4</v>
      </c>
      <c r="K517" s="5">
        <v>0</v>
      </c>
      <c r="L517" s="5">
        <v>1069.748</v>
      </c>
      <c r="M517" s="5">
        <v>208.45099999999999</v>
      </c>
      <c r="N517" s="5">
        <v>861.29700000000003</v>
      </c>
      <c r="O517" s="5">
        <v>201040</v>
      </c>
      <c r="P517" s="3"/>
      <c r="Q517" s="3"/>
    </row>
    <row r="518" spans="1:17" x14ac:dyDescent="0.2">
      <c r="A518" s="2">
        <v>2004</v>
      </c>
      <c r="B518" s="1" t="s">
        <v>83</v>
      </c>
      <c r="C518" s="2" t="s">
        <v>84</v>
      </c>
      <c r="D518" s="2">
        <v>161.44999999999999</v>
      </c>
      <c r="E518" s="2">
        <v>1933.421</v>
      </c>
      <c r="F518" s="2">
        <v>850.70799999999997</v>
      </c>
      <c r="G518" s="2">
        <v>1138.3510000000001</v>
      </c>
      <c r="H518" s="2">
        <v>707.69200000000001</v>
      </c>
      <c r="I518" s="2">
        <v>31.725000000000001</v>
      </c>
      <c r="J518" s="2"/>
      <c r="K518" s="2">
        <v>115.524</v>
      </c>
      <c r="L518" s="2">
        <v>244.61699999999999</v>
      </c>
      <c r="M518" s="2">
        <v>51.945999999999998</v>
      </c>
      <c r="N518" s="2">
        <v>77.147000000000006</v>
      </c>
      <c r="O518" s="2">
        <v>402030</v>
      </c>
      <c r="P518" s="3"/>
      <c r="Q518" s="3"/>
    </row>
    <row r="519" spans="1:17" x14ac:dyDescent="0.2">
      <c r="A519" s="5">
        <v>2005</v>
      </c>
      <c r="B519" s="4" t="s">
        <v>83</v>
      </c>
      <c r="C519" s="5" t="s">
        <v>84</v>
      </c>
      <c r="D519" s="5">
        <v>140.423</v>
      </c>
      <c r="E519" s="5">
        <v>2321.636</v>
      </c>
      <c r="F519" s="5">
        <v>965.48199999999997</v>
      </c>
      <c r="G519" s="5">
        <v>1359.0920000000001</v>
      </c>
      <c r="H519" s="5">
        <v>817.38099999999997</v>
      </c>
      <c r="I519" s="5">
        <v>37.426000000000002</v>
      </c>
      <c r="J519" s="5"/>
      <c r="K519" s="5">
        <v>144.26300000000001</v>
      </c>
      <c r="L519" s="5">
        <v>333.91500000000002</v>
      </c>
      <c r="M519" s="5">
        <v>70.582999999999998</v>
      </c>
      <c r="N519" s="5">
        <v>119.069</v>
      </c>
      <c r="O519" s="5">
        <v>402030</v>
      </c>
      <c r="P519" s="3"/>
      <c r="Q519" s="3"/>
    </row>
    <row r="520" spans="1:17" x14ac:dyDescent="0.2">
      <c r="A520" s="2">
        <v>2006</v>
      </c>
      <c r="B520" s="1" t="s">
        <v>83</v>
      </c>
      <c r="C520" s="2" t="s">
        <v>84</v>
      </c>
      <c r="D520" s="2">
        <v>310.07900000000001</v>
      </c>
      <c r="E520" s="2">
        <v>2665.92</v>
      </c>
      <c r="F520" s="2">
        <v>1419.558</v>
      </c>
      <c r="G520" s="2">
        <v>1896.4639999999999</v>
      </c>
      <c r="H520" s="2">
        <v>499.22199999999998</v>
      </c>
      <c r="I520" s="2">
        <v>58.8</v>
      </c>
      <c r="J520" s="2"/>
      <c r="K520" s="2">
        <v>215.887</v>
      </c>
      <c r="L520" s="2">
        <v>453.774</v>
      </c>
      <c r="M520" s="2">
        <v>86.61</v>
      </c>
      <c r="N520" s="2">
        <v>151.27699999999999</v>
      </c>
      <c r="O520" s="2">
        <v>402030</v>
      </c>
      <c r="P520" s="3"/>
      <c r="Q520" s="3"/>
    </row>
    <row r="521" spans="1:17" x14ac:dyDescent="0.2">
      <c r="A521" s="5">
        <v>2007</v>
      </c>
      <c r="B521" s="4" t="s">
        <v>83</v>
      </c>
      <c r="C521" s="5" t="s">
        <v>84</v>
      </c>
      <c r="D521" s="5">
        <v>378.84800000000001</v>
      </c>
      <c r="E521" s="5">
        <v>3395.7049999999999</v>
      </c>
      <c r="F521" s="5">
        <v>1997.5830000000001</v>
      </c>
      <c r="G521" s="5">
        <v>2604.473</v>
      </c>
      <c r="H521" s="5">
        <v>469.202</v>
      </c>
      <c r="I521" s="5">
        <v>76.918999999999997</v>
      </c>
      <c r="J521" s="5"/>
      <c r="K521" s="5">
        <v>280.07600000000002</v>
      </c>
      <c r="L521" s="5">
        <v>568.90300000000002</v>
      </c>
      <c r="M521" s="5">
        <v>106.866</v>
      </c>
      <c r="N521" s="5">
        <v>181.96100000000001</v>
      </c>
      <c r="O521" s="5">
        <v>402030</v>
      </c>
      <c r="P521" s="3"/>
      <c r="Q521" s="3"/>
    </row>
    <row r="522" spans="1:17" x14ac:dyDescent="0.2">
      <c r="A522" s="2">
        <v>2008</v>
      </c>
      <c r="B522" s="1" t="s">
        <v>83</v>
      </c>
      <c r="C522" s="2" t="s">
        <v>84</v>
      </c>
      <c r="D522" s="2">
        <v>475.61900000000003</v>
      </c>
      <c r="E522" s="2">
        <v>3246.37</v>
      </c>
      <c r="F522" s="2">
        <v>1471.48</v>
      </c>
      <c r="G522" s="2">
        <v>1942.895</v>
      </c>
      <c r="H522" s="2">
        <v>1092.56</v>
      </c>
      <c r="I522" s="2">
        <v>73.891000000000005</v>
      </c>
      <c r="J522" s="2"/>
      <c r="K522" s="2">
        <v>133.22399999999999</v>
      </c>
      <c r="L522" s="2">
        <v>177.32900000000001</v>
      </c>
      <c r="M522" s="2">
        <v>20.934999999999999</v>
      </c>
      <c r="N522" s="2">
        <v>23.17</v>
      </c>
      <c r="O522" s="2">
        <v>402030</v>
      </c>
      <c r="P522" s="3"/>
      <c r="Q522" s="3"/>
    </row>
    <row r="523" spans="1:17" x14ac:dyDescent="0.2">
      <c r="A523" s="5">
        <v>2009</v>
      </c>
      <c r="B523" s="4" t="s">
        <v>83</v>
      </c>
      <c r="C523" s="5" t="s">
        <v>84</v>
      </c>
      <c r="D523" s="5">
        <v>409.98599999999999</v>
      </c>
      <c r="E523" s="5">
        <v>3390.9059999999999</v>
      </c>
      <c r="F523" s="5">
        <v>964.33399999999995</v>
      </c>
      <c r="G523" s="5">
        <v>1540.1859999999999</v>
      </c>
      <c r="H523" s="5">
        <v>1109.69</v>
      </c>
      <c r="I523" s="5">
        <v>78.129000000000005</v>
      </c>
      <c r="J523" s="5"/>
      <c r="K523" s="5">
        <v>153.44300000000001</v>
      </c>
      <c r="L523" s="5">
        <v>240.91900000000001</v>
      </c>
      <c r="M523" s="5">
        <v>28.003</v>
      </c>
      <c r="N523" s="5">
        <v>59.472999999999999</v>
      </c>
      <c r="O523" s="5">
        <v>402030</v>
      </c>
      <c r="P523" s="3"/>
      <c r="Q523" s="3"/>
    </row>
    <row r="524" spans="1:17" x14ac:dyDescent="0.2">
      <c r="A524" s="2">
        <v>2010</v>
      </c>
      <c r="B524" s="1" t="s">
        <v>83</v>
      </c>
      <c r="C524" s="2" t="s">
        <v>84</v>
      </c>
      <c r="D524" s="2">
        <v>429.29300000000001</v>
      </c>
      <c r="E524" s="2">
        <v>5291.2150000000001</v>
      </c>
      <c r="F524" s="2">
        <v>1391.99</v>
      </c>
      <c r="G524" s="2">
        <v>2502.6210000000001</v>
      </c>
      <c r="H524" s="2">
        <v>1799.963</v>
      </c>
      <c r="I524" s="2">
        <v>91.137</v>
      </c>
      <c r="J524" s="2"/>
      <c r="K524" s="2">
        <v>148.69499999999999</v>
      </c>
      <c r="L524" s="2">
        <v>378.851</v>
      </c>
      <c r="M524" s="2">
        <v>91.522999999999996</v>
      </c>
      <c r="N524" s="2">
        <v>138.63300000000001</v>
      </c>
      <c r="O524" s="2">
        <v>402030</v>
      </c>
      <c r="P524" s="3"/>
      <c r="Q524" s="3"/>
    </row>
    <row r="525" spans="1:17" x14ac:dyDescent="0.2">
      <c r="A525" s="5">
        <v>2011</v>
      </c>
      <c r="B525" s="4" t="s">
        <v>83</v>
      </c>
      <c r="C525" s="5" t="s">
        <v>84</v>
      </c>
      <c r="D525" s="5">
        <v>549.9</v>
      </c>
      <c r="E525" s="5">
        <v>5218.8999999999996</v>
      </c>
      <c r="F525" s="5">
        <v>1198.2</v>
      </c>
      <c r="G525" s="5">
        <v>2267.5</v>
      </c>
      <c r="H525" s="5">
        <v>1866</v>
      </c>
      <c r="I525" s="5">
        <v>101.1</v>
      </c>
      <c r="J525" s="5"/>
      <c r="K525" s="5">
        <v>194.7</v>
      </c>
      <c r="L525" s="5">
        <v>452.7</v>
      </c>
      <c r="M525" s="5">
        <v>93.1</v>
      </c>
      <c r="N525" s="5">
        <v>164.9</v>
      </c>
      <c r="O525" s="5">
        <v>402030</v>
      </c>
      <c r="P525" s="3"/>
      <c r="Q525" s="3"/>
    </row>
    <row r="526" spans="1:17" x14ac:dyDescent="0.2">
      <c r="A526" s="2">
        <v>2012</v>
      </c>
      <c r="B526" s="1" t="s">
        <v>83</v>
      </c>
      <c r="C526" s="2" t="s">
        <v>84</v>
      </c>
      <c r="D526" s="2">
        <v>580.79999999999995</v>
      </c>
      <c r="E526" s="2">
        <v>6187.1</v>
      </c>
      <c r="F526" s="2">
        <v>1630.6</v>
      </c>
      <c r="G526" s="2">
        <v>2668.2</v>
      </c>
      <c r="H526" s="2">
        <v>2084.1999999999998</v>
      </c>
      <c r="I526" s="2">
        <v>110.7</v>
      </c>
      <c r="J526" s="2"/>
      <c r="K526" s="2">
        <v>237.4</v>
      </c>
      <c r="L526" s="2">
        <v>495.2</v>
      </c>
      <c r="M526" s="2">
        <v>83.8</v>
      </c>
      <c r="N526" s="2">
        <v>174</v>
      </c>
      <c r="O526" s="2">
        <v>402030</v>
      </c>
      <c r="P526" s="3"/>
      <c r="Q526" s="3"/>
    </row>
    <row r="527" spans="1:17" x14ac:dyDescent="0.2">
      <c r="A527" s="5">
        <v>2013</v>
      </c>
      <c r="B527" s="4" t="s">
        <v>83</v>
      </c>
      <c r="C527" s="5" t="s">
        <v>84</v>
      </c>
      <c r="D527" s="5">
        <v>627.5</v>
      </c>
      <c r="E527" s="5">
        <v>6318.8</v>
      </c>
      <c r="F527" s="5">
        <v>1383.7</v>
      </c>
      <c r="G527" s="5">
        <v>2532.3000000000002</v>
      </c>
      <c r="H527" s="5">
        <v>2134.1999999999998</v>
      </c>
      <c r="I527" s="5">
        <v>108.7</v>
      </c>
      <c r="J527" s="5"/>
      <c r="K527" s="5">
        <v>309.10000000000002</v>
      </c>
      <c r="L527" s="5">
        <v>863.7</v>
      </c>
      <c r="M527" s="5">
        <v>194.1</v>
      </c>
      <c r="N527" s="5">
        <v>360.5</v>
      </c>
      <c r="O527" s="5">
        <v>402030</v>
      </c>
      <c r="P527" s="3"/>
      <c r="Q527" s="3"/>
    </row>
    <row r="528" spans="1:17" x14ac:dyDescent="0.2">
      <c r="A528" s="2">
        <v>2014</v>
      </c>
      <c r="B528" s="1" t="s">
        <v>83</v>
      </c>
      <c r="C528" s="2" t="s">
        <v>84</v>
      </c>
      <c r="D528" s="2">
        <v>723.2</v>
      </c>
      <c r="E528" s="2">
        <v>7698.1</v>
      </c>
      <c r="F528" s="2">
        <v>1894.9</v>
      </c>
      <c r="G528" s="2">
        <v>3409.4</v>
      </c>
      <c r="H528" s="2">
        <v>2627</v>
      </c>
      <c r="I528" s="2">
        <v>87.9</v>
      </c>
      <c r="J528" s="2"/>
      <c r="K528" s="2">
        <v>333.5</v>
      </c>
      <c r="L528" s="2">
        <v>1013.5</v>
      </c>
      <c r="M528" s="2">
        <v>227.9</v>
      </c>
      <c r="N528" s="2">
        <v>452.1</v>
      </c>
      <c r="O528" s="2">
        <v>402030</v>
      </c>
      <c r="P528" s="3"/>
      <c r="Q528" s="3"/>
    </row>
    <row r="529" spans="1:17" x14ac:dyDescent="0.2">
      <c r="A529" s="5">
        <v>2015</v>
      </c>
      <c r="B529" s="4" t="s">
        <v>83</v>
      </c>
      <c r="C529" s="5" t="s">
        <v>84</v>
      </c>
      <c r="D529" s="5">
        <v>763.7</v>
      </c>
      <c r="E529" s="5">
        <v>7784.8</v>
      </c>
      <c r="F529" s="5">
        <v>1894.8</v>
      </c>
      <c r="G529" s="5">
        <v>3403.2</v>
      </c>
      <c r="H529" s="5">
        <v>2837.1</v>
      </c>
      <c r="I529" s="5">
        <v>93.3</v>
      </c>
      <c r="J529" s="5"/>
      <c r="K529" s="5">
        <v>317.7</v>
      </c>
      <c r="L529" s="5">
        <v>1090.5999999999999</v>
      </c>
      <c r="M529" s="5">
        <v>256.89999999999998</v>
      </c>
      <c r="N529" s="5">
        <v>516</v>
      </c>
      <c r="O529" s="5">
        <v>402030</v>
      </c>
      <c r="P529" s="3"/>
      <c r="Q529" s="3"/>
    </row>
    <row r="530" spans="1:17" x14ac:dyDescent="0.2">
      <c r="A530" s="2">
        <v>2016</v>
      </c>
      <c r="B530" s="1" t="s">
        <v>83</v>
      </c>
      <c r="C530" s="2" t="s">
        <v>84</v>
      </c>
      <c r="D530" s="2">
        <v>553.20000000000005</v>
      </c>
      <c r="E530" s="2">
        <v>8749.1</v>
      </c>
      <c r="F530" s="2">
        <v>2109.6</v>
      </c>
      <c r="G530" s="2">
        <v>3649.1</v>
      </c>
      <c r="H530" s="2">
        <v>3619.6</v>
      </c>
      <c r="I530" s="2">
        <v>96.1</v>
      </c>
      <c r="J530" s="2"/>
      <c r="K530" s="2">
        <v>266.2</v>
      </c>
      <c r="L530" s="2">
        <v>974.6</v>
      </c>
      <c r="M530" s="2">
        <v>235.6</v>
      </c>
      <c r="N530" s="2">
        <v>472.8</v>
      </c>
      <c r="O530" s="2">
        <v>402030</v>
      </c>
      <c r="P530" s="3"/>
      <c r="Q530" s="3"/>
    </row>
    <row r="531" spans="1:17" x14ac:dyDescent="0.2">
      <c r="A531" s="5">
        <v>2017</v>
      </c>
      <c r="B531" s="4" t="s">
        <v>83</v>
      </c>
      <c r="C531" s="5" t="s">
        <v>84</v>
      </c>
      <c r="D531" s="5">
        <v>517.29999999999995</v>
      </c>
      <c r="E531" s="5">
        <v>8702.1</v>
      </c>
      <c r="F531" s="5">
        <v>1854.7</v>
      </c>
      <c r="G531" s="5">
        <v>3311.7</v>
      </c>
      <c r="H531" s="5">
        <v>3822.2</v>
      </c>
      <c r="I531" s="5">
        <v>94.2</v>
      </c>
      <c r="J531" s="5"/>
      <c r="K531" s="5">
        <v>319.2</v>
      </c>
      <c r="L531" s="5">
        <v>1067.0999999999999</v>
      </c>
      <c r="M531" s="5">
        <v>58.4</v>
      </c>
      <c r="N531" s="5">
        <v>689.5</v>
      </c>
      <c r="O531" s="5">
        <v>402030</v>
      </c>
      <c r="P531" s="3"/>
      <c r="Q531" s="3"/>
    </row>
    <row r="532" spans="1:17" x14ac:dyDescent="0.2">
      <c r="A532" s="2">
        <v>2018</v>
      </c>
      <c r="B532" s="1" t="s">
        <v>83</v>
      </c>
      <c r="C532" s="2" t="s">
        <v>84</v>
      </c>
      <c r="D532" s="2">
        <v>565.5</v>
      </c>
      <c r="E532" s="2">
        <v>8219.1</v>
      </c>
      <c r="F532" s="2">
        <v>1829.6</v>
      </c>
      <c r="G532" s="2">
        <v>3250.5</v>
      </c>
      <c r="H532" s="2">
        <v>3457.4</v>
      </c>
      <c r="I532" s="2">
        <v>80.599999999999994</v>
      </c>
      <c r="J532" s="2"/>
      <c r="K532" s="2">
        <v>288.7</v>
      </c>
      <c r="L532" s="2">
        <v>713.6</v>
      </c>
      <c r="M532" s="2">
        <v>181.3</v>
      </c>
      <c r="N532" s="2">
        <v>243.6</v>
      </c>
      <c r="O532" s="2">
        <v>402030</v>
      </c>
      <c r="P532" s="3"/>
      <c r="Q532" s="3"/>
    </row>
    <row r="533" spans="1:17" x14ac:dyDescent="0.2">
      <c r="A533" s="5">
        <v>2019</v>
      </c>
      <c r="B533" s="4" t="s">
        <v>83</v>
      </c>
      <c r="C533" s="5" t="s">
        <v>84</v>
      </c>
      <c r="D533" s="5">
        <v>539.6</v>
      </c>
      <c r="E533" s="5">
        <v>7653.5</v>
      </c>
      <c r="F533" s="5">
        <v>1793.8</v>
      </c>
      <c r="G533" s="5">
        <v>3237.7</v>
      </c>
      <c r="H533" s="5">
        <v>2937.5</v>
      </c>
      <c r="I533" s="5">
        <v>76.2</v>
      </c>
      <c r="J533" s="5"/>
      <c r="K533" s="5">
        <v>289.39999999999998</v>
      </c>
      <c r="L533" s="5">
        <v>308</v>
      </c>
      <c r="M533" s="5">
        <v>2.9</v>
      </c>
      <c r="N533" s="5">
        <v>15.7</v>
      </c>
      <c r="O533" s="5">
        <v>402030</v>
      </c>
      <c r="P533" s="3"/>
      <c r="Q533" s="3"/>
    </row>
    <row r="534" spans="1:17" x14ac:dyDescent="0.2">
      <c r="A534" s="2">
        <v>2004</v>
      </c>
      <c r="B534" s="1" t="s">
        <v>85</v>
      </c>
      <c r="C534" s="2" t="s">
        <v>86</v>
      </c>
      <c r="D534" s="2">
        <v>5808</v>
      </c>
      <c r="E534" s="2">
        <v>29221</v>
      </c>
      <c r="F534" s="2">
        <v>5110</v>
      </c>
      <c r="G534" s="2">
        <v>9516</v>
      </c>
      <c r="H534" s="2">
        <v>19705</v>
      </c>
      <c r="I534" s="2">
        <v>58</v>
      </c>
      <c r="J534" s="2"/>
      <c r="K534" s="2"/>
      <c r="L534" s="2">
        <v>3395</v>
      </c>
      <c r="M534" s="2">
        <v>1032</v>
      </c>
      <c r="N534" s="2">
        <v>2363</v>
      </c>
      <c r="O534" s="2">
        <v>352010</v>
      </c>
      <c r="P534" s="3"/>
      <c r="Q534" s="3"/>
    </row>
    <row r="535" spans="1:17" x14ac:dyDescent="0.2">
      <c r="A535" s="5">
        <v>2005</v>
      </c>
      <c r="B535" s="4" t="s">
        <v>85</v>
      </c>
      <c r="C535" s="5" t="s">
        <v>86</v>
      </c>
      <c r="D535" s="5">
        <v>5255</v>
      </c>
      <c r="E535" s="5">
        <v>29297</v>
      </c>
      <c r="F535" s="5">
        <v>3957</v>
      </c>
      <c r="G535" s="5">
        <v>8846</v>
      </c>
      <c r="H535" s="5">
        <v>20451</v>
      </c>
      <c r="I535" s="5">
        <v>109</v>
      </c>
      <c r="J535" s="5"/>
      <c r="K535" s="5"/>
      <c r="L535" s="5">
        <v>4868</v>
      </c>
      <c r="M535" s="5">
        <v>1194</v>
      </c>
      <c r="N535" s="5">
        <v>3674</v>
      </c>
      <c r="O535" s="5">
        <v>352010</v>
      </c>
      <c r="P535" s="3"/>
      <c r="Q535" s="3"/>
    </row>
    <row r="536" spans="1:17" x14ac:dyDescent="0.2">
      <c r="A536" s="2">
        <v>2006</v>
      </c>
      <c r="B536" s="1" t="s">
        <v>85</v>
      </c>
      <c r="C536" s="2" t="s">
        <v>86</v>
      </c>
      <c r="D536" s="2">
        <v>6277</v>
      </c>
      <c r="E536" s="2">
        <v>33788</v>
      </c>
      <c r="F536" s="2">
        <v>9012</v>
      </c>
      <c r="G536" s="2">
        <v>14824</v>
      </c>
      <c r="H536" s="2">
        <v>18964</v>
      </c>
      <c r="I536" s="2">
        <v>172</v>
      </c>
      <c r="J536" s="2"/>
      <c r="K536" s="2"/>
      <c r="L536" s="2">
        <v>4020</v>
      </c>
      <c r="M536" s="2">
        <v>1070</v>
      </c>
      <c r="N536" s="2">
        <v>2950</v>
      </c>
      <c r="O536" s="2">
        <v>352010</v>
      </c>
      <c r="P536" s="3"/>
      <c r="Q536" s="3"/>
    </row>
    <row r="537" spans="1:17" x14ac:dyDescent="0.2">
      <c r="A537" s="5">
        <v>2007</v>
      </c>
      <c r="B537" s="4" t="s">
        <v>85</v>
      </c>
      <c r="C537" s="5" t="s">
        <v>86</v>
      </c>
      <c r="D537" s="5">
        <v>7151</v>
      </c>
      <c r="E537" s="5">
        <v>34639</v>
      </c>
      <c r="F537" s="5">
        <v>11177</v>
      </c>
      <c r="G537" s="5">
        <v>16770</v>
      </c>
      <c r="H537" s="5">
        <v>17869</v>
      </c>
      <c r="I537" s="5">
        <v>305</v>
      </c>
      <c r="J537" s="5"/>
      <c r="K537" s="5">
        <v>0</v>
      </c>
      <c r="L537" s="5">
        <v>3961</v>
      </c>
      <c r="M537" s="5">
        <v>795</v>
      </c>
      <c r="N537" s="5">
        <v>3166</v>
      </c>
      <c r="O537" s="5">
        <v>352010</v>
      </c>
      <c r="P537" s="3"/>
      <c r="Q537" s="3"/>
    </row>
    <row r="538" spans="1:17" x14ac:dyDescent="0.2">
      <c r="A538" s="2">
        <v>2008</v>
      </c>
      <c r="B538" s="1" t="s">
        <v>85</v>
      </c>
      <c r="C538" s="2" t="s">
        <v>86</v>
      </c>
      <c r="D538" s="2">
        <v>9552</v>
      </c>
      <c r="E538" s="2">
        <v>36443</v>
      </c>
      <c r="F538" s="2">
        <v>10176</v>
      </c>
      <c r="G538" s="2">
        <v>16057</v>
      </c>
      <c r="H538" s="2">
        <v>20386</v>
      </c>
      <c r="I538" s="2">
        <v>338</v>
      </c>
      <c r="J538" s="2"/>
      <c r="K538" s="2">
        <v>0</v>
      </c>
      <c r="L538" s="2">
        <v>5250</v>
      </c>
      <c r="M538" s="2">
        <v>1054</v>
      </c>
      <c r="N538" s="2">
        <v>4196</v>
      </c>
      <c r="O538" s="2">
        <v>352010</v>
      </c>
      <c r="P538" s="3"/>
      <c r="Q538" s="3"/>
    </row>
    <row r="539" spans="1:17" x14ac:dyDescent="0.2">
      <c r="A539" s="5">
        <v>2009</v>
      </c>
      <c r="B539" s="4" t="s">
        <v>85</v>
      </c>
      <c r="C539" s="5" t="s">
        <v>86</v>
      </c>
      <c r="D539" s="5">
        <v>13442</v>
      </c>
      <c r="E539" s="5">
        <v>39629</v>
      </c>
      <c r="F539" s="5">
        <v>10601</v>
      </c>
      <c r="G539" s="5">
        <v>16962</v>
      </c>
      <c r="H539" s="5">
        <v>22667</v>
      </c>
      <c r="I539" s="5">
        <v>610</v>
      </c>
      <c r="J539" s="5"/>
      <c r="K539" s="5">
        <v>0</v>
      </c>
      <c r="L539" s="5">
        <v>5204</v>
      </c>
      <c r="M539" s="5">
        <v>599</v>
      </c>
      <c r="N539" s="5">
        <v>4605</v>
      </c>
      <c r="O539" s="5">
        <v>352010</v>
      </c>
      <c r="P539" s="3"/>
      <c r="Q539" s="3"/>
    </row>
    <row r="540" spans="1:17" x14ac:dyDescent="0.2">
      <c r="A540" s="2">
        <v>2010</v>
      </c>
      <c r="B540" s="1" t="s">
        <v>85</v>
      </c>
      <c r="C540" s="2" t="s">
        <v>86</v>
      </c>
      <c r="D540" s="2">
        <v>17422</v>
      </c>
      <c r="E540" s="2">
        <v>43486</v>
      </c>
      <c r="F540" s="2">
        <v>13362</v>
      </c>
      <c r="G540" s="2">
        <v>19542</v>
      </c>
      <c r="H540" s="2">
        <v>23944</v>
      </c>
      <c r="I540" s="2">
        <v>637</v>
      </c>
      <c r="J540" s="2"/>
      <c r="K540" s="2">
        <v>0</v>
      </c>
      <c r="L540" s="2">
        <v>5317</v>
      </c>
      <c r="M540" s="2">
        <v>690</v>
      </c>
      <c r="N540" s="2">
        <v>4627</v>
      </c>
      <c r="O540" s="2">
        <v>352010</v>
      </c>
      <c r="P540" s="3"/>
      <c r="Q540" s="3"/>
    </row>
    <row r="541" spans="1:17" x14ac:dyDescent="0.2">
      <c r="A541" s="5">
        <v>2011</v>
      </c>
      <c r="B541" s="4" t="s">
        <v>85</v>
      </c>
      <c r="C541" s="5" t="s">
        <v>86</v>
      </c>
      <c r="D541" s="5">
        <v>20641</v>
      </c>
      <c r="E541" s="5">
        <v>48871</v>
      </c>
      <c r="F541" s="5">
        <v>21428</v>
      </c>
      <c r="G541" s="5">
        <v>29842</v>
      </c>
      <c r="H541" s="5">
        <v>19029</v>
      </c>
      <c r="I541" s="5">
        <v>632</v>
      </c>
      <c r="J541" s="5"/>
      <c r="K541" s="5">
        <v>0</v>
      </c>
      <c r="L541" s="5">
        <v>4150</v>
      </c>
      <c r="M541" s="5">
        <v>467</v>
      </c>
      <c r="N541" s="5">
        <v>3683</v>
      </c>
      <c r="O541" s="5">
        <v>352010</v>
      </c>
      <c r="P541" s="3"/>
      <c r="Q541" s="3"/>
    </row>
    <row r="542" spans="1:17" x14ac:dyDescent="0.2">
      <c r="A542" s="2">
        <v>2012</v>
      </c>
      <c r="B542" s="1" t="s">
        <v>85</v>
      </c>
      <c r="C542" s="2" t="s">
        <v>86</v>
      </c>
      <c r="D542" s="2">
        <v>24061</v>
      </c>
      <c r="E542" s="2">
        <v>54298</v>
      </c>
      <c r="F542" s="2">
        <v>26529</v>
      </c>
      <c r="G542" s="2">
        <v>35238</v>
      </c>
      <c r="H542" s="2">
        <v>19060</v>
      </c>
      <c r="I542" s="2">
        <v>1079</v>
      </c>
      <c r="J542" s="2"/>
      <c r="K542" s="2">
        <v>0</v>
      </c>
      <c r="L542" s="2">
        <v>5009</v>
      </c>
      <c r="M542" s="2">
        <v>664</v>
      </c>
      <c r="N542" s="2">
        <v>4345</v>
      </c>
      <c r="O542" s="2">
        <v>352010</v>
      </c>
      <c r="P542" s="3"/>
      <c r="Q542" s="3"/>
    </row>
    <row r="543" spans="1:17" x14ac:dyDescent="0.2">
      <c r="A543" s="5">
        <v>2013</v>
      </c>
      <c r="B543" s="4" t="s">
        <v>85</v>
      </c>
      <c r="C543" s="5" t="s">
        <v>86</v>
      </c>
      <c r="D543" s="5">
        <v>19401</v>
      </c>
      <c r="E543" s="5">
        <v>66125</v>
      </c>
      <c r="F543" s="5">
        <v>32128</v>
      </c>
      <c r="G543" s="5">
        <v>44029</v>
      </c>
      <c r="H543" s="5">
        <v>22096</v>
      </c>
      <c r="I543" s="5">
        <v>1040</v>
      </c>
      <c r="J543" s="5"/>
      <c r="K543" s="5">
        <v>0</v>
      </c>
      <c r="L543" s="5">
        <v>5265</v>
      </c>
      <c r="M543" s="5">
        <v>184</v>
      </c>
      <c r="N543" s="5">
        <v>5081</v>
      </c>
      <c r="O543" s="5">
        <v>352010</v>
      </c>
      <c r="P543" s="3"/>
      <c r="Q543" s="3"/>
    </row>
    <row r="544" spans="1:17" x14ac:dyDescent="0.2">
      <c r="A544" s="2">
        <v>2014</v>
      </c>
      <c r="B544" s="1" t="s">
        <v>85</v>
      </c>
      <c r="C544" s="2" t="s">
        <v>86</v>
      </c>
      <c r="D544" s="2">
        <v>27026</v>
      </c>
      <c r="E544" s="2">
        <v>69009</v>
      </c>
      <c r="F544" s="2">
        <v>30715</v>
      </c>
      <c r="G544" s="2">
        <v>43231</v>
      </c>
      <c r="H544" s="2">
        <v>25778</v>
      </c>
      <c r="I544" s="2">
        <v>1089</v>
      </c>
      <c r="J544" s="2"/>
      <c r="K544" s="2">
        <v>0</v>
      </c>
      <c r="L544" s="2">
        <v>5585</v>
      </c>
      <c r="M544" s="2">
        <v>427</v>
      </c>
      <c r="N544" s="2">
        <v>5158</v>
      </c>
      <c r="O544" s="2">
        <v>352010</v>
      </c>
      <c r="P544" s="3"/>
      <c r="Q544" s="3"/>
    </row>
    <row r="545" spans="1:17" x14ac:dyDescent="0.2">
      <c r="A545" s="5">
        <v>2015</v>
      </c>
      <c r="B545" s="4" t="s">
        <v>85</v>
      </c>
      <c r="C545" s="5" t="s">
        <v>86</v>
      </c>
      <c r="D545" s="5">
        <v>31382</v>
      </c>
      <c r="E545" s="5">
        <v>71576</v>
      </c>
      <c r="F545" s="5">
        <v>31556</v>
      </c>
      <c r="G545" s="5">
        <v>43493</v>
      </c>
      <c r="H545" s="5">
        <v>28083</v>
      </c>
      <c r="I545" s="5">
        <v>1095</v>
      </c>
      <c r="J545" s="5"/>
      <c r="K545" s="5">
        <v>0</v>
      </c>
      <c r="L545" s="5">
        <v>7978</v>
      </c>
      <c r="M545" s="5">
        <v>1039</v>
      </c>
      <c r="N545" s="5">
        <v>6939</v>
      </c>
      <c r="O545" s="5">
        <v>352010</v>
      </c>
      <c r="P545" s="3"/>
      <c r="Q545" s="3"/>
    </row>
    <row r="546" spans="1:17" x14ac:dyDescent="0.2">
      <c r="A546" s="2">
        <v>2016</v>
      </c>
      <c r="B546" s="1" t="s">
        <v>85</v>
      </c>
      <c r="C546" s="2" t="s">
        <v>86</v>
      </c>
      <c r="D546" s="2">
        <v>38085</v>
      </c>
      <c r="E546" s="2">
        <v>77626</v>
      </c>
      <c r="F546" s="2">
        <v>33991</v>
      </c>
      <c r="G546" s="2">
        <v>47751</v>
      </c>
      <c r="H546" s="2">
        <v>29875</v>
      </c>
      <c r="I546" s="2">
        <v>1260</v>
      </c>
      <c r="J546" s="2"/>
      <c r="K546" s="2">
        <v>0</v>
      </c>
      <c r="L546" s="2">
        <v>9163</v>
      </c>
      <c r="M546" s="2">
        <v>1441</v>
      </c>
      <c r="N546" s="2">
        <v>7722</v>
      </c>
      <c r="O546" s="2">
        <v>352010</v>
      </c>
      <c r="P546" s="3"/>
      <c r="Q546" s="3"/>
    </row>
    <row r="547" spans="1:17" x14ac:dyDescent="0.2">
      <c r="A547" s="5">
        <v>2017</v>
      </c>
      <c r="B547" s="4" t="s">
        <v>85</v>
      </c>
      <c r="C547" s="5" t="s">
        <v>86</v>
      </c>
      <c r="D547" s="5">
        <v>41678</v>
      </c>
      <c r="E547" s="5">
        <v>79954</v>
      </c>
      <c r="F547" s="5">
        <v>35342</v>
      </c>
      <c r="G547" s="5">
        <v>54713</v>
      </c>
      <c r="H547" s="5">
        <v>25241</v>
      </c>
      <c r="I547" s="5">
        <v>1304</v>
      </c>
      <c r="J547" s="5"/>
      <c r="K547" s="5">
        <v>0</v>
      </c>
      <c r="L547" s="5">
        <v>9597</v>
      </c>
      <c r="M547" s="5">
        <v>7618</v>
      </c>
      <c r="N547" s="5">
        <v>1979</v>
      </c>
      <c r="O547" s="5">
        <v>352010</v>
      </c>
      <c r="P547" s="3"/>
      <c r="Q547" s="3"/>
    </row>
    <row r="548" spans="1:17" x14ac:dyDescent="0.2">
      <c r="A548" s="2">
        <v>2018</v>
      </c>
      <c r="B548" s="1" t="s">
        <v>85</v>
      </c>
      <c r="C548" s="2" t="s">
        <v>86</v>
      </c>
      <c r="D548" s="2">
        <v>29304</v>
      </c>
      <c r="E548" s="2">
        <v>66416</v>
      </c>
      <c r="F548" s="2">
        <v>33929</v>
      </c>
      <c r="G548" s="2">
        <v>53916</v>
      </c>
      <c r="H548" s="2">
        <v>12500</v>
      </c>
      <c r="I548" s="2">
        <v>1392</v>
      </c>
      <c r="J548" s="2"/>
      <c r="K548" s="2">
        <v>0</v>
      </c>
      <c r="L548" s="2">
        <v>9545</v>
      </c>
      <c r="M548" s="2">
        <v>1151</v>
      </c>
      <c r="N548" s="2">
        <v>8394</v>
      </c>
      <c r="O548" s="2">
        <v>352010</v>
      </c>
      <c r="P548" s="3"/>
      <c r="Q548" s="3"/>
    </row>
    <row r="549" spans="1:17" x14ac:dyDescent="0.2">
      <c r="A549" s="5">
        <v>2019</v>
      </c>
      <c r="B549" s="4" t="s">
        <v>85</v>
      </c>
      <c r="C549" s="5" t="s">
        <v>86</v>
      </c>
      <c r="D549" s="5">
        <v>8911</v>
      </c>
      <c r="E549" s="5">
        <v>59707</v>
      </c>
      <c r="F549" s="5">
        <v>30431</v>
      </c>
      <c r="G549" s="5">
        <v>50034</v>
      </c>
      <c r="H549" s="5">
        <v>9673</v>
      </c>
      <c r="I549" s="5">
        <v>1289</v>
      </c>
      <c r="J549" s="5"/>
      <c r="K549" s="5">
        <v>0</v>
      </c>
      <c r="L549" s="5">
        <v>9138</v>
      </c>
      <c r="M549" s="5">
        <v>1296</v>
      </c>
      <c r="N549" s="5">
        <v>7842</v>
      </c>
      <c r="O549" s="5">
        <v>352010</v>
      </c>
      <c r="P549" s="3"/>
      <c r="Q549" s="3"/>
    </row>
    <row r="550" spans="1:17" x14ac:dyDescent="0.2">
      <c r="A550" s="2">
        <v>2004</v>
      </c>
      <c r="B550" s="1" t="s">
        <v>87</v>
      </c>
      <c r="C550" s="2" t="s">
        <v>88</v>
      </c>
      <c r="D550" s="2">
        <v>3545</v>
      </c>
      <c r="E550" s="2">
        <v>93113</v>
      </c>
      <c r="F550" s="2">
        <v>895</v>
      </c>
      <c r="G550" s="2">
        <v>86229</v>
      </c>
      <c r="H550" s="2">
        <v>6702</v>
      </c>
      <c r="I550" s="2">
        <v>52</v>
      </c>
      <c r="J550" s="2">
        <v>0</v>
      </c>
      <c r="K550" s="2"/>
      <c r="L550" s="2">
        <v>1173</v>
      </c>
      <c r="M550" s="2">
        <v>308</v>
      </c>
      <c r="N550" s="2">
        <v>794</v>
      </c>
      <c r="O550" s="2">
        <v>402030</v>
      </c>
      <c r="P550" s="3"/>
      <c r="Q550" s="3"/>
    </row>
    <row r="551" spans="1:17" x14ac:dyDescent="0.2">
      <c r="A551" s="5">
        <v>2005</v>
      </c>
      <c r="B551" s="4" t="s">
        <v>87</v>
      </c>
      <c r="C551" s="5" t="s">
        <v>88</v>
      </c>
      <c r="D551" s="5">
        <v>4493</v>
      </c>
      <c r="E551" s="5">
        <v>93121</v>
      </c>
      <c r="F551" s="5">
        <v>1833</v>
      </c>
      <c r="G551" s="5">
        <v>85434</v>
      </c>
      <c r="H551" s="5">
        <v>7687</v>
      </c>
      <c r="I551" s="5">
        <v>73</v>
      </c>
      <c r="J551" s="5">
        <v>0</v>
      </c>
      <c r="K551" s="5">
        <v>0</v>
      </c>
      <c r="L551" s="5">
        <v>745</v>
      </c>
      <c r="M551" s="5">
        <v>187</v>
      </c>
      <c r="N551" s="5">
        <v>574</v>
      </c>
      <c r="O551" s="5">
        <v>402030</v>
      </c>
      <c r="P551" s="3"/>
      <c r="Q551" s="3"/>
    </row>
    <row r="552" spans="1:17" x14ac:dyDescent="0.2">
      <c r="A552" s="2">
        <v>2006</v>
      </c>
      <c r="B552" s="1" t="s">
        <v>87</v>
      </c>
      <c r="C552" s="2" t="s">
        <v>88</v>
      </c>
      <c r="D552" s="2">
        <v>4775</v>
      </c>
      <c r="E552" s="2">
        <v>104172</v>
      </c>
      <c r="F552" s="2">
        <v>2225</v>
      </c>
      <c r="G552" s="2">
        <v>96247</v>
      </c>
      <c r="H552" s="2">
        <v>7925</v>
      </c>
      <c r="I552" s="2">
        <v>116</v>
      </c>
      <c r="J552" s="2">
        <v>0</v>
      </c>
      <c r="K552" s="2">
        <v>65</v>
      </c>
      <c r="L552" s="2">
        <v>862</v>
      </c>
      <c r="M552" s="2">
        <v>166</v>
      </c>
      <c r="N552" s="2">
        <v>631</v>
      </c>
      <c r="O552" s="2">
        <v>402030</v>
      </c>
      <c r="P552" s="3"/>
      <c r="Q552" s="3"/>
    </row>
    <row r="553" spans="1:17" x14ac:dyDescent="0.2">
      <c r="A553" s="5">
        <v>2007</v>
      </c>
      <c r="B553" s="4" t="s">
        <v>87</v>
      </c>
      <c r="C553" s="5" t="s">
        <v>88</v>
      </c>
      <c r="D553" s="5">
        <v>7037</v>
      </c>
      <c r="E553" s="5">
        <v>109230</v>
      </c>
      <c r="F553" s="5">
        <v>2018</v>
      </c>
      <c r="G553" s="5">
        <v>101420</v>
      </c>
      <c r="H553" s="5">
        <v>7810</v>
      </c>
      <c r="I553" s="5">
        <v>112</v>
      </c>
      <c r="J553" s="5">
        <v>0</v>
      </c>
      <c r="K553" s="5"/>
      <c r="L553" s="5">
        <v>1016</v>
      </c>
      <c r="M553" s="5">
        <v>202</v>
      </c>
      <c r="N553" s="5">
        <v>814</v>
      </c>
      <c r="O553" s="5">
        <v>402030</v>
      </c>
      <c r="P553" s="3"/>
      <c r="Q553" s="3"/>
    </row>
    <row r="554" spans="1:17" x14ac:dyDescent="0.2">
      <c r="A554" s="2">
        <v>2008</v>
      </c>
      <c r="B554" s="1" t="s">
        <v>87</v>
      </c>
      <c r="C554" s="2" t="s">
        <v>88</v>
      </c>
      <c r="D554" s="2">
        <v>9838</v>
      </c>
      <c r="E554" s="2">
        <v>95676</v>
      </c>
      <c r="F554" s="2">
        <v>2027</v>
      </c>
      <c r="G554" s="2">
        <v>89498</v>
      </c>
      <c r="H554" s="2">
        <v>6178</v>
      </c>
      <c r="I554" s="2">
        <v>109</v>
      </c>
      <c r="J554" s="2">
        <v>0</v>
      </c>
      <c r="K554" s="2"/>
      <c r="L554" s="2">
        <v>-371</v>
      </c>
      <c r="M554" s="2">
        <v>-333</v>
      </c>
      <c r="N554" s="2">
        <v>-38</v>
      </c>
      <c r="O554" s="2">
        <v>402030</v>
      </c>
      <c r="P554" s="3"/>
      <c r="Q554" s="3"/>
    </row>
    <row r="555" spans="1:17" x14ac:dyDescent="0.2">
      <c r="A555" s="5">
        <v>2009</v>
      </c>
      <c r="B555" s="4" t="s">
        <v>87</v>
      </c>
      <c r="C555" s="5" t="s">
        <v>88</v>
      </c>
      <c r="D555" s="5">
        <v>6166</v>
      </c>
      <c r="E555" s="5">
        <v>113774</v>
      </c>
      <c r="F555" s="5">
        <v>2249</v>
      </c>
      <c r="G555" s="5">
        <v>103898</v>
      </c>
      <c r="H555" s="5">
        <v>9273</v>
      </c>
      <c r="I555" s="5">
        <v>114</v>
      </c>
      <c r="J555" s="5">
        <v>0</v>
      </c>
      <c r="K555" s="5">
        <v>15</v>
      </c>
      <c r="L555" s="5">
        <v>920</v>
      </c>
      <c r="M555" s="5">
        <v>183</v>
      </c>
      <c r="N555" s="5">
        <v>722</v>
      </c>
      <c r="O555" s="5">
        <v>402030</v>
      </c>
      <c r="P555" s="3"/>
      <c r="Q555" s="3"/>
    </row>
    <row r="556" spans="1:17" x14ac:dyDescent="0.2">
      <c r="A556" s="2">
        <v>2010</v>
      </c>
      <c r="B556" s="1" t="s">
        <v>87</v>
      </c>
      <c r="C556" s="2" t="s">
        <v>88</v>
      </c>
      <c r="D556" s="2">
        <v>6253</v>
      </c>
      <c r="E556" s="2">
        <v>131192</v>
      </c>
      <c r="F556" s="2">
        <v>7852</v>
      </c>
      <c r="G556" s="2">
        <v>119907</v>
      </c>
      <c r="H556" s="2">
        <v>10725</v>
      </c>
      <c r="I556" s="2">
        <v>290</v>
      </c>
      <c r="J556" s="2">
        <v>0</v>
      </c>
      <c r="K556" s="2">
        <v>163</v>
      </c>
      <c r="L556" s="2">
        <v>1594</v>
      </c>
      <c r="M556" s="2">
        <v>334</v>
      </c>
      <c r="N556" s="2">
        <v>1097</v>
      </c>
      <c r="O556" s="2">
        <v>402030</v>
      </c>
      <c r="P556" s="3"/>
      <c r="Q556" s="3"/>
    </row>
    <row r="557" spans="1:17" x14ac:dyDescent="0.2">
      <c r="A557" s="5">
        <v>2011</v>
      </c>
      <c r="B557" s="4" t="s">
        <v>87</v>
      </c>
      <c r="C557" s="5" t="s">
        <v>88</v>
      </c>
      <c r="D557" s="5">
        <v>6036</v>
      </c>
      <c r="E557" s="5">
        <v>133986</v>
      </c>
      <c r="F557" s="5">
        <v>7571</v>
      </c>
      <c r="G557" s="5">
        <v>123025</v>
      </c>
      <c r="H557" s="5">
        <v>10255</v>
      </c>
      <c r="I557" s="5">
        <v>317</v>
      </c>
      <c r="J557" s="5">
        <v>0</v>
      </c>
      <c r="K557" s="5">
        <v>-106</v>
      </c>
      <c r="L557" s="5">
        <v>1385</v>
      </c>
      <c r="M557" s="5">
        <v>355</v>
      </c>
      <c r="N557" s="5">
        <v>1076</v>
      </c>
      <c r="O557" s="5">
        <v>402030</v>
      </c>
      <c r="P557" s="3"/>
      <c r="Q557" s="3"/>
    </row>
    <row r="558" spans="1:17" x14ac:dyDescent="0.2">
      <c r="A558" s="2">
        <v>2012</v>
      </c>
      <c r="B558" s="1" t="s">
        <v>87</v>
      </c>
      <c r="C558" s="2" t="s">
        <v>88</v>
      </c>
      <c r="D558" s="2">
        <v>7158</v>
      </c>
      <c r="E558" s="2">
        <v>134729</v>
      </c>
      <c r="F558" s="2">
        <v>7384</v>
      </c>
      <c r="G558" s="2">
        <v>125017</v>
      </c>
      <c r="H558" s="2">
        <v>9092</v>
      </c>
      <c r="I558" s="2">
        <v>276</v>
      </c>
      <c r="J558" s="2">
        <v>0</v>
      </c>
      <c r="K558" s="2">
        <v>-128</v>
      </c>
      <c r="L558" s="2">
        <v>1238</v>
      </c>
      <c r="M558" s="2">
        <v>335</v>
      </c>
      <c r="N558" s="2">
        <v>1029</v>
      </c>
      <c r="O558" s="2">
        <v>402030</v>
      </c>
      <c r="P558" s="3"/>
      <c r="Q558" s="3"/>
    </row>
    <row r="559" spans="1:17" x14ac:dyDescent="0.2">
      <c r="A559" s="5">
        <v>2013</v>
      </c>
      <c r="B559" s="4" t="s">
        <v>87</v>
      </c>
      <c r="C559" s="5" t="s">
        <v>88</v>
      </c>
      <c r="D559" s="5">
        <v>6881</v>
      </c>
      <c r="E559" s="5">
        <v>144576</v>
      </c>
      <c r="F559" s="5">
        <v>8456</v>
      </c>
      <c r="G559" s="5">
        <v>135344</v>
      </c>
      <c r="H559" s="5">
        <v>8192</v>
      </c>
      <c r="I559" s="5">
        <v>264</v>
      </c>
      <c r="J559" s="5">
        <v>0</v>
      </c>
      <c r="K559" s="5">
        <v>141</v>
      </c>
      <c r="L559" s="5">
        <v>1970</v>
      </c>
      <c r="M559" s="5">
        <v>492</v>
      </c>
      <c r="N559" s="5">
        <v>1334</v>
      </c>
      <c r="O559" s="5">
        <v>402030</v>
      </c>
      <c r="P559" s="3"/>
      <c r="Q559" s="3"/>
    </row>
    <row r="560" spans="1:17" x14ac:dyDescent="0.2">
      <c r="A560" s="2">
        <v>2014</v>
      </c>
      <c r="B560" s="1" t="s">
        <v>87</v>
      </c>
      <c r="C560" s="2" t="s">
        <v>88</v>
      </c>
      <c r="D560" s="2">
        <v>7150</v>
      </c>
      <c r="E560" s="2">
        <v>148810</v>
      </c>
      <c r="F560" s="2">
        <v>9929</v>
      </c>
      <c r="G560" s="2">
        <v>139505</v>
      </c>
      <c r="H560" s="2">
        <v>8124</v>
      </c>
      <c r="I560" s="2">
        <v>330</v>
      </c>
      <c r="J560" s="2">
        <v>0</v>
      </c>
      <c r="K560" s="2">
        <v>381</v>
      </c>
      <c r="L560" s="2">
        <v>2547</v>
      </c>
      <c r="M560" s="2">
        <v>545</v>
      </c>
      <c r="N560" s="2">
        <v>1619</v>
      </c>
      <c r="O560" s="2">
        <v>402030</v>
      </c>
      <c r="P560" s="3"/>
      <c r="Q560" s="3"/>
    </row>
    <row r="561" spans="1:17" x14ac:dyDescent="0.2">
      <c r="A561" s="5">
        <v>2015</v>
      </c>
      <c r="B561" s="4" t="s">
        <v>87</v>
      </c>
      <c r="C561" s="5" t="s">
        <v>88</v>
      </c>
      <c r="D561" s="5">
        <v>7304</v>
      </c>
      <c r="E561" s="5">
        <v>145342</v>
      </c>
      <c r="F561" s="5">
        <v>10246</v>
      </c>
      <c r="G561" s="5">
        <v>136937</v>
      </c>
      <c r="H561" s="5">
        <v>7217</v>
      </c>
      <c r="I561" s="5">
        <v>390</v>
      </c>
      <c r="J561" s="5">
        <v>0</v>
      </c>
      <c r="K561" s="5">
        <v>125</v>
      </c>
      <c r="L561" s="5">
        <v>2142</v>
      </c>
      <c r="M561" s="5">
        <v>455</v>
      </c>
      <c r="N561" s="5">
        <v>1562</v>
      </c>
      <c r="O561" s="5">
        <v>402030</v>
      </c>
      <c r="P561" s="3"/>
      <c r="Q561" s="3"/>
    </row>
    <row r="562" spans="1:17" x14ac:dyDescent="0.2">
      <c r="A562" s="2">
        <v>2016</v>
      </c>
      <c r="B562" s="1" t="s">
        <v>87</v>
      </c>
      <c r="C562" s="2" t="s">
        <v>88</v>
      </c>
      <c r="D562" s="2">
        <v>7027</v>
      </c>
      <c r="E562" s="2">
        <v>139821</v>
      </c>
      <c r="F562" s="2">
        <v>5236</v>
      </c>
      <c r="G562" s="2">
        <v>133529</v>
      </c>
      <c r="H562" s="2">
        <v>6292</v>
      </c>
      <c r="I562" s="2">
        <v>244</v>
      </c>
      <c r="J562" s="2">
        <v>0</v>
      </c>
      <c r="K562" s="2">
        <v>0</v>
      </c>
      <c r="L562" s="2">
        <v>1592</v>
      </c>
      <c r="M562" s="2">
        <v>278</v>
      </c>
      <c r="N562" s="2">
        <v>1314</v>
      </c>
      <c r="O562" s="2">
        <v>402030</v>
      </c>
      <c r="P562" s="3"/>
      <c r="Q562" s="3"/>
    </row>
    <row r="563" spans="1:17" x14ac:dyDescent="0.2">
      <c r="A563" s="5">
        <v>2017</v>
      </c>
      <c r="B563" s="4" t="s">
        <v>87</v>
      </c>
      <c r="C563" s="5" t="s">
        <v>88</v>
      </c>
      <c r="D563" s="5">
        <v>8100</v>
      </c>
      <c r="E563" s="5">
        <v>147470</v>
      </c>
      <c r="F563" s="5">
        <v>5099</v>
      </c>
      <c r="G563" s="5">
        <v>141472</v>
      </c>
      <c r="H563" s="5">
        <v>5998</v>
      </c>
      <c r="I563" s="5">
        <v>210</v>
      </c>
      <c r="J563" s="5">
        <v>0</v>
      </c>
      <c r="K563" s="5">
        <v>0</v>
      </c>
      <c r="L563" s="5">
        <v>2214</v>
      </c>
      <c r="M563" s="5">
        <v>734</v>
      </c>
      <c r="N563" s="5">
        <v>1480</v>
      </c>
      <c r="O563" s="5">
        <v>402030</v>
      </c>
      <c r="P563" s="3"/>
      <c r="Q563" s="3"/>
    </row>
    <row r="564" spans="1:17" x14ac:dyDescent="0.2">
      <c r="A564" s="2">
        <v>2018</v>
      </c>
      <c r="B564" s="1" t="s">
        <v>87</v>
      </c>
      <c r="C564" s="2" t="s">
        <v>88</v>
      </c>
      <c r="D564" s="2">
        <v>9631</v>
      </c>
      <c r="E564" s="2">
        <v>137216</v>
      </c>
      <c r="F564" s="2">
        <v>4610</v>
      </c>
      <c r="G564" s="2">
        <v>131628</v>
      </c>
      <c r="H564" s="2">
        <v>5588</v>
      </c>
      <c r="I564" s="2">
        <v>245</v>
      </c>
      <c r="J564" s="2">
        <v>0</v>
      </c>
      <c r="K564" s="2">
        <v>0</v>
      </c>
      <c r="L564" s="2">
        <v>2484</v>
      </c>
      <c r="M564" s="2">
        <v>386</v>
      </c>
      <c r="N564" s="2">
        <v>2098</v>
      </c>
      <c r="O564" s="2">
        <v>402030</v>
      </c>
      <c r="P564" s="3"/>
      <c r="Q564" s="3"/>
    </row>
    <row r="565" spans="1:17" x14ac:dyDescent="0.2">
      <c r="A565" s="5">
        <v>2019</v>
      </c>
      <c r="B565" s="4" t="s">
        <v>87</v>
      </c>
      <c r="C565" s="5" t="s">
        <v>88</v>
      </c>
      <c r="D565" s="5">
        <v>8689</v>
      </c>
      <c r="E565" s="5">
        <v>151828</v>
      </c>
      <c r="F565" s="5">
        <v>4968</v>
      </c>
      <c r="G565" s="5">
        <v>146099</v>
      </c>
      <c r="H565" s="5">
        <v>5729</v>
      </c>
      <c r="I565" s="5">
        <v>214</v>
      </c>
      <c r="J565" s="5">
        <v>0</v>
      </c>
      <c r="K565" s="5">
        <v>0</v>
      </c>
      <c r="L565" s="5">
        <v>2232</v>
      </c>
      <c r="M565" s="5">
        <v>339</v>
      </c>
      <c r="N565" s="5">
        <v>1893</v>
      </c>
      <c r="O565" s="5">
        <v>402030</v>
      </c>
      <c r="P565" s="3"/>
      <c r="Q565" s="3"/>
    </row>
    <row r="566" spans="1:17" x14ac:dyDescent="0.2">
      <c r="A566" s="2">
        <v>2004</v>
      </c>
      <c r="B566" s="1" t="s">
        <v>89</v>
      </c>
      <c r="C566" s="2" t="s">
        <v>90</v>
      </c>
      <c r="D566" s="2">
        <v>215.55699999999999</v>
      </c>
      <c r="E566" s="2">
        <v>5085.9719999999998</v>
      </c>
      <c r="F566" s="2">
        <v>3293.614</v>
      </c>
      <c r="G566" s="2">
        <v>3608.9380000000001</v>
      </c>
      <c r="H566" s="2">
        <v>1470.953</v>
      </c>
      <c r="I566" s="2">
        <v>263.95999999999998</v>
      </c>
      <c r="J566" s="2">
        <v>20.657</v>
      </c>
      <c r="K566" s="2">
        <v>2.3660000000000001</v>
      </c>
      <c r="L566" s="2">
        <v>-317.05200000000002</v>
      </c>
      <c r="M566" s="2">
        <v>-80.176000000000002</v>
      </c>
      <c r="N566" s="2">
        <v>-247.58699999999999</v>
      </c>
      <c r="O566" s="2">
        <v>601010</v>
      </c>
      <c r="P566" s="3"/>
      <c r="Q566" s="3"/>
    </row>
    <row r="567" spans="1:17" x14ac:dyDescent="0.2">
      <c r="A567" s="5">
        <v>2005</v>
      </c>
      <c r="B567" s="4" t="s">
        <v>89</v>
      </c>
      <c r="C567" s="5" t="s">
        <v>90</v>
      </c>
      <c r="D567" s="5">
        <v>112.70099999999999</v>
      </c>
      <c r="E567" s="5">
        <v>8786.8539999999994</v>
      </c>
      <c r="F567" s="5">
        <v>3613.4290000000001</v>
      </c>
      <c r="G567" s="5">
        <v>4235.2389999999996</v>
      </c>
      <c r="H567" s="5">
        <v>4541.8209999999999</v>
      </c>
      <c r="I567" s="5">
        <v>224.38399999999999</v>
      </c>
      <c r="J567" s="5">
        <v>20.126000000000001</v>
      </c>
      <c r="K567" s="5">
        <v>0.57499999999999996</v>
      </c>
      <c r="L567" s="5">
        <v>-137.63200000000001</v>
      </c>
      <c r="M567" s="5">
        <v>5.7140000000000004</v>
      </c>
      <c r="N567" s="5">
        <v>-181.35900000000001</v>
      </c>
      <c r="O567" s="5">
        <v>601010</v>
      </c>
      <c r="P567" s="3"/>
      <c r="Q567" s="3"/>
    </row>
    <row r="568" spans="1:17" x14ac:dyDescent="0.2">
      <c r="A568" s="2">
        <v>2006</v>
      </c>
      <c r="B568" s="1" t="s">
        <v>89</v>
      </c>
      <c r="C568" s="2" t="s">
        <v>90</v>
      </c>
      <c r="D568" s="2">
        <v>304.25</v>
      </c>
      <c r="E568" s="2">
        <v>8613.2189999999991</v>
      </c>
      <c r="F568" s="2">
        <v>3543.0160000000001</v>
      </c>
      <c r="G568" s="2">
        <v>4224.7120000000004</v>
      </c>
      <c r="H568" s="2">
        <v>4384.9160000000002</v>
      </c>
      <c r="I568" s="2">
        <v>217.834</v>
      </c>
      <c r="J568" s="2">
        <v>24.701000000000001</v>
      </c>
      <c r="K568" s="2">
        <v>0.78400000000000003</v>
      </c>
      <c r="L568" s="2">
        <v>70.89</v>
      </c>
      <c r="M568" s="2">
        <v>41.768000000000001</v>
      </c>
      <c r="N568" s="2">
        <v>27.484000000000002</v>
      </c>
      <c r="O568" s="2">
        <v>601010</v>
      </c>
      <c r="P568" s="3"/>
      <c r="Q568" s="3"/>
    </row>
    <row r="569" spans="1:17" x14ac:dyDescent="0.2">
      <c r="A569" s="5">
        <v>2007</v>
      </c>
      <c r="B569" s="4" t="s">
        <v>89</v>
      </c>
      <c r="C569" s="5" t="s">
        <v>90</v>
      </c>
      <c r="D569" s="5">
        <v>94.031000000000006</v>
      </c>
      <c r="E569" s="5">
        <v>8130.4570000000003</v>
      </c>
      <c r="F569" s="5">
        <v>4285.2839999999997</v>
      </c>
      <c r="G569" s="5">
        <v>5105.0230000000001</v>
      </c>
      <c r="H569" s="5">
        <v>3022.0920000000001</v>
      </c>
      <c r="I569" s="5">
        <v>239.81399999999999</v>
      </c>
      <c r="J569" s="5">
        <v>25.045000000000002</v>
      </c>
      <c r="K569" s="5">
        <v>0.33800000000000002</v>
      </c>
      <c r="L569" s="5">
        <v>152.85900000000001</v>
      </c>
      <c r="M569" s="5">
        <v>59.808999999999997</v>
      </c>
      <c r="N569" s="5">
        <v>56.316000000000003</v>
      </c>
      <c r="O569" s="5">
        <v>601010</v>
      </c>
      <c r="P569" s="3"/>
      <c r="Q569" s="3"/>
    </row>
    <row r="570" spans="1:17" x14ac:dyDescent="0.2">
      <c r="A570" s="2">
        <v>2008</v>
      </c>
      <c r="B570" s="1" t="s">
        <v>89</v>
      </c>
      <c r="C570" s="2" t="s">
        <v>90</v>
      </c>
      <c r="D570" s="2">
        <v>196.971</v>
      </c>
      <c r="E570" s="2">
        <v>8211.6650000000009</v>
      </c>
      <c r="F570" s="2">
        <v>4333.1459999999997</v>
      </c>
      <c r="G570" s="2">
        <v>5217.1859999999997</v>
      </c>
      <c r="H570" s="2">
        <v>2991.3220000000001</v>
      </c>
      <c r="I570" s="2">
        <v>255.07300000000001</v>
      </c>
      <c r="J570" s="2">
        <v>19.155000000000001</v>
      </c>
      <c r="K570" s="2">
        <v>0.16900000000000001</v>
      </c>
      <c r="L570" s="2">
        <v>371.94200000000001</v>
      </c>
      <c r="M570" s="2">
        <v>135.50899999999999</v>
      </c>
      <c r="N570" s="2">
        <v>347.24599999999998</v>
      </c>
      <c r="O570" s="2">
        <v>601010</v>
      </c>
      <c r="P570" s="3"/>
      <c r="Q570" s="3"/>
    </row>
    <row r="571" spans="1:17" x14ac:dyDescent="0.2">
      <c r="A571" s="5">
        <v>2009</v>
      </c>
      <c r="B571" s="4" t="s">
        <v>89</v>
      </c>
      <c r="C571" s="5" t="s">
        <v>90</v>
      </c>
      <c r="D571" s="5">
        <v>304.90499999999997</v>
      </c>
      <c r="E571" s="5">
        <v>8512.6679999999997</v>
      </c>
      <c r="F571" s="5">
        <v>4211.5810000000001</v>
      </c>
      <c r="G571" s="5">
        <v>5194.5429999999997</v>
      </c>
      <c r="H571" s="5">
        <v>3315.0819999999999</v>
      </c>
      <c r="I571" s="5">
        <v>251.291</v>
      </c>
      <c r="J571" s="5">
        <v>17.420000000000002</v>
      </c>
      <c r="K571" s="5">
        <v>0.53200000000000003</v>
      </c>
      <c r="L571" s="5">
        <v>421.51299999999998</v>
      </c>
      <c r="M571" s="5">
        <v>182.565</v>
      </c>
      <c r="N571" s="5">
        <v>246.595</v>
      </c>
      <c r="O571" s="5">
        <v>601010</v>
      </c>
      <c r="P571" s="3"/>
      <c r="Q571" s="3"/>
    </row>
    <row r="572" spans="1:17" x14ac:dyDescent="0.2">
      <c r="A572" s="2">
        <v>2010</v>
      </c>
      <c r="B572" s="1" t="s">
        <v>89</v>
      </c>
      <c r="C572" s="2" t="s">
        <v>90</v>
      </c>
      <c r="D572" s="2">
        <v>1006.3630000000001</v>
      </c>
      <c r="E572" s="2">
        <v>10368.013999999999</v>
      </c>
      <c r="F572" s="2">
        <v>5587.3879999999999</v>
      </c>
      <c r="G572" s="2">
        <v>6863.4560000000001</v>
      </c>
      <c r="H572" s="2">
        <v>3501.444</v>
      </c>
      <c r="I572" s="2">
        <v>247.505</v>
      </c>
      <c r="J572" s="2">
        <v>20.722999999999999</v>
      </c>
      <c r="K572" s="2">
        <v>0.67</v>
      </c>
      <c r="L572" s="2">
        <v>556.06500000000005</v>
      </c>
      <c r="M572" s="2">
        <v>182.489</v>
      </c>
      <c r="N572" s="2">
        <v>372.93599999999998</v>
      </c>
      <c r="O572" s="2">
        <v>601010</v>
      </c>
      <c r="P572" s="3"/>
      <c r="Q572" s="3"/>
    </row>
    <row r="573" spans="1:17" x14ac:dyDescent="0.2">
      <c r="A573" s="5">
        <v>2011</v>
      </c>
      <c r="B573" s="4" t="s">
        <v>89</v>
      </c>
      <c r="C573" s="5" t="s">
        <v>90</v>
      </c>
      <c r="D573" s="5">
        <v>395.23599999999999</v>
      </c>
      <c r="E573" s="5">
        <v>12232.43</v>
      </c>
      <c r="F573" s="5">
        <v>7236.308</v>
      </c>
      <c r="G573" s="5">
        <v>8822.2880000000005</v>
      </c>
      <c r="H573" s="5">
        <v>3287.22</v>
      </c>
      <c r="I573" s="5">
        <v>315.428</v>
      </c>
      <c r="J573" s="5">
        <v>23.065999999999999</v>
      </c>
      <c r="K573" s="5">
        <v>-14.622</v>
      </c>
      <c r="L573" s="5">
        <v>506.92</v>
      </c>
      <c r="M573" s="5">
        <v>125.08</v>
      </c>
      <c r="N573" s="5">
        <v>396.46199999999999</v>
      </c>
      <c r="O573" s="5">
        <v>601010</v>
      </c>
      <c r="P573" s="3"/>
      <c r="Q573" s="3"/>
    </row>
    <row r="574" spans="1:17" x14ac:dyDescent="0.2">
      <c r="A574" s="2">
        <v>2012</v>
      </c>
      <c r="B574" s="1" t="s">
        <v>89</v>
      </c>
      <c r="C574" s="2" t="s">
        <v>90</v>
      </c>
      <c r="D574" s="2">
        <v>443.952</v>
      </c>
      <c r="E574" s="2">
        <v>14089.129000000001</v>
      </c>
      <c r="F574" s="2">
        <v>8753.3760000000002</v>
      </c>
      <c r="G574" s="2">
        <v>10404.948</v>
      </c>
      <c r="H574" s="2">
        <v>3573.1010000000001</v>
      </c>
      <c r="I574" s="2">
        <v>405.05</v>
      </c>
      <c r="J574" s="2">
        <v>23.422999999999998</v>
      </c>
      <c r="K574" s="2">
        <v>-43.258000000000003</v>
      </c>
      <c r="L574" s="2">
        <v>701.32899999999995</v>
      </c>
      <c r="M574" s="2">
        <v>107.304</v>
      </c>
      <c r="N574" s="2">
        <v>637.28300000000002</v>
      </c>
      <c r="O574" s="2">
        <v>601010</v>
      </c>
      <c r="P574" s="3"/>
      <c r="Q574" s="3"/>
    </row>
    <row r="575" spans="1:17" x14ac:dyDescent="0.2">
      <c r="A575" s="5">
        <v>2013</v>
      </c>
      <c r="B575" s="4" t="s">
        <v>89</v>
      </c>
      <c r="C575" s="5" t="s">
        <v>90</v>
      </c>
      <c r="D575" s="5">
        <v>465.10399999999998</v>
      </c>
      <c r="E575" s="5">
        <v>20272.571</v>
      </c>
      <c r="F575" s="5">
        <v>14478.278</v>
      </c>
      <c r="G575" s="5">
        <v>16682.530999999999</v>
      </c>
      <c r="H575" s="5">
        <v>3534.165</v>
      </c>
      <c r="I575" s="5">
        <v>461.596</v>
      </c>
      <c r="J575" s="5">
        <v>33.423999999999999</v>
      </c>
      <c r="K575" s="5">
        <v>-69.125</v>
      </c>
      <c r="L575" s="5">
        <v>541.74900000000002</v>
      </c>
      <c r="M575" s="5">
        <v>59.540999999999997</v>
      </c>
      <c r="N575" s="5">
        <v>551.33299999999997</v>
      </c>
      <c r="O575" s="5">
        <v>601010</v>
      </c>
      <c r="P575" s="3"/>
      <c r="Q575" s="3"/>
    </row>
    <row r="576" spans="1:17" x14ac:dyDescent="0.2">
      <c r="A576" s="2">
        <v>2014</v>
      </c>
      <c r="B576" s="1" t="s">
        <v>89</v>
      </c>
      <c r="C576" s="2" t="s">
        <v>90</v>
      </c>
      <c r="D576" s="2">
        <v>480</v>
      </c>
      <c r="E576" s="2">
        <v>21331.544999999998</v>
      </c>
      <c r="F576" s="2">
        <v>14608.708000000001</v>
      </c>
      <c r="G576" s="2">
        <v>17278.192999999999</v>
      </c>
      <c r="H576" s="2">
        <v>3953.56</v>
      </c>
      <c r="I576" s="2">
        <v>584.53800000000001</v>
      </c>
      <c r="J576" s="2">
        <v>26.030999999999999</v>
      </c>
      <c r="K576" s="2">
        <v>-21.710999999999999</v>
      </c>
      <c r="L576" s="2">
        <v>865.70399999999995</v>
      </c>
      <c r="M576" s="2">
        <v>62.505000000000003</v>
      </c>
      <c r="N576" s="2">
        <v>824.91</v>
      </c>
      <c r="O576" s="2">
        <v>601010</v>
      </c>
      <c r="P576" s="3"/>
      <c r="Q576" s="3"/>
    </row>
    <row r="577" spans="1:17" x14ac:dyDescent="0.2">
      <c r="A577" s="5">
        <v>2015</v>
      </c>
      <c r="B577" s="4" t="s">
        <v>89</v>
      </c>
      <c r="C577" s="5" t="s">
        <v>90</v>
      </c>
      <c r="D577" s="5">
        <v>462.87900000000002</v>
      </c>
      <c r="E577" s="5">
        <v>26904.272000000001</v>
      </c>
      <c r="F577" s="5">
        <v>17119.008999999998</v>
      </c>
      <c r="G577" s="5">
        <v>20191.454000000002</v>
      </c>
      <c r="H577" s="5">
        <v>6651.6790000000001</v>
      </c>
      <c r="I577" s="5">
        <v>598.6</v>
      </c>
      <c r="J577" s="5">
        <v>28.507999999999999</v>
      </c>
      <c r="K577" s="5">
        <v>-13.067</v>
      </c>
      <c r="L577" s="5">
        <v>829.96199999999999</v>
      </c>
      <c r="M577" s="5">
        <v>157.95500000000001</v>
      </c>
      <c r="N577" s="5">
        <v>685.07399999999996</v>
      </c>
      <c r="O577" s="5">
        <v>601010</v>
      </c>
      <c r="P577" s="3"/>
      <c r="Q577" s="3"/>
    </row>
    <row r="578" spans="1:17" x14ac:dyDescent="0.2">
      <c r="A578" s="2">
        <v>2016</v>
      </c>
      <c r="B578" s="1" t="s">
        <v>89</v>
      </c>
      <c r="C578" s="2" t="s">
        <v>90</v>
      </c>
      <c r="D578" s="2">
        <v>940.46799999999996</v>
      </c>
      <c r="E578" s="2">
        <v>30879.15</v>
      </c>
      <c r="F578" s="2">
        <v>18533.465</v>
      </c>
      <c r="G578" s="2">
        <v>22811.73</v>
      </c>
      <c r="H578" s="2">
        <v>6763.8950000000004</v>
      </c>
      <c r="I578" s="2">
        <v>717.351</v>
      </c>
      <c r="J578" s="2">
        <v>37.741</v>
      </c>
      <c r="K578" s="2">
        <v>13.933999999999999</v>
      </c>
      <c r="L578" s="2">
        <v>1125.8599999999999</v>
      </c>
      <c r="M578" s="2">
        <v>155.501</v>
      </c>
      <c r="N578" s="2">
        <v>956.42499999999995</v>
      </c>
      <c r="O578" s="2">
        <v>601010</v>
      </c>
      <c r="P578" s="3"/>
      <c r="Q578" s="3"/>
    </row>
    <row r="579" spans="1:17" x14ac:dyDescent="0.2">
      <c r="A579" s="5">
        <v>2017</v>
      </c>
      <c r="B579" s="4" t="s">
        <v>89</v>
      </c>
      <c r="C579" s="5" t="s">
        <v>90</v>
      </c>
      <c r="D579" s="5">
        <v>955.9</v>
      </c>
      <c r="E579" s="5">
        <v>33214.300000000003</v>
      </c>
      <c r="F579" s="5">
        <v>20205.099999999999</v>
      </c>
      <c r="G579" s="5">
        <v>25260</v>
      </c>
      <c r="H579" s="5">
        <v>6241.5</v>
      </c>
      <c r="I579" s="5">
        <v>949.3</v>
      </c>
      <c r="J579" s="5">
        <v>247.4</v>
      </c>
      <c r="K579" s="5">
        <v>-13.5</v>
      </c>
      <c r="L579" s="5">
        <v>1256.0999999999999</v>
      </c>
      <c r="M579" s="5">
        <v>30.7</v>
      </c>
      <c r="N579" s="5">
        <v>1238.9000000000001</v>
      </c>
      <c r="O579" s="5">
        <v>601010</v>
      </c>
      <c r="P579" s="3"/>
      <c r="Q579" s="3"/>
    </row>
    <row r="580" spans="1:17" x14ac:dyDescent="0.2">
      <c r="A580" s="2">
        <v>2018</v>
      </c>
      <c r="B580" s="1" t="s">
        <v>89</v>
      </c>
      <c r="C580" s="2" t="s">
        <v>90</v>
      </c>
      <c r="D580" s="2">
        <v>1304.9000000000001</v>
      </c>
      <c r="E580" s="2">
        <v>33010.400000000001</v>
      </c>
      <c r="F580" s="2">
        <v>21159.9</v>
      </c>
      <c r="G580" s="2">
        <v>26106</v>
      </c>
      <c r="H580" s="2">
        <v>5336.1</v>
      </c>
      <c r="I580" s="2">
        <v>828.4</v>
      </c>
      <c r="J580" s="2">
        <v>55.8</v>
      </c>
      <c r="K580" s="2">
        <v>28.3</v>
      </c>
      <c r="L580" s="2">
        <v>1154.5999999999999</v>
      </c>
      <c r="M580" s="2">
        <v>-110.1</v>
      </c>
      <c r="N580" s="2">
        <v>1236.4000000000001</v>
      </c>
      <c r="O580" s="2">
        <v>601010</v>
      </c>
      <c r="P580" s="3"/>
      <c r="Q580" s="3"/>
    </row>
    <row r="581" spans="1:17" x14ac:dyDescent="0.2">
      <c r="A581" s="5">
        <v>2019</v>
      </c>
      <c r="B581" s="4" t="s">
        <v>89</v>
      </c>
      <c r="C581" s="5" t="s">
        <v>90</v>
      </c>
      <c r="D581" s="5">
        <v>1578</v>
      </c>
      <c r="E581" s="5">
        <v>42801.599999999999</v>
      </c>
      <c r="F581" s="5">
        <v>31060.3</v>
      </c>
      <c r="G581" s="5">
        <v>36214.699999999997</v>
      </c>
      <c r="H581" s="5">
        <v>5055.3999999999996</v>
      </c>
      <c r="I581" s="5">
        <v>815.5</v>
      </c>
      <c r="J581" s="5">
        <v>46.8</v>
      </c>
      <c r="K581" s="5">
        <v>28.8</v>
      </c>
      <c r="L581" s="5">
        <v>1916.4</v>
      </c>
      <c r="M581" s="5">
        <v>-0.2</v>
      </c>
      <c r="N581" s="5">
        <v>1887.8</v>
      </c>
      <c r="O581" s="5">
        <v>601010</v>
      </c>
      <c r="P581" s="3"/>
      <c r="Q581" s="3"/>
    </row>
    <row r="582" spans="1:17" x14ac:dyDescent="0.2">
      <c r="A582" s="2">
        <v>2004</v>
      </c>
      <c r="B582" s="1" t="s">
        <v>91</v>
      </c>
      <c r="C582" s="2" t="s">
        <v>92</v>
      </c>
      <c r="D582" s="2">
        <v>1779.1990000000001</v>
      </c>
      <c r="E582" s="2">
        <v>3248.5079999999998</v>
      </c>
      <c r="F582" s="2">
        <v>1849.778</v>
      </c>
      <c r="G582" s="2">
        <v>3475.7190000000001</v>
      </c>
      <c r="H582" s="2">
        <v>-227.21100000000001</v>
      </c>
      <c r="I582" s="2">
        <v>107.227</v>
      </c>
      <c r="J582" s="2">
        <v>28.196999999999999</v>
      </c>
      <c r="K582" s="2">
        <v>0</v>
      </c>
      <c r="L582" s="2">
        <v>355.87</v>
      </c>
      <c r="M582" s="2">
        <v>-232.58099999999999</v>
      </c>
      <c r="N582" s="2">
        <v>588.45100000000002</v>
      </c>
      <c r="O582" s="2">
        <v>255020</v>
      </c>
      <c r="P582" s="3"/>
      <c r="Q582" s="3"/>
    </row>
    <row r="583" spans="1:17" x14ac:dyDescent="0.2">
      <c r="A583" s="5">
        <v>2005</v>
      </c>
      <c r="B583" s="4" t="s">
        <v>91</v>
      </c>
      <c r="C583" s="5" t="s">
        <v>92</v>
      </c>
      <c r="D583" s="5">
        <v>2000</v>
      </c>
      <c r="E583" s="5">
        <v>3696</v>
      </c>
      <c r="F583" s="5">
        <v>1524</v>
      </c>
      <c r="G583" s="5">
        <v>3450</v>
      </c>
      <c r="H583" s="5">
        <v>246</v>
      </c>
      <c r="I583" s="5">
        <v>92</v>
      </c>
      <c r="J583" s="5">
        <v>44</v>
      </c>
      <c r="K583" s="5">
        <v>0</v>
      </c>
      <c r="L583" s="5">
        <v>428</v>
      </c>
      <c r="M583" s="5">
        <v>95</v>
      </c>
      <c r="N583" s="5">
        <v>359</v>
      </c>
      <c r="O583" s="5">
        <v>255020</v>
      </c>
      <c r="P583" s="3"/>
      <c r="Q583" s="3"/>
    </row>
    <row r="584" spans="1:17" x14ac:dyDescent="0.2">
      <c r="A584" s="2">
        <v>2006</v>
      </c>
      <c r="B584" s="1" t="s">
        <v>91</v>
      </c>
      <c r="C584" s="2" t="s">
        <v>92</v>
      </c>
      <c r="D584" s="2">
        <v>2019</v>
      </c>
      <c r="E584" s="2">
        <v>4363</v>
      </c>
      <c r="F584" s="2">
        <v>1318</v>
      </c>
      <c r="G584" s="2">
        <v>3932</v>
      </c>
      <c r="H584" s="2">
        <v>431</v>
      </c>
      <c r="I584" s="2">
        <v>78</v>
      </c>
      <c r="J584" s="2">
        <v>59</v>
      </c>
      <c r="K584" s="2">
        <v>0</v>
      </c>
      <c r="L584" s="2">
        <v>377</v>
      </c>
      <c r="M584" s="2">
        <v>187</v>
      </c>
      <c r="N584" s="2">
        <v>190</v>
      </c>
      <c r="O584" s="2">
        <v>255020</v>
      </c>
      <c r="P584" s="3"/>
      <c r="Q584" s="3"/>
    </row>
    <row r="585" spans="1:17" x14ac:dyDescent="0.2">
      <c r="A585" s="5">
        <v>2007</v>
      </c>
      <c r="B585" s="4" t="s">
        <v>91</v>
      </c>
      <c r="C585" s="5" t="s">
        <v>92</v>
      </c>
      <c r="D585" s="5">
        <v>3112</v>
      </c>
      <c r="E585" s="5">
        <v>6485</v>
      </c>
      <c r="F585" s="5">
        <v>1387</v>
      </c>
      <c r="G585" s="5">
        <v>5288</v>
      </c>
      <c r="H585" s="5">
        <v>1197</v>
      </c>
      <c r="I585" s="5">
        <v>77</v>
      </c>
      <c r="J585" s="5">
        <v>90</v>
      </c>
      <c r="K585" s="5">
        <v>0</v>
      </c>
      <c r="L585" s="5">
        <v>660</v>
      </c>
      <c r="M585" s="5">
        <v>184</v>
      </c>
      <c r="N585" s="5">
        <v>476</v>
      </c>
      <c r="O585" s="5">
        <v>255020</v>
      </c>
      <c r="P585" s="3"/>
      <c r="Q585" s="3"/>
    </row>
    <row r="586" spans="1:17" x14ac:dyDescent="0.2">
      <c r="A586" s="2">
        <v>2008</v>
      </c>
      <c r="B586" s="1" t="s">
        <v>91</v>
      </c>
      <c r="C586" s="2" t="s">
        <v>92</v>
      </c>
      <c r="D586" s="2">
        <v>3727</v>
      </c>
      <c r="E586" s="2">
        <v>8314</v>
      </c>
      <c r="F586" s="2">
        <v>664</v>
      </c>
      <c r="G586" s="2">
        <v>5642</v>
      </c>
      <c r="H586" s="2">
        <v>2672</v>
      </c>
      <c r="I586" s="2">
        <v>71</v>
      </c>
      <c r="J586" s="2">
        <v>83</v>
      </c>
      <c r="K586" s="2">
        <v>0</v>
      </c>
      <c r="L586" s="2">
        <v>892</v>
      </c>
      <c r="M586" s="2">
        <v>247</v>
      </c>
      <c r="N586" s="2">
        <v>645</v>
      </c>
      <c r="O586" s="2">
        <v>255020</v>
      </c>
      <c r="P586" s="3"/>
      <c r="Q586" s="3"/>
    </row>
    <row r="587" spans="1:17" x14ac:dyDescent="0.2">
      <c r="A587" s="5">
        <v>2009</v>
      </c>
      <c r="B587" s="4" t="s">
        <v>91</v>
      </c>
      <c r="C587" s="5" t="s">
        <v>92</v>
      </c>
      <c r="D587" s="5">
        <v>6366</v>
      </c>
      <c r="E587" s="5">
        <v>13813</v>
      </c>
      <c r="F587" s="5">
        <v>393</v>
      </c>
      <c r="G587" s="5">
        <v>8556</v>
      </c>
      <c r="H587" s="5">
        <v>5257</v>
      </c>
      <c r="I587" s="5">
        <v>34</v>
      </c>
      <c r="J587" s="5">
        <v>37</v>
      </c>
      <c r="K587" s="5">
        <v>0</v>
      </c>
      <c r="L587" s="5">
        <v>1155</v>
      </c>
      <c r="M587" s="5">
        <v>253</v>
      </c>
      <c r="N587" s="5">
        <v>902</v>
      </c>
      <c r="O587" s="5">
        <v>255020</v>
      </c>
      <c r="P587" s="3"/>
      <c r="Q587" s="3"/>
    </row>
    <row r="588" spans="1:17" x14ac:dyDescent="0.2">
      <c r="A588" s="2">
        <v>2010</v>
      </c>
      <c r="B588" s="1" t="s">
        <v>91</v>
      </c>
      <c r="C588" s="2" t="s">
        <v>92</v>
      </c>
      <c r="D588" s="2">
        <v>8762</v>
      </c>
      <c r="E588" s="2">
        <v>18797</v>
      </c>
      <c r="F588" s="2">
        <v>865</v>
      </c>
      <c r="G588" s="2">
        <v>11933</v>
      </c>
      <c r="H588" s="2">
        <v>6864</v>
      </c>
      <c r="I588" s="2">
        <v>39</v>
      </c>
      <c r="J588" s="2">
        <v>51</v>
      </c>
      <c r="K588" s="2">
        <v>0</v>
      </c>
      <c r="L588" s="2">
        <v>1504</v>
      </c>
      <c r="M588" s="2">
        <v>352</v>
      </c>
      <c r="N588" s="2">
        <v>1152</v>
      </c>
      <c r="O588" s="2">
        <v>255020</v>
      </c>
      <c r="P588" s="3"/>
      <c r="Q588" s="3"/>
    </row>
    <row r="589" spans="1:17" x14ac:dyDescent="0.2">
      <c r="A589" s="5">
        <v>2011</v>
      </c>
      <c r="B589" s="4" t="s">
        <v>91</v>
      </c>
      <c r="C589" s="5" t="s">
        <v>92</v>
      </c>
      <c r="D589" s="5">
        <v>9576</v>
      </c>
      <c r="E589" s="5">
        <v>25278</v>
      </c>
      <c r="F589" s="5">
        <v>1939</v>
      </c>
      <c r="G589" s="5">
        <v>17521</v>
      </c>
      <c r="H589" s="5">
        <v>7757</v>
      </c>
      <c r="I589" s="5">
        <v>65</v>
      </c>
      <c r="J589" s="5">
        <v>61</v>
      </c>
      <c r="K589" s="5">
        <v>0</v>
      </c>
      <c r="L589" s="5">
        <v>922</v>
      </c>
      <c r="M589" s="5">
        <v>291</v>
      </c>
      <c r="N589" s="5">
        <v>631</v>
      </c>
      <c r="O589" s="5">
        <v>255020</v>
      </c>
      <c r="P589" s="3"/>
      <c r="Q589" s="3"/>
    </row>
    <row r="590" spans="1:17" x14ac:dyDescent="0.2">
      <c r="A590" s="2">
        <v>2012</v>
      </c>
      <c r="B590" s="1" t="s">
        <v>91</v>
      </c>
      <c r="C590" s="2" t="s">
        <v>92</v>
      </c>
      <c r="D590" s="2">
        <v>11448</v>
      </c>
      <c r="E590" s="2">
        <v>32555</v>
      </c>
      <c r="F590" s="2">
        <v>4964</v>
      </c>
      <c r="G590" s="2">
        <v>24363</v>
      </c>
      <c r="H590" s="2">
        <v>8192</v>
      </c>
      <c r="I590" s="2">
        <v>92</v>
      </c>
      <c r="J590" s="2">
        <v>40</v>
      </c>
      <c r="K590" s="2">
        <v>0</v>
      </c>
      <c r="L590" s="2">
        <v>389</v>
      </c>
      <c r="M590" s="2">
        <v>428</v>
      </c>
      <c r="N590" s="2">
        <v>-39</v>
      </c>
      <c r="O590" s="2">
        <v>255020</v>
      </c>
      <c r="P590" s="3"/>
      <c r="Q590" s="3"/>
    </row>
    <row r="591" spans="1:17" x14ac:dyDescent="0.2">
      <c r="A591" s="5">
        <v>2013</v>
      </c>
      <c r="B591" s="4" t="s">
        <v>91</v>
      </c>
      <c r="C591" s="5" t="s">
        <v>92</v>
      </c>
      <c r="D591" s="5">
        <v>12447</v>
      </c>
      <c r="E591" s="5">
        <v>40159</v>
      </c>
      <c r="F591" s="5">
        <v>6917</v>
      </c>
      <c r="G591" s="5">
        <v>30413</v>
      </c>
      <c r="H591" s="5">
        <v>9746</v>
      </c>
      <c r="I591" s="5">
        <v>141</v>
      </c>
      <c r="J591" s="5">
        <v>38</v>
      </c>
      <c r="K591" s="5">
        <v>0</v>
      </c>
      <c r="L591" s="5">
        <v>435</v>
      </c>
      <c r="M591" s="5">
        <v>161</v>
      </c>
      <c r="N591" s="5">
        <v>274</v>
      </c>
      <c r="O591" s="5">
        <v>255020</v>
      </c>
      <c r="P591" s="3"/>
      <c r="Q591" s="3"/>
    </row>
    <row r="592" spans="1:17" x14ac:dyDescent="0.2">
      <c r="A592" s="2">
        <v>2014</v>
      </c>
      <c r="B592" s="1" t="s">
        <v>91</v>
      </c>
      <c r="C592" s="2" t="s">
        <v>92</v>
      </c>
      <c r="D592" s="2">
        <v>17416</v>
      </c>
      <c r="E592" s="2">
        <v>54505</v>
      </c>
      <c r="F592" s="2">
        <v>16089</v>
      </c>
      <c r="G592" s="2">
        <v>43764</v>
      </c>
      <c r="H592" s="2">
        <v>10741</v>
      </c>
      <c r="I592" s="2">
        <v>210</v>
      </c>
      <c r="J592" s="2">
        <v>39</v>
      </c>
      <c r="K592" s="2">
        <v>0</v>
      </c>
      <c r="L592" s="2">
        <v>-74</v>
      </c>
      <c r="M592" s="2">
        <v>167</v>
      </c>
      <c r="N592" s="2">
        <v>-241</v>
      </c>
      <c r="O592" s="2">
        <v>255020</v>
      </c>
      <c r="P592" s="3"/>
      <c r="Q592" s="3"/>
    </row>
    <row r="593" spans="1:17" x14ac:dyDescent="0.2">
      <c r="A593" s="5">
        <v>2015</v>
      </c>
      <c r="B593" s="4" t="s">
        <v>91</v>
      </c>
      <c r="C593" s="5" t="s">
        <v>92</v>
      </c>
      <c r="D593" s="5">
        <v>19808</v>
      </c>
      <c r="E593" s="5">
        <v>65444</v>
      </c>
      <c r="F593" s="5">
        <v>17547</v>
      </c>
      <c r="G593" s="5">
        <v>52060</v>
      </c>
      <c r="H593" s="5">
        <v>13384</v>
      </c>
      <c r="I593" s="5">
        <v>459</v>
      </c>
      <c r="J593" s="5">
        <v>50</v>
      </c>
      <c r="K593" s="5">
        <v>0</v>
      </c>
      <c r="L593" s="5">
        <v>1546</v>
      </c>
      <c r="M593" s="5">
        <v>950</v>
      </c>
      <c r="N593" s="5">
        <v>596</v>
      </c>
      <c r="O593" s="5">
        <v>255020</v>
      </c>
      <c r="P593" s="3"/>
      <c r="Q593" s="3"/>
    </row>
    <row r="594" spans="1:17" x14ac:dyDescent="0.2">
      <c r="A594" s="2">
        <v>2016</v>
      </c>
      <c r="B594" s="1" t="s">
        <v>91</v>
      </c>
      <c r="C594" s="2" t="s">
        <v>92</v>
      </c>
      <c r="D594" s="2">
        <v>25981</v>
      </c>
      <c r="E594" s="2">
        <v>83402</v>
      </c>
      <c r="F594" s="2">
        <v>20410</v>
      </c>
      <c r="G594" s="2">
        <v>64117</v>
      </c>
      <c r="H594" s="2">
        <v>19285</v>
      </c>
      <c r="I594" s="2">
        <v>484</v>
      </c>
      <c r="J594" s="2">
        <v>100</v>
      </c>
      <c r="K594" s="2">
        <v>0</v>
      </c>
      <c r="L594" s="2">
        <v>3796</v>
      </c>
      <c r="M594" s="2">
        <v>1425</v>
      </c>
      <c r="N594" s="2">
        <v>2371</v>
      </c>
      <c r="O594" s="2">
        <v>255020</v>
      </c>
      <c r="P594" s="3"/>
      <c r="Q594" s="3"/>
    </row>
    <row r="595" spans="1:17" x14ac:dyDescent="0.2">
      <c r="A595" s="5">
        <v>2017</v>
      </c>
      <c r="B595" s="4" t="s">
        <v>91</v>
      </c>
      <c r="C595" s="5" t="s">
        <v>92</v>
      </c>
      <c r="D595" s="5">
        <v>32315</v>
      </c>
      <c r="E595" s="5">
        <v>131310</v>
      </c>
      <c r="F595" s="5">
        <v>44147</v>
      </c>
      <c r="G595" s="5">
        <v>103601</v>
      </c>
      <c r="H595" s="5">
        <v>27709</v>
      </c>
      <c r="I595" s="5">
        <v>848</v>
      </c>
      <c r="J595" s="5">
        <v>202</v>
      </c>
      <c r="K595" s="5">
        <v>0</v>
      </c>
      <c r="L595" s="5">
        <v>3802</v>
      </c>
      <c r="M595" s="5">
        <v>769</v>
      </c>
      <c r="N595" s="5">
        <v>3033</v>
      </c>
      <c r="O595" s="5">
        <v>255020</v>
      </c>
      <c r="P595" s="3"/>
      <c r="Q595" s="3"/>
    </row>
    <row r="596" spans="1:17" x14ac:dyDescent="0.2">
      <c r="A596" s="2">
        <v>2018</v>
      </c>
      <c r="B596" s="1" t="s">
        <v>91</v>
      </c>
      <c r="C596" s="2" t="s">
        <v>92</v>
      </c>
      <c r="D596" s="2">
        <v>41668</v>
      </c>
      <c r="E596" s="2">
        <v>162648</v>
      </c>
      <c r="F596" s="2">
        <v>49289</v>
      </c>
      <c r="G596" s="2">
        <v>119099</v>
      </c>
      <c r="H596" s="2">
        <v>43549</v>
      </c>
      <c r="I596" s="2">
        <v>1417</v>
      </c>
      <c r="J596" s="2">
        <v>440</v>
      </c>
      <c r="K596" s="2">
        <v>0</v>
      </c>
      <c r="L596" s="2">
        <v>11270</v>
      </c>
      <c r="M596" s="2">
        <v>1197</v>
      </c>
      <c r="N596" s="2">
        <v>10073</v>
      </c>
      <c r="O596" s="2">
        <v>255020</v>
      </c>
      <c r="P596" s="3"/>
      <c r="Q596" s="3"/>
    </row>
    <row r="597" spans="1:17" x14ac:dyDescent="0.2">
      <c r="A597" s="5">
        <v>2019</v>
      </c>
      <c r="B597" s="4" t="s">
        <v>91</v>
      </c>
      <c r="C597" s="5" t="s">
        <v>92</v>
      </c>
      <c r="D597" s="5">
        <v>55297</v>
      </c>
      <c r="E597" s="5">
        <v>225248</v>
      </c>
      <c r="F597" s="5">
        <v>77535</v>
      </c>
      <c r="G597" s="5">
        <v>163188</v>
      </c>
      <c r="H597" s="5">
        <v>62060</v>
      </c>
      <c r="I597" s="5">
        <v>1600</v>
      </c>
      <c r="J597" s="5">
        <v>832</v>
      </c>
      <c r="K597" s="5">
        <v>0</v>
      </c>
      <c r="L597" s="5">
        <v>13962</v>
      </c>
      <c r="M597" s="5">
        <v>2374</v>
      </c>
      <c r="N597" s="5">
        <v>11588</v>
      </c>
      <c r="O597" s="5">
        <v>255020</v>
      </c>
      <c r="P597" s="3"/>
      <c r="Q597" s="3"/>
    </row>
    <row r="598" spans="1:17" x14ac:dyDescent="0.2">
      <c r="A598" s="2">
        <v>2004</v>
      </c>
      <c r="B598" s="1" t="s">
        <v>93</v>
      </c>
      <c r="C598" s="2" t="s">
        <v>94</v>
      </c>
      <c r="D598" s="2">
        <v>138.446</v>
      </c>
      <c r="E598" s="2">
        <v>239.64599999999999</v>
      </c>
      <c r="F598" s="2">
        <v>0</v>
      </c>
      <c r="G598" s="2">
        <v>64.177000000000007</v>
      </c>
      <c r="H598" s="2">
        <v>175.46899999999999</v>
      </c>
      <c r="I598" s="2">
        <v>0</v>
      </c>
      <c r="J598" s="2"/>
      <c r="K598" s="2">
        <v>0</v>
      </c>
      <c r="L598" s="2">
        <v>47.901000000000003</v>
      </c>
      <c r="M598" s="2">
        <v>13.334</v>
      </c>
      <c r="N598" s="2">
        <v>34.567</v>
      </c>
      <c r="O598" s="2">
        <v>451030</v>
      </c>
      <c r="P598" s="3"/>
      <c r="Q598" s="3"/>
    </row>
    <row r="599" spans="1:17" x14ac:dyDescent="0.2">
      <c r="A599" s="5">
        <v>2005</v>
      </c>
      <c r="B599" s="4" t="s">
        <v>93</v>
      </c>
      <c r="C599" s="5" t="s">
        <v>94</v>
      </c>
      <c r="D599" s="5">
        <v>194.232</v>
      </c>
      <c r="E599" s="5">
        <v>305.50900000000001</v>
      </c>
      <c r="F599" s="5">
        <v>0</v>
      </c>
      <c r="G599" s="5">
        <v>80.531999999999996</v>
      </c>
      <c r="H599" s="5">
        <v>224.977</v>
      </c>
      <c r="I599" s="5">
        <v>0</v>
      </c>
      <c r="J599" s="5"/>
      <c r="K599" s="5">
        <v>0</v>
      </c>
      <c r="L599" s="5">
        <v>63.110999999999997</v>
      </c>
      <c r="M599" s="5">
        <v>19.207999999999998</v>
      </c>
      <c r="N599" s="5">
        <v>43.902999999999999</v>
      </c>
      <c r="O599" s="5">
        <v>451030</v>
      </c>
      <c r="P599" s="3"/>
      <c r="Q599" s="3"/>
    </row>
    <row r="600" spans="1:17" x14ac:dyDescent="0.2">
      <c r="A600" s="2">
        <v>2006</v>
      </c>
      <c r="B600" s="1" t="s">
        <v>93</v>
      </c>
      <c r="C600" s="2" t="s">
        <v>94</v>
      </c>
      <c r="D600" s="2">
        <v>104.486</v>
      </c>
      <c r="E600" s="2">
        <v>878.04300000000001</v>
      </c>
      <c r="F600" s="2">
        <v>123.32</v>
      </c>
      <c r="G600" s="2">
        <v>343.25</v>
      </c>
      <c r="H600" s="2">
        <v>534.79300000000001</v>
      </c>
      <c r="I600" s="2">
        <v>3.0129999999999999</v>
      </c>
      <c r="J600" s="2"/>
      <c r="K600" s="2">
        <v>0</v>
      </c>
      <c r="L600" s="2">
        <v>33.061</v>
      </c>
      <c r="M600" s="2">
        <v>18.905000000000001</v>
      </c>
      <c r="N600" s="2">
        <v>14.156000000000001</v>
      </c>
      <c r="O600" s="2">
        <v>451030</v>
      </c>
      <c r="P600" s="3"/>
      <c r="Q600" s="3"/>
    </row>
    <row r="601" spans="1:17" x14ac:dyDescent="0.2">
      <c r="A601" s="5">
        <v>2007</v>
      </c>
      <c r="B601" s="4" t="s">
        <v>93</v>
      </c>
      <c r="C601" s="5" t="s">
        <v>94</v>
      </c>
      <c r="D601" s="5">
        <v>171.851</v>
      </c>
      <c r="E601" s="5">
        <v>969.29200000000003</v>
      </c>
      <c r="F601" s="5">
        <v>60.146000000000001</v>
      </c>
      <c r="G601" s="5">
        <v>328.08199999999999</v>
      </c>
      <c r="H601" s="5">
        <v>641.21</v>
      </c>
      <c r="I601" s="5">
        <v>6.8220000000000001</v>
      </c>
      <c r="J601" s="5">
        <v>4.9160000000000004</v>
      </c>
      <c r="K601" s="5">
        <v>0</v>
      </c>
      <c r="L601" s="5">
        <v>124.26300000000001</v>
      </c>
      <c r="M601" s="5">
        <v>41.871000000000002</v>
      </c>
      <c r="N601" s="5">
        <v>82.391999999999996</v>
      </c>
      <c r="O601" s="5">
        <v>451030</v>
      </c>
      <c r="P601" s="3"/>
      <c r="Q601" s="3"/>
    </row>
    <row r="602" spans="1:17" x14ac:dyDescent="0.2">
      <c r="A602" s="2">
        <v>2008</v>
      </c>
      <c r="B602" s="1" t="s">
        <v>93</v>
      </c>
      <c r="C602" s="2" t="s">
        <v>94</v>
      </c>
      <c r="D602" s="2">
        <v>233.875</v>
      </c>
      <c r="E602" s="2">
        <v>1864.5139999999999</v>
      </c>
      <c r="F602" s="2">
        <v>279.42500000000001</v>
      </c>
      <c r="G602" s="2">
        <v>681.61500000000001</v>
      </c>
      <c r="H602" s="2">
        <v>1182.8989999999999</v>
      </c>
      <c r="I602" s="2">
        <v>9.3420000000000005</v>
      </c>
      <c r="J602" s="2">
        <v>5.5750000000000002</v>
      </c>
      <c r="K602" s="2">
        <v>0</v>
      </c>
      <c r="L602" s="2">
        <v>166.691</v>
      </c>
      <c r="M602" s="2">
        <v>55.02</v>
      </c>
      <c r="N602" s="2">
        <v>111.67100000000001</v>
      </c>
      <c r="O602" s="2">
        <v>451030</v>
      </c>
      <c r="P602" s="3"/>
      <c r="Q602" s="3"/>
    </row>
    <row r="603" spans="1:17" x14ac:dyDescent="0.2">
      <c r="A603" s="5">
        <v>2009</v>
      </c>
      <c r="B603" s="4" t="s">
        <v>93</v>
      </c>
      <c r="C603" s="5" t="s">
        <v>94</v>
      </c>
      <c r="D603" s="5">
        <v>343.84399999999999</v>
      </c>
      <c r="E603" s="5">
        <v>1920.182</v>
      </c>
      <c r="F603" s="5">
        <v>225.42599999999999</v>
      </c>
      <c r="G603" s="5">
        <v>607.55100000000004</v>
      </c>
      <c r="H603" s="5">
        <v>1312.6310000000001</v>
      </c>
      <c r="I603" s="5">
        <v>10.401</v>
      </c>
      <c r="J603" s="5">
        <v>1.74</v>
      </c>
      <c r="K603" s="5">
        <v>0</v>
      </c>
      <c r="L603" s="5">
        <v>173.529</v>
      </c>
      <c r="M603" s="5">
        <v>57.137999999999998</v>
      </c>
      <c r="N603" s="5">
        <v>116.39100000000001</v>
      </c>
      <c r="O603" s="5">
        <v>451030</v>
      </c>
      <c r="P603" s="3"/>
      <c r="Q603" s="3"/>
    </row>
    <row r="604" spans="1:17" x14ac:dyDescent="0.2">
      <c r="A604" s="2">
        <v>2010</v>
      </c>
      <c r="B604" s="1" t="s">
        <v>93</v>
      </c>
      <c r="C604" s="2" t="s">
        <v>94</v>
      </c>
      <c r="D604" s="2">
        <v>472.93400000000003</v>
      </c>
      <c r="E604" s="2">
        <v>2126.8760000000002</v>
      </c>
      <c r="F604" s="2">
        <v>159.52500000000001</v>
      </c>
      <c r="G604" s="2">
        <v>596.947</v>
      </c>
      <c r="H604" s="2">
        <v>1529.9290000000001</v>
      </c>
      <c r="I604" s="2">
        <v>4.4880000000000004</v>
      </c>
      <c r="J604" s="2">
        <v>1.911</v>
      </c>
      <c r="K604" s="2">
        <v>0</v>
      </c>
      <c r="L604" s="2">
        <v>216.39400000000001</v>
      </c>
      <c r="M604" s="2">
        <v>63.262</v>
      </c>
      <c r="N604" s="2">
        <v>153.13200000000001</v>
      </c>
      <c r="O604" s="2">
        <v>451030</v>
      </c>
      <c r="P604" s="3"/>
      <c r="Q604" s="3"/>
    </row>
    <row r="605" spans="1:17" x14ac:dyDescent="0.2">
      <c r="A605" s="5">
        <v>2011</v>
      </c>
      <c r="B605" s="4" t="s">
        <v>93</v>
      </c>
      <c r="C605" s="5" t="s">
        <v>94</v>
      </c>
      <c r="D605" s="5">
        <v>472.404</v>
      </c>
      <c r="E605" s="5">
        <v>2448.4699999999998</v>
      </c>
      <c r="F605" s="5">
        <v>127.572</v>
      </c>
      <c r="G605" s="5">
        <v>693.99699999999996</v>
      </c>
      <c r="H605" s="5">
        <v>1754.473</v>
      </c>
      <c r="I605" s="5">
        <v>3.262</v>
      </c>
      <c r="J605" s="5">
        <v>3</v>
      </c>
      <c r="K605" s="5">
        <v>0</v>
      </c>
      <c r="L605" s="5">
        <v>264.858</v>
      </c>
      <c r="M605" s="5">
        <v>84.183000000000007</v>
      </c>
      <c r="N605" s="5">
        <v>180.67500000000001</v>
      </c>
      <c r="O605" s="5">
        <v>451030</v>
      </c>
      <c r="P605" s="3"/>
      <c r="Q605" s="3"/>
    </row>
    <row r="606" spans="1:17" x14ac:dyDescent="0.2">
      <c r="A606" s="2">
        <v>2012</v>
      </c>
      <c r="B606" s="1" t="s">
        <v>93</v>
      </c>
      <c r="C606" s="2" t="s">
        <v>94</v>
      </c>
      <c r="D606" s="2">
        <v>577.15499999999997</v>
      </c>
      <c r="E606" s="2">
        <v>2607.4169999999999</v>
      </c>
      <c r="F606" s="2">
        <v>53.149000000000001</v>
      </c>
      <c r="G606" s="2">
        <v>667.12599999999998</v>
      </c>
      <c r="H606" s="2">
        <v>1940.2909999999999</v>
      </c>
      <c r="I606" s="2">
        <v>2.508</v>
      </c>
      <c r="J606" s="2">
        <v>3.36</v>
      </c>
      <c r="K606" s="2">
        <v>0</v>
      </c>
      <c r="L606" s="2">
        <v>293.54700000000003</v>
      </c>
      <c r="M606" s="2">
        <v>90.063999999999993</v>
      </c>
      <c r="N606" s="2">
        <v>203.483</v>
      </c>
      <c r="O606" s="2">
        <v>451030</v>
      </c>
      <c r="P606" s="3"/>
      <c r="Q606" s="3"/>
    </row>
    <row r="607" spans="1:17" x14ac:dyDescent="0.2">
      <c r="A607" s="5">
        <v>2013</v>
      </c>
      <c r="B607" s="4" t="s">
        <v>93</v>
      </c>
      <c r="C607" s="5" t="s">
        <v>94</v>
      </c>
      <c r="D607" s="5">
        <v>742.98599999999999</v>
      </c>
      <c r="E607" s="5">
        <v>2722.3820000000001</v>
      </c>
      <c r="F607" s="5">
        <v>0</v>
      </c>
      <c r="G607" s="5">
        <v>586.13599999999997</v>
      </c>
      <c r="H607" s="5">
        <v>2136.2460000000001</v>
      </c>
      <c r="I607" s="5">
        <v>1.1379999999999999</v>
      </c>
      <c r="J607" s="5">
        <v>2.8410000000000002</v>
      </c>
      <c r="K607" s="5">
        <v>0</v>
      </c>
      <c r="L607" s="5">
        <v>322.48899999999998</v>
      </c>
      <c r="M607" s="5">
        <v>77.162000000000006</v>
      </c>
      <c r="N607" s="5">
        <v>245.327</v>
      </c>
      <c r="O607" s="5">
        <v>451030</v>
      </c>
      <c r="P607" s="3"/>
      <c r="Q607" s="3"/>
    </row>
    <row r="608" spans="1:17" x14ac:dyDescent="0.2">
      <c r="A608" s="2">
        <v>2014</v>
      </c>
      <c r="B608" s="1" t="s">
        <v>93</v>
      </c>
      <c r="C608" s="2" t="s">
        <v>94</v>
      </c>
      <c r="D608" s="2">
        <v>788.77800000000002</v>
      </c>
      <c r="E608" s="2">
        <v>2774.1030000000001</v>
      </c>
      <c r="F608" s="2">
        <v>0</v>
      </c>
      <c r="G608" s="2">
        <v>556.60199999999998</v>
      </c>
      <c r="H608" s="2">
        <v>2217.5010000000002</v>
      </c>
      <c r="I608" s="2">
        <v>0.77900000000000003</v>
      </c>
      <c r="J608" s="2">
        <v>3.0019999999999998</v>
      </c>
      <c r="K608" s="2"/>
      <c r="L608" s="2">
        <v>348.13900000000001</v>
      </c>
      <c r="M608" s="2">
        <v>93.448999999999998</v>
      </c>
      <c r="N608" s="2">
        <v>254.69</v>
      </c>
      <c r="O608" s="2">
        <v>451030</v>
      </c>
      <c r="P608" s="3"/>
      <c r="Q608" s="3"/>
    </row>
    <row r="609" spans="1:17" x14ac:dyDescent="0.2">
      <c r="A609" s="5">
        <v>2015</v>
      </c>
      <c r="B609" s="4" t="s">
        <v>93</v>
      </c>
      <c r="C609" s="5" t="s">
        <v>94</v>
      </c>
      <c r="D609" s="5">
        <v>784.61400000000003</v>
      </c>
      <c r="E609" s="5">
        <v>2729.904</v>
      </c>
      <c r="F609" s="5">
        <v>0</v>
      </c>
      <c r="G609" s="5">
        <v>535.47699999999998</v>
      </c>
      <c r="H609" s="5">
        <v>2194.4270000000001</v>
      </c>
      <c r="I609" s="5">
        <v>0.32500000000000001</v>
      </c>
      <c r="J609" s="5">
        <v>2.8290000000000002</v>
      </c>
      <c r="K609" s="5">
        <v>0</v>
      </c>
      <c r="L609" s="5">
        <v>356.76499999999999</v>
      </c>
      <c r="M609" s="5">
        <v>104.244</v>
      </c>
      <c r="N609" s="5">
        <v>252.52099999999999</v>
      </c>
      <c r="O609" s="5">
        <v>451030</v>
      </c>
      <c r="P609" s="3"/>
      <c r="Q609" s="3"/>
    </row>
    <row r="610" spans="1:17" x14ac:dyDescent="0.2">
      <c r="A610" s="2">
        <v>2016</v>
      </c>
      <c r="B610" s="1" t="s">
        <v>93</v>
      </c>
      <c r="C610" s="2" t="s">
        <v>94</v>
      </c>
      <c r="D610" s="2">
        <v>822.86</v>
      </c>
      <c r="E610" s="2">
        <v>2800.5259999999998</v>
      </c>
      <c r="F610" s="2">
        <v>0</v>
      </c>
      <c r="G610" s="2">
        <v>592.12099999999998</v>
      </c>
      <c r="H610" s="2">
        <v>2208.4050000000002</v>
      </c>
      <c r="I610" s="2">
        <v>0.221</v>
      </c>
      <c r="J610" s="2">
        <v>4.2089999999999996</v>
      </c>
      <c r="K610" s="2">
        <v>0</v>
      </c>
      <c r="L610" s="2">
        <v>380.315</v>
      </c>
      <c r="M610" s="2">
        <v>114.679</v>
      </c>
      <c r="N610" s="2">
        <v>265.63600000000002</v>
      </c>
      <c r="O610" s="2">
        <v>451030</v>
      </c>
      <c r="P610" s="3"/>
      <c r="Q610" s="3"/>
    </row>
    <row r="611" spans="1:17" x14ac:dyDescent="0.2">
      <c r="A611" s="5">
        <v>2017</v>
      </c>
      <c r="B611" s="4" t="s">
        <v>93</v>
      </c>
      <c r="C611" s="5" t="s">
        <v>94</v>
      </c>
      <c r="D611" s="5">
        <v>881.78700000000003</v>
      </c>
      <c r="E611" s="5">
        <v>2941.623</v>
      </c>
      <c r="F611" s="5">
        <v>0</v>
      </c>
      <c r="G611" s="5">
        <v>695.79200000000003</v>
      </c>
      <c r="H611" s="5">
        <v>2245.8310000000001</v>
      </c>
      <c r="I611" s="5"/>
      <c r="J611" s="5">
        <v>6.9619999999999997</v>
      </c>
      <c r="K611" s="5">
        <v>0</v>
      </c>
      <c r="L611" s="5">
        <v>395.69400000000002</v>
      </c>
      <c r="M611" s="5">
        <v>136.44300000000001</v>
      </c>
      <c r="N611" s="5">
        <v>259.25099999999998</v>
      </c>
      <c r="O611" s="5">
        <v>451030</v>
      </c>
      <c r="P611" s="3"/>
      <c r="Q611" s="3"/>
    </row>
    <row r="612" spans="1:17" x14ac:dyDescent="0.2">
      <c r="A612" s="2">
        <v>2018</v>
      </c>
      <c r="B612" s="1" t="s">
        <v>93</v>
      </c>
      <c r="C612" s="2" t="s">
        <v>94</v>
      </c>
      <c r="D612" s="2">
        <v>777.36400000000003</v>
      </c>
      <c r="E612" s="2">
        <v>3265.9639999999999</v>
      </c>
      <c r="F612" s="2">
        <v>0</v>
      </c>
      <c r="G612" s="2">
        <v>616.41700000000003</v>
      </c>
      <c r="H612" s="2">
        <v>2649.547</v>
      </c>
      <c r="I612" s="2">
        <v>0</v>
      </c>
      <c r="J612" s="2">
        <v>11.419</v>
      </c>
      <c r="K612" s="2">
        <v>0</v>
      </c>
      <c r="L612" s="2">
        <v>487.08499999999998</v>
      </c>
      <c r="M612" s="2">
        <v>67.709999999999994</v>
      </c>
      <c r="N612" s="2">
        <v>419.375</v>
      </c>
      <c r="O612" s="2">
        <v>451030</v>
      </c>
      <c r="P612" s="3"/>
      <c r="Q612" s="3"/>
    </row>
    <row r="613" spans="1:17" x14ac:dyDescent="0.2">
      <c r="A613" s="5">
        <v>2019</v>
      </c>
      <c r="B613" s="4" t="s">
        <v>93</v>
      </c>
      <c r="C613" s="5" t="s">
        <v>94</v>
      </c>
      <c r="D613" s="5">
        <v>872.38199999999995</v>
      </c>
      <c r="E613" s="5">
        <v>4838.8869999999997</v>
      </c>
      <c r="F613" s="5">
        <v>608.45799999999997</v>
      </c>
      <c r="G613" s="5">
        <v>1385.508</v>
      </c>
      <c r="H613" s="5">
        <v>3453.3789999999999</v>
      </c>
      <c r="I613" s="5">
        <v>3.4609999999999999</v>
      </c>
      <c r="J613" s="5">
        <v>12.795999999999999</v>
      </c>
      <c r="K613" s="5">
        <v>0</v>
      </c>
      <c r="L613" s="5">
        <v>522.58299999999997</v>
      </c>
      <c r="M613" s="5">
        <v>71.287999999999997</v>
      </c>
      <c r="N613" s="5">
        <v>451.29500000000002</v>
      </c>
      <c r="O613" s="5">
        <v>451030</v>
      </c>
      <c r="P613" s="3"/>
      <c r="Q613" s="3"/>
    </row>
    <row r="614" spans="1:17" x14ac:dyDescent="0.2">
      <c r="A614" s="2">
        <v>2004</v>
      </c>
      <c r="B614" s="1" t="s">
        <v>95</v>
      </c>
      <c r="C614" s="2" t="s">
        <v>96</v>
      </c>
      <c r="D614" s="2">
        <v>15044.1</v>
      </c>
      <c r="E614" s="2">
        <v>39738.400000000001</v>
      </c>
      <c r="F614" s="2">
        <v>4427</v>
      </c>
      <c r="G614" s="2">
        <v>20279.400000000001</v>
      </c>
      <c r="H614" s="2">
        <v>19459</v>
      </c>
      <c r="I614" s="2">
        <v>142.30000000000001</v>
      </c>
      <c r="J614" s="2">
        <v>0</v>
      </c>
      <c r="K614" s="2"/>
      <c r="L614" s="2">
        <v>1443.3</v>
      </c>
      <c r="M614" s="2">
        <v>483.2</v>
      </c>
      <c r="N614" s="2">
        <v>960.1</v>
      </c>
      <c r="O614" s="2">
        <v>351020</v>
      </c>
      <c r="P614" s="3"/>
      <c r="Q614" s="3"/>
    </row>
    <row r="615" spans="1:17" x14ac:dyDescent="0.2">
      <c r="A615" s="5">
        <v>2005</v>
      </c>
      <c r="B615" s="4" t="s">
        <v>95</v>
      </c>
      <c r="C615" s="5" t="s">
        <v>96</v>
      </c>
      <c r="D615" s="5">
        <v>19520.599999999999</v>
      </c>
      <c r="E615" s="5">
        <v>51405.2</v>
      </c>
      <c r="F615" s="5">
        <v>6805.9</v>
      </c>
      <c r="G615" s="5">
        <v>26412.1</v>
      </c>
      <c r="H615" s="5">
        <v>24993.1</v>
      </c>
      <c r="I615" s="5">
        <v>226.2</v>
      </c>
      <c r="J615" s="5">
        <v>0</v>
      </c>
      <c r="K615" s="5"/>
      <c r="L615" s="5">
        <v>3890.3</v>
      </c>
      <c r="M615" s="5">
        <v>1426.5</v>
      </c>
      <c r="N615" s="5">
        <v>2463.8000000000002</v>
      </c>
      <c r="O615" s="5">
        <v>351020</v>
      </c>
      <c r="P615" s="3"/>
      <c r="Q615" s="3"/>
    </row>
    <row r="616" spans="1:17" x14ac:dyDescent="0.2">
      <c r="A616" s="2">
        <v>2006</v>
      </c>
      <c r="B616" s="1" t="s">
        <v>95</v>
      </c>
      <c r="C616" s="2" t="s">
        <v>96</v>
      </c>
      <c r="D616" s="2">
        <v>5124.8</v>
      </c>
      <c r="E616" s="2">
        <v>51759.8</v>
      </c>
      <c r="F616" s="2">
        <v>7014.2</v>
      </c>
      <c r="G616" s="2">
        <v>27184</v>
      </c>
      <c r="H616" s="2">
        <v>24575.8</v>
      </c>
      <c r="I616" s="2">
        <v>403.5</v>
      </c>
      <c r="J616" s="2">
        <v>0</v>
      </c>
      <c r="K616" s="2"/>
      <c r="L616" s="2">
        <v>4914.3999999999996</v>
      </c>
      <c r="M616" s="2">
        <v>1819.5</v>
      </c>
      <c r="N616" s="2">
        <v>3094.9</v>
      </c>
      <c r="O616" s="2">
        <v>351020</v>
      </c>
      <c r="P616" s="3"/>
      <c r="Q616" s="3"/>
    </row>
    <row r="617" spans="1:17" x14ac:dyDescent="0.2">
      <c r="A617" s="5">
        <v>2007</v>
      </c>
      <c r="B617" s="4" t="s">
        <v>95</v>
      </c>
      <c r="C617" s="5" t="s">
        <v>96</v>
      </c>
      <c r="D617" s="5">
        <v>6534.5</v>
      </c>
      <c r="E617" s="5">
        <v>52060</v>
      </c>
      <c r="F617" s="5">
        <v>9043.9</v>
      </c>
      <c r="G617" s="5">
        <v>29069.599999999999</v>
      </c>
      <c r="H617" s="5">
        <v>22990.400000000001</v>
      </c>
      <c r="I617" s="5">
        <v>447.9</v>
      </c>
      <c r="J617" s="5">
        <v>0</v>
      </c>
      <c r="K617" s="5"/>
      <c r="L617" s="5">
        <v>5257.9</v>
      </c>
      <c r="M617" s="5">
        <v>1912.5</v>
      </c>
      <c r="N617" s="5">
        <v>3345.4</v>
      </c>
      <c r="O617" s="5">
        <v>351020</v>
      </c>
      <c r="P617" s="3"/>
      <c r="Q617" s="3"/>
    </row>
    <row r="618" spans="1:17" x14ac:dyDescent="0.2">
      <c r="A618" s="2">
        <v>2008</v>
      </c>
      <c r="B618" s="1" t="s">
        <v>95</v>
      </c>
      <c r="C618" s="2" t="s">
        <v>96</v>
      </c>
      <c r="D618" s="2">
        <v>4860.3</v>
      </c>
      <c r="E618" s="2">
        <v>48403.199999999997</v>
      </c>
      <c r="F618" s="2">
        <v>8743.6</v>
      </c>
      <c r="G618" s="2">
        <v>26971.5</v>
      </c>
      <c r="H618" s="2">
        <v>21431.7</v>
      </c>
      <c r="I618" s="2">
        <v>469.8</v>
      </c>
      <c r="J618" s="2">
        <v>0</v>
      </c>
      <c r="K618" s="2"/>
      <c r="L618" s="2">
        <v>3122.4</v>
      </c>
      <c r="M618" s="2">
        <v>631.70000000000005</v>
      </c>
      <c r="N618" s="2">
        <v>2490.6999999999998</v>
      </c>
      <c r="O618" s="2">
        <v>351020</v>
      </c>
      <c r="P618" s="3"/>
      <c r="Q618" s="3"/>
    </row>
    <row r="619" spans="1:17" x14ac:dyDescent="0.2">
      <c r="A619" s="5">
        <v>2009</v>
      </c>
      <c r="B619" s="4" t="s">
        <v>95</v>
      </c>
      <c r="C619" s="5" t="s">
        <v>96</v>
      </c>
      <c r="D619" s="5">
        <v>21550.2</v>
      </c>
      <c r="E619" s="5">
        <v>52125.4</v>
      </c>
      <c r="F619" s="5">
        <v>8399.1</v>
      </c>
      <c r="G619" s="5">
        <v>27262.1</v>
      </c>
      <c r="H619" s="5">
        <v>24863.3</v>
      </c>
      <c r="I619" s="5">
        <v>447.4</v>
      </c>
      <c r="J619" s="5">
        <v>0</v>
      </c>
      <c r="K619" s="5"/>
      <c r="L619" s="5">
        <v>7403</v>
      </c>
      <c r="M619" s="5">
        <v>2657.1</v>
      </c>
      <c r="N619" s="5">
        <v>4745.8999999999996</v>
      </c>
      <c r="O619" s="5">
        <v>351020</v>
      </c>
      <c r="P619" s="3"/>
      <c r="Q619" s="3"/>
    </row>
    <row r="620" spans="1:17" x14ac:dyDescent="0.2">
      <c r="A620" s="2">
        <v>2010</v>
      </c>
      <c r="B620" s="1" t="s">
        <v>95</v>
      </c>
      <c r="C620" s="2" t="s">
        <v>96</v>
      </c>
      <c r="D620" s="2">
        <v>19115.599999999999</v>
      </c>
      <c r="E620" s="2">
        <v>50166.9</v>
      </c>
      <c r="F620" s="2">
        <v>8853.7000000000007</v>
      </c>
      <c r="G620" s="2">
        <v>26354.3</v>
      </c>
      <c r="H620" s="2">
        <v>23812.6</v>
      </c>
      <c r="I620" s="2">
        <v>418.9</v>
      </c>
      <c r="J620" s="2">
        <v>0</v>
      </c>
      <c r="K620" s="2"/>
      <c r="L620" s="2">
        <v>4353.8</v>
      </c>
      <c r="M620" s="2">
        <v>1466.7</v>
      </c>
      <c r="N620" s="2">
        <v>2887.1</v>
      </c>
      <c r="O620" s="2">
        <v>351020</v>
      </c>
      <c r="P620" s="3"/>
      <c r="Q620" s="3"/>
    </row>
    <row r="621" spans="1:17" x14ac:dyDescent="0.2">
      <c r="A621" s="5">
        <v>2011</v>
      </c>
      <c r="B621" s="4" t="s">
        <v>95</v>
      </c>
      <c r="C621" s="5" t="s">
        <v>96</v>
      </c>
      <c r="D621" s="5">
        <v>19317.599999999999</v>
      </c>
      <c r="E621" s="5">
        <v>52018.8</v>
      </c>
      <c r="F621" s="5">
        <v>9695.4</v>
      </c>
      <c r="G621" s="5">
        <v>28730.6</v>
      </c>
      <c r="H621" s="5">
        <v>23288.2</v>
      </c>
      <c r="I621" s="5">
        <v>430.3</v>
      </c>
      <c r="J621" s="5">
        <v>0</v>
      </c>
      <c r="K621" s="5"/>
      <c r="L621" s="5">
        <v>3957.9</v>
      </c>
      <c r="M621" s="5">
        <v>1311.2</v>
      </c>
      <c r="N621" s="5">
        <v>2646.7</v>
      </c>
      <c r="O621" s="5">
        <v>351020</v>
      </c>
      <c r="P621" s="3"/>
      <c r="Q621" s="3"/>
    </row>
    <row r="622" spans="1:17" x14ac:dyDescent="0.2">
      <c r="A622" s="2">
        <v>2012</v>
      </c>
      <c r="B622" s="1" t="s">
        <v>95</v>
      </c>
      <c r="C622" s="2" t="s">
        <v>96</v>
      </c>
      <c r="D622" s="2">
        <v>20624.7</v>
      </c>
      <c r="E622" s="2">
        <v>58955.4</v>
      </c>
      <c r="F622" s="2">
        <v>14727.9</v>
      </c>
      <c r="G622" s="2">
        <v>35152.699999999997</v>
      </c>
      <c r="H622" s="2">
        <v>23802.7</v>
      </c>
      <c r="I622" s="2">
        <v>511.8</v>
      </c>
      <c r="J622" s="2">
        <v>0</v>
      </c>
      <c r="K622" s="2"/>
      <c r="L622" s="2">
        <v>3865.5</v>
      </c>
      <c r="M622" s="2">
        <v>1210</v>
      </c>
      <c r="N622" s="2">
        <v>2655.5</v>
      </c>
      <c r="O622" s="2">
        <v>351020</v>
      </c>
      <c r="P622" s="3"/>
      <c r="Q622" s="3"/>
    </row>
    <row r="623" spans="1:17" x14ac:dyDescent="0.2">
      <c r="A623" s="5">
        <v>2013</v>
      </c>
      <c r="B623" s="4" t="s">
        <v>95</v>
      </c>
      <c r="C623" s="5" t="s">
        <v>96</v>
      </c>
      <c r="D623" s="5">
        <v>20372.099999999999</v>
      </c>
      <c r="E623" s="5">
        <v>59574.5</v>
      </c>
      <c r="F623" s="5">
        <v>14091.6</v>
      </c>
      <c r="G623" s="5">
        <v>34809.300000000003</v>
      </c>
      <c r="H623" s="5">
        <v>24765.200000000001</v>
      </c>
      <c r="I623" s="5">
        <v>602.70000000000005</v>
      </c>
      <c r="J623" s="5">
        <v>0</v>
      </c>
      <c r="K623" s="5"/>
      <c r="L623" s="5">
        <v>3840.2</v>
      </c>
      <c r="M623" s="5">
        <v>1205.9000000000001</v>
      </c>
      <c r="N623" s="5">
        <v>2489.6999999999998</v>
      </c>
      <c r="O623" s="5">
        <v>351020</v>
      </c>
      <c r="P623" s="3"/>
      <c r="Q623" s="3"/>
    </row>
    <row r="624" spans="1:17" x14ac:dyDescent="0.2">
      <c r="A624" s="2">
        <v>2014</v>
      </c>
      <c r="B624" s="1" t="s">
        <v>95</v>
      </c>
      <c r="C624" s="2" t="s">
        <v>96</v>
      </c>
      <c r="D624" s="2">
        <v>21545.9</v>
      </c>
      <c r="E624" s="2">
        <v>62065</v>
      </c>
      <c r="F624" s="2">
        <v>14752.2</v>
      </c>
      <c r="G624" s="2">
        <v>37813.699999999997</v>
      </c>
      <c r="H624" s="2">
        <v>24251.3</v>
      </c>
      <c r="I624" s="2">
        <v>600.70000000000005</v>
      </c>
      <c r="J624" s="2">
        <v>0</v>
      </c>
      <c r="K624" s="2"/>
      <c r="L624" s="2">
        <v>4368.1000000000004</v>
      </c>
      <c r="M624" s="2">
        <v>1808</v>
      </c>
      <c r="N624" s="2">
        <v>2569.6999999999998</v>
      </c>
      <c r="O624" s="2">
        <v>351020</v>
      </c>
      <c r="P624" s="3"/>
      <c r="Q624" s="3"/>
    </row>
    <row r="625" spans="1:17" x14ac:dyDescent="0.2">
      <c r="A625" s="5">
        <v>2015</v>
      </c>
      <c r="B625" s="4" t="s">
        <v>95</v>
      </c>
      <c r="C625" s="5" t="s">
        <v>96</v>
      </c>
      <c r="D625" s="5">
        <v>20494.400000000001</v>
      </c>
      <c r="E625" s="5">
        <v>61717.8</v>
      </c>
      <c r="F625" s="5">
        <v>15324.5</v>
      </c>
      <c r="G625" s="5">
        <v>38673.699999999997</v>
      </c>
      <c r="H625" s="5">
        <v>23044.1</v>
      </c>
      <c r="I625" s="5">
        <v>653</v>
      </c>
      <c r="J625" s="5">
        <v>0</v>
      </c>
      <c r="K625" s="5"/>
      <c r="L625" s="5">
        <v>4631</v>
      </c>
      <c r="M625" s="5">
        <v>2071</v>
      </c>
      <c r="N625" s="5">
        <v>2560</v>
      </c>
      <c r="O625" s="5">
        <v>351020</v>
      </c>
      <c r="P625" s="3"/>
      <c r="Q625" s="3"/>
    </row>
    <row r="626" spans="1:17" x14ac:dyDescent="0.2">
      <c r="A626" s="2">
        <v>2016</v>
      </c>
      <c r="B626" s="1" t="s">
        <v>95</v>
      </c>
      <c r="C626" s="2" t="s">
        <v>96</v>
      </c>
      <c r="D626" s="2">
        <v>22722.7</v>
      </c>
      <c r="E626" s="2">
        <v>65083.1</v>
      </c>
      <c r="F626" s="2">
        <v>15286.9</v>
      </c>
      <c r="G626" s="2">
        <v>39982.699999999997</v>
      </c>
      <c r="H626" s="2">
        <v>25100.400000000001</v>
      </c>
      <c r="I626" s="2">
        <v>723</v>
      </c>
      <c r="J626" s="2">
        <v>0</v>
      </c>
      <c r="K626" s="2"/>
      <c r="L626" s="2">
        <v>4555.3999999999996</v>
      </c>
      <c r="M626" s="2">
        <v>2085.6</v>
      </c>
      <c r="N626" s="2">
        <v>2469.8000000000002</v>
      </c>
      <c r="O626" s="2">
        <v>351020</v>
      </c>
      <c r="P626" s="3"/>
      <c r="Q626" s="3"/>
    </row>
    <row r="627" spans="1:17" x14ac:dyDescent="0.2">
      <c r="A627" s="5">
        <v>2017</v>
      </c>
      <c r="B627" s="4" t="s">
        <v>95</v>
      </c>
      <c r="C627" s="5" t="s">
        <v>96</v>
      </c>
      <c r="D627" s="5">
        <v>24602.6</v>
      </c>
      <c r="E627" s="5">
        <v>70540</v>
      </c>
      <c r="F627" s="5">
        <v>18656.8</v>
      </c>
      <c r="G627" s="5">
        <v>44037.1</v>
      </c>
      <c r="H627" s="5">
        <v>26502.9</v>
      </c>
      <c r="I627" s="5">
        <v>739</v>
      </c>
      <c r="J627" s="5">
        <v>0</v>
      </c>
      <c r="K627" s="5"/>
      <c r="L627" s="5">
        <v>3963.8</v>
      </c>
      <c r="M627" s="5">
        <v>121</v>
      </c>
      <c r="N627" s="5">
        <v>3842.8</v>
      </c>
      <c r="O627" s="5">
        <v>351020</v>
      </c>
      <c r="P627" s="3"/>
      <c r="Q627" s="3"/>
    </row>
    <row r="628" spans="1:17" x14ac:dyDescent="0.2">
      <c r="A628" s="2">
        <v>2018</v>
      </c>
      <c r="B628" s="1" t="s">
        <v>95</v>
      </c>
      <c r="C628" s="2" t="s">
        <v>96</v>
      </c>
      <c r="D628" s="2">
        <v>22140</v>
      </c>
      <c r="E628" s="2">
        <v>71571</v>
      </c>
      <c r="F628" s="2">
        <v>18066</v>
      </c>
      <c r="G628" s="2">
        <v>43030</v>
      </c>
      <c r="H628" s="2">
        <v>28541</v>
      </c>
      <c r="I628" s="2">
        <v>753</v>
      </c>
      <c r="J628" s="2">
        <v>0</v>
      </c>
      <c r="K628" s="2"/>
      <c r="L628" s="2">
        <v>5068</v>
      </c>
      <c r="M628" s="2">
        <v>1318</v>
      </c>
      <c r="N628" s="2">
        <v>3750</v>
      </c>
      <c r="O628" s="2">
        <v>351020</v>
      </c>
      <c r="P628" s="3"/>
      <c r="Q628" s="3"/>
    </row>
    <row r="629" spans="1:17" x14ac:dyDescent="0.2">
      <c r="A629" s="5">
        <v>2019</v>
      </c>
      <c r="B629" s="4" t="s">
        <v>95</v>
      </c>
      <c r="C629" s="5" t="s">
        <v>96</v>
      </c>
      <c r="D629" s="5">
        <v>25635</v>
      </c>
      <c r="E629" s="5">
        <v>77453</v>
      </c>
      <c r="F629" s="5">
        <v>20025</v>
      </c>
      <c r="G629" s="5">
        <v>45725</v>
      </c>
      <c r="H629" s="5">
        <v>31728</v>
      </c>
      <c r="I629" s="5">
        <v>746</v>
      </c>
      <c r="J629" s="5">
        <v>0</v>
      </c>
      <c r="K629" s="5"/>
      <c r="L629" s="5">
        <v>5985</v>
      </c>
      <c r="M629" s="5">
        <v>1178</v>
      </c>
      <c r="N629" s="5">
        <v>4807</v>
      </c>
      <c r="O629" s="5">
        <v>351020</v>
      </c>
      <c r="P629" s="3"/>
      <c r="Q629" s="3"/>
    </row>
    <row r="630" spans="1:17" x14ac:dyDescent="0.2">
      <c r="A630" s="2">
        <v>2004</v>
      </c>
      <c r="B630" s="1" t="s">
        <v>97</v>
      </c>
      <c r="C630" s="2" t="s">
        <v>98</v>
      </c>
      <c r="D630" s="2">
        <v>5515</v>
      </c>
      <c r="E630" s="2">
        <v>28329</v>
      </c>
      <c r="F630" s="2">
        <v>2115</v>
      </c>
      <c r="G630" s="2">
        <v>23176</v>
      </c>
      <c r="H630" s="2">
        <v>5153</v>
      </c>
      <c r="I630" s="2">
        <v>136</v>
      </c>
      <c r="J630" s="2">
        <v>0</v>
      </c>
      <c r="K630" s="2">
        <v>0</v>
      </c>
      <c r="L630" s="2">
        <v>880</v>
      </c>
      <c r="M630" s="2">
        <v>303</v>
      </c>
      <c r="N630" s="2">
        <v>546</v>
      </c>
      <c r="O630" s="2">
        <v>403010</v>
      </c>
      <c r="P630" s="3"/>
      <c r="Q630" s="3"/>
    </row>
    <row r="631" spans="1:17" x14ac:dyDescent="0.2">
      <c r="A631" s="5">
        <v>2005</v>
      </c>
      <c r="B631" s="4" t="s">
        <v>97</v>
      </c>
      <c r="C631" s="5" t="s">
        <v>98</v>
      </c>
      <c r="D631" s="5">
        <v>5056</v>
      </c>
      <c r="E631" s="5">
        <v>27818</v>
      </c>
      <c r="F631" s="5">
        <v>2105</v>
      </c>
      <c r="G631" s="5">
        <v>22515</v>
      </c>
      <c r="H631" s="5">
        <v>5303</v>
      </c>
      <c r="I631" s="5">
        <v>125</v>
      </c>
      <c r="J631" s="5">
        <v>0</v>
      </c>
      <c r="K631" s="5">
        <v>0</v>
      </c>
      <c r="L631" s="5">
        <v>965</v>
      </c>
      <c r="M631" s="5">
        <v>323</v>
      </c>
      <c r="N631" s="5">
        <v>737</v>
      </c>
      <c r="O631" s="5">
        <v>403010</v>
      </c>
      <c r="P631" s="3"/>
      <c r="Q631" s="3"/>
    </row>
    <row r="632" spans="1:17" x14ac:dyDescent="0.2">
      <c r="A632" s="2">
        <v>2006</v>
      </c>
      <c r="B632" s="1" t="s">
        <v>97</v>
      </c>
      <c r="C632" s="2" t="s">
        <v>98</v>
      </c>
      <c r="D632" s="2">
        <v>4726</v>
      </c>
      <c r="E632" s="2">
        <v>24318</v>
      </c>
      <c r="F632" s="2">
        <v>2243</v>
      </c>
      <c r="G632" s="2">
        <v>19100</v>
      </c>
      <c r="H632" s="2">
        <v>5218</v>
      </c>
      <c r="I632" s="2">
        <v>129</v>
      </c>
      <c r="J632" s="2">
        <v>0</v>
      </c>
      <c r="K632" s="2">
        <v>0</v>
      </c>
      <c r="L632" s="2">
        <v>920</v>
      </c>
      <c r="M632" s="2">
        <v>294</v>
      </c>
      <c r="N632" s="2">
        <v>720</v>
      </c>
      <c r="O632" s="2">
        <v>403010</v>
      </c>
      <c r="P632" s="3"/>
      <c r="Q632" s="3"/>
    </row>
    <row r="633" spans="1:17" x14ac:dyDescent="0.2">
      <c r="A633" s="5">
        <v>2007</v>
      </c>
      <c r="B633" s="4" t="s">
        <v>97</v>
      </c>
      <c r="C633" s="5" t="s">
        <v>98</v>
      </c>
      <c r="D633" s="5">
        <v>4915</v>
      </c>
      <c r="E633" s="5">
        <v>24948</v>
      </c>
      <c r="F633" s="5">
        <v>2145</v>
      </c>
      <c r="G633" s="5">
        <v>18727</v>
      </c>
      <c r="H633" s="5">
        <v>6221</v>
      </c>
      <c r="I633" s="5">
        <v>138</v>
      </c>
      <c r="J633" s="5">
        <v>0</v>
      </c>
      <c r="K633" s="5">
        <v>0</v>
      </c>
      <c r="L633" s="5">
        <v>1024</v>
      </c>
      <c r="M633" s="5">
        <v>352</v>
      </c>
      <c r="N633" s="5">
        <v>864</v>
      </c>
      <c r="O633" s="5">
        <v>403010</v>
      </c>
      <c r="P633" s="3"/>
      <c r="Q633" s="3"/>
    </row>
    <row r="634" spans="1:17" x14ac:dyDescent="0.2">
      <c r="A634" s="2">
        <v>2008</v>
      </c>
      <c r="B634" s="1" t="s">
        <v>97</v>
      </c>
      <c r="C634" s="2" t="s">
        <v>98</v>
      </c>
      <c r="D634" s="2">
        <v>1266</v>
      </c>
      <c r="E634" s="2">
        <v>22940</v>
      </c>
      <c r="F634" s="2">
        <v>1977</v>
      </c>
      <c r="G634" s="2">
        <v>17630</v>
      </c>
      <c r="H634" s="2">
        <v>5310</v>
      </c>
      <c r="I634" s="2">
        <v>126</v>
      </c>
      <c r="J634" s="2">
        <v>0</v>
      </c>
      <c r="K634" s="2"/>
      <c r="L634" s="2">
        <v>863</v>
      </c>
      <c r="M634" s="2">
        <v>242</v>
      </c>
      <c r="N634" s="2">
        <v>1462</v>
      </c>
      <c r="O634" s="2">
        <v>403010</v>
      </c>
      <c r="P634" s="3"/>
      <c r="Q634" s="3"/>
    </row>
    <row r="635" spans="1:17" x14ac:dyDescent="0.2">
      <c r="A635" s="5">
        <v>2009</v>
      </c>
      <c r="B635" s="4" t="s">
        <v>97</v>
      </c>
      <c r="C635" s="5" t="s">
        <v>98</v>
      </c>
      <c r="D635" s="5">
        <v>639</v>
      </c>
      <c r="E635" s="5">
        <v>22958</v>
      </c>
      <c r="F635" s="5">
        <v>2008</v>
      </c>
      <c r="G635" s="5">
        <v>17527</v>
      </c>
      <c r="H635" s="5">
        <v>5379</v>
      </c>
      <c r="I635" s="5">
        <v>122</v>
      </c>
      <c r="J635" s="5">
        <v>30</v>
      </c>
      <c r="K635" s="5">
        <v>45</v>
      </c>
      <c r="L635" s="5">
        <v>949</v>
      </c>
      <c r="M635" s="5">
        <v>268</v>
      </c>
      <c r="N635" s="5">
        <v>747</v>
      </c>
      <c r="O635" s="5">
        <v>403010</v>
      </c>
      <c r="P635" s="3"/>
      <c r="Q635" s="3"/>
    </row>
    <row r="636" spans="1:17" x14ac:dyDescent="0.2">
      <c r="A636" s="2">
        <v>2010</v>
      </c>
      <c r="B636" s="1" t="s">
        <v>97</v>
      </c>
      <c r="C636" s="2" t="s">
        <v>98</v>
      </c>
      <c r="D636" s="2">
        <v>1131</v>
      </c>
      <c r="E636" s="2">
        <v>28982</v>
      </c>
      <c r="F636" s="2">
        <v>4506</v>
      </c>
      <c r="G636" s="2">
        <v>20676</v>
      </c>
      <c r="H636" s="2">
        <v>8251</v>
      </c>
      <c r="I636" s="2">
        <v>168</v>
      </c>
      <c r="J636" s="2">
        <v>15</v>
      </c>
      <c r="K636" s="2">
        <v>26</v>
      </c>
      <c r="L636" s="2">
        <v>1059</v>
      </c>
      <c r="M636" s="2">
        <v>300</v>
      </c>
      <c r="N636" s="2">
        <v>706</v>
      </c>
      <c r="O636" s="2">
        <v>403010</v>
      </c>
      <c r="P636" s="3"/>
      <c r="Q636" s="3"/>
    </row>
    <row r="637" spans="1:17" x14ac:dyDescent="0.2">
      <c r="A637" s="5">
        <v>2011</v>
      </c>
      <c r="B637" s="4" t="s">
        <v>97</v>
      </c>
      <c r="C637" s="5" t="s">
        <v>98</v>
      </c>
      <c r="D637" s="5">
        <v>1057</v>
      </c>
      <c r="E637" s="5">
        <v>29552</v>
      </c>
      <c r="F637" s="5">
        <v>4442</v>
      </c>
      <c r="G637" s="5">
        <v>21432</v>
      </c>
      <c r="H637" s="5">
        <v>8078</v>
      </c>
      <c r="I637" s="5">
        <v>245</v>
      </c>
      <c r="J637" s="5">
        <v>18</v>
      </c>
      <c r="K637" s="5">
        <v>31</v>
      </c>
      <c r="L637" s="5">
        <v>1384</v>
      </c>
      <c r="M637" s="5">
        <v>378</v>
      </c>
      <c r="N637" s="5">
        <v>979</v>
      </c>
      <c r="O637" s="5">
        <v>403010</v>
      </c>
      <c r="P637" s="3"/>
      <c r="Q637" s="3"/>
    </row>
    <row r="638" spans="1:17" x14ac:dyDescent="0.2">
      <c r="A638" s="2">
        <v>2012</v>
      </c>
      <c r="B638" s="1" t="s">
        <v>97</v>
      </c>
      <c r="C638" s="2" t="s">
        <v>98</v>
      </c>
      <c r="D638" s="2">
        <v>637</v>
      </c>
      <c r="E638" s="2">
        <v>30486</v>
      </c>
      <c r="F638" s="2">
        <v>4115</v>
      </c>
      <c r="G638" s="2">
        <v>22681</v>
      </c>
      <c r="H638" s="2">
        <v>7762</v>
      </c>
      <c r="I638" s="2">
        <v>228</v>
      </c>
      <c r="J638" s="2">
        <v>10</v>
      </c>
      <c r="K638" s="2">
        <v>27</v>
      </c>
      <c r="L638" s="2">
        <v>1381</v>
      </c>
      <c r="M638" s="2">
        <v>360</v>
      </c>
      <c r="N638" s="2">
        <v>993</v>
      </c>
      <c r="O638" s="2">
        <v>403010</v>
      </c>
      <c r="P638" s="3"/>
      <c r="Q638" s="3"/>
    </row>
    <row r="639" spans="1:17" x14ac:dyDescent="0.2">
      <c r="A639" s="5">
        <v>2013</v>
      </c>
      <c r="B639" s="4" t="s">
        <v>97</v>
      </c>
      <c r="C639" s="5" t="s">
        <v>98</v>
      </c>
      <c r="D639" s="5">
        <v>1000</v>
      </c>
      <c r="E639" s="5">
        <v>30251</v>
      </c>
      <c r="F639" s="5">
        <v>4389</v>
      </c>
      <c r="G639" s="5">
        <v>22056</v>
      </c>
      <c r="H639" s="5">
        <v>8145</v>
      </c>
      <c r="I639" s="5">
        <v>210</v>
      </c>
      <c r="J639" s="5">
        <v>9</v>
      </c>
      <c r="K639" s="5">
        <v>35</v>
      </c>
      <c r="L639" s="5">
        <v>1538</v>
      </c>
      <c r="M639" s="5">
        <v>390</v>
      </c>
      <c r="N639" s="5">
        <v>1113</v>
      </c>
      <c r="O639" s="5">
        <v>403010</v>
      </c>
      <c r="P639" s="3"/>
      <c r="Q639" s="3"/>
    </row>
    <row r="640" spans="1:17" x14ac:dyDescent="0.2">
      <c r="A640" s="2">
        <v>2014</v>
      </c>
      <c r="B640" s="1" t="s">
        <v>97</v>
      </c>
      <c r="C640" s="2" t="s">
        <v>98</v>
      </c>
      <c r="D640" s="2">
        <v>768</v>
      </c>
      <c r="E640" s="2">
        <v>29772</v>
      </c>
      <c r="F640" s="2">
        <v>5414</v>
      </c>
      <c r="G640" s="2">
        <v>23141</v>
      </c>
      <c r="H640" s="2">
        <v>6571</v>
      </c>
      <c r="I640" s="2">
        <v>255</v>
      </c>
      <c r="J640" s="2">
        <v>10</v>
      </c>
      <c r="K640" s="2">
        <v>34</v>
      </c>
      <c r="L640" s="2">
        <v>1765</v>
      </c>
      <c r="M640" s="2">
        <v>334</v>
      </c>
      <c r="N640" s="2">
        <v>1397</v>
      </c>
      <c r="O640" s="2">
        <v>403010</v>
      </c>
      <c r="P640" s="3"/>
      <c r="Q640" s="3"/>
    </row>
    <row r="641" spans="1:17" x14ac:dyDescent="0.2">
      <c r="A641" s="5">
        <v>2015</v>
      </c>
      <c r="B641" s="4" t="s">
        <v>97</v>
      </c>
      <c r="C641" s="5" t="s">
        <v>98</v>
      </c>
      <c r="D641" s="5">
        <v>740</v>
      </c>
      <c r="E641" s="5">
        <v>27164</v>
      </c>
      <c r="F641" s="5">
        <v>5687</v>
      </c>
      <c r="G641" s="5">
        <v>21001</v>
      </c>
      <c r="H641" s="5">
        <v>6106</v>
      </c>
      <c r="I641" s="5">
        <v>273</v>
      </c>
      <c r="J641" s="5">
        <v>14</v>
      </c>
      <c r="K641" s="5">
        <v>37</v>
      </c>
      <c r="L641" s="5">
        <v>1689</v>
      </c>
      <c r="M641" s="5">
        <v>267</v>
      </c>
      <c r="N641" s="5">
        <v>1385</v>
      </c>
      <c r="O641" s="5">
        <v>403010</v>
      </c>
      <c r="P641" s="3"/>
      <c r="Q641" s="3"/>
    </row>
    <row r="642" spans="1:17" x14ac:dyDescent="0.2">
      <c r="A642" s="2">
        <v>2016</v>
      </c>
      <c r="B642" s="1" t="s">
        <v>97</v>
      </c>
      <c r="C642" s="2" t="s">
        <v>98</v>
      </c>
      <c r="D642" s="2">
        <v>721</v>
      </c>
      <c r="E642" s="2">
        <v>26615</v>
      </c>
      <c r="F642" s="2">
        <v>5876</v>
      </c>
      <c r="G642" s="2">
        <v>21083</v>
      </c>
      <c r="H642" s="2">
        <v>5475</v>
      </c>
      <c r="I642" s="2">
        <v>282</v>
      </c>
      <c r="J642" s="2">
        <v>9</v>
      </c>
      <c r="K642" s="2">
        <v>34</v>
      </c>
      <c r="L642" s="2">
        <v>1669</v>
      </c>
      <c r="M642" s="2">
        <v>239</v>
      </c>
      <c r="N642" s="2">
        <v>1396</v>
      </c>
      <c r="O642" s="2">
        <v>403010</v>
      </c>
      <c r="P642" s="3"/>
      <c r="Q642" s="3"/>
    </row>
    <row r="643" spans="1:17" x14ac:dyDescent="0.2">
      <c r="A643" s="5">
        <v>2017</v>
      </c>
      <c r="B643" s="4" t="s">
        <v>97</v>
      </c>
      <c r="C643" s="5" t="s">
        <v>98</v>
      </c>
      <c r="D643" s="5">
        <v>1285</v>
      </c>
      <c r="E643" s="5">
        <v>26088</v>
      </c>
      <c r="F643" s="5">
        <v>5667</v>
      </c>
      <c r="G643" s="5">
        <v>21440</v>
      </c>
      <c r="H643" s="5">
        <v>4583</v>
      </c>
      <c r="I643" s="5">
        <v>282</v>
      </c>
      <c r="J643" s="5">
        <v>27</v>
      </c>
      <c r="K643" s="5">
        <v>37</v>
      </c>
      <c r="L643" s="5">
        <v>685</v>
      </c>
      <c r="M643" s="5">
        <v>250</v>
      </c>
      <c r="N643" s="5">
        <v>1226</v>
      </c>
      <c r="O643" s="5">
        <v>403010</v>
      </c>
      <c r="P643" s="3"/>
      <c r="Q643" s="3"/>
    </row>
    <row r="644" spans="1:17" x14ac:dyDescent="0.2">
      <c r="A644" s="2">
        <v>2018</v>
      </c>
      <c r="B644" s="1" t="s">
        <v>97</v>
      </c>
      <c r="C644" s="2" t="s">
        <v>98</v>
      </c>
      <c r="D644" s="2">
        <v>828</v>
      </c>
      <c r="E644" s="2">
        <v>26422</v>
      </c>
      <c r="F644" s="2">
        <v>5993</v>
      </c>
      <c r="G644" s="2">
        <v>22203</v>
      </c>
      <c r="H644" s="2">
        <v>4151</v>
      </c>
      <c r="I644" s="2">
        <v>278</v>
      </c>
      <c r="J644" s="2">
        <v>5</v>
      </c>
      <c r="K644" s="2">
        <v>40</v>
      </c>
      <c r="L644" s="2">
        <v>1246</v>
      </c>
      <c r="M644" s="2">
        <v>146</v>
      </c>
      <c r="N644" s="2">
        <v>1134</v>
      </c>
      <c r="O644" s="2">
        <v>403010</v>
      </c>
      <c r="P644" s="3"/>
      <c r="Q644" s="3"/>
    </row>
    <row r="645" spans="1:17" x14ac:dyDescent="0.2">
      <c r="A645" s="5">
        <v>2019</v>
      </c>
      <c r="B645" s="4" t="s">
        <v>97</v>
      </c>
      <c r="C645" s="5" t="s">
        <v>98</v>
      </c>
      <c r="D645" s="5">
        <v>928</v>
      </c>
      <c r="E645" s="5">
        <v>29405</v>
      </c>
      <c r="F645" s="5">
        <v>8457</v>
      </c>
      <c r="G645" s="5">
        <v>25956</v>
      </c>
      <c r="H645" s="5">
        <v>3375</v>
      </c>
      <c r="I645" s="5">
        <v>307</v>
      </c>
      <c r="J645" s="5">
        <v>8</v>
      </c>
      <c r="K645" s="5">
        <v>41</v>
      </c>
      <c r="L645" s="5">
        <v>1871</v>
      </c>
      <c r="M645" s="5">
        <v>297</v>
      </c>
      <c r="N645" s="5">
        <v>1532</v>
      </c>
      <c r="O645" s="5">
        <v>403010</v>
      </c>
      <c r="P645" s="3"/>
      <c r="Q645" s="3"/>
    </row>
    <row r="646" spans="1:17" x14ac:dyDescent="0.2">
      <c r="A646" s="2">
        <v>2004</v>
      </c>
      <c r="B646" s="1" t="s">
        <v>99</v>
      </c>
      <c r="C646" s="2" t="s">
        <v>100</v>
      </c>
      <c r="D646" s="2">
        <v>25.1</v>
      </c>
      <c r="E646" s="2">
        <v>1312.8</v>
      </c>
      <c r="F646" s="2">
        <v>281.10000000000002</v>
      </c>
      <c r="G646" s="2">
        <v>722.2</v>
      </c>
      <c r="H646" s="2">
        <v>590.6</v>
      </c>
      <c r="I646" s="2">
        <v>13.5</v>
      </c>
      <c r="J646" s="2">
        <v>0</v>
      </c>
      <c r="K646" s="2">
        <v>0</v>
      </c>
      <c r="L646" s="2">
        <v>47.5</v>
      </c>
      <c r="M646" s="2">
        <v>12.1</v>
      </c>
      <c r="N646" s="2">
        <v>35.4</v>
      </c>
      <c r="O646" s="2">
        <v>201020</v>
      </c>
      <c r="P646" s="3"/>
      <c r="Q646" s="3"/>
    </row>
    <row r="647" spans="1:17" x14ac:dyDescent="0.2">
      <c r="A647" s="5">
        <v>2005</v>
      </c>
      <c r="B647" s="4" t="s">
        <v>99</v>
      </c>
      <c r="C647" s="5" t="s">
        <v>100</v>
      </c>
      <c r="D647" s="5">
        <v>24</v>
      </c>
      <c r="E647" s="5">
        <v>1292.7</v>
      </c>
      <c r="F647" s="5">
        <v>169.3</v>
      </c>
      <c r="G647" s="5">
        <v>679.8</v>
      </c>
      <c r="H647" s="5">
        <v>612.9</v>
      </c>
      <c r="I647" s="5">
        <v>13</v>
      </c>
      <c r="J647" s="5">
        <v>0</v>
      </c>
      <c r="K647" s="5">
        <v>0</v>
      </c>
      <c r="L647" s="5">
        <v>68.7</v>
      </c>
      <c r="M647" s="5">
        <v>22.2</v>
      </c>
      <c r="N647" s="5">
        <v>46.5</v>
      </c>
      <c r="O647" s="5">
        <v>201020</v>
      </c>
      <c r="P647" s="3"/>
      <c r="Q647" s="3"/>
    </row>
    <row r="648" spans="1:17" x14ac:dyDescent="0.2">
      <c r="A648" s="2">
        <v>2006</v>
      </c>
      <c r="B648" s="1" t="s">
        <v>99</v>
      </c>
      <c r="C648" s="2" t="s">
        <v>100</v>
      </c>
      <c r="D648" s="2">
        <v>25.8</v>
      </c>
      <c r="E648" s="2">
        <v>1839.9</v>
      </c>
      <c r="F648" s="2">
        <v>439</v>
      </c>
      <c r="G648" s="2">
        <v>1155.3</v>
      </c>
      <c r="H648" s="2">
        <v>684.6</v>
      </c>
      <c r="I648" s="2">
        <v>24.9</v>
      </c>
      <c r="J648" s="2">
        <v>0</v>
      </c>
      <c r="K648" s="2">
        <v>0</v>
      </c>
      <c r="L648" s="2">
        <v>104.8</v>
      </c>
      <c r="M648" s="2">
        <v>28.6</v>
      </c>
      <c r="N648" s="2">
        <v>76.5</v>
      </c>
      <c r="O648" s="2">
        <v>201020</v>
      </c>
      <c r="P648" s="3"/>
      <c r="Q648" s="3"/>
    </row>
    <row r="649" spans="1:17" x14ac:dyDescent="0.2">
      <c r="A649" s="5">
        <v>2007</v>
      </c>
      <c r="B649" s="4" t="s">
        <v>99</v>
      </c>
      <c r="C649" s="5" t="s">
        <v>100</v>
      </c>
      <c r="D649" s="5">
        <v>37.200000000000003</v>
      </c>
      <c r="E649" s="5">
        <v>1854.4</v>
      </c>
      <c r="F649" s="5">
        <v>395.2</v>
      </c>
      <c r="G649" s="5">
        <v>1096.5999999999999</v>
      </c>
      <c r="H649" s="5">
        <v>757.8</v>
      </c>
      <c r="I649" s="5">
        <v>26.7</v>
      </c>
      <c r="J649" s="5">
        <v>0</v>
      </c>
      <c r="K649" s="5">
        <v>0</v>
      </c>
      <c r="L649" s="5">
        <v>99.9</v>
      </c>
      <c r="M649" s="5">
        <v>11.7</v>
      </c>
      <c r="N649" s="5">
        <v>88.2</v>
      </c>
      <c r="O649" s="5">
        <v>201020</v>
      </c>
      <c r="P649" s="3"/>
      <c r="Q649" s="3"/>
    </row>
    <row r="650" spans="1:17" x14ac:dyDescent="0.2">
      <c r="A650" s="2">
        <v>2008</v>
      </c>
      <c r="B650" s="1" t="s">
        <v>99</v>
      </c>
      <c r="C650" s="2" t="s">
        <v>100</v>
      </c>
      <c r="D650" s="2">
        <v>29.4</v>
      </c>
      <c r="E650" s="2">
        <v>1883.9</v>
      </c>
      <c r="F650" s="2">
        <v>334.8</v>
      </c>
      <c r="G650" s="2">
        <v>1242.8</v>
      </c>
      <c r="H650" s="2">
        <v>641.1</v>
      </c>
      <c r="I650" s="2">
        <v>19.2</v>
      </c>
      <c r="J650" s="2">
        <v>0</v>
      </c>
      <c r="K650" s="2">
        <v>0</v>
      </c>
      <c r="L650" s="2">
        <v>109.8</v>
      </c>
      <c r="M650" s="2">
        <v>27.9</v>
      </c>
      <c r="N650" s="2">
        <v>81.900000000000006</v>
      </c>
      <c r="O650" s="2">
        <v>201020</v>
      </c>
      <c r="P650" s="3"/>
      <c r="Q650" s="3"/>
    </row>
    <row r="651" spans="1:17" x14ac:dyDescent="0.2">
      <c r="A651" s="5">
        <v>2009</v>
      </c>
      <c r="B651" s="4" t="s">
        <v>99</v>
      </c>
      <c r="C651" s="5" t="s">
        <v>100</v>
      </c>
      <c r="D651" s="5">
        <v>76.3</v>
      </c>
      <c r="E651" s="5">
        <v>1901.3</v>
      </c>
      <c r="F651" s="5">
        <v>253.2</v>
      </c>
      <c r="G651" s="5">
        <v>1111.5</v>
      </c>
      <c r="H651" s="5">
        <v>770.7</v>
      </c>
      <c r="I651" s="5">
        <v>11.8</v>
      </c>
      <c r="J651" s="5">
        <v>0</v>
      </c>
      <c r="K651" s="5">
        <v>8.3000000000000007</v>
      </c>
      <c r="L651" s="5">
        <v>119.2</v>
      </c>
      <c r="M651" s="5">
        <v>29.6</v>
      </c>
      <c r="N651" s="5">
        <v>81.3</v>
      </c>
      <c r="O651" s="5">
        <v>201020</v>
      </c>
      <c r="P651" s="3"/>
      <c r="Q651" s="3"/>
    </row>
    <row r="652" spans="1:17" x14ac:dyDescent="0.2">
      <c r="A652" s="2">
        <v>2010</v>
      </c>
      <c r="B652" s="1" t="s">
        <v>99</v>
      </c>
      <c r="C652" s="2" t="s">
        <v>100</v>
      </c>
      <c r="D652" s="2">
        <v>118.9</v>
      </c>
      <c r="E652" s="2">
        <v>2112</v>
      </c>
      <c r="F652" s="2">
        <v>261</v>
      </c>
      <c r="G652" s="2">
        <v>1230.5999999999999</v>
      </c>
      <c r="H652" s="2">
        <v>881.4</v>
      </c>
      <c r="I652" s="2">
        <v>6.9</v>
      </c>
      <c r="J652" s="2">
        <v>0</v>
      </c>
      <c r="K652" s="2">
        <v>-0.2</v>
      </c>
      <c r="L652" s="2">
        <v>74.400000000000006</v>
      </c>
      <c r="M652" s="2">
        <v>17.3</v>
      </c>
      <c r="N652" s="2">
        <v>111.7</v>
      </c>
      <c r="O652" s="2">
        <v>201020</v>
      </c>
      <c r="P652" s="3"/>
      <c r="Q652" s="3"/>
    </row>
    <row r="653" spans="1:17" x14ac:dyDescent="0.2">
      <c r="A653" s="5">
        <v>2011</v>
      </c>
      <c r="B653" s="4" t="s">
        <v>99</v>
      </c>
      <c r="C653" s="5" t="s">
        <v>100</v>
      </c>
      <c r="D653" s="5">
        <v>625.79999999999995</v>
      </c>
      <c r="E653" s="5">
        <v>2349</v>
      </c>
      <c r="F653" s="5">
        <v>461.6</v>
      </c>
      <c r="G653" s="5">
        <v>1263.2</v>
      </c>
      <c r="H653" s="5">
        <v>1085.8</v>
      </c>
      <c r="I653" s="5">
        <v>9.3000000000000007</v>
      </c>
      <c r="J653" s="5">
        <v>0</v>
      </c>
      <c r="K653" s="5">
        <v>0</v>
      </c>
      <c r="L653" s="5">
        <v>161.5</v>
      </c>
      <c r="M653" s="5">
        <v>50.3</v>
      </c>
      <c r="N653" s="5">
        <v>305.7</v>
      </c>
      <c r="O653" s="5">
        <v>201020</v>
      </c>
      <c r="P653" s="3"/>
      <c r="Q653" s="3"/>
    </row>
    <row r="654" spans="1:17" x14ac:dyDescent="0.2">
      <c r="A654" s="2">
        <v>2012</v>
      </c>
      <c r="B654" s="1" t="s">
        <v>99</v>
      </c>
      <c r="C654" s="2" t="s">
        <v>100</v>
      </c>
      <c r="D654" s="2">
        <v>462.9</v>
      </c>
      <c r="E654" s="2">
        <v>2265.1999999999998</v>
      </c>
      <c r="F654" s="2">
        <v>243.7</v>
      </c>
      <c r="G654" s="2">
        <v>1071.0999999999999</v>
      </c>
      <c r="H654" s="2">
        <v>1194.0999999999999</v>
      </c>
      <c r="I654" s="2">
        <v>9.1999999999999993</v>
      </c>
      <c r="J654" s="2">
        <v>0</v>
      </c>
      <c r="K654" s="2">
        <v>0</v>
      </c>
      <c r="L654" s="2">
        <v>233.8</v>
      </c>
      <c r="M654" s="2">
        <v>71.2</v>
      </c>
      <c r="N654" s="2">
        <v>158.69999999999999</v>
      </c>
      <c r="O654" s="2">
        <v>201020</v>
      </c>
      <c r="P654" s="3"/>
      <c r="Q654" s="3"/>
    </row>
    <row r="655" spans="1:17" x14ac:dyDescent="0.2">
      <c r="A655" s="5">
        <v>2013</v>
      </c>
      <c r="B655" s="4" t="s">
        <v>99</v>
      </c>
      <c r="C655" s="5" t="s">
        <v>100</v>
      </c>
      <c r="D655" s="5">
        <v>486</v>
      </c>
      <c r="E655" s="5">
        <v>2391.5</v>
      </c>
      <c r="F655" s="5">
        <v>191.9</v>
      </c>
      <c r="G655" s="5">
        <v>1062.8</v>
      </c>
      <c r="H655" s="5">
        <v>1328.7</v>
      </c>
      <c r="I655" s="5">
        <v>6.5</v>
      </c>
      <c r="J655" s="5">
        <v>0</v>
      </c>
      <c r="K655" s="5">
        <v>0</v>
      </c>
      <c r="L655" s="5">
        <v>236.4</v>
      </c>
      <c r="M655" s="5">
        <v>66.7</v>
      </c>
      <c r="N655" s="5">
        <v>169.7</v>
      </c>
      <c r="O655" s="5">
        <v>201020</v>
      </c>
      <c r="P655" s="3"/>
      <c r="Q655" s="3"/>
    </row>
    <row r="656" spans="1:17" x14ac:dyDescent="0.2">
      <c r="A656" s="2">
        <v>2014</v>
      </c>
      <c r="B656" s="1" t="s">
        <v>99</v>
      </c>
      <c r="C656" s="2" t="s">
        <v>100</v>
      </c>
      <c r="D656" s="2">
        <v>541.9</v>
      </c>
      <c r="E656" s="2">
        <v>2515.3000000000002</v>
      </c>
      <c r="F656" s="2">
        <v>223.8</v>
      </c>
      <c r="G656" s="2">
        <v>1134</v>
      </c>
      <c r="H656" s="2">
        <v>1381.3</v>
      </c>
      <c r="I656" s="2">
        <v>6.1</v>
      </c>
      <c r="J656" s="2">
        <v>0</v>
      </c>
      <c r="K656" s="2">
        <v>0</v>
      </c>
      <c r="L656" s="2">
        <v>286.7</v>
      </c>
      <c r="M656" s="2">
        <v>78.900000000000006</v>
      </c>
      <c r="N656" s="2">
        <v>207.8</v>
      </c>
      <c r="O656" s="2">
        <v>201020</v>
      </c>
      <c r="P656" s="3"/>
      <c r="Q656" s="3"/>
    </row>
    <row r="657" spans="1:17" x14ac:dyDescent="0.2">
      <c r="A657" s="5">
        <v>2015</v>
      </c>
      <c r="B657" s="4" t="s">
        <v>99</v>
      </c>
      <c r="C657" s="5" t="s">
        <v>100</v>
      </c>
      <c r="D657" s="5">
        <v>645.20000000000005</v>
      </c>
      <c r="E657" s="5">
        <v>2646.5</v>
      </c>
      <c r="F657" s="5">
        <v>249</v>
      </c>
      <c r="G657" s="5">
        <v>1204.2</v>
      </c>
      <c r="H657" s="5">
        <v>1442.3</v>
      </c>
      <c r="I657" s="5">
        <v>7.6</v>
      </c>
      <c r="J657" s="5">
        <v>0</v>
      </c>
      <c r="K657" s="5">
        <v>0</v>
      </c>
      <c r="L657" s="5">
        <v>402.5</v>
      </c>
      <c r="M657" s="5">
        <v>119.6</v>
      </c>
      <c r="N657" s="5">
        <v>282.89999999999998</v>
      </c>
      <c r="O657" s="5">
        <v>201020</v>
      </c>
      <c r="P657" s="3"/>
      <c r="Q657" s="3"/>
    </row>
    <row r="658" spans="1:17" x14ac:dyDescent="0.2">
      <c r="A658" s="2">
        <v>2016</v>
      </c>
      <c r="B658" s="1" t="s">
        <v>99</v>
      </c>
      <c r="C658" s="2" t="s">
        <v>100</v>
      </c>
      <c r="D658" s="2">
        <v>754.6</v>
      </c>
      <c r="E658" s="2">
        <v>2891</v>
      </c>
      <c r="F658" s="2">
        <v>323.60000000000002</v>
      </c>
      <c r="G658" s="2">
        <v>1375.7</v>
      </c>
      <c r="H658" s="2">
        <v>1515.3</v>
      </c>
      <c r="I658" s="2">
        <v>7.5</v>
      </c>
      <c r="J658" s="2">
        <v>0</v>
      </c>
      <c r="K658" s="2">
        <v>0</v>
      </c>
      <c r="L658" s="2">
        <v>462.5</v>
      </c>
      <c r="M658" s="2">
        <v>136</v>
      </c>
      <c r="N658" s="2">
        <v>326.5</v>
      </c>
      <c r="O658" s="2">
        <v>201020</v>
      </c>
      <c r="P658" s="3"/>
      <c r="Q658" s="3"/>
    </row>
    <row r="659" spans="1:17" x14ac:dyDescent="0.2">
      <c r="A659" s="5">
        <v>2017</v>
      </c>
      <c r="B659" s="4" t="s">
        <v>99</v>
      </c>
      <c r="C659" s="5" t="s">
        <v>100</v>
      </c>
      <c r="D659" s="5">
        <v>820</v>
      </c>
      <c r="E659" s="5">
        <v>3197.3</v>
      </c>
      <c r="F659" s="5">
        <v>410.4</v>
      </c>
      <c r="G659" s="5">
        <v>1548.5</v>
      </c>
      <c r="H659" s="5">
        <v>1648.8</v>
      </c>
      <c r="I659" s="5">
        <v>10.8</v>
      </c>
      <c r="J659" s="5">
        <v>0</v>
      </c>
      <c r="K659" s="5">
        <v>0</v>
      </c>
      <c r="L659" s="5">
        <v>520.79999999999995</v>
      </c>
      <c r="M659" s="5">
        <v>224.3</v>
      </c>
      <c r="N659" s="5">
        <v>296.5</v>
      </c>
      <c r="O659" s="5">
        <v>201020</v>
      </c>
      <c r="P659" s="3"/>
      <c r="Q659" s="3"/>
    </row>
    <row r="660" spans="1:17" x14ac:dyDescent="0.2">
      <c r="A660" s="2">
        <v>2018</v>
      </c>
      <c r="B660" s="1" t="s">
        <v>99</v>
      </c>
      <c r="C660" s="2" t="s">
        <v>100</v>
      </c>
      <c r="D660" s="2">
        <v>645</v>
      </c>
      <c r="E660" s="2">
        <v>3071.5</v>
      </c>
      <c r="F660" s="2">
        <v>221.4</v>
      </c>
      <c r="G660" s="2">
        <v>1354.5</v>
      </c>
      <c r="H660" s="2">
        <v>1717</v>
      </c>
      <c r="I660" s="2">
        <v>8.8000000000000007</v>
      </c>
      <c r="J660" s="2">
        <v>0</v>
      </c>
      <c r="K660" s="2">
        <v>0</v>
      </c>
      <c r="L660" s="2">
        <v>557.79999999999995</v>
      </c>
      <c r="M660" s="2">
        <v>113.6</v>
      </c>
      <c r="N660" s="2">
        <v>444.2</v>
      </c>
      <c r="O660" s="2">
        <v>201020</v>
      </c>
      <c r="P660" s="3"/>
      <c r="Q660" s="3"/>
    </row>
    <row r="661" spans="1:17" x14ac:dyDescent="0.2">
      <c r="A661" s="5">
        <v>2019</v>
      </c>
      <c r="B661" s="4" t="s">
        <v>99</v>
      </c>
      <c r="C661" s="5" t="s">
        <v>100</v>
      </c>
      <c r="D661" s="5">
        <v>551.4</v>
      </c>
      <c r="E661" s="5">
        <v>3058</v>
      </c>
      <c r="F661" s="5">
        <v>334.7</v>
      </c>
      <c r="G661" s="5">
        <v>1391.2</v>
      </c>
      <c r="H661" s="5">
        <v>1666.8</v>
      </c>
      <c r="I661" s="5">
        <v>11</v>
      </c>
      <c r="J661" s="5">
        <v>0</v>
      </c>
      <c r="K661" s="5">
        <v>0</v>
      </c>
      <c r="L661" s="5">
        <v>472.1</v>
      </c>
      <c r="M661" s="5">
        <v>102.1</v>
      </c>
      <c r="N661" s="5">
        <v>370</v>
      </c>
      <c r="O661" s="5">
        <v>201020</v>
      </c>
      <c r="P661" s="3"/>
      <c r="Q661" s="3"/>
    </row>
    <row r="662" spans="1:17" x14ac:dyDescent="0.2">
      <c r="A662" s="2">
        <v>2004</v>
      </c>
      <c r="B662" s="1" t="s">
        <v>101</v>
      </c>
      <c r="C662" s="2" t="s">
        <v>102</v>
      </c>
      <c r="D662" s="2">
        <v>111.093</v>
      </c>
      <c r="E662" s="2">
        <v>15502.48</v>
      </c>
      <c r="F662" s="2">
        <v>2588.39</v>
      </c>
      <c r="G662" s="2">
        <v>7298.0590000000002</v>
      </c>
      <c r="H662" s="2">
        <v>8204.4210000000003</v>
      </c>
      <c r="I662" s="2">
        <v>170.56100000000001</v>
      </c>
      <c r="J662" s="2">
        <v>3.3279999999999998</v>
      </c>
      <c r="K662" s="2">
        <v>0</v>
      </c>
      <c r="L662" s="2">
        <v>2663.0830000000001</v>
      </c>
      <c r="M662" s="2">
        <v>993.01199999999994</v>
      </c>
      <c r="N662" s="2">
        <v>1668.7539999999999</v>
      </c>
      <c r="O662" s="2">
        <v>101020</v>
      </c>
      <c r="P662" s="3"/>
      <c r="Q662" s="3"/>
    </row>
    <row r="663" spans="1:17" x14ac:dyDescent="0.2">
      <c r="A663" s="5">
        <v>2005</v>
      </c>
      <c r="B663" s="4" t="s">
        <v>101</v>
      </c>
      <c r="C663" s="5" t="s">
        <v>102</v>
      </c>
      <c r="D663" s="5">
        <v>228.86</v>
      </c>
      <c r="E663" s="5">
        <v>19271.795999999998</v>
      </c>
      <c r="F663" s="5">
        <v>2192.2280000000001</v>
      </c>
      <c r="G663" s="5">
        <v>8730.5810000000001</v>
      </c>
      <c r="H663" s="5">
        <v>10541.215</v>
      </c>
      <c r="I663" s="5">
        <v>179.167</v>
      </c>
      <c r="J663" s="5">
        <v>5.8559999999999999</v>
      </c>
      <c r="K663" s="5">
        <v>0</v>
      </c>
      <c r="L663" s="5">
        <v>4206.2539999999999</v>
      </c>
      <c r="M663" s="5">
        <v>1582.5239999999999</v>
      </c>
      <c r="N663" s="5">
        <v>2623.73</v>
      </c>
      <c r="O663" s="5">
        <v>101020</v>
      </c>
      <c r="P663" s="3"/>
      <c r="Q663" s="3"/>
    </row>
    <row r="664" spans="1:17" x14ac:dyDescent="0.2">
      <c r="A664" s="2">
        <v>2006</v>
      </c>
      <c r="B664" s="1" t="s">
        <v>101</v>
      </c>
      <c r="C664" s="2" t="s">
        <v>102</v>
      </c>
      <c r="D664" s="2">
        <v>140.524</v>
      </c>
      <c r="E664" s="2">
        <v>24308.174999999999</v>
      </c>
      <c r="F664" s="2">
        <v>3821.9250000000002</v>
      </c>
      <c r="G664" s="2">
        <v>11117.121999999999</v>
      </c>
      <c r="H664" s="2">
        <v>13191.053</v>
      </c>
      <c r="I664" s="2">
        <v>219.50200000000001</v>
      </c>
      <c r="J664" s="2">
        <v>16.315000000000001</v>
      </c>
      <c r="K664" s="2">
        <v>0</v>
      </c>
      <c r="L664" s="2">
        <v>4009.5949999999998</v>
      </c>
      <c r="M664" s="2">
        <v>1457.144</v>
      </c>
      <c r="N664" s="2">
        <v>2552.451</v>
      </c>
      <c r="O664" s="2">
        <v>101020</v>
      </c>
      <c r="P664" s="3"/>
      <c r="Q664" s="3"/>
    </row>
    <row r="665" spans="1:17" x14ac:dyDescent="0.2">
      <c r="A665" s="5">
        <v>2007</v>
      </c>
      <c r="B665" s="4" t="s">
        <v>101</v>
      </c>
      <c r="C665" s="5" t="s">
        <v>102</v>
      </c>
      <c r="D665" s="5">
        <v>125.82299999999999</v>
      </c>
      <c r="E665" s="5">
        <v>28634.651000000002</v>
      </c>
      <c r="F665" s="5">
        <v>4226.6790000000001</v>
      </c>
      <c r="G665" s="5">
        <v>13256.672</v>
      </c>
      <c r="H665" s="5">
        <v>15377.978999999999</v>
      </c>
      <c r="I665" s="5">
        <v>311.54500000000002</v>
      </c>
      <c r="J665" s="5">
        <v>15.86</v>
      </c>
      <c r="K665" s="5">
        <v>0</v>
      </c>
      <c r="L665" s="5">
        <v>4672.6120000000001</v>
      </c>
      <c r="M665" s="5">
        <v>1860.2539999999999</v>
      </c>
      <c r="N665" s="5">
        <v>2812.3580000000002</v>
      </c>
      <c r="O665" s="5">
        <v>101020</v>
      </c>
      <c r="P665" s="3"/>
      <c r="Q665" s="3"/>
    </row>
    <row r="666" spans="1:17" x14ac:dyDescent="0.2">
      <c r="A666" s="2">
        <v>2008</v>
      </c>
      <c r="B666" s="1" t="s">
        <v>101</v>
      </c>
      <c r="C666" s="2" t="s">
        <v>102</v>
      </c>
      <c r="D666" s="2">
        <v>1973.4490000000001</v>
      </c>
      <c r="E666" s="2">
        <v>29186.485000000001</v>
      </c>
      <c r="F666" s="2">
        <v>4921.5730000000003</v>
      </c>
      <c r="G666" s="2">
        <v>12677.763999999999</v>
      </c>
      <c r="H666" s="2">
        <v>16508.721000000001</v>
      </c>
      <c r="I666" s="2">
        <v>284.14600000000002</v>
      </c>
      <c r="J666" s="2">
        <v>23.946999999999999</v>
      </c>
      <c r="K666" s="2">
        <v>0</v>
      </c>
      <c r="L666" s="2">
        <v>932.39200000000005</v>
      </c>
      <c r="M666" s="2">
        <v>220.43799999999999</v>
      </c>
      <c r="N666" s="2">
        <v>711.95399999999995</v>
      </c>
      <c r="O666" s="2">
        <v>101020</v>
      </c>
      <c r="P666" s="3"/>
      <c r="Q666" s="3"/>
    </row>
    <row r="667" spans="1:17" x14ac:dyDescent="0.2">
      <c r="A667" s="5">
        <v>2009</v>
      </c>
      <c r="B667" s="4" t="s">
        <v>101</v>
      </c>
      <c r="C667" s="5" t="s">
        <v>102</v>
      </c>
      <c r="D667" s="5">
        <v>2048.1170000000002</v>
      </c>
      <c r="E667" s="5">
        <v>28185.742999999999</v>
      </c>
      <c r="F667" s="5">
        <v>5067.7160000000003</v>
      </c>
      <c r="G667" s="5">
        <v>12407.121999999999</v>
      </c>
      <c r="H667" s="5">
        <v>15778.620999999999</v>
      </c>
      <c r="I667" s="5">
        <v>315.17200000000003</v>
      </c>
      <c r="J667" s="5">
        <v>12.381</v>
      </c>
      <c r="K667" s="5">
        <v>0</v>
      </c>
      <c r="L667" s="5">
        <v>326.39100000000002</v>
      </c>
      <c r="M667" s="5">
        <v>610.78899999999999</v>
      </c>
      <c r="N667" s="5">
        <v>-284.39800000000002</v>
      </c>
      <c r="O667" s="5">
        <v>101020</v>
      </c>
      <c r="P667" s="3"/>
      <c r="Q667" s="3"/>
    </row>
    <row r="668" spans="1:17" x14ac:dyDescent="0.2">
      <c r="A668" s="2">
        <v>2010</v>
      </c>
      <c r="B668" s="1" t="s">
        <v>101</v>
      </c>
      <c r="C668" s="2" t="s">
        <v>102</v>
      </c>
      <c r="D668" s="2">
        <v>134</v>
      </c>
      <c r="E668" s="2">
        <v>43425</v>
      </c>
      <c r="F668" s="2">
        <v>8141</v>
      </c>
      <c r="G668" s="2">
        <v>19048</v>
      </c>
      <c r="H668" s="2">
        <v>24377</v>
      </c>
      <c r="I668" s="2">
        <v>362</v>
      </c>
      <c r="J668" s="2">
        <v>13</v>
      </c>
      <c r="K668" s="2">
        <v>0</v>
      </c>
      <c r="L668" s="2">
        <v>5206</v>
      </c>
      <c r="M668" s="2">
        <v>2174</v>
      </c>
      <c r="N668" s="2">
        <v>3032</v>
      </c>
      <c r="O668" s="2">
        <v>101020</v>
      </c>
      <c r="P668" s="3"/>
      <c r="Q668" s="3"/>
    </row>
    <row r="669" spans="1:17" x14ac:dyDescent="0.2">
      <c r="A669" s="5">
        <v>2011</v>
      </c>
      <c r="B669" s="4" t="s">
        <v>101</v>
      </c>
      <c r="C669" s="5" t="s">
        <v>102</v>
      </c>
      <c r="D669" s="5">
        <v>295</v>
      </c>
      <c r="E669" s="5">
        <v>52051</v>
      </c>
      <c r="F669" s="5">
        <v>7216</v>
      </c>
      <c r="G669" s="5">
        <v>23058</v>
      </c>
      <c r="H669" s="5">
        <v>28993</v>
      </c>
      <c r="I669" s="5">
        <v>438</v>
      </c>
      <c r="J669" s="5">
        <v>17</v>
      </c>
      <c r="K669" s="5">
        <v>0</v>
      </c>
      <c r="L669" s="5">
        <v>8093</v>
      </c>
      <c r="M669" s="5">
        <v>3509</v>
      </c>
      <c r="N669" s="5">
        <v>4584</v>
      </c>
      <c r="O669" s="5">
        <v>101020</v>
      </c>
      <c r="P669" s="3"/>
      <c r="Q669" s="3"/>
    </row>
    <row r="670" spans="1:17" x14ac:dyDescent="0.2">
      <c r="A670" s="2">
        <v>2012</v>
      </c>
      <c r="B670" s="1" t="s">
        <v>101</v>
      </c>
      <c r="C670" s="2" t="s">
        <v>102</v>
      </c>
      <c r="D670" s="2">
        <v>160</v>
      </c>
      <c r="E670" s="2">
        <v>60737</v>
      </c>
      <c r="F670" s="2">
        <v>12345</v>
      </c>
      <c r="G670" s="2">
        <v>29406</v>
      </c>
      <c r="H670" s="2">
        <v>31331</v>
      </c>
      <c r="I670" s="2">
        <v>516</v>
      </c>
      <c r="J670" s="2">
        <v>17</v>
      </c>
      <c r="K670" s="2">
        <v>0</v>
      </c>
      <c r="L670" s="2">
        <v>4877</v>
      </c>
      <c r="M670" s="2">
        <v>2876</v>
      </c>
      <c r="N670" s="2">
        <v>2001</v>
      </c>
      <c r="O670" s="2">
        <v>101020</v>
      </c>
      <c r="P670" s="3"/>
      <c r="Q670" s="3"/>
    </row>
    <row r="671" spans="1:17" x14ac:dyDescent="0.2">
      <c r="A671" s="5">
        <v>2013</v>
      </c>
      <c r="B671" s="4" t="s">
        <v>101</v>
      </c>
      <c r="C671" s="5" t="s">
        <v>102</v>
      </c>
      <c r="D671" s="5">
        <v>1906</v>
      </c>
      <c r="E671" s="5">
        <v>61637</v>
      </c>
      <c r="F671" s="5">
        <v>9725</v>
      </c>
      <c r="G671" s="5">
        <v>26244</v>
      </c>
      <c r="H671" s="5">
        <v>33396</v>
      </c>
      <c r="I671" s="5">
        <v>579</v>
      </c>
      <c r="J671" s="5">
        <v>15</v>
      </c>
      <c r="K671" s="5">
        <v>56</v>
      </c>
      <c r="L671" s="5">
        <v>4216</v>
      </c>
      <c r="M671" s="5">
        <v>1928</v>
      </c>
      <c r="N671" s="5">
        <v>2232</v>
      </c>
      <c r="O671" s="5">
        <v>101020</v>
      </c>
      <c r="P671" s="3"/>
      <c r="Q671" s="3"/>
    </row>
    <row r="672" spans="1:17" x14ac:dyDescent="0.2">
      <c r="A672" s="2">
        <v>2014</v>
      </c>
      <c r="B672" s="1" t="s">
        <v>101</v>
      </c>
      <c r="C672" s="2" t="s">
        <v>102</v>
      </c>
      <c r="D672" s="2">
        <v>769</v>
      </c>
      <c r="E672" s="2">
        <v>55952</v>
      </c>
      <c r="F672" s="2">
        <v>11245</v>
      </c>
      <c r="G672" s="2">
        <v>27815</v>
      </c>
      <c r="H672" s="2">
        <v>25937</v>
      </c>
      <c r="I672" s="2">
        <v>505</v>
      </c>
      <c r="J672" s="2">
        <v>12</v>
      </c>
      <c r="K672" s="2">
        <v>343</v>
      </c>
      <c r="L672" s="2">
        <v>-2906</v>
      </c>
      <c r="M672" s="2">
        <v>1637</v>
      </c>
      <c r="N672" s="2">
        <v>-5403</v>
      </c>
      <c r="O672" s="2">
        <v>101020</v>
      </c>
      <c r="P672" s="3"/>
      <c r="Q672" s="3"/>
    </row>
    <row r="673" spans="1:17" x14ac:dyDescent="0.2">
      <c r="A673" s="5">
        <v>2015</v>
      </c>
      <c r="B673" s="4" t="s">
        <v>101</v>
      </c>
      <c r="C673" s="5" t="s">
        <v>102</v>
      </c>
      <c r="D673" s="5">
        <v>1467</v>
      </c>
      <c r="E673" s="5">
        <v>18842</v>
      </c>
      <c r="F673" s="5">
        <v>8778</v>
      </c>
      <c r="G673" s="5">
        <v>14614</v>
      </c>
      <c r="H673" s="5">
        <v>2566</v>
      </c>
      <c r="I673" s="5">
        <v>497</v>
      </c>
      <c r="J673" s="5">
        <v>10</v>
      </c>
      <c r="K673" s="5">
        <v>-409</v>
      </c>
      <c r="L673" s="5">
        <v>-28226</v>
      </c>
      <c r="M673" s="5">
        <v>-5469</v>
      </c>
      <c r="N673" s="5">
        <v>-23119</v>
      </c>
      <c r="O673" s="5">
        <v>101020</v>
      </c>
      <c r="P673" s="3"/>
      <c r="Q673" s="3"/>
    </row>
    <row r="674" spans="1:17" x14ac:dyDescent="0.2">
      <c r="A674" s="2">
        <v>2016</v>
      </c>
      <c r="B674" s="1" t="s">
        <v>101</v>
      </c>
      <c r="C674" s="2" t="s">
        <v>102</v>
      </c>
      <c r="D674" s="2">
        <v>1377</v>
      </c>
      <c r="E674" s="2">
        <v>22519</v>
      </c>
      <c r="F674" s="2">
        <v>8544</v>
      </c>
      <c r="G674" s="2">
        <v>14840</v>
      </c>
      <c r="H674" s="2">
        <v>6238</v>
      </c>
      <c r="I674" s="2">
        <v>472</v>
      </c>
      <c r="J674" s="2">
        <v>8</v>
      </c>
      <c r="K674" s="2">
        <v>132</v>
      </c>
      <c r="L674" s="2">
        <v>-1682</v>
      </c>
      <c r="M674" s="2">
        <v>-442</v>
      </c>
      <c r="N674" s="2">
        <v>-1405</v>
      </c>
      <c r="O674" s="2">
        <v>101020</v>
      </c>
      <c r="P674" s="3"/>
      <c r="Q674" s="3"/>
    </row>
    <row r="675" spans="1:17" x14ac:dyDescent="0.2">
      <c r="A675" s="5">
        <v>2017</v>
      </c>
      <c r="B675" s="4" t="s">
        <v>101</v>
      </c>
      <c r="C675" s="5" t="s">
        <v>102</v>
      </c>
      <c r="D675" s="5">
        <v>1668</v>
      </c>
      <c r="E675" s="5">
        <v>21922</v>
      </c>
      <c r="F675" s="5">
        <v>8484</v>
      </c>
      <c r="G675" s="5">
        <v>13131</v>
      </c>
      <c r="H675" s="5">
        <v>7416</v>
      </c>
      <c r="I675" s="5">
        <v>466</v>
      </c>
      <c r="J675" s="5">
        <v>19</v>
      </c>
      <c r="K675" s="5">
        <v>199</v>
      </c>
      <c r="L675" s="5">
        <v>918</v>
      </c>
      <c r="M675" s="5">
        <v>-585</v>
      </c>
      <c r="N675" s="5">
        <v>1304</v>
      </c>
      <c r="O675" s="5">
        <v>101020</v>
      </c>
      <c r="P675" s="3"/>
      <c r="Q675" s="3"/>
    </row>
    <row r="676" spans="1:17" x14ac:dyDescent="0.2">
      <c r="A676" s="2">
        <v>2018</v>
      </c>
      <c r="B676" s="1" t="s">
        <v>101</v>
      </c>
      <c r="C676" s="2" t="s">
        <v>102</v>
      </c>
      <c r="D676" s="2">
        <v>714</v>
      </c>
      <c r="E676" s="2">
        <v>21582</v>
      </c>
      <c r="F676" s="2">
        <v>8204</v>
      </c>
      <c r="G676" s="2">
        <v>12770</v>
      </c>
      <c r="H676" s="2">
        <v>7130</v>
      </c>
      <c r="I676" s="2">
        <v>446</v>
      </c>
      <c r="J676" s="2">
        <v>22</v>
      </c>
      <c r="K676" s="2">
        <v>246</v>
      </c>
      <c r="L676" s="2">
        <v>958</v>
      </c>
      <c r="M676" s="2">
        <v>672</v>
      </c>
      <c r="N676" s="2">
        <v>40</v>
      </c>
      <c r="O676" s="2">
        <v>101020</v>
      </c>
      <c r="P676" s="3"/>
      <c r="Q676" s="3"/>
    </row>
    <row r="677" spans="1:17" x14ac:dyDescent="0.2">
      <c r="A677" s="5">
        <v>2019</v>
      </c>
      <c r="B677" s="4" t="s">
        <v>101</v>
      </c>
      <c r="C677" s="5" t="s">
        <v>102</v>
      </c>
      <c r="D677" s="5">
        <v>247</v>
      </c>
      <c r="E677" s="5">
        <v>18107</v>
      </c>
      <c r="F677" s="5">
        <v>8932</v>
      </c>
      <c r="G677" s="5">
        <v>13087</v>
      </c>
      <c r="H677" s="5">
        <v>3255</v>
      </c>
      <c r="I677" s="5">
        <v>437</v>
      </c>
      <c r="J677" s="5">
        <v>13</v>
      </c>
      <c r="K677" s="5">
        <v>-129</v>
      </c>
      <c r="L677" s="5">
        <v>-3008</v>
      </c>
      <c r="M677" s="5">
        <v>674</v>
      </c>
      <c r="N677" s="5">
        <v>-3553</v>
      </c>
      <c r="O677" s="5">
        <v>101020</v>
      </c>
      <c r="P677" s="3"/>
      <c r="Q677" s="3"/>
    </row>
    <row r="678" spans="1:17" x14ac:dyDescent="0.2">
      <c r="A678" s="2">
        <v>2004</v>
      </c>
      <c r="B678" s="1" t="s">
        <v>103</v>
      </c>
      <c r="C678" s="2" t="s">
        <v>104</v>
      </c>
      <c r="D678" s="2">
        <v>146.30000000000001</v>
      </c>
      <c r="E678" s="2">
        <v>10040.4</v>
      </c>
      <c r="F678" s="2">
        <v>2358.3000000000002</v>
      </c>
      <c r="G678" s="2">
        <v>5427.5</v>
      </c>
      <c r="H678" s="2">
        <v>4444</v>
      </c>
      <c r="I678" s="2">
        <v>126.5</v>
      </c>
      <c r="J678" s="2">
        <v>3.9</v>
      </c>
      <c r="K678" s="2">
        <v>20.7</v>
      </c>
      <c r="L678" s="2">
        <v>851.4</v>
      </c>
      <c r="M678" s="2">
        <v>226.6</v>
      </c>
      <c r="N678" s="2">
        <v>604.1</v>
      </c>
      <c r="O678" s="2">
        <v>151010</v>
      </c>
      <c r="P678" s="3"/>
      <c r="Q678" s="3"/>
    </row>
    <row r="679" spans="1:17" x14ac:dyDescent="0.2">
      <c r="A679" s="5">
        <v>2005</v>
      </c>
      <c r="B679" s="4" t="s">
        <v>103</v>
      </c>
      <c r="C679" s="5" t="s">
        <v>104</v>
      </c>
      <c r="D679" s="5">
        <v>55.8</v>
      </c>
      <c r="E679" s="5">
        <v>10408.799999999999</v>
      </c>
      <c r="F679" s="5">
        <v>2190.3000000000002</v>
      </c>
      <c r="G679" s="5">
        <v>5652.2</v>
      </c>
      <c r="H679" s="5">
        <v>4575.5</v>
      </c>
      <c r="I679" s="5">
        <v>122.2</v>
      </c>
      <c r="J679" s="5">
        <v>15.7</v>
      </c>
      <c r="K679" s="5">
        <v>22.7</v>
      </c>
      <c r="L679" s="5">
        <v>997.7</v>
      </c>
      <c r="M679" s="5">
        <v>263.3</v>
      </c>
      <c r="N679" s="5">
        <v>711.7</v>
      </c>
      <c r="O679" s="5">
        <v>151010</v>
      </c>
      <c r="P679" s="3"/>
      <c r="Q679" s="3"/>
    </row>
    <row r="680" spans="1:17" x14ac:dyDescent="0.2">
      <c r="A680" s="2">
        <v>2006</v>
      </c>
      <c r="B680" s="1" t="s">
        <v>103</v>
      </c>
      <c r="C680" s="2" t="s">
        <v>104</v>
      </c>
      <c r="D680" s="2">
        <v>35.200000000000003</v>
      </c>
      <c r="E680" s="2">
        <v>11180.7</v>
      </c>
      <c r="F680" s="2">
        <v>2432.3000000000002</v>
      </c>
      <c r="G680" s="2">
        <v>6078.7</v>
      </c>
      <c r="H680" s="2">
        <v>4924</v>
      </c>
      <c r="I680" s="2">
        <v>135.80000000000001</v>
      </c>
      <c r="J680" s="2">
        <v>9</v>
      </c>
      <c r="K680" s="2">
        <v>29.8</v>
      </c>
      <c r="L680" s="2">
        <v>1049.3</v>
      </c>
      <c r="M680" s="2">
        <v>271.2</v>
      </c>
      <c r="N680" s="2">
        <v>723.4</v>
      </c>
      <c r="O680" s="2">
        <v>151010</v>
      </c>
      <c r="P680" s="3"/>
      <c r="Q680" s="3"/>
    </row>
    <row r="681" spans="1:17" x14ac:dyDescent="0.2">
      <c r="A681" s="5">
        <v>2007</v>
      </c>
      <c r="B681" s="4" t="s">
        <v>103</v>
      </c>
      <c r="C681" s="5" t="s">
        <v>104</v>
      </c>
      <c r="D681" s="5">
        <v>42.3</v>
      </c>
      <c r="E681" s="5">
        <v>12659.5</v>
      </c>
      <c r="F681" s="5">
        <v>3077.6</v>
      </c>
      <c r="G681" s="5">
        <v>6986.6</v>
      </c>
      <c r="H681" s="5">
        <v>5495.6</v>
      </c>
      <c r="I681" s="5">
        <v>176.1</v>
      </c>
      <c r="J681" s="5">
        <v>8.8000000000000007</v>
      </c>
      <c r="K681" s="5">
        <v>32.4</v>
      </c>
      <c r="L681" s="5">
        <v>1376.3</v>
      </c>
      <c r="M681" s="5">
        <v>301.2</v>
      </c>
      <c r="N681" s="5">
        <v>1035.5999999999999</v>
      </c>
      <c r="O681" s="5">
        <v>151010</v>
      </c>
      <c r="P681" s="3"/>
      <c r="Q681" s="3"/>
    </row>
    <row r="682" spans="1:17" x14ac:dyDescent="0.2">
      <c r="A682" s="2">
        <v>2008</v>
      </c>
      <c r="B682" s="1" t="s">
        <v>103</v>
      </c>
      <c r="C682" s="2" t="s">
        <v>104</v>
      </c>
      <c r="D682" s="2">
        <v>103.5</v>
      </c>
      <c r="E682" s="2">
        <v>12571.3</v>
      </c>
      <c r="F682" s="2">
        <v>3547.5</v>
      </c>
      <c r="G682" s="2">
        <v>7404.4</v>
      </c>
      <c r="H682" s="2">
        <v>5030.7</v>
      </c>
      <c r="I682" s="2">
        <v>184.1</v>
      </c>
      <c r="J682" s="2">
        <v>8.1999999999999993</v>
      </c>
      <c r="K682" s="2">
        <v>23</v>
      </c>
      <c r="L682" s="2">
        <v>1478.8</v>
      </c>
      <c r="M682" s="2">
        <v>365.3</v>
      </c>
      <c r="N682" s="2">
        <v>909.7</v>
      </c>
      <c r="O682" s="2">
        <v>151010</v>
      </c>
      <c r="P682" s="3"/>
      <c r="Q682" s="3"/>
    </row>
    <row r="683" spans="1:17" x14ac:dyDescent="0.2">
      <c r="A683" s="5">
        <v>2009</v>
      </c>
      <c r="B683" s="4" t="s">
        <v>103</v>
      </c>
      <c r="C683" s="5" t="s">
        <v>104</v>
      </c>
      <c r="D683" s="5">
        <v>488.2</v>
      </c>
      <c r="E683" s="5">
        <v>13029.1</v>
      </c>
      <c r="F683" s="5">
        <v>4167.7</v>
      </c>
      <c r="G683" s="5">
        <v>8099.1</v>
      </c>
      <c r="H683" s="5">
        <v>4791.8999999999996</v>
      </c>
      <c r="I683" s="5">
        <v>143.80000000000001</v>
      </c>
      <c r="J683" s="5">
        <v>7.4</v>
      </c>
      <c r="K683" s="5">
        <v>11.4</v>
      </c>
      <c r="L683" s="5">
        <v>836.6</v>
      </c>
      <c r="M683" s="5">
        <v>185.3</v>
      </c>
      <c r="N683" s="5">
        <v>631.29999999999995</v>
      </c>
      <c r="O683" s="5">
        <v>151010</v>
      </c>
      <c r="P683" s="3"/>
      <c r="Q683" s="3"/>
    </row>
    <row r="684" spans="1:17" x14ac:dyDescent="0.2">
      <c r="A684" s="2">
        <v>2010</v>
      </c>
      <c r="B684" s="1" t="s">
        <v>103</v>
      </c>
      <c r="C684" s="2" t="s">
        <v>104</v>
      </c>
      <c r="D684" s="2">
        <v>374.3</v>
      </c>
      <c r="E684" s="2">
        <v>13505.9</v>
      </c>
      <c r="F684" s="2">
        <v>3842.3</v>
      </c>
      <c r="G684" s="2">
        <v>7808.3</v>
      </c>
      <c r="H684" s="2">
        <v>5546.9</v>
      </c>
      <c r="I684" s="2">
        <v>136.19999999999999</v>
      </c>
      <c r="J684" s="2">
        <v>3.4</v>
      </c>
      <c r="K684" s="2">
        <v>25.4</v>
      </c>
      <c r="L684" s="2">
        <v>1394</v>
      </c>
      <c r="M684" s="2">
        <v>339.5</v>
      </c>
      <c r="N684" s="2">
        <v>1029.0999999999999</v>
      </c>
      <c r="O684" s="2">
        <v>151010</v>
      </c>
      <c r="P684" s="3"/>
      <c r="Q684" s="3"/>
    </row>
    <row r="685" spans="1:17" x14ac:dyDescent="0.2">
      <c r="A685" s="5">
        <v>2011</v>
      </c>
      <c r="B685" s="4" t="s">
        <v>103</v>
      </c>
      <c r="C685" s="5" t="s">
        <v>104</v>
      </c>
      <c r="D685" s="5">
        <v>422.5</v>
      </c>
      <c r="E685" s="5">
        <v>14290.7</v>
      </c>
      <c r="F685" s="5">
        <v>3999.7</v>
      </c>
      <c r="G685" s="5">
        <v>8352</v>
      </c>
      <c r="H685" s="5">
        <v>5795.8</v>
      </c>
      <c r="I685" s="5">
        <v>138.19999999999999</v>
      </c>
      <c r="J685" s="5">
        <v>5.7</v>
      </c>
      <c r="K685" s="5">
        <v>37.299999999999997</v>
      </c>
      <c r="L685" s="5">
        <v>1661</v>
      </c>
      <c r="M685" s="5">
        <v>408.4</v>
      </c>
      <c r="N685" s="5">
        <v>1224.2</v>
      </c>
      <c r="O685" s="5">
        <v>151010</v>
      </c>
      <c r="P685" s="3"/>
      <c r="Q685" s="3"/>
    </row>
    <row r="686" spans="1:17" x14ac:dyDescent="0.2">
      <c r="A686" s="2">
        <v>2012</v>
      </c>
      <c r="B686" s="1" t="s">
        <v>103</v>
      </c>
      <c r="C686" s="2" t="s">
        <v>104</v>
      </c>
      <c r="D686" s="2">
        <v>454.4</v>
      </c>
      <c r="E686" s="2">
        <v>16941.8</v>
      </c>
      <c r="F686" s="2">
        <v>4658.5</v>
      </c>
      <c r="G686" s="2">
        <v>9926</v>
      </c>
      <c r="H686" s="2">
        <v>6477.2</v>
      </c>
      <c r="I686" s="2">
        <v>149</v>
      </c>
      <c r="J686" s="2">
        <v>5.4</v>
      </c>
      <c r="K686" s="2">
        <v>26</v>
      </c>
      <c r="L686" s="2">
        <v>1312.5</v>
      </c>
      <c r="M686" s="2">
        <v>287.3</v>
      </c>
      <c r="N686" s="2">
        <v>1167.3</v>
      </c>
      <c r="O686" s="2">
        <v>151010</v>
      </c>
      <c r="P686" s="3"/>
      <c r="Q686" s="3"/>
    </row>
    <row r="687" spans="1:17" x14ac:dyDescent="0.2">
      <c r="A687" s="5">
        <v>2013</v>
      </c>
      <c r="B687" s="4" t="s">
        <v>103</v>
      </c>
      <c r="C687" s="5" t="s">
        <v>104</v>
      </c>
      <c r="D687" s="5">
        <v>450.4</v>
      </c>
      <c r="E687" s="5">
        <v>17850.099999999999</v>
      </c>
      <c r="F687" s="5">
        <v>5563.7</v>
      </c>
      <c r="G687" s="5">
        <v>10275.4</v>
      </c>
      <c r="H687" s="5">
        <v>7042.1</v>
      </c>
      <c r="I687" s="5">
        <v>167.6</v>
      </c>
      <c r="J687" s="5">
        <v>6.4</v>
      </c>
      <c r="K687" s="5">
        <v>38.299999999999997</v>
      </c>
      <c r="L687" s="5">
        <v>1350.4</v>
      </c>
      <c r="M687" s="5">
        <v>307.89999999999998</v>
      </c>
      <c r="N687" s="5">
        <v>994.2</v>
      </c>
      <c r="O687" s="5">
        <v>151010</v>
      </c>
      <c r="P687" s="3"/>
      <c r="Q687" s="3"/>
    </row>
    <row r="688" spans="1:17" x14ac:dyDescent="0.2">
      <c r="A688" s="2">
        <v>2014</v>
      </c>
      <c r="B688" s="1" t="s">
        <v>103</v>
      </c>
      <c r="C688" s="2" t="s">
        <v>104</v>
      </c>
      <c r="D688" s="2">
        <v>336.6</v>
      </c>
      <c r="E688" s="2">
        <v>17779.099999999999</v>
      </c>
      <c r="F688" s="2">
        <v>4889.8</v>
      </c>
      <c r="G688" s="2">
        <v>9970.5</v>
      </c>
      <c r="H688" s="2">
        <v>7365.8</v>
      </c>
      <c r="I688" s="2">
        <v>158.1</v>
      </c>
      <c r="J688" s="2">
        <v>9.4</v>
      </c>
      <c r="K688" s="2">
        <v>1.4</v>
      </c>
      <c r="L688" s="2">
        <v>1354.5</v>
      </c>
      <c r="M688" s="2">
        <v>366</v>
      </c>
      <c r="N688" s="2">
        <v>991.7</v>
      </c>
      <c r="O688" s="2">
        <v>151010</v>
      </c>
      <c r="P688" s="3"/>
      <c r="Q688" s="3"/>
    </row>
    <row r="689" spans="1:17" x14ac:dyDescent="0.2">
      <c r="A689" s="5">
        <v>2015</v>
      </c>
      <c r="B689" s="4" t="s">
        <v>103</v>
      </c>
      <c r="C689" s="5" t="s">
        <v>104</v>
      </c>
      <c r="D689" s="5">
        <v>206.4</v>
      </c>
      <c r="E689" s="5">
        <v>17438.099999999999</v>
      </c>
      <c r="F689" s="5">
        <v>4384.7</v>
      </c>
      <c r="G689" s="5">
        <v>10057</v>
      </c>
      <c r="H689" s="5">
        <v>7249</v>
      </c>
      <c r="I689" s="5">
        <v>152.6</v>
      </c>
      <c r="J689" s="5">
        <v>4.5999999999999996</v>
      </c>
      <c r="K689" s="5">
        <v>39.700000000000003</v>
      </c>
      <c r="L689" s="5">
        <v>1733.5</v>
      </c>
      <c r="M689" s="5">
        <v>415.9</v>
      </c>
      <c r="N689" s="5">
        <v>1277.9000000000001</v>
      </c>
      <c r="O689" s="5">
        <v>151010</v>
      </c>
      <c r="P689" s="3"/>
      <c r="Q689" s="3"/>
    </row>
    <row r="690" spans="1:17" x14ac:dyDescent="0.2">
      <c r="A690" s="2">
        <v>2016</v>
      </c>
      <c r="B690" s="1" t="s">
        <v>103</v>
      </c>
      <c r="C690" s="2" t="s">
        <v>104</v>
      </c>
      <c r="D690" s="2">
        <v>1501.3</v>
      </c>
      <c r="E690" s="2">
        <v>18055.3</v>
      </c>
      <c r="F690" s="2">
        <v>5289.4</v>
      </c>
      <c r="G690" s="2">
        <v>10841.9</v>
      </c>
      <c r="H690" s="2">
        <v>7079.6</v>
      </c>
      <c r="I690" s="2">
        <v>148.4</v>
      </c>
      <c r="J690" s="2">
        <v>6.2</v>
      </c>
      <c r="K690" s="2">
        <v>30.4</v>
      </c>
      <c r="L690" s="2">
        <v>2132.1999999999998</v>
      </c>
      <c r="M690" s="2">
        <v>586.5</v>
      </c>
      <c r="N690" s="2">
        <v>631.1</v>
      </c>
      <c r="O690" s="2">
        <v>151010</v>
      </c>
      <c r="P690" s="3"/>
      <c r="Q690" s="3"/>
    </row>
    <row r="691" spans="1:17" x14ac:dyDescent="0.2">
      <c r="A691" s="5">
        <v>2017</v>
      </c>
      <c r="B691" s="4" t="s">
        <v>103</v>
      </c>
      <c r="C691" s="5" t="s">
        <v>104</v>
      </c>
      <c r="D691" s="5">
        <v>3677.6</v>
      </c>
      <c r="E691" s="5">
        <v>18467.2</v>
      </c>
      <c r="F691" s="5">
        <v>3818.8</v>
      </c>
      <c r="G691" s="5">
        <v>8281.7000000000007</v>
      </c>
      <c r="H691" s="5">
        <v>10086.200000000001</v>
      </c>
      <c r="I691" s="5">
        <v>139.6</v>
      </c>
      <c r="J691" s="5">
        <v>1.5</v>
      </c>
      <c r="K691" s="5">
        <v>20.8</v>
      </c>
      <c r="L691" s="5">
        <v>1416.1</v>
      </c>
      <c r="M691" s="5">
        <v>260.89999999999998</v>
      </c>
      <c r="N691" s="5">
        <v>3000.4</v>
      </c>
      <c r="O691" s="5">
        <v>151010</v>
      </c>
      <c r="P691" s="3"/>
      <c r="Q691" s="3"/>
    </row>
    <row r="692" spans="1:17" x14ac:dyDescent="0.2">
      <c r="A692" s="2">
        <v>2018</v>
      </c>
      <c r="B692" s="1" t="s">
        <v>103</v>
      </c>
      <c r="C692" s="2" t="s">
        <v>104</v>
      </c>
      <c r="D692" s="2">
        <v>2976</v>
      </c>
      <c r="E692" s="2">
        <v>19178.3</v>
      </c>
      <c r="F692" s="2">
        <v>3758.3</v>
      </c>
      <c r="G692" s="2">
        <v>8002</v>
      </c>
      <c r="H692" s="2">
        <v>10857.5</v>
      </c>
      <c r="I692" s="2">
        <v>150</v>
      </c>
      <c r="J692" s="2">
        <v>46.3</v>
      </c>
      <c r="K692" s="2">
        <v>35.1</v>
      </c>
      <c r="L692" s="2">
        <v>2015</v>
      </c>
      <c r="M692" s="2">
        <v>524.29999999999995</v>
      </c>
      <c r="N692" s="2">
        <v>1497.8</v>
      </c>
      <c r="O692" s="2">
        <v>151010</v>
      </c>
      <c r="P692" s="3"/>
      <c r="Q692" s="3"/>
    </row>
    <row r="693" spans="1:17" x14ac:dyDescent="0.2">
      <c r="A693" s="5">
        <v>2019</v>
      </c>
      <c r="B693" s="4" t="s">
        <v>103</v>
      </c>
      <c r="C693" s="5" t="s">
        <v>104</v>
      </c>
      <c r="D693" s="5">
        <v>2414.6999999999998</v>
      </c>
      <c r="E693" s="5">
        <v>18942.8</v>
      </c>
      <c r="F693" s="5">
        <v>3267.8</v>
      </c>
      <c r="G693" s="5">
        <v>7554.5</v>
      </c>
      <c r="H693" s="5">
        <v>11053.6</v>
      </c>
      <c r="I693" s="5">
        <v>150.5</v>
      </c>
      <c r="J693" s="5"/>
      <c r="K693" s="5">
        <v>49.4</v>
      </c>
      <c r="L693" s="5">
        <v>2289.5</v>
      </c>
      <c r="M693" s="5">
        <v>480.1</v>
      </c>
      <c r="N693" s="5">
        <v>1760</v>
      </c>
      <c r="O693" s="5">
        <v>151010</v>
      </c>
      <c r="P693" s="3"/>
      <c r="Q693" s="3"/>
    </row>
    <row r="694" spans="1:17" x14ac:dyDescent="0.2">
      <c r="A694" s="2">
        <v>2004</v>
      </c>
      <c r="B694" s="1" t="s">
        <v>105</v>
      </c>
      <c r="C694" s="2" t="s">
        <v>106</v>
      </c>
      <c r="D694" s="2">
        <v>30.172000000000001</v>
      </c>
      <c r="E694" s="2">
        <v>1306.711</v>
      </c>
      <c r="F694" s="2">
        <v>449.053</v>
      </c>
      <c r="G694" s="2">
        <v>825.10699999999997</v>
      </c>
      <c r="H694" s="2">
        <v>481.60399999999998</v>
      </c>
      <c r="I694" s="2">
        <v>22.54</v>
      </c>
      <c r="J694" s="2"/>
      <c r="K694" s="2">
        <v>3.0289999999999999</v>
      </c>
      <c r="L694" s="2">
        <v>250.47</v>
      </c>
      <c r="M694" s="2">
        <v>84.13</v>
      </c>
      <c r="N694" s="2">
        <v>163.31100000000001</v>
      </c>
      <c r="O694" s="2">
        <v>452030</v>
      </c>
      <c r="P694" s="3"/>
      <c r="Q694" s="3"/>
    </row>
    <row r="695" spans="1:17" x14ac:dyDescent="0.2">
      <c r="A695" s="5">
        <v>2005</v>
      </c>
      <c r="B695" s="4" t="s">
        <v>105</v>
      </c>
      <c r="C695" s="5" t="s">
        <v>106</v>
      </c>
      <c r="D695" s="5">
        <v>38.668999999999997</v>
      </c>
      <c r="E695" s="5">
        <v>1932.54</v>
      </c>
      <c r="F695" s="5">
        <v>781</v>
      </c>
      <c r="G695" s="5">
        <v>1243.3050000000001</v>
      </c>
      <c r="H695" s="5">
        <v>689.23500000000001</v>
      </c>
      <c r="I695" s="5">
        <v>24.09</v>
      </c>
      <c r="J695" s="5">
        <v>0.36699999999999999</v>
      </c>
      <c r="K695" s="5">
        <v>4.0839999999999996</v>
      </c>
      <c r="L695" s="5">
        <v>312.05200000000002</v>
      </c>
      <c r="M695" s="5">
        <v>101.629</v>
      </c>
      <c r="N695" s="5">
        <v>206.339</v>
      </c>
      <c r="O695" s="5">
        <v>452030</v>
      </c>
      <c r="P695" s="3"/>
      <c r="Q695" s="3"/>
    </row>
    <row r="696" spans="1:17" x14ac:dyDescent="0.2">
      <c r="A696" s="2">
        <v>2006</v>
      </c>
      <c r="B696" s="1" t="s">
        <v>105</v>
      </c>
      <c r="C696" s="2" t="s">
        <v>106</v>
      </c>
      <c r="D696" s="2">
        <v>74.135000000000005</v>
      </c>
      <c r="E696" s="2">
        <v>2195.3969999999999</v>
      </c>
      <c r="F696" s="2">
        <v>680.41399999999999</v>
      </c>
      <c r="G696" s="2">
        <v>1292.403</v>
      </c>
      <c r="H696" s="2">
        <v>902.99400000000003</v>
      </c>
      <c r="I696" s="2">
        <v>38.798999999999999</v>
      </c>
      <c r="J696" s="2">
        <v>0.70899999999999996</v>
      </c>
      <c r="K696" s="2">
        <v>6.0010000000000003</v>
      </c>
      <c r="L696" s="2">
        <v>379.27300000000002</v>
      </c>
      <c r="M696" s="2">
        <v>117.581</v>
      </c>
      <c r="N696" s="2">
        <v>255.691</v>
      </c>
      <c r="O696" s="2">
        <v>452030</v>
      </c>
      <c r="P696" s="3"/>
      <c r="Q696" s="3"/>
    </row>
    <row r="697" spans="1:17" x14ac:dyDescent="0.2">
      <c r="A697" s="5">
        <v>2007</v>
      </c>
      <c r="B697" s="4" t="s">
        <v>105</v>
      </c>
      <c r="C697" s="5" t="s">
        <v>106</v>
      </c>
      <c r="D697" s="5">
        <v>183.64099999999999</v>
      </c>
      <c r="E697" s="5">
        <v>2675.7330000000002</v>
      </c>
      <c r="F697" s="5">
        <v>722.63599999999997</v>
      </c>
      <c r="G697" s="5">
        <v>1395.9849999999999</v>
      </c>
      <c r="H697" s="5">
        <v>1264.914</v>
      </c>
      <c r="I697" s="5">
        <v>36.875999999999998</v>
      </c>
      <c r="J697" s="5">
        <v>2.7440000000000002</v>
      </c>
      <c r="K697" s="5">
        <v>10.518000000000001</v>
      </c>
      <c r="L697" s="5">
        <v>511.50200000000001</v>
      </c>
      <c r="M697" s="5">
        <v>147.79</v>
      </c>
      <c r="N697" s="5">
        <v>353.19400000000002</v>
      </c>
      <c r="O697" s="5">
        <v>452030</v>
      </c>
      <c r="P697" s="3"/>
      <c r="Q697" s="3"/>
    </row>
    <row r="698" spans="1:17" x14ac:dyDescent="0.2">
      <c r="A698" s="2">
        <v>2008</v>
      </c>
      <c r="B698" s="1" t="s">
        <v>105</v>
      </c>
      <c r="C698" s="2" t="s">
        <v>106</v>
      </c>
      <c r="D698" s="2">
        <v>214.98699999999999</v>
      </c>
      <c r="E698" s="2">
        <v>2994.1590000000001</v>
      </c>
      <c r="F698" s="2">
        <v>786.45899999999995</v>
      </c>
      <c r="G698" s="2">
        <v>1625.59</v>
      </c>
      <c r="H698" s="2">
        <v>1349.425</v>
      </c>
      <c r="I698" s="2">
        <v>39.627000000000002</v>
      </c>
      <c r="J698" s="2">
        <v>4.657</v>
      </c>
      <c r="K698" s="2">
        <v>10.426</v>
      </c>
      <c r="L698" s="2">
        <v>592.58000000000004</v>
      </c>
      <c r="M698" s="2">
        <v>163.00299999999999</v>
      </c>
      <c r="N698" s="2">
        <v>419.15100000000001</v>
      </c>
      <c r="O698" s="2">
        <v>452030</v>
      </c>
      <c r="P698" s="3"/>
      <c r="Q698" s="3"/>
    </row>
    <row r="699" spans="1:17" x14ac:dyDescent="0.2">
      <c r="A699" s="5">
        <v>2009</v>
      </c>
      <c r="B699" s="4" t="s">
        <v>105</v>
      </c>
      <c r="C699" s="5" t="s">
        <v>106</v>
      </c>
      <c r="D699" s="5">
        <v>422.38299999999998</v>
      </c>
      <c r="E699" s="5">
        <v>3219.1840000000002</v>
      </c>
      <c r="F699" s="5">
        <v>753.44899999999996</v>
      </c>
      <c r="G699" s="5">
        <v>1456.366</v>
      </c>
      <c r="H699" s="5">
        <v>1746.077</v>
      </c>
      <c r="I699" s="5">
        <v>36.585999999999999</v>
      </c>
      <c r="J699" s="5">
        <v>2.1539999999999999</v>
      </c>
      <c r="K699" s="5">
        <v>9.3819999999999997</v>
      </c>
      <c r="L699" s="5">
        <v>446.52699999999999</v>
      </c>
      <c r="M699" s="5">
        <v>119.31100000000001</v>
      </c>
      <c r="N699" s="5">
        <v>317.834</v>
      </c>
      <c r="O699" s="5">
        <v>452030</v>
      </c>
      <c r="P699" s="3"/>
      <c r="Q699" s="3"/>
    </row>
    <row r="700" spans="1:17" x14ac:dyDescent="0.2">
      <c r="A700" s="2">
        <v>2010</v>
      </c>
      <c r="B700" s="1" t="s">
        <v>105</v>
      </c>
      <c r="C700" s="2" t="s">
        <v>106</v>
      </c>
      <c r="D700" s="2">
        <v>624.22900000000004</v>
      </c>
      <c r="E700" s="2">
        <v>4015.857</v>
      </c>
      <c r="F700" s="2">
        <v>799.99199999999996</v>
      </c>
      <c r="G700" s="2">
        <v>1673.1420000000001</v>
      </c>
      <c r="H700" s="2">
        <v>2320.855</v>
      </c>
      <c r="I700" s="2">
        <v>40.198999999999998</v>
      </c>
      <c r="J700" s="2">
        <v>5.0460000000000003</v>
      </c>
      <c r="K700" s="2">
        <v>6.008</v>
      </c>
      <c r="L700" s="2">
        <v>663.68799999999999</v>
      </c>
      <c r="M700" s="2">
        <v>161.27500000000001</v>
      </c>
      <c r="N700" s="2">
        <v>496.40499999999997</v>
      </c>
      <c r="O700" s="2">
        <v>452030</v>
      </c>
      <c r="P700" s="3"/>
      <c r="Q700" s="3"/>
    </row>
    <row r="701" spans="1:17" x14ac:dyDescent="0.2">
      <c r="A701" s="5">
        <v>2011</v>
      </c>
      <c r="B701" s="4" t="s">
        <v>105</v>
      </c>
      <c r="C701" s="5" t="s">
        <v>106</v>
      </c>
      <c r="D701" s="5">
        <v>648.93399999999997</v>
      </c>
      <c r="E701" s="5">
        <v>4445.2250000000004</v>
      </c>
      <c r="F701" s="5">
        <v>1377.1289999999999</v>
      </c>
      <c r="G701" s="5">
        <v>2260.4389999999999</v>
      </c>
      <c r="H701" s="5">
        <v>2171.7689999999998</v>
      </c>
      <c r="I701" s="5">
        <v>43.029000000000003</v>
      </c>
      <c r="J701" s="5">
        <v>10.244999999999999</v>
      </c>
      <c r="K701" s="5">
        <v>4.6509999999999998</v>
      </c>
      <c r="L701" s="5">
        <v>716.75199999999995</v>
      </c>
      <c r="M701" s="5">
        <v>187.91</v>
      </c>
      <c r="N701" s="5">
        <v>524.19100000000003</v>
      </c>
      <c r="O701" s="5">
        <v>452030</v>
      </c>
      <c r="P701" s="3"/>
      <c r="Q701" s="3"/>
    </row>
    <row r="702" spans="1:17" x14ac:dyDescent="0.2">
      <c r="A702" s="2">
        <v>2012</v>
      </c>
      <c r="B702" s="1" t="s">
        <v>105</v>
      </c>
      <c r="C702" s="2" t="s">
        <v>106</v>
      </c>
      <c r="D702" s="2">
        <v>942.50300000000004</v>
      </c>
      <c r="E702" s="2">
        <v>5215.4629999999997</v>
      </c>
      <c r="F702" s="2">
        <v>1706.4970000000001</v>
      </c>
      <c r="G702" s="2">
        <v>2773.2809999999999</v>
      </c>
      <c r="H702" s="2">
        <v>2429.9589999999998</v>
      </c>
      <c r="I702" s="2">
        <v>59.613</v>
      </c>
      <c r="J702" s="2">
        <v>11.512</v>
      </c>
      <c r="K702" s="2">
        <v>4.1909999999999998</v>
      </c>
      <c r="L702" s="2">
        <v>778.84100000000001</v>
      </c>
      <c r="M702" s="2">
        <v>219.333</v>
      </c>
      <c r="N702" s="2">
        <v>555.31700000000001</v>
      </c>
      <c r="O702" s="2">
        <v>452030</v>
      </c>
      <c r="P702" s="3"/>
      <c r="Q702" s="3"/>
    </row>
    <row r="703" spans="1:17" x14ac:dyDescent="0.2">
      <c r="A703" s="5">
        <v>2013</v>
      </c>
      <c r="B703" s="4" t="s">
        <v>105</v>
      </c>
      <c r="C703" s="5" t="s">
        <v>106</v>
      </c>
      <c r="D703" s="5">
        <v>1192.162</v>
      </c>
      <c r="E703" s="5">
        <v>6168.0280000000002</v>
      </c>
      <c r="F703" s="5">
        <v>2132.8739999999998</v>
      </c>
      <c r="G703" s="5">
        <v>3287.9560000000001</v>
      </c>
      <c r="H703" s="5">
        <v>2859.509</v>
      </c>
      <c r="I703" s="5">
        <v>63.552999999999997</v>
      </c>
      <c r="J703" s="5">
        <v>14.972</v>
      </c>
      <c r="K703" s="5">
        <v>3.077</v>
      </c>
      <c r="L703" s="5">
        <v>846.64499999999998</v>
      </c>
      <c r="M703" s="5">
        <v>207.89599999999999</v>
      </c>
      <c r="N703" s="5">
        <v>635.67200000000003</v>
      </c>
      <c r="O703" s="5">
        <v>452030</v>
      </c>
      <c r="P703" s="3"/>
      <c r="Q703" s="3"/>
    </row>
    <row r="704" spans="1:17" x14ac:dyDescent="0.2">
      <c r="A704" s="2">
        <v>2014</v>
      </c>
      <c r="B704" s="1" t="s">
        <v>105</v>
      </c>
      <c r="C704" s="2" t="s">
        <v>106</v>
      </c>
      <c r="D704" s="2">
        <v>1329.6</v>
      </c>
      <c r="E704" s="2">
        <v>7027</v>
      </c>
      <c r="F704" s="2">
        <v>2673.9</v>
      </c>
      <c r="G704" s="2">
        <v>4089.1</v>
      </c>
      <c r="H704" s="2">
        <v>2907.4</v>
      </c>
      <c r="I704" s="2">
        <v>80.400000000000006</v>
      </c>
      <c r="J704" s="2">
        <v>20.2</v>
      </c>
      <c r="K704" s="2">
        <v>6.1</v>
      </c>
      <c r="L704" s="2">
        <v>972.5</v>
      </c>
      <c r="M704" s="2">
        <v>257.3</v>
      </c>
      <c r="N704" s="2">
        <v>709.1</v>
      </c>
      <c r="O704" s="2">
        <v>452030</v>
      </c>
      <c r="P704" s="3"/>
      <c r="Q704" s="3"/>
    </row>
    <row r="705" spans="1:17" x14ac:dyDescent="0.2">
      <c r="A705" s="5">
        <v>2015</v>
      </c>
      <c r="B705" s="4" t="s">
        <v>105</v>
      </c>
      <c r="C705" s="5" t="s">
        <v>106</v>
      </c>
      <c r="D705" s="5">
        <v>1760.4</v>
      </c>
      <c r="E705" s="5">
        <v>7458.4</v>
      </c>
      <c r="F705" s="5">
        <v>2813.5</v>
      </c>
      <c r="G705" s="5">
        <v>4180</v>
      </c>
      <c r="H705" s="5">
        <v>3238.5</v>
      </c>
      <c r="I705" s="5">
        <v>68.3</v>
      </c>
      <c r="J705" s="5">
        <v>18.399999999999999</v>
      </c>
      <c r="K705" s="5">
        <v>8.8000000000000007</v>
      </c>
      <c r="L705" s="5">
        <v>1052.8</v>
      </c>
      <c r="M705" s="5">
        <v>280.5</v>
      </c>
      <c r="N705" s="5">
        <v>763.5</v>
      </c>
      <c r="O705" s="5">
        <v>452030</v>
      </c>
      <c r="P705" s="3"/>
      <c r="Q705" s="3"/>
    </row>
    <row r="706" spans="1:17" x14ac:dyDescent="0.2">
      <c r="A706" s="2">
        <v>2016</v>
      </c>
      <c r="B706" s="1" t="s">
        <v>105</v>
      </c>
      <c r="C706" s="2" t="s">
        <v>106</v>
      </c>
      <c r="D706" s="2">
        <v>1173.2</v>
      </c>
      <c r="E706" s="2">
        <v>8498.7000000000007</v>
      </c>
      <c r="F706" s="2">
        <v>3010.7</v>
      </c>
      <c r="G706" s="2">
        <v>4775.6000000000004</v>
      </c>
      <c r="H706" s="2">
        <v>3674.9</v>
      </c>
      <c r="I706" s="2">
        <v>72.599999999999994</v>
      </c>
      <c r="J706" s="2">
        <v>11.5</v>
      </c>
      <c r="K706" s="2">
        <v>9.6999999999999993</v>
      </c>
      <c r="L706" s="2">
        <v>1141.0999999999999</v>
      </c>
      <c r="M706" s="2">
        <v>308.5</v>
      </c>
      <c r="N706" s="2">
        <v>822.9</v>
      </c>
      <c r="O706" s="2">
        <v>452030</v>
      </c>
      <c r="P706" s="3"/>
      <c r="Q706" s="3"/>
    </row>
    <row r="707" spans="1:17" x14ac:dyDescent="0.2">
      <c r="A707" s="5">
        <v>2017</v>
      </c>
      <c r="B707" s="4" t="s">
        <v>105</v>
      </c>
      <c r="C707" s="5" t="s">
        <v>106</v>
      </c>
      <c r="D707" s="5">
        <v>1753.7</v>
      </c>
      <c r="E707" s="5">
        <v>10003.9</v>
      </c>
      <c r="F707" s="5">
        <v>3542.6</v>
      </c>
      <c r="G707" s="5">
        <v>5960.5</v>
      </c>
      <c r="H707" s="5">
        <v>3989.8</v>
      </c>
      <c r="I707" s="5">
        <v>92.3</v>
      </c>
      <c r="J707" s="5">
        <v>20.2</v>
      </c>
      <c r="K707" s="5">
        <v>10.199999999999999</v>
      </c>
      <c r="L707" s="5">
        <v>1352.4</v>
      </c>
      <c r="M707" s="5">
        <v>691.7</v>
      </c>
      <c r="N707" s="5">
        <v>650.5</v>
      </c>
      <c r="O707" s="5">
        <v>452030</v>
      </c>
      <c r="P707" s="3"/>
      <c r="Q707" s="3"/>
    </row>
    <row r="708" spans="1:17" x14ac:dyDescent="0.2">
      <c r="A708" s="2">
        <v>2018</v>
      </c>
      <c r="B708" s="1" t="s">
        <v>105</v>
      </c>
      <c r="C708" s="2" t="s">
        <v>106</v>
      </c>
      <c r="D708" s="2">
        <v>1291.7</v>
      </c>
      <c r="E708" s="2">
        <v>10044.9</v>
      </c>
      <c r="F708" s="2">
        <v>3570.7</v>
      </c>
      <c r="G708" s="2">
        <v>5980.7</v>
      </c>
      <c r="H708" s="2">
        <v>4017</v>
      </c>
      <c r="I708" s="2">
        <v>101.7</v>
      </c>
      <c r="J708" s="2"/>
      <c r="K708" s="2">
        <v>11.9</v>
      </c>
      <c r="L708" s="2">
        <v>1588.4</v>
      </c>
      <c r="M708" s="2">
        <v>371.5</v>
      </c>
      <c r="N708" s="2">
        <v>1205</v>
      </c>
      <c r="O708" s="2">
        <v>452030</v>
      </c>
      <c r="P708" s="3"/>
      <c r="Q708" s="3"/>
    </row>
    <row r="709" spans="1:17" x14ac:dyDescent="0.2">
      <c r="A709" s="5">
        <v>2019</v>
      </c>
      <c r="B709" s="4" t="s">
        <v>105</v>
      </c>
      <c r="C709" s="5" t="s">
        <v>106</v>
      </c>
      <c r="D709" s="5">
        <v>908.6</v>
      </c>
      <c r="E709" s="5">
        <v>10815.5</v>
      </c>
      <c r="F709" s="5">
        <v>3806.1</v>
      </c>
      <c r="G709" s="5">
        <v>6219.3</v>
      </c>
      <c r="H709" s="5">
        <v>4530.3</v>
      </c>
      <c r="I709" s="5">
        <v>117.6</v>
      </c>
      <c r="J709" s="5"/>
      <c r="K709" s="5">
        <v>9</v>
      </c>
      <c r="L709" s="5">
        <v>1495.9</v>
      </c>
      <c r="M709" s="5">
        <v>331.9</v>
      </c>
      <c r="N709" s="5">
        <v>1155</v>
      </c>
      <c r="O709" s="5">
        <v>452030</v>
      </c>
      <c r="P709" s="3"/>
      <c r="Q709" s="3"/>
    </row>
    <row r="710" spans="1:17" x14ac:dyDescent="0.2">
      <c r="A710" s="2">
        <v>2004</v>
      </c>
      <c r="B710" s="1" t="s">
        <v>107</v>
      </c>
      <c r="C710" s="2" t="s">
        <v>108</v>
      </c>
      <c r="D710" s="2">
        <v>964</v>
      </c>
      <c r="E710" s="2">
        <v>16593</v>
      </c>
      <c r="F710" s="2">
        <v>2980</v>
      </c>
      <c r="G710" s="2">
        <v>19934</v>
      </c>
      <c r="H710" s="2">
        <v>-3539</v>
      </c>
      <c r="I710" s="2">
        <v>232</v>
      </c>
      <c r="J710" s="2">
        <v>24</v>
      </c>
      <c r="K710" s="2">
        <v>39</v>
      </c>
      <c r="L710" s="2">
        <v>-636</v>
      </c>
      <c r="M710" s="2">
        <v>4078</v>
      </c>
      <c r="N710" s="2">
        <v>-4753</v>
      </c>
      <c r="O710" s="2">
        <v>251010</v>
      </c>
      <c r="P710" s="3"/>
      <c r="Q710" s="3"/>
    </row>
    <row r="711" spans="1:17" x14ac:dyDescent="0.2">
      <c r="A711" s="5">
        <v>2005</v>
      </c>
      <c r="B711" s="4" t="s">
        <v>107</v>
      </c>
      <c r="C711" s="5" t="s">
        <v>108</v>
      </c>
      <c r="D711" s="5">
        <v>2257</v>
      </c>
      <c r="E711" s="5">
        <v>17023</v>
      </c>
      <c r="F711" s="5">
        <v>3390</v>
      </c>
      <c r="G711" s="5">
        <v>23111</v>
      </c>
      <c r="H711" s="5">
        <v>-6245</v>
      </c>
      <c r="I711" s="5">
        <v>318</v>
      </c>
      <c r="J711" s="5">
        <v>43</v>
      </c>
      <c r="K711" s="5">
        <v>24</v>
      </c>
      <c r="L711" s="5">
        <v>-2371</v>
      </c>
      <c r="M711" s="5">
        <v>-55</v>
      </c>
      <c r="N711" s="5">
        <v>-2357</v>
      </c>
      <c r="O711" s="5">
        <v>251010</v>
      </c>
      <c r="P711" s="3"/>
      <c r="Q711" s="3"/>
    </row>
    <row r="712" spans="1:17" x14ac:dyDescent="0.2">
      <c r="A712" s="2">
        <v>2006</v>
      </c>
      <c r="B712" s="1" t="s">
        <v>107</v>
      </c>
      <c r="C712" s="2" t="s">
        <v>108</v>
      </c>
      <c r="D712" s="2">
        <v>1813</v>
      </c>
      <c r="E712" s="2">
        <v>15392</v>
      </c>
      <c r="F712" s="2">
        <v>3388</v>
      </c>
      <c r="G712" s="2">
        <v>27244</v>
      </c>
      <c r="H712" s="2">
        <v>-12055</v>
      </c>
      <c r="I712" s="2">
        <v>429</v>
      </c>
      <c r="J712" s="2">
        <v>51</v>
      </c>
      <c r="K712" s="2">
        <v>37</v>
      </c>
      <c r="L712" s="2">
        <v>-5294</v>
      </c>
      <c r="M712" s="2">
        <v>136</v>
      </c>
      <c r="N712" s="2">
        <v>-5464</v>
      </c>
      <c r="O712" s="2">
        <v>251010</v>
      </c>
      <c r="P712" s="3"/>
      <c r="Q712" s="3"/>
    </row>
    <row r="713" spans="1:17" x14ac:dyDescent="0.2">
      <c r="A713" s="5">
        <v>2007</v>
      </c>
      <c r="B713" s="4" t="s">
        <v>107</v>
      </c>
      <c r="C713" s="5" t="s">
        <v>108</v>
      </c>
      <c r="D713" s="5">
        <v>1209</v>
      </c>
      <c r="E713" s="5">
        <v>13667</v>
      </c>
      <c r="F713" s="5">
        <v>808</v>
      </c>
      <c r="G713" s="5">
        <v>26976</v>
      </c>
      <c r="H713" s="5">
        <v>-13472</v>
      </c>
      <c r="I713" s="5">
        <v>769</v>
      </c>
      <c r="J713" s="5">
        <v>68</v>
      </c>
      <c r="K713" s="5">
        <v>63</v>
      </c>
      <c r="L713" s="5">
        <v>-2767</v>
      </c>
      <c r="M713" s="5">
        <v>-522</v>
      </c>
      <c r="N713" s="5">
        <v>-3065</v>
      </c>
      <c r="O713" s="5">
        <v>251010</v>
      </c>
      <c r="P713" s="3"/>
      <c r="Q713" s="3"/>
    </row>
    <row r="714" spans="1:17" x14ac:dyDescent="0.2">
      <c r="A714" s="2">
        <v>2008</v>
      </c>
      <c r="B714" s="1" t="s">
        <v>107</v>
      </c>
      <c r="C714" s="2" t="s">
        <v>108</v>
      </c>
      <c r="D714" s="2">
        <v>1362</v>
      </c>
      <c r="E714" s="2">
        <v>10306</v>
      </c>
      <c r="F714" s="2">
        <v>609</v>
      </c>
      <c r="G714" s="2">
        <v>24592</v>
      </c>
      <c r="H714" s="2">
        <v>-14425</v>
      </c>
      <c r="I714" s="2">
        <v>437</v>
      </c>
      <c r="J714" s="2">
        <v>38</v>
      </c>
      <c r="K714" s="2">
        <v>28</v>
      </c>
      <c r="L714" s="2">
        <v>3250</v>
      </c>
      <c r="M714" s="2">
        <v>166</v>
      </c>
      <c r="N714" s="2">
        <v>3037</v>
      </c>
      <c r="O714" s="2">
        <v>251010</v>
      </c>
      <c r="P714" s="3"/>
      <c r="Q714" s="3"/>
    </row>
    <row r="715" spans="1:17" x14ac:dyDescent="0.2">
      <c r="A715" s="5">
        <v>2009</v>
      </c>
      <c r="B715" s="4" t="s">
        <v>107</v>
      </c>
      <c r="C715" s="5" t="s">
        <v>108</v>
      </c>
      <c r="D715" s="5">
        <v>3203</v>
      </c>
      <c r="E715" s="5">
        <v>10307</v>
      </c>
      <c r="F715" s="5">
        <v>286</v>
      </c>
      <c r="G715" s="5">
        <v>4941</v>
      </c>
      <c r="H715" s="5">
        <v>4938</v>
      </c>
      <c r="I715" s="5">
        <v>423</v>
      </c>
      <c r="J715" s="5">
        <v>15</v>
      </c>
      <c r="K715" s="5">
        <v>44</v>
      </c>
      <c r="L715" s="5">
        <v>9050</v>
      </c>
      <c r="M715" s="5">
        <v>-338</v>
      </c>
      <c r="N715" s="5">
        <v>9300</v>
      </c>
      <c r="O715" s="5">
        <v>251010</v>
      </c>
      <c r="P715" s="3"/>
      <c r="Q715" s="3"/>
    </row>
    <row r="716" spans="1:17" x14ac:dyDescent="0.2">
      <c r="A716" s="2">
        <v>2010</v>
      </c>
      <c r="B716" s="1" t="s">
        <v>107</v>
      </c>
      <c r="C716" s="2" t="s">
        <v>108</v>
      </c>
      <c r="D716" s="2">
        <v>3816</v>
      </c>
      <c r="E716" s="2">
        <v>11082</v>
      </c>
      <c r="F716" s="2">
        <v>177</v>
      </c>
      <c r="G716" s="2">
        <v>4983</v>
      </c>
      <c r="H716" s="2">
        <v>5641</v>
      </c>
      <c r="I716" s="2">
        <v>30</v>
      </c>
      <c r="J716" s="2">
        <v>29</v>
      </c>
      <c r="K716" s="2">
        <v>72</v>
      </c>
      <c r="L716" s="2">
        <v>961</v>
      </c>
      <c r="M716" s="2">
        <v>258</v>
      </c>
      <c r="N716" s="2">
        <v>631</v>
      </c>
      <c r="O716" s="2">
        <v>251010</v>
      </c>
      <c r="P716" s="3"/>
      <c r="Q716" s="3"/>
    </row>
    <row r="717" spans="1:17" x14ac:dyDescent="0.2">
      <c r="A717" s="5">
        <v>2011</v>
      </c>
      <c r="B717" s="4" t="s">
        <v>107</v>
      </c>
      <c r="C717" s="5" t="s">
        <v>108</v>
      </c>
      <c r="D717" s="5">
        <v>1372</v>
      </c>
      <c r="E717" s="5">
        <v>9128</v>
      </c>
      <c r="F717" s="5">
        <v>2049</v>
      </c>
      <c r="G717" s="5">
        <v>6957</v>
      </c>
      <c r="H717" s="5">
        <v>1688</v>
      </c>
      <c r="I717" s="5">
        <v>123</v>
      </c>
      <c r="J717" s="5">
        <v>31</v>
      </c>
      <c r="K717" s="5">
        <v>78</v>
      </c>
      <c r="L717" s="5">
        <v>1528</v>
      </c>
      <c r="M717" s="5">
        <v>305</v>
      </c>
      <c r="N717" s="5">
        <v>1145</v>
      </c>
      <c r="O717" s="5">
        <v>251010</v>
      </c>
      <c r="P717" s="3"/>
      <c r="Q717" s="3"/>
    </row>
    <row r="718" spans="1:17" x14ac:dyDescent="0.2">
      <c r="A718" s="2">
        <v>2012</v>
      </c>
      <c r="B718" s="1" t="s">
        <v>107</v>
      </c>
      <c r="C718" s="2" t="s">
        <v>108</v>
      </c>
      <c r="D718" s="2">
        <v>1113</v>
      </c>
      <c r="E718" s="2">
        <v>10176</v>
      </c>
      <c r="F718" s="2">
        <v>2445</v>
      </c>
      <c r="G718" s="2">
        <v>7346</v>
      </c>
      <c r="H718" s="2">
        <v>2345</v>
      </c>
      <c r="I718" s="2">
        <v>136</v>
      </c>
      <c r="J718" s="2">
        <v>17</v>
      </c>
      <c r="K718" s="2">
        <v>83</v>
      </c>
      <c r="L718" s="2">
        <v>1372</v>
      </c>
      <c r="M718" s="2">
        <v>212</v>
      </c>
      <c r="N718" s="2">
        <v>1077</v>
      </c>
      <c r="O718" s="2">
        <v>251010</v>
      </c>
      <c r="P718" s="3"/>
      <c r="Q718" s="3"/>
    </row>
    <row r="719" spans="1:17" x14ac:dyDescent="0.2">
      <c r="A719" s="5">
        <v>2013</v>
      </c>
      <c r="B719" s="4" t="s">
        <v>107</v>
      </c>
      <c r="C719" s="5" t="s">
        <v>108</v>
      </c>
      <c r="D719" s="5">
        <v>1393</v>
      </c>
      <c r="E719" s="5">
        <v>11047</v>
      </c>
      <c r="F719" s="5">
        <v>2411</v>
      </c>
      <c r="G719" s="5">
        <v>7613</v>
      </c>
      <c r="H719" s="5">
        <v>2911</v>
      </c>
      <c r="I719" s="5">
        <v>143</v>
      </c>
      <c r="J719" s="5">
        <v>14</v>
      </c>
      <c r="K719" s="5">
        <v>89</v>
      </c>
      <c r="L719" s="5">
        <v>1557</v>
      </c>
      <c r="M719" s="5">
        <v>256</v>
      </c>
      <c r="N719" s="5">
        <v>1212</v>
      </c>
      <c r="O719" s="5">
        <v>251010</v>
      </c>
      <c r="P719" s="3"/>
      <c r="Q719" s="3"/>
    </row>
    <row r="720" spans="1:17" x14ac:dyDescent="0.2">
      <c r="A720" s="2">
        <v>2014</v>
      </c>
      <c r="B720" s="1" t="s">
        <v>107</v>
      </c>
      <c r="C720" s="2" t="s">
        <v>108</v>
      </c>
      <c r="D720" s="2">
        <v>905</v>
      </c>
      <c r="E720" s="2">
        <v>10746</v>
      </c>
      <c r="F720" s="2">
        <v>2451</v>
      </c>
      <c r="G720" s="2">
        <v>7733</v>
      </c>
      <c r="H720" s="2">
        <v>2510</v>
      </c>
      <c r="I720" s="2">
        <v>135</v>
      </c>
      <c r="J720" s="2">
        <v>10</v>
      </c>
      <c r="K720" s="2">
        <v>89</v>
      </c>
      <c r="L720" s="2">
        <v>1722</v>
      </c>
      <c r="M720" s="2">
        <v>282</v>
      </c>
      <c r="N720" s="2">
        <v>1351</v>
      </c>
      <c r="O720" s="2">
        <v>251010</v>
      </c>
      <c r="P720" s="3"/>
      <c r="Q720" s="3"/>
    </row>
    <row r="721" spans="1:17" x14ac:dyDescent="0.2">
      <c r="A721" s="5">
        <v>2015</v>
      </c>
      <c r="B721" s="4" t="s">
        <v>107</v>
      </c>
      <c r="C721" s="5" t="s">
        <v>108</v>
      </c>
      <c r="D721" s="5">
        <v>536</v>
      </c>
      <c r="E721" s="5">
        <v>11973</v>
      </c>
      <c r="F721" s="5">
        <v>4008</v>
      </c>
      <c r="G721" s="5">
        <v>9240</v>
      </c>
      <c r="H721" s="5">
        <v>2250</v>
      </c>
      <c r="I721" s="5">
        <v>127</v>
      </c>
      <c r="J721" s="5">
        <v>5</v>
      </c>
      <c r="K721" s="5">
        <v>73</v>
      </c>
      <c r="L721" s="5">
        <v>1524</v>
      </c>
      <c r="M721" s="5">
        <v>263</v>
      </c>
      <c r="N721" s="5">
        <v>1450</v>
      </c>
      <c r="O721" s="5">
        <v>251010</v>
      </c>
      <c r="P721" s="3"/>
      <c r="Q721" s="3"/>
    </row>
    <row r="722" spans="1:17" x14ac:dyDescent="0.2">
      <c r="A722" s="2">
        <v>2016</v>
      </c>
      <c r="B722" s="1" t="s">
        <v>107</v>
      </c>
      <c r="C722" s="2" t="s">
        <v>108</v>
      </c>
      <c r="D722" s="2">
        <v>839</v>
      </c>
      <c r="E722" s="2">
        <v>12292</v>
      </c>
      <c r="F722" s="2">
        <v>3971</v>
      </c>
      <c r="G722" s="2">
        <v>9529</v>
      </c>
      <c r="H722" s="2">
        <v>2401</v>
      </c>
      <c r="I722" s="2">
        <v>156</v>
      </c>
      <c r="J722" s="2">
        <v>1</v>
      </c>
      <c r="K722" s="2">
        <v>66</v>
      </c>
      <c r="L722" s="2">
        <v>1460</v>
      </c>
      <c r="M722" s="2">
        <v>242</v>
      </c>
      <c r="N722" s="2">
        <v>1257</v>
      </c>
      <c r="O722" s="2">
        <v>251010</v>
      </c>
      <c r="P722" s="3"/>
      <c r="Q722" s="3"/>
    </row>
    <row r="723" spans="1:17" x14ac:dyDescent="0.2">
      <c r="A723" s="5">
        <v>2017</v>
      </c>
      <c r="B723" s="4" t="s">
        <v>107</v>
      </c>
      <c r="C723" s="5" t="s">
        <v>108</v>
      </c>
      <c r="D723" s="5">
        <v>1597</v>
      </c>
      <c r="E723" s="5">
        <v>12169</v>
      </c>
      <c r="F723" s="5">
        <v>4149</v>
      </c>
      <c r="G723" s="5">
        <v>8652</v>
      </c>
      <c r="H723" s="5">
        <v>3299</v>
      </c>
      <c r="I723" s="5">
        <v>140</v>
      </c>
      <c r="J723" s="5">
        <v>7</v>
      </c>
      <c r="K723" s="5">
        <v>42</v>
      </c>
      <c r="L723" s="5">
        <v>1286</v>
      </c>
      <c r="M723" s="5">
        <v>223</v>
      </c>
      <c r="N723" s="5">
        <v>1355</v>
      </c>
      <c r="O723" s="5">
        <v>251010</v>
      </c>
      <c r="P723" s="3"/>
      <c r="Q723" s="3"/>
    </row>
    <row r="724" spans="1:17" x14ac:dyDescent="0.2">
      <c r="A724" s="2">
        <v>2018</v>
      </c>
      <c r="B724" s="1" t="s">
        <v>107</v>
      </c>
      <c r="C724" s="2" t="s">
        <v>108</v>
      </c>
      <c r="D724" s="2">
        <v>568</v>
      </c>
      <c r="E724" s="2">
        <v>12480</v>
      </c>
      <c r="F724" s="2">
        <v>4065</v>
      </c>
      <c r="G724" s="2">
        <v>8810</v>
      </c>
      <c r="H724" s="2">
        <v>3459</v>
      </c>
      <c r="I724" s="2">
        <v>141</v>
      </c>
      <c r="J724" s="2">
        <v>21</v>
      </c>
      <c r="K724" s="2">
        <v>40</v>
      </c>
      <c r="L724" s="2">
        <v>1357</v>
      </c>
      <c r="M724" s="2">
        <v>250</v>
      </c>
      <c r="N724" s="2">
        <v>1067</v>
      </c>
      <c r="O724" s="2">
        <v>251010</v>
      </c>
      <c r="P724" s="3"/>
      <c r="Q724" s="3"/>
    </row>
    <row r="725" spans="1:17" x14ac:dyDescent="0.2">
      <c r="A725" s="5">
        <v>2019</v>
      </c>
      <c r="B725" s="4" t="s">
        <v>107</v>
      </c>
      <c r="C725" s="5" t="s">
        <v>108</v>
      </c>
      <c r="D725" s="5">
        <v>428</v>
      </c>
      <c r="E725" s="5">
        <v>13459</v>
      </c>
      <c r="F725" s="5">
        <v>4521</v>
      </c>
      <c r="G725" s="5">
        <v>9448</v>
      </c>
      <c r="H725" s="5">
        <v>3819</v>
      </c>
      <c r="I725" s="5">
        <v>164</v>
      </c>
      <c r="J725" s="5">
        <v>13</v>
      </c>
      <c r="K725" s="5">
        <v>19</v>
      </c>
      <c r="L725" s="5">
        <v>1141</v>
      </c>
      <c r="M725" s="5">
        <v>132</v>
      </c>
      <c r="N725" s="5">
        <v>990</v>
      </c>
      <c r="O725" s="5">
        <v>251010</v>
      </c>
      <c r="P725" s="3"/>
      <c r="Q725" s="3"/>
    </row>
    <row r="726" spans="1:17" x14ac:dyDescent="0.2">
      <c r="A726" s="2">
        <v>2004</v>
      </c>
      <c r="B726" s="1" t="s">
        <v>109</v>
      </c>
      <c r="C726" s="2" t="s">
        <v>110</v>
      </c>
      <c r="D726" s="2">
        <v>20.827000000000002</v>
      </c>
      <c r="E726" s="2">
        <v>1872.2840000000001</v>
      </c>
      <c r="F726" s="2">
        <v>1186.9459999999999</v>
      </c>
      <c r="G726" s="2">
        <v>1251.8109999999999</v>
      </c>
      <c r="H726" s="2">
        <v>620.47299999999996</v>
      </c>
      <c r="I726" s="2">
        <v>46.572000000000003</v>
      </c>
      <c r="J726" s="2">
        <v>0</v>
      </c>
      <c r="K726" s="2">
        <v>0</v>
      </c>
      <c r="L726" s="2">
        <v>58.569000000000003</v>
      </c>
      <c r="M726" s="2">
        <v>0</v>
      </c>
      <c r="N726" s="2">
        <v>60.195</v>
      </c>
      <c r="O726" s="2">
        <v>601010</v>
      </c>
      <c r="P726" s="3"/>
      <c r="Q726" s="3"/>
    </row>
    <row r="727" spans="1:17" x14ac:dyDescent="0.2">
      <c r="A727" s="5">
        <v>2005</v>
      </c>
      <c r="B727" s="4" t="s">
        <v>109</v>
      </c>
      <c r="C727" s="5" t="s">
        <v>110</v>
      </c>
      <c r="D727" s="5">
        <v>24.923999999999999</v>
      </c>
      <c r="E727" s="5">
        <v>2362.4499999999998</v>
      </c>
      <c r="F727" s="5">
        <v>1406.6659999999999</v>
      </c>
      <c r="G727" s="5">
        <v>1512.5350000000001</v>
      </c>
      <c r="H727" s="5">
        <v>829.8</v>
      </c>
      <c r="I727" s="5">
        <v>76.605999999999995</v>
      </c>
      <c r="J727" s="5">
        <v>0</v>
      </c>
      <c r="K727" s="5">
        <v>0.63400000000000001</v>
      </c>
      <c r="L727" s="5">
        <v>63.935000000000002</v>
      </c>
      <c r="M727" s="5">
        <v>0</v>
      </c>
      <c r="N727" s="5">
        <v>63.433</v>
      </c>
      <c r="O727" s="5">
        <v>601010</v>
      </c>
      <c r="P727" s="3"/>
      <c r="Q727" s="3"/>
    </row>
    <row r="728" spans="1:17" x14ac:dyDescent="0.2">
      <c r="A728" s="2">
        <v>2006</v>
      </c>
      <c r="B728" s="1" t="s">
        <v>109</v>
      </c>
      <c r="C728" s="2" t="s">
        <v>110</v>
      </c>
      <c r="D728" s="2">
        <v>37.308</v>
      </c>
      <c r="E728" s="2">
        <v>3617.4769999999999</v>
      </c>
      <c r="F728" s="2">
        <v>2024.866</v>
      </c>
      <c r="G728" s="2">
        <v>2208.348</v>
      </c>
      <c r="H728" s="2">
        <v>1351.652</v>
      </c>
      <c r="I728" s="2">
        <v>106.65300000000001</v>
      </c>
      <c r="J728" s="2">
        <v>0</v>
      </c>
      <c r="K728" s="2">
        <v>2.2869999999999999</v>
      </c>
      <c r="L728" s="2">
        <v>74.257000000000005</v>
      </c>
      <c r="M728" s="2">
        <v>0</v>
      </c>
      <c r="N728" s="2">
        <v>73.415999999999997</v>
      </c>
      <c r="O728" s="2">
        <v>601010</v>
      </c>
      <c r="P728" s="3"/>
      <c r="Q728" s="3"/>
    </row>
    <row r="729" spans="1:17" x14ac:dyDescent="0.2">
      <c r="A729" s="5">
        <v>2007</v>
      </c>
      <c r="B729" s="4" t="s">
        <v>109</v>
      </c>
      <c r="C729" s="5" t="s">
        <v>110</v>
      </c>
      <c r="D729" s="5">
        <v>59.941000000000003</v>
      </c>
      <c r="E729" s="5">
        <v>4642.0940000000001</v>
      </c>
      <c r="F729" s="5">
        <v>2787.904</v>
      </c>
      <c r="G729" s="5">
        <v>3062.768</v>
      </c>
      <c r="H729" s="5">
        <v>1503.82</v>
      </c>
      <c r="I729" s="5">
        <v>144.423</v>
      </c>
      <c r="J729" s="5">
        <v>0</v>
      </c>
      <c r="K729" s="5">
        <v>3.669</v>
      </c>
      <c r="L729" s="5">
        <v>88.831000000000003</v>
      </c>
      <c r="M729" s="5">
        <v>0</v>
      </c>
      <c r="N729" s="5">
        <v>93.724000000000004</v>
      </c>
      <c r="O729" s="5">
        <v>601010</v>
      </c>
      <c r="P729" s="3"/>
      <c r="Q729" s="3"/>
    </row>
    <row r="730" spans="1:17" x14ac:dyDescent="0.2">
      <c r="A730" s="2">
        <v>2008</v>
      </c>
      <c r="B730" s="1" t="s">
        <v>109</v>
      </c>
      <c r="C730" s="2" t="s">
        <v>110</v>
      </c>
      <c r="D730" s="2">
        <v>138.94300000000001</v>
      </c>
      <c r="E730" s="2">
        <v>5131.0959999999995</v>
      </c>
      <c r="F730" s="2">
        <v>2966.9630000000002</v>
      </c>
      <c r="G730" s="2">
        <v>3385.8789999999999</v>
      </c>
      <c r="H730" s="2">
        <v>1670.1959999999999</v>
      </c>
      <c r="I730" s="2">
        <v>151.37100000000001</v>
      </c>
      <c r="J730" s="2">
        <v>0</v>
      </c>
      <c r="K730" s="2">
        <v>3.7989999999999999</v>
      </c>
      <c r="L730" s="2">
        <v>111.054</v>
      </c>
      <c r="M730" s="2">
        <v>0</v>
      </c>
      <c r="N730" s="2">
        <v>122.869</v>
      </c>
      <c r="O730" s="2">
        <v>601010</v>
      </c>
      <c r="P730" s="3"/>
      <c r="Q730" s="3"/>
    </row>
    <row r="731" spans="1:17" x14ac:dyDescent="0.2">
      <c r="A731" s="5">
        <v>2009</v>
      </c>
      <c r="B731" s="4" t="s">
        <v>109</v>
      </c>
      <c r="C731" s="5" t="s">
        <v>110</v>
      </c>
      <c r="D731" s="5">
        <v>117.919</v>
      </c>
      <c r="E731" s="5">
        <v>5457.2269999999999</v>
      </c>
      <c r="F731" s="5">
        <v>2746.9459999999999</v>
      </c>
      <c r="G731" s="5">
        <v>3051.1480000000001</v>
      </c>
      <c r="H731" s="5">
        <v>2323.4079999999999</v>
      </c>
      <c r="I731" s="5">
        <v>158.155</v>
      </c>
      <c r="J731" s="5">
        <v>0</v>
      </c>
      <c r="K731" s="5">
        <v>7.0469999999999997</v>
      </c>
      <c r="L731" s="5">
        <v>136.43</v>
      </c>
      <c r="M731" s="5">
        <v>0</v>
      </c>
      <c r="N731" s="5">
        <v>134.601</v>
      </c>
      <c r="O731" s="5">
        <v>601010</v>
      </c>
      <c r="P731" s="3"/>
      <c r="Q731" s="3"/>
    </row>
    <row r="732" spans="1:17" x14ac:dyDescent="0.2">
      <c r="A732" s="2">
        <v>2010</v>
      </c>
      <c r="B732" s="1" t="s">
        <v>109</v>
      </c>
      <c r="C732" s="2" t="s">
        <v>110</v>
      </c>
      <c r="D732" s="2">
        <v>119.586</v>
      </c>
      <c r="E732" s="2">
        <v>5905.8609999999999</v>
      </c>
      <c r="F732" s="2">
        <v>2584.1619999999998</v>
      </c>
      <c r="G732" s="2">
        <v>2919.5329999999999</v>
      </c>
      <c r="H732" s="2">
        <v>2928.8249999999998</v>
      </c>
      <c r="I732" s="2">
        <v>142.44200000000001</v>
      </c>
      <c r="J732" s="2">
        <v>0</v>
      </c>
      <c r="K732" s="2">
        <v>3.7290000000000001</v>
      </c>
      <c r="L732" s="2">
        <v>138.72800000000001</v>
      </c>
      <c r="M732" s="2">
        <v>0</v>
      </c>
      <c r="N732" s="2">
        <v>135.29300000000001</v>
      </c>
      <c r="O732" s="2">
        <v>601010</v>
      </c>
      <c r="P732" s="3"/>
      <c r="Q732" s="3"/>
    </row>
    <row r="733" spans="1:17" x14ac:dyDescent="0.2">
      <c r="A733" s="5">
        <v>2011</v>
      </c>
      <c r="B733" s="4" t="s">
        <v>109</v>
      </c>
      <c r="C733" s="5" t="s">
        <v>110</v>
      </c>
      <c r="D733" s="5">
        <v>101.871</v>
      </c>
      <c r="E733" s="5">
        <v>6574.1289999999999</v>
      </c>
      <c r="F733" s="5">
        <v>2779.2640000000001</v>
      </c>
      <c r="G733" s="5">
        <v>3141.2359999999999</v>
      </c>
      <c r="H733" s="5">
        <v>3374.3009999999999</v>
      </c>
      <c r="I733" s="5">
        <v>124.46299999999999</v>
      </c>
      <c r="J733" s="5">
        <v>0</v>
      </c>
      <c r="K733" s="5">
        <v>3.9750000000000001</v>
      </c>
      <c r="L733" s="5">
        <v>136.23500000000001</v>
      </c>
      <c r="M733" s="5">
        <v>0</v>
      </c>
      <c r="N733" s="5">
        <v>131.41800000000001</v>
      </c>
      <c r="O733" s="5">
        <v>601010</v>
      </c>
      <c r="P733" s="3"/>
      <c r="Q733" s="3"/>
    </row>
    <row r="734" spans="1:17" x14ac:dyDescent="0.2">
      <c r="A734" s="2">
        <v>2012</v>
      </c>
      <c r="B734" s="1" t="s">
        <v>109</v>
      </c>
      <c r="C734" s="2" t="s">
        <v>110</v>
      </c>
      <c r="D734" s="2">
        <v>180.91800000000001</v>
      </c>
      <c r="E734" s="2">
        <v>7150.116</v>
      </c>
      <c r="F734" s="2">
        <v>3181.9490000000001</v>
      </c>
      <c r="G734" s="2">
        <v>3647.058</v>
      </c>
      <c r="H734" s="2">
        <v>3441.8510000000001</v>
      </c>
      <c r="I734" s="2">
        <v>131.935</v>
      </c>
      <c r="J734" s="2">
        <v>0</v>
      </c>
      <c r="K734" s="2">
        <v>3.4020000000000001</v>
      </c>
      <c r="L734" s="2">
        <v>103.31</v>
      </c>
      <c r="M734" s="2">
        <v>0</v>
      </c>
      <c r="N734" s="2">
        <v>102.126</v>
      </c>
      <c r="O734" s="2">
        <v>601010</v>
      </c>
      <c r="P734" s="3"/>
      <c r="Q734" s="3"/>
    </row>
    <row r="735" spans="1:17" x14ac:dyDescent="0.2">
      <c r="A735" s="5">
        <v>2013</v>
      </c>
      <c r="B735" s="4" t="s">
        <v>109</v>
      </c>
      <c r="C735" s="5" t="s">
        <v>110</v>
      </c>
      <c r="D735" s="5">
        <v>85.405000000000001</v>
      </c>
      <c r="E735" s="5">
        <v>7529.7640000000001</v>
      </c>
      <c r="F735" s="5">
        <v>3061.0610000000001</v>
      </c>
      <c r="G735" s="5">
        <v>3550.8229999999999</v>
      </c>
      <c r="H735" s="5">
        <v>3916.7890000000002</v>
      </c>
      <c r="I735" s="5">
        <v>128.56700000000001</v>
      </c>
      <c r="J735" s="5">
        <v>0</v>
      </c>
      <c r="K735" s="5">
        <v>4.032</v>
      </c>
      <c r="L735" s="5">
        <v>139.34899999999999</v>
      </c>
      <c r="M735" s="5">
        <v>0</v>
      </c>
      <c r="N735" s="5">
        <v>136.21700000000001</v>
      </c>
      <c r="O735" s="5">
        <v>601010</v>
      </c>
      <c r="P735" s="3"/>
      <c r="Q735" s="3"/>
    </row>
    <row r="736" spans="1:17" x14ac:dyDescent="0.2">
      <c r="A736" s="2">
        <v>2014</v>
      </c>
      <c r="B736" s="1" t="s">
        <v>109</v>
      </c>
      <c r="C736" s="2" t="s">
        <v>110</v>
      </c>
      <c r="D736" s="2">
        <v>112.895</v>
      </c>
      <c r="E736" s="2">
        <v>8136.0360000000001</v>
      </c>
      <c r="F736" s="2">
        <v>3678.5790000000002</v>
      </c>
      <c r="G736" s="2">
        <v>4226.4780000000001</v>
      </c>
      <c r="H736" s="2">
        <v>3828.4389999999999</v>
      </c>
      <c r="I736" s="2">
        <v>126.404</v>
      </c>
      <c r="J736" s="2">
        <v>0</v>
      </c>
      <c r="K736" s="2">
        <v>5.2039999999999997</v>
      </c>
      <c r="L736" s="2">
        <v>105.545</v>
      </c>
      <c r="M736" s="2">
        <v>0</v>
      </c>
      <c r="N736" s="2">
        <v>101.574</v>
      </c>
      <c r="O736" s="2">
        <v>601010</v>
      </c>
      <c r="P736" s="3"/>
      <c r="Q736" s="3"/>
    </row>
    <row r="737" spans="1:17" x14ac:dyDescent="0.2">
      <c r="A737" s="5">
        <v>2015</v>
      </c>
      <c r="B737" s="4" t="s">
        <v>109</v>
      </c>
      <c r="C737" s="5" t="s">
        <v>110</v>
      </c>
      <c r="D737" s="5">
        <v>153.97</v>
      </c>
      <c r="E737" s="5">
        <v>8911.1200000000008</v>
      </c>
      <c r="F737" s="5">
        <v>3965.7950000000001</v>
      </c>
      <c r="G737" s="5">
        <v>4617.1559999999999</v>
      </c>
      <c r="H737" s="5">
        <v>3975.087</v>
      </c>
      <c r="I737" s="5">
        <v>142.35300000000001</v>
      </c>
      <c r="J737" s="5">
        <v>0</v>
      </c>
      <c r="K737" s="5">
        <v>1.897</v>
      </c>
      <c r="L737" s="5">
        <v>146.15700000000001</v>
      </c>
      <c r="M737" s="5">
        <v>0</v>
      </c>
      <c r="N737" s="5">
        <v>144.21700000000001</v>
      </c>
      <c r="O737" s="5">
        <v>601010</v>
      </c>
      <c r="P737" s="3"/>
      <c r="Q737" s="3"/>
    </row>
    <row r="738" spans="1:17" x14ac:dyDescent="0.2">
      <c r="A738" s="2">
        <v>2016</v>
      </c>
      <c r="B738" s="1" t="s">
        <v>109</v>
      </c>
      <c r="C738" s="2" t="s">
        <v>110</v>
      </c>
      <c r="D738" s="2">
        <v>141.36600000000001</v>
      </c>
      <c r="E738" s="2">
        <v>10354.888000000001</v>
      </c>
      <c r="F738" s="2">
        <v>4164.0249999999996</v>
      </c>
      <c r="G738" s="2">
        <v>4972.6099999999997</v>
      </c>
      <c r="H738" s="2">
        <v>4895.7960000000003</v>
      </c>
      <c r="I738" s="2">
        <v>159.40299999999999</v>
      </c>
      <c r="J738" s="2">
        <v>0</v>
      </c>
      <c r="K738" s="2">
        <v>16.102</v>
      </c>
      <c r="L738" s="2">
        <v>-49.798999999999999</v>
      </c>
      <c r="M738" s="2">
        <v>0</v>
      </c>
      <c r="N738" s="2">
        <v>-65.900999999999996</v>
      </c>
      <c r="O738" s="2">
        <v>601010</v>
      </c>
      <c r="P738" s="3"/>
      <c r="Q738" s="3"/>
    </row>
    <row r="739" spans="1:17" x14ac:dyDescent="0.2">
      <c r="A739" s="5">
        <v>2017</v>
      </c>
      <c r="B739" s="4" t="s">
        <v>109</v>
      </c>
      <c r="C739" s="5" t="s">
        <v>110</v>
      </c>
      <c r="D739" s="5">
        <v>277.18599999999998</v>
      </c>
      <c r="E739" s="5">
        <v>12103.953</v>
      </c>
      <c r="F739" s="5">
        <v>4764.8069999999998</v>
      </c>
      <c r="G739" s="5">
        <v>5620.7839999999997</v>
      </c>
      <c r="H739" s="5">
        <v>5949.6660000000002</v>
      </c>
      <c r="I739" s="5">
        <v>186.86699999999999</v>
      </c>
      <c r="J739" s="5">
        <v>0</v>
      </c>
      <c r="K739" s="5">
        <v>25.111000000000001</v>
      </c>
      <c r="L739" s="5">
        <v>194.20400000000001</v>
      </c>
      <c r="M739" s="5">
        <v>0</v>
      </c>
      <c r="N739" s="5">
        <v>169.09299999999999</v>
      </c>
      <c r="O739" s="5">
        <v>601010</v>
      </c>
      <c r="P739" s="3"/>
      <c r="Q739" s="3"/>
    </row>
    <row r="740" spans="1:17" x14ac:dyDescent="0.2">
      <c r="A740" s="2">
        <v>2018</v>
      </c>
      <c r="B740" s="1" t="s">
        <v>109</v>
      </c>
      <c r="C740" s="2" t="s">
        <v>110</v>
      </c>
      <c r="D740" s="2">
        <v>272.13</v>
      </c>
      <c r="E740" s="2">
        <v>14464.956</v>
      </c>
      <c r="F740" s="2">
        <v>5478.2550000000001</v>
      </c>
      <c r="G740" s="2">
        <v>6570.2420000000002</v>
      </c>
      <c r="H740" s="2">
        <v>7341.9650000000001</v>
      </c>
      <c r="I740" s="2">
        <v>223.715</v>
      </c>
      <c r="J740" s="2">
        <v>0</v>
      </c>
      <c r="K740" s="2">
        <v>23.481000000000002</v>
      </c>
      <c r="L740" s="2">
        <v>402.79300000000001</v>
      </c>
      <c r="M740" s="2">
        <v>0</v>
      </c>
      <c r="N740" s="2">
        <v>379.31200000000001</v>
      </c>
      <c r="O740" s="2">
        <v>601010</v>
      </c>
      <c r="P740" s="3"/>
      <c r="Q740" s="3"/>
    </row>
    <row r="741" spans="1:17" x14ac:dyDescent="0.2">
      <c r="A741" s="5">
        <v>2019</v>
      </c>
      <c r="B741" s="4" t="s">
        <v>109</v>
      </c>
      <c r="C741" s="5" t="s">
        <v>110</v>
      </c>
      <c r="D741" s="5">
        <v>242.68899999999999</v>
      </c>
      <c r="E741" s="5">
        <v>18390.503000000001</v>
      </c>
      <c r="F741" s="5">
        <v>7049.2870000000003</v>
      </c>
      <c r="G741" s="5">
        <v>8224.0249999999996</v>
      </c>
      <c r="H741" s="5">
        <v>8865.8259999999991</v>
      </c>
      <c r="I741" s="5">
        <v>262.238</v>
      </c>
      <c r="J741" s="5">
        <v>0</v>
      </c>
      <c r="K741" s="5">
        <v>40.881999999999998</v>
      </c>
      <c r="L741" s="5">
        <v>404.04700000000003</v>
      </c>
      <c r="M741" s="5">
        <v>0</v>
      </c>
      <c r="N741" s="5">
        <v>363.16500000000002</v>
      </c>
      <c r="O741" s="5">
        <v>601010</v>
      </c>
      <c r="P741" s="3"/>
      <c r="Q741" s="3"/>
    </row>
    <row r="742" spans="1:17" x14ac:dyDescent="0.2">
      <c r="A742" s="2">
        <v>2015</v>
      </c>
      <c r="B742" s="1" t="s">
        <v>111</v>
      </c>
      <c r="C742" s="2" t="s">
        <v>112</v>
      </c>
      <c r="D742" s="2">
        <v>1362</v>
      </c>
      <c r="E742" s="2">
        <v>36477</v>
      </c>
      <c r="F742" s="2">
        <v>8789</v>
      </c>
      <c r="G742" s="2">
        <v>22346</v>
      </c>
      <c r="H742" s="2">
        <v>12046</v>
      </c>
      <c r="I742" s="2">
        <v>500</v>
      </c>
      <c r="J742" s="2">
        <v>16</v>
      </c>
      <c r="K742" s="2">
        <v>1</v>
      </c>
      <c r="L742" s="2">
        <v>183</v>
      </c>
      <c r="M742" s="2">
        <v>339</v>
      </c>
      <c r="N742" s="2">
        <v>-322</v>
      </c>
      <c r="O742" s="2">
        <v>201010</v>
      </c>
      <c r="P742" s="3"/>
      <c r="Q742" s="3"/>
    </row>
    <row r="743" spans="1:17" x14ac:dyDescent="0.2">
      <c r="A743" s="5">
        <v>2016</v>
      </c>
      <c r="B743" s="4" t="s">
        <v>111</v>
      </c>
      <c r="C743" s="5" t="s">
        <v>112</v>
      </c>
      <c r="D743" s="5">
        <v>1863</v>
      </c>
      <c r="E743" s="5">
        <v>20038</v>
      </c>
      <c r="F743" s="5">
        <v>8048</v>
      </c>
      <c r="G743" s="5">
        <v>14897</v>
      </c>
      <c r="H743" s="5">
        <v>5115</v>
      </c>
      <c r="I743" s="5">
        <v>531</v>
      </c>
      <c r="J743" s="5">
        <v>16</v>
      </c>
      <c r="K743" s="5">
        <v>0</v>
      </c>
      <c r="L743" s="5">
        <v>414</v>
      </c>
      <c r="M743" s="5">
        <v>1476</v>
      </c>
      <c r="N743" s="5">
        <v>-941</v>
      </c>
      <c r="O743" s="5">
        <v>201010</v>
      </c>
      <c r="P743" s="3"/>
      <c r="Q743" s="3"/>
    </row>
    <row r="744" spans="1:17" x14ac:dyDescent="0.2">
      <c r="A744" s="2">
        <v>2017</v>
      </c>
      <c r="B744" s="1" t="s">
        <v>111</v>
      </c>
      <c r="C744" s="2" t="s">
        <v>112</v>
      </c>
      <c r="D744" s="2">
        <v>2154</v>
      </c>
      <c r="E744" s="2">
        <v>18718</v>
      </c>
      <c r="F744" s="2">
        <v>6807</v>
      </c>
      <c r="G744" s="2">
        <v>13794</v>
      </c>
      <c r="H744" s="2">
        <v>4910</v>
      </c>
      <c r="I744" s="2">
        <v>442</v>
      </c>
      <c r="J744" s="2">
        <v>19</v>
      </c>
      <c r="K744" s="2">
        <v>0</v>
      </c>
      <c r="L744" s="2">
        <v>470</v>
      </c>
      <c r="M744" s="2">
        <v>544</v>
      </c>
      <c r="N744" s="2">
        <v>-74</v>
      </c>
      <c r="O744" s="2">
        <v>201010</v>
      </c>
      <c r="P744" s="3"/>
      <c r="Q744" s="3"/>
    </row>
    <row r="745" spans="1:17" x14ac:dyDescent="0.2">
      <c r="A745" s="5">
        <v>2018</v>
      </c>
      <c r="B745" s="4" t="s">
        <v>111</v>
      </c>
      <c r="C745" s="5" t="s">
        <v>112</v>
      </c>
      <c r="D745" s="5">
        <v>2283</v>
      </c>
      <c r="E745" s="5">
        <v>18693</v>
      </c>
      <c r="F745" s="5">
        <v>6301</v>
      </c>
      <c r="G745" s="5">
        <v>13108</v>
      </c>
      <c r="H745" s="5">
        <v>5573</v>
      </c>
      <c r="I745" s="5">
        <v>382</v>
      </c>
      <c r="J745" s="5">
        <v>23</v>
      </c>
      <c r="K745" s="5">
        <v>0</v>
      </c>
      <c r="L745" s="5">
        <v>868</v>
      </c>
      <c r="M745" s="5">
        <v>226</v>
      </c>
      <c r="N745" s="5">
        <v>642</v>
      </c>
      <c r="O745" s="5">
        <v>201010</v>
      </c>
      <c r="P745" s="3"/>
      <c r="Q745" s="3"/>
    </row>
    <row r="746" spans="1:17" x14ac:dyDescent="0.2">
      <c r="A746" s="2">
        <v>2019</v>
      </c>
      <c r="B746" s="1" t="s">
        <v>111</v>
      </c>
      <c r="C746" s="2" t="s">
        <v>112</v>
      </c>
      <c r="D746" s="2">
        <v>1703</v>
      </c>
      <c r="E746" s="2">
        <v>17578</v>
      </c>
      <c r="F746" s="2">
        <v>6174</v>
      </c>
      <c r="G746" s="2">
        <v>12957</v>
      </c>
      <c r="H746" s="2">
        <v>4607</v>
      </c>
      <c r="I746" s="2">
        <v>371</v>
      </c>
      <c r="J746" s="2">
        <v>25</v>
      </c>
      <c r="K746" s="2">
        <v>0</v>
      </c>
      <c r="L746" s="2">
        <v>575</v>
      </c>
      <c r="M746" s="2">
        <v>105</v>
      </c>
      <c r="N746" s="2">
        <v>470</v>
      </c>
      <c r="O746" s="2">
        <v>201010</v>
      </c>
      <c r="P746" s="3"/>
      <c r="Q746" s="3"/>
    </row>
    <row r="747" spans="1:17" x14ac:dyDescent="0.2">
      <c r="A747" s="5">
        <v>2006</v>
      </c>
      <c r="B747" s="4" t="s">
        <v>113</v>
      </c>
      <c r="C747" s="5" t="s">
        <v>114</v>
      </c>
      <c r="D747" s="5">
        <v>67.968999999999994</v>
      </c>
      <c r="E747" s="5">
        <v>824.28399999999999</v>
      </c>
      <c r="F747" s="5">
        <v>0</v>
      </c>
      <c r="G747" s="5">
        <v>477.84199999999998</v>
      </c>
      <c r="H747" s="5">
        <v>346.44200000000001</v>
      </c>
      <c r="I747" s="5">
        <v>18.100000000000001</v>
      </c>
      <c r="J747" s="5">
        <v>0.81299999999999994</v>
      </c>
      <c r="K747" s="5">
        <v>0</v>
      </c>
      <c r="L747" s="5">
        <v>106.03400000000001</v>
      </c>
      <c r="M747" s="5">
        <v>-33.246000000000002</v>
      </c>
      <c r="N747" s="5">
        <v>139.28</v>
      </c>
      <c r="O747" s="5">
        <v>502020</v>
      </c>
      <c r="P747" s="3"/>
      <c r="Q747" s="3"/>
    </row>
    <row r="748" spans="1:17" x14ac:dyDescent="0.2">
      <c r="A748" s="2">
        <v>2007</v>
      </c>
      <c r="B748" s="1" t="s">
        <v>113</v>
      </c>
      <c r="C748" s="2" t="s">
        <v>114</v>
      </c>
      <c r="D748" s="2">
        <v>62.241</v>
      </c>
      <c r="E748" s="2">
        <v>902.62199999999996</v>
      </c>
      <c r="F748" s="2">
        <v>0</v>
      </c>
      <c r="G748" s="2">
        <v>638.13499999999999</v>
      </c>
      <c r="H748" s="2">
        <v>264.48700000000002</v>
      </c>
      <c r="I748" s="2">
        <v>2.96</v>
      </c>
      <c r="J748" s="2">
        <v>1.008</v>
      </c>
      <c r="K748" s="2">
        <v>0</v>
      </c>
      <c r="L748" s="2">
        <v>215.345</v>
      </c>
      <c r="M748" s="2">
        <v>-36.353000000000002</v>
      </c>
      <c r="N748" s="2">
        <v>251.69800000000001</v>
      </c>
      <c r="O748" s="2">
        <v>502020</v>
      </c>
      <c r="P748" s="3"/>
      <c r="Q748" s="3"/>
    </row>
    <row r="749" spans="1:17" x14ac:dyDescent="0.2">
      <c r="A749" s="5">
        <v>2008</v>
      </c>
      <c r="B749" s="4" t="s">
        <v>113</v>
      </c>
      <c r="C749" s="5" t="s">
        <v>114</v>
      </c>
      <c r="D749" s="5">
        <v>3002</v>
      </c>
      <c r="E749" s="5">
        <v>14701</v>
      </c>
      <c r="F749" s="5">
        <v>0</v>
      </c>
      <c r="G749" s="5">
        <v>3174</v>
      </c>
      <c r="H749" s="5">
        <v>11527</v>
      </c>
      <c r="I749" s="5">
        <v>3</v>
      </c>
      <c r="J749" s="5">
        <v>36</v>
      </c>
      <c r="K749" s="5">
        <v>0</v>
      </c>
      <c r="L749" s="5">
        <v>-187</v>
      </c>
      <c r="M749" s="5">
        <v>-80</v>
      </c>
      <c r="N749" s="5">
        <v>-107</v>
      </c>
      <c r="O749" s="5">
        <v>502020</v>
      </c>
      <c r="P749" s="3"/>
      <c r="Q749" s="3"/>
    </row>
    <row r="750" spans="1:17" x14ac:dyDescent="0.2">
      <c r="A750" s="2">
        <v>2009</v>
      </c>
      <c r="B750" s="1" t="s">
        <v>113</v>
      </c>
      <c r="C750" s="2" t="s">
        <v>114</v>
      </c>
      <c r="D750" s="2">
        <v>3245</v>
      </c>
      <c r="E750" s="2">
        <v>13742</v>
      </c>
      <c r="F750" s="2">
        <v>0</v>
      </c>
      <c r="G750" s="2">
        <v>2986</v>
      </c>
      <c r="H750" s="2">
        <v>10756</v>
      </c>
      <c r="I750" s="2">
        <v>4</v>
      </c>
      <c r="J750" s="2">
        <v>15</v>
      </c>
      <c r="K750" s="2">
        <v>0</v>
      </c>
      <c r="L750" s="2">
        <v>-8</v>
      </c>
      <c r="M750" s="2">
        <v>-121</v>
      </c>
      <c r="N750" s="2">
        <v>113</v>
      </c>
      <c r="O750" s="2">
        <v>502020</v>
      </c>
      <c r="P750" s="3"/>
      <c r="Q750" s="3"/>
    </row>
    <row r="751" spans="1:17" x14ac:dyDescent="0.2">
      <c r="A751" s="5">
        <v>2010</v>
      </c>
      <c r="B751" s="4" t="s">
        <v>113</v>
      </c>
      <c r="C751" s="5" t="s">
        <v>114</v>
      </c>
      <c r="D751" s="5">
        <v>3508</v>
      </c>
      <c r="E751" s="5">
        <v>13406</v>
      </c>
      <c r="F751" s="5">
        <v>0</v>
      </c>
      <c r="G751" s="5">
        <v>3203</v>
      </c>
      <c r="H751" s="5">
        <v>10203</v>
      </c>
      <c r="I751" s="5">
        <v>5</v>
      </c>
      <c r="J751" s="5">
        <v>8</v>
      </c>
      <c r="K751" s="5">
        <v>0</v>
      </c>
      <c r="L751" s="5">
        <v>492</v>
      </c>
      <c r="M751" s="5">
        <v>74</v>
      </c>
      <c r="N751" s="5">
        <v>418</v>
      </c>
      <c r="O751" s="5">
        <v>502020</v>
      </c>
      <c r="P751" s="3"/>
      <c r="Q751" s="3"/>
    </row>
    <row r="752" spans="1:17" x14ac:dyDescent="0.2">
      <c r="A752" s="2">
        <v>2011</v>
      </c>
      <c r="B752" s="1" t="s">
        <v>113</v>
      </c>
      <c r="C752" s="2" t="s">
        <v>114</v>
      </c>
      <c r="D752" s="2">
        <v>3525</v>
      </c>
      <c r="E752" s="2">
        <v>13277</v>
      </c>
      <c r="F752" s="2">
        <v>0</v>
      </c>
      <c r="G752" s="2">
        <v>2785</v>
      </c>
      <c r="H752" s="2">
        <v>10492</v>
      </c>
      <c r="I752" s="2">
        <v>4</v>
      </c>
      <c r="J752" s="2">
        <v>14</v>
      </c>
      <c r="K752" s="2">
        <v>0</v>
      </c>
      <c r="L752" s="2">
        <v>1331</v>
      </c>
      <c r="M752" s="2">
        <v>246</v>
      </c>
      <c r="N752" s="2">
        <v>1085</v>
      </c>
      <c r="O752" s="2">
        <v>502020</v>
      </c>
      <c r="P752" s="3"/>
      <c r="Q752" s="3"/>
    </row>
    <row r="753" spans="1:17" x14ac:dyDescent="0.2">
      <c r="A753" s="5">
        <v>2012</v>
      </c>
      <c r="B753" s="4" t="s">
        <v>113</v>
      </c>
      <c r="C753" s="5" t="s">
        <v>114</v>
      </c>
      <c r="D753" s="5">
        <v>4375</v>
      </c>
      <c r="E753" s="5">
        <v>14200</v>
      </c>
      <c r="F753" s="5">
        <v>0</v>
      </c>
      <c r="G753" s="5">
        <v>2883</v>
      </c>
      <c r="H753" s="5">
        <v>11317</v>
      </c>
      <c r="I753" s="5">
        <v>1</v>
      </c>
      <c r="J753" s="5">
        <v>6</v>
      </c>
      <c r="K753" s="5">
        <v>0</v>
      </c>
      <c r="L753" s="5">
        <v>1458</v>
      </c>
      <c r="M753" s="5">
        <v>309</v>
      </c>
      <c r="N753" s="5">
        <v>1149</v>
      </c>
      <c r="O753" s="5">
        <v>502020</v>
      </c>
      <c r="P753" s="3"/>
      <c r="Q753" s="3"/>
    </row>
    <row r="754" spans="1:17" x14ac:dyDescent="0.2">
      <c r="A754" s="2">
        <v>2013</v>
      </c>
      <c r="B754" s="1" t="s">
        <v>113</v>
      </c>
      <c r="C754" s="2" t="s">
        <v>114</v>
      </c>
      <c r="D754" s="2">
        <v>4443</v>
      </c>
      <c r="E754" s="2">
        <v>14012</v>
      </c>
      <c r="F754" s="2">
        <v>4693</v>
      </c>
      <c r="G754" s="2">
        <v>7390</v>
      </c>
      <c r="H754" s="2">
        <v>6622</v>
      </c>
      <c r="I754" s="2">
        <v>58</v>
      </c>
      <c r="J754" s="2">
        <v>5</v>
      </c>
      <c r="K754" s="2">
        <v>0</v>
      </c>
      <c r="L754" s="2">
        <v>1319</v>
      </c>
      <c r="M754" s="2">
        <v>309</v>
      </c>
      <c r="N754" s="2">
        <v>1010</v>
      </c>
      <c r="O754" s="2">
        <v>502020</v>
      </c>
      <c r="P754" s="3"/>
      <c r="Q754" s="3"/>
    </row>
    <row r="755" spans="1:17" x14ac:dyDescent="0.2">
      <c r="A755" s="5">
        <v>2014</v>
      </c>
      <c r="B755" s="4" t="s">
        <v>113</v>
      </c>
      <c r="C755" s="5" t="s">
        <v>114</v>
      </c>
      <c r="D755" s="5">
        <v>4858</v>
      </c>
      <c r="E755" s="5">
        <v>14746</v>
      </c>
      <c r="F755" s="5">
        <v>4324</v>
      </c>
      <c r="G755" s="5">
        <v>7513</v>
      </c>
      <c r="H755" s="5">
        <v>7233</v>
      </c>
      <c r="I755" s="5">
        <v>208</v>
      </c>
      <c r="J755" s="5">
        <v>4</v>
      </c>
      <c r="K755" s="5">
        <v>0</v>
      </c>
      <c r="L755" s="5">
        <v>981</v>
      </c>
      <c r="M755" s="5">
        <v>146</v>
      </c>
      <c r="N755" s="5">
        <v>835</v>
      </c>
      <c r="O755" s="5">
        <v>502020</v>
      </c>
      <c r="P755" s="3"/>
      <c r="Q755" s="3"/>
    </row>
    <row r="756" spans="1:17" x14ac:dyDescent="0.2">
      <c r="A756" s="2">
        <v>2015</v>
      </c>
      <c r="B756" s="1" t="s">
        <v>113</v>
      </c>
      <c r="C756" s="2" t="s">
        <v>114</v>
      </c>
      <c r="D756" s="2">
        <v>1831</v>
      </c>
      <c r="E756" s="2">
        <v>15251</v>
      </c>
      <c r="F756" s="2">
        <v>4079</v>
      </c>
      <c r="G756" s="2">
        <v>7183</v>
      </c>
      <c r="H756" s="2">
        <v>8068</v>
      </c>
      <c r="I756" s="2">
        <v>199</v>
      </c>
      <c r="J756" s="2"/>
      <c r="K756" s="2">
        <v>0</v>
      </c>
      <c r="L756" s="2">
        <v>1121</v>
      </c>
      <c r="M756" s="2">
        <v>229</v>
      </c>
      <c r="N756" s="2">
        <v>892</v>
      </c>
      <c r="O756" s="2">
        <v>502020</v>
      </c>
      <c r="P756" s="3"/>
      <c r="Q756" s="3"/>
    </row>
    <row r="757" spans="1:17" x14ac:dyDescent="0.2">
      <c r="A757" s="5">
        <v>2016</v>
      </c>
      <c r="B757" s="4" t="s">
        <v>113</v>
      </c>
      <c r="C757" s="5" t="s">
        <v>114</v>
      </c>
      <c r="D757" s="5">
        <v>3258</v>
      </c>
      <c r="E757" s="5">
        <v>17452</v>
      </c>
      <c r="F757" s="5">
        <v>4887</v>
      </c>
      <c r="G757" s="5">
        <v>8333</v>
      </c>
      <c r="H757" s="5">
        <v>9119</v>
      </c>
      <c r="I757" s="5">
        <v>217</v>
      </c>
      <c r="J757" s="5"/>
      <c r="K757" s="5">
        <v>0</v>
      </c>
      <c r="L757" s="5">
        <v>1106</v>
      </c>
      <c r="M757" s="5">
        <v>140</v>
      </c>
      <c r="N757" s="5">
        <v>966</v>
      </c>
      <c r="O757" s="5">
        <v>502020</v>
      </c>
      <c r="P757" s="3"/>
      <c r="Q757" s="3"/>
    </row>
    <row r="758" spans="1:17" x14ac:dyDescent="0.2">
      <c r="A758" s="2">
        <v>2017</v>
      </c>
      <c r="B758" s="1" t="s">
        <v>113</v>
      </c>
      <c r="C758" s="2" t="s">
        <v>114</v>
      </c>
      <c r="D758" s="2">
        <v>4775</v>
      </c>
      <c r="E758" s="2">
        <v>18668</v>
      </c>
      <c r="F758" s="2">
        <v>4390</v>
      </c>
      <c r="G758" s="2">
        <v>9206</v>
      </c>
      <c r="H758" s="2">
        <v>9462</v>
      </c>
      <c r="I758" s="2">
        <v>162</v>
      </c>
      <c r="J758" s="2"/>
      <c r="K758" s="2">
        <v>0</v>
      </c>
      <c r="L758" s="2">
        <v>1151</v>
      </c>
      <c r="M758" s="2">
        <v>878</v>
      </c>
      <c r="N758" s="2">
        <v>273</v>
      </c>
      <c r="O758" s="2">
        <v>502020</v>
      </c>
      <c r="P758" s="3"/>
      <c r="Q758" s="3"/>
    </row>
    <row r="759" spans="1:17" x14ac:dyDescent="0.2">
      <c r="A759" s="5">
        <v>2018</v>
      </c>
      <c r="B759" s="4" t="s">
        <v>113</v>
      </c>
      <c r="C759" s="5" t="s">
        <v>114</v>
      </c>
      <c r="D759" s="5">
        <v>4380</v>
      </c>
      <c r="E759" s="5">
        <v>17835</v>
      </c>
      <c r="F759" s="5">
        <v>2671</v>
      </c>
      <c r="G759" s="5">
        <v>6478</v>
      </c>
      <c r="H759" s="5">
        <v>11357</v>
      </c>
      <c r="I759" s="5">
        <v>140</v>
      </c>
      <c r="J759" s="5">
        <v>65</v>
      </c>
      <c r="K759" s="5">
        <v>0</v>
      </c>
      <c r="L759" s="5">
        <v>1877</v>
      </c>
      <c r="M759" s="5">
        <v>64</v>
      </c>
      <c r="N759" s="5">
        <v>1813</v>
      </c>
      <c r="O759" s="5">
        <v>502020</v>
      </c>
      <c r="P759" s="3"/>
      <c r="Q759" s="3"/>
    </row>
    <row r="760" spans="1:17" x14ac:dyDescent="0.2">
      <c r="A760" s="2">
        <v>2019</v>
      </c>
      <c r="B760" s="1" t="s">
        <v>113</v>
      </c>
      <c r="C760" s="2" t="s">
        <v>114</v>
      </c>
      <c r="D760" s="2">
        <v>5863</v>
      </c>
      <c r="E760" s="2">
        <v>19845</v>
      </c>
      <c r="F760" s="2">
        <v>2948</v>
      </c>
      <c r="G760" s="2">
        <v>7040</v>
      </c>
      <c r="H760" s="2">
        <v>12805</v>
      </c>
      <c r="I760" s="2">
        <v>90</v>
      </c>
      <c r="J760" s="2">
        <v>79</v>
      </c>
      <c r="K760" s="2">
        <v>0</v>
      </c>
      <c r="L760" s="2">
        <v>1633</v>
      </c>
      <c r="M760" s="2">
        <v>130</v>
      </c>
      <c r="N760" s="2">
        <v>1503</v>
      </c>
      <c r="O760" s="2">
        <v>502020</v>
      </c>
      <c r="P760" s="3"/>
      <c r="Q760" s="3"/>
    </row>
    <row r="761" spans="1:17" x14ac:dyDescent="0.2">
      <c r="A761" s="5">
        <v>2004</v>
      </c>
      <c r="B761" s="4" t="s">
        <v>115</v>
      </c>
      <c r="C761" s="5" t="s">
        <v>116</v>
      </c>
      <c r="D761" s="5">
        <v>14.657</v>
      </c>
      <c r="E761" s="5">
        <v>5068.2809999999999</v>
      </c>
      <c r="F761" s="5">
        <v>2436.0129999999999</v>
      </c>
      <c r="G761" s="5">
        <v>2661.4650000000001</v>
      </c>
      <c r="H761" s="5">
        <v>2385.2910000000002</v>
      </c>
      <c r="I761" s="5">
        <v>151.88</v>
      </c>
      <c r="J761" s="5">
        <v>0</v>
      </c>
      <c r="K761" s="5">
        <v>1.3280000000000001</v>
      </c>
      <c r="L761" s="5">
        <v>87.656999999999996</v>
      </c>
      <c r="M761" s="5">
        <v>0</v>
      </c>
      <c r="N761" s="5">
        <v>219.745</v>
      </c>
      <c r="O761" s="5">
        <v>601010</v>
      </c>
      <c r="P761" s="3"/>
      <c r="Q761" s="3"/>
    </row>
    <row r="762" spans="1:17" x14ac:dyDescent="0.2">
      <c r="A762" s="2">
        <v>2005</v>
      </c>
      <c r="B762" s="1" t="s">
        <v>115</v>
      </c>
      <c r="C762" s="2" t="s">
        <v>116</v>
      </c>
      <c r="D762" s="2">
        <v>54.372</v>
      </c>
      <c r="E762" s="2">
        <v>5165.0600000000004</v>
      </c>
      <c r="F762" s="2">
        <v>2334.0169999999998</v>
      </c>
      <c r="G762" s="2">
        <v>2603.933</v>
      </c>
      <c r="H762" s="2">
        <v>2541.663</v>
      </c>
      <c r="I762" s="2">
        <v>152.38300000000001</v>
      </c>
      <c r="J762" s="2">
        <v>0</v>
      </c>
      <c r="K762" s="2">
        <v>1.4810000000000001</v>
      </c>
      <c r="L762" s="2">
        <v>109.151</v>
      </c>
      <c r="M762" s="2">
        <v>0</v>
      </c>
      <c r="N762" s="2">
        <v>322.37799999999999</v>
      </c>
      <c r="O762" s="2">
        <v>601010</v>
      </c>
      <c r="P762" s="3"/>
      <c r="Q762" s="3"/>
    </row>
    <row r="763" spans="1:17" x14ac:dyDescent="0.2">
      <c r="A763" s="5">
        <v>2006</v>
      </c>
      <c r="B763" s="4" t="s">
        <v>115</v>
      </c>
      <c r="C763" s="5" t="s">
        <v>116</v>
      </c>
      <c r="D763" s="5">
        <v>145.55600000000001</v>
      </c>
      <c r="E763" s="5">
        <v>5845.491</v>
      </c>
      <c r="F763" s="5">
        <v>2825.5859999999998</v>
      </c>
      <c r="G763" s="5">
        <v>3254.0259999999998</v>
      </c>
      <c r="H763" s="5">
        <v>2573.154</v>
      </c>
      <c r="I763" s="5">
        <v>157.434</v>
      </c>
      <c r="J763" s="5">
        <v>0</v>
      </c>
      <c r="K763" s="5">
        <v>0.57299999999999995</v>
      </c>
      <c r="L763" s="5">
        <v>168.56</v>
      </c>
      <c r="M763" s="5">
        <v>0</v>
      </c>
      <c r="N763" s="5">
        <v>266.54599999999999</v>
      </c>
      <c r="O763" s="5">
        <v>601010</v>
      </c>
      <c r="P763" s="3"/>
      <c r="Q763" s="3"/>
    </row>
    <row r="764" spans="1:17" x14ac:dyDescent="0.2">
      <c r="A764" s="2">
        <v>2007</v>
      </c>
      <c r="B764" s="1" t="s">
        <v>115</v>
      </c>
      <c r="C764" s="2" t="s">
        <v>116</v>
      </c>
      <c r="D764" s="2">
        <v>210.393</v>
      </c>
      <c r="E764" s="2">
        <v>6736.4840000000004</v>
      </c>
      <c r="F764" s="2">
        <v>2693.7020000000002</v>
      </c>
      <c r="G764" s="2">
        <v>3686.6779999999999</v>
      </c>
      <c r="H764" s="2">
        <v>3026.654</v>
      </c>
      <c r="I764" s="2">
        <v>170.66300000000001</v>
      </c>
      <c r="J764" s="2">
        <v>0</v>
      </c>
      <c r="K764" s="2">
        <v>1.585</v>
      </c>
      <c r="L764" s="2">
        <v>249.25299999999999</v>
      </c>
      <c r="M764" s="2">
        <v>0</v>
      </c>
      <c r="N764" s="2">
        <v>358.16</v>
      </c>
      <c r="O764" s="2">
        <v>601010</v>
      </c>
      <c r="P764" s="3"/>
      <c r="Q764" s="3"/>
    </row>
    <row r="765" spans="1:17" x14ac:dyDescent="0.2">
      <c r="A765" s="5">
        <v>2008</v>
      </c>
      <c r="B765" s="4" t="s">
        <v>115</v>
      </c>
      <c r="C765" s="5" t="s">
        <v>116</v>
      </c>
      <c r="D765" s="5">
        <v>259.30500000000001</v>
      </c>
      <c r="E765" s="5">
        <v>7173.3739999999998</v>
      </c>
      <c r="F765" s="5">
        <v>3674.4569999999999</v>
      </c>
      <c r="G765" s="5">
        <v>4248.0039999999999</v>
      </c>
      <c r="H765" s="5">
        <v>2916.3960000000002</v>
      </c>
      <c r="I765" s="5">
        <v>189.499</v>
      </c>
      <c r="J765" s="5">
        <v>0</v>
      </c>
      <c r="K765" s="5">
        <v>-0.74099999999999999</v>
      </c>
      <c r="L765" s="5">
        <v>113.637</v>
      </c>
      <c r="M765" s="5">
        <v>0</v>
      </c>
      <c r="N765" s="5">
        <v>411.48700000000002</v>
      </c>
      <c r="O765" s="5">
        <v>601010</v>
      </c>
      <c r="P765" s="3"/>
      <c r="Q765" s="3"/>
    </row>
    <row r="766" spans="1:17" x14ac:dyDescent="0.2">
      <c r="A766" s="2">
        <v>2009</v>
      </c>
      <c r="B766" s="1" t="s">
        <v>115</v>
      </c>
      <c r="C766" s="2" t="s">
        <v>116</v>
      </c>
      <c r="D766" s="2">
        <v>316.36700000000002</v>
      </c>
      <c r="E766" s="2">
        <v>7457.6049999999996</v>
      </c>
      <c r="F766" s="2">
        <v>3974.8719999999998</v>
      </c>
      <c r="G766" s="2">
        <v>4401.6809999999996</v>
      </c>
      <c r="H766" s="2">
        <v>3050.127</v>
      </c>
      <c r="I766" s="2">
        <v>198.54900000000001</v>
      </c>
      <c r="J766" s="2">
        <v>0</v>
      </c>
      <c r="K766" s="2">
        <v>-1.373</v>
      </c>
      <c r="L766" s="2">
        <v>76.412999999999997</v>
      </c>
      <c r="M766" s="2">
        <v>0</v>
      </c>
      <c r="N766" s="2">
        <v>155.64699999999999</v>
      </c>
      <c r="O766" s="2">
        <v>601010</v>
      </c>
      <c r="P766" s="3"/>
      <c r="Q766" s="3"/>
    </row>
    <row r="767" spans="1:17" x14ac:dyDescent="0.2">
      <c r="A767" s="5">
        <v>2010</v>
      </c>
      <c r="B767" s="4" t="s">
        <v>115</v>
      </c>
      <c r="C767" s="5" t="s">
        <v>116</v>
      </c>
      <c r="D767" s="5">
        <v>479.76900000000001</v>
      </c>
      <c r="E767" s="5">
        <v>7821.4880000000003</v>
      </c>
      <c r="F767" s="5">
        <v>4067.6570000000002</v>
      </c>
      <c r="G767" s="5">
        <v>4491.6350000000002</v>
      </c>
      <c r="H767" s="5">
        <v>3310.6179999999999</v>
      </c>
      <c r="I767" s="5">
        <v>208.602</v>
      </c>
      <c r="J767" s="5">
        <v>0</v>
      </c>
      <c r="K767" s="5">
        <v>-1.252</v>
      </c>
      <c r="L767" s="5">
        <v>98.067999999999998</v>
      </c>
      <c r="M767" s="5">
        <v>0</v>
      </c>
      <c r="N767" s="5">
        <v>175.33099999999999</v>
      </c>
      <c r="O767" s="5">
        <v>601010</v>
      </c>
      <c r="P767" s="3"/>
      <c r="Q767" s="3"/>
    </row>
    <row r="768" spans="1:17" x14ac:dyDescent="0.2">
      <c r="A768" s="2">
        <v>2011</v>
      </c>
      <c r="B768" s="1" t="s">
        <v>115</v>
      </c>
      <c r="C768" s="2" t="s">
        <v>116</v>
      </c>
      <c r="D768" s="2">
        <v>690.32899999999995</v>
      </c>
      <c r="E768" s="2">
        <v>8482.39</v>
      </c>
      <c r="F768" s="2">
        <v>3669.6689999999999</v>
      </c>
      <c r="G768" s="2">
        <v>4073.4349999999999</v>
      </c>
      <c r="H768" s="2">
        <v>4394.741</v>
      </c>
      <c r="I768" s="2">
        <v>202.042</v>
      </c>
      <c r="J768" s="2">
        <v>0</v>
      </c>
      <c r="K768" s="2">
        <v>-0.252</v>
      </c>
      <c r="L768" s="2">
        <v>165.93799999999999</v>
      </c>
      <c r="M768" s="2">
        <v>0</v>
      </c>
      <c r="N768" s="2">
        <v>441.62200000000001</v>
      </c>
      <c r="O768" s="2">
        <v>601010</v>
      </c>
      <c r="P768" s="3"/>
      <c r="Q768" s="3"/>
    </row>
    <row r="769" spans="1:17" x14ac:dyDescent="0.2">
      <c r="A769" s="5">
        <v>2012</v>
      </c>
      <c r="B769" s="4" t="s">
        <v>115</v>
      </c>
      <c r="C769" s="5" t="s">
        <v>116</v>
      </c>
      <c r="D769" s="5">
        <v>2783.6509999999998</v>
      </c>
      <c r="E769" s="5">
        <v>11160.078</v>
      </c>
      <c r="F769" s="5">
        <v>3887.038</v>
      </c>
      <c r="G769" s="5">
        <v>4312.2579999999998</v>
      </c>
      <c r="H769" s="5">
        <v>6837.2150000000001</v>
      </c>
      <c r="I769" s="5">
        <v>186.476</v>
      </c>
      <c r="J769" s="5">
        <v>0</v>
      </c>
      <c r="K769" s="5">
        <v>-0.307</v>
      </c>
      <c r="L769" s="5">
        <v>264.75599999999997</v>
      </c>
      <c r="M769" s="5">
        <v>0</v>
      </c>
      <c r="N769" s="5">
        <v>423.86900000000003</v>
      </c>
      <c r="O769" s="5">
        <v>601010</v>
      </c>
      <c r="P769" s="3"/>
      <c r="Q769" s="3"/>
    </row>
    <row r="770" spans="1:17" x14ac:dyDescent="0.2">
      <c r="A770" s="2">
        <v>2013</v>
      </c>
      <c r="B770" s="1" t="s">
        <v>115</v>
      </c>
      <c r="C770" s="2" t="s">
        <v>116</v>
      </c>
      <c r="D770" s="2">
        <v>380.02199999999999</v>
      </c>
      <c r="E770" s="2">
        <v>15328.143</v>
      </c>
      <c r="F770" s="2">
        <v>6216.27</v>
      </c>
      <c r="G770" s="2">
        <v>6711.0959999999995</v>
      </c>
      <c r="H770" s="2">
        <v>8596.1319999999996</v>
      </c>
      <c r="I770" s="2">
        <v>239.24</v>
      </c>
      <c r="J770" s="2">
        <v>0</v>
      </c>
      <c r="K770" s="2">
        <v>-0.37</v>
      </c>
      <c r="L770" s="2">
        <v>57.826999999999998</v>
      </c>
      <c r="M770" s="2">
        <v>0</v>
      </c>
      <c r="N770" s="2">
        <v>353.14100000000002</v>
      </c>
      <c r="O770" s="2">
        <v>601010</v>
      </c>
      <c r="P770" s="3"/>
      <c r="Q770" s="3"/>
    </row>
    <row r="771" spans="1:17" x14ac:dyDescent="0.2">
      <c r="A771" s="5">
        <v>2014</v>
      </c>
      <c r="B771" s="4" t="s">
        <v>115</v>
      </c>
      <c r="C771" s="5" t="s">
        <v>116</v>
      </c>
      <c r="D771" s="5">
        <v>605.08500000000004</v>
      </c>
      <c r="E771" s="5">
        <v>16176.723</v>
      </c>
      <c r="F771" s="5">
        <v>6560.12</v>
      </c>
      <c r="G771" s="5">
        <v>7117.5529999999999</v>
      </c>
      <c r="H771" s="5">
        <v>9046.4050000000007</v>
      </c>
      <c r="I771" s="5">
        <v>250.57900000000001</v>
      </c>
      <c r="J771" s="5">
        <v>0</v>
      </c>
      <c r="K771" s="5">
        <v>13.76</v>
      </c>
      <c r="L771" s="5">
        <v>668.51599999999996</v>
      </c>
      <c r="M771" s="5">
        <v>9.3680000000000003</v>
      </c>
      <c r="N771" s="5">
        <v>683.56700000000001</v>
      </c>
      <c r="O771" s="5">
        <v>601010</v>
      </c>
      <c r="P771" s="3"/>
      <c r="Q771" s="3"/>
    </row>
    <row r="772" spans="1:17" x14ac:dyDescent="0.2">
      <c r="A772" s="2">
        <v>2015</v>
      </c>
      <c r="B772" s="1" t="s">
        <v>115</v>
      </c>
      <c r="C772" s="2" t="s">
        <v>116</v>
      </c>
      <c r="D772" s="2">
        <v>505.32799999999997</v>
      </c>
      <c r="E772" s="2">
        <v>16931.305</v>
      </c>
      <c r="F772" s="2">
        <v>6494.7309999999998</v>
      </c>
      <c r="G772" s="2">
        <v>7080.7820000000002</v>
      </c>
      <c r="H772" s="2">
        <v>9840.5259999999998</v>
      </c>
      <c r="I772" s="2">
        <v>255.44900000000001</v>
      </c>
      <c r="J772" s="2">
        <v>0</v>
      </c>
      <c r="K772" s="2">
        <v>-0.30499999999999999</v>
      </c>
      <c r="L772" s="2">
        <v>743.59400000000005</v>
      </c>
      <c r="M772" s="2">
        <v>1.861</v>
      </c>
      <c r="N772" s="2">
        <v>742.03800000000001</v>
      </c>
      <c r="O772" s="2">
        <v>601010</v>
      </c>
      <c r="P772" s="3"/>
      <c r="Q772" s="3"/>
    </row>
    <row r="773" spans="1:17" x14ac:dyDescent="0.2">
      <c r="A773" s="5">
        <v>2016</v>
      </c>
      <c r="B773" s="4" t="s">
        <v>115</v>
      </c>
      <c r="C773" s="5" t="s">
        <v>116</v>
      </c>
      <c r="D773" s="5">
        <v>329.97699999999998</v>
      </c>
      <c r="E773" s="5">
        <v>17867.271000000001</v>
      </c>
      <c r="F773" s="5">
        <v>7068.3379999999997</v>
      </c>
      <c r="G773" s="5">
        <v>7688.0889999999999</v>
      </c>
      <c r="H773" s="5">
        <v>10171.415999999999</v>
      </c>
      <c r="I773" s="5">
        <v>266.38200000000001</v>
      </c>
      <c r="J773" s="5">
        <v>0</v>
      </c>
      <c r="K773" s="5">
        <v>-0.29399999999999998</v>
      </c>
      <c r="L773" s="5">
        <v>1034.0129999999999</v>
      </c>
      <c r="M773" s="5">
        <v>0.30499999999999999</v>
      </c>
      <c r="N773" s="5">
        <v>1034.002</v>
      </c>
      <c r="O773" s="5">
        <v>601010</v>
      </c>
      <c r="P773" s="3"/>
      <c r="Q773" s="3"/>
    </row>
    <row r="774" spans="1:17" x14ac:dyDescent="0.2">
      <c r="A774" s="2">
        <v>2017</v>
      </c>
      <c r="B774" s="1" t="s">
        <v>115</v>
      </c>
      <c r="C774" s="2" t="s">
        <v>116</v>
      </c>
      <c r="D774" s="2">
        <v>201.90600000000001</v>
      </c>
      <c r="E774" s="2">
        <v>18414.821</v>
      </c>
      <c r="F774" s="2">
        <v>7349.5879999999997</v>
      </c>
      <c r="G774" s="2">
        <v>8020.7190000000001</v>
      </c>
      <c r="H774" s="2">
        <v>10388.046</v>
      </c>
      <c r="I774" s="2">
        <v>264.08100000000002</v>
      </c>
      <c r="J774" s="2">
        <v>0</v>
      </c>
      <c r="K774" s="2">
        <v>-0.26100000000000001</v>
      </c>
      <c r="L774" s="2">
        <v>876.80100000000004</v>
      </c>
      <c r="M774" s="2">
        <v>0.14099999999999999</v>
      </c>
      <c r="N774" s="2">
        <v>876.92100000000005</v>
      </c>
      <c r="O774" s="2">
        <v>601010</v>
      </c>
      <c r="P774" s="3"/>
      <c r="Q774" s="3"/>
    </row>
    <row r="775" spans="1:17" x14ac:dyDescent="0.2">
      <c r="A775" s="5">
        <v>2018</v>
      </c>
      <c r="B775" s="4" t="s">
        <v>115</v>
      </c>
      <c r="C775" s="5" t="s">
        <v>116</v>
      </c>
      <c r="D775" s="5">
        <v>217.864</v>
      </c>
      <c r="E775" s="5">
        <v>18380.2</v>
      </c>
      <c r="F775" s="5">
        <v>7060.5060000000003</v>
      </c>
      <c r="G775" s="5">
        <v>7744.35</v>
      </c>
      <c r="H775" s="5">
        <v>10632.606</v>
      </c>
      <c r="I775" s="5">
        <v>281.30500000000001</v>
      </c>
      <c r="J775" s="5">
        <v>0</v>
      </c>
      <c r="K775" s="5">
        <v>-0.35</v>
      </c>
      <c r="L775" s="5">
        <v>974.01499999999999</v>
      </c>
      <c r="M775" s="5">
        <v>-0.16</v>
      </c>
      <c r="N775" s="5">
        <v>974.52499999999998</v>
      </c>
      <c r="O775" s="5">
        <v>601010</v>
      </c>
      <c r="P775" s="3"/>
      <c r="Q775" s="3"/>
    </row>
    <row r="776" spans="1:17" x14ac:dyDescent="0.2">
      <c r="A776" s="2">
        <v>2019</v>
      </c>
      <c r="B776" s="1" t="s">
        <v>115</v>
      </c>
      <c r="C776" s="2" t="s">
        <v>116</v>
      </c>
      <c r="D776" s="2">
        <v>127.614</v>
      </c>
      <c r="E776" s="2">
        <v>19121.050999999999</v>
      </c>
      <c r="F776" s="2">
        <v>7436.7579999999998</v>
      </c>
      <c r="G776" s="2">
        <v>8127.6009999999997</v>
      </c>
      <c r="H776" s="2">
        <v>10989.549000000001</v>
      </c>
      <c r="I776" s="2">
        <v>266.40800000000002</v>
      </c>
      <c r="J776" s="2">
        <v>0</v>
      </c>
      <c r="K776" s="2">
        <v>0.129</v>
      </c>
      <c r="L776" s="2">
        <v>799.10599999999999</v>
      </c>
      <c r="M776" s="2">
        <v>13.003</v>
      </c>
      <c r="N776" s="2">
        <v>785.97400000000005</v>
      </c>
      <c r="O776" s="2">
        <v>601010</v>
      </c>
      <c r="P776" s="3"/>
      <c r="Q776" s="3"/>
    </row>
    <row r="777" spans="1:17" x14ac:dyDescent="0.2">
      <c r="A777" s="5">
        <v>2008</v>
      </c>
      <c r="B777" s="4" t="s">
        <v>117</v>
      </c>
      <c r="C777" s="5" t="s">
        <v>118</v>
      </c>
      <c r="D777" s="5">
        <v>213</v>
      </c>
      <c r="E777" s="5">
        <v>1871</v>
      </c>
      <c r="F777" s="5">
        <v>710</v>
      </c>
      <c r="G777" s="5">
        <v>1091</v>
      </c>
      <c r="H777" s="5">
        <v>780</v>
      </c>
      <c r="I777" s="5">
        <v>86</v>
      </c>
      <c r="J777" s="5">
        <v>4</v>
      </c>
      <c r="K777" s="5">
        <v>0</v>
      </c>
      <c r="L777" s="5">
        <v>60</v>
      </c>
      <c r="M777" s="5">
        <v>3</v>
      </c>
      <c r="N777" s="5">
        <v>83</v>
      </c>
      <c r="O777" s="5">
        <v>453010</v>
      </c>
      <c r="P777" s="3"/>
      <c r="Q777" s="3"/>
    </row>
    <row r="778" spans="1:17" x14ac:dyDescent="0.2">
      <c r="A778" s="2">
        <v>2009</v>
      </c>
      <c r="B778" s="1" t="s">
        <v>117</v>
      </c>
      <c r="C778" s="2" t="s">
        <v>118</v>
      </c>
      <c r="D778" s="2">
        <v>472</v>
      </c>
      <c r="E778" s="2">
        <v>1970</v>
      </c>
      <c r="F778" s="2">
        <v>599</v>
      </c>
      <c r="G778" s="2">
        <v>930</v>
      </c>
      <c r="H778" s="2">
        <v>1040</v>
      </c>
      <c r="I778" s="2">
        <v>77</v>
      </c>
      <c r="J778" s="2">
        <v>1</v>
      </c>
      <c r="K778" s="2">
        <v>0</v>
      </c>
      <c r="L778" s="2">
        <v>-36</v>
      </c>
      <c r="M778" s="2">
        <v>8</v>
      </c>
      <c r="N778" s="2">
        <v>-44</v>
      </c>
      <c r="O778" s="2">
        <v>453010</v>
      </c>
      <c r="P778" s="3"/>
      <c r="Q778" s="3"/>
    </row>
    <row r="779" spans="1:17" x14ac:dyDescent="0.2">
      <c r="A779" s="5">
        <v>2010</v>
      </c>
      <c r="B779" s="4" t="s">
        <v>117</v>
      </c>
      <c r="C779" s="5" t="s">
        <v>118</v>
      </c>
      <c r="D779" s="5">
        <v>561</v>
      </c>
      <c r="E779" s="5">
        <v>2157</v>
      </c>
      <c r="F779" s="5">
        <v>236</v>
      </c>
      <c r="G779" s="5">
        <v>652</v>
      </c>
      <c r="H779" s="5">
        <v>1505</v>
      </c>
      <c r="I779" s="5">
        <v>34</v>
      </c>
      <c r="J779" s="5">
        <v>1</v>
      </c>
      <c r="K779" s="5">
        <v>0</v>
      </c>
      <c r="L779" s="5">
        <v>406</v>
      </c>
      <c r="M779" s="5">
        <v>-9</v>
      </c>
      <c r="N779" s="5">
        <v>415</v>
      </c>
      <c r="O779" s="5">
        <v>453010</v>
      </c>
      <c r="P779" s="3"/>
      <c r="Q779" s="3"/>
    </row>
    <row r="780" spans="1:17" x14ac:dyDescent="0.2">
      <c r="A780" s="2">
        <v>2011</v>
      </c>
      <c r="B780" s="1" t="s">
        <v>117</v>
      </c>
      <c r="C780" s="2" t="s">
        <v>118</v>
      </c>
      <c r="D780" s="2">
        <v>829</v>
      </c>
      <c r="E780" s="2">
        <v>2446</v>
      </c>
      <c r="F780" s="2">
        <v>6</v>
      </c>
      <c r="G780" s="2">
        <v>440</v>
      </c>
      <c r="H780" s="2">
        <v>2006</v>
      </c>
      <c r="I780" s="2">
        <v>4</v>
      </c>
      <c r="J780" s="2">
        <v>1</v>
      </c>
      <c r="K780" s="2">
        <v>0</v>
      </c>
      <c r="L780" s="2">
        <v>561</v>
      </c>
      <c r="M780" s="2">
        <v>9</v>
      </c>
      <c r="N780" s="2">
        <v>552</v>
      </c>
      <c r="O780" s="2">
        <v>453010</v>
      </c>
      <c r="P780" s="3"/>
      <c r="Q780" s="3"/>
    </row>
    <row r="781" spans="1:17" x14ac:dyDescent="0.2">
      <c r="A781" s="5">
        <v>2012</v>
      </c>
      <c r="B781" s="4" t="s">
        <v>117</v>
      </c>
      <c r="C781" s="5" t="s">
        <v>118</v>
      </c>
      <c r="D781" s="5">
        <v>1084</v>
      </c>
      <c r="E781" s="5">
        <v>2862</v>
      </c>
      <c r="F781" s="5">
        <v>3</v>
      </c>
      <c r="G781" s="5">
        <v>443</v>
      </c>
      <c r="H781" s="5">
        <v>2419</v>
      </c>
      <c r="I781" s="5">
        <v>1</v>
      </c>
      <c r="J781" s="5">
        <v>4</v>
      </c>
      <c r="K781" s="5">
        <v>0</v>
      </c>
      <c r="L781" s="5">
        <v>585</v>
      </c>
      <c r="M781" s="5">
        <v>22</v>
      </c>
      <c r="N781" s="5">
        <v>563</v>
      </c>
      <c r="O781" s="5">
        <v>453010</v>
      </c>
      <c r="P781" s="3"/>
      <c r="Q781" s="3"/>
    </row>
    <row r="782" spans="1:17" x14ac:dyDescent="0.2">
      <c r="A782" s="2">
        <v>2013</v>
      </c>
      <c r="B782" s="1" t="s">
        <v>117</v>
      </c>
      <c r="C782" s="2" t="s">
        <v>118</v>
      </c>
      <c r="D782" s="2">
        <v>999</v>
      </c>
      <c r="E782" s="2">
        <v>3415</v>
      </c>
      <c r="F782" s="2">
        <v>2</v>
      </c>
      <c r="G782" s="2">
        <v>529</v>
      </c>
      <c r="H782" s="2">
        <v>2886</v>
      </c>
      <c r="I782" s="2">
        <v>2</v>
      </c>
      <c r="J782" s="2">
        <v>4</v>
      </c>
      <c r="K782" s="2">
        <v>0</v>
      </c>
      <c r="L782" s="2">
        <v>568</v>
      </c>
      <c r="M782" s="2">
        <v>16</v>
      </c>
      <c r="N782" s="2">
        <v>552</v>
      </c>
      <c r="O782" s="2">
        <v>453010</v>
      </c>
      <c r="P782" s="3"/>
      <c r="Q782" s="3"/>
    </row>
    <row r="783" spans="1:17" x14ac:dyDescent="0.2">
      <c r="A783" s="5">
        <v>2014</v>
      </c>
      <c r="B783" s="4" t="s">
        <v>117</v>
      </c>
      <c r="C783" s="5" t="s">
        <v>118</v>
      </c>
      <c r="D783" s="5">
        <v>1628</v>
      </c>
      <c r="E783" s="5">
        <v>10491</v>
      </c>
      <c r="F783" s="5">
        <v>5509</v>
      </c>
      <c r="G783" s="5">
        <v>7248</v>
      </c>
      <c r="H783" s="5">
        <v>3243</v>
      </c>
      <c r="I783" s="5">
        <v>110</v>
      </c>
      <c r="J783" s="5">
        <v>6</v>
      </c>
      <c r="K783" s="5">
        <v>0</v>
      </c>
      <c r="L783" s="5">
        <v>342</v>
      </c>
      <c r="M783" s="5">
        <v>33</v>
      </c>
      <c r="N783" s="5">
        <v>263</v>
      </c>
      <c r="O783" s="5">
        <v>453010</v>
      </c>
      <c r="P783" s="3"/>
      <c r="Q783" s="3"/>
    </row>
    <row r="784" spans="1:17" x14ac:dyDescent="0.2">
      <c r="A784" s="2">
        <v>2015</v>
      </c>
      <c r="B784" s="1" t="s">
        <v>117</v>
      </c>
      <c r="C784" s="2" t="s">
        <v>118</v>
      </c>
      <c r="D784" s="2">
        <v>1843</v>
      </c>
      <c r="E784" s="2">
        <v>10592</v>
      </c>
      <c r="F784" s="2">
        <v>3949</v>
      </c>
      <c r="G784" s="2">
        <v>5878</v>
      </c>
      <c r="H784" s="2">
        <v>4714</v>
      </c>
      <c r="I784" s="2">
        <v>191</v>
      </c>
      <c r="J784" s="2">
        <v>8</v>
      </c>
      <c r="K784" s="2">
        <v>0</v>
      </c>
      <c r="L784" s="2">
        <v>1467</v>
      </c>
      <c r="M784" s="2">
        <v>76</v>
      </c>
      <c r="N784" s="2">
        <v>1364</v>
      </c>
      <c r="O784" s="2">
        <v>453010</v>
      </c>
      <c r="P784" s="3"/>
      <c r="Q784" s="3"/>
    </row>
    <row r="785" spans="1:17" x14ac:dyDescent="0.2">
      <c r="A785" s="5">
        <v>2016</v>
      </c>
      <c r="B785" s="4" t="s">
        <v>117</v>
      </c>
      <c r="C785" s="5" t="s">
        <v>118</v>
      </c>
      <c r="D785" s="5">
        <v>3097</v>
      </c>
      <c r="E785" s="5">
        <v>49966</v>
      </c>
      <c r="F785" s="5">
        <v>13642</v>
      </c>
      <c r="G785" s="5">
        <v>28090</v>
      </c>
      <c r="H785" s="5">
        <v>18892</v>
      </c>
      <c r="I785" s="5">
        <v>436</v>
      </c>
      <c r="J785" s="5">
        <v>10</v>
      </c>
      <c r="K785" s="5">
        <v>-116</v>
      </c>
      <c r="L785" s="5">
        <v>-1107</v>
      </c>
      <c r="M785" s="5">
        <v>642</v>
      </c>
      <c r="N785" s="5">
        <v>-1739</v>
      </c>
      <c r="O785" s="5">
        <v>453010</v>
      </c>
      <c r="P785" s="3"/>
      <c r="Q785" s="3"/>
    </row>
    <row r="786" spans="1:17" x14ac:dyDescent="0.2">
      <c r="A786" s="2">
        <v>2017</v>
      </c>
      <c r="B786" s="1" t="s">
        <v>117</v>
      </c>
      <c r="C786" s="2" t="s">
        <v>118</v>
      </c>
      <c r="D786" s="2">
        <v>11204</v>
      </c>
      <c r="E786" s="2">
        <v>54418</v>
      </c>
      <c r="F786" s="2">
        <v>17548</v>
      </c>
      <c r="G786" s="2">
        <v>31232</v>
      </c>
      <c r="H786" s="2">
        <v>20285</v>
      </c>
      <c r="I786" s="2">
        <v>477</v>
      </c>
      <c r="J786" s="2">
        <v>44</v>
      </c>
      <c r="K786" s="2">
        <v>92</v>
      </c>
      <c r="L786" s="2">
        <v>1825</v>
      </c>
      <c r="M786" s="2">
        <v>35</v>
      </c>
      <c r="N786" s="2">
        <v>1692</v>
      </c>
      <c r="O786" s="2">
        <v>453010</v>
      </c>
      <c r="P786" s="3"/>
      <c r="Q786" s="3"/>
    </row>
    <row r="787" spans="1:17" x14ac:dyDescent="0.2">
      <c r="A787" s="5">
        <v>2018</v>
      </c>
      <c r="B787" s="4" t="s">
        <v>117</v>
      </c>
      <c r="C787" s="5" t="s">
        <v>118</v>
      </c>
      <c r="D787" s="5">
        <v>4292</v>
      </c>
      <c r="E787" s="5">
        <v>50124</v>
      </c>
      <c r="F787" s="5">
        <v>17493</v>
      </c>
      <c r="G787" s="5">
        <v>23467</v>
      </c>
      <c r="H787" s="5">
        <v>26657</v>
      </c>
      <c r="I787" s="5">
        <v>628</v>
      </c>
      <c r="J787" s="5">
        <v>114</v>
      </c>
      <c r="K787" s="5">
        <v>351</v>
      </c>
      <c r="L787" s="5">
        <v>4545</v>
      </c>
      <c r="M787" s="5">
        <v>-8084</v>
      </c>
      <c r="N787" s="5">
        <v>12259</v>
      </c>
      <c r="O787" s="5">
        <v>453010</v>
      </c>
      <c r="P787" s="3"/>
      <c r="Q787" s="3"/>
    </row>
    <row r="788" spans="1:17" x14ac:dyDescent="0.2">
      <c r="A788" s="2">
        <v>2019</v>
      </c>
      <c r="B788" s="1" t="s">
        <v>117</v>
      </c>
      <c r="C788" s="2" t="s">
        <v>118</v>
      </c>
      <c r="D788" s="2">
        <v>5055</v>
      </c>
      <c r="E788" s="2">
        <v>67493</v>
      </c>
      <c r="F788" s="2">
        <v>31798</v>
      </c>
      <c r="G788" s="2">
        <v>42523</v>
      </c>
      <c r="H788" s="2">
        <v>24970</v>
      </c>
      <c r="I788" s="2">
        <v>1418</v>
      </c>
      <c r="J788" s="2">
        <v>98</v>
      </c>
      <c r="K788" s="2">
        <v>0</v>
      </c>
      <c r="L788" s="2">
        <v>2226</v>
      </c>
      <c r="M788" s="2">
        <v>-510</v>
      </c>
      <c r="N788" s="2">
        <v>2724</v>
      </c>
      <c r="O788" s="2">
        <v>453010</v>
      </c>
      <c r="P788" s="3"/>
      <c r="Q788" s="3"/>
    </row>
    <row r="789" spans="1:17" x14ac:dyDescent="0.2">
      <c r="A789" s="5">
        <v>2004</v>
      </c>
      <c r="B789" s="4" t="s">
        <v>119</v>
      </c>
      <c r="C789" s="5" t="s">
        <v>120</v>
      </c>
      <c r="D789" s="5">
        <v>84.8</v>
      </c>
      <c r="E789" s="5">
        <v>4399.3</v>
      </c>
      <c r="F789" s="5">
        <v>1080.9000000000001</v>
      </c>
      <c r="G789" s="5">
        <v>2850.6</v>
      </c>
      <c r="H789" s="5">
        <v>1548.7</v>
      </c>
      <c r="I789" s="5">
        <v>61.8</v>
      </c>
      <c r="J789" s="5">
        <v>0</v>
      </c>
      <c r="K789" s="5"/>
      <c r="L789" s="5">
        <v>373.4</v>
      </c>
      <c r="M789" s="5">
        <v>93.7</v>
      </c>
      <c r="N789" s="5">
        <v>279.7</v>
      </c>
      <c r="O789" s="5">
        <v>151030</v>
      </c>
      <c r="P789" s="3"/>
      <c r="Q789" s="3"/>
    </row>
    <row r="790" spans="1:17" x14ac:dyDescent="0.2">
      <c r="A790" s="2">
        <v>2005</v>
      </c>
      <c r="B790" s="1" t="s">
        <v>119</v>
      </c>
      <c r="C790" s="2" t="s">
        <v>120</v>
      </c>
      <c r="D790" s="2">
        <v>98.5</v>
      </c>
      <c r="E790" s="2">
        <v>4203.8999999999996</v>
      </c>
      <c r="F790" s="2">
        <v>724.1</v>
      </c>
      <c r="G790" s="2">
        <v>2692</v>
      </c>
      <c r="H790" s="2">
        <v>1511.9</v>
      </c>
      <c r="I790" s="2">
        <v>62.8</v>
      </c>
      <c r="J790" s="2">
        <v>0</v>
      </c>
      <c r="K790" s="2"/>
      <c r="L790" s="2">
        <v>366.8</v>
      </c>
      <c r="M790" s="2">
        <v>75</v>
      </c>
      <c r="N790" s="2">
        <v>226.4</v>
      </c>
      <c r="O790" s="2">
        <v>151030</v>
      </c>
      <c r="P790" s="3"/>
      <c r="Q790" s="3"/>
    </row>
    <row r="791" spans="1:17" x14ac:dyDescent="0.2">
      <c r="A791" s="5">
        <v>2006</v>
      </c>
      <c r="B791" s="4" t="s">
        <v>119</v>
      </c>
      <c r="C791" s="5" t="s">
        <v>120</v>
      </c>
      <c r="D791" s="5">
        <v>58.5</v>
      </c>
      <c r="E791" s="5">
        <v>4293.6000000000004</v>
      </c>
      <c r="F791" s="5">
        <v>712.1</v>
      </c>
      <c r="G791" s="5">
        <v>2613.1</v>
      </c>
      <c r="H791" s="5">
        <v>1680.5</v>
      </c>
      <c r="I791" s="5">
        <v>60.5</v>
      </c>
      <c r="J791" s="5">
        <v>0</v>
      </c>
      <c r="K791" s="5"/>
      <c r="L791" s="5">
        <v>425.6</v>
      </c>
      <c r="M791" s="5">
        <v>73.099999999999994</v>
      </c>
      <c r="N791" s="5">
        <v>367.2</v>
      </c>
      <c r="O791" s="5">
        <v>151030</v>
      </c>
      <c r="P791" s="3"/>
      <c r="Q791" s="3"/>
    </row>
    <row r="792" spans="1:17" x14ac:dyDescent="0.2">
      <c r="A792" s="2">
        <v>2007</v>
      </c>
      <c r="B792" s="1" t="s">
        <v>119</v>
      </c>
      <c r="C792" s="2" t="s">
        <v>120</v>
      </c>
      <c r="D792" s="2">
        <v>71.5</v>
      </c>
      <c r="E792" s="2">
        <v>6244.8</v>
      </c>
      <c r="F792" s="2">
        <v>1195.5</v>
      </c>
      <c r="G792" s="2">
        <v>4255.3999999999996</v>
      </c>
      <c r="H792" s="2">
        <v>1989.4</v>
      </c>
      <c r="I792" s="2">
        <v>111.1</v>
      </c>
      <c r="J792" s="2">
        <v>0</v>
      </c>
      <c r="K792" s="2"/>
      <c r="L792" s="2">
        <v>375.3</v>
      </c>
      <c r="M792" s="2">
        <v>71.8</v>
      </c>
      <c r="N792" s="2">
        <v>303.5</v>
      </c>
      <c r="O792" s="2">
        <v>151030</v>
      </c>
      <c r="P792" s="3"/>
      <c r="Q792" s="3"/>
    </row>
    <row r="793" spans="1:17" x14ac:dyDescent="0.2">
      <c r="A793" s="5">
        <v>2008</v>
      </c>
      <c r="B793" s="4" t="s">
        <v>119</v>
      </c>
      <c r="C793" s="5" t="s">
        <v>120</v>
      </c>
      <c r="D793" s="5">
        <v>105.5</v>
      </c>
      <c r="E793" s="5">
        <v>6035.7</v>
      </c>
      <c r="F793" s="5">
        <v>1545.3</v>
      </c>
      <c r="G793" s="5">
        <v>4285.7</v>
      </c>
      <c r="H793" s="5">
        <v>1750</v>
      </c>
      <c r="I793" s="5">
        <v>122.1</v>
      </c>
      <c r="J793" s="5">
        <v>0</v>
      </c>
      <c r="K793" s="5"/>
      <c r="L793" s="5">
        <v>270.60000000000002</v>
      </c>
      <c r="M793" s="5">
        <v>4.5</v>
      </c>
      <c r="N793" s="5">
        <v>266.10000000000002</v>
      </c>
      <c r="O793" s="5">
        <v>151030</v>
      </c>
      <c r="P793" s="3"/>
      <c r="Q793" s="3"/>
    </row>
    <row r="794" spans="1:17" x14ac:dyDescent="0.2">
      <c r="A794" s="2">
        <v>2009</v>
      </c>
      <c r="B794" s="1" t="s">
        <v>119</v>
      </c>
      <c r="C794" s="2" t="s">
        <v>120</v>
      </c>
      <c r="D794" s="2">
        <v>138.1</v>
      </c>
      <c r="E794" s="2">
        <v>5002.8</v>
      </c>
      <c r="F794" s="2">
        <v>1149.2</v>
      </c>
      <c r="G794" s="2">
        <v>3640.2</v>
      </c>
      <c r="H794" s="2">
        <v>1362.6</v>
      </c>
      <c r="I794" s="2">
        <v>89.5</v>
      </c>
      <c r="J794" s="2">
        <v>0</v>
      </c>
      <c r="K794" s="2"/>
      <c r="L794" s="2">
        <v>-790.9</v>
      </c>
      <c r="M794" s="2">
        <v>-44.2</v>
      </c>
      <c r="N794" s="2">
        <v>-746.7</v>
      </c>
      <c r="O794" s="2">
        <v>151030</v>
      </c>
      <c r="P794" s="3"/>
      <c r="Q794" s="3"/>
    </row>
    <row r="795" spans="1:17" x14ac:dyDescent="0.2">
      <c r="A795" s="5">
        <v>2010</v>
      </c>
      <c r="B795" s="4" t="s">
        <v>119</v>
      </c>
      <c r="C795" s="5" t="s">
        <v>120</v>
      </c>
      <c r="D795" s="5">
        <v>127.5</v>
      </c>
      <c r="E795" s="5">
        <v>5099.3999999999996</v>
      </c>
      <c r="F795" s="5">
        <v>957.4</v>
      </c>
      <c r="G795" s="5">
        <v>3453.7</v>
      </c>
      <c r="H795" s="5">
        <v>1645.7</v>
      </c>
      <c r="I795" s="5">
        <v>80.599999999999994</v>
      </c>
      <c r="J795" s="5">
        <v>0</v>
      </c>
      <c r="K795" s="5"/>
      <c r="L795" s="5">
        <v>351.3</v>
      </c>
      <c r="M795" s="5">
        <v>34.4</v>
      </c>
      <c r="N795" s="5">
        <v>316.89999999999998</v>
      </c>
      <c r="O795" s="5">
        <v>151030</v>
      </c>
      <c r="P795" s="3"/>
      <c r="Q795" s="3"/>
    </row>
    <row r="796" spans="1:17" x14ac:dyDescent="0.2">
      <c r="A796" s="2">
        <v>2011</v>
      </c>
      <c r="B796" s="1" t="s">
        <v>119</v>
      </c>
      <c r="C796" s="2" t="s">
        <v>120</v>
      </c>
      <c r="D796" s="2">
        <v>178</v>
      </c>
      <c r="E796" s="2">
        <v>4972.7</v>
      </c>
      <c r="F796" s="2">
        <v>955.8</v>
      </c>
      <c r="G796" s="2">
        <v>3314.2</v>
      </c>
      <c r="H796" s="2">
        <v>1658.5</v>
      </c>
      <c r="I796" s="2">
        <v>75.8</v>
      </c>
      <c r="J796" s="2">
        <v>0</v>
      </c>
      <c r="K796" s="2"/>
      <c r="L796" s="2">
        <v>232.9</v>
      </c>
      <c r="M796" s="2">
        <v>78.5</v>
      </c>
      <c r="N796" s="2">
        <v>190.1</v>
      </c>
      <c r="O796" s="2">
        <v>151030</v>
      </c>
      <c r="P796" s="3"/>
      <c r="Q796" s="3"/>
    </row>
    <row r="797" spans="1:17" x14ac:dyDescent="0.2">
      <c r="A797" s="5">
        <v>2012</v>
      </c>
      <c r="B797" s="4" t="s">
        <v>119</v>
      </c>
      <c r="C797" s="5" t="s">
        <v>120</v>
      </c>
      <c r="D797" s="5">
        <v>253.1</v>
      </c>
      <c r="E797" s="5">
        <v>5105.3</v>
      </c>
      <c r="F797" s="5">
        <v>954.1</v>
      </c>
      <c r="G797" s="5">
        <v>3524.4</v>
      </c>
      <c r="H797" s="5">
        <v>1580.9</v>
      </c>
      <c r="I797" s="5">
        <v>76.099999999999994</v>
      </c>
      <c r="J797" s="5">
        <v>0</v>
      </c>
      <c r="K797" s="5"/>
      <c r="L797" s="5">
        <v>255.5</v>
      </c>
      <c r="M797" s="5">
        <v>86.4</v>
      </c>
      <c r="N797" s="5">
        <v>215.4</v>
      </c>
      <c r="O797" s="5">
        <v>151030</v>
      </c>
      <c r="P797" s="3"/>
      <c r="Q797" s="3"/>
    </row>
    <row r="798" spans="1:17" x14ac:dyDescent="0.2">
      <c r="A798" s="2">
        <v>2013</v>
      </c>
      <c r="B798" s="1" t="s">
        <v>119</v>
      </c>
      <c r="C798" s="2" t="s">
        <v>120</v>
      </c>
      <c r="D798" s="2">
        <v>369</v>
      </c>
      <c r="E798" s="2">
        <v>4610.6000000000004</v>
      </c>
      <c r="F798" s="2">
        <v>952.2</v>
      </c>
      <c r="G798" s="2">
        <v>3118.4</v>
      </c>
      <c r="H798" s="2">
        <v>1492.2</v>
      </c>
      <c r="I798" s="2">
        <v>62.3</v>
      </c>
      <c r="J798" s="2">
        <v>0</v>
      </c>
      <c r="K798" s="2"/>
      <c r="L798" s="2">
        <v>363.1</v>
      </c>
      <c r="M798" s="2">
        <v>118.8</v>
      </c>
      <c r="N798" s="2">
        <v>215.8</v>
      </c>
      <c r="O798" s="2">
        <v>151030</v>
      </c>
      <c r="P798" s="3"/>
      <c r="Q798" s="3"/>
    </row>
    <row r="799" spans="1:17" x14ac:dyDescent="0.2">
      <c r="A799" s="5">
        <v>2014</v>
      </c>
      <c r="B799" s="4" t="s">
        <v>119</v>
      </c>
      <c r="C799" s="5" t="s">
        <v>120</v>
      </c>
      <c r="D799" s="5">
        <v>244.1</v>
      </c>
      <c r="E799" s="5">
        <v>4360.2</v>
      </c>
      <c r="F799" s="5">
        <v>951</v>
      </c>
      <c r="G799" s="5">
        <v>3293.7</v>
      </c>
      <c r="H799" s="5">
        <v>1066.5</v>
      </c>
      <c r="I799" s="5">
        <v>67.2</v>
      </c>
      <c r="J799" s="5">
        <v>0</v>
      </c>
      <c r="K799" s="5"/>
      <c r="L799" s="5">
        <v>364.4</v>
      </c>
      <c r="M799" s="5">
        <v>113.3</v>
      </c>
      <c r="N799" s="5">
        <v>248.9</v>
      </c>
      <c r="O799" s="5">
        <v>151030</v>
      </c>
      <c r="P799" s="3"/>
      <c r="Q799" s="3"/>
    </row>
    <row r="800" spans="1:17" x14ac:dyDescent="0.2">
      <c r="A800" s="2">
        <v>2015</v>
      </c>
      <c r="B800" s="1" t="s">
        <v>119</v>
      </c>
      <c r="C800" s="2" t="s">
        <v>120</v>
      </c>
      <c r="D800" s="2">
        <v>176.4</v>
      </c>
      <c r="E800" s="2">
        <v>4133.7</v>
      </c>
      <c r="F800" s="2">
        <v>966.1</v>
      </c>
      <c r="G800" s="2">
        <v>3168</v>
      </c>
      <c r="H800" s="2">
        <v>965.7</v>
      </c>
      <c r="I800" s="2">
        <v>63.5</v>
      </c>
      <c r="J800" s="2">
        <v>0</v>
      </c>
      <c r="K800" s="2"/>
      <c r="L800" s="2">
        <v>408.9</v>
      </c>
      <c r="M800" s="2">
        <v>134.5</v>
      </c>
      <c r="N800" s="2">
        <v>274.3</v>
      </c>
      <c r="O800" s="2">
        <v>151030</v>
      </c>
      <c r="P800" s="3"/>
      <c r="Q800" s="3"/>
    </row>
    <row r="801" spans="1:17" x14ac:dyDescent="0.2">
      <c r="A801" s="5">
        <v>2016</v>
      </c>
      <c r="B801" s="4" t="s">
        <v>119</v>
      </c>
      <c r="C801" s="5" t="s">
        <v>120</v>
      </c>
      <c r="D801" s="5">
        <v>227</v>
      </c>
      <c r="E801" s="5">
        <v>4396.3999999999996</v>
      </c>
      <c r="F801" s="5">
        <v>966.1</v>
      </c>
      <c r="G801" s="5">
        <v>3470.9</v>
      </c>
      <c r="H801" s="5">
        <v>925.5</v>
      </c>
      <c r="I801" s="5">
        <v>63.5</v>
      </c>
      <c r="J801" s="5">
        <v>0</v>
      </c>
      <c r="K801" s="5"/>
      <c r="L801" s="5">
        <v>477.1</v>
      </c>
      <c r="M801" s="5">
        <v>156.4</v>
      </c>
      <c r="N801" s="5">
        <v>320.7</v>
      </c>
      <c r="O801" s="5">
        <v>151030</v>
      </c>
      <c r="P801" s="3"/>
      <c r="Q801" s="3"/>
    </row>
    <row r="802" spans="1:17" x14ac:dyDescent="0.2">
      <c r="A802" s="2">
        <v>2017</v>
      </c>
      <c r="B802" s="1" t="s">
        <v>119</v>
      </c>
      <c r="C802" s="2" t="s">
        <v>120</v>
      </c>
      <c r="D802" s="2">
        <v>265.10000000000002</v>
      </c>
      <c r="E802" s="2">
        <v>5136.8999999999996</v>
      </c>
      <c r="F802" s="2">
        <v>1321.8</v>
      </c>
      <c r="G802" s="2">
        <v>4090.7</v>
      </c>
      <c r="H802" s="2">
        <v>1046.2</v>
      </c>
      <c r="I802" s="2">
        <v>67.900000000000006</v>
      </c>
      <c r="J802" s="2">
        <v>0</v>
      </c>
      <c r="K802" s="2"/>
      <c r="L802" s="2">
        <v>589.5</v>
      </c>
      <c r="M802" s="2">
        <v>307.7</v>
      </c>
      <c r="N802" s="2">
        <v>281.8</v>
      </c>
      <c r="O802" s="2">
        <v>151030</v>
      </c>
      <c r="P802" s="3"/>
      <c r="Q802" s="3"/>
    </row>
    <row r="803" spans="1:17" x14ac:dyDescent="0.2">
      <c r="A803" s="5">
        <v>2018</v>
      </c>
      <c r="B803" s="4" t="s">
        <v>119</v>
      </c>
      <c r="C803" s="5" t="s">
        <v>120</v>
      </c>
      <c r="D803" s="5">
        <v>281.10000000000002</v>
      </c>
      <c r="E803" s="5">
        <v>5177.5</v>
      </c>
      <c r="F803" s="5">
        <v>1789.8</v>
      </c>
      <c r="G803" s="5">
        <v>4222.3999999999996</v>
      </c>
      <c r="H803" s="5">
        <v>955.1</v>
      </c>
      <c r="I803" s="5">
        <v>63.8</v>
      </c>
      <c r="J803" s="5">
        <v>0</v>
      </c>
      <c r="K803" s="5"/>
      <c r="L803" s="5">
        <v>552.79999999999995</v>
      </c>
      <c r="M803" s="5">
        <v>85.4</v>
      </c>
      <c r="N803" s="5">
        <v>467.4</v>
      </c>
      <c r="O803" s="5">
        <v>151030</v>
      </c>
      <c r="P803" s="3"/>
      <c r="Q803" s="3"/>
    </row>
    <row r="804" spans="1:17" x14ac:dyDescent="0.2">
      <c r="A804" s="2">
        <v>2019</v>
      </c>
      <c r="B804" s="1" t="s">
        <v>119</v>
      </c>
      <c r="C804" s="2" t="s">
        <v>120</v>
      </c>
      <c r="D804" s="2">
        <v>305.2</v>
      </c>
      <c r="E804" s="2">
        <v>5488.8</v>
      </c>
      <c r="F804" s="2">
        <v>1909.1</v>
      </c>
      <c r="G804" s="2">
        <v>4284.8</v>
      </c>
      <c r="H804" s="2">
        <v>1204</v>
      </c>
      <c r="I804" s="2">
        <v>81.099999999999994</v>
      </c>
      <c r="J804" s="2">
        <v>0</v>
      </c>
      <c r="K804" s="2"/>
      <c r="L804" s="2">
        <v>246.9</v>
      </c>
      <c r="M804" s="2">
        <v>-56.7</v>
      </c>
      <c r="N804" s="2">
        <v>303.60000000000002</v>
      </c>
      <c r="O804" s="2">
        <v>151030</v>
      </c>
      <c r="P804" s="3"/>
      <c r="Q804" s="3"/>
    </row>
    <row r="805" spans="1:17" x14ac:dyDescent="0.2">
      <c r="A805" s="5">
        <v>2005</v>
      </c>
      <c r="B805" s="4" t="s">
        <v>121</v>
      </c>
      <c r="C805" s="5" t="s">
        <v>122</v>
      </c>
      <c r="D805" s="5">
        <v>72.573999999999998</v>
      </c>
      <c r="E805" s="5">
        <v>11847.045</v>
      </c>
      <c r="F805" s="5"/>
      <c r="G805" s="5">
        <v>9037.7579999999998</v>
      </c>
      <c r="H805" s="5">
        <v>2809.2869999999998</v>
      </c>
      <c r="I805" s="5">
        <v>349.62400000000002</v>
      </c>
      <c r="J805" s="5"/>
      <c r="K805" s="5">
        <v>0</v>
      </c>
      <c r="L805" s="5">
        <v>-223.92400000000001</v>
      </c>
      <c r="M805" s="5">
        <v>50.978999999999999</v>
      </c>
      <c r="N805" s="5">
        <v>-324.81299999999999</v>
      </c>
      <c r="O805" s="5">
        <v>551040</v>
      </c>
      <c r="P805" s="3"/>
      <c r="Q805" s="3"/>
    </row>
    <row r="806" spans="1:17" x14ac:dyDescent="0.2">
      <c r="A806" s="2">
        <v>2006</v>
      </c>
      <c r="B806" s="1" t="s">
        <v>121</v>
      </c>
      <c r="C806" s="2" t="s">
        <v>122</v>
      </c>
      <c r="D806" s="2">
        <v>31.853999999999999</v>
      </c>
      <c r="E806" s="2">
        <v>12028.815000000001</v>
      </c>
      <c r="F806" s="2"/>
      <c r="G806" s="2">
        <v>8206.85</v>
      </c>
      <c r="H806" s="2">
        <v>3821.9650000000001</v>
      </c>
      <c r="I806" s="2">
        <v>374.77100000000002</v>
      </c>
      <c r="J806" s="2"/>
      <c r="K806" s="2">
        <v>0</v>
      </c>
      <c r="L806" s="2">
        <v>-108.723</v>
      </c>
      <c r="M806" s="2">
        <v>46.911999999999999</v>
      </c>
      <c r="N806" s="2">
        <v>-162.02799999999999</v>
      </c>
      <c r="O806" s="2">
        <v>551040</v>
      </c>
      <c r="P806" s="3"/>
      <c r="Q806" s="3"/>
    </row>
    <row r="807" spans="1:17" x14ac:dyDescent="0.2">
      <c r="A807" s="5">
        <v>2007</v>
      </c>
      <c r="B807" s="4" t="s">
        <v>121</v>
      </c>
      <c r="C807" s="5" t="s">
        <v>122</v>
      </c>
      <c r="D807" s="5">
        <v>16.739000000000001</v>
      </c>
      <c r="E807" s="5">
        <v>12115.684999999999</v>
      </c>
      <c r="F807" s="5"/>
      <c r="G807" s="5">
        <v>7569.0709999999999</v>
      </c>
      <c r="H807" s="5">
        <v>4546.6139999999996</v>
      </c>
      <c r="I807" s="5">
        <v>301.14499999999998</v>
      </c>
      <c r="J807" s="5"/>
      <c r="K807" s="5">
        <v>0</v>
      </c>
      <c r="L807" s="5">
        <v>-255.29400000000001</v>
      </c>
      <c r="M807" s="5">
        <v>86.756</v>
      </c>
      <c r="N807" s="5">
        <v>-342.601</v>
      </c>
      <c r="O807" s="5">
        <v>551040</v>
      </c>
      <c r="P807" s="3"/>
      <c r="Q807" s="3"/>
    </row>
    <row r="808" spans="1:17" x14ac:dyDescent="0.2">
      <c r="A808" s="2">
        <v>2008</v>
      </c>
      <c r="B808" s="1" t="s">
        <v>121</v>
      </c>
      <c r="C808" s="2" t="s">
        <v>122</v>
      </c>
      <c r="D808" s="2">
        <v>9.9960000000000004</v>
      </c>
      <c r="E808" s="2">
        <v>12320.403</v>
      </c>
      <c r="F808" s="2"/>
      <c r="G808" s="2">
        <v>8213.8449999999993</v>
      </c>
      <c r="H808" s="2">
        <v>4106.558</v>
      </c>
      <c r="I808" s="2">
        <v>291.05</v>
      </c>
      <c r="J808" s="2"/>
      <c r="K808" s="2">
        <v>0</v>
      </c>
      <c r="L808" s="2">
        <v>-450.36900000000003</v>
      </c>
      <c r="M808" s="2">
        <v>111.827</v>
      </c>
      <c r="N808" s="2">
        <v>-562.19600000000003</v>
      </c>
      <c r="O808" s="2">
        <v>551040</v>
      </c>
      <c r="P808" s="3"/>
      <c r="Q808" s="3"/>
    </row>
    <row r="809" spans="1:17" x14ac:dyDescent="0.2">
      <c r="A809" s="5">
        <v>2009</v>
      </c>
      <c r="B809" s="4" t="s">
        <v>121</v>
      </c>
      <c r="C809" s="5" t="s">
        <v>122</v>
      </c>
      <c r="D809" s="5">
        <v>63.276000000000003</v>
      </c>
      <c r="E809" s="5">
        <v>12479.370999999999</v>
      </c>
      <c r="F809" s="5"/>
      <c r="G809" s="5">
        <v>8473.9549999999999</v>
      </c>
      <c r="H809" s="5">
        <v>4005.4160000000002</v>
      </c>
      <c r="I809" s="5">
        <v>303.19200000000001</v>
      </c>
      <c r="J809" s="5"/>
      <c r="K809" s="5">
        <v>0</v>
      </c>
      <c r="L809" s="5">
        <v>-111.44</v>
      </c>
      <c r="M809" s="5">
        <v>121.41800000000001</v>
      </c>
      <c r="N809" s="5">
        <v>-232.858</v>
      </c>
      <c r="O809" s="5">
        <v>551040</v>
      </c>
      <c r="P809" s="3"/>
      <c r="Q809" s="3"/>
    </row>
    <row r="810" spans="1:17" x14ac:dyDescent="0.2">
      <c r="A810" s="2">
        <v>2010</v>
      </c>
      <c r="B810" s="1" t="s">
        <v>121</v>
      </c>
      <c r="C810" s="2" t="s">
        <v>122</v>
      </c>
      <c r="D810" s="2">
        <v>107.178</v>
      </c>
      <c r="E810" s="2">
        <v>13063.311</v>
      </c>
      <c r="F810" s="2"/>
      <c r="G810" s="2">
        <v>8931.0390000000007</v>
      </c>
      <c r="H810" s="2">
        <v>4132.2719999999999</v>
      </c>
      <c r="I810" s="2">
        <v>319.60000000000002</v>
      </c>
      <c r="J810" s="2"/>
      <c r="K810" s="2">
        <v>0</v>
      </c>
      <c r="L810" s="2">
        <v>449.66</v>
      </c>
      <c r="M810" s="2">
        <v>181.60900000000001</v>
      </c>
      <c r="N810" s="2">
        <v>268.05099999999999</v>
      </c>
      <c r="O810" s="2">
        <v>551040</v>
      </c>
      <c r="P810" s="3"/>
      <c r="Q810" s="3"/>
    </row>
    <row r="811" spans="1:17" x14ac:dyDescent="0.2">
      <c r="A811" s="5">
        <v>2011</v>
      </c>
      <c r="B811" s="4" t="s">
        <v>121</v>
      </c>
      <c r="C811" s="5" t="s">
        <v>122</v>
      </c>
      <c r="D811" s="5">
        <v>46.645000000000003</v>
      </c>
      <c r="E811" s="5">
        <v>13809.643</v>
      </c>
      <c r="F811" s="5"/>
      <c r="G811" s="5">
        <v>9569.259</v>
      </c>
      <c r="H811" s="5">
        <v>4240.384</v>
      </c>
      <c r="I811" s="5">
        <v>317.47000000000003</v>
      </c>
      <c r="J811" s="5"/>
      <c r="K811" s="5">
        <v>0</v>
      </c>
      <c r="L811" s="5">
        <v>503.904</v>
      </c>
      <c r="M811" s="5">
        <v>198.751</v>
      </c>
      <c r="N811" s="5">
        <v>309.83699999999999</v>
      </c>
      <c r="O811" s="5">
        <v>551040</v>
      </c>
      <c r="P811" s="3"/>
      <c r="Q811" s="3"/>
    </row>
    <row r="812" spans="1:17" x14ac:dyDescent="0.2">
      <c r="A812" s="2">
        <v>2012</v>
      </c>
      <c r="B812" s="1" t="s">
        <v>121</v>
      </c>
      <c r="C812" s="2" t="s">
        <v>122</v>
      </c>
      <c r="D812" s="2">
        <v>54.189</v>
      </c>
      <c r="E812" s="2">
        <v>13722.84</v>
      </c>
      <c r="F812" s="2"/>
      <c r="G812" s="2">
        <v>9277.8520000000008</v>
      </c>
      <c r="H812" s="2">
        <v>4444.9880000000003</v>
      </c>
      <c r="I812" s="2">
        <v>316.15199999999999</v>
      </c>
      <c r="J812" s="2"/>
      <c r="K812" s="2">
        <v>0</v>
      </c>
      <c r="L812" s="2">
        <v>631.41099999999994</v>
      </c>
      <c r="M812" s="2">
        <v>257.00799999999998</v>
      </c>
      <c r="N812" s="2">
        <v>358.22300000000001</v>
      </c>
      <c r="O812" s="2">
        <v>551040</v>
      </c>
      <c r="P812" s="3"/>
      <c r="Q812" s="3"/>
    </row>
    <row r="813" spans="1:17" x14ac:dyDescent="0.2">
      <c r="A813" s="5">
        <v>2013</v>
      </c>
      <c r="B813" s="4" t="s">
        <v>121</v>
      </c>
      <c r="C813" s="5" t="s">
        <v>122</v>
      </c>
      <c r="D813" s="5">
        <v>55.469000000000001</v>
      </c>
      <c r="E813" s="5">
        <v>14026.829</v>
      </c>
      <c r="F813" s="5"/>
      <c r="G813" s="5">
        <v>9299.0249999999996</v>
      </c>
      <c r="H813" s="5">
        <v>4727.8040000000001</v>
      </c>
      <c r="I813" s="5">
        <v>314.767</v>
      </c>
      <c r="J813" s="5"/>
      <c r="K813" s="5">
        <v>0</v>
      </c>
      <c r="L813" s="5">
        <v>605.48900000000003</v>
      </c>
      <c r="M813" s="5">
        <v>236.20599999999999</v>
      </c>
      <c r="N813" s="5">
        <v>369.28300000000002</v>
      </c>
      <c r="O813" s="5">
        <v>551040</v>
      </c>
      <c r="P813" s="3"/>
      <c r="Q813" s="3"/>
    </row>
    <row r="814" spans="1:17" x14ac:dyDescent="0.2">
      <c r="A814" s="2">
        <v>2014</v>
      </c>
      <c r="B814" s="1" t="s">
        <v>121</v>
      </c>
      <c r="C814" s="2" t="s">
        <v>122</v>
      </c>
      <c r="D814" s="2">
        <v>36.939</v>
      </c>
      <c r="E814" s="2">
        <v>15056.084000000001</v>
      </c>
      <c r="F814" s="2"/>
      <c r="G814" s="2">
        <v>10140.493</v>
      </c>
      <c r="H814" s="2">
        <v>4915.5910000000003</v>
      </c>
      <c r="I814" s="2">
        <v>304.84399999999999</v>
      </c>
      <c r="J814" s="2"/>
      <c r="K814" s="2">
        <v>0</v>
      </c>
      <c r="L814" s="2">
        <v>709.81399999999996</v>
      </c>
      <c r="M814" s="2">
        <v>279.97300000000001</v>
      </c>
      <c r="N814" s="2">
        <v>423.108</v>
      </c>
      <c r="O814" s="2">
        <v>551040</v>
      </c>
      <c r="P814" s="3"/>
      <c r="Q814" s="3"/>
    </row>
    <row r="815" spans="1:17" x14ac:dyDescent="0.2">
      <c r="A815" s="5">
        <v>2015</v>
      </c>
      <c r="B815" s="4" t="s">
        <v>121</v>
      </c>
      <c r="C815" s="5" t="s">
        <v>122</v>
      </c>
      <c r="D815" s="5">
        <v>66</v>
      </c>
      <c r="E815" s="5">
        <v>16120</v>
      </c>
      <c r="F815" s="5"/>
      <c r="G815" s="5">
        <v>11071</v>
      </c>
      <c r="H815" s="5">
        <v>5049</v>
      </c>
      <c r="I815" s="5">
        <v>316</v>
      </c>
      <c r="J815" s="5"/>
      <c r="K815" s="5">
        <v>0</v>
      </c>
      <c r="L815" s="5">
        <v>782</v>
      </c>
      <c r="M815" s="5">
        <v>306</v>
      </c>
      <c r="N815" s="5">
        <v>476</v>
      </c>
      <c r="O815" s="5">
        <v>551040</v>
      </c>
      <c r="P815" s="3"/>
      <c r="Q815" s="3"/>
    </row>
    <row r="816" spans="1:17" x14ac:dyDescent="0.2">
      <c r="A816" s="2">
        <v>2016</v>
      </c>
      <c r="B816" s="1" t="s">
        <v>121</v>
      </c>
      <c r="C816" s="2" t="s">
        <v>122</v>
      </c>
      <c r="D816" s="2">
        <v>95</v>
      </c>
      <c r="E816" s="2">
        <v>17264</v>
      </c>
      <c r="F816" s="2"/>
      <c r="G816" s="2">
        <v>12046</v>
      </c>
      <c r="H816" s="2">
        <v>5218</v>
      </c>
      <c r="I816" s="2">
        <v>331</v>
      </c>
      <c r="J816" s="2"/>
      <c r="K816" s="2">
        <v>0</v>
      </c>
      <c r="L816" s="2">
        <v>770</v>
      </c>
      <c r="M816" s="2">
        <v>302</v>
      </c>
      <c r="N816" s="2">
        <v>468</v>
      </c>
      <c r="O816" s="2">
        <v>551040</v>
      </c>
      <c r="P816" s="3"/>
      <c r="Q816" s="3"/>
    </row>
    <row r="817" spans="1:17" x14ac:dyDescent="0.2">
      <c r="A817" s="5">
        <v>2017</v>
      </c>
      <c r="B817" s="4" t="s">
        <v>121</v>
      </c>
      <c r="C817" s="5" t="s">
        <v>122</v>
      </c>
      <c r="D817" s="5">
        <v>82</v>
      </c>
      <c r="E817" s="5">
        <v>18206</v>
      </c>
      <c r="F817" s="5"/>
      <c r="G817" s="5">
        <v>12821</v>
      </c>
      <c r="H817" s="5">
        <v>5385</v>
      </c>
      <c r="I817" s="5">
        <v>350</v>
      </c>
      <c r="J817" s="5"/>
      <c r="K817" s="5">
        <v>0</v>
      </c>
      <c r="L817" s="5">
        <v>912</v>
      </c>
      <c r="M817" s="5">
        <v>486</v>
      </c>
      <c r="N817" s="5">
        <v>426</v>
      </c>
      <c r="O817" s="5">
        <v>551040</v>
      </c>
      <c r="P817" s="3"/>
      <c r="Q817" s="3"/>
    </row>
    <row r="818" spans="1:17" x14ac:dyDescent="0.2">
      <c r="A818" s="2">
        <v>2018</v>
      </c>
      <c r="B818" s="1" t="s">
        <v>121</v>
      </c>
      <c r="C818" s="2" t="s">
        <v>122</v>
      </c>
      <c r="D818" s="2">
        <v>158</v>
      </c>
      <c r="E818" s="2">
        <v>19901</v>
      </c>
      <c r="F818" s="2"/>
      <c r="G818" s="2">
        <v>14037</v>
      </c>
      <c r="H818" s="2">
        <v>5864</v>
      </c>
      <c r="I818" s="2">
        <v>363</v>
      </c>
      <c r="J818" s="2"/>
      <c r="K818" s="2">
        <v>-2</v>
      </c>
      <c r="L818" s="2">
        <v>787</v>
      </c>
      <c r="M818" s="2">
        <v>222</v>
      </c>
      <c r="N818" s="2">
        <v>567</v>
      </c>
      <c r="O818" s="2">
        <v>551040</v>
      </c>
      <c r="P818" s="3"/>
      <c r="Q818" s="3"/>
    </row>
    <row r="819" spans="1:17" x14ac:dyDescent="0.2">
      <c r="A819" s="5">
        <v>2019</v>
      </c>
      <c r="B819" s="4" t="s">
        <v>121</v>
      </c>
      <c r="C819" s="5" t="s">
        <v>122</v>
      </c>
      <c r="D819" s="5">
        <v>91</v>
      </c>
      <c r="E819" s="5">
        <v>21327</v>
      </c>
      <c r="F819" s="5"/>
      <c r="G819" s="5">
        <v>15206</v>
      </c>
      <c r="H819" s="5">
        <v>6121</v>
      </c>
      <c r="I819" s="5">
        <v>395</v>
      </c>
      <c r="J819" s="5"/>
      <c r="K819" s="5">
        <v>0</v>
      </c>
      <c r="L819" s="5">
        <v>833</v>
      </c>
      <c r="M819" s="5">
        <v>212</v>
      </c>
      <c r="N819" s="5">
        <v>621</v>
      </c>
      <c r="O819" s="5">
        <v>551040</v>
      </c>
      <c r="P819" s="3"/>
      <c r="Q819" s="3"/>
    </row>
    <row r="820" spans="1:17" x14ac:dyDescent="0.2">
      <c r="A820" s="2">
        <v>2004</v>
      </c>
      <c r="B820" s="1" t="s">
        <v>123</v>
      </c>
      <c r="C820" s="2" t="s">
        <v>124</v>
      </c>
      <c r="D820" s="2">
        <v>12730</v>
      </c>
      <c r="E820" s="2">
        <v>192638</v>
      </c>
      <c r="F820" s="2">
        <v>33061</v>
      </c>
      <c r="G820" s="2">
        <v>176618</v>
      </c>
      <c r="H820" s="2">
        <v>16020</v>
      </c>
      <c r="I820" s="2">
        <v>154</v>
      </c>
      <c r="J820" s="2">
        <v>0</v>
      </c>
      <c r="K820" s="2">
        <v>0</v>
      </c>
      <c r="L820" s="2">
        <v>4951</v>
      </c>
      <c r="M820" s="2">
        <v>1435</v>
      </c>
      <c r="N820" s="2">
        <v>3445</v>
      </c>
      <c r="O820" s="2">
        <v>402020</v>
      </c>
      <c r="P820" s="3"/>
      <c r="Q820" s="3"/>
    </row>
    <row r="821" spans="1:17" x14ac:dyDescent="0.2">
      <c r="A821" s="5">
        <v>2005</v>
      </c>
      <c r="B821" s="4" t="s">
        <v>123</v>
      </c>
      <c r="C821" s="5" t="s">
        <v>124</v>
      </c>
      <c r="D821" s="5">
        <v>11870</v>
      </c>
      <c r="E821" s="5">
        <v>113960</v>
      </c>
      <c r="F821" s="5">
        <v>30781</v>
      </c>
      <c r="G821" s="5">
        <v>103411</v>
      </c>
      <c r="H821" s="5">
        <v>10549</v>
      </c>
      <c r="I821" s="5">
        <v>190</v>
      </c>
      <c r="J821" s="5">
        <v>0</v>
      </c>
      <c r="K821" s="5">
        <v>0</v>
      </c>
      <c r="L821" s="5">
        <v>4248</v>
      </c>
      <c r="M821" s="5">
        <v>1027</v>
      </c>
      <c r="N821" s="5">
        <v>3734</v>
      </c>
      <c r="O821" s="5">
        <v>402020</v>
      </c>
      <c r="P821" s="3"/>
      <c r="Q821" s="3"/>
    </row>
    <row r="822" spans="1:17" x14ac:dyDescent="0.2">
      <c r="A822" s="2">
        <v>2006</v>
      </c>
      <c r="B822" s="1" t="s">
        <v>123</v>
      </c>
      <c r="C822" s="2" t="s">
        <v>124</v>
      </c>
      <c r="D822" s="2">
        <v>11270</v>
      </c>
      <c r="E822" s="2">
        <v>127853</v>
      </c>
      <c r="F822" s="2">
        <v>42747</v>
      </c>
      <c r="G822" s="2">
        <v>117342</v>
      </c>
      <c r="H822" s="2">
        <v>10511</v>
      </c>
      <c r="I822" s="2">
        <v>120</v>
      </c>
      <c r="J822" s="2">
        <v>0</v>
      </c>
      <c r="K822" s="2">
        <v>0</v>
      </c>
      <c r="L822" s="2">
        <v>5328</v>
      </c>
      <c r="M822" s="2">
        <v>1599</v>
      </c>
      <c r="N822" s="2">
        <v>3707</v>
      </c>
      <c r="O822" s="2">
        <v>402020</v>
      </c>
      <c r="P822" s="3"/>
      <c r="Q822" s="3"/>
    </row>
    <row r="823" spans="1:17" x14ac:dyDescent="0.2">
      <c r="A823" s="5">
        <v>2007</v>
      </c>
      <c r="B823" s="4" t="s">
        <v>123</v>
      </c>
      <c r="C823" s="5" t="s">
        <v>124</v>
      </c>
      <c r="D823" s="5">
        <v>14036</v>
      </c>
      <c r="E823" s="5">
        <v>149830</v>
      </c>
      <c r="F823" s="5">
        <v>55285</v>
      </c>
      <c r="G823" s="5">
        <v>138801</v>
      </c>
      <c r="H823" s="5">
        <v>11029</v>
      </c>
      <c r="I823" s="5">
        <v>436</v>
      </c>
      <c r="J823" s="5">
        <v>0</v>
      </c>
      <c r="K823" s="5"/>
      <c r="L823" s="5">
        <v>5566</v>
      </c>
      <c r="M823" s="5">
        <v>1518</v>
      </c>
      <c r="N823" s="5">
        <v>4012</v>
      </c>
      <c r="O823" s="5">
        <v>402020</v>
      </c>
      <c r="P823" s="3"/>
      <c r="Q823" s="3"/>
    </row>
    <row r="824" spans="1:17" x14ac:dyDescent="0.2">
      <c r="A824" s="2">
        <v>2008</v>
      </c>
      <c r="B824" s="1" t="s">
        <v>123</v>
      </c>
      <c r="C824" s="2" t="s">
        <v>124</v>
      </c>
      <c r="D824" s="2">
        <v>23029</v>
      </c>
      <c r="E824" s="2">
        <v>126074</v>
      </c>
      <c r="F824" s="2">
        <v>60041</v>
      </c>
      <c r="G824" s="2">
        <v>114233</v>
      </c>
      <c r="H824" s="2">
        <v>11841</v>
      </c>
      <c r="I824" s="2">
        <v>97</v>
      </c>
      <c r="J824" s="2">
        <v>0</v>
      </c>
      <c r="K824" s="2"/>
      <c r="L824" s="2">
        <v>3581</v>
      </c>
      <c r="M824" s="2">
        <v>710</v>
      </c>
      <c r="N824" s="2">
        <v>2699</v>
      </c>
      <c r="O824" s="2">
        <v>402020</v>
      </c>
      <c r="P824" s="3"/>
      <c r="Q824" s="3"/>
    </row>
    <row r="825" spans="1:17" x14ac:dyDescent="0.2">
      <c r="A825" s="5">
        <v>2009</v>
      </c>
      <c r="B825" s="4" t="s">
        <v>123</v>
      </c>
      <c r="C825" s="5" t="s">
        <v>124</v>
      </c>
      <c r="D825" s="5">
        <v>25875</v>
      </c>
      <c r="E825" s="5">
        <v>124088</v>
      </c>
      <c r="F825" s="5">
        <v>52338</v>
      </c>
      <c r="G825" s="5">
        <v>109682</v>
      </c>
      <c r="H825" s="5">
        <v>14406</v>
      </c>
      <c r="I825" s="5">
        <v>756</v>
      </c>
      <c r="J825" s="5">
        <v>0</v>
      </c>
      <c r="K825" s="5"/>
      <c r="L825" s="5">
        <v>2841</v>
      </c>
      <c r="M825" s="5">
        <v>704</v>
      </c>
      <c r="N825" s="5">
        <v>2130</v>
      </c>
      <c r="O825" s="5">
        <v>402020</v>
      </c>
      <c r="P825" s="3"/>
      <c r="Q825" s="3"/>
    </row>
    <row r="826" spans="1:17" x14ac:dyDescent="0.2">
      <c r="A826" s="2">
        <v>2010</v>
      </c>
      <c r="B826" s="1" t="s">
        <v>123</v>
      </c>
      <c r="C826" s="2" t="s">
        <v>124</v>
      </c>
      <c r="D826" s="2">
        <v>22955</v>
      </c>
      <c r="E826" s="2">
        <v>147042</v>
      </c>
      <c r="F826" s="2">
        <v>66416</v>
      </c>
      <c r="G826" s="2">
        <v>130812</v>
      </c>
      <c r="H826" s="2">
        <v>16230</v>
      </c>
      <c r="I826" s="2">
        <v>1156</v>
      </c>
      <c r="J826" s="2">
        <v>0</v>
      </c>
      <c r="K826" s="2"/>
      <c r="L826" s="2">
        <v>5964</v>
      </c>
      <c r="M826" s="2">
        <v>1907</v>
      </c>
      <c r="N826" s="2">
        <v>4057</v>
      </c>
      <c r="O826" s="2">
        <v>402020</v>
      </c>
      <c r="P826" s="3"/>
      <c r="Q826" s="3"/>
    </row>
    <row r="827" spans="1:17" x14ac:dyDescent="0.2">
      <c r="A827" s="5">
        <v>2011</v>
      </c>
      <c r="B827" s="4" t="s">
        <v>123</v>
      </c>
      <c r="C827" s="5" t="s">
        <v>124</v>
      </c>
      <c r="D827" s="5">
        <v>25866</v>
      </c>
      <c r="E827" s="5">
        <v>153337</v>
      </c>
      <c r="F827" s="5">
        <v>59570</v>
      </c>
      <c r="G827" s="5">
        <v>134543</v>
      </c>
      <c r="H827" s="5">
        <v>18794</v>
      </c>
      <c r="I827" s="5">
        <v>1047</v>
      </c>
      <c r="J827" s="5">
        <v>0</v>
      </c>
      <c r="K827" s="5"/>
      <c r="L827" s="5">
        <v>6956</v>
      </c>
      <c r="M827" s="5">
        <v>2057</v>
      </c>
      <c r="N827" s="5">
        <v>4935</v>
      </c>
      <c r="O827" s="5">
        <v>402020</v>
      </c>
      <c r="P827" s="3"/>
      <c r="Q827" s="3"/>
    </row>
    <row r="828" spans="1:17" x14ac:dyDescent="0.2">
      <c r="A828" s="2">
        <v>2012</v>
      </c>
      <c r="B828" s="1" t="s">
        <v>123</v>
      </c>
      <c r="C828" s="2" t="s">
        <v>124</v>
      </c>
      <c r="D828" s="2">
        <v>22568</v>
      </c>
      <c r="E828" s="2">
        <v>153140</v>
      </c>
      <c r="F828" s="2">
        <v>58973</v>
      </c>
      <c r="G828" s="2">
        <v>134254</v>
      </c>
      <c r="H828" s="2">
        <v>18886</v>
      </c>
      <c r="I828" s="2">
        <v>1045</v>
      </c>
      <c r="J828" s="2">
        <v>0</v>
      </c>
      <c r="K828" s="2"/>
      <c r="L828" s="2">
        <v>6451</v>
      </c>
      <c r="M828" s="2">
        <v>1969</v>
      </c>
      <c r="N828" s="2">
        <v>4482</v>
      </c>
      <c r="O828" s="2">
        <v>402020</v>
      </c>
      <c r="P828" s="3"/>
      <c r="Q828" s="3"/>
    </row>
    <row r="829" spans="1:17" x14ac:dyDescent="0.2">
      <c r="A829" s="5">
        <v>2013</v>
      </c>
      <c r="B829" s="4" t="s">
        <v>123</v>
      </c>
      <c r="C829" s="5" t="s">
        <v>124</v>
      </c>
      <c r="D829" s="5">
        <v>19991</v>
      </c>
      <c r="E829" s="5">
        <v>153375</v>
      </c>
      <c r="F829" s="5">
        <v>55330</v>
      </c>
      <c r="G829" s="5">
        <v>133879</v>
      </c>
      <c r="H829" s="5">
        <v>19496</v>
      </c>
      <c r="I829" s="5">
        <v>911</v>
      </c>
      <c r="J829" s="5">
        <v>0</v>
      </c>
      <c r="K829" s="5"/>
      <c r="L829" s="5">
        <v>7888</v>
      </c>
      <c r="M829" s="5">
        <v>2529</v>
      </c>
      <c r="N829" s="5">
        <v>5359</v>
      </c>
      <c r="O829" s="5">
        <v>402020</v>
      </c>
      <c r="P829" s="3"/>
      <c r="Q829" s="3"/>
    </row>
    <row r="830" spans="1:17" x14ac:dyDescent="0.2">
      <c r="A830" s="2">
        <v>2014</v>
      </c>
      <c r="B830" s="1" t="s">
        <v>123</v>
      </c>
      <c r="C830" s="2" t="s">
        <v>124</v>
      </c>
      <c r="D830" s="2">
        <v>22849</v>
      </c>
      <c r="E830" s="2">
        <v>159103</v>
      </c>
      <c r="F830" s="2">
        <v>57955</v>
      </c>
      <c r="G830" s="2">
        <v>138430</v>
      </c>
      <c r="H830" s="2">
        <v>20673</v>
      </c>
      <c r="I830" s="2">
        <v>802</v>
      </c>
      <c r="J830" s="2">
        <v>0</v>
      </c>
      <c r="K830" s="2"/>
      <c r="L830" s="2">
        <v>8991</v>
      </c>
      <c r="M830" s="2">
        <v>3106</v>
      </c>
      <c r="N830" s="2">
        <v>5885</v>
      </c>
      <c r="O830" s="2">
        <v>402020</v>
      </c>
      <c r="P830" s="3"/>
      <c r="Q830" s="3"/>
    </row>
    <row r="831" spans="1:17" x14ac:dyDescent="0.2">
      <c r="A831" s="5">
        <v>2015</v>
      </c>
      <c r="B831" s="4" t="s">
        <v>123</v>
      </c>
      <c r="C831" s="5" t="s">
        <v>124</v>
      </c>
      <c r="D831" s="5">
        <v>23102</v>
      </c>
      <c r="E831" s="5">
        <v>161184</v>
      </c>
      <c r="F831" s="5">
        <v>48061</v>
      </c>
      <c r="G831" s="5">
        <v>140511</v>
      </c>
      <c r="H831" s="5">
        <v>20673</v>
      </c>
      <c r="I831" s="5">
        <v>736</v>
      </c>
      <c r="J831" s="5">
        <v>0</v>
      </c>
      <c r="K831" s="5"/>
      <c r="L831" s="5">
        <v>7938</v>
      </c>
      <c r="M831" s="5">
        <v>2775</v>
      </c>
      <c r="N831" s="5">
        <v>5163</v>
      </c>
      <c r="O831" s="5">
        <v>402020</v>
      </c>
      <c r="P831" s="3"/>
      <c r="Q831" s="3"/>
    </row>
    <row r="832" spans="1:17" x14ac:dyDescent="0.2">
      <c r="A832" s="2">
        <v>2016</v>
      </c>
      <c r="B832" s="1" t="s">
        <v>123</v>
      </c>
      <c r="C832" s="2" t="s">
        <v>124</v>
      </c>
      <c r="D832" s="2">
        <v>25830</v>
      </c>
      <c r="E832" s="2">
        <v>158893</v>
      </c>
      <c r="F832" s="2">
        <v>46990</v>
      </c>
      <c r="G832" s="2">
        <v>138392</v>
      </c>
      <c r="H832" s="2">
        <v>20501</v>
      </c>
      <c r="I832" s="2">
        <v>785</v>
      </c>
      <c r="J832" s="2">
        <v>0</v>
      </c>
      <c r="K832" s="2"/>
      <c r="L832" s="2">
        <v>8096</v>
      </c>
      <c r="M832" s="2">
        <v>2688</v>
      </c>
      <c r="N832" s="2">
        <v>5408</v>
      </c>
      <c r="O832" s="2">
        <v>402020</v>
      </c>
      <c r="P832" s="3"/>
      <c r="Q832" s="3"/>
    </row>
    <row r="833" spans="1:17" x14ac:dyDescent="0.2">
      <c r="A833" s="5">
        <v>2017</v>
      </c>
      <c r="B833" s="4" t="s">
        <v>123</v>
      </c>
      <c r="C833" s="5" t="s">
        <v>124</v>
      </c>
      <c r="D833" s="5">
        <v>33552</v>
      </c>
      <c r="E833" s="5">
        <v>181159</v>
      </c>
      <c r="F833" s="5">
        <v>55804</v>
      </c>
      <c r="G833" s="5">
        <v>162932</v>
      </c>
      <c r="H833" s="5">
        <v>18227</v>
      </c>
      <c r="I833" s="5">
        <v>841</v>
      </c>
      <c r="J833" s="5">
        <v>0</v>
      </c>
      <c r="K833" s="5"/>
      <c r="L833" s="5">
        <v>7414</v>
      </c>
      <c r="M833" s="5">
        <v>4678</v>
      </c>
      <c r="N833" s="5">
        <v>2736</v>
      </c>
      <c r="O833" s="5">
        <v>402020</v>
      </c>
      <c r="P833" s="3"/>
      <c r="Q833" s="3"/>
    </row>
    <row r="834" spans="1:17" x14ac:dyDescent="0.2">
      <c r="A834" s="2">
        <v>2018</v>
      </c>
      <c r="B834" s="1" t="s">
        <v>123</v>
      </c>
      <c r="C834" s="2" t="s">
        <v>124</v>
      </c>
      <c r="D834" s="2">
        <v>29707</v>
      </c>
      <c r="E834" s="2">
        <v>188602</v>
      </c>
      <c r="F834" s="2">
        <v>58423</v>
      </c>
      <c r="G834" s="2">
        <v>166312</v>
      </c>
      <c r="H834" s="2">
        <v>22290</v>
      </c>
      <c r="I834" s="2">
        <v>868</v>
      </c>
      <c r="J834" s="2">
        <v>0</v>
      </c>
      <c r="K834" s="2"/>
      <c r="L834" s="2">
        <v>8122</v>
      </c>
      <c r="M834" s="2">
        <v>1201</v>
      </c>
      <c r="N834" s="2">
        <v>6921</v>
      </c>
      <c r="O834" s="2">
        <v>402020</v>
      </c>
      <c r="P834" s="3"/>
      <c r="Q834" s="3"/>
    </row>
    <row r="835" spans="1:17" x14ac:dyDescent="0.2">
      <c r="A835" s="5">
        <v>2019</v>
      </c>
      <c r="B835" s="4" t="s">
        <v>123</v>
      </c>
      <c r="C835" s="5" t="s">
        <v>124</v>
      </c>
      <c r="D835" s="5">
        <v>30539</v>
      </c>
      <c r="E835" s="5">
        <v>198321</v>
      </c>
      <c r="F835" s="5">
        <v>58618</v>
      </c>
      <c r="G835" s="5">
        <v>175250</v>
      </c>
      <c r="H835" s="5">
        <v>23071</v>
      </c>
      <c r="I835" s="5">
        <v>1028</v>
      </c>
      <c r="J835" s="5">
        <v>0</v>
      </c>
      <c r="K835" s="5"/>
      <c r="L835" s="5">
        <v>8429</v>
      </c>
      <c r="M835" s="5">
        <v>1670</v>
      </c>
      <c r="N835" s="5">
        <v>6759</v>
      </c>
      <c r="O835" s="5">
        <v>402020</v>
      </c>
      <c r="P835" s="3"/>
      <c r="Q835" s="3"/>
    </row>
    <row r="836" spans="1:17" x14ac:dyDescent="0.2">
      <c r="A836" s="2">
        <v>2004</v>
      </c>
      <c r="B836" s="1" t="s">
        <v>125</v>
      </c>
      <c r="C836" s="2" t="s">
        <v>126</v>
      </c>
      <c r="D836" s="2">
        <v>14.135</v>
      </c>
      <c r="E836" s="2">
        <v>1364.529</v>
      </c>
      <c r="F836" s="2">
        <v>391.721</v>
      </c>
      <c r="G836" s="2">
        <v>886.55200000000002</v>
      </c>
      <c r="H836" s="2">
        <v>477.97699999999998</v>
      </c>
      <c r="I836" s="2">
        <v>35.552999999999997</v>
      </c>
      <c r="J836" s="2">
        <v>0.67700000000000005</v>
      </c>
      <c r="K836" s="2">
        <v>0</v>
      </c>
      <c r="L836" s="2">
        <v>102.617</v>
      </c>
      <c r="M836" s="2">
        <v>35.402999999999999</v>
      </c>
      <c r="N836" s="2">
        <v>67.213999999999999</v>
      </c>
      <c r="O836" s="2">
        <v>201040</v>
      </c>
      <c r="P836" s="3"/>
      <c r="Q836" s="3"/>
    </row>
    <row r="837" spans="1:17" x14ac:dyDescent="0.2">
      <c r="A837" s="5">
        <v>2005</v>
      </c>
      <c r="B837" s="4" t="s">
        <v>125</v>
      </c>
      <c r="C837" s="5" t="s">
        <v>126</v>
      </c>
      <c r="D837" s="5">
        <v>98.533000000000001</v>
      </c>
      <c r="E837" s="5">
        <v>1442.2149999999999</v>
      </c>
      <c r="F837" s="5">
        <v>372.303</v>
      </c>
      <c r="G837" s="5">
        <v>900.42200000000003</v>
      </c>
      <c r="H837" s="5">
        <v>541.79300000000001</v>
      </c>
      <c r="I837" s="5">
        <v>36.734999999999999</v>
      </c>
      <c r="J837" s="5">
        <v>1.004</v>
      </c>
      <c r="K837" s="5">
        <v>0</v>
      </c>
      <c r="L837" s="5">
        <v>74.831999999999994</v>
      </c>
      <c r="M837" s="5">
        <v>22.603000000000002</v>
      </c>
      <c r="N837" s="5">
        <v>52.228999999999999</v>
      </c>
      <c r="O837" s="5">
        <v>201040</v>
      </c>
      <c r="P837" s="3"/>
      <c r="Q837" s="3"/>
    </row>
    <row r="838" spans="1:17" x14ac:dyDescent="0.2">
      <c r="A838" s="2">
        <v>2006</v>
      </c>
      <c r="B838" s="1" t="s">
        <v>125</v>
      </c>
      <c r="C838" s="2" t="s">
        <v>126</v>
      </c>
      <c r="D838" s="2">
        <v>88.647999999999996</v>
      </c>
      <c r="E838" s="2">
        <v>1444.116</v>
      </c>
      <c r="F838" s="2">
        <v>371.89499999999998</v>
      </c>
      <c r="G838" s="2">
        <v>901.85699999999997</v>
      </c>
      <c r="H838" s="2">
        <v>542.25900000000001</v>
      </c>
      <c r="I838" s="2">
        <v>34.534999999999997</v>
      </c>
      <c r="J838" s="2">
        <v>1.304</v>
      </c>
      <c r="K838" s="2">
        <v>0</v>
      </c>
      <c r="L838" s="2">
        <v>163.75299999999999</v>
      </c>
      <c r="M838" s="2">
        <v>57.191000000000003</v>
      </c>
      <c r="N838" s="2">
        <v>106.562</v>
      </c>
      <c r="O838" s="2">
        <v>201040</v>
      </c>
      <c r="P838" s="3"/>
      <c r="Q838" s="3"/>
    </row>
    <row r="839" spans="1:17" x14ac:dyDescent="0.2">
      <c r="A839" s="5">
        <v>2007</v>
      </c>
      <c r="B839" s="4" t="s">
        <v>125</v>
      </c>
      <c r="C839" s="5" t="s">
        <v>126</v>
      </c>
      <c r="D839" s="5">
        <v>222.816</v>
      </c>
      <c r="E839" s="5">
        <v>1612.508</v>
      </c>
      <c r="F839" s="5">
        <v>371.32299999999998</v>
      </c>
      <c r="G839" s="5">
        <v>940.54200000000003</v>
      </c>
      <c r="H839" s="5">
        <v>671.96600000000001</v>
      </c>
      <c r="I839" s="5">
        <v>34.649000000000001</v>
      </c>
      <c r="J839" s="5">
        <v>4.5090000000000003</v>
      </c>
      <c r="K839" s="5">
        <v>0</v>
      </c>
      <c r="L839" s="5">
        <v>227.887</v>
      </c>
      <c r="M839" s="5">
        <v>79.832999999999998</v>
      </c>
      <c r="N839" s="5">
        <v>148.054</v>
      </c>
      <c r="O839" s="5">
        <v>201040</v>
      </c>
      <c r="P839" s="3"/>
      <c r="Q839" s="3"/>
    </row>
    <row r="840" spans="1:17" x14ac:dyDescent="0.2">
      <c r="A840" s="2">
        <v>2008</v>
      </c>
      <c r="B840" s="1" t="s">
        <v>125</v>
      </c>
      <c r="C840" s="2" t="s">
        <v>126</v>
      </c>
      <c r="D840" s="2">
        <v>297.096</v>
      </c>
      <c r="E840" s="2">
        <v>1408.691</v>
      </c>
      <c r="F840" s="2">
        <v>363.93599999999998</v>
      </c>
      <c r="G840" s="2">
        <v>833.14499999999998</v>
      </c>
      <c r="H840" s="2">
        <v>575.54600000000005</v>
      </c>
      <c r="I840" s="2">
        <v>34.749000000000002</v>
      </c>
      <c r="J840" s="2">
        <v>6.3339999999999996</v>
      </c>
      <c r="K840" s="2">
        <v>0</v>
      </c>
      <c r="L840" s="2">
        <v>230.55</v>
      </c>
      <c r="M840" s="2">
        <v>81.918000000000006</v>
      </c>
      <c r="N840" s="2">
        <v>148.255</v>
      </c>
      <c r="O840" s="2">
        <v>201040</v>
      </c>
      <c r="P840" s="3"/>
      <c r="Q840" s="3"/>
    </row>
    <row r="841" spans="1:17" x14ac:dyDescent="0.2">
      <c r="A841" s="5">
        <v>2009</v>
      </c>
      <c r="B841" s="4" t="s">
        <v>125</v>
      </c>
      <c r="C841" s="5" t="s">
        <v>126</v>
      </c>
      <c r="D841" s="5">
        <v>18.683</v>
      </c>
      <c r="E841" s="5">
        <v>1290.6030000000001</v>
      </c>
      <c r="F841" s="5">
        <v>231.58199999999999</v>
      </c>
      <c r="G841" s="5">
        <v>618.46299999999997</v>
      </c>
      <c r="H841" s="5">
        <v>672.14</v>
      </c>
      <c r="I841" s="5">
        <v>29.556000000000001</v>
      </c>
      <c r="J841" s="5">
        <v>1.014</v>
      </c>
      <c r="K841" s="5">
        <v>0</v>
      </c>
      <c r="L841" s="5">
        <v>127.32299999999999</v>
      </c>
      <c r="M841" s="5">
        <v>42.125999999999998</v>
      </c>
      <c r="N841" s="5">
        <v>84.909000000000006</v>
      </c>
      <c r="O841" s="5">
        <v>201040</v>
      </c>
      <c r="P841" s="3"/>
      <c r="Q841" s="3"/>
    </row>
    <row r="842" spans="1:17" x14ac:dyDescent="0.2">
      <c r="A842" s="2">
        <v>2010</v>
      </c>
      <c r="B842" s="1" t="s">
        <v>125</v>
      </c>
      <c r="C842" s="2" t="s">
        <v>126</v>
      </c>
      <c r="D842" s="2">
        <v>191</v>
      </c>
      <c r="E842" s="2">
        <v>1503.6</v>
      </c>
      <c r="F842" s="2">
        <v>353.3</v>
      </c>
      <c r="G842" s="2">
        <v>809.2</v>
      </c>
      <c r="H842" s="2">
        <v>694.4</v>
      </c>
      <c r="I842" s="2">
        <v>29.8</v>
      </c>
      <c r="J842" s="2">
        <v>0.4</v>
      </c>
      <c r="K842" s="2">
        <v>0</v>
      </c>
      <c r="L842" s="2">
        <v>118.8</v>
      </c>
      <c r="M842" s="2">
        <v>39.799999999999997</v>
      </c>
      <c r="N842" s="2">
        <v>79.599999999999994</v>
      </c>
      <c r="O842" s="2">
        <v>201040</v>
      </c>
      <c r="P842" s="3"/>
      <c r="Q842" s="3"/>
    </row>
    <row r="843" spans="1:17" x14ac:dyDescent="0.2">
      <c r="A843" s="5">
        <v>2011</v>
      </c>
      <c r="B843" s="4" t="s">
        <v>125</v>
      </c>
      <c r="C843" s="5" t="s">
        <v>126</v>
      </c>
      <c r="D843" s="5">
        <v>171</v>
      </c>
      <c r="E843" s="5">
        <v>1597.4</v>
      </c>
      <c r="F843" s="5">
        <v>353.4</v>
      </c>
      <c r="G843" s="5">
        <v>840.4</v>
      </c>
      <c r="H843" s="5">
        <v>757</v>
      </c>
      <c r="I843" s="5">
        <v>30.4</v>
      </c>
      <c r="J843" s="5">
        <v>0.5</v>
      </c>
      <c r="K843" s="5">
        <v>0</v>
      </c>
      <c r="L843" s="5">
        <v>157.6</v>
      </c>
      <c r="M843" s="5">
        <v>52.1</v>
      </c>
      <c r="N843" s="5">
        <v>105.5</v>
      </c>
      <c r="O843" s="5">
        <v>201040</v>
      </c>
      <c r="P843" s="3"/>
      <c r="Q843" s="3"/>
    </row>
    <row r="844" spans="1:17" x14ac:dyDescent="0.2">
      <c r="A844" s="2">
        <v>2012</v>
      </c>
      <c r="B844" s="1" t="s">
        <v>125</v>
      </c>
      <c r="C844" s="2" t="s">
        <v>126</v>
      </c>
      <c r="D844" s="2">
        <v>285.10000000000002</v>
      </c>
      <c r="E844" s="2">
        <v>1736.9</v>
      </c>
      <c r="F844" s="2">
        <v>353.5</v>
      </c>
      <c r="G844" s="2">
        <v>902.9</v>
      </c>
      <c r="H844" s="2">
        <v>834</v>
      </c>
      <c r="I844" s="2">
        <v>31.3</v>
      </c>
      <c r="J844" s="2">
        <v>0.6</v>
      </c>
      <c r="K844" s="2">
        <v>0</v>
      </c>
      <c r="L844" s="2">
        <v>179</v>
      </c>
      <c r="M844" s="2">
        <v>62.7</v>
      </c>
      <c r="N844" s="2">
        <v>116.3</v>
      </c>
      <c r="O844" s="2">
        <v>201040</v>
      </c>
      <c r="P844" s="3"/>
      <c r="Q844" s="3"/>
    </row>
    <row r="845" spans="1:17" x14ac:dyDescent="0.2">
      <c r="A845" s="5">
        <v>2013</v>
      </c>
      <c r="B845" s="4" t="s">
        <v>125</v>
      </c>
      <c r="C845" s="5" t="s">
        <v>126</v>
      </c>
      <c r="D845" s="5">
        <v>359.1</v>
      </c>
      <c r="E845" s="5">
        <v>1903.8</v>
      </c>
      <c r="F845" s="5">
        <v>353.6</v>
      </c>
      <c r="G845" s="5">
        <v>910.3</v>
      </c>
      <c r="H845" s="5">
        <v>993.5</v>
      </c>
      <c r="I845" s="5">
        <v>31.9</v>
      </c>
      <c r="J845" s="5">
        <v>0.7</v>
      </c>
      <c r="K845" s="5">
        <v>0</v>
      </c>
      <c r="L845" s="5">
        <v>193.1</v>
      </c>
      <c r="M845" s="5">
        <v>65.7</v>
      </c>
      <c r="N845" s="5">
        <v>127.4</v>
      </c>
      <c r="O845" s="5">
        <v>201040</v>
      </c>
      <c r="P845" s="3"/>
      <c r="Q845" s="3"/>
    </row>
    <row r="846" spans="1:17" x14ac:dyDescent="0.2">
      <c r="A846" s="2">
        <v>2014</v>
      </c>
      <c r="B846" s="1" t="s">
        <v>125</v>
      </c>
      <c r="C846" s="2" t="s">
        <v>126</v>
      </c>
      <c r="D846" s="2">
        <v>552.5</v>
      </c>
      <c r="E846" s="2">
        <v>2168.1</v>
      </c>
      <c r="F846" s="2">
        <v>353.6</v>
      </c>
      <c r="G846" s="2">
        <v>1004.6</v>
      </c>
      <c r="H846" s="2">
        <v>1163.5</v>
      </c>
      <c r="I846" s="2">
        <v>32.6</v>
      </c>
      <c r="J846" s="2">
        <v>0.5</v>
      </c>
      <c r="K846" s="2">
        <v>0</v>
      </c>
      <c r="L846" s="2">
        <v>265.7</v>
      </c>
      <c r="M846" s="2">
        <v>89.9</v>
      </c>
      <c r="N846" s="2">
        <v>175.8</v>
      </c>
      <c r="O846" s="2">
        <v>201040</v>
      </c>
      <c r="P846" s="3"/>
      <c r="Q846" s="3"/>
    </row>
    <row r="847" spans="1:17" x14ac:dyDescent="0.2">
      <c r="A847" s="5">
        <v>2015</v>
      </c>
      <c r="B847" s="4" t="s">
        <v>125</v>
      </c>
      <c r="C847" s="5" t="s">
        <v>126</v>
      </c>
      <c r="D847" s="5">
        <v>756.8</v>
      </c>
      <c r="E847" s="5">
        <v>2429.6</v>
      </c>
      <c r="F847" s="5">
        <v>352.4</v>
      </c>
      <c r="G847" s="5">
        <v>1069.5999999999999</v>
      </c>
      <c r="H847" s="5">
        <v>1360</v>
      </c>
      <c r="I847" s="5">
        <v>32.6</v>
      </c>
      <c r="J847" s="5">
        <v>1.1000000000000001</v>
      </c>
      <c r="K847" s="5">
        <v>0</v>
      </c>
      <c r="L847" s="5">
        <v>343.6</v>
      </c>
      <c r="M847" s="5">
        <v>121.5</v>
      </c>
      <c r="N847" s="5">
        <v>222.1</v>
      </c>
      <c r="O847" s="5">
        <v>201040</v>
      </c>
      <c r="P847" s="3"/>
      <c r="Q847" s="3"/>
    </row>
    <row r="848" spans="1:17" x14ac:dyDescent="0.2">
      <c r="A848" s="2">
        <v>2016</v>
      </c>
      <c r="B848" s="1" t="s">
        <v>125</v>
      </c>
      <c r="C848" s="2" t="s">
        <v>126</v>
      </c>
      <c r="D848" s="2">
        <v>413.2</v>
      </c>
      <c r="E848" s="2">
        <v>2948</v>
      </c>
      <c r="F848" s="2">
        <v>355.2</v>
      </c>
      <c r="G848" s="2">
        <v>1288.2</v>
      </c>
      <c r="H848" s="2">
        <v>1659.8</v>
      </c>
      <c r="I848" s="2">
        <v>33.299999999999997</v>
      </c>
      <c r="J848" s="2">
        <v>1.1000000000000001</v>
      </c>
      <c r="K848" s="2">
        <v>0</v>
      </c>
      <c r="L848" s="2">
        <v>444.6</v>
      </c>
      <c r="M848" s="2">
        <v>153.80000000000001</v>
      </c>
      <c r="N848" s="2">
        <v>290.8</v>
      </c>
      <c r="O848" s="2">
        <v>201040</v>
      </c>
      <c r="P848" s="3"/>
      <c r="Q848" s="3"/>
    </row>
    <row r="849" spans="1:17" x14ac:dyDescent="0.2">
      <c r="A849" s="5">
        <v>2017</v>
      </c>
      <c r="B849" s="4" t="s">
        <v>125</v>
      </c>
      <c r="C849" s="5" t="s">
        <v>126</v>
      </c>
      <c r="D849" s="5">
        <v>311.10000000000002</v>
      </c>
      <c r="E849" s="5">
        <v>2899.6</v>
      </c>
      <c r="F849" s="5">
        <v>356.9</v>
      </c>
      <c r="G849" s="5">
        <v>1234</v>
      </c>
      <c r="H849" s="5">
        <v>1665.6</v>
      </c>
      <c r="I849" s="5">
        <v>34.1</v>
      </c>
      <c r="J849" s="5">
        <v>1.6</v>
      </c>
      <c r="K849" s="5">
        <v>0</v>
      </c>
      <c r="L849" s="5">
        <v>492.6</v>
      </c>
      <c r="M849" s="5">
        <v>170.9</v>
      </c>
      <c r="N849" s="5">
        <v>321.7</v>
      </c>
      <c r="O849" s="5">
        <v>201040</v>
      </c>
      <c r="P849" s="3"/>
      <c r="Q849" s="3"/>
    </row>
    <row r="850" spans="1:17" x14ac:dyDescent="0.2">
      <c r="A850" s="2">
        <v>2018</v>
      </c>
      <c r="B850" s="1" t="s">
        <v>125</v>
      </c>
      <c r="C850" s="2" t="s">
        <v>126</v>
      </c>
      <c r="D850" s="2">
        <v>129.1</v>
      </c>
      <c r="E850" s="2">
        <v>2988.8</v>
      </c>
      <c r="F850" s="2">
        <v>356.8</v>
      </c>
      <c r="G850" s="2">
        <v>1272</v>
      </c>
      <c r="H850" s="2">
        <v>1716.8</v>
      </c>
      <c r="I850" s="2">
        <v>35.5</v>
      </c>
      <c r="J850" s="2">
        <v>2</v>
      </c>
      <c r="K850" s="2">
        <v>0</v>
      </c>
      <c r="L850" s="2">
        <v>425.9</v>
      </c>
      <c r="M850" s="2">
        <v>76.3</v>
      </c>
      <c r="N850" s="2">
        <v>349.6</v>
      </c>
      <c r="O850" s="2">
        <v>201040</v>
      </c>
      <c r="P850" s="3"/>
      <c r="Q850" s="3"/>
    </row>
    <row r="851" spans="1:17" x14ac:dyDescent="0.2">
      <c r="A851" s="5">
        <v>2019</v>
      </c>
      <c r="B851" s="4" t="s">
        <v>125</v>
      </c>
      <c r="C851" s="5" t="s">
        <v>126</v>
      </c>
      <c r="D851" s="5">
        <v>461</v>
      </c>
      <c r="E851" s="5">
        <v>3172.4</v>
      </c>
      <c r="F851" s="5">
        <v>356.6</v>
      </c>
      <c r="G851" s="5">
        <v>1253.5</v>
      </c>
      <c r="H851" s="5">
        <v>1918.9</v>
      </c>
      <c r="I851" s="5">
        <v>36.4</v>
      </c>
      <c r="J851" s="5">
        <v>3.1</v>
      </c>
      <c r="K851" s="5">
        <v>0</v>
      </c>
      <c r="L851" s="5">
        <v>424.9</v>
      </c>
      <c r="M851" s="5">
        <v>94.5</v>
      </c>
      <c r="N851" s="5">
        <v>330.4</v>
      </c>
      <c r="O851" s="5">
        <v>201040</v>
      </c>
      <c r="P851" s="3"/>
      <c r="Q851" s="3"/>
    </row>
    <row r="852" spans="1:17" x14ac:dyDescent="0.2">
      <c r="A852" s="2">
        <v>2004</v>
      </c>
      <c r="B852" s="1" t="s">
        <v>127</v>
      </c>
      <c r="C852" s="2" t="s">
        <v>128</v>
      </c>
      <c r="D852" s="2">
        <v>96.951999999999998</v>
      </c>
      <c r="E852" s="2">
        <v>3912.5650000000001</v>
      </c>
      <c r="F852" s="2">
        <v>1869.25</v>
      </c>
      <c r="G852" s="2">
        <v>3741.172</v>
      </c>
      <c r="H852" s="2">
        <v>171.393</v>
      </c>
      <c r="I852" s="2">
        <v>93.831000000000003</v>
      </c>
      <c r="J852" s="2">
        <v>0.214</v>
      </c>
      <c r="K852" s="2">
        <v>0</v>
      </c>
      <c r="L852" s="2">
        <v>905.90200000000004</v>
      </c>
      <c r="M852" s="2">
        <v>339.7</v>
      </c>
      <c r="N852" s="2">
        <v>566.202</v>
      </c>
      <c r="O852" s="2">
        <v>255040</v>
      </c>
      <c r="P852" s="3"/>
      <c r="Q852" s="3"/>
    </row>
    <row r="853" spans="1:17" x14ac:dyDescent="0.2">
      <c r="A853" s="5">
        <v>2005</v>
      </c>
      <c r="B853" s="4" t="s">
        <v>127</v>
      </c>
      <c r="C853" s="5" t="s">
        <v>128</v>
      </c>
      <c r="D853" s="5">
        <v>115.01</v>
      </c>
      <c r="E853" s="5">
        <v>4245.2569999999996</v>
      </c>
      <c r="F853" s="5">
        <v>1861.85</v>
      </c>
      <c r="G853" s="5">
        <v>3854.25</v>
      </c>
      <c r="H853" s="5">
        <v>391.00700000000001</v>
      </c>
      <c r="I853" s="5">
        <v>104.684</v>
      </c>
      <c r="J853" s="5">
        <v>1.1619999999999999</v>
      </c>
      <c r="K853" s="5">
        <v>0</v>
      </c>
      <c r="L853" s="5">
        <v>873.221</v>
      </c>
      <c r="M853" s="5">
        <v>302.202</v>
      </c>
      <c r="N853" s="5">
        <v>571.01900000000001</v>
      </c>
      <c r="O853" s="5">
        <v>255040</v>
      </c>
      <c r="P853" s="3"/>
      <c r="Q853" s="3"/>
    </row>
    <row r="854" spans="1:17" x14ac:dyDescent="0.2">
      <c r="A854" s="2">
        <v>2006</v>
      </c>
      <c r="B854" s="1" t="s">
        <v>127</v>
      </c>
      <c r="C854" s="2" t="s">
        <v>128</v>
      </c>
      <c r="D854" s="2">
        <v>99.558000000000007</v>
      </c>
      <c r="E854" s="2">
        <v>4526.3059999999996</v>
      </c>
      <c r="F854" s="2">
        <v>1857.1569999999999</v>
      </c>
      <c r="G854" s="2">
        <v>4056.7779999999998</v>
      </c>
      <c r="H854" s="2">
        <v>469.52800000000002</v>
      </c>
      <c r="I854" s="2">
        <v>112.127</v>
      </c>
      <c r="J854" s="2">
        <v>2.2530000000000001</v>
      </c>
      <c r="K854" s="2">
        <v>0</v>
      </c>
      <c r="L854" s="2">
        <v>902.03599999999994</v>
      </c>
      <c r="M854" s="2">
        <v>332.76100000000002</v>
      </c>
      <c r="N854" s="2">
        <v>569.27499999999998</v>
      </c>
      <c r="O854" s="2">
        <v>255040</v>
      </c>
      <c r="P854" s="3"/>
      <c r="Q854" s="3"/>
    </row>
    <row r="855" spans="1:17" x14ac:dyDescent="0.2">
      <c r="A855" s="5">
        <v>2007</v>
      </c>
      <c r="B855" s="4" t="s">
        <v>127</v>
      </c>
      <c r="C855" s="5" t="s">
        <v>128</v>
      </c>
      <c r="D855" s="5">
        <v>91.853999999999999</v>
      </c>
      <c r="E855" s="5">
        <v>4804.7089999999998</v>
      </c>
      <c r="F855" s="5">
        <v>1990.7059999999999</v>
      </c>
      <c r="G855" s="5">
        <v>4401.509</v>
      </c>
      <c r="H855" s="5">
        <v>403.2</v>
      </c>
      <c r="I855" s="5">
        <v>123.31100000000001</v>
      </c>
      <c r="J855" s="5">
        <v>2.819</v>
      </c>
      <c r="K855" s="5">
        <v>0</v>
      </c>
      <c r="L855" s="5">
        <v>936.15</v>
      </c>
      <c r="M855" s="5">
        <v>340.47800000000001</v>
      </c>
      <c r="N855" s="5">
        <v>595.67200000000003</v>
      </c>
      <c r="O855" s="5">
        <v>255040</v>
      </c>
      <c r="P855" s="3"/>
      <c r="Q855" s="3"/>
    </row>
    <row r="856" spans="1:17" x14ac:dyDescent="0.2">
      <c r="A856" s="2">
        <v>2008</v>
      </c>
      <c r="B856" s="1" t="s">
        <v>127</v>
      </c>
      <c r="C856" s="2" t="s">
        <v>128</v>
      </c>
      <c r="D856" s="2">
        <v>242.46100000000001</v>
      </c>
      <c r="E856" s="2">
        <v>5257.1120000000001</v>
      </c>
      <c r="F856" s="2">
        <v>2314.0610000000001</v>
      </c>
      <c r="G856" s="2">
        <v>5027.4250000000002</v>
      </c>
      <c r="H856" s="2">
        <v>229.68700000000001</v>
      </c>
      <c r="I856" s="2">
        <v>121.843</v>
      </c>
      <c r="J856" s="2">
        <v>3.7850000000000001</v>
      </c>
      <c r="K856" s="2">
        <v>0</v>
      </c>
      <c r="L856" s="2">
        <v>1007.389</v>
      </c>
      <c r="M856" s="2">
        <v>365.78300000000002</v>
      </c>
      <c r="N856" s="2">
        <v>641.60599999999999</v>
      </c>
      <c r="O856" s="2">
        <v>255040</v>
      </c>
      <c r="P856" s="3"/>
      <c r="Q856" s="3"/>
    </row>
    <row r="857" spans="1:17" x14ac:dyDescent="0.2">
      <c r="A857" s="5">
        <v>2009</v>
      </c>
      <c r="B857" s="4" t="s">
        <v>127</v>
      </c>
      <c r="C857" s="5" t="s">
        <v>128</v>
      </c>
      <c r="D857" s="5">
        <v>92.706000000000003</v>
      </c>
      <c r="E857" s="5">
        <v>5318.4049999999997</v>
      </c>
      <c r="F857" s="5">
        <v>2781.6640000000002</v>
      </c>
      <c r="G857" s="5">
        <v>5751.4790000000003</v>
      </c>
      <c r="H857" s="5">
        <v>-433.07400000000001</v>
      </c>
      <c r="I857" s="5">
        <v>147.50399999999999</v>
      </c>
      <c r="J857" s="5">
        <v>3.887</v>
      </c>
      <c r="K857" s="5">
        <v>0</v>
      </c>
      <c r="L857" s="5">
        <v>1033.7460000000001</v>
      </c>
      <c r="M857" s="5">
        <v>376.697</v>
      </c>
      <c r="N857" s="5">
        <v>657.04899999999998</v>
      </c>
      <c r="O857" s="5">
        <v>255040</v>
      </c>
      <c r="P857" s="3"/>
      <c r="Q857" s="3"/>
    </row>
    <row r="858" spans="1:17" x14ac:dyDescent="0.2">
      <c r="A858" s="2">
        <v>2010</v>
      </c>
      <c r="B858" s="1" t="s">
        <v>127</v>
      </c>
      <c r="C858" s="2" t="s">
        <v>128</v>
      </c>
      <c r="D858" s="2">
        <v>114.583</v>
      </c>
      <c r="E858" s="2">
        <v>5571.5940000000001</v>
      </c>
      <c r="F858" s="2">
        <v>2970.58</v>
      </c>
      <c r="G858" s="2">
        <v>6310.3590000000004</v>
      </c>
      <c r="H858" s="2">
        <v>-738.76499999999999</v>
      </c>
      <c r="I858" s="2">
        <v>162.62799999999999</v>
      </c>
      <c r="J858" s="2">
        <v>2.6259999999999999</v>
      </c>
      <c r="K858" s="2">
        <v>0</v>
      </c>
      <c r="L858" s="2">
        <v>1160.5050000000001</v>
      </c>
      <c r="M858" s="2">
        <v>422.19400000000002</v>
      </c>
      <c r="N858" s="2">
        <v>738.31100000000004</v>
      </c>
      <c r="O858" s="2">
        <v>255040</v>
      </c>
      <c r="P858" s="3"/>
      <c r="Q858" s="3"/>
    </row>
    <row r="859" spans="1:17" x14ac:dyDescent="0.2">
      <c r="A859" s="5">
        <v>2011</v>
      </c>
      <c r="B859" s="4" t="s">
        <v>127</v>
      </c>
      <c r="C859" s="5" t="s">
        <v>128</v>
      </c>
      <c r="D859" s="5">
        <v>109.47799999999999</v>
      </c>
      <c r="E859" s="5">
        <v>5869.6019999999999</v>
      </c>
      <c r="F859" s="5">
        <v>3404.2559999999999</v>
      </c>
      <c r="G859" s="5">
        <v>7123.8339999999998</v>
      </c>
      <c r="H859" s="5">
        <v>-1254.232</v>
      </c>
      <c r="I859" s="5">
        <v>173.67400000000001</v>
      </c>
      <c r="J859" s="5">
        <v>2.0579999999999998</v>
      </c>
      <c r="K859" s="5">
        <v>0</v>
      </c>
      <c r="L859" s="5">
        <v>1324.2460000000001</v>
      </c>
      <c r="M859" s="5">
        <v>475.27199999999999</v>
      </c>
      <c r="N859" s="5">
        <v>848.97400000000005</v>
      </c>
      <c r="O859" s="5">
        <v>255040</v>
      </c>
      <c r="P859" s="3"/>
      <c r="Q859" s="3"/>
    </row>
    <row r="860" spans="1:17" x14ac:dyDescent="0.2">
      <c r="A860" s="2">
        <v>2012</v>
      </c>
      <c r="B860" s="1" t="s">
        <v>127</v>
      </c>
      <c r="C860" s="2" t="s">
        <v>128</v>
      </c>
      <c r="D860" s="2">
        <v>125.608</v>
      </c>
      <c r="E860" s="2">
        <v>6265.6390000000001</v>
      </c>
      <c r="F860" s="2">
        <v>3820.558</v>
      </c>
      <c r="G860" s="2">
        <v>7813.6639999999998</v>
      </c>
      <c r="H860" s="2">
        <v>-1548.0250000000001</v>
      </c>
      <c r="I860" s="2">
        <v>178.547</v>
      </c>
      <c r="J860" s="2">
        <v>1.397</v>
      </c>
      <c r="K860" s="2">
        <v>0</v>
      </c>
      <c r="L860" s="2">
        <v>1452.9860000000001</v>
      </c>
      <c r="M860" s="2">
        <v>522.61300000000006</v>
      </c>
      <c r="N860" s="2">
        <v>930.37300000000005</v>
      </c>
      <c r="O860" s="2">
        <v>255040</v>
      </c>
      <c r="P860" s="3"/>
      <c r="Q860" s="3"/>
    </row>
    <row r="861" spans="1:17" x14ac:dyDescent="0.2">
      <c r="A861" s="5">
        <v>2013</v>
      </c>
      <c r="B861" s="4" t="s">
        <v>127</v>
      </c>
      <c r="C861" s="5" t="s">
        <v>128</v>
      </c>
      <c r="D861" s="5">
        <v>158.601</v>
      </c>
      <c r="E861" s="5">
        <v>6892.0889999999999</v>
      </c>
      <c r="F861" s="5">
        <v>4293.1710000000003</v>
      </c>
      <c r="G861" s="5">
        <v>8579.4079999999994</v>
      </c>
      <c r="H861" s="5">
        <v>-1687.319</v>
      </c>
      <c r="I861" s="5">
        <v>188.32400000000001</v>
      </c>
      <c r="J861" s="5">
        <v>1.6060000000000001</v>
      </c>
      <c r="K861" s="5">
        <v>0</v>
      </c>
      <c r="L861" s="5">
        <v>1587.683</v>
      </c>
      <c r="M861" s="5">
        <v>571.20299999999997</v>
      </c>
      <c r="N861" s="5">
        <v>1016.48</v>
      </c>
      <c r="O861" s="5">
        <v>255040</v>
      </c>
      <c r="P861" s="3"/>
      <c r="Q861" s="3"/>
    </row>
    <row r="862" spans="1:17" x14ac:dyDescent="0.2">
      <c r="A862" s="2">
        <v>2014</v>
      </c>
      <c r="B862" s="1" t="s">
        <v>127</v>
      </c>
      <c r="C862" s="2" t="s">
        <v>128</v>
      </c>
      <c r="D862" s="2">
        <v>134.88499999999999</v>
      </c>
      <c r="E862" s="2">
        <v>7517.8580000000002</v>
      </c>
      <c r="F862" s="2">
        <v>4463.4030000000002</v>
      </c>
      <c r="G862" s="2">
        <v>9139.7150000000001</v>
      </c>
      <c r="H862" s="2">
        <v>-1621.857</v>
      </c>
      <c r="I862" s="2">
        <v>170.4</v>
      </c>
      <c r="J862" s="2">
        <v>1.85</v>
      </c>
      <c r="K862" s="2">
        <v>0</v>
      </c>
      <c r="L862" s="2">
        <v>1662.7139999999999</v>
      </c>
      <c r="M862" s="2">
        <v>592.97</v>
      </c>
      <c r="N862" s="2">
        <v>1069.7439999999999</v>
      </c>
      <c r="O862" s="2">
        <v>255040</v>
      </c>
      <c r="P862" s="3"/>
      <c r="Q862" s="3"/>
    </row>
    <row r="863" spans="1:17" x14ac:dyDescent="0.2">
      <c r="A863" s="5">
        <v>2015</v>
      </c>
      <c r="B863" s="4" t="s">
        <v>127</v>
      </c>
      <c r="C863" s="5" t="s">
        <v>128</v>
      </c>
      <c r="D863" s="5">
        <v>184.09899999999999</v>
      </c>
      <c r="E863" s="5">
        <v>8102.3490000000002</v>
      </c>
      <c r="F863" s="5">
        <v>4753.0429999999997</v>
      </c>
      <c r="G863" s="5">
        <v>9803.7389999999996</v>
      </c>
      <c r="H863" s="5">
        <v>-1701.39</v>
      </c>
      <c r="I863" s="5">
        <v>153.00700000000001</v>
      </c>
      <c r="J863" s="5">
        <v>1.605</v>
      </c>
      <c r="K863" s="5">
        <v>0</v>
      </c>
      <c r="L863" s="5">
        <v>1802.6120000000001</v>
      </c>
      <c r="M863" s="5">
        <v>642.37099999999998</v>
      </c>
      <c r="N863" s="5">
        <v>1160.241</v>
      </c>
      <c r="O863" s="5">
        <v>255040</v>
      </c>
      <c r="P863" s="3"/>
      <c r="Q863" s="3"/>
    </row>
    <row r="864" spans="1:17" x14ac:dyDescent="0.2">
      <c r="A864" s="2">
        <v>2016</v>
      </c>
      <c r="B864" s="1" t="s">
        <v>127</v>
      </c>
      <c r="C864" s="2" t="s">
        <v>128</v>
      </c>
      <c r="D864" s="2">
        <v>197.06</v>
      </c>
      <c r="E864" s="2">
        <v>8599.7870000000003</v>
      </c>
      <c r="F864" s="2">
        <v>5071.4040000000005</v>
      </c>
      <c r="G864" s="2">
        <v>10387.325000000001</v>
      </c>
      <c r="H864" s="2">
        <v>-1787.538</v>
      </c>
      <c r="I864" s="2">
        <v>150.96100000000001</v>
      </c>
      <c r="J864" s="2">
        <v>2.371</v>
      </c>
      <c r="K864" s="2">
        <v>0</v>
      </c>
      <c r="L864" s="2">
        <v>1912.7139999999999</v>
      </c>
      <c r="M864" s="2">
        <v>671.70699999999999</v>
      </c>
      <c r="N864" s="2">
        <v>1241.0070000000001</v>
      </c>
      <c r="O864" s="2">
        <v>255040</v>
      </c>
      <c r="P864" s="3"/>
      <c r="Q864" s="3"/>
    </row>
    <row r="865" spans="1:17" x14ac:dyDescent="0.2">
      <c r="A865" s="5">
        <v>2017</v>
      </c>
      <c r="B865" s="4" t="s">
        <v>127</v>
      </c>
      <c r="C865" s="5" t="s">
        <v>128</v>
      </c>
      <c r="D865" s="5">
        <v>311.84300000000002</v>
      </c>
      <c r="E865" s="5">
        <v>9259.7810000000009</v>
      </c>
      <c r="F865" s="5">
        <v>5231.6940000000004</v>
      </c>
      <c r="G865" s="5">
        <v>10688.157999999999</v>
      </c>
      <c r="H865" s="5">
        <v>-1428.377</v>
      </c>
      <c r="I865" s="5">
        <v>159.32900000000001</v>
      </c>
      <c r="J865" s="5">
        <v>3.5019999999999998</v>
      </c>
      <c r="K865" s="5">
        <v>0</v>
      </c>
      <c r="L865" s="5">
        <v>1925.489</v>
      </c>
      <c r="M865" s="5">
        <v>644.62</v>
      </c>
      <c r="N865" s="5">
        <v>1280.8689999999999</v>
      </c>
      <c r="O865" s="5">
        <v>255040</v>
      </c>
      <c r="P865" s="3"/>
      <c r="Q865" s="3"/>
    </row>
    <row r="866" spans="1:17" x14ac:dyDescent="0.2">
      <c r="A866" s="2">
        <v>2018</v>
      </c>
      <c r="B866" s="1" t="s">
        <v>127</v>
      </c>
      <c r="C866" s="2" t="s">
        <v>128</v>
      </c>
      <c r="D866" s="2">
        <v>277.26799999999997</v>
      </c>
      <c r="E866" s="2">
        <v>9346.98</v>
      </c>
      <c r="F866" s="2">
        <v>5160.2330000000002</v>
      </c>
      <c r="G866" s="2">
        <v>10867.334999999999</v>
      </c>
      <c r="H866" s="2">
        <v>-1520.355</v>
      </c>
      <c r="I866" s="2">
        <v>181.66800000000001</v>
      </c>
      <c r="J866" s="2">
        <v>5.6360000000000001</v>
      </c>
      <c r="K866" s="2">
        <v>0</v>
      </c>
      <c r="L866" s="2">
        <v>1636.329</v>
      </c>
      <c r="M866" s="2">
        <v>298.79300000000001</v>
      </c>
      <c r="N866" s="2">
        <v>1337.5360000000001</v>
      </c>
      <c r="O866" s="2">
        <v>255040</v>
      </c>
      <c r="P866" s="3"/>
      <c r="Q866" s="3"/>
    </row>
    <row r="867" spans="1:17" x14ac:dyDescent="0.2">
      <c r="A867" s="5">
        <v>2019</v>
      </c>
      <c r="B867" s="4" t="s">
        <v>127</v>
      </c>
      <c r="C867" s="5" t="s">
        <v>128</v>
      </c>
      <c r="D867" s="5">
        <v>244.25800000000001</v>
      </c>
      <c r="E867" s="5">
        <v>9895.9130000000005</v>
      </c>
      <c r="F867" s="5">
        <v>5386.2489999999998</v>
      </c>
      <c r="G867" s="5">
        <v>11609.763999999999</v>
      </c>
      <c r="H867" s="5">
        <v>-1713.8510000000001</v>
      </c>
      <c r="I867" s="5">
        <v>193.67099999999999</v>
      </c>
      <c r="J867" s="5">
        <v>7.3959999999999999</v>
      </c>
      <c r="K867" s="5">
        <v>0</v>
      </c>
      <c r="L867" s="5">
        <v>2031.3330000000001</v>
      </c>
      <c r="M867" s="5">
        <v>414.11200000000002</v>
      </c>
      <c r="N867" s="5">
        <v>1617.221</v>
      </c>
      <c r="O867" s="5">
        <v>255040</v>
      </c>
      <c r="P867" s="3"/>
      <c r="Q867" s="3"/>
    </row>
    <row r="868" spans="1:17" x14ac:dyDescent="0.2">
      <c r="A868" s="2">
        <v>2004</v>
      </c>
      <c r="B868" s="1" t="s">
        <v>129</v>
      </c>
      <c r="C868" s="2" t="s">
        <v>130</v>
      </c>
      <c r="D868" s="2">
        <v>3523</v>
      </c>
      <c r="E868" s="2">
        <v>53963</v>
      </c>
      <c r="F868" s="2">
        <v>12200</v>
      </c>
      <c r="G868" s="2">
        <v>42677</v>
      </c>
      <c r="H868" s="2">
        <v>11286</v>
      </c>
      <c r="I868" s="2">
        <v>790</v>
      </c>
      <c r="J868" s="2"/>
      <c r="K868" s="2"/>
      <c r="L868" s="2">
        <v>1960</v>
      </c>
      <c r="M868" s="2">
        <v>140</v>
      </c>
      <c r="N868" s="2">
        <v>1872</v>
      </c>
      <c r="O868" s="2">
        <v>201010</v>
      </c>
      <c r="P868" s="3"/>
      <c r="Q868" s="3"/>
    </row>
    <row r="869" spans="1:17" x14ac:dyDescent="0.2">
      <c r="A869" s="5">
        <v>2005</v>
      </c>
      <c r="B869" s="4" t="s">
        <v>129</v>
      </c>
      <c r="C869" s="5" t="s">
        <v>130</v>
      </c>
      <c r="D869" s="5">
        <v>5966</v>
      </c>
      <c r="E869" s="5">
        <v>60058</v>
      </c>
      <c r="F869" s="5">
        <v>10727</v>
      </c>
      <c r="G869" s="5">
        <v>48999</v>
      </c>
      <c r="H869" s="5">
        <v>11059</v>
      </c>
      <c r="I869" s="5">
        <v>713</v>
      </c>
      <c r="J869" s="5"/>
      <c r="K869" s="5"/>
      <c r="L869" s="5">
        <v>2819</v>
      </c>
      <c r="M869" s="5">
        <v>257</v>
      </c>
      <c r="N869" s="5">
        <v>2572</v>
      </c>
      <c r="O869" s="5">
        <v>201010</v>
      </c>
      <c r="P869" s="3"/>
      <c r="Q869" s="3"/>
    </row>
    <row r="870" spans="1:17" x14ac:dyDescent="0.2">
      <c r="A870" s="2">
        <v>2006</v>
      </c>
      <c r="B870" s="1" t="s">
        <v>129</v>
      </c>
      <c r="C870" s="2" t="s">
        <v>130</v>
      </c>
      <c r="D870" s="2">
        <v>6386</v>
      </c>
      <c r="E870" s="2">
        <v>51794</v>
      </c>
      <c r="F870" s="2">
        <v>9538</v>
      </c>
      <c r="G870" s="2">
        <v>47055</v>
      </c>
      <c r="H870" s="2">
        <v>4739</v>
      </c>
      <c r="I870" s="2">
        <v>657</v>
      </c>
      <c r="J870" s="2"/>
      <c r="K870" s="2"/>
      <c r="L870" s="2">
        <v>3194</v>
      </c>
      <c r="M870" s="2">
        <v>988</v>
      </c>
      <c r="N870" s="2">
        <v>2215</v>
      </c>
      <c r="O870" s="2">
        <v>201010</v>
      </c>
      <c r="P870" s="3"/>
      <c r="Q870" s="3"/>
    </row>
    <row r="871" spans="1:17" x14ac:dyDescent="0.2">
      <c r="A871" s="5">
        <v>2007</v>
      </c>
      <c r="B871" s="4" t="s">
        <v>129</v>
      </c>
      <c r="C871" s="5" t="s">
        <v>130</v>
      </c>
      <c r="D871" s="5">
        <v>9308</v>
      </c>
      <c r="E871" s="5">
        <v>58986</v>
      </c>
      <c r="F871" s="5">
        <v>8217</v>
      </c>
      <c r="G871" s="5">
        <v>49982</v>
      </c>
      <c r="H871" s="5">
        <v>9004</v>
      </c>
      <c r="I871" s="5">
        <v>608</v>
      </c>
      <c r="J871" s="5"/>
      <c r="K871" s="5"/>
      <c r="L871" s="5">
        <v>6118</v>
      </c>
      <c r="M871" s="5">
        <v>2060</v>
      </c>
      <c r="N871" s="5">
        <v>4074</v>
      </c>
      <c r="O871" s="5">
        <v>201010</v>
      </c>
      <c r="P871" s="3"/>
      <c r="Q871" s="3"/>
    </row>
    <row r="872" spans="1:17" x14ac:dyDescent="0.2">
      <c r="A872" s="2">
        <v>2008</v>
      </c>
      <c r="B872" s="1" t="s">
        <v>129</v>
      </c>
      <c r="C872" s="2" t="s">
        <v>130</v>
      </c>
      <c r="D872" s="2">
        <v>3279</v>
      </c>
      <c r="E872" s="2">
        <v>53779</v>
      </c>
      <c r="F872" s="2">
        <v>7512</v>
      </c>
      <c r="G872" s="2">
        <v>55073</v>
      </c>
      <c r="H872" s="2">
        <v>-1294</v>
      </c>
      <c r="I872" s="2">
        <v>524</v>
      </c>
      <c r="J872" s="2"/>
      <c r="K872" s="2"/>
      <c r="L872" s="2">
        <v>3995</v>
      </c>
      <c r="M872" s="2">
        <v>1341</v>
      </c>
      <c r="N872" s="2">
        <v>2672</v>
      </c>
      <c r="O872" s="2">
        <v>201010</v>
      </c>
      <c r="P872" s="3"/>
      <c r="Q872" s="3"/>
    </row>
    <row r="873" spans="1:17" x14ac:dyDescent="0.2">
      <c r="A873" s="5">
        <v>2009</v>
      </c>
      <c r="B873" s="4" t="s">
        <v>129</v>
      </c>
      <c r="C873" s="5" t="s">
        <v>130</v>
      </c>
      <c r="D873" s="5">
        <v>11223</v>
      </c>
      <c r="E873" s="5">
        <v>62053</v>
      </c>
      <c r="F873" s="5">
        <v>12924</v>
      </c>
      <c r="G873" s="5">
        <v>59828</v>
      </c>
      <c r="H873" s="5">
        <v>2128</v>
      </c>
      <c r="I873" s="5">
        <v>604</v>
      </c>
      <c r="J873" s="5"/>
      <c r="K873" s="5"/>
      <c r="L873" s="5">
        <v>1731</v>
      </c>
      <c r="M873" s="5">
        <v>396</v>
      </c>
      <c r="N873" s="5">
        <v>1312</v>
      </c>
      <c r="O873" s="5">
        <v>201010</v>
      </c>
      <c r="P873" s="3"/>
      <c r="Q873" s="3"/>
    </row>
    <row r="874" spans="1:17" x14ac:dyDescent="0.2">
      <c r="A874" s="2">
        <v>2010</v>
      </c>
      <c r="B874" s="1" t="s">
        <v>129</v>
      </c>
      <c r="C874" s="2" t="s">
        <v>130</v>
      </c>
      <c r="D874" s="2">
        <v>10517</v>
      </c>
      <c r="E874" s="2">
        <v>68565</v>
      </c>
      <c r="F874" s="2">
        <v>12421</v>
      </c>
      <c r="G874" s="2">
        <v>65703</v>
      </c>
      <c r="H874" s="2">
        <v>2766</v>
      </c>
      <c r="I874" s="2">
        <v>724</v>
      </c>
      <c r="J874" s="2"/>
      <c r="K874" s="2"/>
      <c r="L874" s="2">
        <v>4507</v>
      </c>
      <c r="M874" s="2">
        <v>1196</v>
      </c>
      <c r="N874" s="2">
        <v>3307</v>
      </c>
      <c r="O874" s="2">
        <v>201010</v>
      </c>
      <c r="P874" s="3"/>
      <c r="Q874" s="3"/>
    </row>
    <row r="875" spans="1:17" x14ac:dyDescent="0.2">
      <c r="A875" s="5">
        <v>2011</v>
      </c>
      <c r="B875" s="4" t="s">
        <v>129</v>
      </c>
      <c r="C875" s="5" t="s">
        <v>130</v>
      </c>
      <c r="D875" s="5">
        <v>11272</v>
      </c>
      <c r="E875" s="5">
        <v>79986</v>
      </c>
      <c r="F875" s="5">
        <v>12371</v>
      </c>
      <c r="G875" s="5">
        <v>76378</v>
      </c>
      <c r="H875" s="5">
        <v>3515</v>
      </c>
      <c r="I875" s="5">
        <v>683</v>
      </c>
      <c r="J875" s="5"/>
      <c r="K875" s="5"/>
      <c r="L875" s="5">
        <v>5393</v>
      </c>
      <c r="M875" s="5">
        <v>1382</v>
      </c>
      <c r="N875" s="5">
        <v>4018</v>
      </c>
      <c r="O875" s="5">
        <v>201010</v>
      </c>
      <c r="P875" s="3"/>
      <c r="Q875" s="3"/>
    </row>
    <row r="876" spans="1:17" x14ac:dyDescent="0.2">
      <c r="A876" s="2">
        <v>2012</v>
      </c>
      <c r="B876" s="1" t="s">
        <v>129</v>
      </c>
      <c r="C876" s="2" t="s">
        <v>130</v>
      </c>
      <c r="D876" s="2">
        <v>13558</v>
      </c>
      <c r="E876" s="2">
        <v>88896</v>
      </c>
      <c r="F876" s="2">
        <v>10409</v>
      </c>
      <c r="G876" s="2">
        <v>82929</v>
      </c>
      <c r="H876" s="2">
        <v>5867</v>
      </c>
      <c r="I876" s="2">
        <v>625</v>
      </c>
      <c r="J876" s="2"/>
      <c r="K876" s="2"/>
      <c r="L876" s="2">
        <v>5910</v>
      </c>
      <c r="M876" s="2">
        <v>2007</v>
      </c>
      <c r="N876" s="2">
        <v>3900</v>
      </c>
      <c r="O876" s="2">
        <v>201010</v>
      </c>
      <c r="P876" s="3"/>
      <c r="Q876" s="3"/>
    </row>
    <row r="877" spans="1:17" x14ac:dyDescent="0.2">
      <c r="A877" s="5">
        <v>2013</v>
      </c>
      <c r="B877" s="4" t="s">
        <v>129</v>
      </c>
      <c r="C877" s="5" t="s">
        <v>130</v>
      </c>
      <c r="D877" s="5">
        <v>15258</v>
      </c>
      <c r="E877" s="5">
        <v>92663</v>
      </c>
      <c r="F877" s="5">
        <v>9635</v>
      </c>
      <c r="G877" s="5">
        <v>77666</v>
      </c>
      <c r="H877" s="5">
        <v>14875</v>
      </c>
      <c r="I877" s="5">
        <v>548</v>
      </c>
      <c r="J877" s="5"/>
      <c r="K877" s="5"/>
      <c r="L877" s="5">
        <v>6232</v>
      </c>
      <c r="M877" s="5">
        <v>1646</v>
      </c>
      <c r="N877" s="5">
        <v>4585</v>
      </c>
      <c r="O877" s="5">
        <v>201010</v>
      </c>
      <c r="P877" s="3"/>
      <c r="Q877" s="3"/>
    </row>
    <row r="878" spans="1:17" x14ac:dyDescent="0.2">
      <c r="A878" s="2">
        <v>2014</v>
      </c>
      <c r="B878" s="1" t="s">
        <v>129</v>
      </c>
      <c r="C878" s="2" t="s">
        <v>130</v>
      </c>
      <c r="D878" s="2">
        <v>13092</v>
      </c>
      <c r="E878" s="2">
        <v>99198</v>
      </c>
      <c r="F878" s="2">
        <v>9070</v>
      </c>
      <c r="G878" s="2">
        <v>90408</v>
      </c>
      <c r="H878" s="2">
        <v>8665</v>
      </c>
      <c r="I878" s="2">
        <v>504</v>
      </c>
      <c r="J878" s="2"/>
      <c r="K878" s="2"/>
      <c r="L878" s="2">
        <v>7137</v>
      </c>
      <c r="M878" s="2">
        <v>1691</v>
      </c>
      <c r="N878" s="2">
        <v>5446</v>
      </c>
      <c r="O878" s="2">
        <v>201010</v>
      </c>
      <c r="P878" s="3"/>
      <c r="Q878" s="3"/>
    </row>
    <row r="879" spans="1:17" x14ac:dyDescent="0.2">
      <c r="A879" s="5">
        <v>2015</v>
      </c>
      <c r="B879" s="4" t="s">
        <v>129</v>
      </c>
      <c r="C879" s="5" t="s">
        <v>130</v>
      </c>
      <c r="D879" s="5">
        <v>12052</v>
      </c>
      <c r="E879" s="5">
        <v>94408</v>
      </c>
      <c r="F879" s="5">
        <v>9964</v>
      </c>
      <c r="G879" s="5">
        <v>88011</v>
      </c>
      <c r="H879" s="5">
        <v>6335</v>
      </c>
      <c r="I879" s="5">
        <v>497</v>
      </c>
      <c r="J879" s="5"/>
      <c r="K879" s="5"/>
      <c r="L879" s="5">
        <v>7155</v>
      </c>
      <c r="M879" s="5">
        <v>1979</v>
      </c>
      <c r="N879" s="5">
        <v>5176</v>
      </c>
      <c r="O879" s="5">
        <v>201010</v>
      </c>
      <c r="P879" s="3"/>
      <c r="Q879" s="3"/>
    </row>
    <row r="880" spans="1:17" x14ac:dyDescent="0.2">
      <c r="A880" s="2">
        <v>2016</v>
      </c>
      <c r="B880" s="1" t="s">
        <v>129</v>
      </c>
      <c r="C880" s="2" t="s">
        <v>130</v>
      </c>
      <c r="D880" s="2">
        <v>10029</v>
      </c>
      <c r="E880" s="2">
        <v>89997</v>
      </c>
      <c r="F880" s="2">
        <v>9952</v>
      </c>
      <c r="G880" s="2">
        <v>89120</v>
      </c>
      <c r="H880" s="2">
        <v>817</v>
      </c>
      <c r="I880" s="2">
        <v>535</v>
      </c>
      <c r="J880" s="2"/>
      <c r="K880" s="2"/>
      <c r="L880" s="2">
        <v>5568</v>
      </c>
      <c r="M880" s="2">
        <v>673</v>
      </c>
      <c r="N880" s="2">
        <v>4895</v>
      </c>
      <c r="O880" s="2">
        <v>201010</v>
      </c>
      <c r="P880" s="3"/>
      <c r="Q880" s="3"/>
    </row>
    <row r="881" spans="1:17" x14ac:dyDescent="0.2">
      <c r="A881" s="5">
        <v>2017</v>
      </c>
      <c r="B881" s="4" t="s">
        <v>129</v>
      </c>
      <c r="C881" s="5" t="s">
        <v>130</v>
      </c>
      <c r="D881" s="5">
        <v>9992</v>
      </c>
      <c r="E881" s="5">
        <v>92333</v>
      </c>
      <c r="F881" s="5">
        <v>10517</v>
      </c>
      <c r="G881" s="5">
        <v>91921</v>
      </c>
      <c r="H881" s="5">
        <v>355</v>
      </c>
      <c r="I881" s="5">
        <v>540</v>
      </c>
      <c r="J881" s="5"/>
      <c r="K881" s="5"/>
      <c r="L881" s="5">
        <v>10047</v>
      </c>
      <c r="M881" s="5">
        <v>1850</v>
      </c>
      <c r="N881" s="5">
        <v>8197</v>
      </c>
      <c r="O881" s="5">
        <v>201010</v>
      </c>
      <c r="P881" s="3"/>
      <c r="Q881" s="3"/>
    </row>
    <row r="882" spans="1:17" x14ac:dyDescent="0.2">
      <c r="A882" s="2">
        <v>2018</v>
      </c>
      <c r="B882" s="1" t="s">
        <v>129</v>
      </c>
      <c r="C882" s="2" t="s">
        <v>130</v>
      </c>
      <c r="D882" s="2">
        <v>8564</v>
      </c>
      <c r="E882" s="2">
        <v>117359</v>
      </c>
      <c r="F882" s="2">
        <v>11952</v>
      </c>
      <c r="G882" s="2">
        <v>116949</v>
      </c>
      <c r="H882" s="2">
        <v>339</v>
      </c>
      <c r="I882" s="2">
        <v>625</v>
      </c>
      <c r="J882" s="2"/>
      <c r="K882" s="2"/>
      <c r="L882" s="2">
        <v>11604</v>
      </c>
      <c r="M882" s="2">
        <v>1144</v>
      </c>
      <c r="N882" s="2">
        <v>10460</v>
      </c>
      <c r="O882" s="2">
        <v>201010</v>
      </c>
      <c r="P882" s="3"/>
      <c r="Q882" s="3"/>
    </row>
    <row r="883" spans="1:17" x14ac:dyDescent="0.2">
      <c r="A883" s="5">
        <v>2019</v>
      </c>
      <c r="B883" s="4" t="s">
        <v>129</v>
      </c>
      <c r="C883" s="5" t="s">
        <v>130</v>
      </c>
      <c r="D883" s="5">
        <v>10030</v>
      </c>
      <c r="E883" s="5">
        <v>133625</v>
      </c>
      <c r="F883" s="5">
        <v>22423</v>
      </c>
      <c r="G883" s="5">
        <v>141925</v>
      </c>
      <c r="H883" s="5">
        <v>-8617</v>
      </c>
      <c r="I883" s="5">
        <v>867</v>
      </c>
      <c r="J883" s="5"/>
      <c r="K883" s="5"/>
      <c r="L883" s="5">
        <v>-2259</v>
      </c>
      <c r="M883" s="5">
        <v>-1623</v>
      </c>
      <c r="N883" s="5">
        <v>-636</v>
      </c>
      <c r="O883" s="5">
        <v>201010</v>
      </c>
      <c r="P883" s="3"/>
      <c r="Q883" s="3"/>
    </row>
    <row r="884" spans="1:17" x14ac:dyDescent="0.2">
      <c r="A884" s="2">
        <v>2004</v>
      </c>
      <c r="B884" s="1" t="s">
        <v>131</v>
      </c>
      <c r="C884" s="2" t="s">
        <v>132</v>
      </c>
      <c r="D884" s="2">
        <v>132657</v>
      </c>
      <c r="E884" s="2">
        <v>1110457</v>
      </c>
      <c r="F884" s="2"/>
      <c r="G884" s="2">
        <v>1010812</v>
      </c>
      <c r="H884" s="2">
        <v>99645</v>
      </c>
      <c r="I884" s="2"/>
      <c r="J884" s="2"/>
      <c r="K884" s="2"/>
      <c r="L884" s="2">
        <v>21221</v>
      </c>
      <c r="M884" s="2">
        <v>7078</v>
      </c>
      <c r="N884" s="2">
        <v>14143</v>
      </c>
      <c r="O884" s="2">
        <v>401010</v>
      </c>
      <c r="P884" s="3"/>
      <c r="Q884" s="3"/>
    </row>
    <row r="885" spans="1:17" x14ac:dyDescent="0.2">
      <c r="A885" s="5">
        <v>2005</v>
      </c>
      <c r="B885" s="4" t="s">
        <v>131</v>
      </c>
      <c r="C885" s="5" t="s">
        <v>132</v>
      </c>
      <c r="D885" s="5">
        <v>199584</v>
      </c>
      <c r="E885" s="5">
        <v>1291803</v>
      </c>
      <c r="F885" s="5"/>
      <c r="G885" s="5">
        <v>1190270</v>
      </c>
      <c r="H885" s="5">
        <v>101533</v>
      </c>
      <c r="I885" s="5"/>
      <c r="J885" s="5"/>
      <c r="K885" s="5"/>
      <c r="L885" s="5">
        <v>24480</v>
      </c>
      <c r="M885" s="5">
        <v>8015</v>
      </c>
      <c r="N885" s="5">
        <v>16465</v>
      </c>
      <c r="O885" s="5">
        <v>401010</v>
      </c>
      <c r="P885" s="3"/>
      <c r="Q885" s="3"/>
    </row>
    <row r="886" spans="1:17" x14ac:dyDescent="0.2">
      <c r="A886" s="2">
        <v>2006</v>
      </c>
      <c r="B886" s="1" t="s">
        <v>131</v>
      </c>
      <c r="C886" s="2" t="s">
        <v>132</v>
      </c>
      <c r="D886" s="2">
        <v>185859</v>
      </c>
      <c r="E886" s="2">
        <v>1459737</v>
      </c>
      <c r="F886" s="2"/>
      <c r="G886" s="2">
        <v>1324465</v>
      </c>
      <c r="H886" s="2">
        <v>135272</v>
      </c>
      <c r="I886" s="2"/>
      <c r="J886" s="2"/>
      <c r="K886" s="2"/>
      <c r="L886" s="2">
        <v>31973</v>
      </c>
      <c r="M886" s="2">
        <v>10840</v>
      </c>
      <c r="N886" s="2">
        <v>21133</v>
      </c>
      <c r="O886" s="2">
        <v>401010</v>
      </c>
      <c r="P886" s="3"/>
      <c r="Q886" s="3"/>
    </row>
    <row r="887" spans="1:17" x14ac:dyDescent="0.2">
      <c r="A887" s="5">
        <v>2007</v>
      </c>
      <c r="B887" s="4" t="s">
        <v>131</v>
      </c>
      <c r="C887" s="5" t="s">
        <v>132</v>
      </c>
      <c r="D887" s="5">
        <v>183856</v>
      </c>
      <c r="E887" s="5">
        <v>1715746</v>
      </c>
      <c r="F887" s="5"/>
      <c r="G887" s="5">
        <v>1568943</v>
      </c>
      <c r="H887" s="5">
        <v>146803</v>
      </c>
      <c r="I887" s="5"/>
      <c r="J887" s="5"/>
      <c r="K887" s="5"/>
      <c r="L887" s="5">
        <v>20924</v>
      </c>
      <c r="M887" s="5">
        <v>5942</v>
      </c>
      <c r="N887" s="5">
        <v>14982</v>
      </c>
      <c r="O887" s="5">
        <v>401010</v>
      </c>
      <c r="P887" s="3"/>
      <c r="Q887" s="3"/>
    </row>
    <row r="888" spans="1:17" x14ac:dyDescent="0.2">
      <c r="A888" s="2">
        <v>2008</v>
      </c>
      <c r="B888" s="1" t="s">
        <v>131</v>
      </c>
      <c r="C888" s="2" t="s">
        <v>132</v>
      </c>
      <c r="D888" s="2">
        <v>124905</v>
      </c>
      <c r="E888" s="2">
        <v>1817943</v>
      </c>
      <c r="F888" s="2"/>
      <c r="G888" s="2">
        <v>1640891</v>
      </c>
      <c r="H888" s="2">
        <v>177052</v>
      </c>
      <c r="I888" s="2"/>
      <c r="J888" s="2"/>
      <c r="K888" s="2"/>
      <c r="L888" s="2">
        <v>4428</v>
      </c>
      <c r="M888" s="2">
        <v>420</v>
      </c>
      <c r="N888" s="2">
        <v>4008</v>
      </c>
      <c r="O888" s="2">
        <v>401010</v>
      </c>
      <c r="P888" s="3"/>
      <c r="Q888" s="3"/>
    </row>
    <row r="889" spans="1:17" x14ac:dyDescent="0.2">
      <c r="A889" s="5">
        <v>2009</v>
      </c>
      <c r="B889" s="4" t="s">
        <v>131</v>
      </c>
      <c r="C889" s="5" t="s">
        <v>132</v>
      </c>
      <c r="D889" s="5">
        <v>335474</v>
      </c>
      <c r="E889" s="5">
        <v>2223299</v>
      </c>
      <c r="F889" s="5"/>
      <c r="G889" s="5">
        <v>1991855</v>
      </c>
      <c r="H889" s="5">
        <v>231444</v>
      </c>
      <c r="I889" s="5"/>
      <c r="J889" s="5"/>
      <c r="K889" s="5"/>
      <c r="L889" s="5">
        <v>4360</v>
      </c>
      <c r="M889" s="5">
        <v>-1916</v>
      </c>
      <c r="N889" s="5">
        <v>6276</v>
      </c>
      <c r="O889" s="5">
        <v>401010</v>
      </c>
      <c r="P889" s="3"/>
      <c r="Q889" s="3"/>
    </row>
    <row r="890" spans="1:17" x14ac:dyDescent="0.2">
      <c r="A890" s="2">
        <v>2010</v>
      </c>
      <c r="B890" s="1" t="s">
        <v>131</v>
      </c>
      <c r="C890" s="2" t="s">
        <v>132</v>
      </c>
      <c r="D890" s="2">
        <v>344476</v>
      </c>
      <c r="E890" s="2">
        <v>2264909</v>
      </c>
      <c r="F890" s="2"/>
      <c r="G890" s="2">
        <v>2036661</v>
      </c>
      <c r="H890" s="2">
        <v>228248</v>
      </c>
      <c r="I890" s="2"/>
      <c r="J890" s="2"/>
      <c r="K890" s="2"/>
      <c r="L890" s="2">
        <v>-1323</v>
      </c>
      <c r="M890" s="2">
        <v>915</v>
      </c>
      <c r="N890" s="2">
        <v>-2238</v>
      </c>
      <c r="O890" s="2">
        <v>401010</v>
      </c>
      <c r="P890" s="3"/>
      <c r="Q890" s="3"/>
    </row>
    <row r="891" spans="1:17" x14ac:dyDescent="0.2">
      <c r="A891" s="5">
        <v>2011</v>
      </c>
      <c r="B891" s="4" t="s">
        <v>131</v>
      </c>
      <c r="C891" s="5" t="s">
        <v>132</v>
      </c>
      <c r="D891" s="5">
        <v>357289</v>
      </c>
      <c r="E891" s="5">
        <v>2129046</v>
      </c>
      <c r="F891" s="5"/>
      <c r="G891" s="5">
        <v>1898945</v>
      </c>
      <c r="H891" s="5">
        <v>230101</v>
      </c>
      <c r="I891" s="5"/>
      <c r="J891" s="5"/>
      <c r="K891" s="5">
        <v>0</v>
      </c>
      <c r="L891" s="5">
        <v>-230</v>
      </c>
      <c r="M891" s="5">
        <v>-1676</v>
      </c>
      <c r="N891" s="5">
        <v>1446</v>
      </c>
      <c r="O891" s="5">
        <v>401010</v>
      </c>
      <c r="P891" s="3"/>
      <c r="Q891" s="3"/>
    </row>
    <row r="892" spans="1:17" x14ac:dyDescent="0.2">
      <c r="A892" s="2">
        <v>2012</v>
      </c>
      <c r="B892" s="1" t="s">
        <v>131</v>
      </c>
      <c r="C892" s="2" t="s">
        <v>132</v>
      </c>
      <c r="D892" s="2">
        <v>349370</v>
      </c>
      <c r="E892" s="2">
        <v>2209974</v>
      </c>
      <c r="F892" s="2"/>
      <c r="G892" s="2">
        <v>1973018</v>
      </c>
      <c r="H892" s="2">
        <v>236956</v>
      </c>
      <c r="I892" s="2"/>
      <c r="J892" s="2"/>
      <c r="K892" s="2">
        <v>0</v>
      </c>
      <c r="L892" s="2">
        <v>3072</v>
      </c>
      <c r="M892" s="2">
        <v>-1116</v>
      </c>
      <c r="N892" s="2">
        <v>4188</v>
      </c>
      <c r="O892" s="2">
        <v>401010</v>
      </c>
      <c r="P892" s="3"/>
      <c r="Q892" s="3"/>
    </row>
    <row r="893" spans="1:17" x14ac:dyDescent="0.2">
      <c r="A893" s="5">
        <v>2013</v>
      </c>
      <c r="B893" s="4" t="s">
        <v>131</v>
      </c>
      <c r="C893" s="5" t="s">
        <v>132</v>
      </c>
      <c r="D893" s="5">
        <v>333190</v>
      </c>
      <c r="E893" s="5">
        <v>2102273</v>
      </c>
      <c r="F893" s="5"/>
      <c r="G893" s="5">
        <v>1869588</v>
      </c>
      <c r="H893" s="5">
        <v>232685</v>
      </c>
      <c r="I893" s="5"/>
      <c r="J893" s="5"/>
      <c r="K893" s="5">
        <v>0</v>
      </c>
      <c r="L893" s="5">
        <v>16172</v>
      </c>
      <c r="M893" s="5">
        <v>4741</v>
      </c>
      <c r="N893" s="5">
        <v>11431</v>
      </c>
      <c r="O893" s="5">
        <v>401010</v>
      </c>
      <c r="P893" s="3"/>
      <c r="Q893" s="3"/>
    </row>
    <row r="894" spans="1:17" x14ac:dyDescent="0.2">
      <c r="A894" s="2">
        <v>2014</v>
      </c>
      <c r="B894" s="1" t="s">
        <v>131</v>
      </c>
      <c r="C894" s="2" t="s">
        <v>132</v>
      </c>
      <c r="D894" s="2">
        <v>337922</v>
      </c>
      <c r="E894" s="2">
        <v>2104534</v>
      </c>
      <c r="F894" s="2"/>
      <c r="G894" s="2">
        <v>1861063</v>
      </c>
      <c r="H894" s="2">
        <v>243471</v>
      </c>
      <c r="I894" s="2"/>
      <c r="J894" s="2"/>
      <c r="K894" s="2">
        <v>0</v>
      </c>
      <c r="L894" s="2">
        <v>6855</v>
      </c>
      <c r="M894" s="2">
        <v>2022</v>
      </c>
      <c r="N894" s="2">
        <v>4833</v>
      </c>
      <c r="O894" s="2">
        <v>401010</v>
      </c>
      <c r="P894" s="3"/>
      <c r="Q894" s="3"/>
    </row>
    <row r="895" spans="1:17" x14ac:dyDescent="0.2">
      <c r="A895" s="5">
        <v>2015</v>
      </c>
      <c r="B895" s="4" t="s">
        <v>131</v>
      </c>
      <c r="C895" s="5" t="s">
        <v>132</v>
      </c>
      <c r="D895" s="5">
        <v>359579</v>
      </c>
      <c r="E895" s="5">
        <v>2144316</v>
      </c>
      <c r="F895" s="5"/>
      <c r="G895" s="5">
        <v>1888111</v>
      </c>
      <c r="H895" s="5">
        <v>256205</v>
      </c>
      <c r="I895" s="5"/>
      <c r="J895" s="5"/>
      <c r="K895" s="5">
        <v>0</v>
      </c>
      <c r="L895" s="5">
        <v>22154</v>
      </c>
      <c r="M895" s="5">
        <v>6266</v>
      </c>
      <c r="N895" s="5">
        <v>15888</v>
      </c>
      <c r="O895" s="5">
        <v>401010</v>
      </c>
      <c r="P895" s="3"/>
      <c r="Q895" s="3"/>
    </row>
    <row r="896" spans="1:17" x14ac:dyDescent="0.2">
      <c r="A896" s="2">
        <v>2016</v>
      </c>
      <c r="B896" s="1" t="s">
        <v>131</v>
      </c>
      <c r="C896" s="2" t="s">
        <v>132</v>
      </c>
      <c r="D896" s="2">
        <v>355823</v>
      </c>
      <c r="E896" s="2">
        <v>2187702</v>
      </c>
      <c r="F896" s="2"/>
      <c r="G896" s="2">
        <v>1920862</v>
      </c>
      <c r="H896" s="2">
        <v>266840</v>
      </c>
      <c r="I896" s="2"/>
      <c r="J896" s="2"/>
      <c r="K896" s="2">
        <v>0</v>
      </c>
      <c r="L896" s="2">
        <v>25153</v>
      </c>
      <c r="M896" s="2">
        <v>7247</v>
      </c>
      <c r="N896" s="2">
        <v>17906</v>
      </c>
      <c r="O896" s="2">
        <v>401010</v>
      </c>
      <c r="P896" s="3"/>
      <c r="Q896" s="3"/>
    </row>
    <row r="897" spans="1:17" x14ac:dyDescent="0.2">
      <c r="A897" s="5">
        <v>2017</v>
      </c>
      <c r="B897" s="4" t="s">
        <v>131</v>
      </c>
      <c r="C897" s="5" t="s">
        <v>132</v>
      </c>
      <c r="D897" s="5">
        <v>381334</v>
      </c>
      <c r="E897" s="5">
        <v>2281234</v>
      </c>
      <c r="F897" s="5"/>
      <c r="G897" s="5">
        <v>2014088</v>
      </c>
      <c r="H897" s="5">
        <v>267146</v>
      </c>
      <c r="I897" s="5"/>
      <c r="J897" s="5"/>
      <c r="K897" s="5">
        <v>0</v>
      </c>
      <c r="L897" s="5">
        <v>29213</v>
      </c>
      <c r="M897" s="5">
        <v>10981</v>
      </c>
      <c r="N897" s="5">
        <v>18232</v>
      </c>
      <c r="O897" s="5">
        <v>401010</v>
      </c>
      <c r="P897" s="3"/>
      <c r="Q897" s="3"/>
    </row>
    <row r="898" spans="1:17" x14ac:dyDescent="0.2">
      <c r="A898" s="2">
        <v>2018</v>
      </c>
      <c r="B898" s="1" t="s">
        <v>131</v>
      </c>
      <c r="C898" s="2" t="s">
        <v>132</v>
      </c>
      <c r="D898" s="2">
        <v>446029</v>
      </c>
      <c r="E898" s="2">
        <v>2354507</v>
      </c>
      <c r="F898" s="2"/>
      <c r="G898" s="2">
        <v>2089182</v>
      </c>
      <c r="H898" s="2">
        <v>265325</v>
      </c>
      <c r="I898" s="2"/>
      <c r="J898" s="2"/>
      <c r="K898" s="2">
        <v>0</v>
      </c>
      <c r="L898" s="2">
        <v>34584</v>
      </c>
      <c r="M898" s="2">
        <v>6437</v>
      </c>
      <c r="N898" s="2">
        <v>28147</v>
      </c>
      <c r="O898" s="2">
        <v>401010</v>
      </c>
      <c r="P898" s="3"/>
      <c r="Q898" s="3"/>
    </row>
    <row r="899" spans="1:17" x14ac:dyDescent="0.2">
      <c r="A899" s="5">
        <v>2019</v>
      </c>
      <c r="B899" s="4" t="s">
        <v>131</v>
      </c>
      <c r="C899" s="5" t="s">
        <v>132</v>
      </c>
      <c r="D899" s="5">
        <v>443264</v>
      </c>
      <c r="E899" s="5">
        <v>2434079</v>
      </c>
      <c r="F899" s="5"/>
      <c r="G899" s="5">
        <v>2169269</v>
      </c>
      <c r="H899" s="5">
        <v>264810</v>
      </c>
      <c r="I899" s="5"/>
      <c r="J899" s="5"/>
      <c r="K899" s="5">
        <v>0</v>
      </c>
      <c r="L899" s="5">
        <v>32754</v>
      </c>
      <c r="M899" s="5">
        <v>5324</v>
      </c>
      <c r="N899" s="5">
        <v>27430</v>
      </c>
      <c r="O899" s="5">
        <v>401010</v>
      </c>
      <c r="P899" s="3"/>
      <c r="Q899" s="3"/>
    </row>
    <row r="900" spans="1:17" x14ac:dyDescent="0.2">
      <c r="A900" s="2">
        <v>2004</v>
      </c>
      <c r="B900" s="1" t="s">
        <v>133</v>
      </c>
      <c r="C900" s="2" t="s">
        <v>134</v>
      </c>
      <c r="D900" s="2">
        <v>1109</v>
      </c>
      <c r="E900" s="2">
        <v>14147</v>
      </c>
      <c r="F900" s="2">
        <v>4087</v>
      </c>
      <c r="G900" s="2">
        <v>10442</v>
      </c>
      <c r="H900" s="2">
        <v>3705</v>
      </c>
      <c r="I900" s="2">
        <v>144</v>
      </c>
      <c r="J900" s="2">
        <v>27</v>
      </c>
      <c r="K900" s="2"/>
      <c r="L900" s="2">
        <v>430</v>
      </c>
      <c r="M900" s="2">
        <v>47</v>
      </c>
      <c r="N900" s="2">
        <v>388</v>
      </c>
      <c r="O900" s="2">
        <v>351010</v>
      </c>
      <c r="P900" s="3"/>
      <c r="Q900" s="3"/>
    </row>
    <row r="901" spans="1:17" x14ac:dyDescent="0.2">
      <c r="A901" s="5">
        <v>2005</v>
      </c>
      <c r="B901" s="4" t="s">
        <v>133</v>
      </c>
      <c r="C901" s="5" t="s">
        <v>134</v>
      </c>
      <c r="D901" s="5">
        <v>841</v>
      </c>
      <c r="E901" s="5">
        <v>12727</v>
      </c>
      <c r="F901" s="5">
        <v>3197</v>
      </c>
      <c r="G901" s="5">
        <v>8428</v>
      </c>
      <c r="H901" s="5">
        <v>4299</v>
      </c>
      <c r="I901" s="5">
        <v>184</v>
      </c>
      <c r="J901" s="5">
        <v>48</v>
      </c>
      <c r="K901" s="5"/>
      <c r="L901" s="5">
        <v>1444</v>
      </c>
      <c r="M901" s="5">
        <v>486</v>
      </c>
      <c r="N901" s="5">
        <v>956</v>
      </c>
      <c r="O901" s="5">
        <v>351010</v>
      </c>
      <c r="P901" s="3"/>
      <c r="Q901" s="3"/>
    </row>
    <row r="902" spans="1:17" x14ac:dyDescent="0.2">
      <c r="A902" s="2">
        <v>2006</v>
      </c>
      <c r="B902" s="1" t="s">
        <v>133</v>
      </c>
      <c r="C902" s="2" t="s">
        <v>134</v>
      </c>
      <c r="D902" s="2">
        <v>2485</v>
      </c>
      <c r="E902" s="2">
        <v>14686</v>
      </c>
      <c r="F902" s="2">
        <v>2744</v>
      </c>
      <c r="G902" s="2">
        <v>8414</v>
      </c>
      <c r="H902" s="2">
        <v>6272</v>
      </c>
      <c r="I902" s="2">
        <v>116</v>
      </c>
      <c r="J902" s="2">
        <v>67</v>
      </c>
      <c r="K902" s="2"/>
      <c r="L902" s="2">
        <v>1746</v>
      </c>
      <c r="M902" s="2">
        <v>348</v>
      </c>
      <c r="N902" s="2">
        <v>1397</v>
      </c>
      <c r="O902" s="2">
        <v>351010</v>
      </c>
      <c r="P902" s="3"/>
      <c r="Q902" s="3"/>
    </row>
    <row r="903" spans="1:17" x14ac:dyDescent="0.2">
      <c r="A903" s="5">
        <v>2007</v>
      </c>
      <c r="B903" s="4" t="s">
        <v>133</v>
      </c>
      <c r="C903" s="5" t="s">
        <v>134</v>
      </c>
      <c r="D903" s="5">
        <v>2539</v>
      </c>
      <c r="E903" s="5">
        <v>15294</v>
      </c>
      <c r="F903" s="5">
        <v>3044</v>
      </c>
      <c r="G903" s="5">
        <v>8378</v>
      </c>
      <c r="H903" s="5">
        <v>6916</v>
      </c>
      <c r="I903" s="5">
        <v>136</v>
      </c>
      <c r="J903" s="5">
        <v>102</v>
      </c>
      <c r="K903" s="5"/>
      <c r="L903" s="5">
        <v>2114</v>
      </c>
      <c r="M903" s="5">
        <v>407</v>
      </c>
      <c r="N903" s="5">
        <v>1707</v>
      </c>
      <c r="O903" s="5">
        <v>351010</v>
      </c>
      <c r="P903" s="3"/>
      <c r="Q903" s="3"/>
    </row>
    <row r="904" spans="1:17" x14ac:dyDescent="0.2">
      <c r="A904" s="2">
        <v>2008</v>
      </c>
      <c r="B904" s="1" t="s">
        <v>133</v>
      </c>
      <c r="C904" s="2" t="s">
        <v>134</v>
      </c>
      <c r="D904" s="2">
        <v>2131</v>
      </c>
      <c r="E904" s="2">
        <v>15405</v>
      </c>
      <c r="F904" s="2">
        <v>3368</v>
      </c>
      <c r="G904" s="2">
        <v>9176</v>
      </c>
      <c r="H904" s="2">
        <v>6229</v>
      </c>
      <c r="I904" s="2">
        <v>165</v>
      </c>
      <c r="J904" s="2">
        <v>72</v>
      </c>
      <c r="K904" s="2"/>
      <c r="L904" s="2">
        <v>2451</v>
      </c>
      <c r="M904" s="2">
        <v>437</v>
      </c>
      <c r="N904" s="2">
        <v>2014</v>
      </c>
      <c r="O904" s="2">
        <v>351010</v>
      </c>
      <c r="P904" s="3"/>
      <c r="Q904" s="3"/>
    </row>
    <row r="905" spans="1:17" x14ac:dyDescent="0.2">
      <c r="A905" s="5">
        <v>2009</v>
      </c>
      <c r="B905" s="4" t="s">
        <v>133</v>
      </c>
      <c r="C905" s="5" t="s">
        <v>134</v>
      </c>
      <c r="D905" s="5">
        <v>2786</v>
      </c>
      <c r="E905" s="5">
        <v>17354</v>
      </c>
      <c r="F905" s="5">
        <v>4122</v>
      </c>
      <c r="G905" s="5">
        <v>9934</v>
      </c>
      <c r="H905" s="5">
        <v>7191</v>
      </c>
      <c r="I905" s="5">
        <v>145</v>
      </c>
      <c r="J905" s="5">
        <v>19</v>
      </c>
      <c r="K905" s="5">
        <v>10</v>
      </c>
      <c r="L905" s="5">
        <v>2734</v>
      </c>
      <c r="M905" s="5">
        <v>519</v>
      </c>
      <c r="N905" s="5">
        <v>2205</v>
      </c>
      <c r="O905" s="5">
        <v>351010</v>
      </c>
      <c r="P905" s="3"/>
      <c r="Q905" s="3"/>
    </row>
    <row r="906" spans="1:17" x14ac:dyDescent="0.2">
      <c r="A906" s="2">
        <v>2010</v>
      </c>
      <c r="B906" s="1" t="s">
        <v>133</v>
      </c>
      <c r="C906" s="2" t="s">
        <v>134</v>
      </c>
      <c r="D906" s="2">
        <v>2685</v>
      </c>
      <c r="E906" s="2">
        <v>17489</v>
      </c>
      <c r="F906" s="2">
        <v>4372</v>
      </c>
      <c r="G906" s="2">
        <v>10693</v>
      </c>
      <c r="H906" s="2">
        <v>6567</v>
      </c>
      <c r="I906" s="2">
        <v>148</v>
      </c>
      <c r="J906" s="2">
        <v>28</v>
      </c>
      <c r="K906" s="2">
        <v>7</v>
      </c>
      <c r="L906" s="2">
        <v>1890</v>
      </c>
      <c r="M906" s="2">
        <v>463</v>
      </c>
      <c r="N906" s="2">
        <v>1420</v>
      </c>
      <c r="O906" s="2">
        <v>351010</v>
      </c>
      <c r="P906" s="3"/>
      <c r="Q906" s="3"/>
    </row>
    <row r="907" spans="1:17" x14ac:dyDescent="0.2">
      <c r="A907" s="5">
        <v>2011</v>
      </c>
      <c r="B907" s="4" t="s">
        <v>133</v>
      </c>
      <c r="C907" s="5" t="s">
        <v>134</v>
      </c>
      <c r="D907" s="5">
        <v>2905</v>
      </c>
      <c r="E907" s="5">
        <v>19073</v>
      </c>
      <c r="F907" s="5">
        <v>4939</v>
      </c>
      <c r="G907" s="5">
        <v>12245</v>
      </c>
      <c r="H907" s="5">
        <v>6585</v>
      </c>
      <c r="I907" s="5">
        <v>132</v>
      </c>
      <c r="J907" s="5">
        <v>38</v>
      </c>
      <c r="K907" s="5">
        <v>32</v>
      </c>
      <c r="L907" s="5">
        <v>2809</v>
      </c>
      <c r="M907" s="5">
        <v>553</v>
      </c>
      <c r="N907" s="5">
        <v>2224</v>
      </c>
      <c r="O907" s="5">
        <v>351010</v>
      </c>
      <c r="P907" s="3"/>
      <c r="Q907" s="3"/>
    </row>
    <row r="908" spans="1:17" x14ac:dyDescent="0.2">
      <c r="A908" s="2">
        <v>2012</v>
      </c>
      <c r="B908" s="1" t="s">
        <v>133</v>
      </c>
      <c r="C908" s="2" t="s">
        <v>134</v>
      </c>
      <c r="D908" s="2">
        <v>3270</v>
      </c>
      <c r="E908" s="2">
        <v>20390</v>
      </c>
      <c r="F908" s="2">
        <v>5903</v>
      </c>
      <c r="G908" s="2">
        <v>13412</v>
      </c>
      <c r="H908" s="2">
        <v>6938</v>
      </c>
      <c r="I908" s="2">
        <v>165</v>
      </c>
      <c r="J908" s="2">
        <v>26</v>
      </c>
      <c r="K908" s="2">
        <v>-28</v>
      </c>
      <c r="L908" s="2">
        <v>2861</v>
      </c>
      <c r="M908" s="2">
        <v>563</v>
      </c>
      <c r="N908" s="2">
        <v>2326</v>
      </c>
      <c r="O908" s="2">
        <v>351010</v>
      </c>
      <c r="P908" s="3"/>
      <c r="Q908" s="3"/>
    </row>
    <row r="909" spans="1:17" x14ac:dyDescent="0.2">
      <c r="A909" s="5">
        <v>2013</v>
      </c>
      <c r="B909" s="4" t="s">
        <v>133</v>
      </c>
      <c r="C909" s="5" t="s">
        <v>134</v>
      </c>
      <c r="D909" s="5">
        <v>2733</v>
      </c>
      <c r="E909" s="5">
        <v>25869</v>
      </c>
      <c r="F909" s="5">
        <v>8985</v>
      </c>
      <c r="G909" s="5">
        <v>17383</v>
      </c>
      <c r="H909" s="5">
        <v>8463</v>
      </c>
      <c r="I909" s="5">
        <v>225</v>
      </c>
      <c r="J909" s="5">
        <v>27</v>
      </c>
      <c r="K909" s="5">
        <v>-31</v>
      </c>
      <c r="L909" s="5">
        <v>2518</v>
      </c>
      <c r="M909" s="5">
        <v>537</v>
      </c>
      <c r="N909" s="5">
        <v>2012</v>
      </c>
      <c r="O909" s="5">
        <v>351010</v>
      </c>
      <c r="P909" s="3"/>
      <c r="Q909" s="3"/>
    </row>
    <row r="910" spans="1:17" x14ac:dyDescent="0.2">
      <c r="A910" s="2">
        <v>2014</v>
      </c>
      <c r="B910" s="1" t="s">
        <v>133</v>
      </c>
      <c r="C910" s="2" t="s">
        <v>134</v>
      </c>
      <c r="D910" s="2">
        <v>2925</v>
      </c>
      <c r="E910" s="2">
        <v>25917</v>
      </c>
      <c r="F910" s="2">
        <v>8392</v>
      </c>
      <c r="G910" s="2">
        <v>17761</v>
      </c>
      <c r="H910" s="2">
        <v>8120</v>
      </c>
      <c r="I910" s="2">
        <v>237</v>
      </c>
      <c r="J910" s="2">
        <v>22</v>
      </c>
      <c r="K910" s="2"/>
      <c r="L910" s="2">
        <v>2439</v>
      </c>
      <c r="M910" s="2">
        <v>493</v>
      </c>
      <c r="N910" s="2">
        <v>2497</v>
      </c>
      <c r="O910" s="2">
        <v>351010</v>
      </c>
      <c r="P910" s="3"/>
      <c r="Q910" s="3"/>
    </row>
    <row r="911" spans="1:17" x14ac:dyDescent="0.2">
      <c r="A911" s="5">
        <v>2015</v>
      </c>
      <c r="B911" s="4" t="s">
        <v>133</v>
      </c>
      <c r="C911" s="5" t="s">
        <v>134</v>
      </c>
      <c r="D911" s="5">
        <v>7361</v>
      </c>
      <c r="E911" s="5">
        <v>20975</v>
      </c>
      <c r="F911" s="5">
        <v>4745</v>
      </c>
      <c r="G911" s="5">
        <v>12110</v>
      </c>
      <c r="H911" s="5">
        <v>8846</v>
      </c>
      <c r="I911" s="5">
        <v>197</v>
      </c>
      <c r="J911" s="5">
        <v>20</v>
      </c>
      <c r="K911" s="5"/>
      <c r="L911" s="5">
        <v>428</v>
      </c>
      <c r="M911" s="5">
        <v>35</v>
      </c>
      <c r="N911" s="5">
        <v>968</v>
      </c>
      <c r="O911" s="5">
        <v>351010</v>
      </c>
      <c r="P911" s="3"/>
      <c r="Q911" s="3"/>
    </row>
    <row r="912" spans="1:17" x14ac:dyDescent="0.2">
      <c r="A912" s="2">
        <v>2016</v>
      </c>
      <c r="B912" s="1" t="s">
        <v>133</v>
      </c>
      <c r="C912" s="2" t="s">
        <v>134</v>
      </c>
      <c r="D912" s="2">
        <v>2801</v>
      </c>
      <c r="E912" s="2">
        <v>15546</v>
      </c>
      <c r="F912" s="2">
        <v>2782</v>
      </c>
      <c r="G912" s="2">
        <v>7266</v>
      </c>
      <c r="H912" s="2">
        <v>8290</v>
      </c>
      <c r="I912" s="2">
        <v>107</v>
      </c>
      <c r="J912" s="2">
        <v>23</v>
      </c>
      <c r="K912" s="2"/>
      <c r="L912" s="2">
        <v>4954</v>
      </c>
      <c r="M912" s="2">
        <v>-12</v>
      </c>
      <c r="N912" s="2">
        <v>4965</v>
      </c>
      <c r="O912" s="2">
        <v>351010</v>
      </c>
      <c r="P912" s="3"/>
      <c r="Q912" s="3"/>
    </row>
    <row r="913" spans="1:17" x14ac:dyDescent="0.2">
      <c r="A913" s="5">
        <v>2017</v>
      </c>
      <c r="B913" s="4" t="s">
        <v>133</v>
      </c>
      <c r="C913" s="5" t="s">
        <v>134</v>
      </c>
      <c r="D913" s="5">
        <v>3394</v>
      </c>
      <c r="E913" s="5">
        <v>17111</v>
      </c>
      <c r="F913" s="5">
        <v>3512</v>
      </c>
      <c r="G913" s="5">
        <v>7995</v>
      </c>
      <c r="H913" s="5">
        <v>9124</v>
      </c>
      <c r="I913" s="5">
        <v>98</v>
      </c>
      <c r="J913" s="5">
        <v>30</v>
      </c>
      <c r="K913" s="5"/>
      <c r="L913" s="5">
        <v>1217</v>
      </c>
      <c r="M913" s="5">
        <v>493</v>
      </c>
      <c r="N913" s="5">
        <v>717</v>
      </c>
      <c r="O913" s="5">
        <v>351010</v>
      </c>
      <c r="P913" s="3"/>
      <c r="Q913" s="3"/>
    </row>
    <row r="914" spans="1:17" x14ac:dyDescent="0.2">
      <c r="A914" s="2">
        <v>2018</v>
      </c>
      <c r="B914" s="1" t="s">
        <v>133</v>
      </c>
      <c r="C914" s="2" t="s">
        <v>134</v>
      </c>
      <c r="D914" s="2">
        <v>1832</v>
      </c>
      <c r="E914" s="2">
        <v>15641</v>
      </c>
      <c r="F914" s="2">
        <v>3475</v>
      </c>
      <c r="G914" s="2">
        <v>7825</v>
      </c>
      <c r="H914" s="2">
        <v>7794</v>
      </c>
      <c r="I914" s="2">
        <v>105</v>
      </c>
      <c r="J914" s="2">
        <v>48</v>
      </c>
      <c r="K914" s="2"/>
      <c r="L914" s="2">
        <v>1693</v>
      </c>
      <c r="M914" s="2">
        <v>63</v>
      </c>
      <c r="N914" s="2">
        <v>1624</v>
      </c>
      <c r="O914" s="2">
        <v>351010</v>
      </c>
      <c r="P914" s="3"/>
      <c r="Q914" s="3"/>
    </row>
    <row r="915" spans="1:17" x14ac:dyDescent="0.2">
      <c r="A915" s="5">
        <v>2003</v>
      </c>
      <c r="B915" s="4" t="s">
        <v>135</v>
      </c>
      <c r="C915" s="5" t="s">
        <v>136</v>
      </c>
      <c r="D915" s="5">
        <v>2600</v>
      </c>
      <c r="E915" s="5">
        <v>8652</v>
      </c>
      <c r="F915" s="5">
        <v>850</v>
      </c>
      <c r="G915" s="5">
        <v>5230</v>
      </c>
      <c r="H915" s="5">
        <v>3422</v>
      </c>
      <c r="I915" s="5">
        <v>32</v>
      </c>
      <c r="J915" s="5">
        <v>23</v>
      </c>
      <c r="K915" s="5">
        <v>0</v>
      </c>
      <c r="L915" s="5">
        <v>1296</v>
      </c>
      <c r="M915" s="5">
        <v>496</v>
      </c>
      <c r="N915" s="5">
        <v>705</v>
      </c>
      <c r="O915" s="5">
        <v>255040</v>
      </c>
      <c r="P915" s="3"/>
      <c r="Q915" s="3"/>
    </row>
    <row r="916" spans="1:17" x14ac:dyDescent="0.2">
      <c r="A916" s="2">
        <v>2004</v>
      </c>
      <c r="B916" s="1" t="s">
        <v>135</v>
      </c>
      <c r="C916" s="2" t="s">
        <v>136</v>
      </c>
      <c r="D916" s="2">
        <v>3506</v>
      </c>
      <c r="E916" s="2">
        <v>10294</v>
      </c>
      <c r="F916" s="2">
        <v>600</v>
      </c>
      <c r="G916" s="2">
        <v>5845</v>
      </c>
      <c r="H916" s="2">
        <v>4449</v>
      </c>
      <c r="I916" s="2">
        <v>44</v>
      </c>
      <c r="J916" s="2">
        <v>45</v>
      </c>
      <c r="K916" s="2">
        <v>0</v>
      </c>
      <c r="L916" s="2">
        <v>1443</v>
      </c>
      <c r="M916" s="2">
        <v>509</v>
      </c>
      <c r="N916" s="2">
        <v>984</v>
      </c>
      <c r="O916" s="2">
        <v>255040</v>
      </c>
      <c r="P916" s="3"/>
      <c r="Q916" s="3"/>
    </row>
    <row r="917" spans="1:17" x14ac:dyDescent="0.2">
      <c r="A917" s="5">
        <v>2005</v>
      </c>
      <c r="B917" s="4" t="s">
        <v>135</v>
      </c>
      <c r="C917" s="5" t="s">
        <v>136</v>
      </c>
      <c r="D917" s="5">
        <v>3910</v>
      </c>
      <c r="E917" s="5">
        <v>11864</v>
      </c>
      <c r="F917" s="5">
        <v>596</v>
      </c>
      <c r="G917" s="5">
        <v>6607</v>
      </c>
      <c r="H917" s="5">
        <v>5257</v>
      </c>
      <c r="I917" s="5">
        <v>30</v>
      </c>
      <c r="J917" s="5">
        <v>103</v>
      </c>
      <c r="K917" s="5">
        <v>0</v>
      </c>
      <c r="L917" s="5">
        <v>1721</v>
      </c>
      <c r="M917" s="5">
        <v>581</v>
      </c>
      <c r="N917" s="5">
        <v>1140</v>
      </c>
      <c r="O917" s="5">
        <v>255040</v>
      </c>
      <c r="P917" s="3"/>
      <c r="Q917" s="3"/>
    </row>
    <row r="918" spans="1:17" x14ac:dyDescent="0.2">
      <c r="A918" s="2">
        <v>2006</v>
      </c>
      <c r="B918" s="1" t="s">
        <v>135</v>
      </c>
      <c r="C918" s="2" t="s">
        <v>136</v>
      </c>
      <c r="D918" s="2">
        <v>4175</v>
      </c>
      <c r="E918" s="2">
        <v>13570</v>
      </c>
      <c r="F918" s="2">
        <v>609</v>
      </c>
      <c r="G918" s="2">
        <v>7334</v>
      </c>
      <c r="H918" s="2">
        <v>6201</v>
      </c>
      <c r="I918" s="2">
        <v>31</v>
      </c>
      <c r="J918" s="2">
        <v>142</v>
      </c>
      <c r="K918" s="2">
        <v>1</v>
      </c>
      <c r="L918" s="2">
        <v>2130</v>
      </c>
      <c r="M918" s="2">
        <v>752</v>
      </c>
      <c r="N918" s="2">
        <v>1377</v>
      </c>
      <c r="O918" s="2">
        <v>255040</v>
      </c>
      <c r="P918" s="3"/>
      <c r="Q918" s="3"/>
    </row>
    <row r="919" spans="1:17" x14ac:dyDescent="0.2">
      <c r="A919" s="5">
        <v>2007</v>
      </c>
      <c r="B919" s="4" t="s">
        <v>135</v>
      </c>
      <c r="C919" s="5" t="s">
        <v>136</v>
      </c>
      <c r="D919" s="5">
        <v>1811</v>
      </c>
      <c r="E919" s="5">
        <v>12758</v>
      </c>
      <c r="F919" s="5">
        <v>660</v>
      </c>
      <c r="G919" s="5">
        <v>8234</v>
      </c>
      <c r="H919" s="5">
        <v>4484</v>
      </c>
      <c r="I919" s="5">
        <v>62</v>
      </c>
      <c r="J919" s="5"/>
      <c r="K919" s="5">
        <v>3</v>
      </c>
      <c r="L919" s="5">
        <v>2225</v>
      </c>
      <c r="M919" s="5">
        <v>815</v>
      </c>
      <c r="N919" s="5">
        <v>1407</v>
      </c>
      <c r="O919" s="5">
        <v>255040</v>
      </c>
      <c r="P919" s="3"/>
      <c r="Q919" s="3"/>
    </row>
    <row r="920" spans="1:17" x14ac:dyDescent="0.2">
      <c r="A920" s="2">
        <v>2008</v>
      </c>
      <c r="B920" s="1" t="s">
        <v>135</v>
      </c>
      <c r="C920" s="2" t="s">
        <v>136</v>
      </c>
      <c r="D920" s="2">
        <v>996</v>
      </c>
      <c r="E920" s="2">
        <v>15826</v>
      </c>
      <c r="F920" s="2">
        <v>1180</v>
      </c>
      <c r="G920" s="2">
        <v>10670</v>
      </c>
      <c r="H920" s="2">
        <v>4643</v>
      </c>
      <c r="I920" s="2">
        <v>94</v>
      </c>
      <c r="J920" s="2"/>
      <c r="K920" s="2">
        <v>30</v>
      </c>
      <c r="L920" s="2">
        <v>1707</v>
      </c>
      <c r="M920" s="2">
        <v>674</v>
      </c>
      <c r="N920" s="2">
        <v>1003</v>
      </c>
      <c r="O920" s="2">
        <v>255040</v>
      </c>
      <c r="P920" s="3"/>
      <c r="Q920" s="3"/>
    </row>
    <row r="921" spans="1:17" x14ac:dyDescent="0.2">
      <c r="A921" s="5">
        <v>2009</v>
      </c>
      <c r="B921" s="4" t="s">
        <v>135</v>
      </c>
      <c r="C921" s="5" t="s">
        <v>136</v>
      </c>
      <c r="D921" s="5">
        <v>2398</v>
      </c>
      <c r="E921" s="5">
        <v>18302</v>
      </c>
      <c r="F921" s="5">
        <v>1139</v>
      </c>
      <c r="G921" s="5">
        <v>11338</v>
      </c>
      <c r="H921" s="5">
        <v>6320</v>
      </c>
      <c r="I921" s="5">
        <v>94</v>
      </c>
      <c r="J921" s="5"/>
      <c r="K921" s="5">
        <v>77</v>
      </c>
      <c r="L921" s="5">
        <v>2196</v>
      </c>
      <c r="M921" s="5">
        <v>802</v>
      </c>
      <c r="N921" s="5">
        <v>1317</v>
      </c>
      <c r="O921" s="5">
        <v>255040</v>
      </c>
      <c r="P921" s="3"/>
      <c r="Q921" s="3"/>
    </row>
    <row r="922" spans="1:17" x14ac:dyDescent="0.2">
      <c r="A922" s="2">
        <v>2010</v>
      </c>
      <c r="B922" s="1" t="s">
        <v>135</v>
      </c>
      <c r="C922" s="2" t="s">
        <v>136</v>
      </c>
      <c r="D922" s="2">
        <v>1613</v>
      </c>
      <c r="E922" s="2">
        <v>17849</v>
      </c>
      <c r="F922" s="2">
        <v>1152</v>
      </c>
      <c r="G922" s="2">
        <v>10557</v>
      </c>
      <c r="H922" s="2">
        <v>6602</v>
      </c>
      <c r="I922" s="2">
        <v>87</v>
      </c>
      <c r="J922" s="2"/>
      <c r="K922" s="2">
        <v>89</v>
      </c>
      <c r="L922" s="2">
        <v>2080</v>
      </c>
      <c r="M922" s="2">
        <v>714</v>
      </c>
      <c r="N922" s="2">
        <v>1277</v>
      </c>
      <c r="O922" s="2">
        <v>255040</v>
      </c>
      <c r="P922" s="3"/>
      <c r="Q922" s="3"/>
    </row>
    <row r="923" spans="1:17" x14ac:dyDescent="0.2">
      <c r="A923" s="5">
        <v>2011</v>
      </c>
      <c r="B923" s="4" t="s">
        <v>135</v>
      </c>
      <c r="C923" s="5" t="s">
        <v>136</v>
      </c>
      <c r="D923" s="5">
        <v>1658</v>
      </c>
      <c r="E923" s="5">
        <v>16005</v>
      </c>
      <c r="F923" s="5">
        <v>1728</v>
      </c>
      <c r="G923" s="5">
        <v>11639</v>
      </c>
      <c r="H923" s="5">
        <v>3745</v>
      </c>
      <c r="I923" s="5">
        <v>134</v>
      </c>
      <c r="J923" s="5"/>
      <c r="K923" s="5">
        <v>1387</v>
      </c>
      <c r="L923" s="5">
        <v>1039</v>
      </c>
      <c r="M923" s="5">
        <v>709</v>
      </c>
      <c r="N923" s="5">
        <v>-1231</v>
      </c>
      <c r="O923" s="5">
        <v>255040</v>
      </c>
      <c r="P923" s="3"/>
      <c r="Q923" s="3"/>
    </row>
    <row r="924" spans="1:17" x14ac:dyDescent="0.2">
      <c r="A924" s="2">
        <v>2012</v>
      </c>
      <c r="B924" s="1" t="s">
        <v>135</v>
      </c>
      <c r="C924" s="2" t="s">
        <v>136</v>
      </c>
      <c r="D924" s="2">
        <v>2189</v>
      </c>
      <c r="E924" s="2">
        <v>16787</v>
      </c>
      <c r="F924" s="2">
        <v>1700</v>
      </c>
      <c r="G924" s="2">
        <v>13072</v>
      </c>
      <c r="H924" s="2">
        <v>3061</v>
      </c>
      <c r="I924" s="2">
        <v>112</v>
      </c>
      <c r="J924" s="2"/>
      <c r="K924" s="2">
        <v>22</v>
      </c>
      <c r="L924" s="2">
        <v>-190</v>
      </c>
      <c r="M924" s="2">
        <v>231</v>
      </c>
      <c r="N924" s="2">
        <v>-441</v>
      </c>
      <c r="O924" s="2">
        <v>255040</v>
      </c>
      <c r="P924" s="3"/>
      <c r="Q924" s="3"/>
    </row>
    <row r="925" spans="1:17" x14ac:dyDescent="0.2">
      <c r="A925" s="5">
        <v>2013</v>
      </c>
      <c r="B925" s="4" t="s">
        <v>135</v>
      </c>
      <c r="C925" s="5" t="s">
        <v>136</v>
      </c>
      <c r="D925" s="5">
        <v>3209</v>
      </c>
      <c r="E925" s="5">
        <v>14013</v>
      </c>
      <c r="F925" s="5">
        <v>1657</v>
      </c>
      <c r="G925" s="5">
        <v>10024</v>
      </c>
      <c r="H925" s="5">
        <v>3986</v>
      </c>
      <c r="I925" s="5">
        <v>100</v>
      </c>
      <c r="J925" s="5"/>
      <c r="K925" s="5">
        <v>2</v>
      </c>
      <c r="L925" s="5">
        <v>1087</v>
      </c>
      <c r="M925" s="5">
        <v>398</v>
      </c>
      <c r="N925" s="5">
        <v>532</v>
      </c>
      <c r="O925" s="5">
        <v>255040</v>
      </c>
      <c r="P925" s="3"/>
      <c r="Q925" s="3"/>
    </row>
    <row r="926" spans="1:17" x14ac:dyDescent="0.2">
      <c r="A926" s="2">
        <v>2014</v>
      </c>
      <c r="B926" s="1" t="s">
        <v>135</v>
      </c>
      <c r="C926" s="2" t="s">
        <v>136</v>
      </c>
      <c r="D926" s="2">
        <v>4072</v>
      </c>
      <c r="E926" s="2">
        <v>15256</v>
      </c>
      <c r="F926" s="2">
        <v>1621</v>
      </c>
      <c r="G926" s="2">
        <v>10256</v>
      </c>
      <c r="H926" s="2">
        <v>4995</v>
      </c>
      <c r="I926" s="2">
        <v>90</v>
      </c>
      <c r="J926" s="2"/>
      <c r="K926" s="2">
        <v>0</v>
      </c>
      <c r="L926" s="2">
        <v>1387</v>
      </c>
      <c r="M926" s="2">
        <v>141</v>
      </c>
      <c r="N926" s="2">
        <v>1233</v>
      </c>
      <c r="O926" s="2">
        <v>255040</v>
      </c>
      <c r="P926" s="3"/>
      <c r="Q926" s="3"/>
    </row>
    <row r="927" spans="1:17" x14ac:dyDescent="0.2">
      <c r="A927" s="5">
        <v>2015</v>
      </c>
      <c r="B927" s="4" t="s">
        <v>135</v>
      </c>
      <c r="C927" s="5" t="s">
        <v>136</v>
      </c>
      <c r="D927" s="5">
        <v>3466</v>
      </c>
      <c r="E927" s="5">
        <v>13519</v>
      </c>
      <c r="F927" s="5">
        <v>1734</v>
      </c>
      <c r="G927" s="5">
        <v>9141</v>
      </c>
      <c r="H927" s="5">
        <v>4378</v>
      </c>
      <c r="I927" s="5">
        <v>80</v>
      </c>
      <c r="J927" s="5"/>
      <c r="K927" s="5">
        <v>0</v>
      </c>
      <c r="L927" s="5">
        <v>1310</v>
      </c>
      <c r="M927" s="5">
        <v>503</v>
      </c>
      <c r="N927" s="5">
        <v>897</v>
      </c>
      <c r="O927" s="5">
        <v>255040</v>
      </c>
      <c r="P927" s="3"/>
      <c r="Q927" s="3"/>
    </row>
    <row r="928" spans="1:17" x14ac:dyDescent="0.2">
      <c r="A928" s="2">
        <v>2016</v>
      </c>
      <c r="B928" s="1" t="s">
        <v>135</v>
      </c>
      <c r="C928" s="2" t="s">
        <v>136</v>
      </c>
      <c r="D928" s="2">
        <v>4114</v>
      </c>
      <c r="E928" s="2">
        <v>13856</v>
      </c>
      <c r="F928" s="2">
        <v>1365</v>
      </c>
      <c r="G928" s="2">
        <v>9147</v>
      </c>
      <c r="H928" s="2">
        <v>4709</v>
      </c>
      <c r="I928" s="2">
        <v>72</v>
      </c>
      <c r="J928" s="2"/>
      <c r="K928" s="2">
        <v>0</v>
      </c>
      <c r="L928" s="2">
        <v>1816</v>
      </c>
      <c r="M928" s="2">
        <v>609</v>
      </c>
      <c r="N928" s="2">
        <v>1228</v>
      </c>
      <c r="O928" s="2">
        <v>255040</v>
      </c>
      <c r="P928" s="3"/>
      <c r="Q928" s="3"/>
    </row>
    <row r="929" spans="1:17" x14ac:dyDescent="0.2">
      <c r="A929" s="5">
        <v>2017</v>
      </c>
      <c r="B929" s="4" t="s">
        <v>135</v>
      </c>
      <c r="C929" s="5" t="s">
        <v>136</v>
      </c>
      <c r="D929" s="5">
        <v>3332</v>
      </c>
      <c r="E929" s="5">
        <v>13049</v>
      </c>
      <c r="F929" s="5">
        <v>1355</v>
      </c>
      <c r="G929" s="5">
        <v>9437</v>
      </c>
      <c r="H929" s="5">
        <v>3612</v>
      </c>
      <c r="I929" s="5">
        <v>75</v>
      </c>
      <c r="J929" s="5"/>
      <c r="K929" s="5">
        <v>0</v>
      </c>
      <c r="L929" s="5">
        <v>1817</v>
      </c>
      <c r="M929" s="5">
        <v>818</v>
      </c>
      <c r="N929" s="5">
        <v>1000</v>
      </c>
      <c r="O929" s="5">
        <v>255040</v>
      </c>
      <c r="P929" s="3"/>
      <c r="Q929" s="3"/>
    </row>
    <row r="930" spans="1:17" x14ac:dyDescent="0.2">
      <c r="A930" s="2">
        <v>2018</v>
      </c>
      <c r="B930" s="1" t="s">
        <v>135</v>
      </c>
      <c r="C930" s="2" t="s">
        <v>136</v>
      </c>
      <c r="D930" s="2">
        <v>2184</v>
      </c>
      <c r="E930" s="2">
        <v>12901</v>
      </c>
      <c r="F930" s="2">
        <v>1388</v>
      </c>
      <c r="G930" s="2">
        <v>9595</v>
      </c>
      <c r="H930" s="2">
        <v>3306</v>
      </c>
      <c r="I930" s="2">
        <v>73</v>
      </c>
      <c r="J930" s="2"/>
      <c r="K930" s="2">
        <v>0</v>
      </c>
      <c r="L930" s="2">
        <v>1888</v>
      </c>
      <c r="M930" s="2">
        <v>424</v>
      </c>
      <c r="N930" s="2">
        <v>1464</v>
      </c>
      <c r="O930" s="2">
        <v>255040</v>
      </c>
      <c r="P930" s="3"/>
      <c r="Q930" s="3"/>
    </row>
    <row r="931" spans="1:17" x14ac:dyDescent="0.2">
      <c r="A931" s="5">
        <v>2019</v>
      </c>
      <c r="B931" s="4" t="s">
        <v>135</v>
      </c>
      <c r="C931" s="5" t="s">
        <v>136</v>
      </c>
      <c r="D931" s="5">
        <v>2229</v>
      </c>
      <c r="E931" s="5">
        <v>15591</v>
      </c>
      <c r="F931" s="5">
        <v>4069</v>
      </c>
      <c r="G931" s="5">
        <v>12112</v>
      </c>
      <c r="H931" s="5">
        <v>3479</v>
      </c>
      <c r="I931" s="5">
        <v>64</v>
      </c>
      <c r="J931" s="5"/>
      <c r="K931" s="5">
        <v>0</v>
      </c>
      <c r="L931" s="5">
        <v>1993</v>
      </c>
      <c r="M931" s="5">
        <v>452</v>
      </c>
      <c r="N931" s="5">
        <v>1541</v>
      </c>
      <c r="O931" s="5">
        <v>255040</v>
      </c>
      <c r="P931" s="3"/>
      <c r="Q931" s="3"/>
    </row>
    <row r="932" spans="1:17" x14ac:dyDescent="0.2">
      <c r="A932" s="2">
        <v>2004</v>
      </c>
      <c r="B932" s="1" t="s">
        <v>137</v>
      </c>
      <c r="C932" s="2" t="s">
        <v>138</v>
      </c>
      <c r="D932" s="2">
        <v>751.49699999999996</v>
      </c>
      <c r="E932" s="2">
        <v>5752.5789999999997</v>
      </c>
      <c r="F932" s="2">
        <v>1171.9659999999999</v>
      </c>
      <c r="G932" s="2">
        <v>2684.7159999999999</v>
      </c>
      <c r="H932" s="2">
        <v>3067.8629999999998</v>
      </c>
      <c r="I932" s="2">
        <v>57.037999999999997</v>
      </c>
      <c r="J932" s="2">
        <v>15.228</v>
      </c>
      <c r="K932" s="2"/>
      <c r="L932" s="2">
        <v>752.86800000000005</v>
      </c>
      <c r="M932" s="2">
        <v>170.364</v>
      </c>
      <c r="N932" s="2">
        <v>467.40199999999999</v>
      </c>
      <c r="O932" s="2">
        <v>351010</v>
      </c>
      <c r="P932" s="3"/>
      <c r="Q932" s="3"/>
    </row>
    <row r="933" spans="1:17" x14ac:dyDescent="0.2">
      <c r="A933" s="5">
        <v>2005</v>
      </c>
      <c r="B933" s="4" t="s">
        <v>137</v>
      </c>
      <c r="C933" s="5" t="s">
        <v>138</v>
      </c>
      <c r="D933" s="5">
        <v>1129.6980000000001</v>
      </c>
      <c r="E933" s="5">
        <v>6071.9690000000001</v>
      </c>
      <c r="F933" s="5">
        <v>1061.2170000000001</v>
      </c>
      <c r="G933" s="5">
        <v>2788.0169999999998</v>
      </c>
      <c r="H933" s="5">
        <v>3283.9520000000002</v>
      </c>
      <c r="I933" s="5">
        <v>70.442999999999998</v>
      </c>
      <c r="J933" s="5">
        <v>36.420999999999999</v>
      </c>
      <c r="K933" s="5"/>
      <c r="L933" s="5">
        <v>1004.854</v>
      </c>
      <c r="M933" s="5">
        <v>312.57100000000003</v>
      </c>
      <c r="N933" s="5">
        <v>722.26300000000003</v>
      </c>
      <c r="O933" s="5">
        <v>351010</v>
      </c>
      <c r="P933" s="3"/>
      <c r="Q933" s="3"/>
    </row>
    <row r="934" spans="1:17" x14ac:dyDescent="0.2">
      <c r="A934" s="2">
        <v>2006</v>
      </c>
      <c r="B934" s="1" t="s">
        <v>137</v>
      </c>
      <c r="C934" s="2" t="s">
        <v>138</v>
      </c>
      <c r="D934" s="2">
        <v>1106.675</v>
      </c>
      <c r="E934" s="2">
        <v>6824.5249999999996</v>
      </c>
      <c r="F934" s="2">
        <v>1058.068</v>
      </c>
      <c r="G934" s="2">
        <v>2988.3209999999999</v>
      </c>
      <c r="H934" s="2">
        <v>3836.2040000000002</v>
      </c>
      <c r="I934" s="2">
        <v>86.001000000000005</v>
      </c>
      <c r="J934" s="2">
        <v>59.295999999999999</v>
      </c>
      <c r="K934" s="2"/>
      <c r="L934" s="2">
        <v>1034.9570000000001</v>
      </c>
      <c r="M934" s="2">
        <v>279.36599999999999</v>
      </c>
      <c r="N934" s="2">
        <v>752.28</v>
      </c>
      <c r="O934" s="2">
        <v>351010</v>
      </c>
      <c r="P934" s="3"/>
      <c r="Q934" s="3"/>
    </row>
    <row r="935" spans="1:17" x14ac:dyDescent="0.2">
      <c r="A935" s="5">
        <v>2007</v>
      </c>
      <c r="B935" s="4" t="s">
        <v>137</v>
      </c>
      <c r="C935" s="5" t="s">
        <v>138</v>
      </c>
      <c r="D935" s="5">
        <v>669.52200000000005</v>
      </c>
      <c r="E935" s="5">
        <v>7329.3649999999998</v>
      </c>
      <c r="F935" s="5">
        <v>956.57899999999995</v>
      </c>
      <c r="G935" s="5">
        <v>2967.4079999999999</v>
      </c>
      <c r="H935" s="5">
        <v>4361.9570000000003</v>
      </c>
      <c r="I935" s="5">
        <v>73.947999999999993</v>
      </c>
      <c r="J935" s="5">
        <v>46.220999999999997</v>
      </c>
      <c r="K935" s="5"/>
      <c r="L935" s="5">
        <v>1203.9449999999999</v>
      </c>
      <c r="M935" s="5">
        <v>347.77800000000002</v>
      </c>
      <c r="N935" s="5">
        <v>890.03300000000002</v>
      </c>
      <c r="O935" s="5">
        <v>351010</v>
      </c>
      <c r="P935" s="3"/>
      <c r="Q935" s="3"/>
    </row>
    <row r="936" spans="1:17" x14ac:dyDescent="0.2">
      <c r="A936" s="2">
        <v>2008</v>
      </c>
      <c r="B936" s="1" t="s">
        <v>137</v>
      </c>
      <c r="C936" s="2" t="s">
        <v>138</v>
      </c>
      <c r="D936" s="2">
        <v>1030.4190000000001</v>
      </c>
      <c r="E936" s="2">
        <v>7912.9430000000002</v>
      </c>
      <c r="F936" s="2">
        <v>953.54600000000005</v>
      </c>
      <c r="G936" s="2">
        <v>2977.375</v>
      </c>
      <c r="H936" s="2">
        <v>4935.5680000000002</v>
      </c>
      <c r="I936" s="2">
        <v>66.204999999999998</v>
      </c>
      <c r="J936" s="2">
        <v>39.368000000000002</v>
      </c>
      <c r="K936" s="2"/>
      <c r="L936" s="2">
        <v>1553.607</v>
      </c>
      <c r="M936" s="2">
        <v>425.68900000000002</v>
      </c>
      <c r="N936" s="2">
        <v>1126.9960000000001</v>
      </c>
      <c r="O936" s="2">
        <v>351010</v>
      </c>
      <c r="P936" s="3"/>
      <c r="Q936" s="3"/>
    </row>
    <row r="937" spans="1:17" x14ac:dyDescent="0.2">
      <c r="A937" s="5">
        <v>2009</v>
      </c>
      <c r="B937" s="4" t="s">
        <v>137</v>
      </c>
      <c r="C937" s="5" t="s">
        <v>138</v>
      </c>
      <c r="D937" s="5">
        <v>1945.8050000000001</v>
      </c>
      <c r="E937" s="5">
        <v>9304.6239999999998</v>
      </c>
      <c r="F937" s="5">
        <v>1688.5450000000001</v>
      </c>
      <c r="G937" s="5">
        <v>4161.9120000000003</v>
      </c>
      <c r="H937" s="5">
        <v>5142.7120000000004</v>
      </c>
      <c r="I937" s="5">
        <v>69.748999999999995</v>
      </c>
      <c r="J937" s="5">
        <v>33.148000000000003</v>
      </c>
      <c r="K937" s="5"/>
      <c r="L937" s="5">
        <v>1639.2619999999999</v>
      </c>
      <c r="M937" s="5">
        <v>426.20800000000003</v>
      </c>
      <c r="N937" s="5">
        <v>1231.6030000000001</v>
      </c>
      <c r="O937" s="5">
        <v>351010</v>
      </c>
      <c r="P937" s="3"/>
      <c r="Q937" s="3"/>
    </row>
    <row r="938" spans="1:17" x14ac:dyDescent="0.2">
      <c r="A938" s="2">
        <v>2010</v>
      </c>
      <c r="B938" s="1" t="s">
        <v>137</v>
      </c>
      <c r="C938" s="2" t="s">
        <v>138</v>
      </c>
      <c r="D938" s="2">
        <v>1744.1949999999999</v>
      </c>
      <c r="E938" s="2">
        <v>9650.6939999999995</v>
      </c>
      <c r="F938" s="2">
        <v>1495.3879999999999</v>
      </c>
      <c r="G938" s="2">
        <v>4216.1139999999996</v>
      </c>
      <c r="H938" s="2">
        <v>5434.58</v>
      </c>
      <c r="I938" s="2">
        <v>87.698999999999998</v>
      </c>
      <c r="J938" s="2">
        <v>35.128999999999998</v>
      </c>
      <c r="K938" s="2"/>
      <c r="L938" s="2">
        <v>1661.16</v>
      </c>
      <c r="M938" s="2">
        <v>484.82</v>
      </c>
      <c r="N938" s="2">
        <v>1317.61</v>
      </c>
      <c r="O938" s="2">
        <v>351010</v>
      </c>
      <c r="P938" s="3"/>
      <c r="Q938" s="3"/>
    </row>
    <row r="939" spans="1:17" x14ac:dyDescent="0.2">
      <c r="A939" s="5">
        <v>2011</v>
      </c>
      <c r="B939" s="4" t="s">
        <v>137</v>
      </c>
      <c r="C939" s="5" t="s">
        <v>138</v>
      </c>
      <c r="D939" s="5">
        <v>1563.3130000000001</v>
      </c>
      <c r="E939" s="5">
        <v>10430.428</v>
      </c>
      <c r="F939" s="5">
        <v>2484.6869999999999</v>
      </c>
      <c r="G939" s="5">
        <v>5602.2529999999997</v>
      </c>
      <c r="H939" s="5">
        <v>4828.1750000000002</v>
      </c>
      <c r="I939" s="5">
        <v>121.94799999999999</v>
      </c>
      <c r="J939" s="5">
        <v>43.209000000000003</v>
      </c>
      <c r="K939" s="5"/>
      <c r="L939" s="5">
        <v>1716.2629999999999</v>
      </c>
      <c r="M939" s="5">
        <v>451.411</v>
      </c>
      <c r="N939" s="5">
        <v>1270.9939999999999</v>
      </c>
      <c r="O939" s="5">
        <v>351010</v>
      </c>
      <c r="P939" s="3"/>
      <c r="Q939" s="3"/>
    </row>
    <row r="940" spans="1:17" x14ac:dyDescent="0.2">
      <c r="A940" s="2">
        <v>2012</v>
      </c>
      <c r="B940" s="1" t="s">
        <v>137</v>
      </c>
      <c r="C940" s="2" t="s">
        <v>138</v>
      </c>
      <c r="D940" s="2">
        <v>2180.7310000000002</v>
      </c>
      <c r="E940" s="2">
        <v>11360.909</v>
      </c>
      <c r="F940" s="2">
        <v>3963.5160000000001</v>
      </c>
      <c r="G940" s="2">
        <v>7225.02</v>
      </c>
      <c r="H940" s="2">
        <v>4135.8890000000001</v>
      </c>
      <c r="I940" s="2">
        <v>169.00800000000001</v>
      </c>
      <c r="J940" s="2">
        <v>50.332999999999998</v>
      </c>
      <c r="K940" s="2"/>
      <c r="L940" s="2">
        <v>1472.4079999999999</v>
      </c>
      <c r="M940" s="2">
        <v>362.88</v>
      </c>
      <c r="N940" s="2">
        <v>1169.9269999999999</v>
      </c>
      <c r="O940" s="2">
        <v>351010</v>
      </c>
      <c r="P940" s="3"/>
      <c r="Q940" s="3"/>
    </row>
    <row r="941" spans="1:17" x14ac:dyDescent="0.2">
      <c r="A941" s="5">
        <v>2013</v>
      </c>
      <c r="B941" s="4" t="s">
        <v>137</v>
      </c>
      <c r="C941" s="5" t="s">
        <v>138</v>
      </c>
      <c r="D941" s="5">
        <v>2608</v>
      </c>
      <c r="E941" s="5">
        <v>12149</v>
      </c>
      <c r="F941" s="5">
        <v>3763</v>
      </c>
      <c r="G941" s="5">
        <v>7106</v>
      </c>
      <c r="H941" s="5">
        <v>5043</v>
      </c>
      <c r="I941" s="5">
        <v>171</v>
      </c>
      <c r="J941" s="5">
        <v>40</v>
      </c>
      <c r="K941" s="5"/>
      <c r="L941" s="5">
        <v>1165</v>
      </c>
      <c r="M941" s="5">
        <v>236</v>
      </c>
      <c r="N941" s="5">
        <v>1293</v>
      </c>
      <c r="O941" s="5">
        <v>351010</v>
      </c>
      <c r="P941" s="3"/>
      <c r="Q941" s="3"/>
    </row>
    <row r="942" spans="1:17" x14ac:dyDescent="0.2">
      <c r="A942" s="2">
        <v>2014</v>
      </c>
      <c r="B942" s="1" t="s">
        <v>137</v>
      </c>
      <c r="C942" s="2" t="s">
        <v>138</v>
      </c>
      <c r="D942" s="2">
        <v>2745</v>
      </c>
      <c r="E942" s="2">
        <v>12447</v>
      </c>
      <c r="F942" s="2">
        <v>3767</v>
      </c>
      <c r="G942" s="2">
        <v>7394</v>
      </c>
      <c r="H942" s="2">
        <v>5053</v>
      </c>
      <c r="I942" s="2">
        <v>167</v>
      </c>
      <c r="J942" s="2">
        <v>46</v>
      </c>
      <c r="K942" s="2"/>
      <c r="L942" s="2">
        <v>1522</v>
      </c>
      <c r="M942" s="2">
        <v>337</v>
      </c>
      <c r="N942" s="2">
        <v>1185</v>
      </c>
      <c r="O942" s="2">
        <v>351010</v>
      </c>
      <c r="P942" s="3"/>
      <c r="Q942" s="3"/>
    </row>
    <row r="943" spans="1:17" x14ac:dyDescent="0.2">
      <c r="A943" s="5">
        <v>2015</v>
      </c>
      <c r="B943" s="4" t="s">
        <v>137</v>
      </c>
      <c r="C943" s="5" t="s">
        <v>138</v>
      </c>
      <c r="D943" s="5">
        <v>1444</v>
      </c>
      <c r="E943" s="5">
        <v>26820</v>
      </c>
      <c r="F943" s="5">
        <v>12122</v>
      </c>
      <c r="G943" s="5">
        <v>19656</v>
      </c>
      <c r="H943" s="5">
        <v>7164</v>
      </c>
      <c r="I943" s="5">
        <v>294</v>
      </c>
      <c r="J943" s="5">
        <v>15</v>
      </c>
      <c r="K943" s="5"/>
      <c r="L943" s="5">
        <v>739</v>
      </c>
      <c r="M943" s="5">
        <v>44</v>
      </c>
      <c r="N943" s="5">
        <v>695</v>
      </c>
      <c r="O943" s="5">
        <v>351010</v>
      </c>
      <c r="P943" s="3"/>
      <c r="Q943" s="3"/>
    </row>
    <row r="944" spans="1:17" x14ac:dyDescent="0.2">
      <c r="A944" s="2">
        <v>2016</v>
      </c>
      <c r="B944" s="1" t="s">
        <v>137</v>
      </c>
      <c r="C944" s="2" t="s">
        <v>138</v>
      </c>
      <c r="D944" s="2">
        <v>1568</v>
      </c>
      <c r="E944" s="2">
        <v>25586</v>
      </c>
      <c r="F944" s="2">
        <v>11350</v>
      </c>
      <c r="G944" s="2">
        <v>17953</v>
      </c>
      <c r="H944" s="2">
        <v>7633</v>
      </c>
      <c r="I944" s="2">
        <v>418</v>
      </c>
      <c r="J944" s="2">
        <v>21</v>
      </c>
      <c r="K944" s="2"/>
      <c r="L944" s="2">
        <v>1074</v>
      </c>
      <c r="M944" s="2">
        <v>98</v>
      </c>
      <c r="N944" s="2">
        <v>976</v>
      </c>
      <c r="O944" s="2">
        <v>351010</v>
      </c>
      <c r="P944" s="3"/>
      <c r="Q944" s="3"/>
    </row>
    <row r="945" spans="1:17" x14ac:dyDescent="0.2">
      <c r="A945" s="5">
        <v>2017</v>
      </c>
      <c r="B945" s="4" t="s">
        <v>137</v>
      </c>
      <c r="C945" s="5" t="s">
        <v>138</v>
      </c>
      <c r="D945" s="5">
        <v>14199</v>
      </c>
      <c r="E945" s="5">
        <v>37734</v>
      </c>
      <c r="F945" s="5">
        <v>18867</v>
      </c>
      <c r="G945" s="5">
        <v>24786</v>
      </c>
      <c r="H945" s="5">
        <v>12948</v>
      </c>
      <c r="I945" s="5">
        <v>553</v>
      </c>
      <c r="J945" s="5">
        <v>76</v>
      </c>
      <c r="K945" s="5"/>
      <c r="L945" s="5">
        <v>976</v>
      </c>
      <c r="M945" s="5">
        <v>-124</v>
      </c>
      <c r="N945" s="5">
        <v>1100</v>
      </c>
      <c r="O945" s="5">
        <v>351010</v>
      </c>
      <c r="P945" s="3"/>
      <c r="Q945" s="3"/>
    </row>
    <row r="946" spans="1:17" x14ac:dyDescent="0.2">
      <c r="A946" s="2">
        <v>2018</v>
      </c>
      <c r="B946" s="1" t="s">
        <v>137</v>
      </c>
      <c r="C946" s="2" t="s">
        <v>138</v>
      </c>
      <c r="D946" s="2">
        <v>1253</v>
      </c>
      <c r="E946" s="2">
        <v>53904</v>
      </c>
      <c r="F946" s="2">
        <v>20775</v>
      </c>
      <c r="G946" s="2">
        <v>32910</v>
      </c>
      <c r="H946" s="2">
        <v>20994</v>
      </c>
      <c r="I946" s="2">
        <v>748</v>
      </c>
      <c r="J946" s="2">
        <v>65</v>
      </c>
      <c r="K946" s="2"/>
      <c r="L946" s="2">
        <v>1173</v>
      </c>
      <c r="M946" s="2">
        <v>862</v>
      </c>
      <c r="N946" s="2">
        <v>311</v>
      </c>
      <c r="O946" s="2">
        <v>351010</v>
      </c>
      <c r="P946" s="3"/>
      <c r="Q946" s="3"/>
    </row>
    <row r="947" spans="1:17" x14ac:dyDescent="0.2">
      <c r="A947" s="5">
        <v>2019</v>
      </c>
      <c r="B947" s="4" t="s">
        <v>137</v>
      </c>
      <c r="C947" s="5" t="s">
        <v>138</v>
      </c>
      <c r="D947" s="5">
        <v>620</v>
      </c>
      <c r="E947" s="5">
        <v>51765</v>
      </c>
      <c r="F947" s="5">
        <v>19380</v>
      </c>
      <c r="G947" s="5">
        <v>30684</v>
      </c>
      <c r="H947" s="5">
        <v>21081</v>
      </c>
      <c r="I947" s="5">
        <v>683</v>
      </c>
      <c r="J947" s="5">
        <v>12</v>
      </c>
      <c r="K947" s="5"/>
      <c r="L947" s="5">
        <v>1176</v>
      </c>
      <c r="M947" s="5">
        <v>-57</v>
      </c>
      <c r="N947" s="5">
        <v>1233</v>
      </c>
      <c r="O947" s="5">
        <v>351010</v>
      </c>
      <c r="P947" s="3"/>
      <c r="Q947" s="3"/>
    </row>
    <row r="948" spans="1:17" x14ac:dyDescent="0.2">
      <c r="A948" s="2">
        <v>2004</v>
      </c>
      <c r="B948" s="1" t="s">
        <v>139</v>
      </c>
      <c r="C948" s="2" t="s">
        <v>140</v>
      </c>
      <c r="D948" s="2">
        <v>3731.9769999999999</v>
      </c>
      <c r="E948" s="2">
        <v>8228.1350000000002</v>
      </c>
      <c r="F948" s="2">
        <v>1196.4090000000001</v>
      </c>
      <c r="G948" s="2">
        <v>3045.2620000000002</v>
      </c>
      <c r="H948" s="2">
        <v>5106.7839999999997</v>
      </c>
      <c r="I948" s="2">
        <v>32.253999999999998</v>
      </c>
      <c r="J948" s="2">
        <v>28.693999999999999</v>
      </c>
      <c r="K948" s="2"/>
      <c r="L948" s="2">
        <v>993.86599999999999</v>
      </c>
      <c r="M948" s="2">
        <v>291.98099999999999</v>
      </c>
      <c r="N948" s="2">
        <v>706.66399999999999</v>
      </c>
      <c r="O948" s="2">
        <v>402030</v>
      </c>
      <c r="P948" s="3"/>
      <c r="Q948" s="3"/>
    </row>
    <row r="949" spans="1:17" x14ac:dyDescent="0.2">
      <c r="A949" s="5">
        <v>2005</v>
      </c>
      <c r="B949" s="4" t="s">
        <v>139</v>
      </c>
      <c r="C949" s="5" t="s">
        <v>140</v>
      </c>
      <c r="D949" s="5">
        <v>4243.0569999999998</v>
      </c>
      <c r="E949" s="5">
        <v>8893.9269999999997</v>
      </c>
      <c r="F949" s="5">
        <v>1208.3900000000001</v>
      </c>
      <c r="G949" s="5">
        <v>3133.4360000000001</v>
      </c>
      <c r="H949" s="5">
        <v>5684.384</v>
      </c>
      <c r="I949" s="5">
        <v>37.468000000000004</v>
      </c>
      <c r="J949" s="5">
        <v>66.555000000000007</v>
      </c>
      <c r="K949" s="5"/>
      <c r="L949" s="5">
        <v>1420.855</v>
      </c>
      <c r="M949" s="5">
        <v>363.22399999999999</v>
      </c>
      <c r="N949" s="5">
        <v>1057.6310000000001</v>
      </c>
      <c r="O949" s="5">
        <v>402030</v>
      </c>
      <c r="P949" s="3"/>
      <c r="Q949" s="3"/>
    </row>
    <row r="950" spans="1:17" x14ac:dyDescent="0.2">
      <c r="A950" s="2">
        <v>2006</v>
      </c>
      <c r="B950" s="1" t="s">
        <v>139</v>
      </c>
      <c r="C950" s="2" t="s">
        <v>140</v>
      </c>
      <c r="D950" s="2">
        <v>4165.3459999999995</v>
      </c>
      <c r="E950" s="2">
        <v>9499.8590000000004</v>
      </c>
      <c r="F950" s="2">
        <v>710.24800000000005</v>
      </c>
      <c r="G950" s="2">
        <v>2719.335</v>
      </c>
      <c r="H950" s="2">
        <v>6684.7280000000001</v>
      </c>
      <c r="I950" s="2">
        <v>39.957000000000001</v>
      </c>
      <c r="J950" s="2">
        <v>112.65900000000001</v>
      </c>
      <c r="K950" s="2"/>
      <c r="L950" s="2">
        <v>1835.566</v>
      </c>
      <c r="M950" s="2">
        <v>567.99800000000005</v>
      </c>
      <c r="N950" s="2">
        <v>1267.568</v>
      </c>
      <c r="O950" s="2">
        <v>402030</v>
      </c>
      <c r="P950" s="3"/>
      <c r="Q950" s="3"/>
    </row>
    <row r="951" spans="1:17" x14ac:dyDescent="0.2">
      <c r="A951" s="5">
        <v>2007</v>
      </c>
      <c r="B951" s="4" t="s">
        <v>139</v>
      </c>
      <c r="C951" s="5" t="s">
        <v>140</v>
      </c>
      <c r="D951" s="5">
        <v>4423.2340000000004</v>
      </c>
      <c r="E951" s="5">
        <v>9943.25</v>
      </c>
      <c r="F951" s="5">
        <v>593.10299999999995</v>
      </c>
      <c r="G951" s="5">
        <v>2569.5709999999999</v>
      </c>
      <c r="H951" s="5">
        <v>7332.2749999999996</v>
      </c>
      <c r="I951" s="5">
        <v>33.142000000000003</v>
      </c>
      <c r="J951" s="5">
        <v>133.398</v>
      </c>
      <c r="K951" s="5"/>
      <c r="L951" s="5">
        <v>2465.3009999999999</v>
      </c>
      <c r="M951" s="5">
        <v>692.36300000000006</v>
      </c>
      <c r="N951" s="5">
        <v>1772.9380000000001</v>
      </c>
      <c r="O951" s="5">
        <v>402030</v>
      </c>
      <c r="P951" s="3"/>
      <c r="Q951" s="3"/>
    </row>
    <row r="952" spans="1:17" x14ac:dyDescent="0.2">
      <c r="A952" s="2">
        <v>2008</v>
      </c>
      <c r="B952" s="1" t="s">
        <v>139</v>
      </c>
      <c r="C952" s="2" t="s">
        <v>140</v>
      </c>
      <c r="D952" s="2">
        <v>3964.355</v>
      </c>
      <c r="E952" s="2">
        <v>9176.52</v>
      </c>
      <c r="F952" s="2">
        <v>227.43299999999999</v>
      </c>
      <c r="G952" s="2">
        <v>2024.9939999999999</v>
      </c>
      <c r="H952" s="2">
        <v>7074.3639999999996</v>
      </c>
      <c r="I952" s="2">
        <v>29.954999999999998</v>
      </c>
      <c r="J952" s="2">
        <v>100.428</v>
      </c>
      <c r="K952" s="2">
        <v>11.323</v>
      </c>
      <c r="L952" s="2">
        <v>2247.9119999999998</v>
      </c>
      <c r="M952" s="2">
        <v>648.37599999999998</v>
      </c>
      <c r="N952" s="2">
        <v>1588.213</v>
      </c>
      <c r="O952" s="2">
        <v>402030</v>
      </c>
      <c r="P952" s="3"/>
      <c r="Q952" s="3"/>
    </row>
    <row r="953" spans="1:17" x14ac:dyDescent="0.2">
      <c r="A953" s="5">
        <v>2009</v>
      </c>
      <c r="B953" s="4" t="s">
        <v>139</v>
      </c>
      <c r="C953" s="5" t="s">
        <v>140</v>
      </c>
      <c r="D953" s="5">
        <v>4183.6880000000001</v>
      </c>
      <c r="E953" s="5">
        <v>9468.4629999999997</v>
      </c>
      <c r="F953" s="5">
        <v>57</v>
      </c>
      <c r="G953" s="5">
        <v>1768.902</v>
      </c>
      <c r="H953" s="5">
        <v>7632.1729999999998</v>
      </c>
      <c r="I953" s="5">
        <v>6.3959999999999999</v>
      </c>
      <c r="J953" s="5">
        <v>31.917999999999999</v>
      </c>
      <c r="K953" s="5">
        <v>7.0789999999999997</v>
      </c>
      <c r="L953" s="5">
        <v>1288.171</v>
      </c>
      <c r="M953" s="5">
        <v>384.31400000000002</v>
      </c>
      <c r="N953" s="5">
        <v>896.77800000000002</v>
      </c>
      <c r="O953" s="5">
        <v>402030</v>
      </c>
      <c r="P953" s="3"/>
      <c r="Q953" s="3"/>
    </row>
    <row r="954" spans="1:17" x14ac:dyDescent="0.2">
      <c r="A954" s="2">
        <v>2010</v>
      </c>
      <c r="B954" s="1" t="s">
        <v>139</v>
      </c>
      <c r="C954" s="2" t="s">
        <v>140</v>
      </c>
      <c r="D954" s="2">
        <v>5330.2190000000001</v>
      </c>
      <c r="E954" s="2">
        <v>10708.088</v>
      </c>
      <c r="F954" s="2">
        <v>949.90300000000002</v>
      </c>
      <c r="G954" s="2">
        <v>2958.1089999999999</v>
      </c>
      <c r="H954" s="2">
        <v>7726.9939999999997</v>
      </c>
      <c r="I954" s="2">
        <v>18.401</v>
      </c>
      <c r="J954" s="2">
        <v>12.917</v>
      </c>
      <c r="K954" s="2">
        <v>5.8070000000000004</v>
      </c>
      <c r="L954" s="2">
        <v>2069.808</v>
      </c>
      <c r="M954" s="2">
        <v>618.31200000000001</v>
      </c>
      <c r="N954" s="2">
        <v>1445.6890000000001</v>
      </c>
      <c r="O954" s="2">
        <v>402030</v>
      </c>
      <c r="P954" s="3"/>
      <c r="Q954" s="3"/>
    </row>
    <row r="955" spans="1:17" x14ac:dyDescent="0.2">
      <c r="A955" s="5">
        <v>2011</v>
      </c>
      <c r="B955" s="4" t="s">
        <v>139</v>
      </c>
      <c r="C955" s="5" t="s">
        <v>140</v>
      </c>
      <c r="D955" s="5">
        <v>6222.4440000000004</v>
      </c>
      <c r="E955" s="5">
        <v>13775.843000000001</v>
      </c>
      <c r="F955" s="5">
        <v>2138.44</v>
      </c>
      <c r="G955" s="5">
        <v>4653.3729999999996</v>
      </c>
      <c r="H955" s="5">
        <v>8524.7309999999998</v>
      </c>
      <c r="I955" s="5">
        <v>53.695999999999998</v>
      </c>
      <c r="J955" s="5">
        <v>11.013</v>
      </c>
      <c r="K955" s="5">
        <v>-102.804</v>
      </c>
      <c r="L955" s="5">
        <v>2624.2</v>
      </c>
      <c r="M955" s="5">
        <v>803.42399999999998</v>
      </c>
      <c r="N955" s="5">
        <v>1923.58</v>
      </c>
      <c r="O955" s="5">
        <v>402030</v>
      </c>
      <c r="P955" s="3"/>
      <c r="Q955" s="3"/>
    </row>
    <row r="956" spans="1:17" x14ac:dyDescent="0.2">
      <c r="A956" s="2">
        <v>2012</v>
      </c>
      <c r="B956" s="1" t="s">
        <v>139</v>
      </c>
      <c r="C956" s="2" t="s">
        <v>140</v>
      </c>
      <c r="D956" s="2">
        <v>6124.6</v>
      </c>
      <c r="E956" s="2">
        <v>14751.5</v>
      </c>
      <c r="F956" s="2">
        <v>2777.2</v>
      </c>
      <c r="G956" s="2">
        <v>4964.3</v>
      </c>
      <c r="H956" s="2">
        <v>9201.2999999999993</v>
      </c>
      <c r="I956" s="2">
        <v>36.700000000000003</v>
      </c>
      <c r="J956" s="2">
        <v>12.5</v>
      </c>
      <c r="K956" s="2">
        <v>-15.9</v>
      </c>
      <c r="L956" s="2">
        <v>2678.2</v>
      </c>
      <c r="M956" s="2">
        <v>762.7</v>
      </c>
      <c r="N956" s="2">
        <v>1931.4</v>
      </c>
      <c r="O956" s="2">
        <v>402030</v>
      </c>
      <c r="P956" s="3"/>
      <c r="Q956" s="3"/>
    </row>
    <row r="957" spans="1:17" x14ac:dyDescent="0.2">
      <c r="A957" s="5">
        <v>2013</v>
      </c>
      <c r="B957" s="4" t="s">
        <v>139</v>
      </c>
      <c r="C957" s="5" t="s">
        <v>140</v>
      </c>
      <c r="D957" s="5">
        <v>6327.9</v>
      </c>
      <c r="E957" s="5">
        <v>15390.3</v>
      </c>
      <c r="F957" s="5">
        <v>2295.1</v>
      </c>
      <c r="G957" s="5">
        <v>4583</v>
      </c>
      <c r="H957" s="5">
        <v>10073.1</v>
      </c>
      <c r="I957" s="5">
        <v>46.9</v>
      </c>
      <c r="J957" s="5">
        <v>7.5</v>
      </c>
      <c r="K957" s="5">
        <v>20.5</v>
      </c>
      <c r="L957" s="5">
        <v>3026.6</v>
      </c>
      <c r="M957" s="5">
        <v>855.9</v>
      </c>
      <c r="N957" s="5">
        <v>2150.1999999999998</v>
      </c>
      <c r="O957" s="5">
        <v>402030</v>
      </c>
      <c r="P957" s="3"/>
      <c r="Q957" s="3"/>
    </row>
    <row r="958" spans="1:17" x14ac:dyDescent="0.2">
      <c r="A958" s="2">
        <v>2014</v>
      </c>
      <c r="B958" s="1" t="s">
        <v>139</v>
      </c>
      <c r="C958" s="2" t="s">
        <v>140</v>
      </c>
      <c r="D958" s="2">
        <v>7600.5</v>
      </c>
      <c r="E958" s="2">
        <v>16357.1</v>
      </c>
      <c r="F958" s="2">
        <v>2149</v>
      </c>
      <c r="G958" s="2">
        <v>3909.9</v>
      </c>
      <c r="H958" s="2">
        <v>11584.1</v>
      </c>
      <c r="I958" s="2">
        <v>47.4</v>
      </c>
      <c r="J958" s="2">
        <v>9.1</v>
      </c>
      <c r="K958" s="2">
        <v>27.4</v>
      </c>
      <c r="L958" s="2">
        <v>3409.6</v>
      </c>
      <c r="M958" s="2">
        <v>997.9</v>
      </c>
      <c r="N958" s="2">
        <v>2384.3000000000002</v>
      </c>
      <c r="O958" s="2">
        <v>402030</v>
      </c>
      <c r="P958" s="3"/>
      <c r="Q958" s="3"/>
    </row>
    <row r="959" spans="1:17" x14ac:dyDescent="0.2">
      <c r="A959" s="5">
        <v>2015</v>
      </c>
      <c r="B959" s="4" t="s">
        <v>139</v>
      </c>
      <c r="C959" s="5" t="s">
        <v>140</v>
      </c>
      <c r="D959" s="5">
        <v>8368.1</v>
      </c>
      <c r="E959" s="5">
        <v>16335.7</v>
      </c>
      <c r="F959" s="5">
        <v>2155.3000000000002</v>
      </c>
      <c r="G959" s="5">
        <v>3780.3</v>
      </c>
      <c r="H959" s="5">
        <v>11841</v>
      </c>
      <c r="I959" s="5">
        <v>39.6</v>
      </c>
      <c r="J959" s="5">
        <v>10.8</v>
      </c>
      <c r="K959" s="5">
        <v>69.400000000000006</v>
      </c>
      <c r="L959" s="5">
        <v>3028.4</v>
      </c>
      <c r="M959" s="5">
        <v>923.7</v>
      </c>
      <c r="N959" s="5">
        <v>2035.3</v>
      </c>
      <c r="O959" s="5">
        <v>402030</v>
      </c>
      <c r="P959" s="3"/>
      <c r="Q959" s="3"/>
    </row>
    <row r="960" spans="1:17" x14ac:dyDescent="0.2">
      <c r="A960" s="2">
        <v>2016</v>
      </c>
      <c r="B960" s="1" t="s">
        <v>139</v>
      </c>
      <c r="C960" s="2" t="s">
        <v>140</v>
      </c>
      <c r="D960" s="2">
        <v>8483.2999999999993</v>
      </c>
      <c r="E960" s="2">
        <v>16098.8</v>
      </c>
      <c r="F960" s="2">
        <v>2030.7</v>
      </c>
      <c r="G960" s="2">
        <v>3509.5</v>
      </c>
      <c r="H960" s="2">
        <v>11935.8</v>
      </c>
      <c r="I960" s="2">
        <v>49.9</v>
      </c>
      <c r="J960" s="2">
        <v>36.5</v>
      </c>
      <c r="K960" s="2">
        <v>31</v>
      </c>
      <c r="L960" s="2">
        <v>2499.8000000000002</v>
      </c>
      <c r="M960" s="2">
        <v>742.1</v>
      </c>
      <c r="N960" s="2">
        <v>1726.7</v>
      </c>
      <c r="O960" s="2">
        <v>402030</v>
      </c>
      <c r="P960" s="3"/>
      <c r="Q960" s="3"/>
    </row>
    <row r="961" spans="1:17" x14ac:dyDescent="0.2">
      <c r="A961" s="5">
        <v>2017</v>
      </c>
      <c r="B961" s="4" t="s">
        <v>139</v>
      </c>
      <c r="C961" s="5" t="s">
        <v>140</v>
      </c>
      <c r="D961" s="5">
        <v>8749.7000000000007</v>
      </c>
      <c r="E961" s="5">
        <v>17534</v>
      </c>
      <c r="F961" s="5">
        <v>1097.5999999999999</v>
      </c>
      <c r="G961" s="5">
        <v>2656.3</v>
      </c>
      <c r="H961" s="5">
        <v>12620</v>
      </c>
      <c r="I961" s="5">
        <v>51.5</v>
      </c>
      <c r="J961" s="5">
        <v>74.900000000000006</v>
      </c>
      <c r="K961" s="5">
        <v>93</v>
      </c>
      <c r="L961" s="5">
        <v>2549.1</v>
      </c>
      <c r="M961" s="5">
        <v>759.4</v>
      </c>
      <c r="N961" s="5">
        <v>1696.7</v>
      </c>
      <c r="O961" s="5">
        <v>402030</v>
      </c>
      <c r="P961" s="3"/>
      <c r="Q961" s="3"/>
    </row>
    <row r="962" spans="1:17" x14ac:dyDescent="0.2">
      <c r="A962" s="2">
        <v>2018</v>
      </c>
      <c r="B962" s="1" t="s">
        <v>139</v>
      </c>
      <c r="C962" s="2" t="s">
        <v>140</v>
      </c>
      <c r="D962" s="2">
        <v>6910.6</v>
      </c>
      <c r="E962" s="2">
        <v>14383.5</v>
      </c>
      <c r="F962" s="2">
        <v>728.5</v>
      </c>
      <c r="G962" s="2">
        <v>3132</v>
      </c>
      <c r="H962" s="2">
        <v>9899.2000000000007</v>
      </c>
      <c r="I962" s="2">
        <v>48.7</v>
      </c>
      <c r="J962" s="2">
        <v>76.5</v>
      </c>
      <c r="K962" s="2">
        <v>-21.7</v>
      </c>
      <c r="L962" s="2">
        <v>2215.1999999999998</v>
      </c>
      <c r="M962" s="2">
        <v>1472.5</v>
      </c>
      <c r="N962" s="2">
        <v>764.4</v>
      </c>
      <c r="O962" s="2">
        <v>402030</v>
      </c>
      <c r="P962" s="3"/>
      <c r="Q962" s="3"/>
    </row>
    <row r="963" spans="1:17" x14ac:dyDescent="0.2">
      <c r="A963" s="5">
        <v>2019</v>
      </c>
      <c r="B963" s="4" t="s">
        <v>139</v>
      </c>
      <c r="C963" s="5" t="s">
        <v>140</v>
      </c>
      <c r="D963" s="5">
        <v>5957.6</v>
      </c>
      <c r="E963" s="5">
        <v>14532.2</v>
      </c>
      <c r="F963" s="5">
        <v>747.7</v>
      </c>
      <c r="G963" s="5">
        <v>3161.3</v>
      </c>
      <c r="H963" s="5">
        <v>9906.5</v>
      </c>
      <c r="I963" s="5">
        <v>24.7</v>
      </c>
      <c r="J963" s="5">
        <v>31</v>
      </c>
      <c r="K963" s="5">
        <v>9.8000000000000007</v>
      </c>
      <c r="L963" s="5">
        <v>1647.8</v>
      </c>
      <c r="M963" s="5">
        <v>442.3</v>
      </c>
      <c r="N963" s="5">
        <v>1195.7</v>
      </c>
      <c r="O963" s="5">
        <v>402030</v>
      </c>
      <c r="P963" s="3"/>
      <c r="Q963" s="3"/>
    </row>
    <row r="964" spans="1:17" x14ac:dyDescent="0.2">
      <c r="A964" s="2">
        <v>2003</v>
      </c>
      <c r="B964" s="1" t="s">
        <v>141</v>
      </c>
      <c r="C964" s="2" t="s">
        <v>142</v>
      </c>
      <c r="D964" s="2">
        <v>68</v>
      </c>
      <c r="E964" s="2">
        <v>2376</v>
      </c>
      <c r="F964" s="2">
        <v>630</v>
      </c>
      <c r="G964" s="2">
        <v>1291</v>
      </c>
      <c r="H964" s="2">
        <v>1085</v>
      </c>
      <c r="I964" s="2">
        <v>21</v>
      </c>
      <c r="J964" s="2">
        <v>2</v>
      </c>
      <c r="K964" s="2"/>
      <c r="L964" s="2">
        <v>388</v>
      </c>
      <c r="M964" s="2">
        <v>130</v>
      </c>
      <c r="N964" s="2">
        <v>258</v>
      </c>
      <c r="O964" s="2">
        <v>302010</v>
      </c>
      <c r="P964" s="3"/>
      <c r="Q964" s="3"/>
    </row>
    <row r="965" spans="1:17" x14ac:dyDescent="0.2">
      <c r="A965" s="5">
        <v>2004</v>
      </c>
      <c r="B965" s="4" t="s">
        <v>141</v>
      </c>
      <c r="C965" s="5" t="s">
        <v>142</v>
      </c>
      <c r="D965" s="5">
        <v>295</v>
      </c>
      <c r="E965" s="5">
        <v>2624</v>
      </c>
      <c r="F965" s="5">
        <v>631</v>
      </c>
      <c r="G965" s="5">
        <v>1314</v>
      </c>
      <c r="H965" s="5">
        <v>1310</v>
      </c>
      <c r="I965" s="5">
        <v>21</v>
      </c>
      <c r="J965" s="5">
        <v>7</v>
      </c>
      <c r="K965" s="5"/>
      <c r="L965" s="5">
        <v>476</v>
      </c>
      <c r="M965" s="5">
        <v>168</v>
      </c>
      <c r="N965" s="5">
        <v>308</v>
      </c>
      <c r="O965" s="5">
        <v>302010</v>
      </c>
      <c r="P965" s="3"/>
      <c r="Q965" s="3"/>
    </row>
    <row r="966" spans="1:17" x14ac:dyDescent="0.2">
      <c r="A966" s="2">
        <v>2005</v>
      </c>
      <c r="B966" s="1" t="s">
        <v>141</v>
      </c>
      <c r="C966" s="2" t="s">
        <v>142</v>
      </c>
      <c r="D966" s="2">
        <v>635</v>
      </c>
      <c r="E966" s="2">
        <v>2728</v>
      </c>
      <c r="F966" s="2">
        <v>351</v>
      </c>
      <c r="G966" s="2">
        <v>1165</v>
      </c>
      <c r="H966" s="2">
        <v>1563</v>
      </c>
      <c r="I966" s="2">
        <v>18</v>
      </c>
      <c r="J966" s="2">
        <v>14</v>
      </c>
      <c r="K966" s="2"/>
      <c r="L966" s="2">
        <v>559</v>
      </c>
      <c r="M966" s="2">
        <v>164</v>
      </c>
      <c r="N966" s="2">
        <v>320</v>
      </c>
      <c r="O966" s="2">
        <v>302010</v>
      </c>
      <c r="P966" s="3"/>
      <c r="Q966" s="3"/>
    </row>
    <row r="967" spans="1:17" x14ac:dyDescent="0.2">
      <c r="A967" s="5">
        <v>2006</v>
      </c>
      <c r="B967" s="4" t="s">
        <v>141</v>
      </c>
      <c r="C967" s="5" t="s">
        <v>142</v>
      </c>
      <c r="D967" s="5">
        <v>369</v>
      </c>
      <c r="E967" s="5">
        <v>3551</v>
      </c>
      <c r="F967" s="5">
        <v>776</v>
      </c>
      <c r="G967" s="5">
        <v>1978</v>
      </c>
      <c r="H967" s="5">
        <v>1573</v>
      </c>
      <c r="I967" s="5">
        <v>34</v>
      </c>
      <c r="J967" s="5">
        <v>18</v>
      </c>
      <c r="K967" s="5"/>
      <c r="L967" s="5">
        <v>586</v>
      </c>
      <c r="M967" s="5">
        <v>186</v>
      </c>
      <c r="N967" s="5">
        <v>389</v>
      </c>
      <c r="O967" s="5">
        <v>302010</v>
      </c>
      <c r="P967" s="3"/>
      <c r="Q967" s="3"/>
    </row>
    <row r="968" spans="1:17" x14ac:dyDescent="0.2">
      <c r="A968" s="2">
        <v>2007</v>
      </c>
      <c r="B968" s="1" t="s">
        <v>141</v>
      </c>
      <c r="C968" s="2" t="s">
        <v>142</v>
      </c>
      <c r="D968" s="2">
        <v>119</v>
      </c>
      <c r="E968" s="2">
        <v>3405</v>
      </c>
      <c r="F968" s="2">
        <v>421</v>
      </c>
      <c r="G968" s="2">
        <v>1680</v>
      </c>
      <c r="H968" s="2">
        <v>1725</v>
      </c>
      <c r="I968" s="2">
        <v>49</v>
      </c>
      <c r="J968" s="2">
        <v>8</v>
      </c>
      <c r="K968" s="2"/>
      <c r="L968" s="2">
        <v>644</v>
      </c>
      <c r="M968" s="2">
        <v>204</v>
      </c>
      <c r="N968" s="2">
        <v>440</v>
      </c>
      <c r="O968" s="2">
        <v>302010</v>
      </c>
      <c r="P968" s="3"/>
      <c r="Q968" s="3"/>
    </row>
    <row r="969" spans="1:17" x14ac:dyDescent="0.2">
      <c r="A969" s="5">
        <v>2008</v>
      </c>
      <c r="B969" s="4" t="s">
        <v>141</v>
      </c>
      <c r="C969" s="5" t="s">
        <v>142</v>
      </c>
      <c r="D969" s="5">
        <v>340</v>
      </c>
      <c r="E969" s="5">
        <v>3475</v>
      </c>
      <c r="F969" s="5">
        <v>662</v>
      </c>
      <c r="G969" s="5">
        <v>1659</v>
      </c>
      <c r="H969" s="5">
        <v>1816</v>
      </c>
      <c r="I969" s="5">
        <v>37</v>
      </c>
      <c r="J969" s="5">
        <v>6</v>
      </c>
      <c r="K969" s="5"/>
      <c r="L969" s="5">
        <v>630</v>
      </c>
      <c r="M969" s="5">
        <v>195</v>
      </c>
      <c r="N969" s="5">
        <v>435</v>
      </c>
      <c r="O969" s="5">
        <v>302010</v>
      </c>
      <c r="P969" s="3"/>
      <c r="Q969" s="3"/>
    </row>
    <row r="970" spans="1:17" x14ac:dyDescent="0.2">
      <c r="A970" s="2">
        <v>2009</v>
      </c>
      <c r="B970" s="1" t="s">
        <v>141</v>
      </c>
      <c r="C970" s="2" t="s">
        <v>142</v>
      </c>
      <c r="D970" s="2">
        <v>232</v>
      </c>
      <c r="E970" s="2">
        <v>3383</v>
      </c>
      <c r="F970" s="2">
        <v>511</v>
      </c>
      <c r="G970" s="2">
        <v>1488</v>
      </c>
      <c r="H970" s="2">
        <v>1895</v>
      </c>
      <c r="I970" s="2">
        <v>31</v>
      </c>
      <c r="J970" s="2">
        <v>3</v>
      </c>
      <c r="K970" s="2"/>
      <c r="L970" s="2">
        <v>682</v>
      </c>
      <c r="M970" s="2">
        <v>233</v>
      </c>
      <c r="N970" s="2">
        <v>449</v>
      </c>
      <c r="O970" s="2">
        <v>302010</v>
      </c>
      <c r="P970" s="3"/>
      <c r="Q970" s="3"/>
    </row>
    <row r="971" spans="1:17" x14ac:dyDescent="0.2">
      <c r="A971" s="5">
        <v>2010</v>
      </c>
      <c r="B971" s="4" t="s">
        <v>141</v>
      </c>
      <c r="C971" s="5" t="s">
        <v>142</v>
      </c>
      <c r="D971" s="5">
        <v>567</v>
      </c>
      <c r="E971" s="5">
        <v>3712</v>
      </c>
      <c r="F971" s="5">
        <v>759</v>
      </c>
      <c r="G971" s="5">
        <v>1652</v>
      </c>
      <c r="H971" s="5">
        <v>2060</v>
      </c>
      <c r="I971" s="5">
        <v>29</v>
      </c>
      <c r="J971" s="5">
        <v>3</v>
      </c>
      <c r="K971" s="5">
        <v>0</v>
      </c>
      <c r="L971" s="5">
        <v>829</v>
      </c>
      <c r="M971" s="5">
        <v>257</v>
      </c>
      <c r="N971" s="5">
        <v>572</v>
      </c>
      <c r="O971" s="5">
        <v>302010</v>
      </c>
      <c r="P971" s="3"/>
      <c r="Q971" s="3"/>
    </row>
    <row r="972" spans="1:17" x14ac:dyDescent="0.2">
      <c r="A972" s="2">
        <v>2011</v>
      </c>
      <c r="B972" s="1" t="s">
        <v>141</v>
      </c>
      <c r="C972" s="2" t="s">
        <v>142</v>
      </c>
      <c r="D972" s="2">
        <v>338</v>
      </c>
      <c r="E972" s="2">
        <v>3477</v>
      </c>
      <c r="F972" s="2">
        <v>506</v>
      </c>
      <c r="G972" s="2">
        <v>1408</v>
      </c>
      <c r="H972" s="2">
        <v>2069</v>
      </c>
      <c r="I972" s="2">
        <v>31</v>
      </c>
      <c r="J972" s="2">
        <v>3</v>
      </c>
      <c r="K972" s="2">
        <v>0</v>
      </c>
      <c r="L972" s="2">
        <v>760</v>
      </c>
      <c r="M972" s="2">
        <v>247</v>
      </c>
      <c r="N972" s="2">
        <v>513</v>
      </c>
      <c r="O972" s="2">
        <v>302010</v>
      </c>
      <c r="P972" s="3"/>
      <c r="Q972" s="3"/>
    </row>
    <row r="973" spans="1:17" x14ac:dyDescent="0.2">
      <c r="A973" s="5">
        <v>2012</v>
      </c>
      <c r="B973" s="4" t="s">
        <v>141</v>
      </c>
      <c r="C973" s="5" t="s">
        <v>142</v>
      </c>
      <c r="D973" s="5">
        <v>204</v>
      </c>
      <c r="E973" s="5">
        <v>3626</v>
      </c>
      <c r="F973" s="5">
        <v>999</v>
      </c>
      <c r="G973" s="5">
        <v>1998</v>
      </c>
      <c r="H973" s="5">
        <v>1628</v>
      </c>
      <c r="I973" s="5">
        <v>27</v>
      </c>
      <c r="J973" s="5">
        <v>3</v>
      </c>
      <c r="K973" s="5">
        <v>0</v>
      </c>
      <c r="L973" s="5">
        <v>865</v>
      </c>
      <c r="M973" s="5">
        <v>274</v>
      </c>
      <c r="N973" s="5">
        <v>591</v>
      </c>
      <c r="O973" s="5">
        <v>302010</v>
      </c>
      <c r="P973" s="3"/>
      <c r="Q973" s="3"/>
    </row>
    <row r="974" spans="1:17" x14ac:dyDescent="0.2">
      <c r="A974" s="2">
        <v>2013</v>
      </c>
      <c r="B974" s="1" t="s">
        <v>141</v>
      </c>
      <c r="C974" s="2" t="s">
        <v>142</v>
      </c>
      <c r="D974" s="2">
        <v>437</v>
      </c>
      <c r="E974" s="2">
        <v>4103</v>
      </c>
      <c r="F974" s="2">
        <v>997</v>
      </c>
      <c r="G974" s="2">
        <v>2071</v>
      </c>
      <c r="H974" s="2">
        <v>2032</v>
      </c>
      <c r="I974" s="2">
        <v>26</v>
      </c>
      <c r="J974" s="2">
        <v>2</v>
      </c>
      <c r="K974" s="2">
        <v>0</v>
      </c>
      <c r="L974" s="2">
        <v>947</v>
      </c>
      <c r="M974" s="2">
        <v>288</v>
      </c>
      <c r="N974" s="2">
        <v>659</v>
      </c>
      <c r="O974" s="2">
        <v>302010</v>
      </c>
      <c r="P974" s="3"/>
      <c r="Q974" s="3"/>
    </row>
    <row r="975" spans="1:17" x14ac:dyDescent="0.2">
      <c r="A975" s="5">
        <v>2014</v>
      </c>
      <c r="B975" s="4" t="s">
        <v>141</v>
      </c>
      <c r="C975" s="5" t="s">
        <v>142</v>
      </c>
      <c r="D975" s="5">
        <v>370</v>
      </c>
      <c r="E975" s="5">
        <v>4193</v>
      </c>
      <c r="F975" s="5">
        <v>998</v>
      </c>
      <c r="G975" s="5">
        <v>2288</v>
      </c>
      <c r="H975" s="5">
        <v>1905</v>
      </c>
      <c r="I975" s="5">
        <v>27</v>
      </c>
      <c r="J975" s="5">
        <v>2</v>
      </c>
      <c r="K975" s="5">
        <v>0</v>
      </c>
      <c r="L975" s="5">
        <v>1002</v>
      </c>
      <c r="M975" s="5">
        <v>318</v>
      </c>
      <c r="N975" s="5">
        <v>684</v>
      </c>
      <c r="O975" s="5">
        <v>302010</v>
      </c>
      <c r="P975" s="3"/>
      <c r="Q975" s="3"/>
    </row>
    <row r="976" spans="1:17" x14ac:dyDescent="0.2">
      <c r="A976" s="2">
        <v>2015</v>
      </c>
      <c r="B976" s="1" t="s">
        <v>141</v>
      </c>
      <c r="C976" s="2" t="s">
        <v>142</v>
      </c>
      <c r="D976" s="2">
        <v>263</v>
      </c>
      <c r="E976" s="2">
        <v>4183</v>
      </c>
      <c r="F976" s="2">
        <v>1230</v>
      </c>
      <c r="G976" s="2">
        <v>2621</v>
      </c>
      <c r="H976" s="2">
        <v>1562</v>
      </c>
      <c r="I976" s="2">
        <v>46</v>
      </c>
      <c r="J976" s="2">
        <v>2</v>
      </c>
      <c r="K976" s="2">
        <v>0</v>
      </c>
      <c r="L976" s="2">
        <v>1489</v>
      </c>
      <c r="M976" s="2">
        <v>422</v>
      </c>
      <c r="N976" s="2">
        <v>1067</v>
      </c>
      <c r="O976" s="2">
        <v>302010</v>
      </c>
      <c r="P976" s="3"/>
      <c r="Q976" s="3"/>
    </row>
    <row r="977" spans="1:17" x14ac:dyDescent="0.2">
      <c r="A977" s="5">
        <v>2016</v>
      </c>
      <c r="B977" s="4" t="s">
        <v>141</v>
      </c>
      <c r="C977" s="5" t="s">
        <v>142</v>
      </c>
      <c r="D977" s="5">
        <v>182</v>
      </c>
      <c r="E977" s="5">
        <v>4625</v>
      </c>
      <c r="F977" s="5">
        <v>1938</v>
      </c>
      <c r="G977" s="5">
        <v>3255</v>
      </c>
      <c r="H977" s="5">
        <v>1370</v>
      </c>
      <c r="I977" s="5">
        <v>59</v>
      </c>
      <c r="J977" s="5">
        <v>3</v>
      </c>
      <c r="K977" s="5">
        <v>0</v>
      </c>
      <c r="L977" s="5">
        <v>933</v>
      </c>
      <c r="M977" s="5">
        <v>264</v>
      </c>
      <c r="N977" s="5">
        <v>669</v>
      </c>
      <c r="O977" s="5">
        <v>302010</v>
      </c>
      <c r="P977" s="3"/>
      <c r="Q977" s="3"/>
    </row>
    <row r="978" spans="1:17" x14ac:dyDescent="0.2">
      <c r="A978" s="2">
        <v>2017</v>
      </c>
      <c r="B978" s="1" t="s">
        <v>141</v>
      </c>
      <c r="C978" s="2" t="s">
        <v>142</v>
      </c>
      <c r="D978" s="2">
        <v>239</v>
      </c>
      <c r="E978" s="2">
        <v>4976</v>
      </c>
      <c r="F978" s="2">
        <v>2341</v>
      </c>
      <c r="G978" s="2">
        <v>3660</v>
      </c>
      <c r="H978" s="2">
        <v>1316</v>
      </c>
      <c r="I978" s="2">
        <v>68</v>
      </c>
      <c r="J978" s="2">
        <v>6</v>
      </c>
      <c r="K978" s="2">
        <v>0</v>
      </c>
      <c r="L978" s="2">
        <v>977</v>
      </c>
      <c r="M978" s="2">
        <v>260</v>
      </c>
      <c r="N978" s="2">
        <v>717</v>
      </c>
      <c r="O978" s="2">
        <v>302010</v>
      </c>
      <c r="P978" s="3"/>
      <c r="Q978" s="3"/>
    </row>
    <row r="979" spans="1:17" x14ac:dyDescent="0.2">
      <c r="A979" s="5">
        <v>2018</v>
      </c>
      <c r="B979" s="4" t="s">
        <v>141</v>
      </c>
      <c r="C979" s="5" t="s">
        <v>142</v>
      </c>
      <c r="D979" s="5">
        <v>307</v>
      </c>
      <c r="E979" s="5">
        <v>5139</v>
      </c>
      <c r="F979" s="5">
        <v>2290</v>
      </c>
      <c r="G979" s="5">
        <v>3492</v>
      </c>
      <c r="H979" s="5">
        <v>1647</v>
      </c>
      <c r="I979" s="5">
        <v>88</v>
      </c>
      <c r="J979" s="5">
        <v>8</v>
      </c>
      <c r="K979" s="5">
        <v>0</v>
      </c>
      <c r="L979" s="5">
        <v>1042</v>
      </c>
      <c r="M979" s="5">
        <v>207</v>
      </c>
      <c r="N979" s="5">
        <v>835</v>
      </c>
      <c r="O979" s="5">
        <v>302010</v>
      </c>
      <c r="P979" s="3"/>
      <c r="Q979" s="3"/>
    </row>
    <row r="980" spans="1:17" x14ac:dyDescent="0.2">
      <c r="A980" s="2">
        <v>2015</v>
      </c>
      <c r="B980" s="1" t="s">
        <v>143</v>
      </c>
      <c r="C980" s="2" t="s">
        <v>144</v>
      </c>
      <c r="D980" s="2">
        <v>26817</v>
      </c>
      <c r="E980" s="2">
        <v>226725</v>
      </c>
      <c r="F980" s="2">
        <v>4733</v>
      </c>
      <c r="G980" s="2">
        <v>209886</v>
      </c>
      <c r="H980" s="2">
        <v>16839</v>
      </c>
      <c r="I980" s="2">
        <v>134</v>
      </c>
      <c r="J980" s="2">
        <v>0</v>
      </c>
      <c r="K980" s="2">
        <v>0</v>
      </c>
      <c r="L980" s="2">
        <v>1462</v>
      </c>
      <c r="M980" s="2">
        <v>343</v>
      </c>
      <c r="N980" s="2">
        <v>1119</v>
      </c>
      <c r="O980" s="2">
        <v>403010</v>
      </c>
      <c r="P980" s="3"/>
      <c r="Q980" s="3"/>
    </row>
    <row r="981" spans="1:17" x14ac:dyDescent="0.2">
      <c r="A981" s="5">
        <v>2016</v>
      </c>
      <c r="B981" s="4" t="s">
        <v>143</v>
      </c>
      <c r="C981" s="5" t="s">
        <v>144</v>
      </c>
      <c r="D981" s="5">
        <v>23817</v>
      </c>
      <c r="E981" s="5">
        <v>221930</v>
      </c>
      <c r="F981" s="5">
        <v>4707</v>
      </c>
      <c r="G981" s="5">
        <v>207068</v>
      </c>
      <c r="H981" s="5">
        <v>14862</v>
      </c>
      <c r="I981" s="5">
        <v>133</v>
      </c>
      <c r="J981" s="5">
        <v>0</v>
      </c>
      <c r="K981" s="5">
        <v>0</v>
      </c>
      <c r="L981" s="5">
        <v>-4705</v>
      </c>
      <c r="M981" s="5">
        <v>-1766</v>
      </c>
      <c r="N981" s="5">
        <v>-2939</v>
      </c>
      <c r="O981" s="5">
        <v>403010</v>
      </c>
      <c r="P981" s="3"/>
      <c r="Q981" s="3"/>
    </row>
    <row r="982" spans="1:17" x14ac:dyDescent="0.2">
      <c r="A982" s="2">
        <v>2017</v>
      </c>
      <c r="B982" s="1" t="s">
        <v>143</v>
      </c>
      <c r="C982" s="2" t="s">
        <v>144</v>
      </c>
      <c r="D982" s="2">
        <v>13049</v>
      </c>
      <c r="E982" s="2">
        <v>224192</v>
      </c>
      <c r="F982" s="2">
        <v>3612</v>
      </c>
      <c r="G982" s="2">
        <v>209612</v>
      </c>
      <c r="H982" s="2">
        <v>14515</v>
      </c>
      <c r="I982" s="2">
        <v>153</v>
      </c>
      <c r="J982" s="2">
        <v>0</v>
      </c>
      <c r="K982" s="2"/>
      <c r="L982" s="2">
        <v>-615</v>
      </c>
      <c r="M982" s="2">
        <v>-237</v>
      </c>
      <c r="N982" s="2">
        <v>-378</v>
      </c>
      <c r="O982" s="2">
        <v>403010</v>
      </c>
      <c r="P982" s="3"/>
      <c r="Q982" s="3"/>
    </row>
    <row r="983" spans="1:17" x14ac:dyDescent="0.2">
      <c r="A983" s="5">
        <v>2018</v>
      </c>
      <c r="B983" s="4" t="s">
        <v>143</v>
      </c>
      <c r="C983" s="5" t="s">
        <v>144</v>
      </c>
      <c r="D983" s="5">
        <v>27173</v>
      </c>
      <c r="E983" s="5">
        <v>206294</v>
      </c>
      <c r="F983" s="5">
        <v>3963</v>
      </c>
      <c r="G983" s="5">
        <v>191811</v>
      </c>
      <c r="H983" s="5">
        <v>14418</v>
      </c>
      <c r="I983" s="5">
        <v>158</v>
      </c>
      <c r="J983" s="5">
        <v>0</v>
      </c>
      <c r="K983" s="5">
        <v>5</v>
      </c>
      <c r="L983" s="5">
        <v>989</v>
      </c>
      <c r="M983" s="5">
        <v>119</v>
      </c>
      <c r="N983" s="5">
        <v>865</v>
      </c>
      <c r="O983" s="5">
        <v>403010</v>
      </c>
      <c r="P983" s="3"/>
      <c r="Q983" s="3"/>
    </row>
    <row r="984" spans="1:17" x14ac:dyDescent="0.2">
      <c r="A984" s="2">
        <v>2019</v>
      </c>
      <c r="B984" s="1" t="s">
        <v>143</v>
      </c>
      <c r="C984" s="2" t="s">
        <v>144</v>
      </c>
      <c r="D984" s="2">
        <v>4835</v>
      </c>
      <c r="E984" s="2">
        <v>227259</v>
      </c>
      <c r="F984" s="2">
        <v>4365</v>
      </c>
      <c r="G984" s="2">
        <v>211022</v>
      </c>
      <c r="H984" s="2">
        <v>16172</v>
      </c>
      <c r="I984" s="2">
        <v>191</v>
      </c>
      <c r="J984" s="2">
        <v>0</v>
      </c>
      <c r="K984" s="2">
        <v>5</v>
      </c>
      <c r="L984" s="2">
        <v>-1052</v>
      </c>
      <c r="M984" s="2">
        <v>-317</v>
      </c>
      <c r="N984" s="2">
        <v>-740</v>
      </c>
      <c r="O984" s="2">
        <v>403010</v>
      </c>
      <c r="P984" s="3"/>
      <c r="Q984" s="3"/>
    </row>
    <row r="985" spans="1:17" x14ac:dyDescent="0.2">
      <c r="A985" s="5">
        <v>2004</v>
      </c>
      <c r="B985" s="4" t="s">
        <v>145</v>
      </c>
      <c r="C985" s="5" t="s">
        <v>146</v>
      </c>
      <c r="D985" s="5">
        <v>1057.942</v>
      </c>
      <c r="E985" s="5">
        <v>9165.7579999999998</v>
      </c>
      <c r="F985" s="5">
        <v>850.30899999999997</v>
      </c>
      <c r="G985" s="5">
        <v>2339.357</v>
      </c>
      <c r="H985" s="5">
        <v>6826.4009999999998</v>
      </c>
      <c r="I985" s="5">
        <v>27.698</v>
      </c>
      <c r="J985" s="5">
        <v>57.225000000000001</v>
      </c>
      <c r="K985" s="5">
        <v>0</v>
      </c>
      <c r="L985" s="5">
        <v>64.093000000000004</v>
      </c>
      <c r="M985" s="5">
        <v>39.006999999999998</v>
      </c>
      <c r="N985" s="5">
        <v>25.085999999999999</v>
      </c>
      <c r="O985" s="5">
        <v>352010</v>
      </c>
      <c r="P985" s="3"/>
      <c r="Q985" s="3"/>
    </row>
    <row r="986" spans="1:17" x14ac:dyDescent="0.2">
      <c r="A986" s="2">
        <v>2005</v>
      </c>
      <c r="B986" s="1" t="s">
        <v>145</v>
      </c>
      <c r="C986" s="2" t="s">
        <v>146</v>
      </c>
      <c r="D986" s="2">
        <v>850.75300000000004</v>
      </c>
      <c r="E986" s="2">
        <v>8366.9470000000001</v>
      </c>
      <c r="F986" s="2">
        <v>43.444000000000003</v>
      </c>
      <c r="G986" s="2">
        <v>1461.0709999999999</v>
      </c>
      <c r="H986" s="2">
        <v>6905.8760000000002</v>
      </c>
      <c r="I986" s="2">
        <v>18.047000000000001</v>
      </c>
      <c r="J986" s="2">
        <v>62.750999999999998</v>
      </c>
      <c r="K986" s="2">
        <v>0</v>
      </c>
      <c r="L986" s="2">
        <v>256.19499999999999</v>
      </c>
      <c r="M986" s="2">
        <v>95.483999999999995</v>
      </c>
      <c r="N986" s="2">
        <v>160.71100000000001</v>
      </c>
      <c r="O986" s="2">
        <v>352010</v>
      </c>
      <c r="P986" s="3"/>
      <c r="Q986" s="3"/>
    </row>
    <row r="987" spans="1:17" x14ac:dyDescent="0.2">
      <c r="A987" s="5">
        <v>2006</v>
      </c>
      <c r="B987" s="4" t="s">
        <v>145</v>
      </c>
      <c r="C987" s="5" t="s">
        <v>146</v>
      </c>
      <c r="D987" s="5">
        <v>902.69100000000003</v>
      </c>
      <c r="E987" s="5">
        <v>8552.8080000000009</v>
      </c>
      <c r="F987" s="5">
        <v>96.694000000000003</v>
      </c>
      <c r="G987" s="5">
        <v>1403.03</v>
      </c>
      <c r="H987" s="5">
        <v>7149.7780000000002</v>
      </c>
      <c r="I987" s="5">
        <v>2.9710000000000001</v>
      </c>
      <c r="J987" s="5">
        <v>101.21899999999999</v>
      </c>
      <c r="K987" s="5">
        <v>6.77</v>
      </c>
      <c r="L987" s="5">
        <v>498.93299999999999</v>
      </c>
      <c r="M987" s="5">
        <v>278.43099999999998</v>
      </c>
      <c r="N987" s="5">
        <v>217.511</v>
      </c>
      <c r="O987" s="5">
        <v>352010</v>
      </c>
      <c r="P987" s="3"/>
      <c r="Q987" s="3"/>
    </row>
    <row r="988" spans="1:17" x14ac:dyDescent="0.2">
      <c r="A988" s="2">
        <v>2007</v>
      </c>
      <c r="B988" s="1" t="s">
        <v>145</v>
      </c>
      <c r="C988" s="2" t="s">
        <v>146</v>
      </c>
      <c r="D988" s="2">
        <v>1187.279</v>
      </c>
      <c r="E988" s="2">
        <v>8628.8150000000005</v>
      </c>
      <c r="F988" s="2">
        <v>1562.9780000000001</v>
      </c>
      <c r="G988" s="2">
        <v>3094.52</v>
      </c>
      <c r="H988" s="2">
        <v>5534.2950000000001</v>
      </c>
      <c r="I988" s="2">
        <v>50.6</v>
      </c>
      <c r="J988" s="2">
        <v>103.6</v>
      </c>
      <c r="K988" s="2">
        <v>-58.4</v>
      </c>
      <c r="L988" s="2">
        <v>852.19500000000005</v>
      </c>
      <c r="M988" s="2">
        <v>272.423</v>
      </c>
      <c r="N988" s="2">
        <v>638.17200000000003</v>
      </c>
      <c r="O988" s="2">
        <v>352010</v>
      </c>
      <c r="P988" s="3"/>
      <c r="Q988" s="3"/>
    </row>
    <row r="989" spans="1:17" x14ac:dyDescent="0.2">
      <c r="A989" s="5">
        <v>2008</v>
      </c>
      <c r="B989" s="4" t="s">
        <v>145</v>
      </c>
      <c r="C989" s="5" t="s">
        <v>146</v>
      </c>
      <c r="D989" s="5">
        <v>1371.962</v>
      </c>
      <c r="E989" s="5">
        <v>8478.991</v>
      </c>
      <c r="F989" s="5">
        <v>1113.098</v>
      </c>
      <c r="G989" s="5">
        <v>2672.9079999999999</v>
      </c>
      <c r="H989" s="5">
        <v>5806.0829999999996</v>
      </c>
      <c r="I989" s="5">
        <v>75.2</v>
      </c>
      <c r="J989" s="5">
        <v>72.132000000000005</v>
      </c>
      <c r="K989" s="5">
        <v>6.9</v>
      </c>
      <c r="L989" s="5">
        <v>1155.8430000000001</v>
      </c>
      <c r="M989" s="5">
        <v>365.77600000000001</v>
      </c>
      <c r="N989" s="5">
        <v>783.16700000000003</v>
      </c>
      <c r="O989" s="5">
        <v>352010</v>
      </c>
      <c r="P989" s="3"/>
      <c r="Q989" s="3"/>
    </row>
    <row r="990" spans="1:17" x14ac:dyDescent="0.2">
      <c r="A990" s="2">
        <v>2009</v>
      </c>
      <c r="B990" s="1" t="s">
        <v>145</v>
      </c>
      <c r="C990" s="2" t="s">
        <v>146</v>
      </c>
      <c r="D990" s="2">
        <v>1263.7239999999999</v>
      </c>
      <c r="E990" s="2">
        <v>8551.8539999999994</v>
      </c>
      <c r="F990" s="2">
        <v>1099.9690000000001</v>
      </c>
      <c r="G990" s="2">
        <v>2289.9720000000002</v>
      </c>
      <c r="H990" s="2">
        <v>6221.53</v>
      </c>
      <c r="I990" s="2">
        <v>64.3</v>
      </c>
      <c r="J990" s="2">
        <v>48.451999999999998</v>
      </c>
      <c r="K990" s="2">
        <v>6.93</v>
      </c>
      <c r="L990" s="2">
        <v>1332.6790000000001</v>
      </c>
      <c r="M990" s="2">
        <v>355.61700000000002</v>
      </c>
      <c r="N990" s="2">
        <v>970.13199999999995</v>
      </c>
      <c r="O990" s="2">
        <v>352010</v>
      </c>
      <c r="P990" s="3"/>
      <c r="Q990" s="3"/>
    </row>
    <row r="991" spans="1:17" x14ac:dyDescent="0.2">
      <c r="A991" s="5">
        <v>2010</v>
      </c>
      <c r="B991" s="4" t="s">
        <v>145</v>
      </c>
      <c r="C991" s="5" t="s">
        <v>146</v>
      </c>
      <c r="D991" s="5">
        <v>1207.7439999999999</v>
      </c>
      <c r="E991" s="5">
        <v>8092.4930000000004</v>
      </c>
      <c r="F991" s="5">
        <v>1203.5319999999999</v>
      </c>
      <c r="G991" s="5">
        <v>2643.05</v>
      </c>
      <c r="H991" s="5">
        <v>5396.5060000000003</v>
      </c>
      <c r="I991" s="5">
        <v>64.7</v>
      </c>
      <c r="J991" s="5">
        <v>22.3</v>
      </c>
      <c r="K991" s="5">
        <v>-106.7</v>
      </c>
      <c r="L991" s="5">
        <v>1229.9059999999999</v>
      </c>
      <c r="M991" s="5">
        <v>331.33300000000003</v>
      </c>
      <c r="N991" s="5">
        <v>1005.273</v>
      </c>
      <c r="O991" s="5">
        <v>352010</v>
      </c>
      <c r="P991" s="3"/>
      <c r="Q991" s="3"/>
    </row>
    <row r="992" spans="1:17" x14ac:dyDescent="0.2">
      <c r="A992" s="2">
        <v>2011</v>
      </c>
      <c r="B992" s="1" t="s">
        <v>145</v>
      </c>
      <c r="C992" s="2" t="s">
        <v>146</v>
      </c>
      <c r="D992" s="2">
        <v>1690.6569999999999</v>
      </c>
      <c r="E992" s="2">
        <v>9049.6039999999994</v>
      </c>
      <c r="F992" s="2">
        <v>1064.0999999999999</v>
      </c>
      <c r="G992" s="2">
        <v>2622.6170000000002</v>
      </c>
      <c r="H992" s="2">
        <v>6425.4989999999998</v>
      </c>
      <c r="I992" s="2">
        <v>65.599999999999994</v>
      </c>
      <c r="J992" s="2">
        <v>19.2</v>
      </c>
      <c r="K992" s="2">
        <v>32.258000000000003</v>
      </c>
      <c r="L992" s="2">
        <v>1711.2139999999999</v>
      </c>
      <c r="M992" s="2">
        <v>444.52800000000002</v>
      </c>
      <c r="N992" s="2">
        <v>1234.4280000000001</v>
      </c>
      <c r="O992" s="2">
        <v>352010</v>
      </c>
      <c r="P992" s="3"/>
      <c r="Q992" s="3"/>
    </row>
    <row r="993" spans="1:17" x14ac:dyDescent="0.2">
      <c r="A993" s="5">
        <v>2012</v>
      </c>
      <c r="B993" s="4" t="s">
        <v>145</v>
      </c>
      <c r="C993" s="5" t="s">
        <v>146</v>
      </c>
      <c r="D993" s="5">
        <v>1705.71</v>
      </c>
      <c r="E993" s="5">
        <v>10130.118</v>
      </c>
      <c r="F993" s="5">
        <v>1140.7750000000001</v>
      </c>
      <c r="G993" s="5">
        <v>3166.3229999999999</v>
      </c>
      <c r="H993" s="5">
        <v>6961.5230000000001</v>
      </c>
      <c r="I993" s="5">
        <v>61.9</v>
      </c>
      <c r="J993" s="5">
        <v>29.5</v>
      </c>
      <c r="K993" s="5">
        <v>0</v>
      </c>
      <c r="L993" s="5">
        <v>1850.587</v>
      </c>
      <c r="M993" s="5">
        <v>470.55399999999997</v>
      </c>
      <c r="N993" s="5">
        <v>1380.0329999999999</v>
      </c>
      <c r="O993" s="5">
        <v>352010</v>
      </c>
      <c r="P993" s="3"/>
      <c r="Q993" s="3"/>
    </row>
    <row r="994" spans="1:17" x14ac:dyDescent="0.2">
      <c r="A994" s="2">
        <v>2013</v>
      </c>
      <c r="B994" s="1" t="s">
        <v>145</v>
      </c>
      <c r="C994" s="2" t="s">
        <v>146</v>
      </c>
      <c r="D994" s="2">
        <v>1222.729</v>
      </c>
      <c r="E994" s="2">
        <v>11863.334999999999</v>
      </c>
      <c r="F994" s="2">
        <v>595.92700000000002</v>
      </c>
      <c r="G994" s="2">
        <v>3242.4969999999998</v>
      </c>
      <c r="H994" s="2">
        <v>8620.2420000000002</v>
      </c>
      <c r="I994" s="2">
        <v>39.700000000000003</v>
      </c>
      <c r="J994" s="2">
        <v>8.1999999999999993</v>
      </c>
      <c r="K994" s="2">
        <v>0</v>
      </c>
      <c r="L994" s="2">
        <v>2463.355</v>
      </c>
      <c r="M994" s="2">
        <v>601.01400000000001</v>
      </c>
      <c r="N994" s="2">
        <v>1862.3409999999999</v>
      </c>
      <c r="O994" s="2">
        <v>352010</v>
      </c>
      <c r="P994" s="3"/>
      <c r="Q994" s="3"/>
    </row>
    <row r="995" spans="1:17" x14ac:dyDescent="0.2">
      <c r="A995" s="5">
        <v>2014</v>
      </c>
      <c r="B995" s="4" t="s">
        <v>145</v>
      </c>
      <c r="C995" s="5" t="s">
        <v>146</v>
      </c>
      <c r="D995" s="5">
        <v>1845.384</v>
      </c>
      <c r="E995" s="5">
        <v>14316.558999999999</v>
      </c>
      <c r="F995" s="5">
        <v>585.197</v>
      </c>
      <c r="G995" s="5">
        <v>3502.5189999999998</v>
      </c>
      <c r="H995" s="5">
        <v>10809.01</v>
      </c>
      <c r="I995" s="5">
        <v>35.9</v>
      </c>
      <c r="J995" s="5">
        <v>12.2</v>
      </c>
      <c r="K995" s="5">
        <v>6.7809999999999997</v>
      </c>
      <c r="L995" s="5">
        <v>3931.5070000000001</v>
      </c>
      <c r="M995" s="5">
        <v>989.94200000000001</v>
      </c>
      <c r="N995" s="5">
        <v>2934.7840000000001</v>
      </c>
      <c r="O995" s="5">
        <v>352010</v>
      </c>
      <c r="P995" s="3"/>
      <c r="Q995" s="3"/>
    </row>
    <row r="996" spans="1:17" x14ac:dyDescent="0.2">
      <c r="A996" s="2">
        <v>2015</v>
      </c>
      <c r="B996" s="1" t="s">
        <v>145</v>
      </c>
      <c r="C996" s="2" t="s">
        <v>146</v>
      </c>
      <c r="D996" s="2">
        <v>3428.5</v>
      </c>
      <c r="E996" s="2">
        <v>19504.8</v>
      </c>
      <c r="F996" s="2">
        <v>6526.3</v>
      </c>
      <c r="G996" s="2">
        <v>10129.9</v>
      </c>
      <c r="H996" s="2">
        <v>9372.7999999999993</v>
      </c>
      <c r="I996" s="2">
        <v>105.9</v>
      </c>
      <c r="J996" s="2">
        <v>22.1</v>
      </c>
      <c r="K996" s="2">
        <v>46.2</v>
      </c>
      <c r="L996" s="2">
        <v>4754.8</v>
      </c>
      <c r="M996" s="2">
        <v>1161.5999999999999</v>
      </c>
      <c r="N996" s="2">
        <v>3547</v>
      </c>
      <c r="O996" s="2">
        <v>352010</v>
      </c>
      <c r="P996" s="3"/>
      <c r="Q996" s="3"/>
    </row>
    <row r="997" spans="1:17" x14ac:dyDescent="0.2">
      <c r="A997" s="5">
        <v>2016</v>
      </c>
      <c r="B997" s="4" t="s">
        <v>145</v>
      </c>
      <c r="C997" s="5" t="s">
        <v>146</v>
      </c>
      <c r="D997" s="5">
        <v>4895.1000000000004</v>
      </c>
      <c r="E997" s="5">
        <v>22876.799999999999</v>
      </c>
      <c r="F997" s="5">
        <v>6517.4</v>
      </c>
      <c r="G997" s="5">
        <v>10748.2</v>
      </c>
      <c r="H997" s="5">
        <v>12140.1</v>
      </c>
      <c r="I997" s="5">
        <v>272.89999999999998</v>
      </c>
      <c r="J997" s="5">
        <v>63.4</v>
      </c>
      <c r="K997" s="5">
        <v>-7.1</v>
      </c>
      <c r="L997" s="5">
        <v>4933</v>
      </c>
      <c r="M997" s="5">
        <v>1237.3</v>
      </c>
      <c r="N997" s="5">
        <v>3702.8</v>
      </c>
      <c r="O997" s="5">
        <v>352010</v>
      </c>
      <c r="P997" s="3"/>
      <c r="Q997" s="3"/>
    </row>
    <row r="998" spans="1:17" x14ac:dyDescent="0.2">
      <c r="A998" s="2">
        <v>2017</v>
      </c>
      <c r="B998" s="1" t="s">
        <v>145</v>
      </c>
      <c r="C998" s="2" t="s">
        <v>146</v>
      </c>
      <c r="D998" s="2">
        <v>3689</v>
      </c>
      <c r="E998" s="2">
        <v>23652.6</v>
      </c>
      <c r="F998" s="2">
        <v>5938.2</v>
      </c>
      <c r="G998" s="2">
        <v>11054.5</v>
      </c>
      <c r="H998" s="2">
        <v>12612.8</v>
      </c>
      <c r="I998" s="2">
        <v>276.3</v>
      </c>
      <c r="J998" s="2">
        <v>78.5</v>
      </c>
      <c r="K998" s="2">
        <v>131</v>
      </c>
      <c r="L998" s="2">
        <v>5128.8</v>
      </c>
      <c r="M998" s="2">
        <v>2458.6999999999998</v>
      </c>
      <c r="N998" s="2">
        <v>2539.1</v>
      </c>
      <c r="O998" s="2">
        <v>352010</v>
      </c>
      <c r="P998" s="3"/>
      <c r="Q998" s="3"/>
    </row>
    <row r="999" spans="1:17" x14ac:dyDescent="0.2">
      <c r="A999" s="5">
        <v>2018</v>
      </c>
      <c r="B999" s="4" t="s">
        <v>145</v>
      </c>
      <c r="C999" s="5" t="s">
        <v>146</v>
      </c>
      <c r="D999" s="5">
        <v>3538</v>
      </c>
      <c r="E999" s="5">
        <v>25288.9</v>
      </c>
      <c r="F999" s="5">
        <v>5936.5</v>
      </c>
      <c r="G999" s="5">
        <v>12257.3</v>
      </c>
      <c r="H999" s="5">
        <v>13039.6</v>
      </c>
      <c r="I999" s="5">
        <v>254.6</v>
      </c>
      <c r="J999" s="5">
        <v>112.5</v>
      </c>
      <c r="K999" s="5">
        <v>43.3</v>
      </c>
      <c r="L999" s="5">
        <v>5899.6</v>
      </c>
      <c r="M999" s="5">
        <v>1425.6</v>
      </c>
      <c r="N999" s="5">
        <v>4430.7</v>
      </c>
      <c r="O999" s="5">
        <v>352010</v>
      </c>
      <c r="P999" s="3"/>
      <c r="Q999" s="3"/>
    </row>
    <row r="1000" spans="1:17" x14ac:dyDescent="0.2">
      <c r="A1000" s="2">
        <v>2019</v>
      </c>
      <c r="B1000" s="1" t="s">
        <v>145</v>
      </c>
      <c r="C1000" s="2" t="s">
        <v>146</v>
      </c>
      <c r="D1000" s="2">
        <v>4475.8999999999996</v>
      </c>
      <c r="E1000" s="2">
        <v>27234.3</v>
      </c>
      <c r="F1000" s="2">
        <v>6441.1</v>
      </c>
      <c r="G1000" s="2">
        <v>13895.2</v>
      </c>
      <c r="H1000" s="2">
        <v>13343.2</v>
      </c>
      <c r="I1000" s="2">
        <v>256.2</v>
      </c>
      <c r="J1000" s="2">
        <v>120</v>
      </c>
      <c r="K1000" s="2">
        <v>0</v>
      </c>
      <c r="L1000" s="2">
        <v>7046.5</v>
      </c>
      <c r="M1000" s="2">
        <v>1158</v>
      </c>
      <c r="N1000" s="2">
        <v>5888.5</v>
      </c>
      <c r="O1000" s="2">
        <v>352010</v>
      </c>
      <c r="P1000" s="3"/>
      <c r="Q1000" s="3"/>
    </row>
    <row r="1001" spans="1:17" x14ac:dyDescent="0.2">
      <c r="A1001" s="5">
        <v>2004</v>
      </c>
      <c r="B1001" s="4" t="s">
        <v>147</v>
      </c>
      <c r="C1001" s="5" t="s">
        <v>148</v>
      </c>
      <c r="D1001" s="5">
        <v>17786</v>
      </c>
      <c r="E1001" s="5">
        <v>94529</v>
      </c>
      <c r="F1001" s="5"/>
      <c r="G1001" s="5">
        <v>85239</v>
      </c>
      <c r="H1001" s="5">
        <v>9290</v>
      </c>
      <c r="I1001" s="5"/>
      <c r="J1001" s="5"/>
      <c r="K1001" s="5">
        <v>0</v>
      </c>
      <c r="L1001" s="5">
        <v>2199</v>
      </c>
      <c r="M1001" s="5">
        <v>759</v>
      </c>
      <c r="N1001" s="5">
        <v>1440</v>
      </c>
      <c r="O1001" s="5">
        <v>402030</v>
      </c>
      <c r="P1001" s="3"/>
      <c r="Q1001" s="3"/>
    </row>
    <row r="1002" spans="1:17" x14ac:dyDescent="0.2">
      <c r="A1002" s="2">
        <v>2005</v>
      </c>
      <c r="B1002" s="1" t="s">
        <v>147</v>
      </c>
      <c r="C1002" s="2" t="s">
        <v>148</v>
      </c>
      <c r="D1002" s="2">
        <v>14584</v>
      </c>
      <c r="E1002" s="2">
        <v>102074</v>
      </c>
      <c r="F1002" s="2"/>
      <c r="G1002" s="2">
        <v>92198</v>
      </c>
      <c r="H1002" s="2">
        <v>9876</v>
      </c>
      <c r="I1002" s="2"/>
      <c r="J1002" s="2"/>
      <c r="K1002" s="2">
        <v>0</v>
      </c>
      <c r="L1002" s="2">
        <v>2367</v>
      </c>
      <c r="M1002" s="2">
        <v>796</v>
      </c>
      <c r="N1002" s="2">
        <v>1571</v>
      </c>
      <c r="O1002" s="2">
        <v>402030</v>
      </c>
      <c r="P1002" s="3"/>
      <c r="Q1002" s="3"/>
    </row>
    <row r="1003" spans="1:17" x14ac:dyDescent="0.2">
      <c r="A1003" s="5">
        <v>2006</v>
      </c>
      <c r="B1003" s="4" t="s">
        <v>147</v>
      </c>
      <c r="C1003" s="5" t="s">
        <v>148</v>
      </c>
      <c r="D1003" s="5">
        <v>21126</v>
      </c>
      <c r="E1003" s="5">
        <v>103370</v>
      </c>
      <c r="F1003" s="5"/>
      <c r="G1003" s="5">
        <v>91777</v>
      </c>
      <c r="H1003" s="5">
        <v>11593</v>
      </c>
      <c r="I1003" s="5"/>
      <c r="J1003" s="5"/>
      <c r="K1003" s="5">
        <v>0</v>
      </c>
      <c r="L1003" s="5">
        <v>2170</v>
      </c>
      <c r="M1003" s="5">
        <v>694</v>
      </c>
      <c r="N1003" s="5">
        <v>3011</v>
      </c>
      <c r="O1003" s="5">
        <v>402030</v>
      </c>
      <c r="P1003" s="3"/>
      <c r="Q1003" s="3"/>
    </row>
    <row r="1004" spans="1:17" x14ac:dyDescent="0.2">
      <c r="A1004" s="2">
        <v>2007</v>
      </c>
      <c r="B1004" s="1" t="s">
        <v>147</v>
      </c>
      <c r="C1004" s="2" t="s">
        <v>148</v>
      </c>
      <c r="D1004" s="2">
        <v>50055</v>
      </c>
      <c r="E1004" s="2">
        <v>197656</v>
      </c>
      <c r="F1004" s="2"/>
      <c r="G1004" s="2">
        <v>168253</v>
      </c>
      <c r="H1004" s="2">
        <v>29403</v>
      </c>
      <c r="I1004" s="2"/>
      <c r="J1004" s="2"/>
      <c r="K1004" s="2">
        <v>0</v>
      </c>
      <c r="L1004" s="2">
        <v>3225</v>
      </c>
      <c r="M1004" s="2">
        <v>998</v>
      </c>
      <c r="N1004" s="2">
        <v>2039</v>
      </c>
      <c r="O1004" s="2">
        <v>402030</v>
      </c>
      <c r="P1004" s="3"/>
      <c r="Q1004" s="3"/>
    </row>
    <row r="1005" spans="1:17" x14ac:dyDescent="0.2">
      <c r="A1005" s="5">
        <v>2008</v>
      </c>
      <c r="B1005" s="4" t="s">
        <v>147</v>
      </c>
      <c r="C1005" s="5" t="s">
        <v>148</v>
      </c>
      <c r="D1005" s="5">
        <v>99285</v>
      </c>
      <c r="E1005" s="5">
        <v>237512</v>
      </c>
      <c r="F1005" s="5"/>
      <c r="G1005" s="5">
        <v>209462</v>
      </c>
      <c r="H1005" s="5">
        <v>28050</v>
      </c>
      <c r="I1005" s="5"/>
      <c r="J1005" s="5"/>
      <c r="K1005" s="5">
        <v>0</v>
      </c>
      <c r="L1005" s="5">
        <v>1939</v>
      </c>
      <c r="M1005" s="5">
        <v>497</v>
      </c>
      <c r="N1005" s="5">
        <v>1419</v>
      </c>
      <c r="O1005" s="5">
        <v>402030</v>
      </c>
      <c r="P1005" s="3"/>
      <c r="Q1005" s="3"/>
    </row>
    <row r="1006" spans="1:17" x14ac:dyDescent="0.2">
      <c r="A1006" s="2">
        <v>2009</v>
      </c>
      <c r="B1006" s="1" t="s">
        <v>147</v>
      </c>
      <c r="C1006" s="2" t="s">
        <v>148</v>
      </c>
      <c r="D1006" s="2">
        <v>70931</v>
      </c>
      <c r="E1006" s="2">
        <v>212224</v>
      </c>
      <c r="F1006" s="2"/>
      <c r="G1006" s="2">
        <v>183221</v>
      </c>
      <c r="H1006" s="2">
        <v>28977</v>
      </c>
      <c r="I1006" s="2"/>
      <c r="J1006" s="2"/>
      <c r="K1006" s="2">
        <v>1</v>
      </c>
      <c r="L1006" s="2">
        <v>-2208</v>
      </c>
      <c r="M1006" s="2">
        <v>-1395</v>
      </c>
      <c r="N1006" s="2">
        <v>-1084</v>
      </c>
      <c r="O1006" s="2">
        <v>402030</v>
      </c>
      <c r="P1006" s="3"/>
      <c r="Q1006" s="3"/>
    </row>
    <row r="1007" spans="1:17" x14ac:dyDescent="0.2">
      <c r="A1007" s="5">
        <v>2010</v>
      </c>
      <c r="B1007" s="4" t="s">
        <v>147</v>
      </c>
      <c r="C1007" s="5" t="s">
        <v>148</v>
      </c>
      <c r="D1007" s="5">
        <v>77593</v>
      </c>
      <c r="E1007" s="5">
        <v>247259</v>
      </c>
      <c r="F1007" s="5"/>
      <c r="G1007" s="5">
        <v>214102</v>
      </c>
      <c r="H1007" s="5">
        <v>32354</v>
      </c>
      <c r="I1007" s="5"/>
      <c r="J1007" s="5"/>
      <c r="K1007" s="5">
        <v>63</v>
      </c>
      <c r="L1007" s="5">
        <v>3694</v>
      </c>
      <c r="M1007" s="5">
        <v>1047</v>
      </c>
      <c r="N1007" s="5">
        <v>2518</v>
      </c>
      <c r="O1007" s="5">
        <v>402030</v>
      </c>
      <c r="P1007" s="3"/>
      <c r="Q1007" s="3"/>
    </row>
    <row r="1008" spans="1:17" x14ac:dyDescent="0.2">
      <c r="A1008" s="2">
        <v>2011</v>
      </c>
      <c r="B1008" s="1" t="s">
        <v>147</v>
      </c>
      <c r="C1008" s="2" t="s">
        <v>148</v>
      </c>
      <c r="D1008" s="2">
        <v>135249</v>
      </c>
      <c r="E1008" s="2">
        <v>325266</v>
      </c>
      <c r="F1008" s="2"/>
      <c r="G1008" s="2">
        <v>291065</v>
      </c>
      <c r="H1008" s="2">
        <v>33417</v>
      </c>
      <c r="I1008" s="2"/>
      <c r="J1008" s="2"/>
      <c r="K1008" s="2">
        <v>53</v>
      </c>
      <c r="L1008" s="2">
        <v>3617</v>
      </c>
      <c r="M1008" s="2">
        <v>1048</v>
      </c>
      <c r="N1008" s="2">
        <v>2516</v>
      </c>
      <c r="O1008" s="2">
        <v>402030</v>
      </c>
      <c r="P1008" s="3"/>
      <c r="Q1008" s="3"/>
    </row>
    <row r="1009" spans="1:17" x14ac:dyDescent="0.2">
      <c r="A1009" s="5">
        <v>2012</v>
      </c>
      <c r="B1009" s="4" t="s">
        <v>147</v>
      </c>
      <c r="C1009" s="5" t="s">
        <v>148</v>
      </c>
      <c r="D1009" s="5">
        <v>145340</v>
      </c>
      <c r="E1009" s="5">
        <v>358990</v>
      </c>
      <c r="F1009" s="5"/>
      <c r="G1009" s="5">
        <v>321548</v>
      </c>
      <c r="H1009" s="5">
        <v>36431</v>
      </c>
      <c r="I1009" s="5"/>
      <c r="J1009" s="5"/>
      <c r="K1009" s="5">
        <v>78</v>
      </c>
      <c r="L1009" s="5">
        <v>3302</v>
      </c>
      <c r="M1009" s="5">
        <v>779</v>
      </c>
      <c r="N1009" s="5">
        <v>2445</v>
      </c>
      <c r="O1009" s="5">
        <v>402030</v>
      </c>
      <c r="P1009" s="3"/>
      <c r="Q1009" s="3"/>
    </row>
    <row r="1010" spans="1:17" x14ac:dyDescent="0.2">
      <c r="A1010" s="2">
        <v>2013</v>
      </c>
      <c r="B1010" s="1" t="s">
        <v>147</v>
      </c>
      <c r="C1010" s="2" t="s">
        <v>148</v>
      </c>
      <c r="D1010" s="2">
        <v>155280</v>
      </c>
      <c r="E1010" s="2">
        <v>374310</v>
      </c>
      <c r="F1010" s="2"/>
      <c r="G1010" s="2">
        <v>335776</v>
      </c>
      <c r="H1010" s="2">
        <v>37521</v>
      </c>
      <c r="I1010" s="2"/>
      <c r="J1010" s="2"/>
      <c r="K1010" s="2">
        <v>81</v>
      </c>
      <c r="L1010" s="2">
        <v>3712</v>
      </c>
      <c r="M1010" s="2">
        <v>1520</v>
      </c>
      <c r="N1010" s="2">
        <v>2111</v>
      </c>
      <c r="O1010" s="2">
        <v>402030</v>
      </c>
      <c r="P1010" s="3"/>
      <c r="Q1010" s="3"/>
    </row>
    <row r="1011" spans="1:17" x14ac:dyDescent="0.2">
      <c r="A1011" s="5">
        <v>2014</v>
      </c>
      <c r="B1011" s="4" t="s">
        <v>147</v>
      </c>
      <c r="C1011" s="5" t="s">
        <v>148</v>
      </c>
      <c r="D1011" s="5">
        <v>143449</v>
      </c>
      <c r="E1011" s="5">
        <v>385303</v>
      </c>
      <c r="F1011" s="5"/>
      <c r="G1011" s="5">
        <v>346600</v>
      </c>
      <c r="H1011" s="5">
        <v>37441</v>
      </c>
      <c r="I1011" s="5"/>
      <c r="J1011" s="5"/>
      <c r="K1011" s="5">
        <v>84</v>
      </c>
      <c r="L1011" s="5">
        <v>3563</v>
      </c>
      <c r="M1011" s="5">
        <v>912</v>
      </c>
      <c r="N1011" s="5">
        <v>2567</v>
      </c>
      <c r="O1011" s="5">
        <v>402030</v>
      </c>
      <c r="P1011" s="3"/>
      <c r="Q1011" s="3"/>
    </row>
    <row r="1012" spans="1:17" x14ac:dyDescent="0.2">
      <c r="A1012" s="2">
        <v>2015</v>
      </c>
      <c r="B1012" s="1" t="s">
        <v>147</v>
      </c>
      <c r="C1012" s="2" t="s">
        <v>148</v>
      </c>
      <c r="D1012" s="2">
        <v>159259</v>
      </c>
      <c r="E1012" s="2">
        <v>393780</v>
      </c>
      <c r="F1012" s="2"/>
      <c r="G1012" s="2">
        <v>354805</v>
      </c>
      <c r="H1012" s="2">
        <v>38037</v>
      </c>
      <c r="I1012" s="2"/>
      <c r="J1012" s="2"/>
      <c r="K1012" s="2">
        <v>64</v>
      </c>
      <c r="L1012" s="2">
        <v>4235</v>
      </c>
      <c r="M1012" s="2">
        <v>1013</v>
      </c>
      <c r="N1012" s="2">
        <v>3158</v>
      </c>
      <c r="O1012" s="2">
        <v>402030</v>
      </c>
      <c r="P1012" s="3"/>
      <c r="Q1012" s="3"/>
    </row>
    <row r="1013" spans="1:17" x14ac:dyDescent="0.2">
      <c r="A1013" s="5">
        <v>2016</v>
      </c>
      <c r="B1013" s="4" t="s">
        <v>147</v>
      </c>
      <c r="C1013" s="5" t="s">
        <v>148</v>
      </c>
      <c r="D1013" s="5">
        <v>103750</v>
      </c>
      <c r="E1013" s="5">
        <v>333469</v>
      </c>
      <c r="F1013" s="5"/>
      <c r="G1013" s="5">
        <v>293889</v>
      </c>
      <c r="H1013" s="5">
        <v>38811</v>
      </c>
      <c r="I1013" s="5"/>
      <c r="J1013" s="5"/>
      <c r="K1013" s="5">
        <v>1</v>
      </c>
      <c r="L1013" s="5">
        <v>4725</v>
      </c>
      <c r="M1013" s="5">
        <v>1177</v>
      </c>
      <c r="N1013" s="5">
        <v>3547</v>
      </c>
      <c r="O1013" s="5">
        <v>402030</v>
      </c>
      <c r="P1013" s="3"/>
      <c r="Q1013" s="3"/>
    </row>
    <row r="1014" spans="1:17" x14ac:dyDescent="0.2">
      <c r="A1014" s="2">
        <v>2017</v>
      </c>
      <c r="B1014" s="1" t="s">
        <v>147</v>
      </c>
      <c r="C1014" s="2" t="s">
        <v>148</v>
      </c>
      <c r="D1014" s="2">
        <v>137006</v>
      </c>
      <c r="E1014" s="2">
        <v>371758</v>
      </c>
      <c r="F1014" s="2"/>
      <c r="G1014" s="2">
        <v>330012</v>
      </c>
      <c r="H1014" s="2">
        <v>41251</v>
      </c>
      <c r="I1014" s="2"/>
      <c r="J1014" s="2"/>
      <c r="K1014" s="2">
        <v>24</v>
      </c>
      <c r="L1014" s="2">
        <v>4610</v>
      </c>
      <c r="M1014" s="2">
        <v>496</v>
      </c>
      <c r="N1014" s="2">
        <v>4090</v>
      </c>
      <c r="O1014" s="2">
        <v>402030</v>
      </c>
      <c r="P1014" s="3"/>
      <c r="Q1014" s="3"/>
    </row>
    <row r="1015" spans="1:17" x14ac:dyDescent="0.2">
      <c r="A1015" s="5">
        <v>2018</v>
      </c>
      <c r="B1015" s="4" t="s">
        <v>147</v>
      </c>
      <c r="C1015" s="5" t="s">
        <v>148</v>
      </c>
      <c r="D1015" s="5">
        <v>134795</v>
      </c>
      <c r="E1015" s="5">
        <v>362873</v>
      </c>
      <c r="F1015" s="5"/>
      <c r="G1015" s="5">
        <v>322005</v>
      </c>
      <c r="H1015" s="5">
        <v>40638</v>
      </c>
      <c r="I1015" s="5"/>
      <c r="J1015" s="5"/>
      <c r="K1015" s="5">
        <v>-12</v>
      </c>
      <c r="L1015" s="5">
        <v>5192</v>
      </c>
      <c r="M1015" s="5">
        <v>938</v>
      </c>
      <c r="N1015" s="5">
        <v>4266</v>
      </c>
      <c r="O1015" s="5">
        <v>402030</v>
      </c>
      <c r="P1015" s="3"/>
      <c r="Q1015" s="3"/>
    </row>
    <row r="1016" spans="1:17" x14ac:dyDescent="0.2">
      <c r="A1016" s="2">
        <v>2019</v>
      </c>
      <c r="B1016" s="1" t="s">
        <v>147</v>
      </c>
      <c r="C1016" s="2" t="s">
        <v>148</v>
      </c>
      <c r="D1016" s="2">
        <v>144865</v>
      </c>
      <c r="E1016" s="2">
        <v>381508</v>
      </c>
      <c r="F1016" s="2"/>
      <c r="G1016" s="2">
        <v>339780</v>
      </c>
      <c r="H1016" s="2">
        <v>41483</v>
      </c>
      <c r="I1016" s="2"/>
      <c r="J1016" s="2"/>
      <c r="K1016" s="2">
        <v>26</v>
      </c>
      <c r="L1016" s="2">
        <v>5587</v>
      </c>
      <c r="M1016" s="2">
        <v>1120</v>
      </c>
      <c r="N1016" s="2">
        <v>4441</v>
      </c>
      <c r="O1016" s="2">
        <v>402030</v>
      </c>
      <c r="P1016" s="3"/>
      <c r="Q1016" s="3"/>
    </row>
    <row r="1017" spans="1:17" x14ac:dyDescent="0.2">
      <c r="A1017" s="5">
        <v>2004</v>
      </c>
      <c r="B1017" s="4" t="s">
        <v>149</v>
      </c>
      <c r="C1017" s="5" t="s">
        <v>150</v>
      </c>
      <c r="D1017" s="5">
        <v>457.673</v>
      </c>
      <c r="E1017" s="5">
        <v>1145.2349999999999</v>
      </c>
      <c r="F1017" s="5">
        <v>0</v>
      </c>
      <c r="G1017" s="5">
        <v>359.714</v>
      </c>
      <c r="H1017" s="5">
        <v>768.35199999999998</v>
      </c>
      <c r="I1017" s="5">
        <v>0.83499999999999996</v>
      </c>
      <c r="J1017" s="5"/>
      <c r="K1017" s="5">
        <v>5.0330000000000004</v>
      </c>
      <c r="L1017" s="5">
        <v>200.43799999999999</v>
      </c>
      <c r="M1017" s="5">
        <v>52.264000000000003</v>
      </c>
      <c r="N1017" s="5">
        <v>143.14099999999999</v>
      </c>
      <c r="O1017" s="5">
        <v>402030</v>
      </c>
      <c r="P1017" s="3"/>
      <c r="Q1017" s="3"/>
    </row>
    <row r="1018" spans="1:17" x14ac:dyDescent="0.2">
      <c r="A1018" s="2">
        <v>2005</v>
      </c>
      <c r="B1018" s="1" t="s">
        <v>149</v>
      </c>
      <c r="C1018" s="2" t="s">
        <v>150</v>
      </c>
      <c r="D1018" s="2">
        <v>484.22300000000001</v>
      </c>
      <c r="E1018" s="2">
        <v>1848</v>
      </c>
      <c r="F1018" s="2">
        <v>253.791</v>
      </c>
      <c r="G1018" s="2">
        <v>916.14300000000003</v>
      </c>
      <c r="H1018" s="2">
        <v>922.24300000000005</v>
      </c>
      <c r="I1018" s="2">
        <v>7.9240000000000004</v>
      </c>
      <c r="J1018" s="2"/>
      <c r="K1018" s="2">
        <v>3.2890000000000001</v>
      </c>
      <c r="L1018" s="2">
        <v>375.755</v>
      </c>
      <c r="M1018" s="2">
        <v>138.55799999999999</v>
      </c>
      <c r="N1018" s="2">
        <v>233.90799999999999</v>
      </c>
      <c r="O1018" s="2">
        <v>402030</v>
      </c>
      <c r="P1018" s="3"/>
      <c r="Q1018" s="3"/>
    </row>
    <row r="1019" spans="1:17" x14ac:dyDescent="0.2">
      <c r="A1019" s="5">
        <v>2006</v>
      </c>
      <c r="B1019" s="4" t="s">
        <v>149</v>
      </c>
      <c r="C1019" s="5" t="s">
        <v>150</v>
      </c>
      <c r="D1019" s="5">
        <v>1160.3040000000001</v>
      </c>
      <c r="E1019" s="5">
        <v>20469.491999999998</v>
      </c>
      <c r="F1019" s="5">
        <v>253.167</v>
      </c>
      <c r="G1019" s="5">
        <v>8578.52</v>
      </c>
      <c r="H1019" s="5">
        <v>10781.88</v>
      </c>
      <c r="I1019" s="5">
        <v>9.9160000000000004</v>
      </c>
      <c r="J1019" s="5"/>
      <c r="K1019" s="5">
        <v>16.167999999999999</v>
      </c>
      <c r="L1019" s="5">
        <v>528.23299999999995</v>
      </c>
      <c r="M1019" s="5">
        <v>189.46299999999999</v>
      </c>
      <c r="N1019" s="5">
        <v>322.60199999999998</v>
      </c>
      <c r="O1019" s="5">
        <v>402030</v>
      </c>
      <c r="P1019" s="3"/>
      <c r="Q1019" s="3"/>
    </row>
    <row r="1020" spans="1:17" x14ac:dyDescent="0.2">
      <c r="A1020" s="2">
        <v>2007</v>
      </c>
      <c r="B1020" s="1" t="s">
        <v>149</v>
      </c>
      <c r="C1020" s="2" t="s">
        <v>150</v>
      </c>
      <c r="D1020" s="2">
        <v>1656.2</v>
      </c>
      <c r="E1020" s="2">
        <v>22561.514999999999</v>
      </c>
      <c r="F1020" s="2">
        <v>947.02099999999996</v>
      </c>
      <c r="G1020" s="2">
        <v>10386.35</v>
      </c>
      <c r="H1020" s="2">
        <v>11596.955</v>
      </c>
      <c r="I1020" s="2">
        <v>49.411999999999999</v>
      </c>
      <c r="J1020" s="2"/>
      <c r="K1020" s="2">
        <v>363.61500000000001</v>
      </c>
      <c r="L1020" s="2">
        <v>1822.7190000000001</v>
      </c>
      <c r="M1020" s="2">
        <v>463.83199999999999</v>
      </c>
      <c r="N1020" s="2">
        <v>995.27200000000005</v>
      </c>
      <c r="O1020" s="2">
        <v>402030</v>
      </c>
      <c r="P1020" s="3"/>
      <c r="Q1020" s="3"/>
    </row>
    <row r="1021" spans="1:17" x14ac:dyDescent="0.2">
      <c r="A1021" s="5">
        <v>2008</v>
      </c>
      <c r="B1021" s="4" t="s">
        <v>149</v>
      </c>
      <c r="C1021" s="5" t="s">
        <v>150</v>
      </c>
      <c r="D1021" s="5">
        <v>2032</v>
      </c>
      <c r="E1021" s="5">
        <v>19924</v>
      </c>
      <c r="F1021" s="5">
        <v>946</v>
      </c>
      <c r="G1021" s="5">
        <v>7367</v>
      </c>
      <c r="H1021" s="5">
        <v>12066</v>
      </c>
      <c r="I1021" s="5">
        <v>66</v>
      </c>
      <c r="J1021" s="5"/>
      <c r="K1021" s="5">
        <v>-155</v>
      </c>
      <c r="L1021" s="5">
        <v>1019</v>
      </c>
      <c r="M1021" s="5">
        <v>388</v>
      </c>
      <c r="N1021" s="5">
        <v>786</v>
      </c>
      <c r="O1021" s="5">
        <v>402030</v>
      </c>
      <c r="P1021" s="3"/>
      <c r="Q1021" s="3"/>
    </row>
    <row r="1022" spans="1:17" x14ac:dyDescent="0.2">
      <c r="A1022" s="2">
        <v>2009</v>
      </c>
      <c r="B1022" s="1" t="s">
        <v>149</v>
      </c>
      <c r="C1022" s="2" t="s">
        <v>150</v>
      </c>
      <c r="D1022" s="2">
        <v>4708</v>
      </c>
      <c r="E1022" s="2">
        <v>177994</v>
      </c>
      <c r="F1022" s="2">
        <v>3434</v>
      </c>
      <c r="G1022" s="2">
        <v>153392</v>
      </c>
      <c r="H1022" s="2">
        <v>24329</v>
      </c>
      <c r="I1022" s="2">
        <v>68</v>
      </c>
      <c r="J1022" s="2"/>
      <c r="K1022" s="2">
        <v>22</v>
      </c>
      <c r="L1022" s="2">
        <v>1272</v>
      </c>
      <c r="M1022" s="2">
        <v>375</v>
      </c>
      <c r="N1022" s="2">
        <v>875</v>
      </c>
      <c r="O1022" s="2">
        <v>402030</v>
      </c>
      <c r="P1022" s="3"/>
      <c r="Q1022" s="3"/>
    </row>
    <row r="1023" spans="1:17" x14ac:dyDescent="0.2">
      <c r="A1023" s="5">
        <v>2010</v>
      </c>
      <c r="B1023" s="4" t="s">
        <v>149</v>
      </c>
      <c r="C1023" s="5" t="s">
        <v>150</v>
      </c>
      <c r="D1023" s="5">
        <v>3460</v>
      </c>
      <c r="E1023" s="5">
        <v>178459</v>
      </c>
      <c r="F1023" s="5">
        <v>4537</v>
      </c>
      <c r="G1023" s="5">
        <v>152125</v>
      </c>
      <c r="H1023" s="5">
        <v>26094</v>
      </c>
      <c r="I1023" s="5">
        <v>150</v>
      </c>
      <c r="J1023" s="5"/>
      <c r="K1023" s="5">
        <v>-13</v>
      </c>
      <c r="L1023" s="5">
        <v>3021</v>
      </c>
      <c r="M1023" s="5">
        <v>971</v>
      </c>
      <c r="N1023" s="5">
        <v>2063</v>
      </c>
      <c r="O1023" s="5">
        <v>402030</v>
      </c>
      <c r="P1023" s="3"/>
      <c r="Q1023" s="3"/>
    </row>
    <row r="1024" spans="1:17" x14ac:dyDescent="0.2">
      <c r="A1024" s="2">
        <v>2011</v>
      </c>
      <c r="B1024" s="1" t="s">
        <v>149</v>
      </c>
      <c r="C1024" s="2" t="s">
        <v>150</v>
      </c>
      <c r="D1024" s="2">
        <v>3560</v>
      </c>
      <c r="E1024" s="2">
        <v>179896</v>
      </c>
      <c r="F1024" s="2">
        <v>6264</v>
      </c>
      <c r="G1024" s="2">
        <v>154534</v>
      </c>
      <c r="H1024" s="2">
        <v>25048</v>
      </c>
      <c r="I1024" s="2">
        <v>176</v>
      </c>
      <c r="J1024" s="2"/>
      <c r="K1024" s="2">
        <v>2</v>
      </c>
      <c r="L1024" s="2">
        <v>3135</v>
      </c>
      <c r="M1024" s="2">
        <v>796</v>
      </c>
      <c r="N1024" s="2">
        <v>2337</v>
      </c>
      <c r="O1024" s="2">
        <v>402030</v>
      </c>
      <c r="P1024" s="3"/>
      <c r="Q1024" s="3"/>
    </row>
    <row r="1025" spans="1:17" x14ac:dyDescent="0.2">
      <c r="A1025" s="5">
        <v>2012</v>
      </c>
      <c r="B1025" s="4" t="s">
        <v>149</v>
      </c>
      <c r="C1025" s="5" t="s">
        <v>150</v>
      </c>
      <c r="D1025" s="5">
        <v>4903</v>
      </c>
      <c r="E1025" s="5">
        <v>200451</v>
      </c>
      <c r="F1025" s="5">
        <v>8089</v>
      </c>
      <c r="G1025" s="5">
        <v>174834</v>
      </c>
      <c r="H1025" s="5">
        <v>25403</v>
      </c>
      <c r="I1025" s="5">
        <v>215</v>
      </c>
      <c r="J1025" s="5"/>
      <c r="K1025" s="5">
        <v>-18</v>
      </c>
      <c r="L1025" s="5">
        <v>3470</v>
      </c>
      <c r="M1025" s="5">
        <v>1030</v>
      </c>
      <c r="N1025" s="5">
        <v>2458</v>
      </c>
      <c r="O1025" s="5">
        <v>402030</v>
      </c>
      <c r="P1025" s="3"/>
      <c r="Q1025" s="3"/>
    </row>
    <row r="1026" spans="1:17" x14ac:dyDescent="0.2">
      <c r="A1026" s="2">
        <v>2013</v>
      </c>
      <c r="B1026" s="1" t="s">
        <v>149</v>
      </c>
      <c r="C1026" s="2" t="s">
        <v>150</v>
      </c>
      <c r="D1026" s="2">
        <v>4551</v>
      </c>
      <c r="E1026" s="2">
        <v>219873</v>
      </c>
      <c r="F1026" s="2">
        <v>7308</v>
      </c>
      <c r="G1026" s="2">
        <v>193203</v>
      </c>
      <c r="H1026" s="2">
        <v>26460</v>
      </c>
      <c r="I1026" s="2">
        <v>211</v>
      </c>
      <c r="J1026" s="2"/>
      <c r="K1026" s="2">
        <v>19</v>
      </c>
      <c r="L1026" s="2">
        <v>3973</v>
      </c>
      <c r="M1026" s="2">
        <v>1022</v>
      </c>
      <c r="N1026" s="2">
        <v>2932</v>
      </c>
      <c r="O1026" s="2">
        <v>402030</v>
      </c>
      <c r="P1026" s="3"/>
      <c r="Q1026" s="3"/>
    </row>
    <row r="1027" spans="1:17" x14ac:dyDescent="0.2">
      <c r="A1027" s="5">
        <v>2014</v>
      </c>
      <c r="B1027" s="4" t="s">
        <v>149</v>
      </c>
      <c r="C1027" s="5" t="s">
        <v>150</v>
      </c>
      <c r="D1027" s="5">
        <v>6001</v>
      </c>
      <c r="E1027" s="5">
        <v>239808</v>
      </c>
      <c r="F1027" s="5">
        <v>8327</v>
      </c>
      <c r="G1027" s="5">
        <v>212288</v>
      </c>
      <c r="H1027" s="5">
        <v>27366</v>
      </c>
      <c r="I1027" s="5">
        <v>232</v>
      </c>
      <c r="J1027" s="5"/>
      <c r="K1027" s="5">
        <v>-30</v>
      </c>
      <c r="L1027" s="5">
        <v>4395</v>
      </c>
      <c r="M1027" s="5">
        <v>1131</v>
      </c>
      <c r="N1027" s="5">
        <v>3294</v>
      </c>
      <c r="O1027" s="5">
        <v>402030</v>
      </c>
      <c r="P1027" s="3"/>
      <c r="Q1027" s="3"/>
    </row>
    <row r="1028" spans="1:17" x14ac:dyDescent="0.2">
      <c r="A1028" s="2">
        <v>2015</v>
      </c>
      <c r="B1028" s="1" t="s">
        <v>149</v>
      </c>
      <c r="C1028" s="2" t="s">
        <v>150</v>
      </c>
      <c r="D1028" s="2">
        <v>6231</v>
      </c>
      <c r="E1028" s="2">
        <v>225261</v>
      </c>
      <c r="F1028" s="2">
        <v>4930</v>
      </c>
      <c r="G1028" s="2">
        <v>196217</v>
      </c>
      <c r="H1028" s="2">
        <v>28503</v>
      </c>
      <c r="I1028" s="2">
        <v>204</v>
      </c>
      <c r="J1028" s="2"/>
      <c r="K1028" s="2">
        <v>7</v>
      </c>
      <c r="L1028" s="2">
        <v>4602</v>
      </c>
      <c r="M1028" s="2">
        <v>1250</v>
      </c>
      <c r="N1028" s="2">
        <v>3345</v>
      </c>
      <c r="O1028" s="2">
        <v>402030</v>
      </c>
      <c r="P1028" s="3"/>
      <c r="Q1028" s="3"/>
    </row>
    <row r="1029" spans="1:17" x14ac:dyDescent="0.2">
      <c r="A1029" s="5">
        <v>2016</v>
      </c>
      <c r="B1029" s="4" t="s">
        <v>149</v>
      </c>
      <c r="C1029" s="5" t="s">
        <v>150</v>
      </c>
      <c r="D1029" s="5">
        <v>6175</v>
      </c>
      <c r="E1029" s="5">
        <v>220177</v>
      </c>
      <c r="F1029" s="5">
        <v>4915</v>
      </c>
      <c r="G1029" s="5">
        <v>190833</v>
      </c>
      <c r="H1029" s="5">
        <v>29098</v>
      </c>
      <c r="I1029" s="5">
        <v>205</v>
      </c>
      <c r="J1029" s="5"/>
      <c r="K1029" s="5">
        <v>-2</v>
      </c>
      <c r="L1029" s="5">
        <v>4460</v>
      </c>
      <c r="M1029" s="5">
        <v>1290</v>
      </c>
      <c r="N1029" s="5">
        <v>3172</v>
      </c>
      <c r="O1029" s="5">
        <v>402030</v>
      </c>
      <c r="P1029" s="3"/>
      <c r="Q1029" s="3"/>
    </row>
    <row r="1030" spans="1:17" x14ac:dyDescent="0.2">
      <c r="A1030" s="2">
        <v>2017</v>
      </c>
      <c r="B1030" s="1" t="s">
        <v>149</v>
      </c>
      <c r="C1030" s="2" t="s">
        <v>150</v>
      </c>
      <c r="D1030" s="2">
        <v>7038</v>
      </c>
      <c r="E1030" s="2">
        <v>220217</v>
      </c>
      <c r="F1030" s="2">
        <v>5014</v>
      </c>
      <c r="G1030" s="2">
        <v>187926</v>
      </c>
      <c r="H1030" s="2">
        <v>31825</v>
      </c>
      <c r="I1030" s="2">
        <v>205</v>
      </c>
      <c r="J1030" s="2"/>
      <c r="K1030" s="2">
        <v>37</v>
      </c>
      <c r="L1030" s="2">
        <v>5277</v>
      </c>
      <c r="M1030" s="2">
        <v>270</v>
      </c>
      <c r="N1030" s="2">
        <v>4970</v>
      </c>
      <c r="O1030" s="2">
        <v>402030</v>
      </c>
      <c r="P1030" s="3"/>
      <c r="Q1030" s="3"/>
    </row>
    <row r="1031" spans="1:17" x14ac:dyDescent="0.2">
      <c r="A1031" s="5">
        <v>2018</v>
      </c>
      <c r="B1031" s="4" t="s">
        <v>149</v>
      </c>
      <c r="C1031" s="5" t="s">
        <v>150</v>
      </c>
      <c r="D1031" s="5">
        <v>6505</v>
      </c>
      <c r="E1031" s="5">
        <v>159573</v>
      </c>
      <c r="F1031" s="5">
        <v>5063</v>
      </c>
      <c r="G1031" s="5">
        <v>126033</v>
      </c>
      <c r="H1031" s="5">
        <v>32374</v>
      </c>
      <c r="I1031" s="5">
        <v>184</v>
      </c>
      <c r="J1031" s="5"/>
      <c r="K1031" s="5">
        <v>-3</v>
      </c>
      <c r="L1031" s="5">
        <v>5378</v>
      </c>
      <c r="M1031" s="5">
        <v>1076</v>
      </c>
      <c r="N1031" s="5">
        <v>4305</v>
      </c>
      <c r="O1031" s="5">
        <v>402030</v>
      </c>
      <c r="P1031" s="3"/>
      <c r="Q1031" s="3"/>
    </row>
    <row r="1032" spans="1:17" x14ac:dyDescent="0.2">
      <c r="A1032" s="2">
        <v>2019</v>
      </c>
      <c r="B1032" s="1" t="s">
        <v>149</v>
      </c>
      <c r="C1032" s="2" t="s">
        <v>150</v>
      </c>
      <c r="D1032" s="2">
        <v>4846</v>
      </c>
      <c r="E1032" s="2">
        <v>168622</v>
      </c>
      <c r="F1032" s="2">
        <v>5926</v>
      </c>
      <c r="G1032" s="2">
        <v>133693</v>
      </c>
      <c r="H1032" s="2">
        <v>33547</v>
      </c>
      <c r="I1032" s="2">
        <v>203</v>
      </c>
      <c r="J1032" s="2"/>
      <c r="K1032" s="2">
        <v>50</v>
      </c>
      <c r="L1032" s="2">
        <v>5787</v>
      </c>
      <c r="M1032" s="2">
        <v>1261</v>
      </c>
      <c r="N1032" s="2">
        <v>4476</v>
      </c>
      <c r="O1032" s="2">
        <v>402030</v>
      </c>
      <c r="P1032" s="3"/>
      <c r="Q1032" s="3"/>
    </row>
    <row r="1033" spans="1:17" x14ac:dyDescent="0.2">
      <c r="A1033" s="5">
        <v>2004</v>
      </c>
      <c r="B1033" s="4" t="s">
        <v>151</v>
      </c>
      <c r="C1033" s="5" t="s">
        <v>152</v>
      </c>
      <c r="D1033" s="5">
        <v>198.7</v>
      </c>
      <c r="E1033" s="5">
        <v>4477.7</v>
      </c>
      <c r="F1033" s="5">
        <v>1617</v>
      </c>
      <c r="G1033" s="5">
        <v>3384.7</v>
      </c>
      <c r="H1033" s="5">
        <v>1086.5999999999999</v>
      </c>
      <c r="I1033" s="5">
        <v>105.8</v>
      </c>
      <c r="J1033" s="5">
        <v>0</v>
      </c>
      <c r="K1033" s="5">
        <v>1</v>
      </c>
      <c r="L1033" s="5">
        <v>435.8</v>
      </c>
      <c r="M1033" s="5">
        <v>139.19999999999999</v>
      </c>
      <c r="N1033" s="5">
        <v>295.60000000000002</v>
      </c>
      <c r="O1033" s="5">
        <v>151030</v>
      </c>
      <c r="P1033" s="3"/>
      <c r="Q1033" s="3"/>
    </row>
    <row r="1034" spans="1:17" x14ac:dyDescent="0.2">
      <c r="A1034" s="2">
        <v>2005</v>
      </c>
      <c r="B1034" s="1" t="s">
        <v>151</v>
      </c>
      <c r="C1034" s="2" t="s">
        <v>152</v>
      </c>
      <c r="D1034" s="2">
        <v>61</v>
      </c>
      <c r="E1034" s="2">
        <v>4343.3999999999996</v>
      </c>
      <c r="F1034" s="2">
        <v>1482.9</v>
      </c>
      <c r="G1034" s="2">
        <v>3503</v>
      </c>
      <c r="H1034" s="2">
        <v>835.3</v>
      </c>
      <c r="I1034" s="2">
        <v>102.4</v>
      </c>
      <c r="J1034" s="2">
        <v>0</v>
      </c>
      <c r="K1034" s="2">
        <v>0.8</v>
      </c>
      <c r="L1034" s="2">
        <v>361.6</v>
      </c>
      <c r="M1034" s="2">
        <v>99.3</v>
      </c>
      <c r="N1034" s="2">
        <v>261.5</v>
      </c>
      <c r="O1034" s="2">
        <v>151030</v>
      </c>
      <c r="P1034" s="3"/>
      <c r="Q1034" s="3"/>
    </row>
    <row r="1035" spans="1:17" x14ac:dyDescent="0.2">
      <c r="A1035" s="5">
        <v>2006</v>
      </c>
      <c r="B1035" s="4" t="s">
        <v>151</v>
      </c>
      <c r="C1035" s="5" t="s">
        <v>152</v>
      </c>
      <c r="D1035" s="5">
        <v>151.5</v>
      </c>
      <c r="E1035" s="5">
        <v>5840.9</v>
      </c>
      <c r="F1035" s="5">
        <v>2311.6</v>
      </c>
      <c r="G1035" s="5">
        <v>4674.5</v>
      </c>
      <c r="H1035" s="5">
        <v>1165.4000000000001</v>
      </c>
      <c r="I1035" s="5">
        <v>142.5</v>
      </c>
      <c r="J1035" s="5">
        <v>0</v>
      </c>
      <c r="K1035" s="5">
        <v>0.4</v>
      </c>
      <c r="L1035" s="5">
        <v>461.6</v>
      </c>
      <c r="M1035" s="5">
        <v>131.6</v>
      </c>
      <c r="N1035" s="5">
        <v>329.6</v>
      </c>
      <c r="O1035" s="5">
        <v>151030</v>
      </c>
      <c r="P1035" s="3"/>
      <c r="Q1035" s="3"/>
    </row>
    <row r="1036" spans="1:17" x14ac:dyDescent="0.2">
      <c r="A1036" s="2">
        <v>2007</v>
      </c>
      <c r="B1036" s="1" t="s">
        <v>151</v>
      </c>
      <c r="C1036" s="2" t="s">
        <v>152</v>
      </c>
      <c r="D1036" s="2">
        <v>151.6</v>
      </c>
      <c r="E1036" s="2">
        <v>6020.6</v>
      </c>
      <c r="F1036" s="2">
        <v>2308.9</v>
      </c>
      <c r="G1036" s="2">
        <v>4677</v>
      </c>
      <c r="H1036" s="2">
        <v>1342.5</v>
      </c>
      <c r="I1036" s="2">
        <v>155.80000000000001</v>
      </c>
      <c r="J1036" s="2">
        <v>0</v>
      </c>
      <c r="K1036" s="2">
        <v>0.4</v>
      </c>
      <c r="L1036" s="2">
        <v>377.4</v>
      </c>
      <c r="M1036" s="2">
        <v>95.7</v>
      </c>
      <c r="N1036" s="2">
        <v>281.3</v>
      </c>
      <c r="O1036" s="2">
        <v>151030</v>
      </c>
      <c r="P1036" s="3"/>
      <c r="Q1036" s="3"/>
    </row>
    <row r="1037" spans="1:17" x14ac:dyDescent="0.2">
      <c r="A1037" s="5">
        <v>2008</v>
      </c>
      <c r="B1037" s="4" t="s">
        <v>151</v>
      </c>
      <c r="C1037" s="5" t="s">
        <v>152</v>
      </c>
      <c r="D1037" s="5">
        <v>127.4</v>
      </c>
      <c r="E1037" s="5">
        <v>6368.7</v>
      </c>
      <c r="F1037" s="5">
        <v>2254.5</v>
      </c>
      <c r="G1037" s="5">
        <v>5281.4</v>
      </c>
      <c r="H1037" s="5">
        <v>1085.8</v>
      </c>
      <c r="I1037" s="5">
        <v>144.9</v>
      </c>
      <c r="J1037" s="5">
        <v>0</v>
      </c>
      <c r="K1037" s="5">
        <v>0.4</v>
      </c>
      <c r="L1037" s="5">
        <v>467.3</v>
      </c>
      <c r="M1037" s="5">
        <v>147.4</v>
      </c>
      <c r="N1037" s="5">
        <v>319.5</v>
      </c>
      <c r="O1037" s="5">
        <v>151030</v>
      </c>
      <c r="P1037" s="3"/>
      <c r="Q1037" s="3"/>
    </row>
    <row r="1038" spans="1:17" x14ac:dyDescent="0.2">
      <c r="A1038" s="2">
        <v>2009</v>
      </c>
      <c r="B1038" s="1" t="s">
        <v>151</v>
      </c>
      <c r="C1038" s="2" t="s">
        <v>152</v>
      </c>
      <c r="D1038" s="2">
        <v>210.6</v>
      </c>
      <c r="E1038" s="2">
        <v>6488.3</v>
      </c>
      <c r="F1038" s="2">
        <v>2532.6999999999998</v>
      </c>
      <c r="G1038" s="2">
        <v>4905.3</v>
      </c>
      <c r="H1038" s="2">
        <v>1581.3</v>
      </c>
      <c r="I1038" s="2">
        <v>120.8</v>
      </c>
      <c r="J1038" s="2">
        <v>0</v>
      </c>
      <c r="K1038" s="2">
        <v>0.5</v>
      </c>
      <c r="L1038" s="2">
        <v>551.20000000000005</v>
      </c>
      <c r="M1038" s="2">
        <v>162.80000000000001</v>
      </c>
      <c r="N1038" s="2">
        <v>387.9</v>
      </c>
      <c r="O1038" s="2">
        <v>151030</v>
      </c>
      <c r="P1038" s="3"/>
      <c r="Q1038" s="3"/>
    </row>
    <row r="1039" spans="1:17" x14ac:dyDescent="0.2">
      <c r="A1039" s="5">
        <v>2010</v>
      </c>
      <c r="B1039" s="4" t="s">
        <v>151</v>
      </c>
      <c r="C1039" s="5" t="s">
        <v>152</v>
      </c>
      <c r="D1039" s="5">
        <v>152</v>
      </c>
      <c r="E1039" s="5">
        <v>6927.7</v>
      </c>
      <c r="F1039" s="5">
        <v>2736.1</v>
      </c>
      <c r="G1039" s="5">
        <v>5269.6</v>
      </c>
      <c r="H1039" s="5">
        <v>1518</v>
      </c>
      <c r="I1039" s="5">
        <v>152.30000000000001</v>
      </c>
      <c r="J1039" s="5">
        <v>0</v>
      </c>
      <c r="K1039" s="5">
        <v>5.7</v>
      </c>
      <c r="L1039" s="5">
        <v>724.4</v>
      </c>
      <c r="M1039" s="5">
        <v>175.8</v>
      </c>
      <c r="N1039" s="5">
        <v>468</v>
      </c>
      <c r="O1039" s="5">
        <v>151030</v>
      </c>
      <c r="P1039" s="3"/>
      <c r="Q1039" s="3"/>
    </row>
    <row r="1040" spans="1:17" x14ac:dyDescent="0.2">
      <c r="A1040" s="2">
        <v>2011</v>
      </c>
      <c r="B1040" s="1" t="s">
        <v>151</v>
      </c>
      <c r="C1040" s="2" t="s">
        <v>152</v>
      </c>
      <c r="D1040" s="2">
        <v>165.8</v>
      </c>
      <c r="E1040" s="2">
        <v>7284.6</v>
      </c>
      <c r="F1040" s="2">
        <v>2764.5</v>
      </c>
      <c r="G1040" s="2">
        <v>5906.6</v>
      </c>
      <c r="H1040" s="2">
        <v>1219.0999999999999</v>
      </c>
      <c r="I1040" s="2">
        <v>185.1</v>
      </c>
      <c r="J1040" s="2">
        <v>0</v>
      </c>
      <c r="K1040" s="2">
        <v>22.3</v>
      </c>
      <c r="L1040" s="2">
        <v>669.9</v>
      </c>
      <c r="M1040" s="2">
        <v>201.3</v>
      </c>
      <c r="N1040" s="2">
        <v>444</v>
      </c>
      <c r="O1040" s="2">
        <v>151030</v>
      </c>
      <c r="P1040" s="3"/>
      <c r="Q1040" s="3"/>
    </row>
    <row r="1041" spans="1:17" x14ac:dyDescent="0.2">
      <c r="A1041" s="5">
        <v>2012</v>
      </c>
      <c r="B1041" s="4" t="s">
        <v>151</v>
      </c>
      <c r="C1041" s="5" t="s">
        <v>152</v>
      </c>
      <c r="D1041" s="5">
        <v>174.1</v>
      </c>
      <c r="E1041" s="5">
        <v>7507.1</v>
      </c>
      <c r="F1041" s="5">
        <v>3189.4</v>
      </c>
      <c r="G1041" s="5">
        <v>6217.1</v>
      </c>
      <c r="H1041" s="5">
        <v>1114.5999999999999</v>
      </c>
      <c r="I1041" s="5">
        <v>186</v>
      </c>
      <c r="J1041" s="5">
        <v>0</v>
      </c>
      <c r="K1041" s="5">
        <v>23</v>
      </c>
      <c r="L1041" s="5">
        <v>594.29999999999995</v>
      </c>
      <c r="M1041" s="5">
        <v>165</v>
      </c>
      <c r="N1041" s="5">
        <v>403.5</v>
      </c>
      <c r="O1041" s="5">
        <v>151030</v>
      </c>
      <c r="P1041" s="3"/>
      <c r="Q1041" s="3"/>
    </row>
    <row r="1042" spans="1:17" x14ac:dyDescent="0.2">
      <c r="A1042" s="2">
        <v>2013</v>
      </c>
      <c r="B1042" s="1" t="s">
        <v>151</v>
      </c>
      <c r="C1042" s="2" t="s">
        <v>152</v>
      </c>
      <c r="D1042" s="2">
        <v>416</v>
      </c>
      <c r="E1042" s="2">
        <v>7819.8</v>
      </c>
      <c r="F1042" s="2">
        <v>3547.8</v>
      </c>
      <c r="G1042" s="2">
        <v>6428.5</v>
      </c>
      <c r="H1042" s="2">
        <v>1199.9000000000001</v>
      </c>
      <c r="I1042" s="2">
        <v>187.5</v>
      </c>
      <c r="J1042" s="2">
        <v>0</v>
      </c>
      <c r="K1042" s="2">
        <v>28.2</v>
      </c>
      <c r="L1042" s="2">
        <v>584.20000000000005</v>
      </c>
      <c r="M1042" s="2">
        <v>149.6</v>
      </c>
      <c r="N1042" s="2">
        <v>406.8</v>
      </c>
      <c r="O1042" s="2">
        <v>151030</v>
      </c>
      <c r="P1042" s="3"/>
      <c r="Q1042" s="3"/>
    </row>
    <row r="1043" spans="1:17" x14ac:dyDescent="0.2">
      <c r="A1043" s="5">
        <v>2014</v>
      </c>
      <c r="B1043" s="4" t="s">
        <v>151</v>
      </c>
      <c r="C1043" s="5" t="s">
        <v>152</v>
      </c>
      <c r="D1043" s="5">
        <v>191.4</v>
      </c>
      <c r="E1043" s="5">
        <v>7571</v>
      </c>
      <c r="F1043" s="5">
        <v>3048.8</v>
      </c>
      <c r="G1043" s="5">
        <v>6331.4</v>
      </c>
      <c r="H1043" s="5">
        <v>1033.0999999999999</v>
      </c>
      <c r="I1043" s="5">
        <v>165</v>
      </c>
      <c r="J1043" s="5">
        <v>0</v>
      </c>
      <c r="K1043" s="5">
        <v>28</v>
      </c>
      <c r="L1043" s="5">
        <v>647.9</v>
      </c>
      <c r="M1043" s="5">
        <v>149.9</v>
      </c>
      <c r="N1043" s="5">
        <v>470</v>
      </c>
      <c r="O1043" s="5">
        <v>151030</v>
      </c>
      <c r="P1043" s="3"/>
      <c r="Q1043" s="3"/>
    </row>
    <row r="1044" spans="1:17" x14ac:dyDescent="0.2">
      <c r="A1044" s="2">
        <v>2015</v>
      </c>
      <c r="B1044" s="1" t="s">
        <v>151</v>
      </c>
      <c r="C1044" s="2" t="s">
        <v>152</v>
      </c>
      <c r="D1044" s="2">
        <v>224</v>
      </c>
      <c r="E1044" s="2">
        <v>9777</v>
      </c>
      <c r="F1044" s="2">
        <v>5107.8</v>
      </c>
      <c r="G1044" s="2">
        <v>8515.7000000000007</v>
      </c>
      <c r="H1044" s="2">
        <v>1251.3</v>
      </c>
      <c r="I1044" s="2">
        <v>156</v>
      </c>
      <c r="J1044" s="2">
        <v>0</v>
      </c>
      <c r="K1044" s="2">
        <v>22</v>
      </c>
      <c r="L1044" s="2">
        <v>349.9</v>
      </c>
      <c r="M1044" s="2">
        <v>47</v>
      </c>
      <c r="N1044" s="2">
        <v>280.89999999999998</v>
      </c>
      <c r="O1044" s="2">
        <v>151030</v>
      </c>
      <c r="P1044" s="3"/>
      <c r="Q1044" s="3"/>
    </row>
    <row r="1045" spans="1:17" x14ac:dyDescent="0.2">
      <c r="A1045" s="5">
        <v>2016</v>
      </c>
      <c r="B1045" s="4" t="s">
        <v>151</v>
      </c>
      <c r="C1045" s="5" t="s">
        <v>152</v>
      </c>
      <c r="D1045" s="5">
        <v>597</v>
      </c>
      <c r="E1045" s="5">
        <v>16173</v>
      </c>
      <c r="F1045" s="5">
        <v>7389</v>
      </c>
      <c r="G1045" s="5">
        <v>12632</v>
      </c>
      <c r="H1045" s="5">
        <v>3435</v>
      </c>
      <c r="I1045" s="5">
        <v>240</v>
      </c>
      <c r="J1045" s="5">
        <v>0</v>
      </c>
      <c r="K1045" s="5">
        <v>3</v>
      </c>
      <c r="L1045" s="5">
        <v>140</v>
      </c>
      <c r="M1045" s="5">
        <v>-126</v>
      </c>
      <c r="N1045" s="5">
        <v>263</v>
      </c>
      <c r="O1045" s="5">
        <v>151030</v>
      </c>
      <c r="P1045" s="3"/>
      <c r="Q1045" s="3"/>
    </row>
    <row r="1046" spans="1:17" x14ac:dyDescent="0.2">
      <c r="A1046" s="2">
        <v>2017</v>
      </c>
      <c r="B1046" s="1" t="s">
        <v>151</v>
      </c>
      <c r="C1046" s="2" t="s">
        <v>152</v>
      </c>
      <c r="D1046" s="2">
        <v>458</v>
      </c>
      <c r="E1046" s="2">
        <v>17169</v>
      </c>
      <c r="F1046" s="2">
        <v>6631</v>
      </c>
      <c r="G1046" s="2">
        <v>13123</v>
      </c>
      <c r="H1046" s="2">
        <v>3941</v>
      </c>
      <c r="I1046" s="2">
        <v>294</v>
      </c>
      <c r="J1046" s="2">
        <v>0</v>
      </c>
      <c r="K1046" s="2">
        <v>6</v>
      </c>
      <c r="L1046" s="2">
        <v>545</v>
      </c>
      <c r="M1046" s="2">
        <v>165</v>
      </c>
      <c r="N1046" s="2">
        <v>374</v>
      </c>
      <c r="O1046" s="2">
        <v>151030</v>
      </c>
      <c r="P1046" s="3"/>
      <c r="Q1046" s="3"/>
    </row>
    <row r="1047" spans="1:17" x14ac:dyDescent="0.2">
      <c r="A1047" s="5">
        <v>2018</v>
      </c>
      <c r="B1047" s="4" t="s">
        <v>151</v>
      </c>
      <c r="C1047" s="5" t="s">
        <v>152</v>
      </c>
      <c r="D1047" s="5">
        <v>728</v>
      </c>
      <c r="E1047" s="5">
        <v>16554</v>
      </c>
      <c r="F1047" s="5">
        <v>6518</v>
      </c>
      <c r="G1047" s="5">
        <v>12992</v>
      </c>
      <c r="H1047" s="5">
        <v>3458</v>
      </c>
      <c r="I1047" s="5">
        <v>301</v>
      </c>
      <c r="J1047" s="5">
        <v>0</v>
      </c>
      <c r="K1047" s="5">
        <v>-1</v>
      </c>
      <c r="L1047" s="5">
        <v>638</v>
      </c>
      <c r="M1047" s="5">
        <v>185</v>
      </c>
      <c r="N1047" s="5">
        <v>454</v>
      </c>
      <c r="O1047" s="5">
        <v>151030</v>
      </c>
      <c r="P1047" s="3"/>
      <c r="Q1047" s="3"/>
    </row>
    <row r="1048" spans="1:17" x14ac:dyDescent="0.2">
      <c r="A1048" s="2">
        <v>2019</v>
      </c>
      <c r="B1048" s="1" t="s">
        <v>151</v>
      </c>
      <c r="C1048" s="2" t="s">
        <v>152</v>
      </c>
      <c r="D1048" s="2">
        <v>1805</v>
      </c>
      <c r="E1048" s="2">
        <v>17360</v>
      </c>
      <c r="F1048" s="2">
        <v>8030</v>
      </c>
      <c r="G1048" s="2">
        <v>14341</v>
      </c>
      <c r="H1048" s="2">
        <v>2949</v>
      </c>
      <c r="I1048" s="2">
        <v>317</v>
      </c>
      <c r="J1048" s="2">
        <v>0</v>
      </c>
      <c r="K1048" s="2">
        <v>-30</v>
      </c>
      <c r="L1048" s="2">
        <v>607</v>
      </c>
      <c r="M1048" s="2">
        <v>71</v>
      </c>
      <c r="N1048" s="2">
        <v>566</v>
      </c>
      <c r="O1048" s="2">
        <v>151030</v>
      </c>
      <c r="P1048" s="3"/>
      <c r="Q1048" s="3"/>
    </row>
    <row r="1049" spans="1:17" x14ac:dyDescent="0.2">
      <c r="A1049" s="5">
        <v>2004</v>
      </c>
      <c r="B1049" s="4" t="s">
        <v>153</v>
      </c>
      <c r="C1049" s="5" t="s">
        <v>154</v>
      </c>
      <c r="D1049" s="5">
        <v>7474</v>
      </c>
      <c r="E1049" s="5">
        <v>30435</v>
      </c>
      <c r="F1049" s="5">
        <v>8589</v>
      </c>
      <c r="G1049" s="5">
        <v>20233</v>
      </c>
      <c r="H1049" s="5">
        <v>10202</v>
      </c>
      <c r="I1049" s="5">
        <v>320</v>
      </c>
      <c r="J1049" s="5">
        <v>105</v>
      </c>
      <c r="K1049" s="5">
        <v>521</v>
      </c>
      <c r="L1049" s="5">
        <v>4418</v>
      </c>
      <c r="M1049" s="5">
        <v>1519</v>
      </c>
      <c r="N1049" s="5">
        <v>2388</v>
      </c>
      <c r="O1049" s="5">
        <v>352020</v>
      </c>
      <c r="P1049" s="3"/>
      <c r="Q1049" s="3"/>
    </row>
    <row r="1050" spans="1:17" x14ac:dyDescent="0.2">
      <c r="A1050" s="2">
        <v>2005</v>
      </c>
      <c r="B1050" s="1" t="s">
        <v>153</v>
      </c>
      <c r="C1050" s="2" t="s">
        <v>154</v>
      </c>
      <c r="D1050" s="2">
        <v>5799</v>
      </c>
      <c r="E1050" s="2">
        <v>28138</v>
      </c>
      <c r="F1050" s="2">
        <v>8364</v>
      </c>
      <c r="G1050" s="2">
        <v>16930</v>
      </c>
      <c r="H1050" s="2">
        <v>11208</v>
      </c>
      <c r="I1050" s="2">
        <v>358</v>
      </c>
      <c r="J1050" s="2">
        <v>148</v>
      </c>
      <c r="K1050" s="2">
        <v>592</v>
      </c>
      <c r="L1050" s="2">
        <v>4516</v>
      </c>
      <c r="M1050" s="2">
        <v>932</v>
      </c>
      <c r="N1050" s="2">
        <v>3000</v>
      </c>
      <c r="O1050" s="2">
        <v>352020</v>
      </c>
      <c r="P1050" s="3"/>
      <c r="Q1050" s="3"/>
    </row>
    <row r="1051" spans="1:17" x14ac:dyDescent="0.2">
      <c r="A1051" s="5">
        <v>2006</v>
      </c>
      <c r="B1051" s="4" t="s">
        <v>153</v>
      </c>
      <c r="C1051" s="5" t="s">
        <v>154</v>
      </c>
      <c r="D1051" s="5">
        <v>4013</v>
      </c>
      <c r="E1051" s="5">
        <v>25575</v>
      </c>
      <c r="F1051" s="5">
        <v>7248</v>
      </c>
      <c r="G1051" s="5">
        <v>15584</v>
      </c>
      <c r="H1051" s="5">
        <v>9991</v>
      </c>
      <c r="I1051" s="5">
        <v>516</v>
      </c>
      <c r="J1051" s="5">
        <v>274</v>
      </c>
      <c r="K1051" s="5">
        <v>440</v>
      </c>
      <c r="L1051" s="5">
        <v>2635</v>
      </c>
      <c r="M1051" s="5">
        <v>610</v>
      </c>
      <c r="N1051" s="5">
        <v>1585</v>
      </c>
      <c r="O1051" s="5">
        <v>352020</v>
      </c>
      <c r="P1051" s="3"/>
      <c r="Q1051" s="3"/>
    </row>
    <row r="1052" spans="1:17" x14ac:dyDescent="0.2">
      <c r="A1052" s="2">
        <v>2007</v>
      </c>
      <c r="B1052" s="1" t="s">
        <v>153</v>
      </c>
      <c r="C1052" s="2" t="s">
        <v>154</v>
      </c>
      <c r="D1052" s="2">
        <v>2225</v>
      </c>
      <c r="E1052" s="2">
        <v>26172</v>
      </c>
      <c r="F1052" s="2">
        <v>4381</v>
      </c>
      <c r="G1052" s="2">
        <v>15610</v>
      </c>
      <c r="H1052" s="2">
        <v>10562</v>
      </c>
      <c r="I1052" s="2">
        <v>457</v>
      </c>
      <c r="J1052" s="2">
        <v>241</v>
      </c>
      <c r="K1052" s="2">
        <v>763</v>
      </c>
      <c r="L1052" s="2">
        <v>3534</v>
      </c>
      <c r="M1052" s="2">
        <v>803</v>
      </c>
      <c r="N1052" s="2">
        <v>2165</v>
      </c>
      <c r="O1052" s="2">
        <v>352020</v>
      </c>
      <c r="P1052" s="3"/>
      <c r="Q1052" s="3"/>
    </row>
    <row r="1053" spans="1:17" x14ac:dyDescent="0.2">
      <c r="A1053" s="5">
        <v>2008</v>
      </c>
      <c r="B1053" s="4" t="s">
        <v>153</v>
      </c>
      <c r="C1053" s="5" t="s">
        <v>154</v>
      </c>
      <c r="D1053" s="5">
        <v>8265</v>
      </c>
      <c r="E1053" s="5">
        <v>29552</v>
      </c>
      <c r="F1053" s="5">
        <v>6612</v>
      </c>
      <c r="G1053" s="5">
        <v>17311</v>
      </c>
      <c r="H1053" s="5">
        <v>12241</v>
      </c>
      <c r="I1053" s="5">
        <v>333</v>
      </c>
      <c r="J1053" s="5">
        <v>130</v>
      </c>
      <c r="K1053" s="5">
        <v>996</v>
      </c>
      <c r="L1053" s="5">
        <v>5471</v>
      </c>
      <c r="M1053" s="5">
        <v>1320</v>
      </c>
      <c r="N1053" s="5">
        <v>5247</v>
      </c>
      <c r="O1053" s="5">
        <v>352020</v>
      </c>
      <c r="P1053" s="3"/>
      <c r="Q1053" s="3"/>
    </row>
    <row r="1054" spans="1:17" x14ac:dyDescent="0.2">
      <c r="A1054" s="2">
        <v>2009</v>
      </c>
      <c r="B1054" s="1" t="s">
        <v>153</v>
      </c>
      <c r="C1054" s="2" t="s">
        <v>154</v>
      </c>
      <c r="D1054" s="2">
        <v>8514</v>
      </c>
      <c r="E1054" s="2">
        <v>31008</v>
      </c>
      <c r="F1054" s="2">
        <v>6278</v>
      </c>
      <c r="G1054" s="2">
        <v>16223</v>
      </c>
      <c r="H1054" s="2">
        <v>14843</v>
      </c>
      <c r="I1054" s="2">
        <v>197</v>
      </c>
      <c r="J1054" s="2">
        <v>54</v>
      </c>
      <c r="K1054" s="2">
        <v>1181</v>
      </c>
      <c r="L1054" s="2">
        <v>5602</v>
      </c>
      <c r="M1054" s="2">
        <v>1182</v>
      </c>
      <c r="N1054" s="2">
        <v>10570</v>
      </c>
      <c r="O1054" s="2">
        <v>352020</v>
      </c>
      <c r="P1054" s="3"/>
      <c r="Q1054" s="3"/>
    </row>
    <row r="1055" spans="1:17" x14ac:dyDescent="0.2">
      <c r="A1055" s="5">
        <v>2010</v>
      </c>
      <c r="B1055" s="4" t="s">
        <v>153</v>
      </c>
      <c r="C1055" s="5" t="s">
        <v>154</v>
      </c>
      <c r="D1055" s="5">
        <v>7301</v>
      </c>
      <c r="E1055" s="5">
        <v>31076</v>
      </c>
      <c r="F1055" s="5">
        <v>5345</v>
      </c>
      <c r="G1055" s="5">
        <v>15438</v>
      </c>
      <c r="H1055" s="5">
        <v>15713</v>
      </c>
      <c r="I1055" s="5">
        <v>153</v>
      </c>
      <c r="J1055" s="5">
        <v>75</v>
      </c>
      <c r="K1055" s="5">
        <v>1411</v>
      </c>
      <c r="L1055" s="5">
        <v>6071</v>
      </c>
      <c r="M1055" s="5">
        <v>1558</v>
      </c>
      <c r="N1055" s="5">
        <v>3102</v>
      </c>
      <c r="O1055" s="5">
        <v>352020</v>
      </c>
      <c r="P1055" s="3"/>
      <c r="Q1055" s="3"/>
    </row>
    <row r="1056" spans="1:17" x14ac:dyDescent="0.2">
      <c r="A1056" s="2">
        <v>2011</v>
      </c>
      <c r="B1056" s="1" t="s">
        <v>153</v>
      </c>
      <c r="C1056" s="2" t="s">
        <v>154</v>
      </c>
      <c r="D1056" s="2">
        <v>8733</v>
      </c>
      <c r="E1056" s="2">
        <v>32970</v>
      </c>
      <c r="F1056" s="2">
        <v>5376</v>
      </c>
      <c r="G1056" s="2">
        <v>17103</v>
      </c>
      <c r="H1056" s="2">
        <v>15956</v>
      </c>
      <c r="I1056" s="2">
        <v>145</v>
      </c>
      <c r="J1056" s="2">
        <v>91</v>
      </c>
      <c r="K1056" s="2">
        <v>1551</v>
      </c>
      <c r="L1056" s="2">
        <v>6981</v>
      </c>
      <c r="M1056" s="2">
        <v>1721</v>
      </c>
      <c r="N1056" s="2">
        <v>3709</v>
      </c>
      <c r="O1056" s="2">
        <v>352020</v>
      </c>
      <c r="P1056" s="3"/>
      <c r="Q1056" s="3"/>
    </row>
    <row r="1057" spans="1:17" x14ac:dyDescent="0.2">
      <c r="A1057" s="5">
        <v>2012</v>
      </c>
      <c r="B1057" s="4" t="s">
        <v>153</v>
      </c>
      <c r="C1057" s="5" t="s">
        <v>154</v>
      </c>
      <c r="D1057" s="5">
        <v>2829</v>
      </c>
      <c r="E1057" s="5">
        <v>35897</v>
      </c>
      <c r="F1057" s="5">
        <v>7232</v>
      </c>
      <c r="G1057" s="5">
        <v>22259</v>
      </c>
      <c r="H1057" s="5">
        <v>13623</v>
      </c>
      <c r="I1057" s="5">
        <v>182</v>
      </c>
      <c r="J1057" s="5"/>
      <c r="K1057" s="5">
        <v>541</v>
      </c>
      <c r="L1057" s="5">
        <v>2340</v>
      </c>
      <c r="M1057" s="5">
        <v>-161</v>
      </c>
      <c r="N1057" s="5">
        <v>1960</v>
      </c>
      <c r="O1057" s="5">
        <v>352020</v>
      </c>
      <c r="P1057" s="3"/>
      <c r="Q1057" s="3"/>
    </row>
    <row r="1058" spans="1:17" x14ac:dyDescent="0.2">
      <c r="A1058" s="2">
        <v>2013</v>
      </c>
      <c r="B1058" s="1" t="s">
        <v>153</v>
      </c>
      <c r="C1058" s="2" t="s">
        <v>154</v>
      </c>
      <c r="D1058" s="2">
        <v>4525</v>
      </c>
      <c r="E1058" s="2">
        <v>38592</v>
      </c>
      <c r="F1058" s="2">
        <v>8008</v>
      </c>
      <c r="G1058" s="2">
        <v>23356</v>
      </c>
      <c r="H1058" s="2">
        <v>15154</v>
      </c>
      <c r="I1058" s="2">
        <v>199</v>
      </c>
      <c r="J1058" s="2"/>
      <c r="K1058" s="2">
        <v>17</v>
      </c>
      <c r="L1058" s="2">
        <v>2891</v>
      </c>
      <c r="M1058" s="2">
        <v>311</v>
      </c>
      <c r="N1058" s="2">
        <v>2563</v>
      </c>
      <c r="O1058" s="2">
        <v>352020</v>
      </c>
      <c r="P1058" s="3"/>
      <c r="Q1058" s="3"/>
    </row>
    <row r="1059" spans="1:17" x14ac:dyDescent="0.2">
      <c r="A1059" s="5">
        <v>2014</v>
      </c>
      <c r="B1059" s="4" t="s">
        <v>153</v>
      </c>
      <c r="C1059" s="5" t="s">
        <v>154</v>
      </c>
      <c r="D1059" s="5">
        <v>7435</v>
      </c>
      <c r="E1059" s="5">
        <v>33749</v>
      </c>
      <c r="F1059" s="5">
        <v>7242</v>
      </c>
      <c r="G1059" s="5">
        <v>18766</v>
      </c>
      <c r="H1059" s="5">
        <v>14852</v>
      </c>
      <c r="I1059" s="5">
        <v>206</v>
      </c>
      <c r="J1059" s="5"/>
      <c r="K1059" s="5">
        <v>25</v>
      </c>
      <c r="L1059" s="5">
        <v>2381</v>
      </c>
      <c r="M1059" s="5">
        <v>352</v>
      </c>
      <c r="N1059" s="5">
        <v>2004</v>
      </c>
      <c r="O1059" s="5">
        <v>352020</v>
      </c>
      <c r="P1059" s="3"/>
      <c r="Q1059" s="3"/>
    </row>
    <row r="1060" spans="1:17" x14ac:dyDescent="0.2">
      <c r="A1060" s="2">
        <v>2015</v>
      </c>
      <c r="B1060" s="1" t="s">
        <v>153</v>
      </c>
      <c r="C1060" s="2" t="s">
        <v>154</v>
      </c>
      <c r="D1060" s="2">
        <v>4270</v>
      </c>
      <c r="E1060" s="2">
        <v>31748</v>
      </c>
      <c r="F1060" s="2">
        <v>6550</v>
      </c>
      <c r="G1060" s="2">
        <v>17324</v>
      </c>
      <c r="H1060" s="2">
        <v>14266</v>
      </c>
      <c r="I1060" s="2">
        <v>186</v>
      </c>
      <c r="J1060" s="2"/>
      <c r="K1060" s="2">
        <v>66</v>
      </c>
      <c r="L1060" s="2">
        <v>2077</v>
      </c>
      <c r="M1060" s="2">
        <v>446</v>
      </c>
      <c r="N1060" s="2">
        <v>1565</v>
      </c>
      <c r="O1060" s="2">
        <v>352020</v>
      </c>
      <c r="P1060" s="3"/>
      <c r="Q1060" s="3"/>
    </row>
    <row r="1061" spans="1:17" x14ac:dyDescent="0.2">
      <c r="A1061" s="5">
        <v>2016</v>
      </c>
      <c r="B1061" s="4" t="s">
        <v>153</v>
      </c>
      <c r="C1061" s="5" t="s">
        <v>154</v>
      </c>
      <c r="D1061" s="5">
        <v>6350</v>
      </c>
      <c r="E1061" s="5">
        <v>33707</v>
      </c>
      <c r="F1061" s="5">
        <v>6465</v>
      </c>
      <c r="G1061" s="5">
        <v>17360</v>
      </c>
      <c r="H1061" s="5">
        <v>16177</v>
      </c>
      <c r="I1061" s="5">
        <v>177</v>
      </c>
      <c r="J1061" s="5"/>
      <c r="K1061" s="5">
        <v>50</v>
      </c>
      <c r="L1061" s="5">
        <v>5915</v>
      </c>
      <c r="M1061" s="5">
        <v>1408</v>
      </c>
      <c r="N1061" s="5">
        <v>4457</v>
      </c>
      <c r="O1061" s="5">
        <v>352020</v>
      </c>
      <c r="P1061" s="3"/>
      <c r="Q1061" s="3"/>
    </row>
    <row r="1062" spans="1:17" x14ac:dyDescent="0.2">
      <c r="A1062" s="2">
        <v>2017</v>
      </c>
      <c r="B1062" s="1" t="s">
        <v>153</v>
      </c>
      <c r="C1062" s="2" t="s">
        <v>154</v>
      </c>
      <c r="D1062" s="2">
        <v>6812</v>
      </c>
      <c r="E1062" s="2">
        <v>33551</v>
      </c>
      <c r="F1062" s="2">
        <v>6975</v>
      </c>
      <c r="G1062" s="2">
        <v>21704</v>
      </c>
      <c r="H1062" s="2">
        <v>11741</v>
      </c>
      <c r="I1062" s="2">
        <v>211</v>
      </c>
      <c r="J1062" s="2"/>
      <c r="K1062" s="2">
        <v>-32</v>
      </c>
      <c r="L1062" s="2">
        <v>5131</v>
      </c>
      <c r="M1062" s="2">
        <v>4156</v>
      </c>
      <c r="N1062" s="2">
        <v>1007</v>
      </c>
      <c r="O1062" s="2">
        <v>352020</v>
      </c>
      <c r="P1062" s="3"/>
      <c r="Q1062" s="3"/>
    </row>
    <row r="1063" spans="1:17" x14ac:dyDescent="0.2">
      <c r="A1063" s="5">
        <v>2018</v>
      </c>
      <c r="B1063" s="4" t="s">
        <v>153</v>
      </c>
      <c r="C1063" s="5" t="s">
        <v>154</v>
      </c>
      <c r="D1063" s="5">
        <v>8884</v>
      </c>
      <c r="E1063" s="5">
        <v>34986</v>
      </c>
      <c r="F1063" s="5">
        <v>6895</v>
      </c>
      <c r="G1063" s="5">
        <v>20859</v>
      </c>
      <c r="H1063" s="5">
        <v>14031</v>
      </c>
      <c r="I1063" s="5">
        <v>183</v>
      </c>
      <c r="J1063" s="5"/>
      <c r="K1063" s="5">
        <v>27</v>
      </c>
      <c r="L1063" s="5">
        <v>5968</v>
      </c>
      <c r="M1063" s="5">
        <v>1021</v>
      </c>
      <c r="N1063" s="5">
        <v>4920</v>
      </c>
      <c r="O1063" s="5">
        <v>352020</v>
      </c>
      <c r="P1063" s="3"/>
      <c r="Q1063" s="3"/>
    </row>
    <row r="1064" spans="1:17" x14ac:dyDescent="0.2">
      <c r="A1064" s="2">
        <v>2019</v>
      </c>
      <c r="B1064" s="1" t="s">
        <v>153</v>
      </c>
      <c r="C1064" s="2" t="s">
        <v>154</v>
      </c>
      <c r="D1064" s="2">
        <v>15393</v>
      </c>
      <c r="E1064" s="2">
        <v>129944</v>
      </c>
      <c r="F1064" s="2">
        <v>46955</v>
      </c>
      <c r="G1064" s="2">
        <v>78246</v>
      </c>
      <c r="H1064" s="2">
        <v>51598</v>
      </c>
      <c r="I1064" s="2">
        <v>656</v>
      </c>
      <c r="J1064" s="2"/>
      <c r="K1064" s="2">
        <v>21</v>
      </c>
      <c r="L1064" s="2">
        <v>4975</v>
      </c>
      <c r="M1064" s="2">
        <v>1515</v>
      </c>
      <c r="N1064" s="2">
        <v>3439</v>
      </c>
      <c r="O1064" s="2">
        <v>352020</v>
      </c>
      <c r="P1064" s="3"/>
      <c r="Q1064" s="3"/>
    </row>
    <row r="1065" spans="1:17" x14ac:dyDescent="0.2">
      <c r="A1065" s="5">
        <v>2004</v>
      </c>
      <c r="B1065" s="4" t="s">
        <v>155</v>
      </c>
      <c r="C1065" s="5" t="s">
        <v>156</v>
      </c>
      <c r="D1065" s="5">
        <v>48230</v>
      </c>
      <c r="E1065" s="5">
        <v>188874</v>
      </c>
      <c r="F1065" s="5">
        <v>8837</v>
      </c>
      <c r="G1065" s="5">
        <v>102216</v>
      </c>
      <c r="H1065" s="5">
        <v>85900</v>
      </c>
      <c r="I1065" s="5">
        <v>721</v>
      </c>
      <c r="J1065" s="5">
        <v>0</v>
      </c>
      <c r="K1065" s="5">
        <v>59</v>
      </c>
      <c r="L1065" s="5">
        <v>10936</v>
      </c>
      <c r="M1065" s="5">
        <v>3569</v>
      </c>
      <c r="N1065" s="5">
        <v>7308</v>
      </c>
      <c r="O1065" s="5">
        <v>402010</v>
      </c>
      <c r="P1065" s="3"/>
      <c r="Q1065" s="3"/>
    </row>
    <row r="1066" spans="1:17" x14ac:dyDescent="0.2">
      <c r="A1066" s="2">
        <v>2005</v>
      </c>
      <c r="B1066" s="1" t="s">
        <v>155</v>
      </c>
      <c r="C1066" s="2" t="s">
        <v>156</v>
      </c>
      <c r="D1066" s="2">
        <v>53123</v>
      </c>
      <c r="E1066" s="2">
        <v>198325</v>
      </c>
      <c r="F1066" s="2">
        <v>13070</v>
      </c>
      <c r="G1066" s="2">
        <v>106025</v>
      </c>
      <c r="H1066" s="2">
        <v>91484</v>
      </c>
      <c r="I1066" s="2">
        <v>723</v>
      </c>
      <c r="J1066" s="2">
        <v>0</v>
      </c>
      <c r="K1066" s="2">
        <v>104</v>
      </c>
      <c r="L1066" s="2">
        <v>12791</v>
      </c>
      <c r="M1066" s="2">
        <v>4159</v>
      </c>
      <c r="N1066" s="2">
        <v>8528</v>
      </c>
      <c r="O1066" s="2">
        <v>402010</v>
      </c>
      <c r="P1066" s="3"/>
      <c r="Q1066" s="3"/>
    </row>
    <row r="1067" spans="1:17" x14ac:dyDescent="0.2">
      <c r="A1067" s="5">
        <v>2006</v>
      </c>
      <c r="B1067" s="4" t="s">
        <v>155</v>
      </c>
      <c r="C1067" s="5" t="s">
        <v>156</v>
      </c>
      <c r="D1067" s="5">
        <v>52236</v>
      </c>
      <c r="E1067" s="5">
        <v>248437</v>
      </c>
      <c r="F1067" s="5">
        <v>31250</v>
      </c>
      <c r="G1067" s="5">
        <v>137756</v>
      </c>
      <c r="H1067" s="5">
        <v>108419</v>
      </c>
      <c r="I1067" s="5">
        <v>1724</v>
      </c>
      <c r="J1067" s="5">
        <v>0</v>
      </c>
      <c r="K1067" s="5">
        <v>258</v>
      </c>
      <c r="L1067" s="5">
        <v>16778</v>
      </c>
      <c r="M1067" s="5">
        <v>5505</v>
      </c>
      <c r="N1067" s="5">
        <v>11015</v>
      </c>
      <c r="O1067" s="5">
        <v>402010</v>
      </c>
      <c r="P1067" s="3"/>
      <c r="Q1067" s="3"/>
    </row>
    <row r="1068" spans="1:17" x14ac:dyDescent="0.2">
      <c r="A1068" s="2">
        <v>2007</v>
      </c>
      <c r="B1068" s="1" t="s">
        <v>155</v>
      </c>
      <c r="C1068" s="2" t="s">
        <v>156</v>
      </c>
      <c r="D1068" s="2">
        <v>51926</v>
      </c>
      <c r="E1068" s="2">
        <v>273160</v>
      </c>
      <c r="F1068" s="2">
        <v>32634</v>
      </c>
      <c r="G1068" s="2">
        <v>149759</v>
      </c>
      <c r="H1068" s="2">
        <v>120733</v>
      </c>
      <c r="I1068" s="2">
        <v>1910</v>
      </c>
      <c r="J1068" s="2">
        <v>0</v>
      </c>
      <c r="K1068" s="2">
        <v>354</v>
      </c>
      <c r="L1068" s="2">
        <v>20161</v>
      </c>
      <c r="M1068" s="2">
        <v>6594</v>
      </c>
      <c r="N1068" s="2">
        <v>13213</v>
      </c>
      <c r="O1068" s="2">
        <v>402010</v>
      </c>
      <c r="P1068" s="3"/>
      <c r="Q1068" s="3"/>
    </row>
    <row r="1069" spans="1:17" x14ac:dyDescent="0.2">
      <c r="A1069" s="5">
        <v>2008</v>
      </c>
      <c r="B1069" s="4" t="s">
        <v>155</v>
      </c>
      <c r="C1069" s="5" t="s">
        <v>156</v>
      </c>
      <c r="D1069" s="5">
        <v>29630</v>
      </c>
      <c r="E1069" s="5">
        <v>267399</v>
      </c>
      <c r="F1069" s="5">
        <v>36882</v>
      </c>
      <c r="G1069" s="5">
        <v>153820</v>
      </c>
      <c r="H1069" s="5">
        <v>109267</v>
      </c>
      <c r="I1069" s="5">
        <v>1963</v>
      </c>
      <c r="J1069" s="5">
        <v>0</v>
      </c>
      <c r="K1069" s="5">
        <v>602</v>
      </c>
      <c r="L1069" s="5">
        <v>7574</v>
      </c>
      <c r="M1069" s="5">
        <v>1978</v>
      </c>
      <c r="N1069" s="5">
        <v>4994</v>
      </c>
      <c r="O1069" s="5">
        <v>402010</v>
      </c>
      <c r="P1069" s="3"/>
      <c r="Q1069" s="3"/>
    </row>
    <row r="1070" spans="1:17" x14ac:dyDescent="0.2">
      <c r="A1070" s="2">
        <v>2009</v>
      </c>
      <c r="B1070" s="1" t="s">
        <v>155</v>
      </c>
      <c r="C1070" s="2" t="s">
        <v>156</v>
      </c>
      <c r="D1070" s="2">
        <v>35919</v>
      </c>
      <c r="E1070" s="2">
        <v>297119</v>
      </c>
      <c r="F1070" s="2">
        <v>37909</v>
      </c>
      <c r="G1070" s="2">
        <v>161334</v>
      </c>
      <c r="H1070" s="2">
        <v>131102</v>
      </c>
      <c r="I1070" s="2">
        <v>1992</v>
      </c>
      <c r="J1070" s="2">
        <v>0</v>
      </c>
      <c r="K1070" s="2">
        <v>386</v>
      </c>
      <c r="L1070" s="2">
        <v>11979</v>
      </c>
      <c r="M1070" s="2">
        <v>3538</v>
      </c>
      <c r="N1070" s="2">
        <v>8055</v>
      </c>
      <c r="O1070" s="2">
        <v>402010</v>
      </c>
      <c r="P1070" s="3"/>
      <c r="Q1070" s="3"/>
    </row>
    <row r="1071" spans="1:17" x14ac:dyDescent="0.2">
      <c r="A1071" s="5">
        <v>2010</v>
      </c>
      <c r="B1071" s="4" t="s">
        <v>155</v>
      </c>
      <c r="C1071" s="5" t="s">
        <v>156</v>
      </c>
      <c r="D1071" s="5">
        <v>45458</v>
      </c>
      <c r="E1071" s="5">
        <v>372229</v>
      </c>
      <c r="F1071" s="5">
        <v>56892</v>
      </c>
      <c r="G1071" s="5">
        <v>209295</v>
      </c>
      <c r="H1071" s="5">
        <v>157318</v>
      </c>
      <c r="I1071" s="5">
        <v>2558</v>
      </c>
      <c r="J1071" s="5">
        <v>0</v>
      </c>
      <c r="K1071" s="5">
        <v>527</v>
      </c>
      <c r="L1071" s="5">
        <v>19101</v>
      </c>
      <c r="M1071" s="5">
        <v>5607</v>
      </c>
      <c r="N1071" s="5">
        <v>12967</v>
      </c>
      <c r="O1071" s="5">
        <v>402010</v>
      </c>
      <c r="P1071" s="3"/>
      <c r="Q1071" s="3"/>
    </row>
    <row r="1072" spans="1:17" x14ac:dyDescent="0.2">
      <c r="A1072" s="2">
        <v>2011</v>
      </c>
      <c r="B1072" s="1" t="s">
        <v>155</v>
      </c>
      <c r="C1072" s="2" t="s">
        <v>156</v>
      </c>
      <c r="D1072" s="2">
        <v>44362</v>
      </c>
      <c r="E1072" s="2">
        <v>392647</v>
      </c>
      <c r="F1072" s="2">
        <v>58894</v>
      </c>
      <c r="G1072" s="2">
        <v>223686</v>
      </c>
      <c r="H1072" s="2">
        <v>164850</v>
      </c>
      <c r="I1072" s="2">
        <v>2664</v>
      </c>
      <c r="J1072" s="2">
        <v>0</v>
      </c>
      <c r="K1072" s="2">
        <v>492</v>
      </c>
      <c r="L1072" s="2">
        <v>15314</v>
      </c>
      <c r="M1072" s="2">
        <v>4568</v>
      </c>
      <c r="N1072" s="2">
        <v>10254</v>
      </c>
      <c r="O1072" s="2">
        <v>402010</v>
      </c>
      <c r="P1072" s="3"/>
      <c r="Q1072" s="3"/>
    </row>
    <row r="1073" spans="1:17" x14ac:dyDescent="0.2">
      <c r="A1073" s="5">
        <v>2012</v>
      </c>
      <c r="B1073" s="4" t="s">
        <v>155</v>
      </c>
      <c r="C1073" s="5" t="s">
        <v>156</v>
      </c>
      <c r="D1073" s="5">
        <v>52986</v>
      </c>
      <c r="E1073" s="5">
        <v>427452</v>
      </c>
      <c r="F1073" s="5">
        <v>61320</v>
      </c>
      <c r="G1073" s="5">
        <v>235864</v>
      </c>
      <c r="H1073" s="5">
        <v>187647</v>
      </c>
      <c r="I1073" s="5">
        <v>2744</v>
      </c>
      <c r="J1073" s="5">
        <v>0</v>
      </c>
      <c r="K1073" s="5">
        <v>488</v>
      </c>
      <c r="L1073" s="5">
        <v>22236</v>
      </c>
      <c r="M1073" s="5">
        <v>6924</v>
      </c>
      <c r="N1073" s="5">
        <v>14824</v>
      </c>
      <c r="O1073" s="5">
        <v>402010</v>
      </c>
      <c r="P1073" s="3"/>
      <c r="Q1073" s="3"/>
    </row>
    <row r="1074" spans="1:17" x14ac:dyDescent="0.2">
      <c r="A1074" s="2">
        <v>2013</v>
      </c>
      <c r="B1074" s="1" t="s">
        <v>155</v>
      </c>
      <c r="C1074" s="2" t="s">
        <v>156</v>
      </c>
      <c r="D1074" s="2">
        <v>56685</v>
      </c>
      <c r="E1074" s="2">
        <v>484931</v>
      </c>
      <c r="F1074" s="2">
        <v>71275</v>
      </c>
      <c r="G1074" s="2">
        <v>260446</v>
      </c>
      <c r="H1074" s="2">
        <v>221890</v>
      </c>
      <c r="I1074" s="2">
        <v>2801</v>
      </c>
      <c r="J1074" s="2">
        <v>0</v>
      </c>
      <c r="K1074" s="2">
        <v>369</v>
      </c>
      <c r="L1074" s="2">
        <v>28796</v>
      </c>
      <c r="M1074" s="2">
        <v>8951</v>
      </c>
      <c r="N1074" s="2">
        <v>19476</v>
      </c>
      <c r="O1074" s="2">
        <v>402010</v>
      </c>
      <c r="P1074" s="3"/>
      <c r="Q1074" s="3"/>
    </row>
    <row r="1075" spans="1:17" x14ac:dyDescent="0.2">
      <c r="A1075" s="5">
        <v>2014</v>
      </c>
      <c r="B1075" s="4" t="s">
        <v>155</v>
      </c>
      <c r="C1075" s="5" t="s">
        <v>156</v>
      </c>
      <c r="D1075" s="5">
        <v>70854</v>
      </c>
      <c r="E1075" s="5">
        <v>526186</v>
      </c>
      <c r="F1075" s="5">
        <v>79370</v>
      </c>
      <c r="G1075" s="5">
        <v>283159</v>
      </c>
      <c r="H1075" s="5">
        <v>240170</v>
      </c>
      <c r="I1075" s="5">
        <v>3253</v>
      </c>
      <c r="J1075" s="5">
        <v>0</v>
      </c>
      <c r="K1075" s="5">
        <v>298</v>
      </c>
      <c r="L1075" s="5">
        <v>28105</v>
      </c>
      <c r="M1075" s="5">
        <v>7935</v>
      </c>
      <c r="N1075" s="5">
        <v>19872</v>
      </c>
      <c r="O1075" s="5">
        <v>402010</v>
      </c>
      <c r="P1075" s="3"/>
      <c r="Q1075" s="3"/>
    </row>
    <row r="1076" spans="1:17" x14ac:dyDescent="0.2">
      <c r="A1076" s="2">
        <v>2015</v>
      </c>
      <c r="B1076" s="1" t="s">
        <v>155</v>
      </c>
      <c r="C1076" s="2" t="s">
        <v>156</v>
      </c>
      <c r="D1076" s="2">
        <v>78651</v>
      </c>
      <c r="E1076" s="2">
        <v>552257</v>
      </c>
      <c r="F1076" s="2">
        <v>82300</v>
      </c>
      <c r="G1076" s="2">
        <v>293630</v>
      </c>
      <c r="H1076" s="2">
        <v>255550</v>
      </c>
      <c r="I1076" s="2">
        <v>3515</v>
      </c>
      <c r="J1076" s="2">
        <v>0</v>
      </c>
      <c r="K1076" s="2">
        <v>331</v>
      </c>
      <c r="L1076" s="2">
        <v>34946</v>
      </c>
      <c r="M1076" s="2">
        <v>10532</v>
      </c>
      <c r="N1076" s="2">
        <v>24083</v>
      </c>
      <c r="O1076" s="2">
        <v>402010</v>
      </c>
      <c r="P1076" s="3"/>
      <c r="Q1076" s="3"/>
    </row>
    <row r="1077" spans="1:17" x14ac:dyDescent="0.2">
      <c r="A1077" s="5">
        <v>2016</v>
      </c>
      <c r="B1077" s="4" t="s">
        <v>155</v>
      </c>
      <c r="C1077" s="5" t="s">
        <v>156</v>
      </c>
      <c r="D1077" s="5">
        <v>94943</v>
      </c>
      <c r="E1077" s="5">
        <v>620854</v>
      </c>
      <c r="F1077" s="5">
        <v>97681</v>
      </c>
      <c r="G1077" s="5">
        <v>334495</v>
      </c>
      <c r="H1077" s="5">
        <v>283001</v>
      </c>
      <c r="I1077" s="5">
        <v>3497</v>
      </c>
      <c r="J1077" s="5">
        <v>0</v>
      </c>
      <c r="K1077" s="5">
        <v>353</v>
      </c>
      <c r="L1077" s="5">
        <v>33667</v>
      </c>
      <c r="M1077" s="5">
        <v>9240</v>
      </c>
      <c r="N1077" s="5">
        <v>24074</v>
      </c>
      <c r="O1077" s="5">
        <v>402010</v>
      </c>
      <c r="P1077" s="3"/>
      <c r="Q1077" s="3"/>
    </row>
    <row r="1078" spans="1:17" x14ac:dyDescent="0.2">
      <c r="A1078" s="2">
        <v>2017</v>
      </c>
      <c r="B1078" s="1" t="s">
        <v>155</v>
      </c>
      <c r="C1078" s="2" t="s">
        <v>156</v>
      </c>
      <c r="D1078" s="2">
        <v>122129</v>
      </c>
      <c r="E1078" s="2">
        <v>702095</v>
      </c>
      <c r="F1078" s="2">
        <v>96267</v>
      </c>
      <c r="G1078" s="2">
        <v>350141</v>
      </c>
      <c r="H1078" s="2">
        <v>348296</v>
      </c>
      <c r="I1078" s="2">
        <v>4984</v>
      </c>
      <c r="J1078" s="2">
        <v>0</v>
      </c>
      <c r="K1078" s="2">
        <v>413</v>
      </c>
      <c r="L1078" s="2">
        <v>23838</v>
      </c>
      <c r="M1078" s="2">
        <v>-21515</v>
      </c>
      <c r="N1078" s="2">
        <v>44940</v>
      </c>
      <c r="O1078" s="2">
        <v>402010</v>
      </c>
      <c r="P1078" s="3"/>
      <c r="Q1078" s="3"/>
    </row>
    <row r="1079" spans="1:17" x14ac:dyDescent="0.2">
      <c r="A1079" s="5">
        <v>2018</v>
      </c>
      <c r="B1079" s="4" t="s">
        <v>155</v>
      </c>
      <c r="C1079" s="5" t="s">
        <v>156</v>
      </c>
      <c r="D1079" s="5">
        <v>118849</v>
      </c>
      <c r="E1079" s="5">
        <v>707794</v>
      </c>
      <c r="F1079" s="5">
        <v>93117</v>
      </c>
      <c r="G1079" s="5">
        <v>355294</v>
      </c>
      <c r="H1079" s="5">
        <v>348703</v>
      </c>
      <c r="I1079" s="5">
        <v>3853</v>
      </c>
      <c r="J1079" s="5">
        <v>0</v>
      </c>
      <c r="K1079" s="5">
        <v>301</v>
      </c>
      <c r="L1079" s="5">
        <v>4001</v>
      </c>
      <c r="M1079" s="5">
        <v>-321</v>
      </c>
      <c r="N1079" s="5">
        <v>4021</v>
      </c>
      <c r="O1079" s="5">
        <v>402010</v>
      </c>
      <c r="P1079" s="3"/>
      <c r="Q1079" s="3"/>
    </row>
    <row r="1080" spans="1:17" x14ac:dyDescent="0.2">
      <c r="A1080" s="2">
        <v>2019</v>
      </c>
      <c r="B1080" s="1" t="s">
        <v>155</v>
      </c>
      <c r="C1080" s="2" t="s">
        <v>156</v>
      </c>
      <c r="D1080" s="2">
        <v>135215</v>
      </c>
      <c r="E1080" s="2">
        <v>817729</v>
      </c>
      <c r="F1080" s="2">
        <v>104564</v>
      </c>
      <c r="G1080" s="2">
        <v>389166</v>
      </c>
      <c r="H1080" s="2">
        <v>424791</v>
      </c>
      <c r="I1080" s="2">
        <v>3961</v>
      </c>
      <c r="J1080" s="2">
        <v>0</v>
      </c>
      <c r="K1080" s="2">
        <v>375</v>
      </c>
      <c r="L1080" s="2">
        <v>102696</v>
      </c>
      <c r="M1080" s="2">
        <v>20904</v>
      </c>
      <c r="N1080" s="2">
        <v>81417</v>
      </c>
      <c r="O1080" s="2">
        <v>402010</v>
      </c>
      <c r="P1080" s="3"/>
      <c r="Q1080" s="3"/>
    </row>
    <row r="1081" spans="1:17" x14ac:dyDescent="0.2">
      <c r="A1081" s="5">
        <v>2004</v>
      </c>
      <c r="B1081" s="4" t="s">
        <v>157</v>
      </c>
      <c r="C1081" s="5" t="s">
        <v>158</v>
      </c>
      <c r="D1081" s="5">
        <v>1640</v>
      </c>
      <c r="E1081" s="5">
        <v>8170</v>
      </c>
      <c r="F1081" s="5">
        <v>1641</v>
      </c>
      <c r="G1081" s="5">
        <v>4145</v>
      </c>
      <c r="H1081" s="5">
        <v>4025</v>
      </c>
      <c r="I1081" s="5">
        <v>64</v>
      </c>
      <c r="J1081" s="5"/>
      <c r="K1081" s="5">
        <v>0</v>
      </c>
      <c r="L1081" s="5">
        <v>1494</v>
      </c>
      <c r="M1081" s="5">
        <v>432</v>
      </c>
      <c r="N1081" s="5">
        <v>1062</v>
      </c>
      <c r="O1081" s="5">
        <v>351010</v>
      </c>
      <c r="P1081" s="3"/>
      <c r="Q1081" s="3"/>
    </row>
    <row r="1082" spans="1:17" x14ac:dyDescent="0.2">
      <c r="A1082" s="2">
        <v>2005</v>
      </c>
      <c r="B1082" s="1" t="s">
        <v>157</v>
      </c>
      <c r="C1082" s="2" t="s">
        <v>158</v>
      </c>
      <c r="D1082" s="2">
        <v>848</v>
      </c>
      <c r="E1082" s="2">
        <v>8196</v>
      </c>
      <c r="F1082" s="2">
        <v>1865</v>
      </c>
      <c r="G1082" s="2">
        <v>3914</v>
      </c>
      <c r="H1082" s="2">
        <v>4282</v>
      </c>
      <c r="I1082" s="2">
        <v>90</v>
      </c>
      <c r="J1082" s="2"/>
      <c r="K1082" s="2">
        <v>0</v>
      </c>
      <c r="L1082" s="2">
        <v>891</v>
      </c>
      <c r="M1082" s="2">
        <v>263</v>
      </c>
      <c r="N1082" s="2">
        <v>628</v>
      </c>
      <c r="O1082" s="2">
        <v>351010</v>
      </c>
      <c r="P1082" s="3"/>
      <c r="Q1082" s="3"/>
    </row>
    <row r="1083" spans="1:17" x14ac:dyDescent="0.2">
      <c r="A1083" s="5">
        <v>2006</v>
      </c>
      <c r="B1083" s="4" t="s">
        <v>157</v>
      </c>
      <c r="C1083" s="5" t="s">
        <v>158</v>
      </c>
      <c r="D1083" s="5">
        <v>1668</v>
      </c>
      <c r="E1083" s="5">
        <v>31096</v>
      </c>
      <c r="F1083" s="5">
        <v>8902</v>
      </c>
      <c r="G1083" s="5">
        <v>15798</v>
      </c>
      <c r="H1083" s="5">
        <v>15298</v>
      </c>
      <c r="I1083" s="5">
        <v>435</v>
      </c>
      <c r="J1083" s="5"/>
      <c r="K1083" s="5">
        <v>0</v>
      </c>
      <c r="L1083" s="5">
        <v>-3535</v>
      </c>
      <c r="M1083" s="5">
        <v>42</v>
      </c>
      <c r="N1083" s="5">
        <v>-3577</v>
      </c>
      <c r="O1083" s="5">
        <v>351010</v>
      </c>
      <c r="P1083" s="3"/>
      <c r="Q1083" s="3"/>
    </row>
    <row r="1084" spans="1:17" x14ac:dyDescent="0.2">
      <c r="A1084" s="2">
        <v>2007</v>
      </c>
      <c r="B1084" s="1" t="s">
        <v>157</v>
      </c>
      <c r="C1084" s="2" t="s">
        <v>158</v>
      </c>
      <c r="D1084" s="2">
        <v>1452</v>
      </c>
      <c r="E1084" s="2">
        <v>31197</v>
      </c>
      <c r="F1084" s="2">
        <v>8189</v>
      </c>
      <c r="G1084" s="2">
        <v>16100</v>
      </c>
      <c r="H1084" s="2">
        <v>15097</v>
      </c>
      <c r="I1084" s="2">
        <v>570</v>
      </c>
      <c r="J1084" s="2"/>
      <c r="K1084" s="2">
        <v>0</v>
      </c>
      <c r="L1084" s="2">
        <v>-569</v>
      </c>
      <c r="M1084" s="2">
        <v>-74</v>
      </c>
      <c r="N1084" s="2">
        <v>-495</v>
      </c>
      <c r="O1084" s="2">
        <v>351010</v>
      </c>
      <c r="P1084" s="3"/>
      <c r="Q1084" s="3"/>
    </row>
    <row r="1085" spans="1:17" x14ac:dyDescent="0.2">
      <c r="A1085" s="5">
        <v>2008</v>
      </c>
      <c r="B1085" s="4" t="s">
        <v>157</v>
      </c>
      <c r="C1085" s="5" t="s">
        <v>158</v>
      </c>
      <c r="D1085" s="5">
        <v>1641</v>
      </c>
      <c r="E1085" s="5">
        <v>27139</v>
      </c>
      <c r="F1085" s="5">
        <v>6745</v>
      </c>
      <c r="G1085" s="5">
        <v>13965</v>
      </c>
      <c r="H1085" s="5">
        <v>13174</v>
      </c>
      <c r="I1085" s="5">
        <v>468</v>
      </c>
      <c r="J1085" s="5">
        <v>47</v>
      </c>
      <c r="K1085" s="5">
        <v>0</v>
      </c>
      <c r="L1085" s="5">
        <v>-2031</v>
      </c>
      <c r="M1085" s="5">
        <v>5</v>
      </c>
      <c r="N1085" s="5">
        <v>-2036</v>
      </c>
      <c r="O1085" s="5">
        <v>351010</v>
      </c>
      <c r="P1085" s="3"/>
      <c r="Q1085" s="3"/>
    </row>
    <row r="1086" spans="1:17" x14ac:dyDescent="0.2">
      <c r="A1086" s="2">
        <v>2009</v>
      </c>
      <c r="B1086" s="1" t="s">
        <v>157</v>
      </c>
      <c r="C1086" s="2" t="s">
        <v>158</v>
      </c>
      <c r="D1086" s="2">
        <v>864</v>
      </c>
      <c r="E1086" s="2">
        <v>25177</v>
      </c>
      <c r="F1086" s="2">
        <v>5918</v>
      </c>
      <c r="G1086" s="2">
        <v>12876</v>
      </c>
      <c r="H1086" s="2">
        <v>12301</v>
      </c>
      <c r="I1086" s="2">
        <v>373</v>
      </c>
      <c r="J1086" s="2">
        <v>7</v>
      </c>
      <c r="K1086" s="2">
        <v>0</v>
      </c>
      <c r="L1086" s="2">
        <v>-1308</v>
      </c>
      <c r="M1086" s="2">
        <v>-283</v>
      </c>
      <c r="N1086" s="2">
        <v>-1025</v>
      </c>
      <c r="O1086" s="2">
        <v>351010</v>
      </c>
      <c r="P1086" s="3"/>
      <c r="Q1086" s="3"/>
    </row>
    <row r="1087" spans="1:17" x14ac:dyDescent="0.2">
      <c r="A1087" s="5">
        <v>2010</v>
      </c>
      <c r="B1087" s="4" t="s">
        <v>157</v>
      </c>
      <c r="C1087" s="5" t="s">
        <v>158</v>
      </c>
      <c r="D1087" s="5">
        <v>213</v>
      </c>
      <c r="E1087" s="5">
        <v>22128</v>
      </c>
      <c r="F1087" s="5">
        <v>5438</v>
      </c>
      <c r="G1087" s="5">
        <v>10832</v>
      </c>
      <c r="H1087" s="5">
        <v>11296</v>
      </c>
      <c r="I1087" s="5">
        <v>378</v>
      </c>
      <c r="J1087" s="5">
        <v>13</v>
      </c>
      <c r="K1087" s="5">
        <v>0</v>
      </c>
      <c r="L1087" s="5">
        <v>-1063</v>
      </c>
      <c r="M1087" s="5">
        <v>2</v>
      </c>
      <c r="N1087" s="5">
        <v>-1065</v>
      </c>
      <c r="O1087" s="5">
        <v>351010</v>
      </c>
      <c r="P1087" s="3"/>
      <c r="Q1087" s="3"/>
    </row>
    <row r="1088" spans="1:17" x14ac:dyDescent="0.2">
      <c r="A1088" s="2">
        <v>2011</v>
      </c>
      <c r="B1088" s="1" t="s">
        <v>157</v>
      </c>
      <c r="C1088" s="2" t="s">
        <v>158</v>
      </c>
      <c r="D1088" s="2">
        <v>267</v>
      </c>
      <c r="E1088" s="2">
        <v>21290</v>
      </c>
      <c r="F1088" s="2">
        <v>4261</v>
      </c>
      <c r="G1088" s="2">
        <v>9937</v>
      </c>
      <c r="H1088" s="2">
        <v>11353</v>
      </c>
      <c r="I1088" s="2">
        <v>281</v>
      </c>
      <c r="J1088" s="2">
        <v>7</v>
      </c>
      <c r="K1088" s="2">
        <v>0</v>
      </c>
      <c r="L1088" s="2">
        <v>642</v>
      </c>
      <c r="M1088" s="2">
        <v>201</v>
      </c>
      <c r="N1088" s="2">
        <v>441</v>
      </c>
      <c r="O1088" s="2">
        <v>351010</v>
      </c>
      <c r="P1088" s="3"/>
      <c r="Q1088" s="3"/>
    </row>
    <row r="1089" spans="1:17" x14ac:dyDescent="0.2">
      <c r="A1089" s="5">
        <v>2012</v>
      </c>
      <c r="B1089" s="4" t="s">
        <v>157</v>
      </c>
      <c r="C1089" s="5" t="s">
        <v>158</v>
      </c>
      <c r="D1089" s="5">
        <v>207</v>
      </c>
      <c r="E1089" s="5">
        <v>17154</v>
      </c>
      <c r="F1089" s="5">
        <v>4256</v>
      </c>
      <c r="G1089" s="5">
        <v>10284</v>
      </c>
      <c r="H1089" s="5">
        <v>6870</v>
      </c>
      <c r="I1089" s="5">
        <v>261</v>
      </c>
      <c r="J1089" s="5">
        <v>5</v>
      </c>
      <c r="K1089" s="5">
        <v>0</v>
      </c>
      <c r="L1089" s="5">
        <v>-4107</v>
      </c>
      <c r="M1089" s="5">
        <v>-39</v>
      </c>
      <c r="N1089" s="5">
        <v>-4068</v>
      </c>
      <c r="O1089" s="5">
        <v>351010</v>
      </c>
      <c r="P1089" s="3"/>
      <c r="Q1089" s="3"/>
    </row>
    <row r="1090" spans="1:17" x14ac:dyDescent="0.2">
      <c r="A1090" s="2">
        <v>2013</v>
      </c>
      <c r="B1090" s="1" t="s">
        <v>157</v>
      </c>
      <c r="C1090" s="2" t="s">
        <v>158</v>
      </c>
      <c r="D1090" s="2">
        <v>217</v>
      </c>
      <c r="E1090" s="2">
        <v>16571</v>
      </c>
      <c r="F1090" s="2">
        <v>4240</v>
      </c>
      <c r="G1090" s="2">
        <v>10032</v>
      </c>
      <c r="H1090" s="2">
        <v>6539</v>
      </c>
      <c r="I1090" s="2">
        <v>254</v>
      </c>
      <c r="J1090" s="2">
        <v>6</v>
      </c>
      <c r="K1090" s="2">
        <v>0</v>
      </c>
      <c r="L1090" s="2">
        <v>-223</v>
      </c>
      <c r="M1090" s="2">
        <v>-102</v>
      </c>
      <c r="N1090" s="2">
        <v>-121</v>
      </c>
      <c r="O1090" s="2">
        <v>351010</v>
      </c>
      <c r="P1090" s="3"/>
      <c r="Q1090" s="3"/>
    </row>
    <row r="1091" spans="1:17" x14ac:dyDescent="0.2">
      <c r="A1091" s="5">
        <v>2014</v>
      </c>
      <c r="B1091" s="4" t="s">
        <v>157</v>
      </c>
      <c r="C1091" s="5" t="s">
        <v>158</v>
      </c>
      <c r="D1091" s="5">
        <v>587</v>
      </c>
      <c r="E1091" s="5">
        <v>17042</v>
      </c>
      <c r="F1091" s="5">
        <v>4262</v>
      </c>
      <c r="G1091" s="5">
        <v>10585</v>
      </c>
      <c r="H1091" s="5">
        <v>6457</v>
      </c>
      <c r="I1091" s="5">
        <v>216</v>
      </c>
      <c r="J1091" s="5">
        <v>5</v>
      </c>
      <c r="K1091" s="5">
        <v>0</v>
      </c>
      <c r="L1091" s="5">
        <v>-509</v>
      </c>
      <c r="M1091" s="5">
        <v>-390</v>
      </c>
      <c r="N1091" s="5">
        <v>-119</v>
      </c>
      <c r="O1091" s="5">
        <v>351010</v>
      </c>
      <c r="P1091" s="3"/>
      <c r="Q1091" s="3"/>
    </row>
    <row r="1092" spans="1:17" x14ac:dyDescent="0.2">
      <c r="A1092" s="2">
        <v>2015</v>
      </c>
      <c r="B1092" s="1" t="s">
        <v>157</v>
      </c>
      <c r="C1092" s="2" t="s">
        <v>158</v>
      </c>
      <c r="D1092" s="2">
        <v>319</v>
      </c>
      <c r="E1092" s="2">
        <v>18133</v>
      </c>
      <c r="F1092" s="2">
        <v>5677</v>
      </c>
      <c r="G1092" s="2">
        <v>11813</v>
      </c>
      <c r="H1092" s="2">
        <v>6320</v>
      </c>
      <c r="I1092" s="2">
        <v>235</v>
      </c>
      <c r="J1092" s="2">
        <v>5</v>
      </c>
      <c r="K1092" s="2">
        <v>0</v>
      </c>
      <c r="L1092" s="2">
        <v>-650</v>
      </c>
      <c r="M1092" s="2">
        <v>-411</v>
      </c>
      <c r="N1092" s="2">
        <v>-239</v>
      </c>
      <c r="O1092" s="2">
        <v>351010</v>
      </c>
      <c r="P1092" s="3"/>
      <c r="Q1092" s="3"/>
    </row>
    <row r="1093" spans="1:17" x14ac:dyDescent="0.2">
      <c r="A1093" s="5">
        <v>2016</v>
      </c>
      <c r="B1093" s="4" t="s">
        <v>157</v>
      </c>
      <c r="C1093" s="5" t="s">
        <v>158</v>
      </c>
      <c r="D1093" s="5">
        <v>439</v>
      </c>
      <c r="E1093" s="5">
        <v>18096</v>
      </c>
      <c r="F1093" s="5">
        <v>5484</v>
      </c>
      <c r="G1093" s="5">
        <v>11363</v>
      </c>
      <c r="H1093" s="5">
        <v>6733</v>
      </c>
      <c r="I1093" s="5">
        <v>233</v>
      </c>
      <c r="J1093" s="5">
        <v>5</v>
      </c>
      <c r="K1093" s="5">
        <v>0</v>
      </c>
      <c r="L1093" s="5">
        <v>177</v>
      </c>
      <c r="M1093" s="5">
        <v>-170</v>
      </c>
      <c r="N1093" s="5">
        <v>347</v>
      </c>
      <c r="O1093" s="5">
        <v>351010</v>
      </c>
      <c r="P1093" s="3"/>
      <c r="Q1093" s="3"/>
    </row>
    <row r="1094" spans="1:17" x14ac:dyDescent="0.2">
      <c r="A1094" s="2">
        <v>2017</v>
      </c>
      <c r="B1094" s="1" t="s">
        <v>157</v>
      </c>
      <c r="C1094" s="2" t="s">
        <v>158</v>
      </c>
      <c r="D1094" s="2">
        <v>991</v>
      </c>
      <c r="E1094" s="2">
        <v>19042</v>
      </c>
      <c r="F1094" s="2">
        <v>3819</v>
      </c>
      <c r="G1094" s="2">
        <v>12030</v>
      </c>
      <c r="H1094" s="2">
        <v>7012</v>
      </c>
      <c r="I1094" s="2">
        <v>229</v>
      </c>
      <c r="J1094" s="2">
        <v>5</v>
      </c>
      <c r="K1094" s="2">
        <v>0</v>
      </c>
      <c r="L1094" s="2">
        <v>933</v>
      </c>
      <c r="M1094" s="2">
        <v>829</v>
      </c>
      <c r="N1094" s="2">
        <v>104</v>
      </c>
      <c r="O1094" s="2">
        <v>351010</v>
      </c>
      <c r="P1094" s="3"/>
      <c r="Q1094" s="3"/>
    </row>
    <row r="1095" spans="1:17" x14ac:dyDescent="0.2">
      <c r="A1095" s="5">
        <v>2018</v>
      </c>
      <c r="B1095" s="4" t="s">
        <v>157</v>
      </c>
      <c r="C1095" s="5" t="s">
        <v>158</v>
      </c>
      <c r="D1095" s="5">
        <v>801</v>
      </c>
      <c r="E1095" s="5">
        <v>20999</v>
      </c>
      <c r="F1095" s="5">
        <v>4808</v>
      </c>
      <c r="G1095" s="5">
        <v>12273</v>
      </c>
      <c r="H1095" s="5">
        <v>8726</v>
      </c>
      <c r="I1095" s="5">
        <v>241</v>
      </c>
      <c r="J1095" s="5">
        <v>3</v>
      </c>
      <c r="K1095" s="5">
        <v>0</v>
      </c>
      <c r="L1095" s="5">
        <v>1422</v>
      </c>
      <c r="M1095" s="5">
        <v>-249</v>
      </c>
      <c r="N1095" s="5">
        <v>1671</v>
      </c>
      <c r="O1095" s="5">
        <v>351010</v>
      </c>
      <c r="P1095" s="3"/>
      <c r="Q1095" s="3"/>
    </row>
    <row r="1096" spans="1:17" x14ac:dyDescent="0.2">
      <c r="A1096" s="2">
        <v>2019</v>
      </c>
      <c r="B1096" s="1" t="s">
        <v>157</v>
      </c>
      <c r="C1096" s="2" t="s">
        <v>158</v>
      </c>
      <c r="D1096" s="2">
        <v>563</v>
      </c>
      <c r="E1096" s="2">
        <v>30565</v>
      </c>
      <c r="F1096" s="2">
        <v>9640</v>
      </c>
      <c r="G1096" s="2">
        <v>16688</v>
      </c>
      <c r="H1096" s="2">
        <v>13877</v>
      </c>
      <c r="I1096" s="2">
        <v>473</v>
      </c>
      <c r="J1096" s="2">
        <v>30</v>
      </c>
      <c r="K1096" s="2">
        <v>0</v>
      </c>
      <c r="L1096" s="2">
        <v>687</v>
      </c>
      <c r="M1096" s="2">
        <v>-4013</v>
      </c>
      <c r="N1096" s="2">
        <v>4700</v>
      </c>
      <c r="O1096" s="2">
        <v>351010</v>
      </c>
      <c r="P1096" s="3"/>
      <c r="Q1096" s="3"/>
    </row>
    <row r="1097" spans="1:17" x14ac:dyDescent="0.2">
      <c r="A1097" s="5">
        <v>2004</v>
      </c>
      <c r="B1097" s="4" t="s">
        <v>159</v>
      </c>
      <c r="C1097" s="5" t="s">
        <v>160</v>
      </c>
      <c r="D1097" s="5">
        <v>273.89999999999998</v>
      </c>
      <c r="E1097" s="5">
        <v>3529.1</v>
      </c>
      <c r="F1097" s="5">
        <v>584.5</v>
      </c>
      <c r="G1097" s="5">
        <v>1972.7</v>
      </c>
      <c r="H1097" s="5">
        <v>1534.2</v>
      </c>
      <c r="I1097" s="5">
        <v>29.7</v>
      </c>
      <c r="J1097" s="5">
        <v>0.7</v>
      </c>
      <c r="K1097" s="5">
        <v>9.1</v>
      </c>
      <c r="L1097" s="5">
        <v>308.60000000000002</v>
      </c>
      <c r="M1097" s="5">
        <v>81.2</v>
      </c>
      <c r="N1097" s="5">
        <v>218.3</v>
      </c>
      <c r="O1097" s="5">
        <v>251010</v>
      </c>
      <c r="P1097" s="3"/>
      <c r="Q1097" s="3"/>
    </row>
    <row r="1098" spans="1:17" x14ac:dyDescent="0.2">
      <c r="A1098" s="2">
        <v>2005</v>
      </c>
      <c r="B1098" s="1" t="s">
        <v>159</v>
      </c>
      <c r="C1098" s="2" t="s">
        <v>160</v>
      </c>
      <c r="D1098" s="2">
        <v>130.30000000000001</v>
      </c>
      <c r="E1098" s="2">
        <v>4089.4</v>
      </c>
      <c r="F1098" s="2">
        <v>740.5</v>
      </c>
      <c r="G1098" s="2">
        <v>2309.1</v>
      </c>
      <c r="H1098" s="2">
        <v>1644.2</v>
      </c>
      <c r="I1098" s="2">
        <v>44</v>
      </c>
      <c r="J1098" s="2">
        <v>4.2</v>
      </c>
      <c r="K1098" s="2">
        <v>19.5</v>
      </c>
      <c r="L1098" s="2">
        <v>314.2</v>
      </c>
      <c r="M1098" s="2">
        <v>55.1</v>
      </c>
      <c r="N1098" s="2">
        <v>239.6</v>
      </c>
      <c r="O1098" s="2">
        <v>251010</v>
      </c>
      <c r="P1098" s="3"/>
      <c r="Q1098" s="3"/>
    </row>
    <row r="1099" spans="1:17" x14ac:dyDescent="0.2">
      <c r="A1099" s="5">
        <v>2006</v>
      </c>
      <c r="B1099" s="4" t="s">
        <v>159</v>
      </c>
      <c r="C1099" s="5" t="s">
        <v>160</v>
      </c>
      <c r="D1099" s="5">
        <v>182.4</v>
      </c>
      <c r="E1099" s="5">
        <v>4584</v>
      </c>
      <c r="F1099" s="5">
        <v>721.1</v>
      </c>
      <c r="G1099" s="5">
        <v>2546.5</v>
      </c>
      <c r="H1099" s="5">
        <v>1875.4</v>
      </c>
      <c r="I1099" s="5">
        <v>48.7</v>
      </c>
      <c r="J1099" s="5">
        <v>3.2</v>
      </c>
      <c r="K1099" s="5">
        <v>26.3</v>
      </c>
      <c r="L1099" s="5">
        <v>270.3</v>
      </c>
      <c r="M1099" s="5">
        <v>32.4</v>
      </c>
      <c r="N1099" s="5">
        <v>211.6</v>
      </c>
      <c r="O1099" s="5">
        <v>251010</v>
      </c>
      <c r="P1099" s="3"/>
      <c r="Q1099" s="3"/>
    </row>
    <row r="1100" spans="1:17" x14ac:dyDescent="0.2">
      <c r="A1100" s="2">
        <v>2007</v>
      </c>
      <c r="B1100" s="1" t="s">
        <v>159</v>
      </c>
      <c r="C1100" s="2" t="s">
        <v>160</v>
      </c>
      <c r="D1100" s="2">
        <v>203.1</v>
      </c>
      <c r="E1100" s="2">
        <v>4958.5</v>
      </c>
      <c r="F1100" s="2">
        <v>636.29999999999995</v>
      </c>
      <c r="G1100" s="2">
        <v>2519.5</v>
      </c>
      <c r="H1100" s="2">
        <v>2321.1</v>
      </c>
      <c r="I1100" s="2">
        <v>44.3</v>
      </c>
      <c r="J1100" s="2">
        <v>6.7</v>
      </c>
      <c r="K1100" s="2">
        <v>28</v>
      </c>
      <c r="L1100" s="2">
        <v>430.4</v>
      </c>
      <c r="M1100" s="2">
        <v>113.9</v>
      </c>
      <c r="N1100" s="2">
        <v>288.5</v>
      </c>
      <c r="O1100" s="2">
        <v>251010</v>
      </c>
      <c r="P1100" s="3"/>
      <c r="Q1100" s="3"/>
    </row>
    <row r="1101" spans="1:17" x14ac:dyDescent="0.2">
      <c r="A1101" s="5">
        <v>2008</v>
      </c>
      <c r="B1101" s="4" t="s">
        <v>159</v>
      </c>
      <c r="C1101" s="5" t="s">
        <v>160</v>
      </c>
      <c r="D1101" s="5">
        <v>103.4</v>
      </c>
      <c r="E1101" s="5">
        <v>4644</v>
      </c>
      <c r="F1101" s="5">
        <v>643.4</v>
      </c>
      <c r="G1101" s="5">
        <v>2606.5</v>
      </c>
      <c r="H1101" s="5">
        <v>2006</v>
      </c>
      <c r="I1101" s="5">
        <v>52.1</v>
      </c>
      <c r="J1101" s="5">
        <v>7.1</v>
      </c>
      <c r="K1101" s="5">
        <v>16.3</v>
      </c>
      <c r="L1101" s="5">
        <v>14</v>
      </c>
      <c r="M1101" s="5">
        <v>33.299999999999997</v>
      </c>
      <c r="N1101" s="5">
        <v>-35.6</v>
      </c>
      <c r="O1101" s="5">
        <v>251010</v>
      </c>
      <c r="P1101" s="3"/>
      <c r="Q1101" s="3"/>
    </row>
    <row r="1102" spans="1:17" x14ac:dyDescent="0.2">
      <c r="A1102" s="2">
        <v>2009</v>
      </c>
      <c r="B1102" s="1" t="s">
        <v>159</v>
      </c>
      <c r="C1102" s="2" t="s">
        <v>160</v>
      </c>
      <c r="D1102" s="2">
        <v>357.4</v>
      </c>
      <c r="E1102" s="2">
        <v>4811.3999999999996</v>
      </c>
      <c r="F1102" s="2">
        <v>773.2</v>
      </c>
      <c r="G1102" s="2">
        <v>2588.6999999999998</v>
      </c>
      <c r="H1102" s="2">
        <v>2185.3000000000002</v>
      </c>
      <c r="I1102" s="2">
        <v>68.400000000000006</v>
      </c>
      <c r="J1102" s="2">
        <v>2.5</v>
      </c>
      <c r="K1102" s="2">
        <v>9.4</v>
      </c>
      <c r="L1102" s="2">
        <v>17.899999999999999</v>
      </c>
      <c r="M1102" s="2">
        <v>-18.5</v>
      </c>
      <c r="N1102" s="2">
        <v>27</v>
      </c>
      <c r="O1102" s="2">
        <v>251010</v>
      </c>
      <c r="P1102" s="3"/>
      <c r="Q1102" s="3"/>
    </row>
    <row r="1103" spans="1:17" x14ac:dyDescent="0.2">
      <c r="A1103" s="5">
        <v>2010</v>
      </c>
      <c r="B1103" s="4" t="s">
        <v>159</v>
      </c>
      <c r="C1103" s="5" t="s">
        <v>160</v>
      </c>
      <c r="D1103" s="5">
        <v>449.9</v>
      </c>
      <c r="E1103" s="5">
        <v>5555</v>
      </c>
      <c r="F1103" s="5">
        <v>1058</v>
      </c>
      <c r="G1103" s="5">
        <v>3245.2</v>
      </c>
      <c r="H1103" s="5">
        <v>2258.6</v>
      </c>
      <c r="I1103" s="5">
        <v>80</v>
      </c>
      <c r="J1103" s="5">
        <v>2.8</v>
      </c>
      <c r="K1103" s="5">
        <v>18.8</v>
      </c>
      <c r="L1103" s="5">
        <v>477.9</v>
      </c>
      <c r="M1103" s="5">
        <v>81.7</v>
      </c>
      <c r="N1103" s="5">
        <v>377.4</v>
      </c>
      <c r="O1103" s="5">
        <v>251010</v>
      </c>
      <c r="P1103" s="3"/>
      <c r="Q1103" s="3"/>
    </row>
    <row r="1104" spans="1:17" x14ac:dyDescent="0.2">
      <c r="A1104" s="2">
        <v>2011</v>
      </c>
      <c r="B1104" s="1" t="s">
        <v>159</v>
      </c>
      <c r="C1104" s="2" t="s">
        <v>160</v>
      </c>
      <c r="D1104" s="2">
        <v>359.6</v>
      </c>
      <c r="E1104" s="2">
        <v>5958.6</v>
      </c>
      <c r="F1104" s="2">
        <v>1132.8</v>
      </c>
      <c r="G1104" s="2">
        <v>3505.6</v>
      </c>
      <c r="H1104" s="2">
        <v>2387.9</v>
      </c>
      <c r="I1104" s="2">
        <v>89.6</v>
      </c>
      <c r="J1104" s="2">
        <v>4.8</v>
      </c>
      <c r="K1104" s="2">
        <v>20.5</v>
      </c>
      <c r="L1104" s="2">
        <v>765.9</v>
      </c>
      <c r="M1104" s="2">
        <v>195.3</v>
      </c>
      <c r="N1104" s="2">
        <v>550.1</v>
      </c>
      <c r="O1104" s="2">
        <v>251010</v>
      </c>
      <c r="P1104" s="3"/>
      <c r="Q1104" s="3"/>
    </row>
    <row r="1105" spans="1:17" x14ac:dyDescent="0.2">
      <c r="A1105" s="5">
        <v>2012</v>
      </c>
      <c r="B1105" s="4" t="s">
        <v>159</v>
      </c>
      <c r="C1105" s="5" t="s">
        <v>160</v>
      </c>
      <c r="D1105" s="5">
        <v>715.7</v>
      </c>
      <c r="E1105" s="5">
        <v>6400.8</v>
      </c>
      <c r="F1105" s="5">
        <v>828.1</v>
      </c>
      <c r="G1105" s="5">
        <v>3254.7</v>
      </c>
      <c r="H1105" s="5">
        <v>3082.6</v>
      </c>
      <c r="I1105" s="5">
        <v>57.2</v>
      </c>
      <c r="J1105" s="5">
        <v>4.7</v>
      </c>
      <c r="K1105" s="5">
        <v>21.5</v>
      </c>
      <c r="L1105" s="5">
        <v>761</v>
      </c>
      <c r="M1105" s="5">
        <v>238.6</v>
      </c>
      <c r="N1105" s="5">
        <v>500.9</v>
      </c>
      <c r="O1105" s="5">
        <v>251010</v>
      </c>
      <c r="P1105" s="3"/>
      <c r="Q1105" s="3"/>
    </row>
    <row r="1106" spans="1:17" x14ac:dyDescent="0.2">
      <c r="A1106" s="2">
        <v>2013</v>
      </c>
      <c r="B1106" s="1" t="s">
        <v>159</v>
      </c>
      <c r="C1106" s="2" t="s">
        <v>160</v>
      </c>
      <c r="D1106" s="2">
        <v>939.5</v>
      </c>
      <c r="E1106" s="2">
        <v>6917</v>
      </c>
      <c r="F1106" s="2">
        <v>1027.8</v>
      </c>
      <c r="G1106" s="2">
        <v>3284.6</v>
      </c>
      <c r="H1106" s="2">
        <v>3560.6</v>
      </c>
      <c r="I1106" s="2">
        <v>46.1</v>
      </c>
      <c r="J1106" s="2">
        <v>4.8</v>
      </c>
      <c r="K1106" s="2">
        <v>26.7</v>
      </c>
      <c r="L1106" s="2">
        <v>869.3</v>
      </c>
      <c r="M1106" s="2">
        <v>218.3</v>
      </c>
      <c r="N1106" s="2">
        <v>624.29999999999995</v>
      </c>
      <c r="O1106" s="2">
        <v>251010</v>
      </c>
      <c r="P1106" s="3"/>
      <c r="Q1106" s="3"/>
    </row>
    <row r="1107" spans="1:17" x14ac:dyDescent="0.2">
      <c r="A1107" s="5">
        <v>2014</v>
      </c>
      <c r="B1107" s="4" t="s">
        <v>159</v>
      </c>
      <c r="C1107" s="5" t="s">
        <v>160</v>
      </c>
      <c r="D1107" s="5">
        <v>797.8</v>
      </c>
      <c r="E1107" s="5">
        <v>7228</v>
      </c>
      <c r="F1107" s="5">
        <v>738.8</v>
      </c>
      <c r="G1107" s="5">
        <v>3537.1</v>
      </c>
      <c r="H1107" s="5">
        <v>3616.2</v>
      </c>
      <c r="I1107" s="5">
        <v>49.9</v>
      </c>
      <c r="J1107" s="5">
        <v>5.5</v>
      </c>
      <c r="K1107" s="5">
        <v>31.7</v>
      </c>
      <c r="L1107" s="5">
        <v>980.1</v>
      </c>
      <c r="M1107" s="5">
        <v>292.60000000000002</v>
      </c>
      <c r="N1107" s="5">
        <v>655.8</v>
      </c>
      <c r="O1107" s="5">
        <v>251010</v>
      </c>
      <c r="P1107" s="3"/>
      <c r="Q1107" s="3"/>
    </row>
    <row r="1108" spans="1:17" x14ac:dyDescent="0.2">
      <c r="A1108" s="2">
        <v>2015</v>
      </c>
      <c r="B1108" s="1" t="s">
        <v>159</v>
      </c>
      <c r="C1108" s="2" t="s">
        <v>160</v>
      </c>
      <c r="D1108" s="2">
        <v>590</v>
      </c>
      <c r="E1108" s="2">
        <v>8841.5</v>
      </c>
      <c r="F1108" s="2">
        <v>2285.4</v>
      </c>
      <c r="G1108" s="2">
        <v>5210</v>
      </c>
      <c r="H1108" s="2">
        <v>3553.7</v>
      </c>
      <c r="I1108" s="2">
        <v>76.900000000000006</v>
      </c>
      <c r="J1108" s="2">
        <v>7.5</v>
      </c>
      <c r="K1108" s="2">
        <v>36.700000000000003</v>
      </c>
      <c r="L1108" s="2">
        <v>926.8</v>
      </c>
      <c r="M1108" s="2">
        <v>280.39999999999998</v>
      </c>
      <c r="N1108" s="2">
        <v>609.70000000000005</v>
      </c>
      <c r="O1108" s="2">
        <v>251010</v>
      </c>
      <c r="P1108" s="3"/>
      <c r="Q1108" s="3"/>
    </row>
    <row r="1109" spans="1:17" x14ac:dyDescent="0.2">
      <c r="A1109" s="5">
        <v>2016</v>
      </c>
      <c r="B1109" s="4" t="s">
        <v>159</v>
      </c>
      <c r="C1109" s="5" t="s">
        <v>160</v>
      </c>
      <c r="D1109" s="5">
        <v>443.7</v>
      </c>
      <c r="E1109" s="5">
        <v>8834.7000000000007</v>
      </c>
      <c r="F1109" s="5">
        <v>2063</v>
      </c>
      <c r="G1109" s="5">
        <v>5532.8</v>
      </c>
      <c r="H1109" s="5">
        <v>3218.3</v>
      </c>
      <c r="I1109" s="5">
        <v>98.7</v>
      </c>
      <c r="J1109" s="5">
        <v>6.3</v>
      </c>
      <c r="K1109" s="5">
        <v>41.7</v>
      </c>
      <c r="L1109" s="5">
        <v>190.5</v>
      </c>
      <c r="M1109" s="5">
        <v>30.3</v>
      </c>
      <c r="N1109" s="5">
        <v>118.5</v>
      </c>
      <c r="O1109" s="5">
        <v>251010</v>
      </c>
      <c r="P1109" s="3"/>
      <c r="Q1109" s="3"/>
    </row>
    <row r="1110" spans="1:17" x14ac:dyDescent="0.2">
      <c r="A1110" s="2">
        <v>2017</v>
      </c>
      <c r="B1110" s="1" t="s">
        <v>159</v>
      </c>
      <c r="C1110" s="2" t="s">
        <v>160</v>
      </c>
      <c r="D1110" s="2">
        <v>545.29999999999995</v>
      </c>
      <c r="E1110" s="2">
        <v>9787.6</v>
      </c>
      <c r="F1110" s="2">
        <v>2119.5</v>
      </c>
      <c r="G1110" s="2">
        <v>5961.7</v>
      </c>
      <c r="H1110" s="2">
        <v>3716.8</v>
      </c>
      <c r="I1110" s="2">
        <v>90.2</v>
      </c>
      <c r="J1110" s="2">
        <v>5.8</v>
      </c>
      <c r="K1110" s="2">
        <v>43.4</v>
      </c>
      <c r="L1110" s="2">
        <v>1063.5999999999999</v>
      </c>
      <c r="M1110" s="2">
        <v>580.29999999999995</v>
      </c>
      <c r="N1110" s="2">
        <v>439.9</v>
      </c>
      <c r="O1110" s="2">
        <v>251010</v>
      </c>
      <c r="P1110" s="3"/>
      <c r="Q1110" s="3"/>
    </row>
    <row r="1111" spans="1:17" x14ac:dyDescent="0.2">
      <c r="A1111" s="5">
        <v>2018</v>
      </c>
      <c r="B1111" s="4" t="s">
        <v>159</v>
      </c>
      <c r="C1111" s="5" t="s">
        <v>160</v>
      </c>
      <c r="D1111" s="5">
        <v>739.4</v>
      </c>
      <c r="E1111" s="5">
        <v>10095.299999999999</v>
      </c>
      <c r="F1111" s="5">
        <v>2080.5</v>
      </c>
      <c r="G1111" s="5">
        <v>5750.5</v>
      </c>
      <c r="H1111" s="5">
        <v>4225.5</v>
      </c>
      <c r="I1111" s="5">
        <v>81</v>
      </c>
      <c r="J1111" s="5">
        <v>6.4</v>
      </c>
      <c r="K1111" s="5">
        <v>53.9</v>
      </c>
      <c r="L1111" s="5">
        <v>1195.9000000000001</v>
      </c>
      <c r="M1111" s="5">
        <v>211.3</v>
      </c>
      <c r="N1111" s="5">
        <v>930.7</v>
      </c>
      <c r="O1111" s="5">
        <v>251010</v>
      </c>
      <c r="P1111" s="3"/>
      <c r="Q1111" s="3"/>
    </row>
    <row r="1112" spans="1:17" x14ac:dyDescent="0.2">
      <c r="A1112" s="2">
        <v>2019</v>
      </c>
      <c r="B1112" s="1" t="s">
        <v>159</v>
      </c>
      <c r="C1112" s="2" t="s">
        <v>160</v>
      </c>
      <c r="D1112" s="2">
        <v>832</v>
      </c>
      <c r="E1112" s="2">
        <v>9702</v>
      </c>
      <c r="F1112" s="2">
        <v>2011</v>
      </c>
      <c r="G1112" s="2">
        <v>4858</v>
      </c>
      <c r="H1112" s="2">
        <v>4706</v>
      </c>
      <c r="I1112" s="2">
        <v>71</v>
      </c>
      <c r="J1112" s="2">
        <v>12</v>
      </c>
      <c r="K1112" s="2">
        <v>51</v>
      </c>
      <c r="L1112" s="2">
        <v>1265</v>
      </c>
      <c r="M1112" s="2">
        <v>468</v>
      </c>
      <c r="N1112" s="2">
        <v>746</v>
      </c>
      <c r="O1112" s="2">
        <v>251010</v>
      </c>
      <c r="P1112" s="3"/>
      <c r="Q1112" s="3"/>
    </row>
    <row r="1113" spans="1:17" x14ac:dyDescent="0.2">
      <c r="A1113" s="5">
        <v>2004</v>
      </c>
      <c r="B1113" s="4" t="s">
        <v>161</v>
      </c>
      <c r="C1113" s="5" t="s">
        <v>162</v>
      </c>
      <c r="D1113" s="5">
        <v>264.09899999999999</v>
      </c>
      <c r="E1113" s="5">
        <v>9063.2279999999992</v>
      </c>
      <c r="F1113" s="5">
        <v>5011.8140000000003</v>
      </c>
      <c r="G1113" s="5">
        <v>5340.8270000000002</v>
      </c>
      <c r="H1113" s="5">
        <v>2936.0729999999999</v>
      </c>
      <c r="I1113" s="5">
        <v>317.07</v>
      </c>
      <c r="J1113" s="5">
        <v>0</v>
      </c>
      <c r="K1113" s="5">
        <v>63.488999999999997</v>
      </c>
      <c r="L1113" s="5">
        <v>318.928</v>
      </c>
      <c r="M1113" s="5">
        <v>0</v>
      </c>
      <c r="N1113" s="5">
        <v>284.017</v>
      </c>
      <c r="O1113" s="5">
        <v>601010</v>
      </c>
      <c r="P1113" s="3"/>
      <c r="Q1113" s="3"/>
    </row>
    <row r="1114" spans="1:17" x14ac:dyDescent="0.2">
      <c r="A1114" s="2">
        <v>2005</v>
      </c>
      <c r="B1114" s="1" t="s">
        <v>161</v>
      </c>
      <c r="C1114" s="2" t="s">
        <v>162</v>
      </c>
      <c r="D1114" s="2">
        <v>287.11399999999998</v>
      </c>
      <c r="E1114" s="2">
        <v>8902.3680000000004</v>
      </c>
      <c r="F1114" s="2">
        <v>4826.2539999999999</v>
      </c>
      <c r="G1114" s="2">
        <v>5245.7539999999999</v>
      </c>
      <c r="H1114" s="2">
        <v>2917.346</v>
      </c>
      <c r="I1114" s="2">
        <v>313.791</v>
      </c>
      <c r="J1114" s="2">
        <v>0</v>
      </c>
      <c r="K1114" s="2">
        <v>68.085999999999999</v>
      </c>
      <c r="L1114" s="2">
        <v>461.03699999999998</v>
      </c>
      <c r="M1114" s="2">
        <v>0</v>
      </c>
      <c r="N1114" s="2">
        <v>438.29199999999997</v>
      </c>
      <c r="O1114" s="2">
        <v>601010</v>
      </c>
      <c r="P1114" s="3"/>
      <c r="Q1114" s="3"/>
    </row>
    <row r="1115" spans="1:17" x14ac:dyDescent="0.2">
      <c r="A1115" s="5">
        <v>2006</v>
      </c>
      <c r="B1115" s="4" t="s">
        <v>161</v>
      </c>
      <c r="C1115" s="5" t="s">
        <v>162</v>
      </c>
      <c r="D1115" s="5">
        <v>751.572</v>
      </c>
      <c r="E1115" s="5">
        <v>9695.0220000000008</v>
      </c>
      <c r="F1115" s="5">
        <v>4600.9369999999999</v>
      </c>
      <c r="G1115" s="5">
        <v>5848.2879999999996</v>
      </c>
      <c r="H1115" s="5">
        <v>3223.2260000000001</v>
      </c>
      <c r="I1115" s="5">
        <v>304.16000000000003</v>
      </c>
      <c r="J1115" s="5">
        <v>0</v>
      </c>
      <c r="K1115" s="5">
        <v>70.962999999999994</v>
      </c>
      <c r="L1115" s="5">
        <v>944.59799999999996</v>
      </c>
      <c r="M1115" s="5">
        <v>0</v>
      </c>
      <c r="N1115" s="5">
        <v>873.63499999999999</v>
      </c>
      <c r="O1115" s="5">
        <v>601010</v>
      </c>
      <c r="P1115" s="3"/>
      <c r="Q1115" s="3"/>
    </row>
    <row r="1116" spans="1:17" x14ac:dyDescent="0.2">
      <c r="A1116" s="2">
        <v>2007</v>
      </c>
      <c r="B1116" s="1" t="s">
        <v>161</v>
      </c>
      <c r="C1116" s="2" t="s">
        <v>162</v>
      </c>
      <c r="D1116" s="2">
        <v>1693.76</v>
      </c>
      <c r="E1116" s="2">
        <v>11192.637000000001</v>
      </c>
      <c r="F1116" s="2">
        <v>5492.1660000000002</v>
      </c>
      <c r="G1116" s="2">
        <v>6869.92</v>
      </c>
      <c r="H1116" s="2">
        <v>3668.8249999999998</v>
      </c>
      <c r="I1116" s="2">
        <v>316.93299999999999</v>
      </c>
      <c r="J1116" s="2">
        <v>0</v>
      </c>
      <c r="K1116" s="2">
        <v>65</v>
      </c>
      <c r="L1116" s="2">
        <v>1163.134</v>
      </c>
      <c r="M1116" s="2">
        <v>0</v>
      </c>
      <c r="N1116" s="2">
        <v>1324.69</v>
      </c>
      <c r="O1116" s="2">
        <v>601010</v>
      </c>
      <c r="P1116" s="3"/>
      <c r="Q1116" s="3"/>
    </row>
    <row r="1117" spans="1:17" x14ac:dyDescent="0.2">
      <c r="A1117" s="5">
        <v>2008</v>
      </c>
      <c r="B1117" s="4" t="s">
        <v>161</v>
      </c>
      <c r="C1117" s="5" t="s">
        <v>162</v>
      </c>
      <c r="D1117" s="5">
        <v>263.48</v>
      </c>
      <c r="E1117" s="5">
        <v>10911.645</v>
      </c>
      <c r="F1117" s="5">
        <v>6271.9160000000002</v>
      </c>
      <c r="G1117" s="5">
        <v>6781.7510000000002</v>
      </c>
      <c r="H1117" s="5">
        <v>3531.2669999999998</v>
      </c>
      <c r="I1117" s="5">
        <v>313.85500000000002</v>
      </c>
      <c r="J1117" s="5">
        <v>0</v>
      </c>
      <c r="K1117" s="5">
        <v>24.003</v>
      </c>
      <c r="L1117" s="5">
        <v>149.23500000000001</v>
      </c>
      <c r="M1117" s="5">
        <v>0</v>
      </c>
      <c r="N1117" s="5">
        <v>125.232</v>
      </c>
      <c r="O1117" s="5">
        <v>601010</v>
      </c>
      <c r="P1117" s="3"/>
      <c r="Q1117" s="3"/>
    </row>
    <row r="1118" spans="1:17" x14ac:dyDescent="0.2">
      <c r="A1118" s="2">
        <v>2009</v>
      </c>
      <c r="B1118" s="1" t="s">
        <v>161</v>
      </c>
      <c r="C1118" s="2" t="s">
        <v>162</v>
      </c>
      <c r="D1118" s="2">
        <v>1470.8</v>
      </c>
      <c r="E1118" s="2">
        <v>12348.703</v>
      </c>
      <c r="F1118" s="2">
        <v>6719.7709999999997</v>
      </c>
      <c r="G1118" s="2">
        <v>7223.9920000000002</v>
      </c>
      <c r="H1118" s="2">
        <v>4446.0020000000004</v>
      </c>
      <c r="I1118" s="2">
        <v>371.649</v>
      </c>
      <c r="J1118" s="2">
        <v>0</v>
      </c>
      <c r="K1118" s="2">
        <v>43.484999999999999</v>
      </c>
      <c r="L1118" s="2">
        <v>274.49900000000002</v>
      </c>
      <c r="M1118" s="2">
        <v>0</v>
      </c>
      <c r="N1118" s="2">
        <v>231.01400000000001</v>
      </c>
      <c r="O1118" s="2">
        <v>601010</v>
      </c>
      <c r="P1118" s="3"/>
      <c r="Q1118" s="3"/>
    </row>
    <row r="1119" spans="1:17" x14ac:dyDescent="0.2">
      <c r="A1119" s="5">
        <v>2010</v>
      </c>
      <c r="B1119" s="4" t="s">
        <v>161</v>
      </c>
      <c r="C1119" s="5" t="s">
        <v>162</v>
      </c>
      <c r="D1119" s="5">
        <v>786.97900000000004</v>
      </c>
      <c r="E1119" s="5">
        <v>13348.263000000001</v>
      </c>
      <c r="F1119" s="5">
        <v>7786.0010000000002</v>
      </c>
      <c r="G1119" s="5">
        <v>8328.4179999999997</v>
      </c>
      <c r="H1119" s="5">
        <v>4372.643</v>
      </c>
      <c r="I1119" s="5">
        <v>419.06</v>
      </c>
      <c r="J1119" s="5">
        <v>0</v>
      </c>
      <c r="K1119" s="5">
        <v>31.254999999999999</v>
      </c>
      <c r="L1119" s="5">
        <v>190.327</v>
      </c>
      <c r="M1119" s="5">
        <v>0</v>
      </c>
      <c r="N1119" s="5">
        <v>159.072</v>
      </c>
      <c r="O1119" s="5">
        <v>601010</v>
      </c>
      <c r="P1119" s="3"/>
      <c r="Q1119" s="3"/>
    </row>
    <row r="1120" spans="1:17" x14ac:dyDescent="0.2">
      <c r="A1120" s="2">
        <v>2011</v>
      </c>
      <c r="B1120" s="1" t="s">
        <v>161</v>
      </c>
      <c r="C1120" s="2" t="s">
        <v>162</v>
      </c>
      <c r="D1120" s="2">
        <v>1863.54</v>
      </c>
      <c r="E1120" s="2">
        <v>14782.966</v>
      </c>
      <c r="F1120" s="2">
        <v>8704.1380000000008</v>
      </c>
      <c r="G1120" s="2">
        <v>9313.7980000000007</v>
      </c>
      <c r="H1120" s="2">
        <v>4865.9979999999996</v>
      </c>
      <c r="I1120" s="2">
        <v>442.30900000000003</v>
      </c>
      <c r="J1120" s="2">
        <v>0</v>
      </c>
      <c r="K1120" s="2">
        <v>41.146999999999998</v>
      </c>
      <c r="L1120" s="2">
        <v>313.82600000000002</v>
      </c>
      <c r="M1120" s="2">
        <v>0</v>
      </c>
      <c r="N1120" s="2">
        <v>272.67899999999997</v>
      </c>
      <c r="O1120" s="2">
        <v>601010</v>
      </c>
      <c r="P1120" s="3"/>
      <c r="Q1120" s="3"/>
    </row>
    <row r="1121" spans="1:17" x14ac:dyDescent="0.2">
      <c r="A1121" s="5">
        <v>2012</v>
      </c>
      <c r="B1121" s="4" t="s">
        <v>161</v>
      </c>
      <c r="C1121" s="5" t="s">
        <v>162</v>
      </c>
      <c r="D1121" s="5">
        <v>1097.1590000000001</v>
      </c>
      <c r="E1121" s="5">
        <v>15462.321</v>
      </c>
      <c r="F1121" s="5">
        <v>8912.3690000000006</v>
      </c>
      <c r="G1121" s="5">
        <v>9619.0329999999994</v>
      </c>
      <c r="H1121" s="5">
        <v>5097.0649999999996</v>
      </c>
      <c r="I1121" s="5">
        <v>457.84199999999998</v>
      </c>
      <c r="J1121" s="5">
        <v>0</v>
      </c>
      <c r="K1121" s="5">
        <v>38.335000000000001</v>
      </c>
      <c r="L1121" s="5">
        <v>294.22199999999998</v>
      </c>
      <c r="M1121" s="5">
        <v>0</v>
      </c>
      <c r="N1121" s="5">
        <v>289.64999999999998</v>
      </c>
      <c r="O1121" s="5">
        <v>601010</v>
      </c>
      <c r="P1121" s="3"/>
      <c r="Q1121" s="3"/>
    </row>
    <row r="1122" spans="1:17" x14ac:dyDescent="0.2">
      <c r="A1122" s="2">
        <v>2013</v>
      </c>
      <c r="B1122" s="1" t="s">
        <v>161</v>
      </c>
      <c r="C1122" s="2" t="s">
        <v>162</v>
      </c>
      <c r="D1122" s="2">
        <v>2422.3380000000002</v>
      </c>
      <c r="E1122" s="2">
        <v>20162.251</v>
      </c>
      <c r="F1122" s="2">
        <v>11521.508</v>
      </c>
      <c r="G1122" s="2">
        <v>12967.712</v>
      </c>
      <c r="H1122" s="2">
        <v>5741.1530000000002</v>
      </c>
      <c r="I1122" s="2">
        <v>515.03200000000004</v>
      </c>
      <c r="J1122" s="2">
        <v>0</v>
      </c>
      <c r="K1122" s="2">
        <v>77.477999999999994</v>
      </c>
      <c r="L1122" s="2">
        <v>703.64800000000002</v>
      </c>
      <c r="M1122" s="2">
        <v>0</v>
      </c>
      <c r="N1122" s="2">
        <v>749.81100000000004</v>
      </c>
      <c r="O1122" s="2">
        <v>601010</v>
      </c>
      <c r="P1122" s="3"/>
      <c r="Q1122" s="3"/>
    </row>
    <row r="1123" spans="1:17" x14ac:dyDescent="0.2">
      <c r="A1123" s="5">
        <v>2014</v>
      </c>
      <c r="B1123" s="4" t="s">
        <v>161</v>
      </c>
      <c r="C1123" s="5" t="s">
        <v>162</v>
      </c>
      <c r="D1123" s="5">
        <v>2250.4</v>
      </c>
      <c r="E1123" s="5">
        <v>19886.767</v>
      </c>
      <c r="F1123" s="5">
        <v>10086.984</v>
      </c>
      <c r="G1123" s="5">
        <v>11878.505999999999</v>
      </c>
      <c r="H1123" s="5">
        <v>5697.2979999999998</v>
      </c>
      <c r="I1123" s="5">
        <v>508.21899999999999</v>
      </c>
      <c r="J1123" s="5">
        <v>0</v>
      </c>
      <c r="K1123" s="5">
        <v>82.445999999999998</v>
      </c>
      <c r="L1123" s="5">
        <v>526.05700000000002</v>
      </c>
      <c r="M1123" s="5">
        <v>0</v>
      </c>
      <c r="N1123" s="5">
        <v>443.61099999999999</v>
      </c>
      <c r="O1123" s="5">
        <v>601010</v>
      </c>
      <c r="P1123" s="3"/>
      <c r="Q1123" s="3"/>
    </row>
    <row r="1124" spans="1:17" x14ac:dyDescent="0.2">
      <c r="A1124" s="2">
        <v>2015</v>
      </c>
      <c r="B1124" s="1" t="s">
        <v>161</v>
      </c>
      <c r="C1124" s="2" t="s">
        <v>162</v>
      </c>
      <c r="D1124" s="2">
        <v>797.50800000000004</v>
      </c>
      <c r="E1124" s="2">
        <v>18379.455999999998</v>
      </c>
      <c r="F1124" s="2">
        <v>9216.5130000000008</v>
      </c>
      <c r="G1124" s="2">
        <v>10492.529</v>
      </c>
      <c r="H1124" s="2">
        <v>5709.4350000000004</v>
      </c>
      <c r="I1124" s="2">
        <v>466.40899999999999</v>
      </c>
      <c r="J1124" s="2">
        <v>0</v>
      </c>
      <c r="K1124" s="2">
        <v>216.81200000000001</v>
      </c>
      <c r="L1124" s="2">
        <v>799.91800000000001</v>
      </c>
      <c r="M1124" s="2">
        <v>0</v>
      </c>
      <c r="N1124" s="2">
        <v>583.10599999999999</v>
      </c>
      <c r="O1124" s="2">
        <v>601010</v>
      </c>
      <c r="P1124" s="3"/>
      <c r="Q1124" s="3"/>
    </row>
    <row r="1125" spans="1:17" x14ac:dyDescent="0.2">
      <c r="A1125" s="5">
        <v>2016</v>
      </c>
      <c r="B1125" s="4" t="s">
        <v>161</v>
      </c>
      <c r="C1125" s="5" t="s">
        <v>162</v>
      </c>
      <c r="D1125" s="5">
        <v>420.08800000000002</v>
      </c>
      <c r="E1125" s="5">
        <v>18851.643</v>
      </c>
      <c r="F1125" s="5">
        <v>9796.1329999999998</v>
      </c>
      <c r="G1125" s="5">
        <v>10919.718999999999</v>
      </c>
      <c r="H1125" s="5">
        <v>5786.2950000000001</v>
      </c>
      <c r="I1125" s="5">
        <v>452.226</v>
      </c>
      <c r="J1125" s="5">
        <v>0</v>
      </c>
      <c r="K1125" s="5">
        <v>57.192</v>
      </c>
      <c r="L1125" s="5">
        <v>569.97699999999998</v>
      </c>
      <c r="M1125" s="5">
        <v>0</v>
      </c>
      <c r="N1125" s="5">
        <v>512.78499999999997</v>
      </c>
      <c r="O1125" s="5">
        <v>601010</v>
      </c>
      <c r="P1125" s="3"/>
      <c r="Q1125" s="3"/>
    </row>
    <row r="1126" spans="1:17" x14ac:dyDescent="0.2">
      <c r="A1126" s="2">
        <v>2017</v>
      </c>
      <c r="B1126" s="1" t="s">
        <v>161</v>
      </c>
      <c r="C1126" s="2" t="s">
        <v>162</v>
      </c>
      <c r="D1126" s="2">
        <v>505.36900000000003</v>
      </c>
      <c r="E1126" s="2">
        <v>19372.233</v>
      </c>
      <c r="F1126" s="2">
        <v>10271.611000000001</v>
      </c>
      <c r="G1126" s="2">
        <v>11269.777</v>
      </c>
      <c r="H1126" s="2">
        <v>5813.9570000000003</v>
      </c>
      <c r="I1126" s="2">
        <v>435.55099999999999</v>
      </c>
      <c r="J1126" s="2">
        <v>0</v>
      </c>
      <c r="K1126" s="2">
        <v>100.042</v>
      </c>
      <c r="L1126" s="2">
        <v>562.48099999999999</v>
      </c>
      <c r="M1126" s="2">
        <v>0</v>
      </c>
      <c r="N1126" s="2">
        <v>462.43900000000002</v>
      </c>
      <c r="O1126" s="2">
        <v>601010</v>
      </c>
      <c r="P1126" s="3"/>
      <c r="Q1126" s="3"/>
    </row>
    <row r="1127" spans="1:17" x14ac:dyDescent="0.2">
      <c r="A1127" s="5">
        <v>2018</v>
      </c>
      <c r="B1127" s="4" t="s">
        <v>161</v>
      </c>
      <c r="C1127" s="5" t="s">
        <v>162</v>
      </c>
      <c r="D1127" s="5">
        <v>639.19100000000003</v>
      </c>
      <c r="E1127" s="5">
        <v>20256.476999999999</v>
      </c>
      <c r="F1127" s="5">
        <v>11007.757</v>
      </c>
      <c r="G1127" s="5">
        <v>12042.509</v>
      </c>
      <c r="H1127" s="5">
        <v>5883.1710000000003</v>
      </c>
      <c r="I1127" s="5">
        <v>443.93400000000003</v>
      </c>
      <c r="J1127" s="5">
        <v>0</v>
      </c>
      <c r="K1127" s="5">
        <v>129.71600000000001</v>
      </c>
      <c r="L1127" s="5">
        <v>712.56299999999999</v>
      </c>
      <c r="M1127" s="5">
        <v>0</v>
      </c>
      <c r="N1127" s="5">
        <v>582.84699999999998</v>
      </c>
      <c r="O1127" s="5">
        <v>601010</v>
      </c>
      <c r="P1127" s="3"/>
      <c r="Q1127" s="3"/>
    </row>
    <row r="1128" spans="1:17" x14ac:dyDescent="0.2">
      <c r="A1128" s="2">
        <v>2019</v>
      </c>
      <c r="B1128" s="1" t="s">
        <v>161</v>
      </c>
      <c r="C1128" s="2" t="s">
        <v>162</v>
      </c>
      <c r="D1128" s="2">
        <v>691.88599999999997</v>
      </c>
      <c r="E1128" s="2">
        <v>21284.904999999999</v>
      </c>
      <c r="F1128" s="2">
        <v>12236.028</v>
      </c>
      <c r="G1128" s="2">
        <v>13262.304</v>
      </c>
      <c r="H1128" s="2">
        <v>5693.0519999999997</v>
      </c>
      <c r="I1128" s="2">
        <v>467.62799999999999</v>
      </c>
      <c r="J1128" s="2">
        <v>0</v>
      </c>
      <c r="K1128" s="2">
        <v>130.465</v>
      </c>
      <c r="L1128" s="2">
        <v>651.99900000000002</v>
      </c>
      <c r="M1128" s="2">
        <v>0</v>
      </c>
      <c r="N1128" s="2">
        <v>521.53399999999999</v>
      </c>
      <c r="O1128" s="2">
        <v>601010</v>
      </c>
      <c r="P1128" s="3"/>
      <c r="Q1128" s="3"/>
    </row>
    <row r="1129" spans="1:17" x14ac:dyDescent="0.2">
      <c r="A1129" s="5">
        <v>2004</v>
      </c>
      <c r="B1129" s="4" t="s">
        <v>163</v>
      </c>
      <c r="C1129" s="5" t="s">
        <v>164</v>
      </c>
      <c r="D1129" s="5">
        <v>213190</v>
      </c>
      <c r="E1129" s="5">
        <v>1484101</v>
      </c>
      <c r="F1129" s="5">
        <v>207910</v>
      </c>
      <c r="G1129" s="5">
        <v>1374810</v>
      </c>
      <c r="H1129" s="5">
        <v>109291</v>
      </c>
      <c r="I1129" s="5">
        <v>13262</v>
      </c>
      <c r="J1129" s="5">
        <v>0</v>
      </c>
      <c r="K1129" s="5">
        <v>227</v>
      </c>
      <c r="L1129" s="5">
        <v>24182</v>
      </c>
      <c r="M1129" s="5">
        <v>6909</v>
      </c>
      <c r="N1129" s="5">
        <v>17046</v>
      </c>
      <c r="O1129" s="5">
        <v>401010</v>
      </c>
      <c r="P1129" s="3"/>
      <c r="Q1129" s="3"/>
    </row>
    <row r="1130" spans="1:17" x14ac:dyDescent="0.2">
      <c r="A1130" s="2">
        <v>2005</v>
      </c>
      <c r="B1130" s="1" t="s">
        <v>163</v>
      </c>
      <c r="C1130" s="2" t="s">
        <v>164</v>
      </c>
      <c r="D1130" s="2">
        <v>217315</v>
      </c>
      <c r="E1130" s="2">
        <v>1494037</v>
      </c>
      <c r="F1130" s="2">
        <v>217499</v>
      </c>
      <c r="G1130" s="2">
        <v>1381500</v>
      </c>
      <c r="H1130" s="2">
        <v>112537</v>
      </c>
      <c r="I1130" s="2">
        <v>23120</v>
      </c>
      <c r="J1130" s="2">
        <v>0</v>
      </c>
      <c r="K1130" s="2">
        <v>549</v>
      </c>
      <c r="L1130" s="2">
        <v>29433</v>
      </c>
      <c r="M1130" s="2">
        <v>9078</v>
      </c>
      <c r="N1130" s="2">
        <v>24589</v>
      </c>
      <c r="O1130" s="2">
        <v>401010</v>
      </c>
      <c r="P1130" s="3"/>
      <c r="Q1130" s="3"/>
    </row>
    <row r="1131" spans="1:17" x14ac:dyDescent="0.2">
      <c r="A1131" s="5">
        <v>2006</v>
      </c>
      <c r="B1131" s="4" t="s">
        <v>163</v>
      </c>
      <c r="C1131" s="5" t="s">
        <v>164</v>
      </c>
      <c r="D1131" s="5">
        <v>234750</v>
      </c>
      <c r="E1131" s="5">
        <v>1884318</v>
      </c>
      <c r="F1131" s="5">
        <v>288494</v>
      </c>
      <c r="G1131" s="5">
        <v>1764535</v>
      </c>
      <c r="H1131" s="5">
        <v>119783</v>
      </c>
      <c r="I1131" s="5">
        <v>35286</v>
      </c>
      <c r="J1131" s="5">
        <v>0</v>
      </c>
      <c r="K1131" s="5">
        <v>289</v>
      </c>
      <c r="L1131" s="5">
        <v>29639</v>
      </c>
      <c r="M1131" s="5">
        <v>8101</v>
      </c>
      <c r="N1131" s="5">
        <v>21538</v>
      </c>
      <c r="O1131" s="5">
        <v>401010</v>
      </c>
      <c r="P1131" s="3"/>
      <c r="Q1131" s="3"/>
    </row>
    <row r="1132" spans="1:17" x14ac:dyDescent="0.2">
      <c r="A1132" s="2">
        <v>2007</v>
      </c>
      <c r="B1132" s="1" t="s">
        <v>163</v>
      </c>
      <c r="C1132" s="2" t="s">
        <v>164</v>
      </c>
      <c r="D1132" s="2">
        <v>242663</v>
      </c>
      <c r="E1132" s="2">
        <v>2187631</v>
      </c>
      <c r="F1132" s="2">
        <v>427112</v>
      </c>
      <c r="G1132" s="2">
        <v>2074033</v>
      </c>
      <c r="H1132" s="2">
        <v>113598</v>
      </c>
      <c r="I1132" s="2">
        <v>48790</v>
      </c>
      <c r="J1132" s="2">
        <v>0</v>
      </c>
      <c r="K1132" s="2">
        <v>285</v>
      </c>
      <c r="L1132" s="2">
        <v>1701</v>
      </c>
      <c r="M1132" s="2">
        <v>-2201</v>
      </c>
      <c r="N1132" s="2">
        <v>3617</v>
      </c>
      <c r="O1132" s="2">
        <v>401010</v>
      </c>
      <c r="P1132" s="3"/>
      <c r="Q1132" s="3"/>
    </row>
    <row r="1133" spans="1:17" x14ac:dyDescent="0.2">
      <c r="A1133" s="5">
        <v>2008</v>
      </c>
      <c r="B1133" s="4" t="s">
        <v>163</v>
      </c>
      <c r="C1133" s="5" t="s">
        <v>164</v>
      </c>
      <c r="D1133" s="5">
        <v>325681</v>
      </c>
      <c r="E1133" s="5">
        <v>1938470</v>
      </c>
      <c r="F1133" s="5">
        <v>359593</v>
      </c>
      <c r="G1133" s="5">
        <v>1796840</v>
      </c>
      <c r="H1133" s="5">
        <v>141630</v>
      </c>
      <c r="I1133" s="5">
        <v>32692</v>
      </c>
      <c r="J1133" s="5">
        <v>0</v>
      </c>
      <c r="K1133" s="5">
        <v>-349</v>
      </c>
      <c r="L1133" s="5">
        <v>-53055</v>
      </c>
      <c r="M1133" s="5">
        <v>-20612</v>
      </c>
      <c r="N1133" s="5">
        <v>-27684</v>
      </c>
      <c r="O1133" s="5">
        <v>401010</v>
      </c>
      <c r="P1133" s="3"/>
      <c r="Q1133" s="3"/>
    </row>
    <row r="1134" spans="1:17" x14ac:dyDescent="0.2">
      <c r="A1134" s="2">
        <v>2009</v>
      </c>
      <c r="B1134" s="1" t="s">
        <v>163</v>
      </c>
      <c r="C1134" s="2" t="s">
        <v>164</v>
      </c>
      <c r="D1134" s="2">
        <v>344700</v>
      </c>
      <c r="E1134" s="2">
        <v>1856646</v>
      </c>
      <c r="F1134" s="2">
        <v>364019</v>
      </c>
      <c r="G1134" s="2">
        <v>1701673</v>
      </c>
      <c r="H1134" s="2">
        <v>152700</v>
      </c>
      <c r="I1134" s="2">
        <v>17575</v>
      </c>
      <c r="J1134" s="2">
        <v>0</v>
      </c>
      <c r="K1134" s="2">
        <v>95</v>
      </c>
      <c r="L1134" s="2">
        <v>-7799</v>
      </c>
      <c r="M1134" s="2">
        <v>-6733</v>
      </c>
      <c r="N1134" s="2">
        <v>-1606</v>
      </c>
      <c r="O1134" s="2">
        <v>401010</v>
      </c>
      <c r="P1134" s="3"/>
      <c r="Q1134" s="3"/>
    </row>
    <row r="1135" spans="1:17" x14ac:dyDescent="0.2">
      <c r="A1135" s="5">
        <v>2010</v>
      </c>
      <c r="B1135" s="4" t="s">
        <v>163</v>
      </c>
      <c r="C1135" s="5" t="s">
        <v>164</v>
      </c>
      <c r="D1135" s="5">
        <v>400941</v>
      </c>
      <c r="E1135" s="5">
        <v>1913902</v>
      </c>
      <c r="F1135" s="5">
        <v>381183</v>
      </c>
      <c r="G1135" s="5">
        <v>1748113</v>
      </c>
      <c r="H1135" s="5">
        <v>163468</v>
      </c>
      <c r="I1135" s="5">
        <v>16493</v>
      </c>
      <c r="J1135" s="5">
        <v>0</v>
      </c>
      <c r="K1135" s="5">
        <v>329</v>
      </c>
      <c r="L1135" s="5">
        <v>13184</v>
      </c>
      <c r="M1135" s="5">
        <v>2233</v>
      </c>
      <c r="N1135" s="5">
        <v>10602</v>
      </c>
      <c r="O1135" s="5">
        <v>401010</v>
      </c>
      <c r="P1135" s="3"/>
      <c r="Q1135" s="3"/>
    </row>
    <row r="1136" spans="1:17" x14ac:dyDescent="0.2">
      <c r="A1136" s="2">
        <v>2011</v>
      </c>
      <c r="B1136" s="1" t="s">
        <v>163</v>
      </c>
      <c r="C1136" s="2" t="s">
        <v>164</v>
      </c>
      <c r="D1136" s="2">
        <v>391754</v>
      </c>
      <c r="E1136" s="2">
        <v>1873878</v>
      </c>
      <c r="F1136" s="2">
        <v>323505</v>
      </c>
      <c r="G1136" s="2">
        <v>1694305</v>
      </c>
      <c r="H1136" s="2">
        <v>177806</v>
      </c>
      <c r="I1136" s="2">
        <v>15678</v>
      </c>
      <c r="J1136" s="2">
        <v>0</v>
      </c>
      <c r="K1136" s="2">
        <v>148</v>
      </c>
      <c r="L1136" s="2">
        <v>14624</v>
      </c>
      <c r="M1136" s="2">
        <v>3521</v>
      </c>
      <c r="N1136" s="2">
        <v>11067</v>
      </c>
      <c r="O1136" s="2">
        <v>401010</v>
      </c>
      <c r="P1136" s="3"/>
      <c r="Q1136" s="3"/>
    </row>
    <row r="1137" spans="1:17" x14ac:dyDescent="0.2">
      <c r="A1137" s="5">
        <v>2012</v>
      </c>
      <c r="B1137" s="4" t="s">
        <v>163</v>
      </c>
      <c r="C1137" s="5" t="s">
        <v>164</v>
      </c>
      <c r="D1137" s="5">
        <v>322843</v>
      </c>
      <c r="E1137" s="5">
        <v>1864660</v>
      </c>
      <c r="F1137" s="5">
        <v>239463</v>
      </c>
      <c r="G1137" s="5">
        <v>1673663</v>
      </c>
      <c r="H1137" s="5">
        <v>189049</v>
      </c>
      <c r="I1137" s="5">
        <v>12922</v>
      </c>
      <c r="J1137" s="5">
        <v>0</v>
      </c>
      <c r="K1137" s="5">
        <v>219</v>
      </c>
      <c r="L1137" s="5">
        <v>7936</v>
      </c>
      <c r="M1137" s="5">
        <v>27</v>
      </c>
      <c r="N1137" s="5">
        <v>7541</v>
      </c>
      <c r="O1137" s="5">
        <v>401010</v>
      </c>
      <c r="P1137" s="3"/>
      <c r="Q1137" s="3"/>
    </row>
    <row r="1138" spans="1:17" x14ac:dyDescent="0.2">
      <c r="A1138" s="2">
        <v>2013</v>
      </c>
      <c r="B1138" s="1" t="s">
        <v>163</v>
      </c>
      <c r="C1138" s="2" t="s">
        <v>164</v>
      </c>
      <c r="D1138" s="2">
        <v>391781</v>
      </c>
      <c r="E1138" s="2">
        <v>1880382</v>
      </c>
      <c r="F1138" s="2">
        <v>221116</v>
      </c>
      <c r="G1138" s="2">
        <v>1674249</v>
      </c>
      <c r="H1138" s="2">
        <v>204339</v>
      </c>
      <c r="I1138" s="2">
        <v>9941</v>
      </c>
      <c r="J1138" s="2">
        <v>0</v>
      </c>
      <c r="K1138" s="2">
        <v>227</v>
      </c>
      <c r="L1138" s="2">
        <v>19497</v>
      </c>
      <c r="M1138" s="2">
        <v>5867</v>
      </c>
      <c r="N1138" s="2">
        <v>13673</v>
      </c>
      <c r="O1138" s="2">
        <v>401010</v>
      </c>
      <c r="P1138" s="3"/>
      <c r="Q1138" s="3"/>
    </row>
    <row r="1139" spans="1:17" x14ac:dyDescent="0.2">
      <c r="A1139" s="5">
        <v>2014</v>
      </c>
      <c r="B1139" s="4" t="s">
        <v>163</v>
      </c>
      <c r="C1139" s="5" t="s">
        <v>164</v>
      </c>
      <c r="D1139" s="5">
        <v>330565</v>
      </c>
      <c r="E1139" s="5">
        <v>1842530</v>
      </c>
      <c r="F1139" s="5">
        <v>223080</v>
      </c>
      <c r="G1139" s="5">
        <v>1630485</v>
      </c>
      <c r="H1139" s="5">
        <v>210534</v>
      </c>
      <c r="I1139" s="5">
        <v>7998</v>
      </c>
      <c r="J1139" s="5">
        <v>0</v>
      </c>
      <c r="K1139" s="5">
        <v>185</v>
      </c>
      <c r="L1139" s="5">
        <v>14364</v>
      </c>
      <c r="M1139" s="5">
        <v>6864</v>
      </c>
      <c r="N1139" s="5">
        <v>7313</v>
      </c>
      <c r="O1139" s="5">
        <v>401010</v>
      </c>
      <c r="P1139" s="3"/>
      <c r="Q1139" s="3"/>
    </row>
    <row r="1140" spans="1:17" x14ac:dyDescent="0.2">
      <c r="A1140" s="2">
        <v>2015</v>
      </c>
      <c r="B1140" s="1" t="s">
        <v>163</v>
      </c>
      <c r="C1140" s="2" t="s">
        <v>164</v>
      </c>
      <c r="D1140" s="2">
        <v>287883</v>
      </c>
      <c r="E1140" s="2">
        <v>1731210</v>
      </c>
      <c r="F1140" s="2">
        <v>201275</v>
      </c>
      <c r="G1140" s="2">
        <v>1508118</v>
      </c>
      <c r="H1140" s="2">
        <v>221857</v>
      </c>
      <c r="I1140" s="2">
        <v>6869</v>
      </c>
      <c r="J1140" s="2">
        <v>0</v>
      </c>
      <c r="K1140" s="2">
        <v>90</v>
      </c>
      <c r="L1140" s="2">
        <v>24826</v>
      </c>
      <c r="M1140" s="2">
        <v>7440</v>
      </c>
      <c r="N1140" s="2">
        <v>17242</v>
      </c>
      <c r="O1140" s="2">
        <v>401010</v>
      </c>
      <c r="P1140" s="3"/>
      <c r="Q1140" s="3"/>
    </row>
    <row r="1141" spans="1:17" x14ac:dyDescent="0.2">
      <c r="A1141" s="5">
        <v>2016</v>
      </c>
      <c r="B1141" s="4" t="s">
        <v>163</v>
      </c>
      <c r="C1141" s="5" t="s">
        <v>164</v>
      </c>
      <c r="D1141" s="5">
        <v>335541</v>
      </c>
      <c r="E1141" s="5">
        <v>1792077</v>
      </c>
      <c r="F1141" s="5">
        <v>206178</v>
      </c>
      <c r="G1141" s="5">
        <v>1565934</v>
      </c>
      <c r="H1141" s="5">
        <v>225120</v>
      </c>
      <c r="I1141" s="5">
        <v>7211</v>
      </c>
      <c r="J1141" s="5">
        <v>0</v>
      </c>
      <c r="K1141" s="5">
        <v>63</v>
      </c>
      <c r="L1141" s="5">
        <v>21477</v>
      </c>
      <c r="M1141" s="5">
        <v>6444</v>
      </c>
      <c r="N1141" s="5">
        <v>14912</v>
      </c>
      <c r="O1141" s="5">
        <v>401010</v>
      </c>
      <c r="P1141" s="3"/>
      <c r="Q1141" s="3"/>
    </row>
    <row r="1142" spans="1:17" x14ac:dyDescent="0.2">
      <c r="A1142" s="2">
        <v>2017</v>
      </c>
      <c r="B1142" s="1" t="s">
        <v>163</v>
      </c>
      <c r="C1142" s="2" t="s">
        <v>164</v>
      </c>
      <c r="D1142" s="2">
        <v>355123</v>
      </c>
      <c r="E1142" s="2">
        <v>1842465</v>
      </c>
      <c r="F1142" s="2">
        <v>236709</v>
      </c>
      <c r="G1142" s="2">
        <v>1640793</v>
      </c>
      <c r="H1142" s="2">
        <v>200740</v>
      </c>
      <c r="I1142" s="2">
        <v>9931</v>
      </c>
      <c r="J1142" s="2">
        <v>0</v>
      </c>
      <c r="K1142" s="2">
        <v>60</v>
      </c>
      <c r="L1142" s="2">
        <v>22761</v>
      </c>
      <c r="M1142" s="2">
        <v>29388</v>
      </c>
      <c r="N1142" s="2">
        <v>-6798</v>
      </c>
      <c r="O1142" s="2">
        <v>401010</v>
      </c>
      <c r="P1142" s="3"/>
      <c r="Q1142" s="3"/>
    </row>
    <row r="1143" spans="1:17" x14ac:dyDescent="0.2">
      <c r="A1143" s="5">
        <v>2018</v>
      </c>
      <c r="B1143" s="4" t="s">
        <v>163</v>
      </c>
      <c r="C1143" s="5" t="s">
        <v>164</v>
      </c>
      <c r="D1143" s="5">
        <v>437230</v>
      </c>
      <c r="E1143" s="5">
        <v>1917383</v>
      </c>
      <c r="F1143" s="5">
        <v>231999</v>
      </c>
      <c r="G1143" s="5">
        <v>1720309</v>
      </c>
      <c r="H1143" s="5">
        <v>196220</v>
      </c>
      <c r="I1143" s="5">
        <v>14650</v>
      </c>
      <c r="J1143" s="5">
        <v>0</v>
      </c>
      <c r="K1143" s="5">
        <v>35</v>
      </c>
      <c r="L1143" s="5">
        <v>23445</v>
      </c>
      <c r="M1143" s="5">
        <v>5357</v>
      </c>
      <c r="N1143" s="5">
        <v>18045</v>
      </c>
      <c r="O1143" s="5">
        <v>401010</v>
      </c>
      <c r="P1143" s="3"/>
      <c r="Q1143" s="3"/>
    </row>
    <row r="1144" spans="1:17" x14ac:dyDescent="0.2">
      <c r="A1144" s="2">
        <v>2019</v>
      </c>
      <c r="B1144" s="1" t="s">
        <v>163</v>
      </c>
      <c r="C1144" s="2" t="s">
        <v>164</v>
      </c>
      <c r="D1144" s="2">
        <v>456079</v>
      </c>
      <c r="E1144" s="2">
        <v>1951158</v>
      </c>
      <c r="F1144" s="2">
        <v>252100</v>
      </c>
      <c r="G1144" s="2">
        <v>1757212</v>
      </c>
      <c r="H1144" s="2">
        <v>193242</v>
      </c>
      <c r="I1144" s="2">
        <v>16530</v>
      </c>
      <c r="J1144" s="2">
        <v>0</v>
      </c>
      <c r="K1144" s="2">
        <v>66</v>
      </c>
      <c r="L1144" s="2">
        <v>23901</v>
      </c>
      <c r="M1144" s="2">
        <v>4430</v>
      </c>
      <c r="N1144" s="2">
        <v>19401</v>
      </c>
      <c r="O1144" s="2">
        <v>401010</v>
      </c>
      <c r="P1144" s="3"/>
      <c r="Q1144" s="3"/>
    </row>
    <row r="1145" spans="1:17" x14ac:dyDescent="0.2">
      <c r="A1145" s="5">
        <v>2003</v>
      </c>
      <c r="B1145" s="4" t="s">
        <v>165</v>
      </c>
      <c r="C1145" s="5" t="s">
        <v>166</v>
      </c>
      <c r="D1145" s="5">
        <v>608.6</v>
      </c>
      <c r="E1145" s="5">
        <v>14222.2</v>
      </c>
      <c r="F1145" s="5">
        <v>5663.1</v>
      </c>
      <c r="G1145" s="5">
        <v>9428.2999999999993</v>
      </c>
      <c r="H1145" s="5">
        <v>4793.8999999999996</v>
      </c>
      <c r="I1145" s="5">
        <v>342.3</v>
      </c>
      <c r="J1145" s="5">
        <v>49.6</v>
      </c>
      <c r="K1145" s="5"/>
      <c r="L1145" s="5">
        <v>1152.7</v>
      </c>
      <c r="M1145" s="5">
        <v>427.6</v>
      </c>
      <c r="N1145" s="5">
        <v>811.3</v>
      </c>
      <c r="O1145" s="5">
        <v>302020</v>
      </c>
      <c r="P1145" s="3"/>
      <c r="Q1145" s="3"/>
    </row>
    <row r="1146" spans="1:17" x14ac:dyDescent="0.2">
      <c r="A1146" s="2">
        <v>2004</v>
      </c>
      <c r="B1146" s="1" t="s">
        <v>165</v>
      </c>
      <c r="C1146" s="2" t="s">
        <v>166</v>
      </c>
      <c r="D1146" s="2">
        <v>207.6</v>
      </c>
      <c r="E1146" s="2">
        <v>12791.7</v>
      </c>
      <c r="F1146" s="2">
        <v>4466.3999999999996</v>
      </c>
      <c r="G1146" s="2">
        <v>7932.3</v>
      </c>
      <c r="H1146" s="2">
        <v>4859.3999999999996</v>
      </c>
      <c r="I1146" s="2">
        <v>349.9</v>
      </c>
      <c r="J1146" s="2">
        <v>27</v>
      </c>
      <c r="K1146" s="2"/>
      <c r="L1146" s="2">
        <v>1133.0999999999999</v>
      </c>
      <c r="M1146" s="2">
        <v>470</v>
      </c>
      <c r="N1146" s="2">
        <v>641.5</v>
      </c>
      <c r="O1146" s="2">
        <v>302020</v>
      </c>
      <c r="P1146" s="3"/>
      <c r="Q1146" s="3"/>
    </row>
    <row r="1147" spans="1:17" x14ac:dyDescent="0.2">
      <c r="A1147" s="5">
        <v>2005</v>
      </c>
      <c r="B1147" s="4" t="s">
        <v>165</v>
      </c>
      <c r="C1147" s="5" t="s">
        <v>166</v>
      </c>
      <c r="D1147" s="5">
        <v>331.6</v>
      </c>
      <c r="E1147" s="5">
        <v>11970.4</v>
      </c>
      <c r="F1147" s="5">
        <v>3575.9</v>
      </c>
      <c r="G1147" s="5">
        <v>7320.4</v>
      </c>
      <c r="H1147" s="5">
        <v>4650</v>
      </c>
      <c r="I1147" s="5">
        <v>312.3</v>
      </c>
      <c r="J1147" s="5">
        <v>34.9</v>
      </c>
      <c r="K1147" s="5"/>
      <c r="L1147" s="5">
        <v>905.8</v>
      </c>
      <c r="M1147" s="5">
        <v>309.7</v>
      </c>
      <c r="N1147" s="5">
        <v>533.79999999999995</v>
      </c>
      <c r="O1147" s="5">
        <v>302020</v>
      </c>
      <c r="P1147" s="3"/>
      <c r="Q1147" s="3"/>
    </row>
    <row r="1148" spans="1:17" x14ac:dyDescent="0.2">
      <c r="A1148" s="2">
        <v>2006</v>
      </c>
      <c r="B1148" s="1" t="s">
        <v>165</v>
      </c>
      <c r="C1148" s="2" t="s">
        <v>166</v>
      </c>
      <c r="D1148" s="2">
        <v>830.3</v>
      </c>
      <c r="E1148" s="2">
        <v>11835.5</v>
      </c>
      <c r="F1148" s="2">
        <v>3438.2</v>
      </c>
      <c r="G1148" s="2">
        <v>7252.6</v>
      </c>
      <c r="H1148" s="2">
        <v>4582.8999999999996</v>
      </c>
      <c r="I1148" s="2">
        <v>274.10000000000002</v>
      </c>
      <c r="J1148" s="2">
        <v>41.4</v>
      </c>
      <c r="K1148" s="2"/>
      <c r="L1148" s="2">
        <v>1049.5</v>
      </c>
      <c r="M1148" s="2">
        <v>365.7</v>
      </c>
      <c r="N1148" s="2">
        <v>764.6</v>
      </c>
      <c r="O1148" s="2">
        <v>302020</v>
      </c>
      <c r="P1148" s="3"/>
      <c r="Q1148" s="3"/>
    </row>
    <row r="1149" spans="1:17" x14ac:dyDescent="0.2">
      <c r="A1149" s="5">
        <v>2007</v>
      </c>
      <c r="B1149" s="4" t="s">
        <v>165</v>
      </c>
      <c r="C1149" s="5" t="s">
        <v>166</v>
      </c>
      <c r="D1149" s="5">
        <v>140.9</v>
      </c>
      <c r="E1149" s="5">
        <v>13682.5</v>
      </c>
      <c r="F1149" s="5">
        <v>3401.8</v>
      </c>
      <c r="G1149" s="5">
        <v>8345.1</v>
      </c>
      <c r="H1149" s="5">
        <v>5337.4</v>
      </c>
      <c r="I1149" s="5">
        <v>270.60000000000002</v>
      </c>
      <c r="J1149" s="5">
        <v>9.1</v>
      </c>
      <c r="K1149" s="5"/>
      <c r="L1149" s="5">
        <v>745.9</v>
      </c>
      <c r="M1149" s="5">
        <v>227.2</v>
      </c>
      <c r="N1149" s="5">
        <v>930.6</v>
      </c>
      <c r="O1149" s="5">
        <v>302020</v>
      </c>
      <c r="P1149" s="3"/>
      <c r="Q1149" s="3"/>
    </row>
    <row r="1150" spans="1:17" x14ac:dyDescent="0.2">
      <c r="A1150" s="2">
        <v>2008</v>
      </c>
      <c r="B1150" s="1" t="s">
        <v>165</v>
      </c>
      <c r="C1150" s="2" t="s">
        <v>166</v>
      </c>
      <c r="D1150" s="2">
        <v>243.2</v>
      </c>
      <c r="E1150" s="2">
        <v>11073.3</v>
      </c>
      <c r="F1150" s="2">
        <v>3486</v>
      </c>
      <c r="G1150" s="2">
        <v>6352.4</v>
      </c>
      <c r="H1150" s="2">
        <v>4720.8999999999996</v>
      </c>
      <c r="I1150" s="2">
        <v>267.8</v>
      </c>
      <c r="J1150" s="2">
        <v>78.2</v>
      </c>
      <c r="K1150" s="2"/>
      <c r="L1150" s="2">
        <v>983.6</v>
      </c>
      <c r="M1150" s="2">
        <v>337.2</v>
      </c>
      <c r="N1150" s="2">
        <v>978.4</v>
      </c>
      <c r="O1150" s="2">
        <v>302020</v>
      </c>
      <c r="P1150" s="3"/>
      <c r="Q1150" s="3"/>
    </row>
    <row r="1151" spans="1:17" x14ac:dyDescent="0.2">
      <c r="A1151" s="5">
        <v>2009</v>
      </c>
      <c r="B1151" s="4" t="s">
        <v>165</v>
      </c>
      <c r="C1151" s="5" t="s">
        <v>166</v>
      </c>
      <c r="D1151" s="5">
        <v>953.2</v>
      </c>
      <c r="E1151" s="5">
        <v>11738</v>
      </c>
      <c r="F1151" s="5">
        <v>3486.6</v>
      </c>
      <c r="G1151" s="5">
        <v>6809.1</v>
      </c>
      <c r="H1151" s="5">
        <v>4923.8999999999996</v>
      </c>
      <c r="I1151" s="5">
        <v>257.8</v>
      </c>
      <c r="J1151" s="5">
        <v>85.2</v>
      </c>
      <c r="K1151" s="5">
        <v>-2.5</v>
      </c>
      <c r="L1151" s="5">
        <v>1106.9000000000001</v>
      </c>
      <c r="M1151" s="5">
        <v>362.1</v>
      </c>
      <c r="N1151" s="5">
        <v>725.8</v>
      </c>
      <c r="O1151" s="5">
        <v>302020</v>
      </c>
      <c r="P1151" s="3"/>
      <c r="Q1151" s="3"/>
    </row>
    <row r="1152" spans="1:17" x14ac:dyDescent="0.2">
      <c r="A1152" s="2">
        <v>2010</v>
      </c>
      <c r="B1152" s="1" t="s">
        <v>165</v>
      </c>
      <c r="C1152" s="2" t="s">
        <v>166</v>
      </c>
      <c r="D1152" s="2">
        <v>972.4</v>
      </c>
      <c r="E1152" s="2">
        <v>11408.7</v>
      </c>
      <c r="F1152" s="2">
        <v>3233.8</v>
      </c>
      <c r="G1152" s="2">
        <v>6700.2</v>
      </c>
      <c r="H1152" s="2">
        <v>4701.5</v>
      </c>
      <c r="I1152" s="2">
        <v>231.3</v>
      </c>
      <c r="J1152" s="2">
        <v>42.2</v>
      </c>
      <c r="K1152" s="2">
        <v>1.8</v>
      </c>
      <c r="L1152" s="2">
        <v>1251.3</v>
      </c>
      <c r="M1152" s="2">
        <v>421</v>
      </c>
      <c r="N1152" s="2">
        <v>817</v>
      </c>
      <c r="O1152" s="2">
        <v>302020</v>
      </c>
      <c r="P1152" s="3"/>
      <c r="Q1152" s="3"/>
    </row>
    <row r="1153" spans="1:17" x14ac:dyDescent="0.2">
      <c r="A1153" s="5">
        <v>2011</v>
      </c>
      <c r="B1153" s="4" t="s">
        <v>165</v>
      </c>
      <c r="C1153" s="5" t="s">
        <v>166</v>
      </c>
      <c r="D1153" s="5">
        <v>103</v>
      </c>
      <c r="E1153" s="5">
        <v>11441.9</v>
      </c>
      <c r="F1153" s="5">
        <v>2896.7</v>
      </c>
      <c r="G1153" s="5">
        <v>6905.9</v>
      </c>
      <c r="H1153" s="5">
        <v>4439.5</v>
      </c>
      <c r="I1153" s="5">
        <v>213.5</v>
      </c>
      <c r="J1153" s="5">
        <v>4</v>
      </c>
      <c r="K1153" s="5">
        <v>6.5</v>
      </c>
      <c r="L1153" s="5">
        <v>670.1</v>
      </c>
      <c r="M1153" s="5">
        <v>195.8</v>
      </c>
      <c r="N1153" s="5">
        <v>467.9</v>
      </c>
      <c r="O1153" s="5">
        <v>302020</v>
      </c>
      <c r="P1153" s="3"/>
      <c r="Q1153" s="3"/>
    </row>
    <row r="1154" spans="1:17" x14ac:dyDescent="0.2">
      <c r="A1154" s="2">
        <v>2012</v>
      </c>
      <c r="B1154" s="1" t="s">
        <v>165</v>
      </c>
      <c r="C1154" s="2" t="s">
        <v>166</v>
      </c>
      <c r="D1154" s="2">
        <v>183.9</v>
      </c>
      <c r="E1154" s="2">
        <v>20405.3</v>
      </c>
      <c r="F1154" s="2">
        <v>9404.7999999999993</v>
      </c>
      <c r="G1154" s="2">
        <v>15042.3</v>
      </c>
      <c r="H1154" s="2">
        <v>5264.4</v>
      </c>
      <c r="I1154" s="2">
        <v>284.7</v>
      </c>
      <c r="J1154" s="2">
        <v>3</v>
      </c>
      <c r="K1154" s="2">
        <v>12.2</v>
      </c>
      <c r="L1154" s="2">
        <v>1186.3</v>
      </c>
      <c r="M1154" s="2">
        <v>400.2</v>
      </c>
      <c r="N1154" s="2">
        <v>773.9</v>
      </c>
      <c r="O1154" s="2">
        <v>302020</v>
      </c>
      <c r="P1154" s="3"/>
      <c r="Q1154" s="3"/>
    </row>
    <row r="1155" spans="1:17" x14ac:dyDescent="0.2">
      <c r="A1155" s="5">
        <v>2013</v>
      </c>
      <c r="B1155" s="4" t="s">
        <v>165</v>
      </c>
      <c r="C1155" s="5" t="s">
        <v>166</v>
      </c>
      <c r="D1155" s="5">
        <v>183.1</v>
      </c>
      <c r="E1155" s="5">
        <v>19366.400000000001</v>
      </c>
      <c r="F1155" s="5">
        <v>8851.7999999999993</v>
      </c>
      <c r="G1155" s="5">
        <v>14011.2</v>
      </c>
      <c r="H1155" s="5">
        <v>5258.5</v>
      </c>
      <c r="I1155" s="5">
        <v>395.3</v>
      </c>
      <c r="J1155" s="5">
        <v>2.5</v>
      </c>
      <c r="K1155" s="5">
        <v>12</v>
      </c>
      <c r="L1155" s="5">
        <v>609.20000000000005</v>
      </c>
      <c r="M1155" s="5">
        <v>298.2</v>
      </c>
      <c r="N1155" s="5">
        <v>303.10000000000002</v>
      </c>
      <c r="O1155" s="5">
        <v>302020</v>
      </c>
      <c r="P1155" s="3"/>
      <c r="Q1155" s="3"/>
    </row>
    <row r="1156" spans="1:17" x14ac:dyDescent="0.2">
      <c r="A1156" s="2">
        <v>2014</v>
      </c>
      <c r="B1156" s="1" t="s">
        <v>165</v>
      </c>
      <c r="C1156" s="2" t="s">
        <v>166</v>
      </c>
      <c r="D1156" s="2">
        <v>183.1</v>
      </c>
      <c r="E1156" s="2">
        <v>17542.2</v>
      </c>
      <c r="F1156" s="2">
        <v>7896.9</v>
      </c>
      <c r="G1156" s="2">
        <v>12932.2</v>
      </c>
      <c r="H1156" s="2">
        <v>4526</v>
      </c>
      <c r="I1156" s="2">
        <v>339.7</v>
      </c>
      <c r="J1156" s="2">
        <v>1.2</v>
      </c>
      <c r="K1156" s="2">
        <v>11.8</v>
      </c>
      <c r="L1156" s="2">
        <v>-373.4</v>
      </c>
      <c r="M1156" s="2">
        <v>234</v>
      </c>
      <c r="N1156" s="2">
        <v>-252.6</v>
      </c>
      <c r="O1156" s="2">
        <v>302020</v>
      </c>
      <c r="P1156" s="3"/>
      <c r="Q1156" s="3"/>
    </row>
    <row r="1157" spans="1:17" x14ac:dyDescent="0.2">
      <c r="A1157" s="5">
        <v>2015</v>
      </c>
      <c r="B1157" s="4" t="s">
        <v>165</v>
      </c>
      <c r="C1157" s="5" t="s">
        <v>166</v>
      </c>
      <c r="D1157" s="5">
        <v>834.5</v>
      </c>
      <c r="E1157" s="5">
        <v>13390.6</v>
      </c>
      <c r="F1157" s="5">
        <v>5489.2</v>
      </c>
      <c r="G1157" s="5">
        <v>9595.7999999999993</v>
      </c>
      <c r="H1157" s="5">
        <v>3713.6</v>
      </c>
      <c r="I1157" s="5">
        <v>306.89999999999998</v>
      </c>
      <c r="J1157" s="5">
        <v>1.3</v>
      </c>
      <c r="K1157" s="5">
        <v>11.1</v>
      </c>
      <c r="L1157" s="5">
        <v>721.4</v>
      </c>
      <c r="M1157" s="5">
        <v>225.4</v>
      </c>
      <c r="N1157" s="5">
        <v>-677</v>
      </c>
      <c r="O1157" s="5">
        <v>302020</v>
      </c>
      <c r="P1157" s="3"/>
      <c r="Q1157" s="3"/>
    </row>
    <row r="1158" spans="1:17" x14ac:dyDescent="0.2">
      <c r="A1158" s="2">
        <v>2016</v>
      </c>
      <c r="B1158" s="1" t="s">
        <v>165</v>
      </c>
      <c r="C1158" s="2" t="s">
        <v>166</v>
      </c>
      <c r="D1158" s="2">
        <v>251.4</v>
      </c>
      <c r="E1158" s="2">
        <v>10096.299999999999</v>
      </c>
      <c r="F1158" s="2">
        <v>2968.2</v>
      </c>
      <c r="G1158" s="2">
        <v>6018.5</v>
      </c>
      <c r="H1158" s="2">
        <v>3990.8</v>
      </c>
      <c r="I1158" s="2">
        <v>204.2</v>
      </c>
      <c r="J1158" s="2">
        <v>3.7</v>
      </c>
      <c r="K1158" s="2">
        <v>1.9</v>
      </c>
      <c r="L1158" s="2">
        <v>800.7</v>
      </c>
      <c r="M1158" s="2">
        <v>254.7</v>
      </c>
      <c r="N1158" s="2">
        <v>639.29999999999995</v>
      </c>
      <c r="O1158" s="2">
        <v>302020</v>
      </c>
      <c r="P1158" s="3"/>
      <c r="Q1158" s="3"/>
    </row>
    <row r="1159" spans="1:17" x14ac:dyDescent="0.2">
      <c r="A1159" s="5">
        <v>2017</v>
      </c>
      <c r="B1159" s="4" t="s">
        <v>165</v>
      </c>
      <c r="C1159" s="5" t="s">
        <v>166</v>
      </c>
      <c r="D1159" s="5">
        <v>128</v>
      </c>
      <c r="E1159" s="5">
        <v>10389.5</v>
      </c>
      <c r="F1159" s="5">
        <v>3538.5</v>
      </c>
      <c r="G1159" s="5">
        <v>6632.9</v>
      </c>
      <c r="H1159" s="5">
        <v>3676.2</v>
      </c>
      <c r="I1159" s="5">
        <v>166</v>
      </c>
      <c r="J1159" s="5">
        <v>3.8</v>
      </c>
      <c r="K1159" s="5">
        <v>3.4</v>
      </c>
      <c r="L1159" s="5">
        <v>972.1</v>
      </c>
      <c r="M1159" s="5">
        <v>174.6</v>
      </c>
      <c r="N1159" s="5">
        <v>808.4</v>
      </c>
      <c r="O1159" s="5">
        <v>302020</v>
      </c>
      <c r="P1159" s="3"/>
      <c r="Q1159" s="3"/>
    </row>
    <row r="1160" spans="1:17" x14ac:dyDescent="0.2">
      <c r="A1160" s="2">
        <v>2018</v>
      </c>
      <c r="B1160" s="1" t="s">
        <v>165</v>
      </c>
      <c r="C1160" s="2" t="s">
        <v>166</v>
      </c>
      <c r="D1160" s="2">
        <v>236.6</v>
      </c>
      <c r="E1160" s="2">
        <v>22213.8</v>
      </c>
      <c r="F1160" s="2">
        <v>10676.3</v>
      </c>
      <c r="G1160" s="2">
        <v>14750.1</v>
      </c>
      <c r="H1160" s="2">
        <v>7384.6</v>
      </c>
      <c r="I1160" s="2">
        <v>389</v>
      </c>
      <c r="J1160" s="2">
        <v>6.8</v>
      </c>
      <c r="K1160" s="2">
        <v>0.1</v>
      </c>
      <c r="L1160" s="2">
        <v>899.1</v>
      </c>
      <c r="M1160" s="2">
        <v>218.8</v>
      </c>
      <c r="N1160" s="2">
        <v>678.3</v>
      </c>
      <c r="O1160" s="2">
        <v>302020</v>
      </c>
      <c r="P1160" s="3"/>
      <c r="Q1160" s="3"/>
    </row>
    <row r="1161" spans="1:17" x14ac:dyDescent="0.2">
      <c r="A1161" s="5">
        <v>2004</v>
      </c>
      <c r="B1161" s="4" t="s">
        <v>167</v>
      </c>
      <c r="C1161" s="5" t="s">
        <v>168</v>
      </c>
      <c r="D1161" s="5">
        <v>1096</v>
      </c>
      <c r="E1161" s="5">
        <v>21369.1</v>
      </c>
      <c r="F1161" s="5">
        <v>3689.7</v>
      </c>
      <c r="G1161" s="5">
        <v>13392.8</v>
      </c>
      <c r="H1161" s="5">
        <v>7976.3</v>
      </c>
      <c r="I1161" s="5"/>
      <c r="J1161" s="5"/>
      <c r="K1161" s="5"/>
      <c r="L1161" s="5">
        <v>2238.4</v>
      </c>
      <c r="M1161" s="5">
        <v>713.7</v>
      </c>
      <c r="N1161" s="5">
        <v>1474.5</v>
      </c>
      <c r="O1161" s="5">
        <v>351020</v>
      </c>
      <c r="P1161" s="3"/>
      <c r="Q1161" s="3"/>
    </row>
    <row r="1162" spans="1:17" x14ac:dyDescent="0.2">
      <c r="A1162" s="2">
        <v>2005</v>
      </c>
      <c r="B1162" s="1" t="s">
        <v>167</v>
      </c>
      <c r="C1162" s="2" t="s">
        <v>168</v>
      </c>
      <c r="D1162" s="2">
        <v>1511.5</v>
      </c>
      <c r="E1162" s="2">
        <v>22059.200000000001</v>
      </c>
      <c r="F1162" s="2">
        <v>2627.8</v>
      </c>
      <c r="G1162" s="2">
        <v>13466.2</v>
      </c>
      <c r="H1162" s="2">
        <v>8593</v>
      </c>
      <c r="I1162" s="2"/>
      <c r="J1162" s="2"/>
      <c r="K1162" s="2"/>
      <c r="L1162" s="2">
        <v>1629.3</v>
      </c>
      <c r="M1162" s="2">
        <v>582.6</v>
      </c>
      <c r="N1162" s="2">
        <v>1050.7</v>
      </c>
      <c r="O1162" s="2">
        <v>351020</v>
      </c>
      <c r="P1162" s="3"/>
      <c r="Q1162" s="3"/>
    </row>
    <row r="1163" spans="1:17" x14ac:dyDescent="0.2">
      <c r="A1163" s="5">
        <v>2006</v>
      </c>
      <c r="B1163" s="4" t="s">
        <v>167</v>
      </c>
      <c r="C1163" s="5" t="s">
        <v>168</v>
      </c>
      <c r="D1163" s="5">
        <v>1819.3</v>
      </c>
      <c r="E1163" s="5">
        <v>23374.1</v>
      </c>
      <c r="F1163" s="5">
        <v>2828.9</v>
      </c>
      <c r="G1163" s="5">
        <v>14883.4</v>
      </c>
      <c r="H1163" s="5">
        <v>8490.7000000000007</v>
      </c>
      <c r="I1163" s="5"/>
      <c r="J1163" s="5"/>
      <c r="K1163" s="5"/>
      <c r="L1163" s="5">
        <v>1835</v>
      </c>
      <c r="M1163" s="5">
        <v>590.29999999999995</v>
      </c>
      <c r="N1163" s="5">
        <v>1000.1</v>
      </c>
      <c r="O1163" s="5">
        <v>351020</v>
      </c>
      <c r="P1163" s="3"/>
      <c r="Q1163" s="3"/>
    </row>
    <row r="1164" spans="1:17" x14ac:dyDescent="0.2">
      <c r="A1164" s="2">
        <v>2007</v>
      </c>
      <c r="B1164" s="1" t="s">
        <v>167</v>
      </c>
      <c r="C1164" s="2" t="s">
        <v>168</v>
      </c>
      <c r="D1164" s="2">
        <v>1440.8</v>
      </c>
      <c r="E1164" s="2">
        <v>23153.8</v>
      </c>
      <c r="F1164" s="2">
        <v>3473.3</v>
      </c>
      <c r="G1164" s="2">
        <v>15776.9</v>
      </c>
      <c r="H1164" s="2">
        <v>7376.9</v>
      </c>
      <c r="I1164" s="2"/>
      <c r="J1164" s="2"/>
      <c r="K1164" s="2"/>
      <c r="L1164" s="2">
        <v>1252.3</v>
      </c>
      <c r="M1164" s="2">
        <v>412.6</v>
      </c>
      <c r="N1164" s="2">
        <v>1931.1</v>
      </c>
      <c r="O1164" s="2">
        <v>351020</v>
      </c>
      <c r="P1164" s="3"/>
      <c r="Q1164" s="3"/>
    </row>
    <row r="1165" spans="1:17" x14ac:dyDescent="0.2">
      <c r="A1165" s="5">
        <v>2008</v>
      </c>
      <c r="B1165" s="4" t="s">
        <v>167</v>
      </c>
      <c r="C1165" s="5" t="s">
        <v>168</v>
      </c>
      <c r="D1165" s="5">
        <v>1291.3</v>
      </c>
      <c r="E1165" s="5">
        <v>23448.2</v>
      </c>
      <c r="F1165" s="5">
        <v>3846.4</v>
      </c>
      <c r="G1165" s="5">
        <v>15700.7</v>
      </c>
      <c r="H1165" s="5">
        <v>7747.5</v>
      </c>
      <c r="I1165" s="5"/>
      <c r="J1165" s="5"/>
      <c r="K1165" s="5"/>
      <c r="L1165" s="5">
        <v>1949.8</v>
      </c>
      <c r="M1165" s="5">
        <v>633.9</v>
      </c>
      <c r="N1165" s="5">
        <v>1300.5999999999999</v>
      </c>
      <c r="O1165" s="5">
        <v>351020</v>
      </c>
      <c r="P1165" s="3"/>
      <c r="Q1165" s="3"/>
    </row>
    <row r="1166" spans="1:17" x14ac:dyDescent="0.2">
      <c r="A1166" s="2">
        <v>2009</v>
      </c>
      <c r="B1166" s="1" t="s">
        <v>167</v>
      </c>
      <c r="C1166" s="2" t="s">
        <v>168</v>
      </c>
      <c r="D1166" s="2">
        <v>1847.5</v>
      </c>
      <c r="E1166" s="2">
        <v>25118.799999999999</v>
      </c>
      <c r="F1166" s="2">
        <v>3647.3</v>
      </c>
      <c r="G1166" s="2">
        <v>16394.099999999999</v>
      </c>
      <c r="H1166" s="2">
        <v>8724.7000000000007</v>
      </c>
      <c r="I1166" s="2"/>
      <c r="J1166" s="2"/>
      <c r="K1166" s="2"/>
      <c r="L1166" s="2">
        <v>1667</v>
      </c>
      <c r="M1166" s="2">
        <v>524.20000000000005</v>
      </c>
      <c r="N1166" s="2">
        <v>1151.5999999999999</v>
      </c>
      <c r="O1166" s="2">
        <v>351020</v>
      </c>
      <c r="P1166" s="3"/>
      <c r="Q1166" s="3"/>
    </row>
    <row r="1167" spans="1:17" x14ac:dyDescent="0.2">
      <c r="A1167" s="5">
        <v>2010</v>
      </c>
      <c r="B1167" s="4" t="s">
        <v>167</v>
      </c>
      <c r="C1167" s="5" t="s">
        <v>168</v>
      </c>
      <c r="D1167" s="5">
        <v>2755.3</v>
      </c>
      <c r="E1167" s="5">
        <v>19990.2</v>
      </c>
      <c r="F1167" s="5">
        <v>2129.3000000000002</v>
      </c>
      <c r="G1167" s="5">
        <v>14714.1</v>
      </c>
      <c r="H1167" s="5">
        <v>5276.1</v>
      </c>
      <c r="I1167" s="5">
        <v>113.5</v>
      </c>
      <c r="J1167" s="5"/>
      <c r="K1167" s="5"/>
      <c r="L1167" s="5">
        <v>1211.5999999999999</v>
      </c>
      <c r="M1167" s="5">
        <v>624.6</v>
      </c>
      <c r="N1167" s="5">
        <v>642.20000000000005</v>
      </c>
      <c r="O1167" s="5">
        <v>351020</v>
      </c>
      <c r="P1167" s="3"/>
      <c r="Q1167" s="3"/>
    </row>
    <row r="1168" spans="1:17" x14ac:dyDescent="0.2">
      <c r="A1168" s="2">
        <v>2011</v>
      </c>
      <c r="B1168" s="1" t="s">
        <v>167</v>
      </c>
      <c r="C1168" s="2" t="s">
        <v>168</v>
      </c>
      <c r="D1168" s="2">
        <v>2022.5</v>
      </c>
      <c r="E1168" s="2">
        <v>22845.9</v>
      </c>
      <c r="F1168" s="2">
        <v>2502</v>
      </c>
      <c r="G1168" s="2">
        <v>16997.3</v>
      </c>
      <c r="H1168" s="2">
        <v>5848.6</v>
      </c>
      <c r="I1168" s="2">
        <v>92.8</v>
      </c>
      <c r="J1168" s="2"/>
      <c r="K1168" s="2"/>
      <c r="L1168" s="2">
        <v>1518.3</v>
      </c>
      <c r="M1168" s="2">
        <v>552.1</v>
      </c>
      <c r="N1168" s="2">
        <v>959</v>
      </c>
      <c r="O1168" s="2">
        <v>351020</v>
      </c>
      <c r="P1168" s="3"/>
      <c r="Q1168" s="3"/>
    </row>
    <row r="1169" spans="1:17" x14ac:dyDescent="0.2">
      <c r="A1169" s="5">
        <v>2012</v>
      </c>
      <c r="B1169" s="4" t="s">
        <v>167</v>
      </c>
      <c r="C1169" s="5" t="s">
        <v>168</v>
      </c>
      <c r="D1169" s="5">
        <v>2346</v>
      </c>
      <c r="E1169" s="5">
        <v>24260</v>
      </c>
      <c r="F1169" s="5">
        <v>2894</v>
      </c>
      <c r="G1169" s="5">
        <v>18016</v>
      </c>
      <c r="H1169" s="5">
        <v>6244</v>
      </c>
      <c r="I1169" s="5">
        <v>95</v>
      </c>
      <c r="J1169" s="5"/>
      <c r="K1169" s="5"/>
      <c r="L1169" s="5">
        <v>1698</v>
      </c>
      <c r="M1169" s="5">
        <v>628</v>
      </c>
      <c r="N1169" s="5">
        <v>1069</v>
      </c>
      <c r="O1169" s="5">
        <v>351020</v>
      </c>
      <c r="P1169" s="3"/>
      <c r="Q1169" s="3"/>
    </row>
    <row r="1170" spans="1:17" x14ac:dyDescent="0.2">
      <c r="A1170" s="2">
        <v>2013</v>
      </c>
      <c r="B1170" s="1" t="s">
        <v>167</v>
      </c>
      <c r="C1170" s="2" t="s">
        <v>168</v>
      </c>
      <c r="D1170" s="2">
        <v>1901</v>
      </c>
      <c r="E1170" s="2">
        <v>25819</v>
      </c>
      <c r="F1170" s="2">
        <v>3854</v>
      </c>
      <c r="G1170" s="2">
        <v>19844</v>
      </c>
      <c r="H1170" s="2">
        <v>5975</v>
      </c>
      <c r="I1170" s="2">
        <v>124.7</v>
      </c>
      <c r="J1170" s="2"/>
      <c r="K1170" s="2"/>
      <c r="L1170" s="2">
        <v>888</v>
      </c>
      <c r="M1170" s="2">
        <v>553</v>
      </c>
      <c r="N1170" s="2">
        <v>334</v>
      </c>
      <c r="O1170" s="2">
        <v>351020</v>
      </c>
      <c r="P1170" s="3"/>
      <c r="Q1170" s="3"/>
    </row>
    <row r="1171" spans="1:17" x14ac:dyDescent="0.2">
      <c r="A1171" s="5">
        <v>2014</v>
      </c>
      <c r="B1171" s="4" t="s">
        <v>167</v>
      </c>
      <c r="C1171" s="5" t="s">
        <v>168</v>
      </c>
      <c r="D1171" s="5">
        <v>2958</v>
      </c>
      <c r="E1171" s="5">
        <v>26033</v>
      </c>
      <c r="F1171" s="5">
        <v>3972</v>
      </c>
      <c r="G1171" s="5">
        <v>19632</v>
      </c>
      <c r="H1171" s="5">
        <v>6401</v>
      </c>
      <c r="I1171" s="5">
        <v>134.19999999999999</v>
      </c>
      <c r="J1171" s="5"/>
      <c r="K1171" s="5"/>
      <c r="L1171" s="5">
        <v>1798</v>
      </c>
      <c r="M1171" s="5">
        <v>635</v>
      </c>
      <c r="N1171" s="5">
        <v>1166</v>
      </c>
      <c r="O1171" s="5">
        <v>351020</v>
      </c>
      <c r="P1171" s="3"/>
      <c r="Q1171" s="3"/>
    </row>
    <row r="1172" spans="1:17" x14ac:dyDescent="0.2">
      <c r="A1172" s="2">
        <v>2015</v>
      </c>
      <c r="B1172" s="1" t="s">
        <v>167</v>
      </c>
      <c r="C1172" s="2" t="s">
        <v>168</v>
      </c>
      <c r="D1172" s="2">
        <v>4707</v>
      </c>
      <c r="E1172" s="2">
        <v>30142</v>
      </c>
      <c r="F1172" s="2">
        <v>5492</v>
      </c>
      <c r="G1172" s="2">
        <v>23886</v>
      </c>
      <c r="H1172" s="2">
        <v>6256</v>
      </c>
      <c r="I1172" s="2">
        <v>142.80000000000001</v>
      </c>
      <c r="J1172" s="2"/>
      <c r="K1172" s="2"/>
      <c r="L1172" s="2">
        <v>1967</v>
      </c>
      <c r="M1172" s="2">
        <v>755</v>
      </c>
      <c r="N1172" s="2">
        <v>1215</v>
      </c>
      <c r="O1172" s="2">
        <v>351020</v>
      </c>
      <c r="P1172" s="3"/>
      <c r="Q1172" s="3"/>
    </row>
    <row r="1173" spans="1:17" x14ac:dyDescent="0.2">
      <c r="A1173" s="5">
        <v>2016</v>
      </c>
      <c r="B1173" s="4" t="s">
        <v>167</v>
      </c>
      <c r="C1173" s="5" t="s">
        <v>168</v>
      </c>
      <c r="D1173" s="5">
        <v>2469</v>
      </c>
      <c r="E1173" s="5">
        <v>34122</v>
      </c>
      <c r="F1173" s="5">
        <v>5539</v>
      </c>
      <c r="G1173" s="5">
        <v>27434</v>
      </c>
      <c r="H1173" s="5">
        <v>6554</v>
      </c>
      <c r="I1173" s="5">
        <v>184</v>
      </c>
      <c r="J1173" s="5"/>
      <c r="K1173" s="5">
        <v>4</v>
      </c>
      <c r="L1173" s="5">
        <v>2276</v>
      </c>
      <c r="M1173" s="5">
        <v>845</v>
      </c>
      <c r="N1173" s="5">
        <v>1427</v>
      </c>
      <c r="O1173" s="5">
        <v>351020</v>
      </c>
      <c r="P1173" s="3"/>
      <c r="Q1173" s="3"/>
    </row>
    <row r="1174" spans="1:17" x14ac:dyDescent="0.2">
      <c r="A1174" s="2">
        <v>2017</v>
      </c>
      <c r="B1174" s="1" t="s">
        <v>167</v>
      </c>
      <c r="C1174" s="2" t="s">
        <v>168</v>
      </c>
      <c r="D1174" s="2">
        <v>6944</v>
      </c>
      <c r="E1174" s="2">
        <v>40112</v>
      </c>
      <c r="F1174" s="2">
        <v>10018</v>
      </c>
      <c r="G1174" s="2">
        <v>33166</v>
      </c>
      <c r="H1174" s="2">
        <v>6808</v>
      </c>
      <c r="I1174" s="2">
        <v>210</v>
      </c>
      <c r="J1174" s="2"/>
      <c r="K1174" s="2">
        <v>6</v>
      </c>
      <c r="L1174" s="2">
        <v>1924</v>
      </c>
      <c r="M1174" s="2">
        <v>630</v>
      </c>
      <c r="N1174" s="2">
        <v>1288</v>
      </c>
      <c r="O1174" s="2">
        <v>351020</v>
      </c>
      <c r="P1174" s="3"/>
      <c r="Q1174" s="3"/>
    </row>
    <row r="1175" spans="1:17" x14ac:dyDescent="0.2">
      <c r="A1175" s="5">
        <v>2018</v>
      </c>
      <c r="B1175" s="4" t="s">
        <v>167</v>
      </c>
      <c r="C1175" s="5" t="s">
        <v>168</v>
      </c>
      <c r="D1175" s="5">
        <v>1763</v>
      </c>
      <c r="E1175" s="5">
        <v>39951</v>
      </c>
      <c r="F1175" s="5">
        <v>9010</v>
      </c>
      <c r="G1175" s="5">
        <v>33880</v>
      </c>
      <c r="H1175" s="5">
        <v>6059</v>
      </c>
      <c r="I1175" s="5">
        <v>333</v>
      </c>
      <c r="J1175" s="5"/>
      <c r="K1175" s="5">
        <v>3</v>
      </c>
      <c r="L1175" s="5">
        <v>-228</v>
      </c>
      <c r="M1175" s="5">
        <v>-487</v>
      </c>
      <c r="N1175" s="5">
        <v>256</v>
      </c>
      <c r="O1175" s="5">
        <v>351020</v>
      </c>
      <c r="P1175" s="3"/>
      <c r="Q1175" s="3"/>
    </row>
    <row r="1176" spans="1:17" x14ac:dyDescent="0.2">
      <c r="A1176" s="2">
        <v>2019</v>
      </c>
      <c r="B1176" s="1" t="s">
        <v>167</v>
      </c>
      <c r="C1176" s="2" t="s">
        <v>168</v>
      </c>
      <c r="D1176" s="2">
        <v>2531</v>
      </c>
      <c r="E1176" s="2">
        <v>40963</v>
      </c>
      <c r="F1176" s="2">
        <v>8028</v>
      </c>
      <c r="G1176" s="2">
        <v>34633</v>
      </c>
      <c r="H1176" s="2">
        <v>6328</v>
      </c>
      <c r="I1176" s="2">
        <v>294</v>
      </c>
      <c r="J1176" s="2"/>
      <c r="K1176" s="2">
        <v>2</v>
      </c>
      <c r="L1176" s="2">
        <v>1751</v>
      </c>
      <c r="M1176" s="2">
        <v>386</v>
      </c>
      <c r="N1176" s="2">
        <v>1363</v>
      </c>
      <c r="O1176" s="2">
        <v>351020</v>
      </c>
      <c r="P1176" s="3"/>
      <c r="Q1176" s="3"/>
    </row>
    <row r="1177" spans="1:17" x14ac:dyDescent="0.2">
      <c r="A1177" s="5">
        <v>2004</v>
      </c>
      <c r="B1177" s="4" t="s">
        <v>169</v>
      </c>
      <c r="C1177" s="5" t="s">
        <v>170</v>
      </c>
      <c r="D1177" s="5">
        <v>445</v>
      </c>
      <c r="E1177" s="5">
        <v>43091</v>
      </c>
      <c r="F1177" s="5">
        <v>19368</v>
      </c>
      <c r="G1177" s="5">
        <v>35624</v>
      </c>
      <c r="H1177" s="5">
        <v>7467</v>
      </c>
      <c r="I1177" s="5">
        <v>750</v>
      </c>
      <c r="J1177" s="5"/>
      <c r="K1177" s="5">
        <v>0</v>
      </c>
      <c r="L1177" s="5">
        <v>2766</v>
      </c>
      <c r="M1177" s="5">
        <v>731</v>
      </c>
      <c r="N1177" s="5">
        <v>2035</v>
      </c>
      <c r="O1177" s="5">
        <v>201060</v>
      </c>
      <c r="P1177" s="3"/>
      <c r="Q1177" s="3"/>
    </row>
    <row r="1178" spans="1:17" x14ac:dyDescent="0.2">
      <c r="A1178" s="2">
        <v>2005</v>
      </c>
      <c r="B1178" s="1" t="s">
        <v>169</v>
      </c>
      <c r="C1178" s="2" t="s">
        <v>170</v>
      </c>
      <c r="D1178" s="2">
        <v>1108</v>
      </c>
      <c r="E1178" s="2">
        <v>47069</v>
      </c>
      <c r="F1178" s="2">
        <v>20176</v>
      </c>
      <c r="G1178" s="2">
        <v>38637</v>
      </c>
      <c r="H1178" s="2">
        <v>8432</v>
      </c>
      <c r="I1178" s="2">
        <v>1028</v>
      </c>
      <c r="J1178" s="2"/>
      <c r="K1178" s="2">
        <v>0</v>
      </c>
      <c r="L1178" s="2">
        <v>3974</v>
      </c>
      <c r="M1178" s="2">
        <v>1120</v>
      </c>
      <c r="N1178" s="2">
        <v>2854</v>
      </c>
      <c r="O1178" s="2">
        <v>201060</v>
      </c>
      <c r="P1178" s="3"/>
      <c r="Q1178" s="3"/>
    </row>
    <row r="1179" spans="1:17" x14ac:dyDescent="0.2">
      <c r="A1179" s="5">
        <v>2006</v>
      </c>
      <c r="B1179" s="4" t="s">
        <v>169</v>
      </c>
      <c r="C1179" s="5" t="s">
        <v>170</v>
      </c>
      <c r="D1179" s="5">
        <v>530</v>
      </c>
      <c r="E1179" s="5">
        <v>50879</v>
      </c>
      <c r="F1179" s="5">
        <v>22141</v>
      </c>
      <c r="G1179" s="5">
        <v>44020</v>
      </c>
      <c r="H1179" s="5">
        <v>6859</v>
      </c>
      <c r="I1179" s="5">
        <v>1297</v>
      </c>
      <c r="J1179" s="5"/>
      <c r="K1179" s="5">
        <v>0</v>
      </c>
      <c r="L1179" s="5">
        <v>4942</v>
      </c>
      <c r="M1179" s="5">
        <v>1405</v>
      </c>
      <c r="N1179" s="5">
        <v>3537</v>
      </c>
      <c r="O1179" s="5">
        <v>201060</v>
      </c>
      <c r="P1179" s="3"/>
      <c r="Q1179" s="3"/>
    </row>
    <row r="1180" spans="1:17" x14ac:dyDescent="0.2">
      <c r="A1180" s="2">
        <v>2007</v>
      </c>
      <c r="B1180" s="1" t="s">
        <v>169</v>
      </c>
      <c r="C1180" s="2" t="s">
        <v>170</v>
      </c>
      <c r="D1180" s="2">
        <v>1217</v>
      </c>
      <c r="E1180" s="2">
        <v>56132</v>
      </c>
      <c r="F1180" s="2">
        <v>22961</v>
      </c>
      <c r="G1180" s="2">
        <v>47249</v>
      </c>
      <c r="H1180" s="2">
        <v>8883</v>
      </c>
      <c r="I1180" s="2">
        <v>1420</v>
      </c>
      <c r="J1180" s="2"/>
      <c r="K1180" s="2">
        <v>0</v>
      </c>
      <c r="L1180" s="2">
        <v>5026</v>
      </c>
      <c r="M1180" s="2">
        <v>1485</v>
      </c>
      <c r="N1180" s="2">
        <v>3541</v>
      </c>
      <c r="O1180" s="2">
        <v>201060</v>
      </c>
      <c r="P1180" s="3"/>
      <c r="Q1180" s="3"/>
    </row>
    <row r="1181" spans="1:17" x14ac:dyDescent="0.2">
      <c r="A1181" s="5">
        <v>2008</v>
      </c>
      <c r="B1181" s="4" t="s">
        <v>169</v>
      </c>
      <c r="C1181" s="5" t="s">
        <v>170</v>
      </c>
      <c r="D1181" s="5">
        <v>2787</v>
      </c>
      <c r="E1181" s="5">
        <v>67782</v>
      </c>
      <c r="F1181" s="5">
        <v>28326</v>
      </c>
      <c r="G1181" s="5">
        <v>61171</v>
      </c>
      <c r="H1181" s="5">
        <v>6087</v>
      </c>
      <c r="I1181" s="5">
        <v>1427</v>
      </c>
      <c r="J1181" s="5"/>
      <c r="K1181" s="5"/>
      <c r="L1181" s="5">
        <v>4510</v>
      </c>
      <c r="M1181" s="5">
        <v>953</v>
      </c>
      <c r="N1181" s="5">
        <v>3557</v>
      </c>
      <c r="O1181" s="5">
        <v>201060</v>
      </c>
      <c r="P1181" s="3"/>
      <c r="Q1181" s="3"/>
    </row>
    <row r="1182" spans="1:17" x14ac:dyDescent="0.2">
      <c r="A1182" s="2">
        <v>2009</v>
      </c>
      <c r="B1182" s="1" t="s">
        <v>169</v>
      </c>
      <c r="C1182" s="2" t="s">
        <v>170</v>
      </c>
      <c r="D1182" s="2">
        <v>4910</v>
      </c>
      <c r="E1182" s="2">
        <v>60038</v>
      </c>
      <c r="F1182" s="2">
        <v>27548</v>
      </c>
      <c r="G1182" s="2">
        <v>50738</v>
      </c>
      <c r="H1182" s="2">
        <v>8740</v>
      </c>
      <c r="I1182" s="2">
        <v>1434</v>
      </c>
      <c r="J1182" s="2"/>
      <c r="K1182" s="2">
        <v>-68</v>
      </c>
      <c r="L1182" s="2">
        <v>557</v>
      </c>
      <c r="M1182" s="2">
        <v>-270</v>
      </c>
      <c r="N1182" s="2">
        <v>895</v>
      </c>
      <c r="O1182" s="2">
        <v>201060</v>
      </c>
      <c r="P1182" s="3"/>
      <c r="Q1182" s="3"/>
    </row>
    <row r="1183" spans="1:17" x14ac:dyDescent="0.2">
      <c r="A1183" s="5">
        <v>2010</v>
      </c>
      <c r="B1183" s="4" t="s">
        <v>169</v>
      </c>
      <c r="C1183" s="5" t="s">
        <v>170</v>
      </c>
      <c r="D1183" s="5">
        <v>3667</v>
      </c>
      <c r="E1183" s="5">
        <v>64020</v>
      </c>
      <c r="F1183" s="5">
        <v>24362</v>
      </c>
      <c r="G1183" s="5">
        <v>52695</v>
      </c>
      <c r="H1183" s="5">
        <v>10824</v>
      </c>
      <c r="I1183" s="5">
        <v>1257</v>
      </c>
      <c r="J1183" s="5"/>
      <c r="K1183" s="5">
        <v>58</v>
      </c>
      <c r="L1183" s="5">
        <v>3726</v>
      </c>
      <c r="M1183" s="5">
        <v>968</v>
      </c>
      <c r="N1183" s="5">
        <v>2700</v>
      </c>
      <c r="O1183" s="5">
        <v>201060</v>
      </c>
      <c r="P1183" s="3"/>
      <c r="Q1183" s="3"/>
    </row>
    <row r="1184" spans="1:17" x14ac:dyDescent="0.2">
      <c r="A1184" s="2">
        <v>2011</v>
      </c>
      <c r="B1184" s="1" t="s">
        <v>169</v>
      </c>
      <c r="C1184" s="2" t="s">
        <v>170</v>
      </c>
      <c r="D1184" s="2">
        <v>3127</v>
      </c>
      <c r="E1184" s="2">
        <v>81446</v>
      </c>
      <c r="F1184" s="2">
        <v>30604</v>
      </c>
      <c r="G1184" s="2">
        <v>68044</v>
      </c>
      <c r="H1184" s="2">
        <v>12883</v>
      </c>
      <c r="I1184" s="2">
        <v>1222</v>
      </c>
      <c r="J1184" s="2"/>
      <c r="K1184" s="2">
        <v>53</v>
      </c>
      <c r="L1184" s="2">
        <v>6701</v>
      </c>
      <c r="M1184" s="2">
        <v>1720</v>
      </c>
      <c r="N1184" s="2">
        <v>4928</v>
      </c>
      <c r="O1184" s="2">
        <v>201060</v>
      </c>
      <c r="P1184" s="3"/>
      <c r="Q1184" s="3"/>
    </row>
    <row r="1185" spans="1:17" x14ac:dyDescent="0.2">
      <c r="A1185" s="5">
        <v>2012</v>
      </c>
      <c r="B1185" s="4" t="s">
        <v>169</v>
      </c>
      <c r="C1185" s="5" t="s">
        <v>170</v>
      </c>
      <c r="D1185" s="5">
        <v>5652</v>
      </c>
      <c r="E1185" s="5">
        <v>89356</v>
      </c>
      <c r="F1185" s="5">
        <v>34856</v>
      </c>
      <c r="G1185" s="5">
        <v>71774</v>
      </c>
      <c r="H1185" s="5">
        <v>17532</v>
      </c>
      <c r="I1185" s="5">
        <v>1264</v>
      </c>
      <c r="J1185" s="5"/>
      <c r="K1185" s="5">
        <v>41</v>
      </c>
      <c r="L1185" s="5">
        <v>8250</v>
      </c>
      <c r="M1185" s="5">
        <v>2528</v>
      </c>
      <c r="N1185" s="5">
        <v>5681</v>
      </c>
      <c r="O1185" s="5">
        <v>201060</v>
      </c>
      <c r="P1185" s="3"/>
      <c r="Q1185" s="3"/>
    </row>
    <row r="1186" spans="1:17" x14ac:dyDescent="0.2">
      <c r="A1186" s="2">
        <v>2013</v>
      </c>
      <c r="B1186" s="1" t="s">
        <v>169</v>
      </c>
      <c r="C1186" s="2" t="s">
        <v>170</v>
      </c>
      <c r="D1186" s="2">
        <v>6322</v>
      </c>
      <c r="E1186" s="2">
        <v>84896</v>
      </c>
      <c r="F1186" s="2">
        <v>34071</v>
      </c>
      <c r="G1186" s="2">
        <v>64018</v>
      </c>
      <c r="H1186" s="2">
        <v>20811</v>
      </c>
      <c r="I1186" s="2">
        <v>1217</v>
      </c>
      <c r="J1186" s="2"/>
      <c r="K1186" s="2">
        <v>14</v>
      </c>
      <c r="L1186" s="2">
        <v>5122</v>
      </c>
      <c r="M1186" s="2">
        <v>1319</v>
      </c>
      <c r="N1186" s="2">
        <v>3789</v>
      </c>
      <c r="O1186" s="2">
        <v>201060</v>
      </c>
      <c r="P1186" s="3"/>
      <c r="Q1186" s="3"/>
    </row>
    <row r="1187" spans="1:17" x14ac:dyDescent="0.2">
      <c r="A1187" s="5">
        <v>2014</v>
      </c>
      <c r="B1187" s="4" t="s">
        <v>169</v>
      </c>
      <c r="C1187" s="5" t="s">
        <v>170</v>
      </c>
      <c r="D1187" s="5">
        <v>7476</v>
      </c>
      <c r="E1187" s="5">
        <v>84681</v>
      </c>
      <c r="F1187" s="5">
        <v>34577</v>
      </c>
      <c r="G1187" s="5">
        <v>67855</v>
      </c>
      <c r="H1187" s="5">
        <v>16746</v>
      </c>
      <c r="I1187" s="5">
        <v>1121</v>
      </c>
      <c r="J1187" s="5"/>
      <c r="K1187" s="5">
        <v>16</v>
      </c>
      <c r="L1187" s="5">
        <v>5091</v>
      </c>
      <c r="M1187" s="5">
        <v>1380</v>
      </c>
      <c r="N1187" s="5">
        <v>3695</v>
      </c>
      <c r="O1187" s="5">
        <v>201060</v>
      </c>
      <c r="P1187" s="3"/>
      <c r="Q1187" s="3"/>
    </row>
    <row r="1188" spans="1:17" x14ac:dyDescent="0.2">
      <c r="A1188" s="2">
        <v>2015</v>
      </c>
      <c r="B1188" s="1" t="s">
        <v>169</v>
      </c>
      <c r="C1188" s="2" t="s">
        <v>170</v>
      </c>
      <c r="D1188" s="2">
        <v>6636</v>
      </c>
      <c r="E1188" s="2">
        <v>78497</v>
      </c>
      <c r="F1188" s="2">
        <v>31126</v>
      </c>
      <c r="G1188" s="2">
        <v>63612</v>
      </c>
      <c r="H1188" s="2">
        <v>14809</v>
      </c>
      <c r="I1188" s="2">
        <v>1108</v>
      </c>
      <c r="J1188" s="2"/>
      <c r="K1188" s="2">
        <v>11</v>
      </c>
      <c r="L1188" s="2">
        <v>2855</v>
      </c>
      <c r="M1188" s="2">
        <v>742</v>
      </c>
      <c r="N1188" s="2">
        <v>2102</v>
      </c>
      <c r="O1188" s="2">
        <v>201060</v>
      </c>
      <c r="P1188" s="3"/>
      <c r="Q1188" s="3"/>
    </row>
    <row r="1189" spans="1:17" x14ac:dyDescent="0.2">
      <c r="A1189" s="5">
        <v>2016</v>
      </c>
      <c r="B1189" s="4" t="s">
        <v>169</v>
      </c>
      <c r="C1189" s="5" t="s">
        <v>170</v>
      </c>
      <c r="D1189" s="5">
        <v>7388</v>
      </c>
      <c r="E1189" s="5">
        <v>74704</v>
      </c>
      <c r="F1189" s="5">
        <v>29480</v>
      </c>
      <c r="G1189" s="5">
        <v>61491</v>
      </c>
      <c r="H1189" s="5">
        <v>13137</v>
      </c>
      <c r="I1189" s="5">
        <v>1108</v>
      </c>
      <c r="J1189" s="5"/>
      <c r="K1189" s="5">
        <v>8</v>
      </c>
      <c r="L1189" s="5">
        <v>133</v>
      </c>
      <c r="M1189" s="5">
        <v>192</v>
      </c>
      <c r="N1189" s="5">
        <v>-67</v>
      </c>
      <c r="O1189" s="5">
        <v>201060</v>
      </c>
      <c r="P1189" s="3"/>
      <c r="Q1189" s="3"/>
    </row>
    <row r="1190" spans="1:17" x14ac:dyDescent="0.2">
      <c r="A1190" s="2">
        <v>2017</v>
      </c>
      <c r="B1190" s="1" t="s">
        <v>169</v>
      </c>
      <c r="C1190" s="2" t="s">
        <v>170</v>
      </c>
      <c r="D1190" s="2">
        <v>8599</v>
      </c>
      <c r="E1190" s="2">
        <v>76962</v>
      </c>
      <c r="F1190" s="2">
        <v>30041</v>
      </c>
      <c r="G1190" s="2">
        <v>63196</v>
      </c>
      <c r="H1190" s="2">
        <v>13697</v>
      </c>
      <c r="I1190" s="2">
        <v>1127</v>
      </c>
      <c r="J1190" s="2"/>
      <c r="K1190" s="2">
        <v>5</v>
      </c>
      <c r="L1190" s="2">
        <v>4098</v>
      </c>
      <c r="M1190" s="2">
        <v>3339</v>
      </c>
      <c r="N1190" s="2">
        <v>754</v>
      </c>
      <c r="O1190" s="2">
        <v>201060</v>
      </c>
      <c r="P1190" s="3"/>
      <c r="Q1190" s="3"/>
    </row>
    <row r="1191" spans="1:17" x14ac:dyDescent="0.2">
      <c r="A1191" s="5">
        <v>2018</v>
      </c>
      <c r="B1191" s="4" t="s">
        <v>169</v>
      </c>
      <c r="C1191" s="5" t="s">
        <v>170</v>
      </c>
      <c r="D1191" s="5">
        <v>8029</v>
      </c>
      <c r="E1191" s="5">
        <v>78509</v>
      </c>
      <c r="F1191" s="5">
        <v>30830</v>
      </c>
      <c r="G1191" s="5">
        <v>64429</v>
      </c>
      <c r="H1191" s="5">
        <v>14039</v>
      </c>
      <c r="I1191" s="5">
        <v>1126</v>
      </c>
      <c r="J1191" s="5"/>
      <c r="K1191" s="5">
        <v>1</v>
      </c>
      <c r="L1191" s="5">
        <v>7846</v>
      </c>
      <c r="M1191" s="5">
        <v>1698</v>
      </c>
      <c r="N1191" s="5">
        <v>6147</v>
      </c>
      <c r="O1191" s="5">
        <v>201060</v>
      </c>
      <c r="P1191" s="3"/>
      <c r="Q1191" s="3"/>
    </row>
    <row r="1192" spans="1:17" x14ac:dyDescent="0.2">
      <c r="A1192" s="2">
        <v>2019</v>
      </c>
      <c r="B1192" s="1" t="s">
        <v>169</v>
      </c>
      <c r="C1192" s="2" t="s">
        <v>170</v>
      </c>
      <c r="D1192" s="2">
        <v>8372</v>
      </c>
      <c r="E1192" s="2">
        <v>78453</v>
      </c>
      <c r="F1192" s="2">
        <v>33125</v>
      </c>
      <c r="G1192" s="2">
        <v>63824</v>
      </c>
      <c r="H1192" s="2">
        <v>14588</v>
      </c>
      <c r="I1192" s="2">
        <v>1175</v>
      </c>
      <c r="J1192" s="2"/>
      <c r="K1192" s="2">
        <v>1</v>
      </c>
      <c r="L1192" s="2">
        <v>7840</v>
      </c>
      <c r="M1192" s="2">
        <v>1746</v>
      </c>
      <c r="N1192" s="2">
        <v>6093</v>
      </c>
      <c r="O1192" s="2">
        <v>201060</v>
      </c>
      <c r="P1192" s="3"/>
      <c r="Q1192" s="3"/>
    </row>
    <row r="1193" spans="1:17" x14ac:dyDescent="0.2">
      <c r="A1193" s="5">
        <v>2004</v>
      </c>
      <c r="B1193" s="4" t="s">
        <v>171</v>
      </c>
      <c r="C1193" s="5" t="s">
        <v>172</v>
      </c>
      <c r="D1193" s="5">
        <v>3788.7829999999999</v>
      </c>
      <c r="E1193" s="5">
        <v>56182.976999999999</v>
      </c>
      <c r="F1193" s="5">
        <v>2261.3000000000002</v>
      </c>
      <c r="G1193" s="5">
        <v>46337.584999999999</v>
      </c>
      <c r="H1193" s="5">
        <v>9845.3919999999998</v>
      </c>
      <c r="I1193" s="5">
        <v>182.98400000000001</v>
      </c>
      <c r="J1193" s="5">
        <v>0</v>
      </c>
      <c r="K1193" s="5">
        <v>22.640999999999998</v>
      </c>
      <c r="L1193" s="5">
        <v>1461.77</v>
      </c>
      <c r="M1193" s="5">
        <v>286.44299999999998</v>
      </c>
      <c r="N1193" s="5">
        <v>1152.6859999999999</v>
      </c>
      <c r="O1193" s="5">
        <v>403010</v>
      </c>
      <c r="P1193" s="3"/>
      <c r="Q1193" s="3"/>
    </row>
    <row r="1194" spans="1:17" x14ac:dyDescent="0.2">
      <c r="A1194" s="2">
        <v>2005</v>
      </c>
      <c r="B1194" s="1" t="s">
        <v>171</v>
      </c>
      <c r="C1194" s="2" t="s">
        <v>172</v>
      </c>
      <c r="D1194" s="2">
        <v>5169</v>
      </c>
      <c r="E1194" s="2">
        <v>62440</v>
      </c>
      <c r="F1194" s="2">
        <v>2420</v>
      </c>
      <c r="G1194" s="2">
        <v>50628</v>
      </c>
      <c r="H1194" s="2">
        <v>11812</v>
      </c>
      <c r="I1194" s="2">
        <v>174</v>
      </c>
      <c r="J1194" s="2">
        <v>0</v>
      </c>
      <c r="K1194" s="2">
        <v>16</v>
      </c>
      <c r="L1194" s="2">
        <v>1317</v>
      </c>
      <c r="M1194" s="2">
        <v>273</v>
      </c>
      <c r="N1194" s="2">
        <v>1028</v>
      </c>
      <c r="O1194" s="2">
        <v>403010</v>
      </c>
      <c r="P1194" s="3"/>
      <c r="Q1194" s="3"/>
    </row>
    <row r="1195" spans="1:17" x14ac:dyDescent="0.2">
      <c r="A1195" s="5">
        <v>2006</v>
      </c>
      <c r="B1195" s="4" t="s">
        <v>171</v>
      </c>
      <c r="C1195" s="5" t="s">
        <v>172</v>
      </c>
      <c r="D1195" s="5">
        <v>4267</v>
      </c>
      <c r="E1195" s="5">
        <v>67135</v>
      </c>
      <c r="F1195" s="5">
        <v>2447</v>
      </c>
      <c r="G1195" s="5">
        <v>52857</v>
      </c>
      <c r="H1195" s="5">
        <v>14278</v>
      </c>
      <c r="I1195" s="5">
        <v>176</v>
      </c>
      <c r="J1195" s="5">
        <v>0</v>
      </c>
      <c r="K1195" s="5">
        <v>8</v>
      </c>
      <c r="L1195" s="5">
        <v>2831</v>
      </c>
      <c r="M1195" s="5">
        <v>522</v>
      </c>
      <c r="N1195" s="5">
        <v>2305</v>
      </c>
      <c r="O1195" s="5">
        <v>403010</v>
      </c>
      <c r="P1195" s="3"/>
      <c r="Q1195" s="3"/>
    </row>
    <row r="1196" spans="1:17" x14ac:dyDescent="0.2">
      <c r="A1196" s="2">
        <v>2007</v>
      </c>
      <c r="B1196" s="1" t="s">
        <v>171</v>
      </c>
      <c r="C1196" s="2" t="s">
        <v>172</v>
      </c>
      <c r="D1196" s="2">
        <v>4713</v>
      </c>
      <c r="E1196" s="2">
        <v>72090</v>
      </c>
      <c r="F1196" s="2">
        <v>2492</v>
      </c>
      <c r="G1196" s="2">
        <v>55413</v>
      </c>
      <c r="H1196" s="2">
        <v>16677</v>
      </c>
      <c r="I1196" s="2">
        <v>175</v>
      </c>
      <c r="J1196" s="2">
        <v>0</v>
      </c>
      <c r="K1196" s="2">
        <v>7</v>
      </c>
      <c r="L1196" s="2">
        <v>3160</v>
      </c>
      <c r="M1196" s="2">
        <v>575</v>
      </c>
      <c r="N1196" s="2">
        <v>2578</v>
      </c>
      <c r="O1196" s="2">
        <v>403010</v>
      </c>
      <c r="P1196" s="3"/>
      <c r="Q1196" s="3"/>
    </row>
    <row r="1197" spans="1:17" x14ac:dyDescent="0.2">
      <c r="A1197" s="5">
        <v>2008</v>
      </c>
      <c r="B1197" s="4" t="s">
        <v>171</v>
      </c>
      <c r="C1197" s="5" t="s">
        <v>172</v>
      </c>
      <c r="D1197" s="5">
        <v>5589</v>
      </c>
      <c r="E1197" s="5">
        <v>72057</v>
      </c>
      <c r="F1197" s="5">
        <v>3586</v>
      </c>
      <c r="G1197" s="5">
        <v>57611</v>
      </c>
      <c r="H1197" s="5">
        <v>14446</v>
      </c>
      <c r="I1197" s="5">
        <v>230</v>
      </c>
      <c r="J1197" s="5">
        <v>0</v>
      </c>
      <c r="K1197" s="5">
        <v>11</v>
      </c>
      <c r="L1197" s="5">
        <v>1578</v>
      </c>
      <c r="M1197" s="5">
        <v>370</v>
      </c>
      <c r="N1197" s="5">
        <v>1197</v>
      </c>
      <c r="O1197" s="5">
        <v>403010</v>
      </c>
      <c r="P1197" s="3"/>
      <c r="Q1197" s="3"/>
    </row>
    <row r="1198" spans="1:17" x14ac:dyDescent="0.2">
      <c r="A1198" s="2">
        <v>2009</v>
      </c>
      <c r="B1198" s="1" t="s">
        <v>171</v>
      </c>
      <c r="C1198" s="2" t="s">
        <v>172</v>
      </c>
      <c r="D1198" s="2">
        <v>4443</v>
      </c>
      <c r="E1198" s="2">
        <v>77980</v>
      </c>
      <c r="F1198" s="2">
        <v>3628</v>
      </c>
      <c r="G1198" s="2">
        <v>58313</v>
      </c>
      <c r="H1198" s="2">
        <v>19667</v>
      </c>
      <c r="I1198" s="2">
        <v>225</v>
      </c>
      <c r="J1198" s="2">
        <v>0</v>
      </c>
      <c r="K1198" s="2">
        <v>3</v>
      </c>
      <c r="L1198" s="2">
        <v>3080</v>
      </c>
      <c r="M1198" s="2">
        <v>528</v>
      </c>
      <c r="N1198" s="2">
        <v>2549</v>
      </c>
      <c r="O1198" s="2">
        <v>403010</v>
      </c>
      <c r="P1198" s="3"/>
      <c r="Q1198" s="3"/>
    </row>
    <row r="1199" spans="1:17" x14ac:dyDescent="0.2">
      <c r="A1199" s="5">
        <v>2010</v>
      </c>
      <c r="B1199" s="4" t="s">
        <v>171</v>
      </c>
      <c r="C1199" s="5" t="s">
        <v>172</v>
      </c>
      <c r="D1199" s="5">
        <v>5140</v>
      </c>
      <c r="E1199" s="5">
        <v>83355</v>
      </c>
      <c r="F1199" s="5">
        <v>3667</v>
      </c>
      <c r="G1199" s="5">
        <v>60381</v>
      </c>
      <c r="H1199" s="5">
        <v>22974</v>
      </c>
      <c r="I1199" s="5">
        <v>224</v>
      </c>
      <c r="J1199" s="5">
        <v>0</v>
      </c>
      <c r="K1199" s="5">
        <v>14</v>
      </c>
      <c r="L1199" s="5">
        <v>3681</v>
      </c>
      <c r="M1199" s="5">
        <v>559</v>
      </c>
      <c r="N1199" s="5">
        <v>3108</v>
      </c>
      <c r="O1199" s="5">
        <v>403010</v>
      </c>
      <c r="P1199" s="3"/>
      <c r="Q1199" s="3"/>
    </row>
    <row r="1200" spans="1:17" x14ac:dyDescent="0.2">
      <c r="A1200" s="2">
        <v>2011</v>
      </c>
      <c r="B1200" s="1" t="s">
        <v>171</v>
      </c>
      <c r="C1200" s="2" t="s">
        <v>172</v>
      </c>
      <c r="D1200" s="2">
        <v>5657</v>
      </c>
      <c r="E1200" s="2">
        <v>87505</v>
      </c>
      <c r="F1200" s="2">
        <v>3669</v>
      </c>
      <c r="G1200" s="2">
        <v>62989</v>
      </c>
      <c r="H1200" s="2">
        <v>24516</v>
      </c>
      <c r="I1200" s="2">
        <v>250</v>
      </c>
      <c r="J1200" s="2">
        <v>0</v>
      </c>
      <c r="K1200" s="2">
        <v>2</v>
      </c>
      <c r="L1200" s="2">
        <v>2093</v>
      </c>
      <c r="M1200" s="2">
        <v>506</v>
      </c>
      <c r="N1200" s="2">
        <v>1585</v>
      </c>
      <c r="O1200" s="2">
        <v>403010</v>
      </c>
      <c r="P1200" s="3"/>
      <c r="Q1200" s="3"/>
    </row>
    <row r="1201" spans="1:17" x14ac:dyDescent="0.2">
      <c r="A1201" s="5">
        <v>2012</v>
      </c>
      <c r="B1201" s="4" t="s">
        <v>171</v>
      </c>
      <c r="C1201" s="5" t="s">
        <v>172</v>
      </c>
      <c r="D1201" s="5">
        <v>5405</v>
      </c>
      <c r="E1201" s="5">
        <v>92545</v>
      </c>
      <c r="F1201" s="5">
        <v>3669</v>
      </c>
      <c r="G1201" s="5">
        <v>65014</v>
      </c>
      <c r="H1201" s="5">
        <v>27531</v>
      </c>
      <c r="I1201" s="5">
        <v>250</v>
      </c>
      <c r="J1201" s="5">
        <v>0</v>
      </c>
      <c r="K1201" s="5"/>
      <c r="L1201" s="5">
        <v>2976</v>
      </c>
      <c r="M1201" s="5">
        <v>270</v>
      </c>
      <c r="N1201" s="5">
        <v>2706</v>
      </c>
      <c r="O1201" s="5">
        <v>403010</v>
      </c>
      <c r="P1201" s="3"/>
      <c r="Q1201" s="3"/>
    </row>
    <row r="1202" spans="1:17" x14ac:dyDescent="0.2">
      <c r="A1202" s="2">
        <v>2013</v>
      </c>
      <c r="B1202" s="1" t="s">
        <v>171</v>
      </c>
      <c r="C1202" s="2" t="s">
        <v>172</v>
      </c>
      <c r="D1202" s="2">
        <v>5154</v>
      </c>
      <c r="E1202" s="2">
        <v>94510</v>
      </c>
      <c r="F1202" s="2">
        <v>4616</v>
      </c>
      <c r="G1202" s="2">
        <v>65685</v>
      </c>
      <c r="H1202" s="2">
        <v>28825</v>
      </c>
      <c r="I1202" s="2">
        <v>275</v>
      </c>
      <c r="J1202" s="2">
        <v>0</v>
      </c>
      <c r="K1202" s="2"/>
      <c r="L1202" s="2">
        <v>4238</v>
      </c>
      <c r="M1202" s="2">
        <v>480</v>
      </c>
      <c r="N1202" s="2">
        <v>3758</v>
      </c>
      <c r="O1202" s="2">
        <v>403010</v>
      </c>
      <c r="P1202" s="3"/>
      <c r="Q1202" s="3"/>
    </row>
    <row r="1203" spans="1:17" x14ac:dyDescent="0.2">
      <c r="A1203" s="5">
        <v>2014</v>
      </c>
      <c r="B1203" s="4" t="s">
        <v>171</v>
      </c>
      <c r="C1203" s="5" t="s">
        <v>172</v>
      </c>
      <c r="D1203" s="5">
        <v>5536</v>
      </c>
      <c r="E1203" s="5">
        <v>98248</v>
      </c>
      <c r="F1203" s="5">
        <v>4816</v>
      </c>
      <c r="G1203" s="5">
        <v>68661</v>
      </c>
      <c r="H1203" s="5">
        <v>29587</v>
      </c>
      <c r="I1203" s="5">
        <v>280</v>
      </c>
      <c r="J1203" s="5">
        <v>0</v>
      </c>
      <c r="K1203" s="5"/>
      <c r="L1203" s="5">
        <v>3487</v>
      </c>
      <c r="M1203" s="5">
        <v>634</v>
      </c>
      <c r="N1203" s="5">
        <v>2853</v>
      </c>
      <c r="O1203" s="5">
        <v>403010</v>
      </c>
      <c r="P1203" s="3"/>
      <c r="Q1203" s="3"/>
    </row>
    <row r="1204" spans="1:17" x14ac:dyDescent="0.2">
      <c r="A1204" s="2">
        <v>2015</v>
      </c>
      <c r="B1204" s="1" t="s">
        <v>171</v>
      </c>
      <c r="C1204" s="2" t="s">
        <v>172</v>
      </c>
      <c r="D1204" s="2">
        <v>14578</v>
      </c>
      <c r="E1204" s="2">
        <v>102366</v>
      </c>
      <c r="F1204" s="2">
        <v>9756</v>
      </c>
      <c r="G1204" s="2">
        <v>73231</v>
      </c>
      <c r="H1204" s="2">
        <v>29135</v>
      </c>
      <c r="I1204" s="2">
        <v>300</v>
      </c>
      <c r="J1204" s="2">
        <v>0</v>
      </c>
      <c r="K1204" s="2"/>
      <c r="L1204" s="2">
        <v>3296</v>
      </c>
      <c r="M1204" s="2">
        <v>462</v>
      </c>
      <c r="N1204" s="2">
        <v>2834</v>
      </c>
      <c r="O1204" s="2">
        <v>403010</v>
      </c>
      <c r="P1204" s="3"/>
      <c r="Q1204" s="3"/>
    </row>
    <row r="1205" spans="1:17" x14ac:dyDescent="0.2">
      <c r="A1205" s="5">
        <v>2016</v>
      </c>
      <c r="B1205" s="4" t="s">
        <v>171</v>
      </c>
      <c r="C1205" s="5" t="s">
        <v>172</v>
      </c>
      <c r="D1205" s="5">
        <v>8335</v>
      </c>
      <c r="E1205" s="5">
        <v>159786</v>
      </c>
      <c r="F1205" s="5">
        <v>13418</v>
      </c>
      <c r="G1205" s="5">
        <v>111511</v>
      </c>
      <c r="H1205" s="5">
        <v>48275</v>
      </c>
      <c r="I1205" s="5">
        <v>605</v>
      </c>
      <c r="J1205" s="5">
        <v>0</v>
      </c>
      <c r="K1205" s="5"/>
      <c r="L1205" s="5">
        <v>4950</v>
      </c>
      <c r="M1205" s="5">
        <v>815</v>
      </c>
      <c r="N1205" s="5">
        <v>4135</v>
      </c>
      <c r="O1205" s="5">
        <v>403010</v>
      </c>
      <c r="P1205" s="3"/>
      <c r="Q1205" s="3"/>
    </row>
    <row r="1206" spans="1:17" x14ac:dyDescent="0.2">
      <c r="A1206" s="2">
        <v>2017</v>
      </c>
      <c r="B1206" s="1" t="s">
        <v>171</v>
      </c>
      <c r="C1206" s="2" t="s">
        <v>172</v>
      </c>
      <c r="D1206" s="2">
        <v>8337</v>
      </c>
      <c r="E1206" s="2">
        <v>167022</v>
      </c>
      <c r="F1206" s="2">
        <v>12877</v>
      </c>
      <c r="G1206" s="2">
        <v>115850</v>
      </c>
      <c r="H1206" s="2">
        <v>51172</v>
      </c>
      <c r="I1206" s="2">
        <v>607</v>
      </c>
      <c r="J1206" s="2">
        <v>0</v>
      </c>
      <c r="K1206" s="2"/>
      <c r="L1206" s="2">
        <v>3722</v>
      </c>
      <c r="M1206" s="2">
        <v>-139</v>
      </c>
      <c r="N1206" s="2">
        <v>3861</v>
      </c>
      <c r="O1206" s="2">
        <v>403010</v>
      </c>
      <c r="P1206" s="3"/>
      <c r="Q1206" s="3"/>
    </row>
    <row r="1207" spans="1:17" x14ac:dyDescent="0.2">
      <c r="A1207" s="5">
        <v>2018</v>
      </c>
      <c r="B1207" s="4" t="s">
        <v>171</v>
      </c>
      <c r="C1207" s="5" t="s">
        <v>172</v>
      </c>
      <c r="D1207" s="5">
        <v>8460</v>
      </c>
      <c r="E1207" s="5">
        <v>167771</v>
      </c>
      <c r="F1207" s="5">
        <v>12904</v>
      </c>
      <c r="G1207" s="5">
        <v>117459</v>
      </c>
      <c r="H1207" s="5">
        <v>50312</v>
      </c>
      <c r="I1207" s="5">
        <v>641</v>
      </c>
      <c r="J1207" s="5">
        <v>0</v>
      </c>
      <c r="K1207" s="5"/>
      <c r="L1207" s="5">
        <v>4657</v>
      </c>
      <c r="M1207" s="5">
        <v>695</v>
      </c>
      <c r="N1207" s="5">
        <v>3962</v>
      </c>
      <c r="O1207" s="5">
        <v>403010</v>
      </c>
      <c r="P1207" s="3"/>
      <c r="Q1207" s="3"/>
    </row>
    <row r="1208" spans="1:17" x14ac:dyDescent="0.2">
      <c r="A1208" s="2">
        <v>2019</v>
      </c>
      <c r="B1208" s="1" t="s">
        <v>171</v>
      </c>
      <c r="C1208" s="2" t="s">
        <v>172</v>
      </c>
      <c r="D1208" s="2">
        <v>10388</v>
      </c>
      <c r="E1208" s="2">
        <v>176943</v>
      </c>
      <c r="F1208" s="2">
        <v>15769</v>
      </c>
      <c r="G1208" s="2">
        <v>121612</v>
      </c>
      <c r="H1208" s="2">
        <v>55331</v>
      </c>
      <c r="I1208" s="2">
        <v>552</v>
      </c>
      <c r="J1208" s="2">
        <v>0</v>
      </c>
      <c r="K1208" s="2"/>
      <c r="L1208" s="2">
        <v>5249</v>
      </c>
      <c r="M1208" s="2">
        <v>795</v>
      </c>
      <c r="N1208" s="2">
        <v>4454</v>
      </c>
      <c r="O1208" s="2">
        <v>403010</v>
      </c>
      <c r="P1208" s="3"/>
      <c r="Q1208" s="3"/>
    </row>
    <row r="1209" spans="1:17" x14ac:dyDescent="0.2">
      <c r="A1209" s="5">
        <v>2009</v>
      </c>
      <c r="B1209" s="4" t="s">
        <v>173</v>
      </c>
      <c r="C1209" s="5" t="s">
        <v>174</v>
      </c>
      <c r="D1209" s="5">
        <v>383.73</v>
      </c>
      <c r="E1209" s="5">
        <v>571.94799999999998</v>
      </c>
      <c r="F1209" s="5">
        <v>0</v>
      </c>
      <c r="G1209" s="5">
        <v>383.81400000000002</v>
      </c>
      <c r="H1209" s="5">
        <v>188.13399999999999</v>
      </c>
      <c r="I1209" s="5">
        <v>0.875</v>
      </c>
      <c r="J1209" s="5"/>
      <c r="K1209" s="5">
        <v>0</v>
      </c>
      <c r="L1209" s="5">
        <v>177.23</v>
      </c>
      <c r="M1209" s="5">
        <v>70.778999999999996</v>
      </c>
      <c r="N1209" s="5">
        <v>106.45099999999999</v>
      </c>
      <c r="O1209" s="5">
        <v>402030</v>
      </c>
      <c r="P1209" s="3"/>
      <c r="Q1209" s="3"/>
    </row>
    <row r="1210" spans="1:17" x14ac:dyDescent="0.2">
      <c r="A1210" s="2">
        <v>2010</v>
      </c>
      <c r="B1210" s="1" t="s">
        <v>173</v>
      </c>
      <c r="C1210" s="2" t="s">
        <v>174</v>
      </c>
      <c r="D1210" s="2">
        <v>53.789000000000001</v>
      </c>
      <c r="E1210" s="2">
        <v>254.11199999999999</v>
      </c>
      <c r="F1210" s="2">
        <v>0</v>
      </c>
      <c r="G1210" s="2">
        <v>78.238</v>
      </c>
      <c r="H1210" s="2">
        <v>175.874</v>
      </c>
      <c r="I1210" s="2">
        <v>0.89600000000000002</v>
      </c>
      <c r="J1210" s="2"/>
      <c r="K1210" s="2">
        <v>0</v>
      </c>
      <c r="L1210" s="2">
        <v>164.62299999999999</v>
      </c>
      <c r="M1210" s="2">
        <v>65.227000000000004</v>
      </c>
      <c r="N1210" s="2">
        <v>99.396000000000001</v>
      </c>
      <c r="O1210" s="2">
        <v>402030</v>
      </c>
      <c r="P1210" s="3"/>
      <c r="Q1210" s="3"/>
    </row>
    <row r="1211" spans="1:17" x14ac:dyDescent="0.2">
      <c r="A1211" s="5">
        <v>2011</v>
      </c>
      <c r="B1211" s="4" t="s">
        <v>173</v>
      </c>
      <c r="C1211" s="5" t="s">
        <v>174</v>
      </c>
      <c r="D1211" s="5">
        <v>134.93600000000001</v>
      </c>
      <c r="E1211" s="5">
        <v>327.86799999999999</v>
      </c>
      <c r="F1211" s="5">
        <v>0</v>
      </c>
      <c r="G1211" s="5">
        <v>91.597999999999999</v>
      </c>
      <c r="H1211" s="5">
        <v>236.27</v>
      </c>
      <c r="I1211" s="5">
        <v>0.879</v>
      </c>
      <c r="J1211" s="5"/>
      <c r="K1211" s="5">
        <v>0</v>
      </c>
      <c r="L1211" s="5">
        <v>240.084</v>
      </c>
      <c r="M1211" s="5">
        <v>100.678</v>
      </c>
      <c r="N1211" s="5">
        <v>139.40600000000001</v>
      </c>
      <c r="O1211" s="5">
        <v>402030</v>
      </c>
      <c r="P1211" s="3"/>
      <c r="Q1211" s="3"/>
    </row>
    <row r="1212" spans="1:17" x14ac:dyDescent="0.2">
      <c r="A1212" s="2">
        <v>2012</v>
      </c>
      <c r="B1212" s="1" t="s">
        <v>173</v>
      </c>
      <c r="C1212" s="2" t="s">
        <v>174</v>
      </c>
      <c r="D1212" s="2">
        <v>135.59700000000001</v>
      </c>
      <c r="E1212" s="2">
        <v>338.858</v>
      </c>
      <c r="F1212" s="2">
        <v>0</v>
      </c>
      <c r="G1212" s="2">
        <v>99.736000000000004</v>
      </c>
      <c r="H1212" s="2">
        <v>239.12200000000001</v>
      </c>
      <c r="I1212" s="2">
        <v>0</v>
      </c>
      <c r="J1212" s="2"/>
      <c r="K1212" s="2">
        <v>0</v>
      </c>
      <c r="L1212" s="2">
        <v>242.55099999999999</v>
      </c>
      <c r="M1212" s="2">
        <v>85.156000000000006</v>
      </c>
      <c r="N1212" s="2">
        <v>157.39500000000001</v>
      </c>
      <c r="O1212" s="2">
        <v>402030</v>
      </c>
      <c r="P1212" s="3"/>
      <c r="Q1212" s="3"/>
    </row>
    <row r="1213" spans="1:17" x14ac:dyDescent="0.2">
      <c r="A1213" s="5">
        <v>2013</v>
      </c>
      <c r="B1213" s="4" t="s">
        <v>173</v>
      </c>
      <c r="C1213" s="5" t="s">
        <v>174</v>
      </c>
      <c r="D1213" s="5">
        <v>221.34100000000001</v>
      </c>
      <c r="E1213" s="5">
        <v>441.589</v>
      </c>
      <c r="F1213" s="5">
        <v>0</v>
      </c>
      <c r="G1213" s="5">
        <v>157.072</v>
      </c>
      <c r="H1213" s="5">
        <v>284.517</v>
      </c>
      <c r="I1213" s="5">
        <v>0</v>
      </c>
      <c r="J1213" s="5"/>
      <c r="K1213" s="5">
        <v>0</v>
      </c>
      <c r="L1213" s="5">
        <v>283.65600000000001</v>
      </c>
      <c r="M1213" s="5">
        <v>107.657</v>
      </c>
      <c r="N1213" s="5">
        <v>175.999</v>
      </c>
      <c r="O1213" s="5">
        <v>402030</v>
      </c>
      <c r="P1213" s="3"/>
      <c r="Q1213" s="3"/>
    </row>
    <row r="1214" spans="1:17" x14ac:dyDescent="0.2">
      <c r="A1214" s="2">
        <v>2014</v>
      </c>
      <c r="B1214" s="1" t="s">
        <v>173</v>
      </c>
      <c r="C1214" s="2" t="s">
        <v>174</v>
      </c>
      <c r="D1214" s="2">
        <v>147.92699999999999</v>
      </c>
      <c r="E1214" s="2">
        <v>383.90100000000001</v>
      </c>
      <c r="F1214" s="2">
        <v>0</v>
      </c>
      <c r="G1214" s="2">
        <v>133.834</v>
      </c>
      <c r="H1214" s="2">
        <v>250.06700000000001</v>
      </c>
      <c r="I1214" s="2">
        <v>0</v>
      </c>
      <c r="J1214" s="2"/>
      <c r="K1214" s="2">
        <v>0</v>
      </c>
      <c r="L1214" s="2">
        <v>309.697</v>
      </c>
      <c r="M1214" s="2">
        <v>119.983</v>
      </c>
      <c r="N1214" s="2">
        <v>189.714</v>
      </c>
      <c r="O1214" s="2">
        <v>402030</v>
      </c>
      <c r="P1214" s="3"/>
      <c r="Q1214" s="3"/>
    </row>
    <row r="1215" spans="1:17" x14ac:dyDescent="0.2">
      <c r="A1215" s="5">
        <v>2015</v>
      </c>
      <c r="B1215" s="4" t="s">
        <v>173</v>
      </c>
      <c r="C1215" s="5" t="s">
        <v>174</v>
      </c>
      <c r="D1215" s="5">
        <v>102.253</v>
      </c>
      <c r="E1215" s="5">
        <v>384.78800000000001</v>
      </c>
      <c r="F1215" s="5">
        <v>0</v>
      </c>
      <c r="G1215" s="5">
        <v>125.143</v>
      </c>
      <c r="H1215" s="5">
        <v>259.64499999999998</v>
      </c>
      <c r="I1215" s="5">
        <v>4.2999999999999997E-2</v>
      </c>
      <c r="J1215" s="5"/>
      <c r="K1215" s="5">
        <v>0</v>
      </c>
      <c r="L1215" s="5">
        <v>324.024</v>
      </c>
      <c r="M1215" s="5">
        <v>119.001</v>
      </c>
      <c r="N1215" s="5">
        <v>205.023</v>
      </c>
      <c r="O1215" s="5">
        <v>402030</v>
      </c>
      <c r="P1215" s="3"/>
      <c r="Q1215" s="3"/>
    </row>
    <row r="1216" spans="1:17" x14ac:dyDescent="0.2">
      <c r="A1216" s="2">
        <v>2016</v>
      </c>
      <c r="B1216" s="1" t="s">
        <v>173</v>
      </c>
      <c r="C1216" s="2" t="s">
        <v>174</v>
      </c>
      <c r="D1216" s="2">
        <v>97.298000000000002</v>
      </c>
      <c r="E1216" s="2">
        <v>476.61500000000001</v>
      </c>
      <c r="F1216" s="2">
        <v>0</v>
      </c>
      <c r="G1216" s="2">
        <v>146.06899999999999</v>
      </c>
      <c r="H1216" s="2">
        <v>317.94600000000003</v>
      </c>
      <c r="I1216" s="2">
        <v>0</v>
      </c>
      <c r="J1216" s="2"/>
      <c r="K1216" s="2">
        <v>0</v>
      </c>
      <c r="L1216" s="2">
        <v>306.60399999999998</v>
      </c>
      <c r="M1216" s="2">
        <v>120.884</v>
      </c>
      <c r="N1216" s="2">
        <v>185.72</v>
      </c>
      <c r="O1216" s="2">
        <v>402030</v>
      </c>
      <c r="P1216" s="3"/>
      <c r="Q1216" s="3"/>
    </row>
    <row r="1217" spans="1:17" x14ac:dyDescent="0.2">
      <c r="A1217" s="5">
        <v>2017</v>
      </c>
      <c r="B1217" s="4" t="s">
        <v>173</v>
      </c>
      <c r="C1217" s="5" t="s">
        <v>174</v>
      </c>
      <c r="D1217" s="5">
        <v>143.5</v>
      </c>
      <c r="E1217" s="5">
        <v>5265.7</v>
      </c>
      <c r="F1217" s="5">
        <v>1237.9000000000001</v>
      </c>
      <c r="G1217" s="5">
        <v>2145.6999999999998</v>
      </c>
      <c r="H1217" s="5">
        <v>3110.6</v>
      </c>
      <c r="I1217" s="5">
        <v>42.6</v>
      </c>
      <c r="J1217" s="5">
        <v>1.3</v>
      </c>
      <c r="K1217" s="5">
        <v>0</v>
      </c>
      <c r="L1217" s="5">
        <v>334.4</v>
      </c>
      <c r="M1217" s="5">
        <v>-66.2</v>
      </c>
      <c r="N1217" s="5">
        <v>400.6</v>
      </c>
      <c r="O1217" s="5">
        <v>402030</v>
      </c>
      <c r="P1217" s="3"/>
      <c r="Q1217" s="3"/>
    </row>
    <row r="1218" spans="1:17" x14ac:dyDescent="0.2">
      <c r="A1218" s="2">
        <v>2018</v>
      </c>
      <c r="B1218" s="1" t="s">
        <v>173</v>
      </c>
      <c r="C1218" s="2" t="s">
        <v>174</v>
      </c>
      <c r="D1218" s="2">
        <v>310.8</v>
      </c>
      <c r="E1218" s="2">
        <v>5321</v>
      </c>
      <c r="F1218" s="2">
        <v>1215.4000000000001</v>
      </c>
      <c r="G1218" s="2">
        <v>2070.6</v>
      </c>
      <c r="H1218" s="2">
        <v>3241</v>
      </c>
      <c r="I1218" s="2">
        <v>40.5</v>
      </c>
      <c r="J1218" s="2">
        <v>2.2999999999999998</v>
      </c>
      <c r="K1218" s="2">
        <v>0</v>
      </c>
      <c r="L1218" s="2">
        <v>571.20000000000005</v>
      </c>
      <c r="M1218" s="2">
        <v>146</v>
      </c>
      <c r="N1218" s="2">
        <v>425.2</v>
      </c>
      <c r="O1218" s="2">
        <v>402030</v>
      </c>
      <c r="P1218" s="3"/>
      <c r="Q1218" s="3"/>
    </row>
    <row r="1219" spans="1:17" x14ac:dyDescent="0.2">
      <c r="A1219" s="5">
        <v>2019</v>
      </c>
      <c r="B1219" s="4" t="s">
        <v>173</v>
      </c>
      <c r="C1219" s="5" t="s">
        <v>174</v>
      </c>
      <c r="D1219" s="5">
        <v>300.3</v>
      </c>
      <c r="E1219" s="5">
        <v>5113.8999999999996</v>
      </c>
      <c r="F1219" s="5">
        <v>923</v>
      </c>
      <c r="G1219" s="5">
        <v>1758.3</v>
      </c>
      <c r="H1219" s="5">
        <v>3355.6</v>
      </c>
      <c r="I1219" s="5">
        <v>37.799999999999997</v>
      </c>
      <c r="J1219" s="5">
        <v>1.9</v>
      </c>
      <c r="K1219" s="5">
        <v>-3.6</v>
      </c>
      <c r="L1219" s="5">
        <v>501.4</v>
      </c>
      <c r="M1219" s="5">
        <v>130.6</v>
      </c>
      <c r="N1219" s="5">
        <v>374.4</v>
      </c>
      <c r="O1219" s="5">
        <v>402030</v>
      </c>
      <c r="P1219" s="3"/>
      <c r="Q1219" s="3"/>
    </row>
    <row r="1220" spans="1:17" x14ac:dyDescent="0.2">
      <c r="A1220" s="2">
        <v>2004</v>
      </c>
      <c r="B1220" s="1" t="s">
        <v>175</v>
      </c>
      <c r="C1220" s="2" t="s">
        <v>176</v>
      </c>
      <c r="D1220" s="2">
        <v>567.14800000000002</v>
      </c>
      <c r="E1220" s="2">
        <v>4571.5219999999999</v>
      </c>
      <c r="F1220" s="2">
        <v>1850.3979999999999</v>
      </c>
      <c r="G1220" s="2">
        <v>2199.3890000000001</v>
      </c>
      <c r="H1220" s="2">
        <v>2341.665</v>
      </c>
      <c r="I1220" s="2">
        <v>206.77</v>
      </c>
      <c r="J1220" s="2"/>
      <c r="K1220" s="2">
        <v>-0.20200000000000001</v>
      </c>
      <c r="L1220" s="2">
        <v>-312.46800000000002</v>
      </c>
      <c r="M1220" s="2">
        <v>-5.37</v>
      </c>
      <c r="N1220" s="2">
        <v>235.11</v>
      </c>
      <c r="O1220" s="2">
        <v>601010</v>
      </c>
      <c r="P1220" s="3"/>
      <c r="Q1220" s="3"/>
    </row>
    <row r="1221" spans="1:17" x14ac:dyDescent="0.2">
      <c r="A1221" s="5">
        <v>2005</v>
      </c>
      <c r="B1221" s="4" t="s">
        <v>175</v>
      </c>
      <c r="C1221" s="5" t="s">
        <v>176</v>
      </c>
      <c r="D1221" s="5">
        <v>157.34700000000001</v>
      </c>
      <c r="E1221" s="5">
        <v>4131.317</v>
      </c>
      <c r="F1221" s="5">
        <v>2270.6860000000001</v>
      </c>
      <c r="G1221" s="5">
        <v>2614.2060000000001</v>
      </c>
      <c r="H1221" s="5">
        <v>1490.319</v>
      </c>
      <c r="I1221" s="5">
        <v>133.80600000000001</v>
      </c>
      <c r="J1221" s="5"/>
      <c r="K1221" s="5">
        <v>-3.5249999999999999</v>
      </c>
      <c r="L1221" s="5">
        <v>-393.654</v>
      </c>
      <c r="M1221" s="5">
        <v>3.2250000000000001</v>
      </c>
      <c r="N1221" s="5">
        <v>-401.53699999999998</v>
      </c>
      <c r="O1221" s="5">
        <v>601010</v>
      </c>
      <c r="P1221" s="3"/>
      <c r="Q1221" s="3"/>
    </row>
    <row r="1222" spans="1:17" x14ac:dyDescent="0.2">
      <c r="A1222" s="2">
        <v>2006</v>
      </c>
      <c r="B1222" s="1" t="s">
        <v>175</v>
      </c>
      <c r="C1222" s="2" t="s">
        <v>176</v>
      </c>
      <c r="D1222" s="2">
        <v>708.21900000000005</v>
      </c>
      <c r="E1222" s="2">
        <v>5006.1679999999997</v>
      </c>
      <c r="F1222" s="2">
        <v>3513.89</v>
      </c>
      <c r="G1222" s="2">
        <v>3907.9639999999999</v>
      </c>
      <c r="H1222" s="2">
        <v>1069.152</v>
      </c>
      <c r="I1222" s="2">
        <v>163.62299999999999</v>
      </c>
      <c r="J1222" s="2"/>
      <c r="K1222" s="2">
        <v>-1.6659999999999999</v>
      </c>
      <c r="L1222" s="2">
        <v>-48.372999999999998</v>
      </c>
      <c r="M1222" s="2">
        <v>0.84299999999999997</v>
      </c>
      <c r="N1222" s="2">
        <v>-41.893000000000001</v>
      </c>
      <c r="O1222" s="2">
        <v>601010</v>
      </c>
      <c r="P1222" s="3"/>
      <c r="Q1222" s="3"/>
    </row>
    <row r="1223" spans="1:17" x14ac:dyDescent="0.2">
      <c r="A1223" s="5">
        <v>2007</v>
      </c>
      <c r="B1223" s="4" t="s">
        <v>175</v>
      </c>
      <c r="C1223" s="5" t="s">
        <v>176</v>
      </c>
      <c r="D1223" s="5">
        <v>240.80099999999999</v>
      </c>
      <c r="E1223" s="5">
        <v>10488.133</v>
      </c>
      <c r="F1223" s="5">
        <v>6069.1949999999997</v>
      </c>
      <c r="G1223" s="5">
        <v>7007.424</v>
      </c>
      <c r="H1223" s="5">
        <v>3480.7089999999998</v>
      </c>
      <c r="I1223" s="5">
        <v>351.66500000000002</v>
      </c>
      <c r="J1223" s="5"/>
      <c r="K1223" s="5">
        <v>-0.151</v>
      </c>
      <c r="L1223" s="5">
        <v>-317.00299999999999</v>
      </c>
      <c r="M1223" s="5">
        <v>-94.039000000000001</v>
      </c>
      <c r="N1223" s="5">
        <v>-222.81299999999999</v>
      </c>
      <c r="O1223" s="5">
        <v>601010</v>
      </c>
      <c r="P1223" s="3"/>
      <c r="Q1223" s="3"/>
    </row>
    <row r="1224" spans="1:17" x14ac:dyDescent="0.2">
      <c r="A1224" s="2">
        <v>2008</v>
      </c>
      <c r="B1224" s="1" t="s">
        <v>175</v>
      </c>
      <c r="C1224" s="2" t="s">
        <v>176</v>
      </c>
      <c r="D1224" s="2">
        <v>303.07100000000003</v>
      </c>
      <c r="E1224" s="2">
        <v>10361.722</v>
      </c>
      <c r="F1224" s="2">
        <v>5927.3440000000001</v>
      </c>
      <c r="G1224" s="2">
        <v>7331.1310000000003</v>
      </c>
      <c r="H1224" s="2">
        <v>3030.5909999999999</v>
      </c>
      <c r="I1224" s="2">
        <v>354.11399999999998</v>
      </c>
      <c r="J1224" s="2"/>
      <c r="K1224" s="2">
        <v>0</v>
      </c>
      <c r="L1224" s="2">
        <v>-153.21899999999999</v>
      </c>
      <c r="M1224" s="2">
        <v>-104.361</v>
      </c>
      <c r="N1224" s="2">
        <v>-48.857999999999997</v>
      </c>
      <c r="O1224" s="2">
        <v>601010</v>
      </c>
      <c r="P1224" s="3"/>
      <c r="Q1224" s="3"/>
    </row>
    <row r="1225" spans="1:17" x14ac:dyDescent="0.2">
      <c r="A1225" s="5">
        <v>2009</v>
      </c>
      <c r="B1225" s="4" t="s">
        <v>175</v>
      </c>
      <c r="C1225" s="5" t="s">
        <v>176</v>
      </c>
      <c r="D1225" s="5">
        <v>979.66</v>
      </c>
      <c r="E1225" s="5">
        <v>10956.606</v>
      </c>
      <c r="F1225" s="5">
        <v>6579.15</v>
      </c>
      <c r="G1225" s="5">
        <v>7704.8670000000002</v>
      </c>
      <c r="H1225" s="5">
        <v>3251.895</v>
      </c>
      <c r="I1225" s="5">
        <v>445.88200000000001</v>
      </c>
      <c r="J1225" s="5"/>
      <c r="K1225" s="5">
        <v>0.20899999999999999</v>
      </c>
      <c r="L1225" s="5">
        <v>-190.523</v>
      </c>
      <c r="M1225" s="5">
        <v>-76.400000000000006</v>
      </c>
      <c r="N1225" s="5">
        <v>-114.33199999999999</v>
      </c>
      <c r="O1225" s="5">
        <v>601010</v>
      </c>
      <c r="P1225" s="3"/>
      <c r="Q1225" s="3"/>
    </row>
    <row r="1226" spans="1:17" x14ac:dyDescent="0.2">
      <c r="A1226" s="2">
        <v>2010</v>
      </c>
      <c r="B1226" s="1" t="s">
        <v>175</v>
      </c>
      <c r="C1226" s="2" t="s">
        <v>176</v>
      </c>
      <c r="D1226" s="2">
        <v>333.54599999999999</v>
      </c>
      <c r="E1226" s="2">
        <v>10469.529</v>
      </c>
      <c r="F1226" s="2">
        <v>6778.8940000000002</v>
      </c>
      <c r="G1226" s="2">
        <v>7707.9539999999997</v>
      </c>
      <c r="H1226" s="2">
        <v>2761.9540000000002</v>
      </c>
      <c r="I1226" s="2">
        <v>490.26900000000001</v>
      </c>
      <c r="J1226" s="2">
        <v>2.2040000000000002</v>
      </c>
      <c r="K1226" s="2">
        <v>-0.31900000000000001</v>
      </c>
      <c r="L1226" s="2">
        <v>-338.10500000000002</v>
      </c>
      <c r="M1226" s="2">
        <v>-26.846</v>
      </c>
      <c r="N1226" s="2">
        <v>-310.94</v>
      </c>
      <c r="O1226" s="2">
        <v>601010</v>
      </c>
      <c r="P1226" s="3"/>
      <c r="Q1226" s="3"/>
    </row>
    <row r="1227" spans="1:17" x14ac:dyDescent="0.2">
      <c r="A1227" s="5">
        <v>2011</v>
      </c>
      <c r="B1227" s="4" t="s">
        <v>175</v>
      </c>
      <c r="C1227" s="5" t="s">
        <v>176</v>
      </c>
      <c r="D1227" s="5">
        <v>332.488</v>
      </c>
      <c r="E1227" s="5">
        <v>10545.096</v>
      </c>
      <c r="F1227" s="5">
        <v>6885.6989999999996</v>
      </c>
      <c r="G1227" s="5">
        <v>7853.2</v>
      </c>
      <c r="H1227" s="5">
        <v>2691.277</v>
      </c>
      <c r="I1227" s="5">
        <v>507.58699999999999</v>
      </c>
      <c r="J1227" s="5">
        <v>0.66600000000000004</v>
      </c>
      <c r="K1227" s="5">
        <v>0.38300000000000001</v>
      </c>
      <c r="L1227" s="5">
        <v>179.80699999999999</v>
      </c>
      <c r="M1227" s="5">
        <v>8.3469999999999995</v>
      </c>
      <c r="N1227" s="5">
        <v>171.077</v>
      </c>
      <c r="O1227" s="5">
        <v>601010</v>
      </c>
      <c r="P1227" s="3"/>
      <c r="Q1227" s="3"/>
    </row>
    <row r="1228" spans="1:17" x14ac:dyDescent="0.2">
      <c r="A1228" s="2">
        <v>2012</v>
      </c>
      <c r="B1228" s="1" t="s">
        <v>175</v>
      </c>
      <c r="C1228" s="2" t="s">
        <v>176</v>
      </c>
      <c r="D1228" s="2">
        <v>1017.302</v>
      </c>
      <c r="E1228" s="2">
        <v>16088.709000000001</v>
      </c>
      <c r="F1228" s="2">
        <v>11611.242</v>
      </c>
      <c r="G1228" s="2">
        <v>13137.445</v>
      </c>
      <c r="H1228" s="2">
        <v>2938.7460000000001</v>
      </c>
      <c r="I1228" s="2">
        <v>601.04399999999998</v>
      </c>
      <c r="J1228" s="2">
        <v>4.556</v>
      </c>
      <c r="K1228" s="2">
        <v>12.304</v>
      </c>
      <c r="L1228" s="2">
        <v>100.827</v>
      </c>
      <c r="M1228" s="2">
        <v>-100.06100000000001</v>
      </c>
      <c r="N1228" s="2">
        <v>188.584</v>
      </c>
      <c r="O1228" s="2">
        <v>601010</v>
      </c>
      <c r="P1228" s="3"/>
      <c r="Q1228" s="3"/>
    </row>
    <row r="1229" spans="1:17" x14ac:dyDescent="0.2">
      <c r="A1229" s="5">
        <v>2013</v>
      </c>
      <c r="B1229" s="4" t="s">
        <v>175</v>
      </c>
      <c r="C1229" s="5" t="s">
        <v>176</v>
      </c>
      <c r="D1229" s="5">
        <v>406.92</v>
      </c>
      <c r="E1229" s="5">
        <v>20594.907999999999</v>
      </c>
      <c r="F1229" s="5">
        <v>11594.5</v>
      </c>
      <c r="G1229" s="5">
        <v>13653.733</v>
      </c>
      <c r="H1229" s="5">
        <v>6926.7169999999996</v>
      </c>
      <c r="I1229" s="5">
        <v>591.46199999999999</v>
      </c>
      <c r="J1229" s="5">
        <v>1.355</v>
      </c>
      <c r="K1229" s="5">
        <v>3.79</v>
      </c>
      <c r="L1229" s="5">
        <v>292.529</v>
      </c>
      <c r="M1229" s="5">
        <v>198.62799999999999</v>
      </c>
      <c r="N1229" s="5">
        <v>90.111000000000004</v>
      </c>
      <c r="O1229" s="5">
        <v>601010</v>
      </c>
      <c r="P1229" s="3"/>
      <c r="Q1229" s="3"/>
    </row>
    <row r="1230" spans="1:17" x14ac:dyDescent="0.2">
      <c r="A1230" s="2">
        <v>2014</v>
      </c>
      <c r="B1230" s="1" t="s">
        <v>175</v>
      </c>
      <c r="C1230" s="2" t="s">
        <v>176</v>
      </c>
      <c r="D1230" s="2">
        <v>323.03100000000001</v>
      </c>
      <c r="E1230" s="2">
        <v>21143.276000000002</v>
      </c>
      <c r="F1230" s="2">
        <v>11920.861000000001</v>
      </c>
      <c r="G1230" s="2">
        <v>14406.048000000001</v>
      </c>
      <c r="H1230" s="2">
        <v>6716.2250000000004</v>
      </c>
      <c r="I1230" s="2">
        <v>576.27599999999995</v>
      </c>
      <c r="J1230" s="2">
        <v>0.61599999999999999</v>
      </c>
      <c r="K1230" s="2">
        <v>8.2609999999999992</v>
      </c>
      <c r="L1230" s="2">
        <v>388.13400000000001</v>
      </c>
      <c r="M1230" s="2">
        <v>-10.64</v>
      </c>
      <c r="N1230" s="2">
        <v>390.51299999999998</v>
      </c>
      <c r="O1230" s="2">
        <v>601010</v>
      </c>
      <c r="P1230" s="3"/>
      <c r="Q1230" s="3"/>
    </row>
    <row r="1231" spans="1:17" x14ac:dyDescent="0.2">
      <c r="A1231" s="5">
        <v>2015</v>
      </c>
      <c r="B1231" s="4" t="s">
        <v>175</v>
      </c>
      <c r="C1231" s="5" t="s">
        <v>176</v>
      </c>
      <c r="D1231" s="5">
        <v>309.541</v>
      </c>
      <c r="E1231" s="5">
        <v>22036.244999999999</v>
      </c>
      <c r="F1231" s="5">
        <v>12249.237999999999</v>
      </c>
      <c r="G1231" s="5">
        <v>14947.023999999999</v>
      </c>
      <c r="H1231" s="5">
        <v>7089.2209999999995</v>
      </c>
      <c r="I1231" s="5">
        <v>531.93299999999999</v>
      </c>
      <c r="J1231" s="5">
        <v>1.9059999999999999</v>
      </c>
      <c r="K1231" s="5">
        <v>3.343</v>
      </c>
      <c r="L1231" s="5">
        <v>473.82900000000001</v>
      </c>
      <c r="M1231" s="5">
        <v>-51.457000000000001</v>
      </c>
      <c r="N1231" s="5">
        <v>1520.992</v>
      </c>
      <c r="O1231" s="5">
        <v>601010</v>
      </c>
      <c r="P1231" s="3"/>
      <c r="Q1231" s="3"/>
    </row>
    <row r="1232" spans="1:17" x14ac:dyDescent="0.2">
      <c r="A1232" s="2">
        <v>2016</v>
      </c>
      <c r="B1232" s="1" t="s">
        <v>175</v>
      </c>
      <c r="C1232" s="2" t="s">
        <v>176</v>
      </c>
      <c r="D1232" s="2">
        <v>692.14599999999996</v>
      </c>
      <c r="E1232" s="2">
        <v>22675.092000000001</v>
      </c>
      <c r="F1232" s="2">
        <v>12171.142</v>
      </c>
      <c r="G1232" s="2">
        <v>15117.977000000001</v>
      </c>
      <c r="H1232" s="2">
        <v>7557.1149999999998</v>
      </c>
      <c r="I1232" s="2">
        <v>522.04200000000003</v>
      </c>
      <c r="J1232" s="2">
        <v>0.79600000000000004</v>
      </c>
      <c r="K1232" s="2">
        <v>0</v>
      </c>
      <c r="L1232" s="2">
        <v>373.85399999999998</v>
      </c>
      <c r="M1232" s="2">
        <v>16.881</v>
      </c>
      <c r="N1232" s="2">
        <v>356.97300000000001</v>
      </c>
      <c r="O1232" s="2">
        <v>601010</v>
      </c>
      <c r="P1232" s="3"/>
      <c r="Q1232" s="3"/>
    </row>
    <row r="1233" spans="1:17" x14ac:dyDescent="0.2">
      <c r="A1233" s="5">
        <v>2017</v>
      </c>
      <c r="B1233" s="4" t="s">
        <v>175</v>
      </c>
      <c r="C1233" s="5" t="s">
        <v>176</v>
      </c>
      <c r="D1233" s="5">
        <v>435.15899999999999</v>
      </c>
      <c r="E1233" s="5">
        <v>32229.57</v>
      </c>
      <c r="F1233" s="5">
        <v>16159.62</v>
      </c>
      <c r="G1233" s="5">
        <v>19890.488000000001</v>
      </c>
      <c r="H1233" s="5">
        <v>12339.082</v>
      </c>
      <c r="I1233" s="5">
        <v>602.22699999999998</v>
      </c>
      <c r="J1233" s="5">
        <v>18.760999999999999</v>
      </c>
      <c r="K1233" s="5">
        <v>0</v>
      </c>
      <c r="L1233" s="5">
        <v>470.59300000000002</v>
      </c>
      <c r="M1233" s="5">
        <v>26.042999999999999</v>
      </c>
      <c r="N1233" s="5">
        <v>444.55</v>
      </c>
      <c r="O1233" s="5">
        <v>601010</v>
      </c>
      <c r="P1233" s="3"/>
      <c r="Q1233" s="3"/>
    </row>
    <row r="1234" spans="1:17" x14ac:dyDescent="0.2">
      <c r="A1234" s="2">
        <v>2018</v>
      </c>
      <c r="B1234" s="1" t="s">
        <v>175</v>
      </c>
      <c r="C1234" s="2" t="s">
        <v>176</v>
      </c>
      <c r="D1234" s="2">
        <v>408</v>
      </c>
      <c r="E1234" s="2">
        <v>32785</v>
      </c>
      <c r="F1234" s="2">
        <v>16682</v>
      </c>
      <c r="G1234" s="2">
        <v>20751</v>
      </c>
      <c r="H1234" s="2">
        <v>12034</v>
      </c>
      <c r="I1234" s="2">
        <v>657</v>
      </c>
      <c r="J1234" s="2">
        <v>5</v>
      </c>
      <c r="K1234" s="2">
        <v>0</v>
      </c>
      <c r="L1234" s="2">
        <v>690</v>
      </c>
      <c r="M1234" s="2">
        <v>19</v>
      </c>
      <c r="N1234" s="2">
        <v>671</v>
      </c>
      <c r="O1234" s="2">
        <v>601010</v>
      </c>
      <c r="P1234" s="3"/>
      <c r="Q1234" s="3"/>
    </row>
    <row r="1235" spans="1:17" x14ac:dyDescent="0.2">
      <c r="A1235" s="5">
        <v>2019</v>
      </c>
      <c r="B1235" s="4" t="s">
        <v>175</v>
      </c>
      <c r="C1235" s="5" t="s">
        <v>176</v>
      </c>
      <c r="D1235" s="5">
        <v>333</v>
      </c>
      <c r="E1235" s="5">
        <v>38480</v>
      </c>
      <c r="F1235" s="5">
        <v>23931</v>
      </c>
      <c r="G1235" s="5">
        <v>27982</v>
      </c>
      <c r="H1235" s="5">
        <v>10498</v>
      </c>
      <c r="I1235" s="5">
        <v>683</v>
      </c>
      <c r="J1235" s="5">
        <v>6</v>
      </c>
      <c r="K1235" s="5">
        <v>0</v>
      </c>
      <c r="L1235" s="5">
        <v>884</v>
      </c>
      <c r="M1235" s="5">
        <v>21</v>
      </c>
      <c r="N1235" s="5">
        <v>863</v>
      </c>
      <c r="O1235" s="5">
        <v>601010</v>
      </c>
      <c r="P1235" s="3"/>
      <c r="Q1235" s="3"/>
    </row>
    <row r="1236" spans="1:17" x14ac:dyDescent="0.2">
      <c r="A1236" s="2">
        <v>2004</v>
      </c>
      <c r="B1236" s="1" t="s">
        <v>177</v>
      </c>
      <c r="C1236" s="2" t="s">
        <v>178</v>
      </c>
      <c r="D1236" s="2">
        <v>660</v>
      </c>
      <c r="E1236" s="2">
        <v>27636</v>
      </c>
      <c r="F1236" s="2">
        <v>7572</v>
      </c>
      <c r="G1236" s="2">
        <v>11876</v>
      </c>
      <c r="H1236" s="2">
        <v>15760</v>
      </c>
      <c r="I1236" s="2">
        <v>310</v>
      </c>
      <c r="J1236" s="2">
        <v>17</v>
      </c>
      <c r="K1236" s="2">
        <v>0</v>
      </c>
      <c r="L1236" s="2">
        <v>1901</v>
      </c>
      <c r="M1236" s="2">
        <v>47</v>
      </c>
      <c r="N1236" s="2">
        <v>1854</v>
      </c>
      <c r="O1236" s="2">
        <v>253010</v>
      </c>
      <c r="P1236" s="3"/>
      <c r="Q1236" s="3"/>
    </row>
    <row r="1237" spans="1:17" x14ac:dyDescent="0.2">
      <c r="A1237" s="5">
        <v>2005</v>
      </c>
      <c r="B1237" s="4" t="s">
        <v>177</v>
      </c>
      <c r="C1237" s="5" t="s">
        <v>178</v>
      </c>
      <c r="D1237" s="5">
        <v>1187</v>
      </c>
      <c r="E1237" s="5">
        <v>28432</v>
      </c>
      <c r="F1237" s="5">
        <v>7052</v>
      </c>
      <c r="G1237" s="5">
        <v>11460</v>
      </c>
      <c r="H1237" s="5">
        <v>16972</v>
      </c>
      <c r="I1237" s="5">
        <v>351</v>
      </c>
      <c r="J1237" s="5">
        <v>28</v>
      </c>
      <c r="K1237" s="5"/>
      <c r="L1237" s="5">
        <v>2330</v>
      </c>
      <c r="M1237" s="5">
        <v>73</v>
      </c>
      <c r="N1237" s="5">
        <v>2257</v>
      </c>
      <c r="O1237" s="5">
        <v>253010</v>
      </c>
      <c r="P1237" s="3"/>
      <c r="Q1237" s="3"/>
    </row>
    <row r="1238" spans="1:17" x14ac:dyDescent="0.2">
      <c r="A1238" s="2">
        <v>2006</v>
      </c>
      <c r="B1238" s="1" t="s">
        <v>177</v>
      </c>
      <c r="C1238" s="2" t="s">
        <v>178</v>
      </c>
      <c r="D1238" s="2">
        <v>1163</v>
      </c>
      <c r="E1238" s="2">
        <v>30552</v>
      </c>
      <c r="F1238" s="2">
        <v>7409</v>
      </c>
      <c r="G1238" s="2">
        <v>12342</v>
      </c>
      <c r="H1238" s="2">
        <v>18210</v>
      </c>
      <c r="I1238" s="2">
        <v>349</v>
      </c>
      <c r="J1238" s="2">
        <v>25</v>
      </c>
      <c r="K1238" s="2"/>
      <c r="L1238" s="2">
        <v>2318</v>
      </c>
      <c r="M1238" s="2">
        <v>39</v>
      </c>
      <c r="N1238" s="2">
        <v>2279</v>
      </c>
      <c r="O1238" s="2">
        <v>253010</v>
      </c>
      <c r="P1238" s="3"/>
      <c r="Q1238" s="3"/>
    </row>
    <row r="1239" spans="1:17" x14ac:dyDescent="0.2">
      <c r="A1239" s="5">
        <v>2007</v>
      </c>
      <c r="B1239" s="4" t="s">
        <v>177</v>
      </c>
      <c r="C1239" s="5" t="s">
        <v>178</v>
      </c>
      <c r="D1239" s="5">
        <v>943</v>
      </c>
      <c r="E1239" s="5">
        <v>34181</v>
      </c>
      <c r="F1239" s="5">
        <v>8737</v>
      </c>
      <c r="G1239" s="5">
        <v>14218</v>
      </c>
      <c r="H1239" s="5">
        <v>19963</v>
      </c>
      <c r="I1239" s="5">
        <v>411</v>
      </c>
      <c r="J1239" s="5">
        <v>67</v>
      </c>
      <c r="K1239" s="5"/>
      <c r="L1239" s="5">
        <v>2424</v>
      </c>
      <c r="M1239" s="5">
        <v>16</v>
      </c>
      <c r="N1239" s="5">
        <v>2408</v>
      </c>
      <c r="O1239" s="5">
        <v>253010</v>
      </c>
      <c r="P1239" s="3"/>
      <c r="Q1239" s="3"/>
    </row>
    <row r="1240" spans="1:17" x14ac:dyDescent="0.2">
      <c r="A1240" s="2">
        <v>2008</v>
      </c>
      <c r="B1240" s="1" t="s">
        <v>177</v>
      </c>
      <c r="C1240" s="2" t="s">
        <v>178</v>
      </c>
      <c r="D1240" s="2">
        <v>650</v>
      </c>
      <c r="E1240" s="2">
        <v>33400</v>
      </c>
      <c r="F1240" s="2">
        <v>9087</v>
      </c>
      <c r="G1240" s="2">
        <v>14302</v>
      </c>
      <c r="H1240" s="2">
        <v>19098</v>
      </c>
      <c r="I1240" s="2">
        <v>466</v>
      </c>
      <c r="J1240" s="2">
        <v>35</v>
      </c>
      <c r="K1240" s="2"/>
      <c r="L1240" s="2">
        <v>2377</v>
      </c>
      <c r="M1240" s="2">
        <v>47</v>
      </c>
      <c r="N1240" s="2">
        <v>2330</v>
      </c>
      <c r="O1240" s="2">
        <v>253010</v>
      </c>
      <c r="P1240" s="3"/>
      <c r="Q1240" s="3"/>
    </row>
    <row r="1241" spans="1:17" x14ac:dyDescent="0.2">
      <c r="A1241" s="5">
        <v>2009</v>
      </c>
      <c r="B1241" s="4" t="s">
        <v>177</v>
      </c>
      <c r="C1241" s="5" t="s">
        <v>178</v>
      </c>
      <c r="D1241" s="5">
        <v>538</v>
      </c>
      <c r="E1241" s="5">
        <v>36835</v>
      </c>
      <c r="F1241" s="5">
        <v>9912</v>
      </c>
      <c r="G1241" s="5">
        <v>14800</v>
      </c>
      <c r="H1241" s="5">
        <v>22035</v>
      </c>
      <c r="I1241" s="5">
        <v>417</v>
      </c>
      <c r="J1241" s="5">
        <v>14</v>
      </c>
      <c r="K1241" s="5"/>
      <c r="L1241" s="5">
        <v>1806</v>
      </c>
      <c r="M1241" s="5">
        <v>16</v>
      </c>
      <c r="N1241" s="5">
        <v>1790</v>
      </c>
      <c r="O1241" s="5">
        <v>253010</v>
      </c>
      <c r="P1241" s="3"/>
      <c r="Q1241" s="3"/>
    </row>
    <row r="1242" spans="1:17" x14ac:dyDescent="0.2">
      <c r="A1242" s="2">
        <v>2010</v>
      </c>
      <c r="B1242" s="1" t="s">
        <v>177</v>
      </c>
      <c r="C1242" s="2" t="s">
        <v>178</v>
      </c>
      <c r="D1242" s="2">
        <v>429</v>
      </c>
      <c r="E1242" s="2">
        <v>37490</v>
      </c>
      <c r="F1242" s="2">
        <v>8624</v>
      </c>
      <c r="G1242" s="2">
        <v>14459</v>
      </c>
      <c r="H1242" s="2">
        <v>23031</v>
      </c>
      <c r="I1242" s="2">
        <v>404</v>
      </c>
      <c r="J1242" s="2">
        <v>12</v>
      </c>
      <c r="K1242" s="2"/>
      <c r="L1242" s="2">
        <v>1979</v>
      </c>
      <c r="M1242" s="2">
        <v>1</v>
      </c>
      <c r="N1242" s="2">
        <v>1978</v>
      </c>
      <c r="O1242" s="2">
        <v>253010</v>
      </c>
      <c r="P1242" s="3"/>
      <c r="Q1242" s="3"/>
    </row>
    <row r="1243" spans="1:17" x14ac:dyDescent="0.2">
      <c r="A1243" s="5">
        <v>2011</v>
      </c>
      <c r="B1243" s="4" t="s">
        <v>177</v>
      </c>
      <c r="C1243" s="5" t="s">
        <v>178</v>
      </c>
      <c r="D1243" s="5">
        <v>450</v>
      </c>
      <c r="E1243" s="5">
        <v>38637</v>
      </c>
      <c r="F1243" s="5">
        <v>9072</v>
      </c>
      <c r="G1243" s="5">
        <v>14805</v>
      </c>
      <c r="H1243" s="5">
        <v>23832</v>
      </c>
      <c r="I1243" s="5">
        <v>386</v>
      </c>
      <c r="J1243" s="5">
        <v>11</v>
      </c>
      <c r="K1243" s="5"/>
      <c r="L1243" s="5">
        <v>1912</v>
      </c>
      <c r="M1243" s="5">
        <v>0</v>
      </c>
      <c r="N1243" s="5">
        <v>1912</v>
      </c>
      <c r="O1243" s="5">
        <v>253010</v>
      </c>
      <c r="P1243" s="3"/>
      <c r="Q1243" s="3"/>
    </row>
    <row r="1244" spans="1:17" x14ac:dyDescent="0.2">
      <c r="A1244" s="2">
        <v>2012</v>
      </c>
      <c r="B1244" s="1" t="s">
        <v>177</v>
      </c>
      <c r="C1244" s="2" t="s">
        <v>178</v>
      </c>
      <c r="D1244" s="2">
        <v>465</v>
      </c>
      <c r="E1244" s="2">
        <v>39161</v>
      </c>
      <c r="F1244" s="2">
        <v>8846</v>
      </c>
      <c r="G1244" s="2">
        <v>15232</v>
      </c>
      <c r="H1244" s="2">
        <v>23929</v>
      </c>
      <c r="I1244" s="2">
        <v>353</v>
      </c>
      <c r="J1244" s="2">
        <v>10</v>
      </c>
      <c r="K1244" s="2"/>
      <c r="L1244" s="2">
        <v>1302</v>
      </c>
      <c r="M1244" s="2">
        <v>4</v>
      </c>
      <c r="N1244" s="2">
        <v>1298</v>
      </c>
      <c r="O1244" s="2">
        <v>253010</v>
      </c>
      <c r="P1244" s="3"/>
      <c r="Q1244" s="3"/>
    </row>
    <row r="1245" spans="1:17" x14ac:dyDescent="0.2">
      <c r="A1245" s="5">
        <v>2013</v>
      </c>
      <c r="B1245" s="4" t="s">
        <v>177</v>
      </c>
      <c r="C1245" s="5" t="s">
        <v>178</v>
      </c>
      <c r="D1245" s="5">
        <v>462</v>
      </c>
      <c r="E1245" s="5">
        <v>40104</v>
      </c>
      <c r="F1245" s="5">
        <v>9500</v>
      </c>
      <c r="G1245" s="5">
        <v>15548</v>
      </c>
      <c r="H1245" s="5">
        <v>24556</v>
      </c>
      <c r="I1245" s="5">
        <v>334</v>
      </c>
      <c r="J1245" s="5">
        <v>11</v>
      </c>
      <c r="K1245" s="5"/>
      <c r="L1245" s="5">
        <v>1072</v>
      </c>
      <c r="M1245" s="5">
        <v>-6</v>
      </c>
      <c r="N1245" s="5">
        <v>1078</v>
      </c>
      <c r="O1245" s="5">
        <v>253010</v>
      </c>
      <c r="P1245" s="3"/>
      <c r="Q1245" s="3"/>
    </row>
    <row r="1246" spans="1:17" x14ac:dyDescent="0.2">
      <c r="A1246" s="2">
        <v>2014</v>
      </c>
      <c r="B1246" s="1" t="s">
        <v>177</v>
      </c>
      <c r="C1246" s="2" t="s">
        <v>178</v>
      </c>
      <c r="D1246" s="2">
        <v>331</v>
      </c>
      <c r="E1246" s="2">
        <v>39532</v>
      </c>
      <c r="F1246" s="2">
        <v>8422</v>
      </c>
      <c r="G1246" s="2">
        <v>15244</v>
      </c>
      <c r="H1246" s="2">
        <v>24288</v>
      </c>
      <c r="I1246" s="2">
        <v>309</v>
      </c>
      <c r="J1246" s="2">
        <v>8</v>
      </c>
      <c r="K1246" s="2"/>
      <c r="L1246" s="2">
        <v>1245</v>
      </c>
      <c r="M1246" s="2">
        <v>9</v>
      </c>
      <c r="N1246" s="2">
        <v>1236</v>
      </c>
      <c r="O1246" s="2">
        <v>253010</v>
      </c>
      <c r="P1246" s="3"/>
      <c r="Q1246" s="3"/>
    </row>
    <row r="1247" spans="1:17" x14ac:dyDescent="0.2">
      <c r="A1247" s="5">
        <v>2015</v>
      </c>
      <c r="B1247" s="4" t="s">
        <v>177</v>
      </c>
      <c r="C1247" s="5" t="s">
        <v>178</v>
      </c>
      <c r="D1247" s="5">
        <v>1395</v>
      </c>
      <c r="E1247" s="5">
        <v>39237</v>
      </c>
      <c r="F1247" s="5">
        <v>8757</v>
      </c>
      <c r="G1247" s="5">
        <v>15466</v>
      </c>
      <c r="H1247" s="5">
        <v>23771</v>
      </c>
      <c r="I1247" s="5">
        <v>239</v>
      </c>
      <c r="J1247" s="5">
        <v>8</v>
      </c>
      <c r="K1247" s="5"/>
      <c r="L1247" s="5">
        <v>1799</v>
      </c>
      <c r="M1247" s="5">
        <v>42</v>
      </c>
      <c r="N1247" s="5">
        <v>1757</v>
      </c>
      <c r="O1247" s="5">
        <v>253010</v>
      </c>
      <c r="P1247" s="3"/>
      <c r="Q1247" s="3"/>
    </row>
    <row r="1248" spans="1:17" x14ac:dyDescent="0.2">
      <c r="A1248" s="2">
        <v>2016</v>
      </c>
      <c r="B1248" s="1" t="s">
        <v>177</v>
      </c>
      <c r="C1248" s="2" t="s">
        <v>178</v>
      </c>
      <c r="D1248" s="2">
        <v>603</v>
      </c>
      <c r="E1248" s="2">
        <v>38936</v>
      </c>
      <c r="F1248" s="2">
        <v>8997</v>
      </c>
      <c r="G1248" s="2">
        <v>16339</v>
      </c>
      <c r="H1248" s="2">
        <v>22597</v>
      </c>
      <c r="I1248" s="2">
        <v>249</v>
      </c>
      <c r="J1248" s="2">
        <v>6</v>
      </c>
      <c r="K1248" s="2"/>
      <c r="L1248" s="2">
        <v>2828</v>
      </c>
      <c r="M1248" s="2">
        <v>49</v>
      </c>
      <c r="N1248" s="2">
        <v>2779</v>
      </c>
      <c r="O1248" s="2">
        <v>253010</v>
      </c>
      <c r="P1248" s="3"/>
      <c r="Q1248" s="3"/>
    </row>
    <row r="1249" spans="1:17" x14ac:dyDescent="0.2">
      <c r="A1249" s="5">
        <v>2017</v>
      </c>
      <c r="B1249" s="4" t="s">
        <v>177</v>
      </c>
      <c r="C1249" s="5" t="s">
        <v>178</v>
      </c>
      <c r="D1249" s="5">
        <v>395</v>
      </c>
      <c r="E1249" s="5">
        <v>40778</v>
      </c>
      <c r="F1249" s="5">
        <v>8710</v>
      </c>
      <c r="G1249" s="5">
        <v>16562</v>
      </c>
      <c r="H1249" s="5">
        <v>24216</v>
      </c>
      <c r="I1249" s="5">
        <v>226</v>
      </c>
      <c r="J1249" s="5">
        <v>9</v>
      </c>
      <c r="K1249" s="5"/>
      <c r="L1249" s="5">
        <v>2666</v>
      </c>
      <c r="M1249" s="5">
        <v>60</v>
      </c>
      <c r="N1249" s="5">
        <v>2606</v>
      </c>
      <c r="O1249" s="5">
        <v>253010</v>
      </c>
      <c r="P1249" s="3"/>
      <c r="Q1249" s="3"/>
    </row>
    <row r="1250" spans="1:17" x14ac:dyDescent="0.2">
      <c r="A1250" s="2">
        <v>2018</v>
      </c>
      <c r="B1250" s="1" t="s">
        <v>177</v>
      </c>
      <c r="C1250" s="2" t="s">
        <v>178</v>
      </c>
      <c r="D1250" s="2">
        <v>981</v>
      </c>
      <c r="E1250" s="2">
        <v>42401</v>
      </c>
      <c r="F1250" s="2">
        <v>9475</v>
      </c>
      <c r="G1250" s="2">
        <v>17958</v>
      </c>
      <c r="H1250" s="2">
        <v>24443</v>
      </c>
      <c r="I1250" s="2">
        <v>230</v>
      </c>
      <c r="J1250" s="2">
        <v>14</v>
      </c>
      <c r="K1250" s="2"/>
      <c r="L1250" s="2">
        <v>3207</v>
      </c>
      <c r="M1250" s="2">
        <v>55</v>
      </c>
      <c r="N1250" s="2">
        <v>3152</v>
      </c>
      <c r="O1250" s="2">
        <v>253010</v>
      </c>
      <c r="P1250" s="3"/>
      <c r="Q1250" s="3"/>
    </row>
    <row r="1251" spans="1:17" x14ac:dyDescent="0.2">
      <c r="A1251" s="5">
        <v>2019</v>
      </c>
      <c r="B1251" s="4" t="s">
        <v>177</v>
      </c>
      <c r="C1251" s="5" t="s">
        <v>178</v>
      </c>
      <c r="D1251" s="5">
        <v>518</v>
      </c>
      <c r="E1251" s="5">
        <v>45058</v>
      </c>
      <c r="F1251" s="5">
        <v>11272</v>
      </c>
      <c r="G1251" s="5">
        <v>19693</v>
      </c>
      <c r="H1251" s="5">
        <v>25365</v>
      </c>
      <c r="I1251" s="5">
        <v>245</v>
      </c>
      <c r="J1251" s="5">
        <v>23</v>
      </c>
      <c r="K1251" s="5"/>
      <c r="L1251" s="5">
        <v>3060</v>
      </c>
      <c r="M1251" s="5">
        <v>70</v>
      </c>
      <c r="N1251" s="5">
        <v>2990</v>
      </c>
      <c r="O1251" s="5">
        <v>253010</v>
      </c>
      <c r="P1251" s="3"/>
      <c r="Q1251" s="3"/>
    </row>
    <row r="1252" spans="1:17" x14ac:dyDescent="0.2">
      <c r="A1252" s="2">
        <v>2004</v>
      </c>
      <c r="B1252" s="1" t="s">
        <v>179</v>
      </c>
      <c r="C1252" s="2" t="s">
        <v>180</v>
      </c>
      <c r="D1252" s="2">
        <v>593.00800000000004</v>
      </c>
      <c r="E1252" s="2">
        <v>2989.8389999999999</v>
      </c>
      <c r="F1252" s="2">
        <v>420</v>
      </c>
      <c r="G1252" s="2">
        <v>1289.8689999999999</v>
      </c>
      <c r="H1252" s="2">
        <v>1699.97</v>
      </c>
      <c r="I1252" s="2">
        <v>6.1980000000000004</v>
      </c>
      <c r="J1252" s="2">
        <v>5.585</v>
      </c>
      <c r="K1252" s="2">
        <v>0</v>
      </c>
      <c r="L1252" s="2">
        <v>86.436999999999998</v>
      </c>
      <c r="M1252" s="2">
        <v>11.962999999999999</v>
      </c>
      <c r="N1252" s="2">
        <v>74.474000000000004</v>
      </c>
      <c r="O1252" s="2">
        <v>451030</v>
      </c>
      <c r="P1252" s="3"/>
      <c r="Q1252" s="3"/>
    </row>
    <row r="1253" spans="1:17" x14ac:dyDescent="0.2">
      <c r="A1253" s="5">
        <v>2005</v>
      </c>
      <c r="B1253" s="4" t="s">
        <v>179</v>
      </c>
      <c r="C1253" s="5" t="s">
        <v>180</v>
      </c>
      <c r="D1253" s="5">
        <v>894.59100000000001</v>
      </c>
      <c r="E1253" s="5">
        <v>3401.3119999999999</v>
      </c>
      <c r="F1253" s="5">
        <v>580</v>
      </c>
      <c r="G1253" s="5">
        <v>1556.6079999999999</v>
      </c>
      <c r="H1253" s="5">
        <v>1844.704</v>
      </c>
      <c r="I1253" s="5">
        <v>5.4459999999999997</v>
      </c>
      <c r="J1253" s="5">
        <v>15.606</v>
      </c>
      <c r="K1253" s="5">
        <v>0</v>
      </c>
      <c r="L1253" s="5">
        <v>128.483</v>
      </c>
      <c r="M1253" s="5">
        <v>79.14</v>
      </c>
      <c r="N1253" s="5">
        <v>49.343000000000004</v>
      </c>
      <c r="O1253" s="5">
        <v>451030</v>
      </c>
      <c r="P1253" s="3"/>
      <c r="Q1253" s="3"/>
    </row>
    <row r="1254" spans="1:17" x14ac:dyDescent="0.2">
      <c r="A1254" s="2">
        <v>2006</v>
      </c>
      <c r="B1254" s="1" t="s">
        <v>179</v>
      </c>
      <c r="C1254" s="2" t="s">
        <v>180</v>
      </c>
      <c r="D1254" s="2">
        <v>958.43100000000004</v>
      </c>
      <c r="E1254" s="2">
        <v>3442.8220000000001</v>
      </c>
      <c r="F1254" s="2">
        <v>758.38499999999999</v>
      </c>
      <c r="G1254" s="2">
        <v>1743.5309999999999</v>
      </c>
      <c r="H1254" s="2">
        <v>1699.2909999999999</v>
      </c>
      <c r="I1254" s="2">
        <v>12.348000000000001</v>
      </c>
      <c r="J1254" s="2">
        <v>39.287999999999997</v>
      </c>
      <c r="K1254" s="2">
        <v>0</v>
      </c>
      <c r="L1254" s="2">
        <v>241.87799999999999</v>
      </c>
      <c r="M1254" s="2">
        <v>99.703999999999994</v>
      </c>
      <c r="N1254" s="2">
        <v>142.59200000000001</v>
      </c>
      <c r="O1254" s="2">
        <v>451030</v>
      </c>
      <c r="P1254" s="3"/>
      <c r="Q1254" s="3"/>
    </row>
    <row r="1255" spans="1:17" x14ac:dyDescent="0.2">
      <c r="A1255" s="5">
        <v>2007</v>
      </c>
      <c r="B1255" s="4" t="s">
        <v>179</v>
      </c>
      <c r="C1255" s="5" t="s">
        <v>180</v>
      </c>
      <c r="D1255" s="5">
        <v>1078.1130000000001</v>
      </c>
      <c r="E1255" s="5">
        <v>3871.15</v>
      </c>
      <c r="F1255" s="5">
        <v>730.38499999999999</v>
      </c>
      <c r="G1255" s="5">
        <v>1791.0840000000001</v>
      </c>
      <c r="H1255" s="5">
        <v>2080.0659999999998</v>
      </c>
      <c r="I1255" s="5">
        <v>12.374000000000001</v>
      </c>
      <c r="J1255" s="5">
        <v>48.118000000000002</v>
      </c>
      <c r="K1255" s="5">
        <v>0</v>
      </c>
      <c r="L1255" s="5">
        <v>364.07100000000003</v>
      </c>
      <c r="M1255" s="5">
        <v>67.819000000000003</v>
      </c>
      <c r="N1255" s="5">
        <v>296.25200000000001</v>
      </c>
      <c r="O1255" s="5">
        <v>451030</v>
      </c>
      <c r="P1255" s="3"/>
      <c r="Q1255" s="3"/>
    </row>
    <row r="1256" spans="1:17" x14ac:dyDescent="0.2">
      <c r="A1256" s="2">
        <v>2008</v>
      </c>
      <c r="B1256" s="1" t="s">
        <v>179</v>
      </c>
      <c r="C1256" s="2" t="s">
        <v>180</v>
      </c>
      <c r="D1256" s="2">
        <v>572.09500000000003</v>
      </c>
      <c r="E1256" s="2">
        <v>1678.7139999999999</v>
      </c>
      <c r="F1256" s="2">
        <v>500.178</v>
      </c>
      <c r="G1256" s="2">
        <v>1576.7460000000001</v>
      </c>
      <c r="H1256" s="2">
        <v>101.968</v>
      </c>
      <c r="I1256" s="2">
        <v>11.614000000000001</v>
      </c>
      <c r="J1256" s="2">
        <v>20.417000000000002</v>
      </c>
      <c r="K1256" s="2">
        <v>0</v>
      </c>
      <c r="L1256" s="2">
        <v>-1601.7249999999999</v>
      </c>
      <c r="M1256" s="2">
        <v>252.31299999999999</v>
      </c>
      <c r="N1256" s="2">
        <v>-1854.038</v>
      </c>
      <c r="O1256" s="2">
        <v>451030</v>
      </c>
      <c r="P1256" s="3"/>
      <c r="Q1256" s="3"/>
    </row>
    <row r="1257" spans="1:17" x14ac:dyDescent="0.2">
      <c r="A1257" s="5">
        <v>2009</v>
      </c>
      <c r="B1257" s="4" t="s">
        <v>179</v>
      </c>
      <c r="C1257" s="5" t="s">
        <v>180</v>
      </c>
      <c r="D1257" s="5">
        <v>571.29899999999998</v>
      </c>
      <c r="E1257" s="5">
        <v>1410.587</v>
      </c>
      <c r="F1257" s="5">
        <v>436.012</v>
      </c>
      <c r="G1257" s="5">
        <v>1302.2139999999999</v>
      </c>
      <c r="H1257" s="5">
        <v>108.373</v>
      </c>
      <c r="I1257" s="5">
        <v>29.213000000000001</v>
      </c>
      <c r="J1257" s="5">
        <v>2.5950000000000002</v>
      </c>
      <c r="K1257" s="5">
        <v>0</v>
      </c>
      <c r="L1257" s="5">
        <v>-153.505</v>
      </c>
      <c r="M1257" s="5">
        <v>-3.6339999999999999</v>
      </c>
      <c r="N1257" s="5">
        <v>-149.87100000000001</v>
      </c>
      <c r="O1257" s="5">
        <v>451030</v>
      </c>
      <c r="P1257" s="3"/>
      <c r="Q1257" s="3"/>
    </row>
    <row r="1258" spans="1:17" x14ac:dyDescent="0.2">
      <c r="A1258" s="2">
        <v>2010</v>
      </c>
      <c r="B1258" s="1" t="s">
        <v>179</v>
      </c>
      <c r="C1258" s="2" t="s">
        <v>180</v>
      </c>
      <c r="D1258" s="2">
        <v>570.12400000000002</v>
      </c>
      <c r="E1258" s="2">
        <v>1732.116</v>
      </c>
      <c r="F1258" s="2">
        <v>549.66200000000003</v>
      </c>
      <c r="G1258" s="2">
        <v>1455.462</v>
      </c>
      <c r="H1258" s="2">
        <v>276.654</v>
      </c>
      <c r="I1258" s="2">
        <v>36.548999999999999</v>
      </c>
      <c r="J1258" s="2">
        <v>1.2010000000000001</v>
      </c>
      <c r="K1258" s="2">
        <v>0</v>
      </c>
      <c r="L1258" s="2">
        <v>-62.768000000000001</v>
      </c>
      <c r="M1258" s="2">
        <v>-189.30600000000001</v>
      </c>
      <c r="N1258" s="2">
        <v>126.538</v>
      </c>
      <c r="O1258" s="2">
        <v>451030</v>
      </c>
      <c r="P1258" s="3"/>
      <c r="Q1258" s="3"/>
    </row>
    <row r="1259" spans="1:17" x14ac:dyDescent="0.2">
      <c r="A1259" s="5">
        <v>2011</v>
      </c>
      <c r="B1259" s="4" t="s">
        <v>179</v>
      </c>
      <c r="C1259" s="5" t="s">
        <v>180</v>
      </c>
      <c r="D1259" s="5">
        <v>604.63900000000001</v>
      </c>
      <c r="E1259" s="5">
        <v>1761.269</v>
      </c>
      <c r="F1259" s="5">
        <v>425.98099999999999</v>
      </c>
      <c r="G1259" s="5">
        <v>1350.1389999999999</v>
      </c>
      <c r="H1259" s="5">
        <v>411.13</v>
      </c>
      <c r="I1259" s="5">
        <v>43.125</v>
      </c>
      <c r="J1259" s="5">
        <v>1.3029999999999999</v>
      </c>
      <c r="K1259" s="5">
        <v>0</v>
      </c>
      <c r="L1259" s="5">
        <v>95.426000000000002</v>
      </c>
      <c r="M1259" s="5">
        <v>23.196999999999999</v>
      </c>
      <c r="N1259" s="5">
        <v>72.228999999999999</v>
      </c>
      <c r="O1259" s="5">
        <v>451030</v>
      </c>
      <c r="P1259" s="3"/>
      <c r="Q1259" s="3"/>
    </row>
    <row r="1260" spans="1:17" x14ac:dyDescent="0.2">
      <c r="A1260" s="2">
        <v>2012</v>
      </c>
      <c r="B1260" s="1" t="s">
        <v>179</v>
      </c>
      <c r="C1260" s="2" t="s">
        <v>180</v>
      </c>
      <c r="D1260" s="2">
        <v>827.06100000000004</v>
      </c>
      <c r="E1260" s="2">
        <v>2287.0030000000002</v>
      </c>
      <c r="F1260" s="2">
        <v>447.01100000000002</v>
      </c>
      <c r="G1260" s="2">
        <v>1371.8320000000001</v>
      </c>
      <c r="H1260" s="2">
        <v>915.17100000000005</v>
      </c>
      <c r="I1260" s="2">
        <v>34.741999999999997</v>
      </c>
      <c r="J1260" s="2">
        <v>1.4730000000000001</v>
      </c>
      <c r="K1260" s="2">
        <v>0</v>
      </c>
      <c r="L1260" s="2">
        <v>188.27099999999999</v>
      </c>
      <c r="M1260" s="2">
        <v>-251.67699999999999</v>
      </c>
      <c r="N1260" s="2">
        <v>439.94799999999998</v>
      </c>
      <c r="O1260" s="2">
        <v>451030</v>
      </c>
      <c r="P1260" s="3"/>
      <c r="Q1260" s="3"/>
    </row>
    <row r="1261" spans="1:17" x14ac:dyDescent="0.2">
      <c r="A1261" s="5">
        <v>2013</v>
      </c>
      <c r="B1261" s="4" t="s">
        <v>179</v>
      </c>
      <c r="C1261" s="5" t="s">
        <v>180</v>
      </c>
      <c r="D1261" s="5">
        <v>633.048</v>
      </c>
      <c r="E1261" s="5">
        <v>2428.6010000000001</v>
      </c>
      <c r="F1261" s="5">
        <v>324.82600000000002</v>
      </c>
      <c r="G1261" s="5">
        <v>1272.4960000000001</v>
      </c>
      <c r="H1261" s="5">
        <v>1156.105</v>
      </c>
      <c r="I1261" s="5">
        <v>37.581000000000003</v>
      </c>
      <c r="J1261" s="5">
        <v>1.706</v>
      </c>
      <c r="K1261" s="5">
        <v>0</v>
      </c>
      <c r="L1261" s="5">
        <v>158.99600000000001</v>
      </c>
      <c r="M1261" s="5">
        <v>-5.2469999999999999</v>
      </c>
      <c r="N1261" s="5">
        <v>164.24299999999999</v>
      </c>
      <c r="O1261" s="5">
        <v>451030</v>
      </c>
      <c r="P1261" s="3"/>
      <c r="Q1261" s="3"/>
    </row>
    <row r="1262" spans="1:17" x14ac:dyDescent="0.2">
      <c r="A1262" s="2">
        <v>2014</v>
      </c>
      <c r="B1262" s="1" t="s">
        <v>179</v>
      </c>
      <c r="C1262" s="2" t="s">
        <v>180</v>
      </c>
      <c r="D1262" s="2">
        <v>1022.606</v>
      </c>
      <c r="E1262" s="2">
        <v>3209.556</v>
      </c>
      <c r="F1262" s="2">
        <v>691.17499999999995</v>
      </c>
      <c r="G1262" s="2">
        <v>1875.982</v>
      </c>
      <c r="H1262" s="2">
        <v>1333.5740000000001</v>
      </c>
      <c r="I1262" s="2">
        <v>34.121000000000002</v>
      </c>
      <c r="J1262" s="2">
        <v>1.827</v>
      </c>
      <c r="K1262" s="2">
        <v>0</v>
      </c>
      <c r="L1262" s="2">
        <v>181.00200000000001</v>
      </c>
      <c r="M1262" s="2">
        <v>22.103999999999999</v>
      </c>
      <c r="N1262" s="2">
        <v>158.898</v>
      </c>
      <c r="O1262" s="2">
        <v>451030</v>
      </c>
      <c r="P1262" s="3"/>
      <c r="Q1262" s="3"/>
    </row>
    <row r="1263" spans="1:17" x14ac:dyDescent="0.2">
      <c r="A1263" s="5">
        <v>2015</v>
      </c>
      <c r="B1263" s="4" t="s">
        <v>179</v>
      </c>
      <c r="C1263" s="5" t="s">
        <v>180</v>
      </c>
      <c r="D1263" s="5">
        <v>711.18399999999997</v>
      </c>
      <c r="E1263" s="5">
        <v>2351.0149999999999</v>
      </c>
      <c r="F1263" s="5">
        <v>348.78800000000001</v>
      </c>
      <c r="G1263" s="5">
        <v>974.9</v>
      </c>
      <c r="H1263" s="5">
        <v>1376.115</v>
      </c>
      <c r="I1263" s="5">
        <v>28.311</v>
      </c>
      <c r="J1263" s="5">
        <v>2.6669999999999998</v>
      </c>
      <c r="K1263" s="5">
        <v>0</v>
      </c>
      <c r="L1263" s="5">
        <v>267.596</v>
      </c>
      <c r="M1263" s="5">
        <v>15.179</v>
      </c>
      <c r="N1263" s="5">
        <v>252.417</v>
      </c>
      <c r="O1263" s="5">
        <v>451030</v>
      </c>
      <c r="P1263" s="3"/>
      <c r="Q1263" s="3"/>
    </row>
    <row r="1264" spans="1:17" x14ac:dyDescent="0.2">
      <c r="A1264" s="2">
        <v>2016</v>
      </c>
      <c r="B1264" s="1" t="s">
        <v>179</v>
      </c>
      <c r="C1264" s="2" t="s">
        <v>180</v>
      </c>
      <c r="D1264" s="2">
        <v>468.28899999999999</v>
      </c>
      <c r="E1264" s="2">
        <v>2096.9079999999999</v>
      </c>
      <c r="F1264" s="2">
        <v>643.49300000000005</v>
      </c>
      <c r="G1264" s="2">
        <v>1355.1379999999999</v>
      </c>
      <c r="H1264" s="2">
        <v>741.77</v>
      </c>
      <c r="I1264" s="2">
        <v>23.67</v>
      </c>
      <c r="J1264" s="2">
        <v>2.9169999999999998</v>
      </c>
      <c r="K1264" s="2">
        <v>0</v>
      </c>
      <c r="L1264" s="2">
        <v>237.15299999999999</v>
      </c>
      <c r="M1264" s="2">
        <v>34.067</v>
      </c>
      <c r="N1264" s="2">
        <v>203.08600000000001</v>
      </c>
      <c r="O1264" s="2">
        <v>451030</v>
      </c>
      <c r="P1264" s="3"/>
      <c r="Q1264" s="3"/>
    </row>
    <row r="1265" spans="1:17" x14ac:dyDescent="0.2">
      <c r="A1265" s="5">
        <v>2017</v>
      </c>
      <c r="B1265" s="4" t="s">
        <v>179</v>
      </c>
      <c r="C1265" s="5" t="s">
        <v>180</v>
      </c>
      <c r="D1265" s="5">
        <v>692.54200000000003</v>
      </c>
      <c r="E1265" s="5">
        <v>2418.7139999999999</v>
      </c>
      <c r="F1265" s="5">
        <v>644.36900000000003</v>
      </c>
      <c r="G1265" s="5">
        <v>1429.5119999999999</v>
      </c>
      <c r="H1265" s="5">
        <v>989.202</v>
      </c>
      <c r="I1265" s="5">
        <v>25.664000000000001</v>
      </c>
      <c r="J1265" s="5">
        <v>3.879</v>
      </c>
      <c r="K1265" s="5">
        <v>0</v>
      </c>
      <c r="L1265" s="5">
        <v>315.04599999999999</v>
      </c>
      <c r="M1265" s="5">
        <v>110.94499999999999</v>
      </c>
      <c r="N1265" s="5">
        <v>204.101</v>
      </c>
      <c r="O1265" s="5">
        <v>451030</v>
      </c>
      <c r="P1265" s="3"/>
      <c r="Q1265" s="3"/>
    </row>
    <row r="1266" spans="1:17" x14ac:dyDescent="0.2">
      <c r="A1266" s="2">
        <v>2018</v>
      </c>
      <c r="B1266" s="1" t="s">
        <v>179</v>
      </c>
      <c r="C1266" s="2" t="s">
        <v>180</v>
      </c>
      <c r="D1266" s="2">
        <v>533.298</v>
      </c>
      <c r="E1266" s="2">
        <v>2468.654</v>
      </c>
      <c r="F1266" s="2">
        <v>345.291</v>
      </c>
      <c r="G1266" s="2">
        <v>1180.2529999999999</v>
      </c>
      <c r="H1266" s="2">
        <v>1288.4010000000001</v>
      </c>
      <c r="I1266" s="2">
        <v>23.138999999999999</v>
      </c>
      <c r="J1266" s="2">
        <v>8.07</v>
      </c>
      <c r="K1266" s="2">
        <v>0</v>
      </c>
      <c r="L1266" s="2">
        <v>376.39</v>
      </c>
      <c r="M1266" s="2">
        <v>30.613</v>
      </c>
      <c r="N1266" s="2">
        <v>345.77699999999999</v>
      </c>
      <c r="O1266" s="2">
        <v>451030</v>
      </c>
      <c r="P1266" s="3"/>
      <c r="Q1266" s="3"/>
    </row>
    <row r="1267" spans="1:17" x14ac:dyDescent="0.2">
      <c r="A1267" s="5">
        <v>2019</v>
      </c>
      <c r="B1267" s="4" t="s">
        <v>179</v>
      </c>
      <c r="C1267" s="5" t="s">
        <v>180</v>
      </c>
      <c r="D1267" s="5">
        <v>705.21</v>
      </c>
      <c r="E1267" s="5">
        <v>3357.2249999999999</v>
      </c>
      <c r="F1267" s="5">
        <v>456.35899999999998</v>
      </c>
      <c r="G1267" s="5">
        <v>1254.3309999999999</v>
      </c>
      <c r="H1267" s="5">
        <v>2102.8939999999998</v>
      </c>
      <c r="I1267" s="5">
        <v>18.829000000000001</v>
      </c>
      <c r="J1267" s="5">
        <v>9.5090000000000003</v>
      </c>
      <c r="K1267" s="5">
        <v>0</v>
      </c>
      <c r="L1267" s="5">
        <v>478.96800000000002</v>
      </c>
      <c r="M1267" s="5">
        <v>-510.01100000000002</v>
      </c>
      <c r="N1267" s="5">
        <v>988.97900000000004</v>
      </c>
      <c r="O1267" s="5">
        <v>451030</v>
      </c>
      <c r="P1267" s="3"/>
      <c r="Q1267" s="3"/>
    </row>
    <row r="1268" spans="1:17" x14ac:dyDescent="0.2">
      <c r="A1268" s="2">
        <v>2004</v>
      </c>
      <c r="B1268" s="1" t="s">
        <v>181</v>
      </c>
      <c r="C1268" s="2" t="s">
        <v>182</v>
      </c>
      <c r="D1268" s="2">
        <v>189.78399999999999</v>
      </c>
      <c r="E1268" s="2">
        <v>982.26499999999999</v>
      </c>
      <c r="F1268" s="2">
        <v>130.71199999999999</v>
      </c>
      <c r="G1268" s="2">
        <v>383.61399999999998</v>
      </c>
      <c r="H1268" s="2">
        <v>597.48500000000001</v>
      </c>
      <c r="I1268" s="2">
        <v>9.1739999999999995</v>
      </c>
      <c r="J1268" s="2">
        <v>3.0219999999999998</v>
      </c>
      <c r="K1268" s="2"/>
      <c r="L1268" s="2">
        <v>107.92</v>
      </c>
      <c r="M1268" s="2">
        <v>43.271999999999998</v>
      </c>
      <c r="N1268" s="2">
        <v>64.647999999999996</v>
      </c>
      <c r="O1268" s="2">
        <v>351030</v>
      </c>
      <c r="P1268" s="3"/>
      <c r="Q1268" s="3"/>
    </row>
    <row r="1269" spans="1:17" x14ac:dyDescent="0.2">
      <c r="A1269" s="5">
        <v>2005</v>
      </c>
      <c r="B1269" s="4" t="s">
        <v>181</v>
      </c>
      <c r="C1269" s="5" t="s">
        <v>182</v>
      </c>
      <c r="D1269" s="5">
        <v>274.28699999999998</v>
      </c>
      <c r="E1269" s="5">
        <v>1303.6289999999999</v>
      </c>
      <c r="F1269" s="5">
        <v>223.00800000000001</v>
      </c>
      <c r="G1269" s="5">
        <v>541.80999999999995</v>
      </c>
      <c r="H1269" s="5">
        <v>760.53300000000002</v>
      </c>
      <c r="I1269" s="5">
        <v>9.7289999999999992</v>
      </c>
      <c r="J1269" s="5">
        <v>3.871</v>
      </c>
      <c r="K1269" s="5"/>
      <c r="L1269" s="5">
        <v>135.244</v>
      </c>
      <c r="M1269" s="5">
        <v>48.993000000000002</v>
      </c>
      <c r="N1269" s="5">
        <v>86.251000000000005</v>
      </c>
      <c r="O1269" s="5">
        <v>351030</v>
      </c>
      <c r="P1269" s="3"/>
      <c r="Q1269" s="3"/>
    </row>
    <row r="1270" spans="1:17" x14ac:dyDescent="0.2">
      <c r="A1270" s="2">
        <v>2006</v>
      </c>
      <c r="B1270" s="1" t="s">
        <v>181</v>
      </c>
      <c r="C1270" s="2" t="s">
        <v>182</v>
      </c>
      <c r="D1270" s="2">
        <v>308.78399999999999</v>
      </c>
      <c r="E1270" s="2">
        <v>1491.39</v>
      </c>
      <c r="F1270" s="2">
        <v>207.63300000000001</v>
      </c>
      <c r="G1270" s="2">
        <v>571.97199999999998</v>
      </c>
      <c r="H1270" s="2">
        <v>918.13199999999995</v>
      </c>
      <c r="I1270" s="2">
        <v>12.574</v>
      </c>
      <c r="J1270" s="2">
        <v>11.877000000000001</v>
      </c>
      <c r="K1270" s="2"/>
      <c r="L1270" s="2">
        <v>167.54400000000001</v>
      </c>
      <c r="M1270" s="2">
        <v>57.652999999999999</v>
      </c>
      <c r="N1270" s="2">
        <v>109.89100000000001</v>
      </c>
      <c r="O1270" s="2">
        <v>351030</v>
      </c>
      <c r="P1270" s="3"/>
      <c r="Q1270" s="3"/>
    </row>
    <row r="1271" spans="1:17" x14ac:dyDescent="0.2">
      <c r="A1271" s="5">
        <v>2007</v>
      </c>
      <c r="B1271" s="4" t="s">
        <v>181</v>
      </c>
      <c r="C1271" s="5" t="s">
        <v>182</v>
      </c>
      <c r="D1271" s="5">
        <v>344.51400000000001</v>
      </c>
      <c r="E1271" s="5">
        <v>1689.9559999999999</v>
      </c>
      <c r="F1271" s="5">
        <v>191.86600000000001</v>
      </c>
      <c r="G1271" s="5">
        <v>556.24199999999996</v>
      </c>
      <c r="H1271" s="5">
        <v>1132.4280000000001</v>
      </c>
      <c r="I1271" s="5">
        <v>11.936999999999999</v>
      </c>
      <c r="J1271" s="5">
        <v>13.206</v>
      </c>
      <c r="K1271" s="5"/>
      <c r="L1271" s="5">
        <v>203.96700000000001</v>
      </c>
      <c r="M1271" s="5">
        <v>76.841999999999999</v>
      </c>
      <c r="N1271" s="5">
        <v>127.125</v>
      </c>
      <c r="O1271" s="5">
        <v>351030</v>
      </c>
      <c r="P1271" s="3"/>
      <c r="Q1271" s="3"/>
    </row>
    <row r="1272" spans="1:17" x14ac:dyDescent="0.2">
      <c r="A1272" s="2">
        <v>2008</v>
      </c>
      <c r="B1272" s="1" t="s">
        <v>181</v>
      </c>
      <c r="C1272" s="2" t="s">
        <v>182</v>
      </c>
      <c r="D1272" s="2">
        <v>308.89400000000001</v>
      </c>
      <c r="E1272" s="2">
        <v>1880.9880000000001</v>
      </c>
      <c r="F1272" s="2">
        <v>141.48599999999999</v>
      </c>
      <c r="G1272" s="2">
        <v>568.69299999999998</v>
      </c>
      <c r="H1272" s="2">
        <v>1311.009</v>
      </c>
      <c r="I1272" s="2">
        <v>10.548</v>
      </c>
      <c r="J1272" s="2">
        <v>13.603999999999999</v>
      </c>
      <c r="K1272" s="2"/>
      <c r="L1272" s="2">
        <v>281.43099999999998</v>
      </c>
      <c r="M1272" s="2">
        <v>92.772999999999996</v>
      </c>
      <c r="N1272" s="2">
        <v>188.65799999999999</v>
      </c>
      <c r="O1272" s="2">
        <v>351030</v>
      </c>
      <c r="P1272" s="3"/>
      <c r="Q1272" s="3"/>
    </row>
    <row r="1273" spans="1:17" x14ac:dyDescent="0.2">
      <c r="A1273" s="5">
        <v>2009</v>
      </c>
      <c r="B1273" s="4" t="s">
        <v>181</v>
      </c>
      <c r="C1273" s="5" t="s">
        <v>182</v>
      </c>
      <c r="D1273" s="5">
        <v>558.83600000000001</v>
      </c>
      <c r="E1273" s="5">
        <v>2148.567</v>
      </c>
      <c r="F1273" s="5">
        <v>120.52</v>
      </c>
      <c r="G1273" s="5">
        <v>567.76900000000001</v>
      </c>
      <c r="H1273" s="5">
        <v>1580.6780000000001</v>
      </c>
      <c r="I1273" s="5">
        <v>8.4930000000000003</v>
      </c>
      <c r="J1273" s="5">
        <v>8.8010000000000002</v>
      </c>
      <c r="K1273" s="5"/>
      <c r="L1273" s="5">
        <v>292.68099999999998</v>
      </c>
      <c r="M1273" s="5">
        <v>99.215999999999994</v>
      </c>
      <c r="N1273" s="5">
        <v>193.465</v>
      </c>
      <c r="O1273" s="5">
        <v>351030</v>
      </c>
      <c r="P1273" s="3"/>
      <c r="Q1273" s="3"/>
    </row>
    <row r="1274" spans="1:17" x14ac:dyDescent="0.2">
      <c r="A1274" s="2">
        <v>2010</v>
      </c>
      <c r="B1274" s="1" t="s">
        <v>181</v>
      </c>
      <c r="C1274" s="2" t="s">
        <v>182</v>
      </c>
      <c r="D1274" s="2">
        <v>571.01199999999994</v>
      </c>
      <c r="E1274" s="2">
        <v>2422.79</v>
      </c>
      <c r="F1274" s="2">
        <v>92.76</v>
      </c>
      <c r="G1274" s="2">
        <v>517.37300000000005</v>
      </c>
      <c r="H1274" s="2">
        <v>1905.297</v>
      </c>
      <c r="I1274" s="2">
        <v>6.9080000000000004</v>
      </c>
      <c r="J1274" s="2">
        <v>10.347</v>
      </c>
      <c r="K1274" s="2"/>
      <c r="L1274" s="2">
        <v>362.21199999999999</v>
      </c>
      <c r="M1274" s="2">
        <v>124.94</v>
      </c>
      <c r="N1274" s="2">
        <v>237.27199999999999</v>
      </c>
      <c r="O1274" s="2">
        <v>351030</v>
      </c>
      <c r="P1274" s="3"/>
      <c r="Q1274" s="3"/>
    </row>
    <row r="1275" spans="1:17" x14ac:dyDescent="0.2">
      <c r="A1275" s="5">
        <v>2011</v>
      </c>
      <c r="B1275" s="4" t="s">
        <v>181</v>
      </c>
      <c r="C1275" s="5" t="s">
        <v>182</v>
      </c>
      <c r="D1275" s="5">
        <v>774.78099999999995</v>
      </c>
      <c r="E1275" s="5">
        <v>3000.3580000000002</v>
      </c>
      <c r="F1275" s="5">
        <v>126.54300000000001</v>
      </c>
      <c r="G1275" s="5">
        <v>689.55700000000002</v>
      </c>
      <c r="H1275" s="5">
        <v>2310.681</v>
      </c>
      <c r="I1275" s="5">
        <v>5.3410000000000002</v>
      </c>
      <c r="J1275" s="5">
        <v>15.191000000000001</v>
      </c>
      <c r="K1275" s="5"/>
      <c r="L1275" s="5">
        <v>469.69400000000002</v>
      </c>
      <c r="M1275" s="5">
        <v>163.06700000000001</v>
      </c>
      <c r="N1275" s="5">
        <v>306.62700000000001</v>
      </c>
      <c r="O1275" s="5">
        <v>351030</v>
      </c>
      <c r="P1275" s="3"/>
      <c r="Q1275" s="3"/>
    </row>
    <row r="1276" spans="1:17" x14ac:dyDescent="0.2">
      <c r="A1276" s="2">
        <v>2012</v>
      </c>
      <c r="B1276" s="1" t="s">
        <v>181</v>
      </c>
      <c r="C1276" s="2" t="s">
        <v>182</v>
      </c>
      <c r="D1276" s="2">
        <v>1036.7850000000001</v>
      </c>
      <c r="E1276" s="2">
        <v>3704.4679999999998</v>
      </c>
      <c r="F1276" s="2">
        <v>196.13900000000001</v>
      </c>
      <c r="G1276" s="2">
        <v>870.81799999999998</v>
      </c>
      <c r="H1276" s="2">
        <v>2833.65</v>
      </c>
      <c r="I1276" s="2">
        <v>5.0679999999999996</v>
      </c>
      <c r="J1276" s="2">
        <v>16.542999999999999</v>
      </c>
      <c r="K1276" s="2"/>
      <c r="L1276" s="2">
        <v>587.70799999999997</v>
      </c>
      <c r="M1276" s="2">
        <v>190.476</v>
      </c>
      <c r="N1276" s="2">
        <v>397.23200000000003</v>
      </c>
      <c r="O1276" s="2">
        <v>351030</v>
      </c>
      <c r="P1276" s="3"/>
      <c r="Q1276" s="3"/>
    </row>
    <row r="1277" spans="1:17" x14ac:dyDescent="0.2">
      <c r="A1277" s="5">
        <v>2013</v>
      </c>
      <c r="B1277" s="4" t="s">
        <v>181</v>
      </c>
      <c r="C1277" s="5" t="s">
        <v>182</v>
      </c>
      <c r="D1277" s="5">
        <v>879.38099999999997</v>
      </c>
      <c r="E1277" s="5">
        <v>4098.3639999999996</v>
      </c>
      <c r="F1277" s="5">
        <v>165.82400000000001</v>
      </c>
      <c r="G1277" s="5">
        <v>930.7</v>
      </c>
      <c r="H1277" s="5">
        <v>3167.6640000000002</v>
      </c>
      <c r="I1277" s="5">
        <v>4.226</v>
      </c>
      <c r="J1277" s="5">
        <v>15.314</v>
      </c>
      <c r="K1277" s="5">
        <v>0</v>
      </c>
      <c r="L1277" s="5">
        <v>588.05399999999997</v>
      </c>
      <c r="M1277" s="5">
        <v>189.7</v>
      </c>
      <c r="N1277" s="5">
        <v>398.35399999999998</v>
      </c>
      <c r="O1277" s="5">
        <v>351030</v>
      </c>
      <c r="P1277" s="3"/>
      <c r="Q1277" s="3"/>
    </row>
    <row r="1278" spans="1:17" x14ac:dyDescent="0.2">
      <c r="A1278" s="2">
        <v>2014</v>
      </c>
      <c r="B1278" s="1" t="s">
        <v>181</v>
      </c>
      <c r="C1278" s="2" t="s">
        <v>182</v>
      </c>
      <c r="D1278" s="2">
        <v>1420.866</v>
      </c>
      <c r="E1278" s="2">
        <v>4530.5649999999996</v>
      </c>
      <c r="F1278" s="2">
        <v>130.328</v>
      </c>
      <c r="G1278" s="2">
        <v>964.59699999999998</v>
      </c>
      <c r="H1278" s="2">
        <v>3565.9679999999998</v>
      </c>
      <c r="I1278" s="2">
        <v>3.9929999999999999</v>
      </c>
      <c r="J1278" s="2">
        <v>16.341999999999999</v>
      </c>
      <c r="K1278" s="2">
        <v>0</v>
      </c>
      <c r="L1278" s="2">
        <v>774.17399999999998</v>
      </c>
      <c r="M1278" s="2">
        <v>248.74100000000001</v>
      </c>
      <c r="N1278" s="2">
        <v>525.43299999999999</v>
      </c>
      <c r="O1278" s="2">
        <v>351030</v>
      </c>
      <c r="P1278" s="3"/>
      <c r="Q1278" s="3"/>
    </row>
    <row r="1279" spans="1:17" x14ac:dyDescent="0.2">
      <c r="A1279" s="5">
        <v>2015</v>
      </c>
      <c r="B1279" s="4" t="s">
        <v>181</v>
      </c>
      <c r="C1279" s="5" t="s">
        <v>182</v>
      </c>
      <c r="D1279" s="5">
        <v>513.18100000000004</v>
      </c>
      <c r="E1279" s="5">
        <v>5561.9840000000004</v>
      </c>
      <c r="F1279" s="5">
        <v>605.15</v>
      </c>
      <c r="G1279" s="5">
        <v>1691.6</v>
      </c>
      <c r="H1279" s="5">
        <v>3870.384</v>
      </c>
      <c r="I1279" s="5">
        <v>11.82</v>
      </c>
      <c r="J1279" s="5">
        <v>11.99</v>
      </c>
      <c r="K1279" s="5">
        <v>0</v>
      </c>
      <c r="L1279" s="5">
        <v>781.38</v>
      </c>
      <c r="M1279" s="5">
        <v>242.018</v>
      </c>
      <c r="N1279" s="5">
        <v>539.36199999999997</v>
      </c>
      <c r="O1279" s="5">
        <v>351030</v>
      </c>
      <c r="P1279" s="3"/>
      <c r="Q1279" s="3"/>
    </row>
    <row r="1280" spans="1:17" x14ac:dyDescent="0.2">
      <c r="A1280" s="2">
        <v>2016</v>
      </c>
      <c r="B1280" s="1" t="s">
        <v>181</v>
      </c>
      <c r="C1280" s="2" t="s">
        <v>182</v>
      </c>
      <c r="D1280" s="2">
        <v>356.44900000000001</v>
      </c>
      <c r="E1280" s="2">
        <v>5629.9629999999997</v>
      </c>
      <c r="F1280" s="2">
        <v>563.74900000000002</v>
      </c>
      <c r="G1280" s="2">
        <v>1702.0160000000001</v>
      </c>
      <c r="H1280" s="2">
        <v>3927.9470000000001</v>
      </c>
      <c r="I1280" s="2">
        <v>4.4790000000000001</v>
      </c>
      <c r="J1280" s="2">
        <v>15.252000000000001</v>
      </c>
      <c r="K1280" s="2">
        <v>0</v>
      </c>
      <c r="L1280" s="2">
        <v>918.43399999999997</v>
      </c>
      <c r="M1280" s="2">
        <v>281.95</v>
      </c>
      <c r="N1280" s="2">
        <v>636.48400000000004</v>
      </c>
      <c r="O1280" s="2">
        <v>351030</v>
      </c>
      <c r="P1280" s="3"/>
      <c r="Q1280" s="3"/>
    </row>
    <row r="1281" spans="1:17" x14ac:dyDescent="0.2">
      <c r="A1281" s="5">
        <v>2017</v>
      </c>
      <c r="B1281" s="4" t="s">
        <v>181</v>
      </c>
      <c r="C1281" s="5" t="s">
        <v>182</v>
      </c>
      <c r="D1281" s="5">
        <v>805.76700000000005</v>
      </c>
      <c r="E1281" s="5">
        <v>6469.3109999999997</v>
      </c>
      <c r="F1281" s="5">
        <v>526.71500000000003</v>
      </c>
      <c r="G1281" s="5">
        <v>1683.963</v>
      </c>
      <c r="H1281" s="5">
        <v>4785.348</v>
      </c>
      <c r="I1281" s="5">
        <v>8.0120000000000005</v>
      </c>
      <c r="J1281" s="5">
        <v>18.933</v>
      </c>
      <c r="K1281" s="5">
        <v>0</v>
      </c>
      <c r="L1281" s="5">
        <v>967.12900000000002</v>
      </c>
      <c r="M1281" s="5">
        <v>100.151</v>
      </c>
      <c r="N1281" s="5">
        <v>866.97799999999995</v>
      </c>
      <c r="O1281" s="5">
        <v>351030</v>
      </c>
      <c r="P1281" s="3"/>
      <c r="Q1281" s="3"/>
    </row>
    <row r="1282" spans="1:17" x14ac:dyDescent="0.2">
      <c r="A1282" s="2">
        <v>2018</v>
      </c>
      <c r="B1282" s="1" t="s">
        <v>181</v>
      </c>
      <c r="C1282" s="2" t="s">
        <v>182</v>
      </c>
      <c r="D1282" s="2">
        <v>775.41099999999994</v>
      </c>
      <c r="E1282" s="2">
        <v>6708.6360000000004</v>
      </c>
      <c r="F1282" s="2">
        <v>443.71600000000001</v>
      </c>
      <c r="G1282" s="2">
        <v>1780.2470000000001</v>
      </c>
      <c r="H1282" s="2">
        <v>4928.3890000000001</v>
      </c>
      <c r="I1282" s="2">
        <v>7.9870000000000001</v>
      </c>
      <c r="J1282" s="2">
        <v>34.210999999999999</v>
      </c>
      <c r="K1282" s="2">
        <v>0</v>
      </c>
      <c r="L1282" s="2">
        <v>800.851</v>
      </c>
      <c r="M1282" s="2">
        <v>170.792</v>
      </c>
      <c r="N1282" s="2">
        <v>630.05899999999997</v>
      </c>
      <c r="O1282" s="2">
        <v>351030</v>
      </c>
      <c r="P1282" s="3"/>
      <c r="Q1282" s="3"/>
    </row>
    <row r="1283" spans="1:17" x14ac:dyDescent="0.2">
      <c r="A1283" s="5">
        <v>2019</v>
      </c>
      <c r="B1283" s="4" t="s">
        <v>181</v>
      </c>
      <c r="C1283" s="5" t="s">
        <v>182</v>
      </c>
      <c r="D1283" s="5">
        <v>541.774</v>
      </c>
      <c r="E1283" s="5">
        <v>6894.6220000000003</v>
      </c>
      <c r="F1283" s="5">
        <v>1172.537</v>
      </c>
      <c r="G1283" s="5">
        <v>2577.2939999999999</v>
      </c>
      <c r="H1283" s="5">
        <v>4317.3280000000004</v>
      </c>
      <c r="I1283" s="5">
        <v>14.468999999999999</v>
      </c>
      <c r="J1283" s="5">
        <v>38.226999999999997</v>
      </c>
      <c r="K1283" s="5">
        <v>0</v>
      </c>
      <c r="L1283" s="5">
        <v>654.51199999999994</v>
      </c>
      <c r="M1283" s="5">
        <v>125.05800000000001</v>
      </c>
      <c r="N1283" s="5">
        <v>529.45399999999995</v>
      </c>
      <c r="O1283" s="5">
        <v>351030</v>
      </c>
      <c r="P1283" s="3"/>
      <c r="Q1283" s="3"/>
    </row>
    <row r="1284" spans="1:17" x14ac:dyDescent="0.2">
      <c r="A1284" s="2">
        <v>2004</v>
      </c>
      <c r="B1284" s="1" t="s">
        <v>183</v>
      </c>
      <c r="C1284" s="2" t="s">
        <v>184</v>
      </c>
      <c r="D1284" s="2">
        <v>457.024</v>
      </c>
      <c r="E1284" s="2">
        <v>1546.971</v>
      </c>
      <c r="F1284" s="2">
        <v>258.82100000000003</v>
      </c>
      <c r="G1284" s="2">
        <v>746.91</v>
      </c>
      <c r="H1284" s="2">
        <v>787.28899999999999</v>
      </c>
      <c r="I1284" s="2">
        <v>22.696000000000002</v>
      </c>
      <c r="J1284" s="2">
        <v>5.9009999999999998</v>
      </c>
      <c r="K1284" s="2">
        <v>23.145</v>
      </c>
      <c r="L1284" s="2">
        <v>132.27699999999999</v>
      </c>
      <c r="M1284" s="2">
        <v>41.4</v>
      </c>
      <c r="N1284" s="2">
        <v>67.731999999999999</v>
      </c>
      <c r="O1284" s="2">
        <v>151010</v>
      </c>
      <c r="P1284" s="3"/>
      <c r="Q1284" s="3"/>
    </row>
    <row r="1285" spans="1:17" x14ac:dyDescent="0.2">
      <c r="A1285" s="5">
        <v>2005</v>
      </c>
      <c r="B1285" s="4" t="s">
        <v>183</v>
      </c>
      <c r="C1285" s="5" t="s">
        <v>184</v>
      </c>
      <c r="D1285" s="5">
        <v>216.7</v>
      </c>
      <c r="E1285" s="5">
        <v>1228.0999999999999</v>
      </c>
      <c r="F1285" s="5">
        <v>4.2</v>
      </c>
      <c r="G1285" s="5">
        <v>458.6</v>
      </c>
      <c r="H1285" s="5">
        <v>755.9</v>
      </c>
      <c r="I1285" s="5">
        <v>14</v>
      </c>
      <c r="J1285" s="5">
        <v>14.6</v>
      </c>
      <c r="K1285" s="5">
        <v>17.8</v>
      </c>
      <c r="L1285" s="5">
        <v>110.3</v>
      </c>
      <c r="M1285" s="5">
        <v>128.69999999999999</v>
      </c>
      <c r="N1285" s="5">
        <v>-39</v>
      </c>
      <c r="O1285" s="5">
        <v>151010</v>
      </c>
      <c r="P1285" s="3"/>
      <c r="Q1285" s="3"/>
    </row>
    <row r="1286" spans="1:17" x14ac:dyDescent="0.2">
      <c r="A1286" s="2">
        <v>2006</v>
      </c>
      <c r="B1286" s="1" t="s">
        <v>183</v>
      </c>
      <c r="C1286" s="2" t="s">
        <v>184</v>
      </c>
      <c r="D1286" s="2">
        <v>325.60000000000002</v>
      </c>
      <c r="E1286" s="2">
        <v>1290.4000000000001</v>
      </c>
      <c r="F1286" s="2">
        <v>4.2</v>
      </c>
      <c r="G1286" s="2">
        <v>509.8</v>
      </c>
      <c r="H1286" s="2">
        <v>767</v>
      </c>
      <c r="I1286" s="2">
        <v>2.9</v>
      </c>
      <c r="J1286" s="2">
        <v>12.5</v>
      </c>
      <c r="K1286" s="2">
        <v>28.8</v>
      </c>
      <c r="L1286" s="2">
        <v>81.8</v>
      </c>
      <c r="M1286" s="2">
        <v>19.7</v>
      </c>
      <c r="N1286" s="2">
        <v>33.299999999999997</v>
      </c>
      <c r="O1286" s="2">
        <v>151010</v>
      </c>
      <c r="P1286" s="3"/>
      <c r="Q1286" s="3"/>
    </row>
    <row r="1287" spans="1:17" x14ac:dyDescent="0.2">
      <c r="A1287" s="5">
        <v>2007</v>
      </c>
      <c r="B1287" s="4" t="s">
        <v>183</v>
      </c>
      <c r="C1287" s="5" t="s">
        <v>184</v>
      </c>
      <c r="D1287" s="5">
        <v>861</v>
      </c>
      <c r="E1287" s="5">
        <v>2012.5</v>
      </c>
      <c r="F1287" s="5">
        <v>4.9000000000000004</v>
      </c>
      <c r="G1287" s="5">
        <v>808.2</v>
      </c>
      <c r="H1287" s="5">
        <v>1187</v>
      </c>
      <c r="I1287" s="5">
        <v>1.7</v>
      </c>
      <c r="J1287" s="5">
        <v>24.4</v>
      </c>
      <c r="K1287" s="5">
        <v>54.6</v>
      </c>
      <c r="L1287" s="5">
        <v>626.79999999999995</v>
      </c>
      <c r="M1287" s="5">
        <v>199.5</v>
      </c>
      <c r="N1287" s="5">
        <v>372.7</v>
      </c>
      <c r="O1287" s="5">
        <v>151010</v>
      </c>
      <c r="P1287" s="3"/>
      <c r="Q1287" s="3"/>
    </row>
    <row r="1288" spans="1:17" x14ac:dyDescent="0.2">
      <c r="A1288" s="2">
        <v>2008</v>
      </c>
      <c r="B1288" s="1" t="s">
        <v>183</v>
      </c>
      <c r="C1288" s="2" t="s">
        <v>184</v>
      </c>
      <c r="D1288" s="2">
        <v>625</v>
      </c>
      <c r="E1288" s="2">
        <v>2387.6</v>
      </c>
      <c r="F1288" s="2">
        <v>0</v>
      </c>
      <c r="G1288" s="2">
        <v>1036.9000000000001</v>
      </c>
      <c r="H1288" s="2">
        <v>1338.1</v>
      </c>
      <c r="I1288" s="2">
        <v>1.6</v>
      </c>
      <c r="J1288" s="2">
        <v>26.1</v>
      </c>
      <c r="K1288" s="2">
        <v>116.9</v>
      </c>
      <c r="L1288" s="2">
        <v>1179.5999999999999</v>
      </c>
      <c r="M1288" s="2">
        <v>378.1</v>
      </c>
      <c r="N1288" s="2">
        <v>684.6</v>
      </c>
      <c r="O1288" s="2">
        <v>151010</v>
      </c>
      <c r="P1288" s="3"/>
      <c r="Q1288" s="3"/>
    </row>
    <row r="1289" spans="1:17" x14ac:dyDescent="0.2">
      <c r="A1289" s="5">
        <v>2009</v>
      </c>
      <c r="B1289" s="4" t="s">
        <v>183</v>
      </c>
      <c r="C1289" s="5" t="s">
        <v>184</v>
      </c>
      <c r="D1289" s="5">
        <v>882.1</v>
      </c>
      <c r="E1289" s="5">
        <v>2494.9</v>
      </c>
      <c r="F1289" s="5">
        <v>4.7</v>
      </c>
      <c r="G1289" s="5">
        <v>750</v>
      </c>
      <c r="H1289" s="5">
        <v>1728.9</v>
      </c>
      <c r="I1289" s="5">
        <v>1.5</v>
      </c>
      <c r="J1289" s="5">
        <v>4.5</v>
      </c>
      <c r="K1289" s="5">
        <v>82.9</v>
      </c>
      <c r="L1289" s="5">
        <v>694.5</v>
      </c>
      <c r="M1289" s="5">
        <v>246</v>
      </c>
      <c r="N1289" s="5">
        <v>365.6</v>
      </c>
      <c r="O1289" s="5">
        <v>151010</v>
      </c>
      <c r="P1289" s="3"/>
      <c r="Q1289" s="3"/>
    </row>
    <row r="1290" spans="1:17" x14ac:dyDescent="0.2">
      <c r="A1290" s="2">
        <v>2010</v>
      </c>
      <c r="B1290" s="1" t="s">
        <v>183</v>
      </c>
      <c r="C1290" s="2" t="s">
        <v>184</v>
      </c>
      <c r="D1290" s="2">
        <v>800.8</v>
      </c>
      <c r="E1290" s="2">
        <v>8758.5</v>
      </c>
      <c r="F1290" s="2">
        <v>1959</v>
      </c>
      <c r="G1290" s="2">
        <v>4325.1000000000004</v>
      </c>
      <c r="H1290" s="2">
        <v>4050.4</v>
      </c>
      <c r="I1290" s="2">
        <v>135.4</v>
      </c>
      <c r="J1290" s="2">
        <v>1.5</v>
      </c>
      <c r="K1290" s="2">
        <v>91.5</v>
      </c>
      <c r="L1290" s="2">
        <v>714.4</v>
      </c>
      <c r="M1290" s="2">
        <v>273.7</v>
      </c>
      <c r="N1290" s="2">
        <v>349.2</v>
      </c>
      <c r="O1290" s="2">
        <v>151010</v>
      </c>
      <c r="P1290" s="3"/>
      <c r="Q1290" s="3"/>
    </row>
    <row r="1291" spans="1:17" x14ac:dyDescent="0.2">
      <c r="A1291" s="5">
        <v>2011</v>
      </c>
      <c r="B1291" s="4" t="s">
        <v>183</v>
      </c>
      <c r="C1291" s="5" t="s">
        <v>184</v>
      </c>
      <c r="D1291" s="5">
        <v>1207</v>
      </c>
      <c r="E1291" s="5">
        <v>8974.5</v>
      </c>
      <c r="F1291" s="5">
        <v>1617.8</v>
      </c>
      <c r="G1291" s="5">
        <v>4041.6</v>
      </c>
      <c r="H1291" s="5">
        <v>4547</v>
      </c>
      <c r="I1291" s="5">
        <v>127.3</v>
      </c>
      <c r="J1291" s="5">
        <v>1.7</v>
      </c>
      <c r="K1291" s="5">
        <v>221.8</v>
      </c>
      <c r="L1291" s="5">
        <v>2687.5</v>
      </c>
      <c r="M1291" s="5">
        <v>926.5</v>
      </c>
      <c r="N1291" s="5">
        <v>1539.2</v>
      </c>
      <c r="O1291" s="5">
        <v>151010</v>
      </c>
      <c r="P1291" s="3"/>
      <c r="Q1291" s="3"/>
    </row>
    <row r="1292" spans="1:17" x14ac:dyDescent="0.2">
      <c r="A1292" s="2">
        <v>2012</v>
      </c>
      <c r="B1292" s="1" t="s">
        <v>183</v>
      </c>
      <c r="C1292" s="2" t="s">
        <v>184</v>
      </c>
      <c r="D1292" s="2">
        <v>2274.9</v>
      </c>
      <c r="E1292" s="2">
        <v>10166.9</v>
      </c>
      <c r="F1292" s="2">
        <v>1605</v>
      </c>
      <c r="G1292" s="2">
        <v>3884.7</v>
      </c>
      <c r="H1292" s="2">
        <v>5902.2</v>
      </c>
      <c r="I1292" s="2">
        <v>130.5</v>
      </c>
      <c r="J1292" s="2">
        <v>4.3</v>
      </c>
      <c r="K1292" s="2">
        <v>74.7</v>
      </c>
      <c r="L1292" s="2">
        <v>2887.6</v>
      </c>
      <c r="M1292" s="2">
        <v>964.2</v>
      </c>
      <c r="N1292" s="2">
        <v>1848.7</v>
      </c>
      <c r="O1292" s="2">
        <v>151010</v>
      </c>
      <c r="P1292" s="3"/>
      <c r="Q1292" s="3"/>
    </row>
    <row r="1293" spans="1:17" x14ac:dyDescent="0.2">
      <c r="A1293" s="5">
        <v>2013</v>
      </c>
      <c r="B1293" s="4" t="s">
        <v>183</v>
      </c>
      <c r="C1293" s="5" t="s">
        <v>184</v>
      </c>
      <c r="D1293" s="5">
        <v>1865.4</v>
      </c>
      <c r="E1293" s="5">
        <v>10678.1</v>
      </c>
      <c r="F1293" s="5">
        <v>3098.1</v>
      </c>
      <c r="G1293" s="5">
        <v>5239.7</v>
      </c>
      <c r="H1293" s="5">
        <v>5076.1000000000004</v>
      </c>
      <c r="I1293" s="5">
        <v>178.9</v>
      </c>
      <c r="J1293" s="5">
        <v>4.7</v>
      </c>
      <c r="K1293" s="5">
        <v>68.2</v>
      </c>
      <c r="L1293" s="5">
        <v>2219.3000000000002</v>
      </c>
      <c r="M1293" s="5">
        <v>686.5</v>
      </c>
      <c r="N1293" s="5">
        <v>1464.6</v>
      </c>
      <c r="O1293" s="5">
        <v>151010</v>
      </c>
      <c r="P1293" s="3"/>
      <c r="Q1293" s="3"/>
    </row>
    <row r="1294" spans="1:17" x14ac:dyDescent="0.2">
      <c r="A1294" s="2">
        <v>2014</v>
      </c>
      <c r="B1294" s="1" t="s">
        <v>183</v>
      </c>
      <c r="C1294" s="2" t="s">
        <v>184</v>
      </c>
      <c r="D1294" s="2">
        <v>2083.3000000000002</v>
      </c>
      <c r="E1294" s="2">
        <v>11338.2</v>
      </c>
      <c r="F1294" s="2">
        <v>4592.5</v>
      </c>
      <c r="G1294" s="2">
        <v>6765.7</v>
      </c>
      <c r="H1294" s="2">
        <v>4209.7</v>
      </c>
      <c r="I1294" s="2">
        <v>252.4</v>
      </c>
      <c r="J1294" s="2">
        <v>0.9</v>
      </c>
      <c r="K1294" s="2">
        <v>46.5</v>
      </c>
      <c r="L1294" s="2">
        <v>2209.8000000000002</v>
      </c>
      <c r="M1294" s="2">
        <v>773</v>
      </c>
      <c r="N1294" s="2">
        <v>1390.3</v>
      </c>
      <c r="O1294" s="2">
        <v>151010</v>
      </c>
      <c r="P1294" s="3"/>
      <c r="Q1294" s="3"/>
    </row>
    <row r="1295" spans="1:17" x14ac:dyDescent="0.2">
      <c r="A1295" s="5">
        <v>2015</v>
      </c>
      <c r="B1295" s="4" t="s">
        <v>183</v>
      </c>
      <c r="C1295" s="5" t="s">
        <v>184</v>
      </c>
      <c r="D1295" s="5">
        <v>308.8</v>
      </c>
      <c r="E1295" s="5">
        <v>12738.9</v>
      </c>
      <c r="F1295" s="5">
        <v>5592.7</v>
      </c>
      <c r="G1295" s="5">
        <v>8351.7000000000007</v>
      </c>
      <c r="H1295" s="5">
        <v>4035.2</v>
      </c>
      <c r="I1295" s="5">
        <v>287.7</v>
      </c>
      <c r="J1295" s="5">
        <v>1.6</v>
      </c>
      <c r="K1295" s="5">
        <v>34.200000000000003</v>
      </c>
      <c r="L1295" s="5">
        <v>1129.9000000000001</v>
      </c>
      <c r="M1295" s="5">
        <v>395.8</v>
      </c>
      <c r="N1295" s="5">
        <v>699.9</v>
      </c>
      <c r="O1295" s="5">
        <v>151010</v>
      </c>
      <c r="P1295" s="3"/>
      <c r="Q1295" s="3"/>
    </row>
    <row r="1296" spans="1:17" x14ac:dyDescent="0.2">
      <c r="A1296" s="2">
        <v>2016</v>
      </c>
      <c r="B1296" s="1" t="s">
        <v>183</v>
      </c>
      <c r="C1296" s="2" t="s">
        <v>184</v>
      </c>
      <c r="D1296" s="2">
        <v>1169</v>
      </c>
      <c r="E1296" s="2">
        <v>15131</v>
      </c>
      <c r="F1296" s="2">
        <v>5778</v>
      </c>
      <c r="G1296" s="2">
        <v>8639</v>
      </c>
      <c r="H1296" s="2">
        <v>3348</v>
      </c>
      <c r="I1296" s="2">
        <v>348</v>
      </c>
      <c r="J1296" s="2">
        <v>5</v>
      </c>
      <c r="K1296" s="2">
        <v>119</v>
      </c>
      <c r="L1296" s="2">
        <v>-226</v>
      </c>
      <c r="M1296" s="2">
        <v>-68</v>
      </c>
      <c r="N1296" s="2">
        <v>-277</v>
      </c>
      <c r="O1296" s="2">
        <v>151010</v>
      </c>
      <c r="P1296" s="3"/>
      <c r="Q1296" s="3"/>
    </row>
    <row r="1297" spans="1:17" x14ac:dyDescent="0.2">
      <c r="A1297" s="5">
        <v>2017</v>
      </c>
      <c r="B1297" s="4" t="s">
        <v>183</v>
      </c>
      <c r="C1297" s="5" t="s">
        <v>184</v>
      </c>
      <c r="D1297" s="5">
        <v>835</v>
      </c>
      <c r="E1297" s="5">
        <v>13463</v>
      </c>
      <c r="F1297" s="5">
        <v>4692</v>
      </c>
      <c r="G1297" s="5">
        <v>6779</v>
      </c>
      <c r="H1297" s="5">
        <v>3579</v>
      </c>
      <c r="I1297" s="5">
        <v>317</v>
      </c>
      <c r="J1297" s="5">
        <v>12</v>
      </c>
      <c r="K1297" s="5">
        <v>92</v>
      </c>
      <c r="L1297" s="5">
        <v>-125</v>
      </c>
      <c r="M1297" s="5">
        <v>-575</v>
      </c>
      <c r="N1297" s="5">
        <v>358</v>
      </c>
      <c r="O1297" s="5">
        <v>151010</v>
      </c>
      <c r="P1297" s="3"/>
      <c r="Q1297" s="3"/>
    </row>
    <row r="1298" spans="1:17" x14ac:dyDescent="0.2">
      <c r="A1298" s="2">
        <v>2018</v>
      </c>
      <c r="B1298" s="1" t="s">
        <v>183</v>
      </c>
      <c r="C1298" s="2" t="s">
        <v>184</v>
      </c>
      <c r="D1298" s="2">
        <v>682</v>
      </c>
      <c r="E1298" s="2">
        <v>12661</v>
      </c>
      <c r="F1298" s="2">
        <v>4698</v>
      </c>
      <c r="G1298" s="2">
        <v>6930</v>
      </c>
      <c r="H1298" s="2">
        <v>2958</v>
      </c>
      <c r="I1298" s="2">
        <v>242</v>
      </c>
      <c r="J1298" s="2">
        <v>13</v>
      </c>
      <c r="K1298" s="2">
        <v>138</v>
      </c>
      <c r="L1298" s="2">
        <v>547</v>
      </c>
      <c r="M1298" s="2">
        <v>119</v>
      </c>
      <c r="N1298" s="2">
        <v>290</v>
      </c>
      <c r="O1298" s="2">
        <v>151010</v>
      </c>
      <c r="P1298" s="3"/>
      <c r="Q1298" s="3"/>
    </row>
    <row r="1299" spans="1:17" x14ac:dyDescent="0.2">
      <c r="A1299" s="5">
        <v>2019</v>
      </c>
      <c r="B1299" s="4" t="s">
        <v>183</v>
      </c>
      <c r="C1299" s="5" t="s">
        <v>184</v>
      </c>
      <c r="D1299" s="5">
        <v>287</v>
      </c>
      <c r="E1299" s="5">
        <v>12172</v>
      </c>
      <c r="F1299" s="5">
        <v>4240</v>
      </c>
      <c r="G1299" s="5">
        <v>6535</v>
      </c>
      <c r="H1299" s="5">
        <v>2897</v>
      </c>
      <c r="I1299" s="5">
        <v>239</v>
      </c>
      <c r="J1299" s="5">
        <v>20</v>
      </c>
      <c r="K1299" s="5">
        <v>153</v>
      </c>
      <c r="L1299" s="5">
        <v>772</v>
      </c>
      <c r="M1299" s="5">
        <v>126</v>
      </c>
      <c r="N1299" s="5">
        <v>493</v>
      </c>
      <c r="O1299" s="5">
        <v>151010</v>
      </c>
      <c r="P1299" s="3"/>
      <c r="Q1299" s="3"/>
    </row>
    <row r="1300" spans="1:17" x14ac:dyDescent="0.2">
      <c r="A1300" s="2">
        <v>2012</v>
      </c>
      <c r="B1300" s="1" t="s">
        <v>185</v>
      </c>
      <c r="C1300" s="2" t="s">
        <v>186</v>
      </c>
      <c r="D1300" s="2">
        <v>4289</v>
      </c>
      <c r="E1300" s="2">
        <v>127053</v>
      </c>
      <c r="F1300" s="2"/>
      <c r="G1300" s="2">
        <v>102924</v>
      </c>
      <c r="H1300" s="2">
        <v>24129</v>
      </c>
      <c r="I1300" s="2"/>
      <c r="J1300" s="2"/>
      <c r="K1300" s="2">
        <v>0</v>
      </c>
      <c r="L1300" s="2">
        <v>1024</v>
      </c>
      <c r="M1300" s="2">
        <v>381</v>
      </c>
      <c r="N1300" s="2">
        <v>643</v>
      </c>
      <c r="O1300" s="2">
        <v>401010</v>
      </c>
      <c r="P1300" s="3"/>
      <c r="Q1300" s="3"/>
    </row>
    <row r="1301" spans="1:17" x14ac:dyDescent="0.2">
      <c r="A1301" s="5">
        <v>2013</v>
      </c>
      <c r="B1301" s="4" t="s">
        <v>185</v>
      </c>
      <c r="C1301" s="5" t="s">
        <v>186</v>
      </c>
      <c r="D1301" s="5">
        <v>2990</v>
      </c>
      <c r="E1301" s="5">
        <v>122154</v>
      </c>
      <c r="F1301" s="5"/>
      <c r="G1301" s="5">
        <v>102958</v>
      </c>
      <c r="H1301" s="5">
        <v>19196</v>
      </c>
      <c r="I1301" s="5"/>
      <c r="J1301" s="5"/>
      <c r="K1301" s="5">
        <v>0</v>
      </c>
      <c r="L1301" s="5">
        <v>-3468</v>
      </c>
      <c r="M1301" s="5">
        <v>-42</v>
      </c>
      <c r="N1301" s="5">
        <v>-3426</v>
      </c>
      <c r="O1301" s="5">
        <v>401010</v>
      </c>
      <c r="P1301" s="3"/>
      <c r="Q1301" s="3"/>
    </row>
    <row r="1302" spans="1:17" x14ac:dyDescent="0.2">
      <c r="A1302" s="2">
        <v>2014</v>
      </c>
      <c r="B1302" s="1" t="s">
        <v>185</v>
      </c>
      <c r="C1302" s="2" t="s">
        <v>186</v>
      </c>
      <c r="D1302" s="2">
        <v>3646</v>
      </c>
      <c r="E1302" s="2">
        <v>132857</v>
      </c>
      <c r="F1302" s="2"/>
      <c r="G1302" s="2">
        <v>113589</v>
      </c>
      <c r="H1302" s="2">
        <v>19268</v>
      </c>
      <c r="I1302" s="2"/>
      <c r="J1302" s="2"/>
      <c r="K1302" s="2">
        <v>0</v>
      </c>
      <c r="L1302" s="2">
        <v>1268</v>
      </c>
      <c r="M1302" s="2">
        <v>403</v>
      </c>
      <c r="N1302" s="2">
        <v>865</v>
      </c>
      <c r="O1302" s="2">
        <v>401010</v>
      </c>
      <c r="P1302" s="3"/>
      <c r="Q1302" s="3"/>
    </row>
    <row r="1303" spans="1:17" x14ac:dyDescent="0.2">
      <c r="A1303" s="5">
        <v>2015</v>
      </c>
      <c r="B1303" s="4" t="s">
        <v>185</v>
      </c>
      <c r="C1303" s="5" t="s">
        <v>186</v>
      </c>
      <c r="D1303" s="5">
        <v>3441</v>
      </c>
      <c r="E1303" s="5">
        <v>138208</v>
      </c>
      <c r="F1303" s="5"/>
      <c r="G1303" s="5">
        <v>118562</v>
      </c>
      <c r="H1303" s="5">
        <v>19646</v>
      </c>
      <c r="I1303" s="5"/>
      <c r="J1303" s="5"/>
      <c r="K1303" s="5">
        <v>0</v>
      </c>
      <c r="L1303" s="5">
        <v>1263</v>
      </c>
      <c r="M1303" s="5">
        <v>423</v>
      </c>
      <c r="N1303" s="5">
        <v>840</v>
      </c>
      <c r="O1303" s="5">
        <v>401010</v>
      </c>
      <c r="P1303" s="3"/>
      <c r="Q1303" s="3"/>
    </row>
    <row r="1304" spans="1:17" x14ac:dyDescent="0.2">
      <c r="A1304" s="2">
        <v>2016</v>
      </c>
      <c r="B1304" s="1" t="s">
        <v>185</v>
      </c>
      <c r="C1304" s="2" t="s">
        <v>186</v>
      </c>
      <c r="D1304" s="2">
        <v>4143</v>
      </c>
      <c r="E1304" s="2">
        <v>149520</v>
      </c>
      <c r="F1304" s="2"/>
      <c r="G1304" s="2">
        <v>129773</v>
      </c>
      <c r="H1304" s="2">
        <v>19747</v>
      </c>
      <c r="I1304" s="2"/>
      <c r="J1304" s="2"/>
      <c r="K1304" s="2">
        <v>0</v>
      </c>
      <c r="L1304" s="2">
        <v>1534</v>
      </c>
      <c r="M1304" s="2">
        <v>489</v>
      </c>
      <c r="N1304" s="2">
        <v>1045</v>
      </c>
      <c r="O1304" s="2">
        <v>401010</v>
      </c>
      <c r="P1304" s="3"/>
      <c r="Q1304" s="3"/>
    </row>
    <row r="1305" spans="1:17" x14ac:dyDescent="0.2">
      <c r="A1305" s="5">
        <v>2017</v>
      </c>
      <c r="B1305" s="4" t="s">
        <v>185</v>
      </c>
      <c r="C1305" s="5" t="s">
        <v>186</v>
      </c>
      <c r="D1305" s="5">
        <v>3224</v>
      </c>
      <c r="E1305" s="5">
        <v>152336</v>
      </c>
      <c r="F1305" s="5"/>
      <c r="G1305" s="5">
        <v>132066</v>
      </c>
      <c r="H1305" s="5">
        <v>20270</v>
      </c>
      <c r="I1305" s="5"/>
      <c r="J1305" s="5"/>
      <c r="K1305" s="5">
        <v>0</v>
      </c>
      <c r="L1305" s="5">
        <v>1912</v>
      </c>
      <c r="M1305" s="5">
        <v>260</v>
      </c>
      <c r="N1305" s="5">
        <v>1652</v>
      </c>
      <c r="O1305" s="5">
        <v>401010</v>
      </c>
      <c r="P1305" s="3"/>
      <c r="Q1305" s="3"/>
    </row>
    <row r="1306" spans="1:17" x14ac:dyDescent="0.2">
      <c r="A1306" s="2">
        <v>2018</v>
      </c>
      <c r="B1306" s="1" t="s">
        <v>185</v>
      </c>
      <c r="C1306" s="2" t="s">
        <v>186</v>
      </c>
      <c r="D1306" s="2">
        <v>4222</v>
      </c>
      <c r="E1306" s="2">
        <v>160518</v>
      </c>
      <c r="F1306" s="2"/>
      <c r="G1306" s="2">
        <v>139701</v>
      </c>
      <c r="H1306" s="2">
        <v>20817</v>
      </c>
      <c r="I1306" s="2"/>
      <c r="J1306" s="2"/>
      <c r="K1306" s="2">
        <v>0</v>
      </c>
      <c r="L1306" s="2">
        <v>2183</v>
      </c>
      <c r="M1306" s="2">
        <v>462</v>
      </c>
      <c r="N1306" s="2">
        <v>1721</v>
      </c>
      <c r="O1306" s="2">
        <v>401010</v>
      </c>
      <c r="P1306" s="3"/>
      <c r="Q1306" s="3"/>
    </row>
    <row r="1307" spans="1:17" x14ac:dyDescent="0.2">
      <c r="A1307" s="5">
        <v>2019</v>
      </c>
      <c r="B1307" s="4" t="s">
        <v>185</v>
      </c>
      <c r="C1307" s="5" t="s">
        <v>186</v>
      </c>
      <c r="D1307" s="5">
        <v>3683</v>
      </c>
      <c r="E1307" s="5">
        <v>165733</v>
      </c>
      <c r="F1307" s="5"/>
      <c r="G1307" s="5">
        <v>143532</v>
      </c>
      <c r="H1307" s="5">
        <v>22201</v>
      </c>
      <c r="I1307" s="5"/>
      <c r="J1307" s="5"/>
      <c r="K1307" s="5">
        <v>0</v>
      </c>
      <c r="L1307" s="5">
        <v>2251</v>
      </c>
      <c r="M1307" s="5">
        <v>460</v>
      </c>
      <c r="N1307" s="5">
        <v>1791</v>
      </c>
      <c r="O1307" s="5">
        <v>401010</v>
      </c>
      <c r="P1307" s="3"/>
      <c r="Q1307" s="3"/>
    </row>
    <row r="1308" spans="1:17" x14ac:dyDescent="0.2">
      <c r="A1308" s="2">
        <v>2004</v>
      </c>
      <c r="B1308" s="1" t="s">
        <v>187</v>
      </c>
      <c r="C1308" s="2" t="s">
        <v>188</v>
      </c>
      <c r="D1308" s="2">
        <v>145.54</v>
      </c>
      <c r="E1308" s="2">
        <v>1877.998</v>
      </c>
      <c r="F1308" s="2">
        <v>858.74199999999996</v>
      </c>
      <c r="G1308" s="2">
        <v>1317.681</v>
      </c>
      <c r="H1308" s="2">
        <v>560.03</v>
      </c>
      <c r="I1308" s="2">
        <v>36.906999999999996</v>
      </c>
      <c r="J1308" s="2"/>
      <c r="K1308" s="2">
        <v>4.0000000000000001E-3</v>
      </c>
      <c r="L1308" s="2">
        <v>127.443</v>
      </c>
      <c r="M1308" s="2">
        <v>38.631</v>
      </c>
      <c r="N1308" s="2">
        <v>88.808000000000007</v>
      </c>
      <c r="O1308" s="2">
        <v>303010</v>
      </c>
      <c r="P1308" s="3"/>
      <c r="Q1308" s="3"/>
    </row>
    <row r="1309" spans="1:17" x14ac:dyDescent="0.2">
      <c r="A1309" s="5">
        <v>2005</v>
      </c>
      <c r="B1309" s="4" t="s">
        <v>187</v>
      </c>
      <c r="C1309" s="5" t="s">
        <v>188</v>
      </c>
      <c r="D1309" s="5">
        <v>126.678</v>
      </c>
      <c r="E1309" s="5">
        <v>1962.117</v>
      </c>
      <c r="F1309" s="5">
        <v>650.98</v>
      </c>
      <c r="G1309" s="5">
        <v>1264.981</v>
      </c>
      <c r="H1309" s="5">
        <v>696.87800000000004</v>
      </c>
      <c r="I1309" s="5">
        <v>44.558999999999997</v>
      </c>
      <c r="J1309" s="5"/>
      <c r="K1309" s="5">
        <v>-9.0999999999999998E-2</v>
      </c>
      <c r="L1309" s="5">
        <v>174.88300000000001</v>
      </c>
      <c r="M1309" s="5">
        <v>52.067999999999998</v>
      </c>
      <c r="N1309" s="5">
        <v>122.90600000000001</v>
      </c>
      <c r="O1309" s="5">
        <v>303010</v>
      </c>
      <c r="P1309" s="3"/>
      <c r="Q1309" s="3"/>
    </row>
    <row r="1310" spans="1:17" x14ac:dyDescent="0.2">
      <c r="A1310" s="2">
        <v>2006</v>
      </c>
      <c r="B1310" s="1" t="s">
        <v>187</v>
      </c>
      <c r="C1310" s="2" t="s">
        <v>188</v>
      </c>
      <c r="D1310" s="2">
        <v>110.476</v>
      </c>
      <c r="E1310" s="2">
        <v>2334.154</v>
      </c>
      <c r="F1310" s="2">
        <v>831.06899999999996</v>
      </c>
      <c r="G1310" s="2">
        <v>1470</v>
      </c>
      <c r="H1310" s="2">
        <v>863.83699999999999</v>
      </c>
      <c r="I1310" s="2">
        <v>54.645000000000003</v>
      </c>
      <c r="J1310" s="2"/>
      <c r="K1310" s="2">
        <v>-4.0000000000000001E-3</v>
      </c>
      <c r="L1310" s="2">
        <v>213.09399999999999</v>
      </c>
      <c r="M1310" s="2">
        <v>74.171000000000006</v>
      </c>
      <c r="N1310" s="2">
        <v>138.92699999999999</v>
      </c>
      <c r="O1310" s="2">
        <v>303010</v>
      </c>
      <c r="P1310" s="3"/>
      <c r="Q1310" s="3"/>
    </row>
    <row r="1311" spans="1:17" x14ac:dyDescent="0.2">
      <c r="A1311" s="5">
        <v>2007</v>
      </c>
      <c r="B1311" s="4" t="s">
        <v>187</v>
      </c>
      <c r="C1311" s="5" t="s">
        <v>188</v>
      </c>
      <c r="D1311" s="5">
        <v>249.809</v>
      </c>
      <c r="E1311" s="5">
        <v>2532.4899999999998</v>
      </c>
      <c r="F1311" s="5">
        <v>741.01700000000005</v>
      </c>
      <c r="G1311" s="5">
        <v>1452.0309999999999</v>
      </c>
      <c r="H1311" s="5">
        <v>1080.2650000000001</v>
      </c>
      <c r="I1311" s="5">
        <v>59.655999999999999</v>
      </c>
      <c r="J1311" s="5"/>
      <c r="K1311" s="5">
        <v>6.0000000000000001E-3</v>
      </c>
      <c r="L1311" s="5">
        <v>264.93099999999998</v>
      </c>
      <c r="M1311" s="5">
        <v>95.9</v>
      </c>
      <c r="N1311" s="5">
        <v>169.02500000000001</v>
      </c>
      <c r="O1311" s="5">
        <v>303010</v>
      </c>
      <c r="P1311" s="3"/>
      <c r="Q1311" s="3"/>
    </row>
    <row r="1312" spans="1:17" x14ac:dyDescent="0.2">
      <c r="A1312" s="2">
        <v>2008</v>
      </c>
      <c r="B1312" s="1" t="s">
        <v>187</v>
      </c>
      <c r="C1312" s="2" t="s">
        <v>188</v>
      </c>
      <c r="D1312" s="2">
        <v>197.999</v>
      </c>
      <c r="E1312" s="2">
        <v>2801.4380000000001</v>
      </c>
      <c r="F1312" s="2">
        <v>852.89300000000003</v>
      </c>
      <c r="G1312" s="2">
        <v>1469.7329999999999</v>
      </c>
      <c r="H1312" s="2">
        <v>1331.5129999999999</v>
      </c>
      <c r="I1312" s="2">
        <v>47.673999999999999</v>
      </c>
      <c r="J1312" s="2"/>
      <c r="K1312" s="2">
        <v>8.0000000000000002E-3</v>
      </c>
      <c r="L1312" s="2">
        <v>308.26</v>
      </c>
      <c r="M1312" s="2">
        <v>113.078</v>
      </c>
      <c r="N1312" s="2">
        <v>195.17400000000001</v>
      </c>
      <c r="O1312" s="2">
        <v>303010</v>
      </c>
      <c r="P1312" s="3"/>
      <c r="Q1312" s="3"/>
    </row>
    <row r="1313" spans="1:17" x14ac:dyDescent="0.2">
      <c r="A1313" s="5">
        <v>2009</v>
      </c>
      <c r="B1313" s="4" t="s">
        <v>187</v>
      </c>
      <c r="C1313" s="5" t="s">
        <v>188</v>
      </c>
      <c r="D1313" s="5">
        <v>447.14299999999997</v>
      </c>
      <c r="E1313" s="5">
        <v>3118.4459999999999</v>
      </c>
      <c r="F1313" s="5">
        <v>781.40099999999995</v>
      </c>
      <c r="G1313" s="5">
        <v>1516.674</v>
      </c>
      <c r="H1313" s="5">
        <v>1601.5830000000001</v>
      </c>
      <c r="I1313" s="5">
        <v>37.957000000000001</v>
      </c>
      <c r="J1313" s="5"/>
      <c r="K1313" s="5">
        <v>-1.2E-2</v>
      </c>
      <c r="L1313" s="5">
        <v>392.23599999999999</v>
      </c>
      <c r="M1313" s="5">
        <v>148.715</v>
      </c>
      <c r="N1313" s="5">
        <v>243.53299999999999</v>
      </c>
      <c r="O1313" s="5">
        <v>303010</v>
      </c>
      <c r="P1313" s="3"/>
      <c r="Q1313" s="3"/>
    </row>
    <row r="1314" spans="1:17" x14ac:dyDescent="0.2">
      <c r="A1314" s="2">
        <v>2010</v>
      </c>
      <c r="B1314" s="1" t="s">
        <v>187</v>
      </c>
      <c r="C1314" s="2" t="s">
        <v>188</v>
      </c>
      <c r="D1314" s="2">
        <v>189.202</v>
      </c>
      <c r="E1314" s="2">
        <v>2945.194</v>
      </c>
      <c r="F1314" s="2">
        <v>249.673</v>
      </c>
      <c r="G1314" s="2">
        <v>1074.335</v>
      </c>
      <c r="H1314" s="2">
        <v>1870.6890000000001</v>
      </c>
      <c r="I1314" s="2">
        <v>27.164000000000001</v>
      </c>
      <c r="J1314" s="2"/>
      <c r="K1314" s="2">
        <v>-2.3E-2</v>
      </c>
      <c r="L1314" s="2">
        <v>418.25599999999997</v>
      </c>
      <c r="M1314" s="2">
        <v>147.56200000000001</v>
      </c>
      <c r="N1314" s="2">
        <v>270.71699999999998</v>
      </c>
      <c r="O1314" s="2">
        <v>303010</v>
      </c>
      <c r="P1314" s="3"/>
      <c r="Q1314" s="3"/>
    </row>
    <row r="1315" spans="1:17" x14ac:dyDescent="0.2">
      <c r="A1315" s="5">
        <v>2011</v>
      </c>
      <c r="B1315" s="4" t="s">
        <v>187</v>
      </c>
      <c r="C1315" s="5" t="s">
        <v>188</v>
      </c>
      <c r="D1315" s="5">
        <v>251.4</v>
      </c>
      <c r="E1315" s="5">
        <v>3117.6</v>
      </c>
      <c r="F1315" s="5">
        <v>267.10000000000002</v>
      </c>
      <c r="G1315" s="5">
        <v>1076.8</v>
      </c>
      <c r="H1315" s="5">
        <v>2040.6</v>
      </c>
      <c r="I1315" s="5">
        <v>10.6</v>
      </c>
      <c r="J1315" s="5"/>
      <c r="K1315" s="5">
        <v>0</v>
      </c>
      <c r="L1315" s="5">
        <v>494.6</v>
      </c>
      <c r="M1315" s="5">
        <v>185</v>
      </c>
      <c r="N1315" s="5">
        <v>309.60000000000002</v>
      </c>
      <c r="O1315" s="5">
        <v>303010</v>
      </c>
      <c r="P1315" s="3"/>
      <c r="Q1315" s="3"/>
    </row>
    <row r="1316" spans="1:17" x14ac:dyDescent="0.2">
      <c r="A1316" s="2">
        <v>2012</v>
      </c>
      <c r="B1316" s="1" t="s">
        <v>187</v>
      </c>
      <c r="C1316" s="2" t="s">
        <v>188</v>
      </c>
      <c r="D1316" s="2">
        <v>343</v>
      </c>
      <c r="E1316" s="2">
        <v>4098.1000000000004</v>
      </c>
      <c r="F1316" s="2">
        <v>699.3</v>
      </c>
      <c r="G1316" s="2">
        <v>2037</v>
      </c>
      <c r="H1316" s="2">
        <v>2060.9</v>
      </c>
      <c r="I1316" s="2">
        <v>14.8</v>
      </c>
      <c r="J1316" s="2"/>
      <c r="K1316" s="2">
        <v>0</v>
      </c>
      <c r="L1316" s="2">
        <v>542.5</v>
      </c>
      <c r="M1316" s="2">
        <v>192.7</v>
      </c>
      <c r="N1316" s="2">
        <v>349.8</v>
      </c>
      <c r="O1316" s="2">
        <v>303010</v>
      </c>
      <c r="P1316" s="3"/>
      <c r="Q1316" s="3"/>
    </row>
    <row r="1317" spans="1:17" x14ac:dyDescent="0.2">
      <c r="A1317" s="5">
        <v>2013</v>
      </c>
      <c r="B1317" s="4" t="s">
        <v>187</v>
      </c>
      <c r="C1317" s="5" t="s">
        <v>188</v>
      </c>
      <c r="D1317" s="5">
        <v>496.9</v>
      </c>
      <c r="E1317" s="5">
        <v>4259.7</v>
      </c>
      <c r="F1317" s="5">
        <v>761</v>
      </c>
      <c r="G1317" s="5">
        <v>1959.7</v>
      </c>
      <c r="H1317" s="5">
        <v>2299.9</v>
      </c>
      <c r="I1317" s="5">
        <v>28.1</v>
      </c>
      <c r="J1317" s="5"/>
      <c r="K1317" s="5">
        <v>0</v>
      </c>
      <c r="L1317" s="5">
        <v>597.79999999999995</v>
      </c>
      <c r="M1317" s="5">
        <v>203.4</v>
      </c>
      <c r="N1317" s="5">
        <v>394.4</v>
      </c>
      <c r="O1317" s="5">
        <v>303010</v>
      </c>
      <c r="P1317" s="3"/>
      <c r="Q1317" s="3"/>
    </row>
    <row r="1318" spans="1:17" x14ac:dyDescent="0.2">
      <c r="A1318" s="2">
        <v>2014</v>
      </c>
      <c r="B1318" s="1" t="s">
        <v>187</v>
      </c>
      <c r="C1318" s="2" t="s">
        <v>188</v>
      </c>
      <c r="D1318" s="2">
        <v>423</v>
      </c>
      <c r="E1318" s="2">
        <v>4381.3</v>
      </c>
      <c r="F1318" s="2">
        <v>1054.5</v>
      </c>
      <c r="G1318" s="2">
        <v>2279.4</v>
      </c>
      <c r="H1318" s="2">
        <v>2101.9</v>
      </c>
      <c r="I1318" s="2">
        <v>28.1</v>
      </c>
      <c r="J1318" s="2"/>
      <c r="K1318" s="2">
        <v>0</v>
      </c>
      <c r="L1318" s="2">
        <v>624.9</v>
      </c>
      <c r="M1318" s="2">
        <v>211</v>
      </c>
      <c r="N1318" s="2">
        <v>413.9</v>
      </c>
      <c r="O1318" s="2">
        <v>303010</v>
      </c>
      <c r="P1318" s="3"/>
      <c r="Q1318" s="3"/>
    </row>
    <row r="1319" spans="1:17" x14ac:dyDescent="0.2">
      <c r="A1319" s="5">
        <v>2015</v>
      </c>
      <c r="B1319" s="4" t="s">
        <v>187</v>
      </c>
      <c r="C1319" s="5" t="s">
        <v>188</v>
      </c>
      <c r="D1319" s="5">
        <v>330</v>
      </c>
      <c r="E1319" s="5">
        <v>4256.8999999999996</v>
      </c>
      <c r="F1319" s="5">
        <v>793.4</v>
      </c>
      <c r="G1319" s="5">
        <v>2233.6999999999998</v>
      </c>
      <c r="H1319" s="5">
        <v>2023.2</v>
      </c>
      <c r="I1319" s="5">
        <v>31.1</v>
      </c>
      <c r="J1319" s="5"/>
      <c r="K1319" s="5">
        <v>0</v>
      </c>
      <c r="L1319" s="5">
        <v>635.4</v>
      </c>
      <c r="M1319" s="5">
        <v>225</v>
      </c>
      <c r="N1319" s="5">
        <v>410.4</v>
      </c>
      <c r="O1319" s="5">
        <v>303010</v>
      </c>
      <c r="P1319" s="3"/>
      <c r="Q1319" s="3"/>
    </row>
    <row r="1320" spans="1:17" x14ac:dyDescent="0.2">
      <c r="A1320" s="2">
        <v>2016</v>
      </c>
      <c r="B1320" s="1" t="s">
        <v>187</v>
      </c>
      <c r="C1320" s="2" t="s">
        <v>188</v>
      </c>
      <c r="D1320" s="2">
        <v>187.8</v>
      </c>
      <c r="E1320" s="2">
        <v>4354.1000000000004</v>
      </c>
      <c r="F1320" s="2">
        <v>790.4</v>
      </c>
      <c r="G1320" s="2">
        <v>2376.1999999999998</v>
      </c>
      <c r="H1320" s="2">
        <v>1977.9</v>
      </c>
      <c r="I1320" s="2">
        <v>28</v>
      </c>
      <c r="J1320" s="2"/>
      <c r="K1320" s="2">
        <v>0</v>
      </c>
      <c r="L1320" s="2">
        <v>705.9</v>
      </c>
      <c r="M1320" s="2">
        <v>246.9</v>
      </c>
      <c r="N1320" s="2">
        <v>459</v>
      </c>
      <c r="O1320" s="2">
        <v>303010</v>
      </c>
      <c r="P1320" s="3"/>
      <c r="Q1320" s="3"/>
    </row>
    <row r="1321" spans="1:17" x14ac:dyDescent="0.2">
      <c r="A1321" s="5">
        <v>2017</v>
      </c>
      <c r="B1321" s="4" t="s">
        <v>187</v>
      </c>
      <c r="C1321" s="5" t="s">
        <v>188</v>
      </c>
      <c r="D1321" s="5">
        <v>278.89999999999998</v>
      </c>
      <c r="E1321" s="5">
        <v>6014.8</v>
      </c>
      <c r="F1321" s="5">
        <v>2195.4</v>
      </c>
      <c r="G1321" s="5">
        <v>3796.8</v>
      </c>
      <c r="H1321" s="5">
        <v>2218</v>
      </c>
      <c r="I1321" s="5">
        <v>52.8</v>
      </c>
      <c r="J1321" s="5"/>
      <c r="K1321" s="5">
        <v>0</v>
      </c>
      <c r="L1321" s="5">
        <v>692.7</v>
      </c>
      <c r="M1321" s="5">
        <v>-50.7</v>
      </c>
      <c r="N1321" s="5">
        <v>743.4</v>
      </c>
      <c r="O1321" s="5">
        <v>303010</v>
      </c>
      <c r="P1321" s="3"/>
      <c r="Q1321" s="3"/>
    </row>
    <row r="1322" spans="1:17" x14ac:dyDescent="0.2">
      <c r="A1322" s="2">
        <v>2018</v>
      </c>
      <c r="B1322" s="1" t="s">
        <v>187</v>
      </c>
      <c r="C1322" s="2" t="s">
        <v>188</v>
      </c>
      <c r="D1322" s="2">
        <v>316.7</v>
      </c>
      <c r="E1322" s="2">
        <v>6069.2</v>
      </c>
      <c r="F1322" s="2">
        <v>2189.8000000000002</v>
      </c>
      <c r="G1322" s="2">
        <v>3615.4</v>
      </c>
      <c r="H1322" s="2">
        <v>2453.8000000000002</v>
      </c>
      <c r="I1322" s="2">
        <v>79.400000000000006</v>
      </c>
      <c r="J1322" s="2"/>
      <c r="K1322" s="2">
        <v>0</v>
      </c>
      <c r="L1322" s="2">
        <v>719.5</v>
      </c>
      <c r="M1322" s="2">
        <v>150.9</v>
      </c>
      <c r="N1322" s="2">
        <v>568.6</v>
      </c>
      <c r="O1322" s="2">
        <v>303010</v>
      </c>
      <c r="P1322" s="3"/>
      <c r="Q1322" s="3"/>
    </row>
    <row r="1323" spans="1:17" x14ac:dyDescent="0.2">
      <c r="A1323" s="5">
        <v>2019</v>
      </c>
      <c r="B1323" s="4" t="s">
        <v>187</v>
      </c>
      <c r="C1323" s="5" t="s">
        <v>188</v>
      </c>
      <c r="D1323" s="5">
        <v>155.69999999999999</v>
      </c>
      <c r="E1323" s="5">
        <v>6657.4</v>
      </c>
      <c r="F1323" s="5">
        <v>1970.6</v>
      </c>
      <c r="G1323" s="5">
        <v>3989.6</v>
      </c>
      <c r="H1323" s="5">
        <v>2667.8</v>
      </c>
      <c r="I1323" s="5">
        <v>73.599999999999994</v>
      </c>
      <c r="J1323" s="5"/>
      <c r="K1323" s="5">
        <v>0</v>
      </c>
      <c r="L1323" s="5">
        <v>773.7</v>
      </c>
      <c r="M1323" s="5">
        <v>157.80000000000001</v>
      </c>
      <c r="N1323" s="5">
        <v>615.9</v>
      </c>
      <c r="O1323" s="5">
        <v>303010</v>
      </c>
      <c r="P1323" s="3"/>
      <c r="Q1323" s="3"/>
    </row>
    <row r="1324" spans="1:17" x14ac:dyDescent="0.2">
      <c r="A1324" s="2">
        <v>2004</v>
      </c>
      <c r="B1324" s="1" t="s">
        <v>189</v>
      </c>
      <c r="C1324" s="2" t="s">
        <v>190</v>
      </c>
      <c r="D1324" s="2">
        <v>6.8959999999999999</v>
      </c>
      <c r="E1324" s="2">
        <v>8244.509</v>
      </c>
      <c r="F1324" s="2">
        <v>3075.1089999999999</v>
      </c>
      <c r="G1324" s="2">
        <v>5081.6260000000002</v>
      </c>
      <c r="H1324" s="2">
        <v>3162.8829999999998</v>
      </c>
      <c r="I1324" s="2">
        <v>203.52799999999999</v>
      </c>
      <c r="J1324" s="2"/>
      <c r="K1324" s="2">
        <v>0</v>
      </c>
      <c r="L1324" s="2">
        <v>804.92600000000004</v>
      </c>
      <c r="M1324" s="2">
        <v>289.77100000000002</v>
      </c>
      <c r="N1324" s="2">
        <v>515.15499999999997</v>
      </c>
      <c r="O1324" s="2">
        <v>101020</v>
      </c>
      <c r="P1324" s="3"/>
      <c r="Q1324" s="3"/>
    </row>
    <row r="1325" spans="1:17" x14ac:dyDescent="0.2">
      <c r="A1325" s="5">
        <v>2005</v>
      </c>
      <c r="B1325" s="4" t="s">
        <v>189</v>
      </c>
      <c r="C1325" s="5" t="s">
        <v>190</v>
      </c>
      <c r="D1325" s="5">
        <v>60.027000000000001</v>
      </c>
      <c r="E1325" s="5">
        <v>16118.462</v>
      </c>
      <c r="F1325" s="5">
        <v>5489.7420000000002</v>
      </c>
      <c r="G1325" s="5">
        <v>9944.1389999999992</v>
      </c>
      <c r="H1325" s="5">
        <v>6174.3230000000003</v>
      </c>
      <c r="I1325" s="5">
        <v>298.8</v>
      </c>
      <c r="J1325" s="5"/>
      <c r="K1325" s="5">
        <v>0</v>
      </c>
      <c r="L1325" s="5">
        <v>1493.393</v>
      </c>
      <c r="M1325" s="5">
        <v>545.09100000000001</v>
      </c>
      <c r="N1325" s="5">
        <v>948.30200000000002</v>
      </c>
      <c r="O1325" s="5">
        <v>101020</v>
      </c>
      <c r="P1325" s="3"/>
      <c r="Q1325" s="3"/>
    </row>
    <row r="1326" spans="1:17" x14ac:dyDescent="0.2">
      <c r="A1326" s="2">
        <v>2006</v>
      </c>
      <c r="B1326" s="1" t="s">
        <v>189</v>
      </c>
      <c r="C1326" s="2" t="s">
        <v>190</v>
      </c>
      <c r="D1326" s="2">
        <v>2.5190000000000001</v>
      </c>
      <c r="E1326" s="2">
        <v>24417.167000000001</v>
      </c>
      <c r="F1326" s="2">
        <v>7375.5479999999998</v>
      </c>
      <c r="G1326" s="2">
        <v>13165.696</v>
      </c>
      <c r="H1326" s="2">
        <v>11251.471</v>
      </c>
      <c r="I1326" s="2">
        <v>479.822</v>
      </c>
      <c r="J1326" s="2"/>
      <c r="K1326" s="2">
        <v>0</v>
      </c>
      <c r="L1326" s="2">
        <v>3255.3589999999999</v>
      </c>
      <c r="M1326" s="2">
        <v>1252.0360000000001</v>
      </c>
      <c r="N1326" s="2">
        <v>2003.3230000000001</v>
      </c>
      <c r="O1326" s="2">
        <v>101020</v>
      </c>
      <c r="P1326" s="3"/>
      <c r="Q1326" s="3"/>
    </row>
    <row r="1327" spans="1:17" x14ac:dyDescent="0.2">
      <c r="A1327" s="5">
        <v>2007</v>
      </c>
      <c r="B1327" s="4" t="s">
        <v>189</v>
      </c>
      <c r="C1327" s="5" t="s">
        <v>190</v>
      </c>
      <c r="D1327" s="5">
        <v>1</v>
      </c>
      <c r="E1327" s="5">
        <v>30734</v>
      </c>
      <c r="F1327" s="5">
        <v>10950</v>
      </c>
      <c r="G1327" s="5">
        <v>18604</v>
      </c>
      <c r="H1327" s="5">
        <v>12130</v>
      </c>
      <c r="I1327" s="5">
        <v>675</v>
      </c>
      <c r="J1327" s="5">
        <v>8</v>
      </c>
      <c r="K1327" s="5">
        <v>0</v>
      </c>
      <c r="L1327" s="5">
        <v>2341</v>
      </c>
      <c r="M1327" s="5">
        <v>890</v>
      </c>
      <c r="N1327" s="5">
        <v>1451</v>
      </c>
      <c r="O1327" s="5">
        <v>101020</v>
      </c>
      <c r="P1327" s="3"/>
      <c r="Q1327" s="3"/>
    </row>
    <row r="1328" spans="1:17" x14ac:dyDescent="0.2">
      <c r="A1328" s="2">
        <v>2008</v>
      </c>
      <c r="B1328" s="1" t="s">
        <v>189</v>
      </c>
      <c r="C1328" s="2" t="s">
        <v>190</v>
      </c>
      <c r="D1328" s="2">
        <v>1749</v>
      </c>
      <c r="E1328" s="2">
        <v>38444</v>
      </c>
      <c r="F1328" s="2">
        <v>14184</v>
      </c>
      <c r="G1328" s="2">
        <v>22147</v>
      </c>
      <c r="H1328" s="2">
        <v>16297</v>
      </c>
      <c r="I1328" s="2">
        <v>699</v>
      </c>
      <c r="J1328" s="2">
        <v>22</v>
      </c>
      <c r="K1328" s="2">
        <v>0</v>
      </c>
      <c r="L1328" s="2">
        <v>1186</v>
      </c>
      <c r="M1328" s="2">
        <v>463</v>
      </c>
      <c r="N1328" s="2">
        <v>723</v>
      </c>
      <c r="O1328" s="2">
        <v>101020</v>
      </c>
      <c r="P1328" s="3"/>
      <c r="Q1328" s="3"/>
    </row>
    <row r="1329" spans="1:17" x14ac:dyDescent="0.2">
      <c r="A1329" s="5">
        <v>2009</v>
      </c>
      <c r="B1329" s="4" t="s">
        <v>189</v>
      </c>
      <c r="C1329" s="5" t="s">
        <v>190</v>
      </c>
      <c r="D1329" s="5">
        <v>307</v>
      </c>
      <c r="E1329" s="5">
        <v>29914</v>
      </c>
      <c r="F1329" s="5">
        <v>12295</v>
      </c>
      <c r="G1329" s="5">
        <v>17573</v>
      </c>
      <c r="H1329" s="5">
        <v>11444</v>
      </c>
      <c r="I1329" s="5">
        <v>860</v>
      </c>
      <c r="J1329" s="5">
        <v>8</v>
      </c>
      <c r="K1329" s="5">
        <v>25</v>
      </c>
      <c r="L1329" s="5">
        <v>-9288</v>
      </c>
      <c r="M1329" s="5">
        <v>-3483</v>
      </c>
      <c r="N1329" s="5">
        <v>-5830</v>
      </c>
      <c r="O1329" s="5">
        <v>101020</v>
      </c>
      <c r="P1329" s="3"/>
      <c r="Q1329" s="3"/>
    </row>
    <row r="1330" spans="1:17" x14ac:dyDescent="0.2">
      <c r="A1330" s="2">
        <v>2010</v>
      </c>
      <c r="B1330" s="1" t="s">
        <v>189</v>
      </c>
      <c r="C1330" s="2" t="s">
        <v>190</v>
      </c>
      <c r="D1330" s="2">
        <v>102</v>
      </c>
      <c r="E1330" s="2">
        <v>37179</v>
      </c>
      <c r="F1330" s="2">
        <v>12640</v>
      </c>
      <c r="G1330" s="2">
        <v>21915</v>
      </c>
      <c r="H1330" s="2">
        <v>15264</v>
      </c>
      <c r="I1330" s="2">
        <v>815</v>
      </c>
      <c r="J1330" s="2">
        <v>8</v>
      </c>
      <c r="K1330" s="2">
        <v>0</v>
      </c>
      <c r="L1330" s="2">
        <v>2884</v>
      </c>
      <c r="M1330" s="2">
        <v>1110</v>
      </c>
      <c r="N1330" s="2">
        <v>1774</v>
      </c>
      <c r="O1330" s="2">
        <v>101020</v>
      </c>
      <c r="P1330" s="3"/>
      <c r="Q1330" s="3"/>
    </row>
    <row r="1331" spans="1:17" x14ac:dyDescent="0.2">
      <c r="A1331" s="5">
        <v>2011</v>
      </c>
      <c r="B1331" s="4" t="s">
        <v>189</v>
      </c>
      <c r="C1331" s="5" t="s">
        <v>190</v>
      </c>
      <c r="D1331" s="5">
        <v>395</v>
      </c>
      <c r="E1331" s="5">
        <v>41835</v>
      </c>
      <c r="F1331" s="5">
        <v>10824</v>
      </c>
      <c r="G1331" s="5">
        <v>23874</v>
      </c>
      <c r="H1331" s="5">
        <v>16624</v>
      </c>
      <c r="I1331" s="5">
        <v>762</v>
      </c>
      <c r="J1331" s="5">
        <v>3</v>
      </c>
      <c r="K1331" s="5">
        <v>15</v>
      </c>
      <c r="L1331" s="5">
        <v>2880</v>
      </c>
      <c r="M1331" s="5">
        <v>1123</v>
      </c>
      <c r="N1331" s="5">
        <v>1742</v>
      </c>
      <c r="O1331" s="5">
        <v>101020</v>
      </c>
      <c r="P1331" s="3"/>
      <c r="Q1331" s="3"/>
    </row>
    <row r="1332" spans="1:17" x14ac:dyDescent="0.2">
      <c r="A1332" s="2">
        <v>2012</v>
      </c>
      <c r="B1332" s="1" t="s">
        <v>189</v>
      </c>
      <c r="C1332" s="2" t="s">
        <v>190</v>
      </c>
      <c r="D1332" s="2">
        <v>398</v>
      </c>
      <c r="E1332" s="2">
        <v>41611</v>
      </c>
      <c r="F1332" s="2">
        <v>12819</v>
      </c>
      <c r="G1332" s="2">
        <v>23715</v>
      </c>
      <c r="H1332" s="2">
        <v>15569</v>
      </c>
      <c r="I1332" s="2">
        <v>1057</v>
      </c>
      <c r="J1332" s="2">
        <v>1</v>
      </c>
      <c r="K1332" s="2">
        <v>175</v>
      </c>
      <c r="L1332" s="2">
        <v>-974</v>
      </c>
      <c r="M1332" s="2">
        <v>-380</v>
      </c>
      <c r="N1332" s="2">
        <v>-769</v>
      </c>
      <c r="O1332" s="2">
        <v>101020</v>
      </c>
      <c r="P1332" s="3"/>
      <c r="Q1332" s="3"/>
    </row>
    <row r="1333" spans="1:17" x14ac:dyDescent="0.2">
      <c r="A1333" s="5">
        <v>2013</v>
      </c>
      <c r="B1333" s="4" t="s">
        <v>189</v>
      </c>
      <c r="C1333" s="5" t="s">
        <v>190</v>
      </c>
      <c r="D1333" s="5">
        <v>912</v>
      </c>
      <c r="E1333" s="5">
        <v>41782</v>
      </c>
      <c r="F1333" s="5">
        <v>12917</v>
      </c>
      <c r="G1333" s="5">
        <v>23642</v>
      </c>
      <c r="H1333" s="5">
        <v>15995</v>
      </c>
      <c r="I1333" s="5">
        <v>1043</v>
      </c>
      <c r="J1333" s="5">
        <v>5</v>
      </c>
      <c r="K1333" s="5">
        <v>170</v>
      </c>
      <c r="L1333" s="5">
        <v>1442</v>
      </c>
      <c r="M1333" s="5">
        <v>548</v>
      </c>
      <c r="N1333" s="5">
        <v>724</v>
      </c>
      <c r="O1333" s="5">
        <v>101020</v>
      </c>
      <c r="P1333" s="3"/>
      <c r="Q1333" s="3"/>
    </row>
    <row r="1334" spans="1:17" x14ac:dyDescent="0.2">
      <c r="A1334" s="2">
        <v>2014</v>
      </c>
      <c r="B1334" s="1" t="s">
        <v>189</v>
      </c>
      <c r="C1334" s="2" t="s">
        <v>190</v>
      </c>
      <c r="D1334" s="2">
        <v>4146</v>
      </c>
      <c r="E1334" s="2">
        <v>40751</v>
      </c>
      <c r="F1334" s="2">
        <v>11565</v>
      </c>
      <c r="G1334" s="2">
        <v>22546</v>
      </c>
      <c r="H1334" s="2">
        <v>16903</v>
      </c>
      <c r="I1334" s="2">
        <v>726</v>
      </c>
      <c r="J1334" s="2">
        <v>3</v>
      </c>
      <c r="K1334" s="2">
        <v>139</v>
      </c>
      <c r="L1334" s="2">
        <v>3200</v>
      </c>
      <c r="M1334" s="2">
        <v>1144</v>
      </c>
      <c r="N1334" s="2">
        <v>1917</v>
      </c>
      <c r="O1334" s="2">
        <v>101020</v>
      </c>
      <c r="P1334" s="3"/>
      <c r="Q1334" s="3"/>
    </row>
    <row r="1335" spans="1:17" x14ac:dyDescent="0.2">
      <c r="A1335" s="5">
        <v>2015</v>
      </c>
      <c r="B1335" s="4" t="s">
        <v>189</v>
      </c>
      <c r="C1335" s="5" t="s">
        <v>190</v>
      </c>
      <c r="D1335" s="5">
        <v>825</v>
      </c>
      <c r="E1335" s="5">
        <v>17357</v>
      </c>
      <c r="F1335" s="5">
        <v>10764</v>
      </c>
      <c r="G1335" s="5">
        <v>14960</v>
      </c>
      <c r="H1335" s="5">
        <v>2138</v>
      </c>
      <c r="I1335" s="5">
        <v>741</v>
      </c>
      <c r="J1335" s="5">
        <v>6</v>
      </c>
      <c r="K1335" s="5">
        <v>50</v>
      </c>
      <c r="L1335" s="5">
        <v>-19098</v>
      </c>
      <c r="M1335" s="5">
        <v>-4463</v>
      </c>
      <c r="N1335" s="5">
        <v>-14685</v>
      </c>
      <c r="O1335" s="5">
        <v>101020</v>
      </c>
      <c r="P1335" s="3"/>
      <c r="Q1335" s="3"/>
    </row>
    <row r="1336" spans="1:17" x14ac:dyDescent="0.2">
      <c r="A1336" s="2">
        <v>2016</v>
      </c>
      <c r="B1336" s="1" t="s">
        <v>189</v>
      </c>
      <c r="C1336" s="2" t="s">
        <v>190</v>
      </c>
      <c r="D1336" s="2">
        <v>882</v>
      </c>
      <c r="E1336" s="2">
        <v>13028</v>
      </c>
      <c r="F1336" s="2">
        <v>10441</v>
      </c>
      <c r="G1336" s="2">
        <v>14231</v>
      </c>
      <c r="H1336" s="2">
        <v>-1460</v>
      </c>
      <c r="I1336" s="2">
        <v>547</v>
      </c>
      <c r="J1336" s="2">
        <v>2</v>
      </c>
      <c r="K1336" s="2">
        <v>2</v>
      </c>
      <c r="L1336" s="2">
        <v>-4589</v>
      </c>
      <c r="M1336" s="2">
        <v>-190</v>
      </c>
      <c r="N1336" s="2">
        <v>-4401</v>
      </c>
      <c r="O1336" s="2">
        <v>101020</v>
      </c>
      <c r="P1336" s="3"/>
      <c r="Q1336" s="3"/>
    </row>
    <row r="1337" spans="1:17" x14ac:dyDescent="0.2">
      <c r="A1337" s="5">
        <v>2017</v>
      </c>
      <c r="B1337" s="4" t="s">
        <v>189</v>
      </c>
      <c r="C1337" s="5" t="s">
        <v>190</v>
      </c>
      <c r="D1337" s="5">
        <v>5</v>
      </c>
      <c r="E1337" s="5">
        <v>12425</v>
      </c>
      <c r="F1337" s="5">
        <v>9973</v>
      </c>
      <c r="G1337" s="5">
        <v>12797</v>
      </c>
      <c r="H1337" s="5">
        <v>-496</v>
      </c>
      <c r="I1337" s="5">
        <v>620</v>
      </c>
      <c r="J1337" s="5"/>
      <c r="K1337" s="5">
        <v>4</v>
      </c>
      <c r="L1337" s="5">
        <v>955</v>
      </c>
      <c r="M1337" s="5">
        <v>2</v>
      </c>
      <c r="N1337" s="5">
        <v>949</v>
      </c>
      <c r="O1337" s="5">
        <v>101020</v>
      </c>
      <c r="P1337" s="3"/>
      <c r="Q1337" s="3"/>
    </row>
    <row r="1338" spans="1:17" x14ac:dyDescent="0.2">
      <c r="A1338" s="2">
        <v>2018</v>
      </c>
      <c r="B1338" s="1" t="s">
        <v>189</v>
      </c>
      <c r="C1338" s="2" t="s">
        <v>190</v>
      </c>
      <c r="D1338" s="2">
        <v>4</v>
      </c>
      <c r="E1338" s="2">
        <v>10947</v>
      </c>
      <c r="F1338" s="2">
        <v>7722</v>
      </c>
      <c r="G1338" s="2">
        <v>10480</v>
      </c>
      <c r="H1338" s="2">
        <v>344</v>
      </c>
      <c r="I1338" s="2">
        <v>649</v>
      </c>
      <c r="J1338" s="2"/>
      <c r="K1338" s="2">
        <v>4</v>
      </c>
      <c r="L1338" s="2">
        <v>867</v>
      </c>
      <c r="M1338" s="2">
        <v>-10</v>
      </c>
      <c r="N1338" s="2">
        <v>873</v>
      </c>
      <c r="O1338" s="2">
        <v>101020</v>
      </c>
      <c r="P1338" s="3"/>
      <c r="Q1338" s="3"/>
    </row>
    <row r="1339" spans="1:17" x14ac:dyDescent="0.2">
      <c r="A1339" s="5">
        <v>2004</v>
      </c>
      <c r="B1339" s="4" t="s">
        <v>191</v>
      </c>
      <c r="C1339" s="5" t="s">
        <v>192</v>
      </c>
      <c r="D1339" s="5">
        <v>288.07600000000002</v>
      </c>
      <c r="E1339" s="5">
        <v>1080.6959999999999</v>
      </c>
      <c r="F1339" s="5">
        <v>0</v>
      </c>
      <c r="G1339" s="5">
        <v>459.84</v>
      </c>
      <c r="H1339" s="5">
        <v>620.85599999999999</v>
      </c>
      <c r="I1339" s="5">
        <v>0</v>
      </c>
      <c r="J1339" s="5">
        <v>2.8239999999999998</v>
      </c>
      <c r="K1339" s="5"/>
      <c r="L1339" s="5">
        <v>226.03800000000001</v>
      </c>
      <c r="M1339" s="5">
        <v>88.784000000000006</v>
      </c>
      <c r="N1339" s="5">
        <v>137.25399999999999</v>
      </c>
      <c r="O1339" s="5">
        <v>203010</v>
      </c>
      <c r="P1339" s="3"/>
      <c r="Q1339" s="3"/>
    </row>
    <row r="1340" spans="1:17" x14ac:dyDescent="0.2">
      <c r="A1340" s="2">
        <v>2005</v>
      </c>
      <c r="B1340" s="1" t="s">
        <v>191</v>
      </c>
      <c r="C1340" s="2" t="s">
        <v>192</v>
      </c>
      <c r="D1340" s="2">
        <v>353.17899999999997</v>
      </c>
      <c r="E1340" s="2">
        <v>1395.068</v>
      </c>
      <c r="F1340" s="2">
        <v>0</v>
      </c>
      <c r="G1340" s="2">
        <v>615.03099999999995</v>
      </c>
      <c r="H1340" s="2">
        <v>780.03700000000003</v>
      </c>
      <c r="I1340" s="2">
        <v>0</v>
      </c>
      <c r="J1340" s="2">
        <v>6.3079999999999998</v>
      </c>
      <c r="K1340" s="2"/>
      <c r="L1340" s="2">
        <v>332.75299999999999</v>
      </c>
      <c r="M1340" s="2">
        <v>129.39500000000001</v>
      </c>
      <c r="N1340" s="2">
        <v>203.358</v>
      </c>
      <c r="O1340" s="2">
        <v>203010</v>
      </c>
      <c r="P1340" s="3"/>
      <c r="Q1340" s="3"/>
    </row>
    <row r="1341" spans="1:17" x14ac:dyDescent="0.2">
      <c r="A1341" s="5">
        <v>2006</v>
      </c>
      <c r="B1341" s="4" t="s">
        <v>191</v>
      </c>
      <c r="C1341" s="5" t="s">
        <v>192</v>
      </c>
      <c r="D1341" s="5">
        <v>473.35899999999998</v>
      </c>
      <c r="E1341" s="5">
        <v>1631.693</v>
      </c>
      <c r="F1341" s="5">
        <v>0</v>
      </c>
      <c r="G1341" s="5">
        <v>687.971</v>
      </c>
      <c r="H1341" s="5">
        <v>943.72199999999998</v>
      </c>
      <c r="I1341" s="5">
        <v>0</v>
      </c>
      <c r="J1341" s="5"/>
      <c r="K1341" s="5"/>
      <c r="L1341" s="5">
        <v>429.68799999999999</v>
      </c>
      <c r="M1341" s="5">
        <v>162.76300000000001</v>
      </c>
      <c r="N1341" s="5">
        <v>266.92500000000001</v>
      </c>
      <c r="O1341" s="5">
        <v>203010</v>
      </c>
      <c r="P1341" s="3"/>
      <c r="Q1341" s="3"/>
    </row>
    <row r="1342" spans="1:17" x14ac:dyDescent="0.2">
      <c r="A1342" s="2">
        <v>2007</v>
      </c>
      <c r="B1342" s="1" t="s">
        <v>191</v>
      </c>
      <c r="C1342" s="2" t="s">
        <v>192</v>
      </c>
      <c r="D1342" s="2">
        <v>454.72699999999998</v>
      </c>
      <c r="E1342" s="2">
        <v>1811.307</v>
      </c>
      <c r="F1342" s="2">
        <v>0</v>
      </c>
      <c r="G1342" s="2">
        <v>769.05799999999999</v>
      </c>
      <c r="H1342" s="2">
        <v>1042.249</v>
      </c>
      <c r="I1342" s="2">
        <v>0</v>
      </c>
      <c r="J1342" s="2"/>
      <c r="K1342" s="2"/>
      <c r="L1342" s="2">
        <v>523.51400000000001</v>
      </c>
      <c r="M1342" s="2">
        <v>199.25299999999999</v>
      </c>
      <c r="N1342" s="2">
        <v>324.26100000000002</v>
      </c>
      <c r="O1342" s="2">
        <v>203010</v>
      </c>
      <c r="P1342" s="3"/>
      <c r="Q1342" s="3"/>
    </row>
    <row r="1343" spans="1:17" x14ac:dyDescent="0.2">
      <c r="A1343" s="5">
        <v>2008</v>
      </c>
      <c r="B1343" s="4" t="s">
        <v>191</v>
      </c>
      <c r="C1343" s="5" t="s">
        <v>192</v>
      </c>
      <c r="D1343" s="5">
        <v>497.387</v>
      </c>
      <c r="E1343" s="5">
        <v>1815.721</v>
      </c>
      <c r="F1343" s="5">
        <v>0</v>
      </c>
      <c r="G1343" s="5">
        <v>708.5</v>
      </c>
      <c r="H1343" s="5">
        <v>1107.221</v>
      </c>
      <c r="I1343" s="5">
        <v>0</v>
      </c>
      <c r="J1343" s="5"/>
      <c r="K1343" s="5"/>
      <c r="L1343" s="5">
        <v>578.38699999999994</v>
      </c>
      <c r="M1343" s="5">
        <v>219.21</v>
      </c>
      <c r="N1343" s="5">
        <v>359.17700000000002</v>
      </c>
      <c r="O1343" s="5">
        <v>203010</v>
      </c>
      <c r="P1343" s="3"/>
      <c r="Q1343" s="3"/>
    </row>
    <row r="1344" spans="1:17" x14ac:dyDescent="0.2">
      <c r="A1344" s="2">
        <v>2009</v>
      </c>
      <c r="B1344" s="1" t="s">
        <v>191</v>
      </c>
      <c r="C1344" s="2" t="s">
        <v>192</v>
      </c>
      <c r="D1344" s="2">
        <v>385.61799999999999</v>
      </c>
      <c r="E1344" s="2">
        <v>1834.248</v>
      </c>
      <c r="F1344" s="2">
        <v>0</v>
      </c>
      <c r="G1344" s="2">
        <v>754.34799999999996</v>
      </c>
      <c r="H1344" s="2">
        <v>1079.9000000000001</v>
      </c>
      <c r="I1344" s="2">
        <v>0</v>
      </c>
      <c r="J1344" s="2"/>
      <c r="K1344" s="2"/>
      <c r="L1344" s="2">
        <v>587.06100000000004</v>
      </c>
      <c r="M1344" s="2">
        <v>226.23099999999999</v>
      </c>
      <c r="N1344" s="2">
        <v>360.83</v>
      </c>
      <c r="O1344" s="2">
        <v>203010</v>
      </c>
      <c r="P1344" s="3"/>
      <c r="Q1344" s="3"/>
    </row>
    <row r="1345" spans="1:17" x14ac:dyDescent="0.2">
      <c r="A1345" s="5">
        <v>2010</v>
      </c>
      <c r="B1345" s="4" t="s">
        <v>191</v>
      </c>
      <c r="C1345" s="5" t="s">
        <v>192</v>
      </c>
      <c r="D1345" s="5">
        <v>407.89699999999999</v>
      </c>
      <c r="E1345" s="5">
        <v>1995.6990000000001</v>
      </c>
      <c r="F1345" s="5">
        <v>0</v>
      </c>
      <c r="G1345" s="5">
        <v>791.63099999999997</v>
      </c>
      <c r="H1345" s="5">
        <v>1204.068</v>
      </c>
      <c r="I1345" s="5">
        <v>0</v>
      </c>
      <c r="J1345" s="5"/>
      <c r="K1345" s="5"/>
      <c r="L1345" s="5">
        <v>624.10199999999998</v>
      </c>
      <c r="M1345" s="5">
        <v>237.07599999999999</v>
      </c>
      <c r="N1345" s="5">
        <v>387.02600000000001</v>
      </c>
      <c r="O1345" s="5">
        <v>203010</v>
      </c>
      <c r="P1345" s="3"/>
      <c r="Q1345" s="3"/>
    </row>
    <row r="1346" spans="1:17" x14ac:dyDescent="0.2">
      <c r="A1346" s="2">
        <v>2011</v>
      </c>
      <c r="B1346" s="1" t="s">
        <v>191</v>
      </c>
      <c r="C1346" s="2" t="s">
        <v>192</v>
      </c>
      <c r="D1346" s="2">
        <v>373.66899999999998</v>
      </c>
      <c r="E1346" s="2">
        <v>2138.0410000000002</v>
      </c>
      <c r="F1346" s="2">
        <v>0</v>
      </c>
      <c r="G1346" s="2">
        <v>889.56700000000001</v>
      </c>
      <c r="H1346" s="2">
        <v>1248.4739999999999</v>
      </c>
      <c r="I1346" s="2">
        <v>0</v>
      </c>
      <c r="J1346" s="2"/>
      <c r="K1346" s="2"/>
      <c r="L1346" s="2">
        <v>694.70399999999995</v>
      </c>
      <c r="M1346" s="2">
        <v>263.09199999999998</v>
      </c>
      <c r="N1346" s="2">
        <v>431.61200000000002</v>
      </c>
      <c r="O1346" s="2">
        <v>203010</v>
      </c>
      <c r="P1346" s="3"/>
      <c r="Q1346" s="3"/>
    </row>
    <row r="1347" spans="1:17" x14ac:dyDescent="0.2">
      <c r="A1347" s="5">
        <v>2012</v>
      </c>
      <c r="B1347" s="4" t="s">
        <v>191</v>
      </c>
      <c r="C1347" s="5" t="s">
        <v>192</v>
      </c>
      <c r="D1347" s="5">
        <v>210.01900000000001</v>
      </c>
      <c r="E1347" s="5">
        <v>2804.2249999999999</v>
      </c>
      <c r="F1347" s="5">
        <v>0</v>
      </c>
      <c r="G1347" s="5">
        <v>1299.8530000000001</v>
      </c>
      <c r="H1347" s="5">
        <v>1504.3720000000001</v>
      </c>
      <c r="I1347" s="5"/>
      <c r="J1347" s="5"/>
      <c r="K1347" s="5"/>
      <c r="L1347" s="5">
        <v>958.46199999999999</v>
      </c>
      <c r="M1347" s="5">
        <v>364.65800000000002</v>
      </c>
      <c r="N1347" s="5">
        <v>593.80399999999997</v>
      </c>
      <c r="O1347" s="5">
        <v>203010</v>
      </c>
      <c r="P1347" s="3"/>
      <c r="Q1347" s="3"/>
    </row>
    <row r="1348" spans="1:17" x14ac:dyDescent="0.2">
      <c r="A1348" s="2">
        <v>2013</v>
      </c>
      <c r="B1348" s="1" t="s">
        <v>191</v>
      </c>
      <c r="C1348" s="2" t="s">
        <v>192</v>
      </c>
      <c r="D1348" s="2">
        <v>162.047</v>
      </c>
      <c r="E1348" s="2">
        <v>2802.8180000000002</v>
      </c>
      <c r="F1348" s="2">
        <v>875</v>
      </c>
      <c r="G1348" s="2">
        <v>1863.0940000000001</v>
      </c>
      <c r="H1348" s="2">
        <v>939.72400000000005</v>
      </c>
      <c r="I1348" s="2"/>
      <c r="J1348" s="2"/>
      <c r="K1348" s="2"/>
      <c r="L1348" s="2">
        <v>673.36099999999999</v>
      </c>
      <c r="M1348" s="2">
        <v>257.45699999999999</v>
      </c>
      <c r="N1348" s="2">
        <v>415.904</v>
      </c>
      <c r="O1348" s="2">
        <v>203010</v>
      </c>
      <c r="P1348" s="3"/>
      <c r="Q1348" s="3"/>
    </row>
    <row r="1349" spans="1:17" x14ac:dyDescent="0.2">
      <c r="A1349" s="5">
        <v>2014</v>
      </c>
      <c r="B1349" s="4" t="s">
        <v>191</v>
      </c>
      <c r="C1349" s="5" t="s">
        <v>192</v>
      </c>
      <c r="D1349" s="5">
        <v>488.32799999999997</v>
      </c>
      <c r="E1349" s="5">
        <v>3214.3380000000002</v>
      </c>
      <c r="F1349" s="5">
        <v>1105</v>
      </c>
      <c r="G1349" s="5">
        <v>2167.3229999999999</v>
      </c>
      <c r="H1349" s="5">
        <v>1047.0150000000001</v>
      </c>
      <c r="I1349" s="5"/>
      <c r="J1349" s="5"/>
      <c r="K1349" s="5"/>
      <c r="L1349" s="5">
        <v>723.43100000000004</v>
      </c>
      <c r="M1349" s="5">
        <v>273.72000000000003</v>
      </c>
      <c r="N1349" s="5">
        <v>449.71100000000001</v>
      </c>
      <c r="O1349" s="5">
        <v>203010</v>
      </c>
      <c r="P1349" s="3"/>
      <c r="Q1349" s="3"/>
    </row>
    <row r="1350" spans="1:17" x14ac:dyDescent="0.2">
      <c r="A1350" s="2">
        <v>2015</v>
      </c>
      <c r="B1350" s="1" t="s">
        <v>191</v>
      </c>
      <c r="C1350" s="2" t="s">
        <v>192</v>
      </c>
      <c r="D1350" s="2">
        <v>168.22900000000001</v>
      </c>
      <c r="E1350" s="2">
        <v>3184.3580000000002</v>
      </c>
      <c r="F1350" s="2">
        <v>950</v>
      </c>
      <c r="G1350" s="2">
        <v>2033.9079999999999</v>
      </c>
      <c r="H1350" s="2">
        <v>1150.45</v>
      </c>
      <c r="I1350" s="2"/>
      <c r="J1350" s="2"/>
      <c r="K1350" s="2"/>
      <c r="L1350" s="2">
        <v>822.78099999999995</v>
      </c>
      <c r="M1350" s="2">
        <v>313.08199999999999</v>
      </c>
      <c r="N1350" s="2">
        <v>509.69900000000001</v>
      </c>
      <c r="O1350" s="2">
        <v>203010</v>
      </c>
      <c r="P1350" s="3"/>
      <c r="Q1350" s="3"/>
    </row>
    <row r="1351" spans="1:17" x14ac:dyDescent="0.2">
      <c r="A1351" s="5">
        <v>2016</v>
      </c>
      <c r="B1351" s="4" t="s">
        <v>191</v>
      </c>
      <c r="C1351" s="5" t="s">
        <v>192</v>
      </c>
      <c r="D1351" s="5">
        <v>247.666</v>
      </c>
      <c r="E1351" s="5">
        <v>3687.7579999999998</v>
      </c>
      <c r="F1351" s="5">
        <v>1240</v>
      </c>
      <c r="G1351" s="5">
        <v>2429.9110000000001</v>
      </c>
      <c r="H1351" s="5">
        <v>1257.847</v>
      </c>
      <c r="I1351" s="5"/>
      <c r="J1351" s="5"/>
      <c r="K1351" s="5"/>
      <c r="L1351" s="5">
        <v>811.95</v>
      </c>
      <c r="M1351" s="5">
        <v>298.56599999999997</v>
      </c>
      <c r="N1351" s="5">
        <v>513.38400000000001</v>
      </c>
      <c r="O1351" s="5">
        <v>203010</v>
      </c>
      <c r="P1351" s="3"/>
      <c r="Q1351" s="3"/>
    </row>
    <row r="1352" spans="1:17" x14ac:dyDescent="0.2">
      <c r="A1352" s="2">
        <v>2017</v>
      </c>
      <c r="B1352" s="1" t="s">
        <v>191</v>
      </c>
      <c r="C1352" s="2" t="s">
        <v>192</v>
      </c>
      <c r="D1352" s="2">
        <v>333.89</v>
      </c>
      <c r="E1352" s="2">
        <v>4235.8339999999998</v>
      </c>
      <c r="F1352" s="2">
        <v>1465</v>
      </c>
      <c r="G1352" s="2">
        <v>2810.0889999999999</v>
      </c>
      <c r="H1352" s="2">
        <v>1425.7449999999999</v>
      </c>
      <c r="I1352" s="2"/>
      <c r="J1352" s="2"/>
      <c r="K1352" s="2"/>
      <c r="L1352" s="2">
        <v>728.46299999999997</v>
      </c>
      <c r="M1352" s="2">
        <v>223.57</v>
      </c>
      <c r="N1352" s="2">
        <v>504.89299999999997</v>
      </c>
      <c r="O1352" s="2">
        <v>203010</v>
      </c>
      <c r="P1352" s="3"/>
      <c r="Q1352" s="3"/>
    </row>
    <row r="1353" spans="1:17" x14ac:dyDescent="0.2">
      <c r="A1353" s="5">
        <v>2018</v>
      </c>
      <c r="B1353" s="4" t="s">
        <v>191</v>
      </c>
      <c r="C1353" s="5" t="s">
        <v>192</v>
      </c>
      <c r="D1353" s="5">
        <v>378.61500000000001</v>
      </c>
      <c r="E1353" s="5">
        <v>4427.4120000000003</v>
      </c>
      <c r="F1353" s="5">
        <v>1346.3520000000001</v>
      </c>
      <c r="G1353" s="5">
        <v>2832.3249999999998</v>
      </c>
      <c r="H1353" s="5">
        <v>1595.087</v>
      </c>
      <c r="I1353" s="5"/>
      <c r="J1353" s="5"/>
      <c r="K1353" s="5"/>
      <c r="L1353" s="5">
        <v>880.27300000000002</v>
      </c>
      <c r="M1353" s="5">
        <v>215.768</v>
      </c>
      <c r="N1353" s="5">
        <v>664.505</v>
      </c>
      <c r="O1353" s="5">
        <v>203010</v>
      </c>
      <c r="P1353" s="3"/>
      <c r="Q1353" s="3"/>
    </row>
    <row r="1354" spans="1:17" x14ac:dyDescent="0.2">
      <c r="A1354" s="2">
        <v>2019</v>
      </c>
      <c r="B1354" s="1" t="s">
        <v>191</v>
      </c>
      <c r="C1354" s="2" t="s">
        <v>192</v>
      </c>
      <c r="D1354" s="2">
        <v>447.858</v>
      </c>
      <c r="E1354" s="2">
        <v>4641.0600000000004</v>
      </c>
      <c r="F1354" s="2">
        <v>1556.057</v>
      </c>
      <c r="G1354" s="2">
        <v>2970.33</v>
      </c>
      <c r="H1354" s="2">
        <v>1670.73</v>
      </c>
      <c r="I1354" s="2"/>
      <c r="J1354" s="2"/>
      <c r="K1354" s="2"/>
      <c r="L1354" s="2">
        <v>742.25699999999995</v>
      </c>
      <c r="M1354" s="2">
        <v>165.28899999999999</v>
      </c>
      <c r="N1354" s="2">
        <v>576.96799999999996</v>
      </c>
      <c r="O1354" s="2">
        <v>203010</v>
      </c>
      <c r="P1354" s="3"/>
      <c r="Q1354" s="3"/>
    </row>
    <row r="1355" spans="1:17" x14ac:dyDescent="0.2">
      <c r="A1355" s="5">
        <v>2004</v>
      </c>
      <c r="B1355" s="4" t="s">
        <v>193</v>
      </c>
      <c r="C1355" s="5" t="s">
        <v>194</v>
      </c>
      <c r="D1355" s="5">
        <v>650</v>
      </c>
      <c r="E1355" s="5">
        <v>17673</v>
      </c>
      <c r="F1355" s="5">
        <v>19464</v>
      </c>
      <c r="G1355" s="5">
        <v>21376</v>
      </c>
      <c r="H1355" s="5">
        <v>-4351</v>
      </c>
      <c r="I1355" s="5">
        <v>1670</v>
      </c>
      <c r="J1355" s="5"/>
      <c r="K1355" s="5">
        <v>-19</v>
      </c>
      <c r="L1355" s="5">
        <v>-3698</v>
      </c>
      <c r="M1355" s="5">
        <v>-103</v>
      </c>
      <c r="N1355" s="5">
        <v>-4341</v>
      </c>
      <c r="O1355" s="5">
        <v>502010</v>
      </c>
      <c r="P1355" s="3"/>
      <c r="Q1355" s="3"/>
    </row>
    <row r="1356" spans="1:17" x14ac:dyDescent="0.2">
      <c r="A1356" s="2">
        <v>2005</v>
      </c>
      <c r="B1356" s="1" t="s">
        <v>193</v>
      </c>
      <c r="C1356" s="2" t="s">
        <v>194</v>
      </c>
      <c r="D1356" s="2">
        <v>21</v>
      </c>
      <c r="E1356" s="2">
        <v>16431</v>
      </c>
      <c r="F1356" s="2">
        <v>19437</v>
      </c>
      <c r="G1356" s="2">
        <v>21159</v>
      </c>
      <c r="H1356" s="2">
        <v>-4916</v>
      </c>
      <c r="I1356" s="2">
        <v>1789</v>
      </c>
      <c r="J1356" s="2"/>
      <c r="K1356" s="2">
        <v>-1</v>
      </c>
      <c r="L1356" s="2">
        <v>-853</v>
      </c>
      <c r="M1356" s="2">
        <v>115</v>
      </c>
      <c r="N1356" s="2">
        <v>-967</v>
      </c>
      <c r="O1356" s="2">
        <v>502010</v>
      </c>
      <c r="P1356" s="3"/>
      <c r="Q1356" s="3"/>
    </row>
    <row r="1357" spans="1:17" x14ac:dyDescent="0.2">
      <c r="A1357" s="5">
        <v>2006</v>
      </c>
      <c r="B1357" s="4" t="s">
        <v>193</v>
      </c>
      <c r="C1357" s="5" t="s">
        <v>194</v>
      </c>
      <c r="D1357" s="5">
        <v>60</v>
      </c>
      <c r="E1357" s="5">
        <v>15100</v>
      </c>
      <c r="F1357" s="5">
        <v>19119</v>
      </c>
      <c r="G1357" s="5">
        <v>21123</v>
      </c>
      <c r="H1357" s="5">
        <v>-6215</v>
      </c>
      <c r="I1357" s="5">
        <v>1887</v>
      </c>
      <c r="J1357" s="5"/>
      <c r="K1357" s="5">
        <v>4</v>
      </c>
      <c r="L1357" s="5">
        <v>-1395</v>
      </c>
      <c r="M1357" s="5">
        <v>187</v>
      </c>
      <c r="N1357" s="5">
        <v>-1370</v>
      </c>
      <c r="O1357" s="5">
        <v>502010</v>
      </c>
      <c r="P1357" s="3"/>
      <c r="Q1357" s="3"/>
    </row>
    <row r="1358" spans="1:17" x14ac:dyDescent="0.2">
      <c r="A1358" s="2">
        <v>2007</v>
      </c>
      <c r="B1358" s="1" t="s">
        <v>193</v>
      </c>
      <c r="C1358" s="2" t="s">
        <v>194</v>
      </c>
      <c r="D1358" s="2">
        <v>75</v>
      </c>
      <c r="E1358" s="2">
        <v>14666</v>
      </c>
      <c r="F1358" s="2">
        <v>19973</v>
      </c>
      <c r="G1358" s="2">
        <v>22354</v>
      </c>
      <c r="H1358" s="2">
        <v>-7887</v>
      </c>
      <c r="I1358" s="2">
        <v>1851</v>
      </c>
      <c r="J1358" s="2"/>
      <c r="K1358" s="2">
        <v>7</v>
      </c>
      <c r="L1358" s="2">
        <v>-1400</v>
      </c>
      <c r="M1358" s="2">
        <v>209</v>
      </c>
      <c r="N1358" s="2">
        <v>-1616</v>
      </c>
      <c r="O1358" s="2">
        <v>502010</v>
      </c>
      <c r="P1358" s="3"/>
      <c r="Q1358" s="3"/>
    </row>
    <row r="1359" spans="1:17" x14ac:dyDescent="0.2">
      <c r="A1359" s="5">
        <v>2008</v>
      </c>
      <c r="B1359" s="4" t="s">
        <v>193</v>
      </c>
      <c r="C1359" s="5" t="s">
        <v>194</v>
      </c>
      <c r="D1359" s="5">
        <v>960</v>
      </c>
      <c r="E1359" s="5">
        <v>13882</v>
      </c>
      <c r="F1359" s="5">
        <v>21741</v>
      </c>
      <c r="G1359" s="5">
        <v>24185</v>
      </c>
      <c r="H1359" s="5">
        <v>-10506</v>
      </c>
      <c r="I1359" s="5">
        <v>1903</v>
      </c>
      <c r="J1359" s="5"/>
      <c r="K1359" s="5">
        <v>4</v>
      </c>
      <c r="L1359" s="5">
        <v>-2550</v>
      </c>
      <c r="M1359" s="5">
        <v>-103</v>
      </c>
      <c r="N1359" s="5">
        <v>-2451</v>
      </c>
      <c r="O1359" s="5">
        <v>502010</v>
      </c>
      <c r="P1359" s="3"/>
      <c r="Q1359" s="3"/>
    </row>
    <row r="1360" spans="1:17" x14ac:dyDescent="0.2">
      <c r="A1360" s="2">
        <v>2009</v>
      </c>
      <c r="B1360" s="1" t="s">
        <v>193</v>
      </c>
      <c r="C1360" s="2" t="s">
        <v>194</v>
      </c>
      <c r="D1360" s="2">
        <v>754</v>
      </c>
      <c r="E1360" s="2">
        <v>16658</v>
      </c>
      <c r="F1360" s="2">
        <v>13322</v>
      </c>
      <c r="G1360" s="2">
        <v>14740</v>
      </c>
      <c r="H1360" s="2">
        <v>1916</v>
      </c>
      <c r="I1360" s="2">
        <v>1088</v>
      </c>
      <c r="J1360" s="2"/>
      <c r="K1360" s="2">
        <v>-1265</v>
      </c>
      <c r="L1360" s="2">
        <v>9758</v>
      </c>
      <c r="M1360" s="2">
        <v>-343</v>
      </c>
      <c r="N1360" s="2">
        <v>11366</v>
      </c>
      <c r="O1360" s="2">
        <v>502010</v>
      </c>
      <c r="P1360" s="3"/>
      <c r="Q1360" s="3"/>
    </row>
    <row r="1361" spans="1:17" x14ac:dyDescent="0.2">
      <c r="A1361" s="5">
        <v>2010</v>
      </c>
      <c r="B1361" s="4" t="s">
        <v>193</v>
      </c>
      <c r="C1361" s="5" t="s">
        <v>194</v>
      </c>
      <c r="D1361" s="5">
        <v>32</v>
      </c>
      <c r="E1361" s="5">
        <v>15707</v>
      </c>
      <c r="F1361" s="5">
        <v>12306</v>
      </c>
      <c r="G1361" s="5">
        <v>14229</v>
      </c>
      <c r="H1361" s="5">
        <v>1478</v>
      </c>
      <c r="I1361" s="5">
        <v>877</v>
      </c>
      <c r="J1361" s="5"/>
      <c r="K1361" s="5">
        <v>0</v>
      </c>
      <c r="L1361" s="5">
        <v>58</v>
      </c>
      <c r="M1361" s="5">
        <v>295</v>
      </c>
      <c r="N1361" s="5">
        <v>-237</v>
      </c>
      <c r="O1361" s="5">
        <v>502010</v>
      </c>
      <c r="P1361" s="3"/>
      <c r="Q1361" s="3"/>
    </row>
    <row r="1362" spans="1:17" x14ac:dyDescent="0.2">
      <c r="A1362" s="2">
        <v>2011</v>
      </c>
      <c r="B1362" s="1" t="s">
        <v>193</v>
      </c>
      <c r="C1362" s="2" t="s">
        <v>194</v>
      </c>
      <c r="D1362" s="2">
        <v>29</v>
      </c>
      <c r="E1362" s="2">
        <v>15605</v>
      </c>
      <c r="F1362" s="2">
        <v>12856</v>
      </c>
      <c r="G1362" s="2">
        <v>15196</v>
      </c>
      <c r="H1362" s="2">
        <v>409</v>
      </c>
      <c r="I1362" s="2">
        <v>963</v>
      </c>
      <c r="J1362" s="2"/>
      <c r="K1362" s="2">
        <v>0</v>
      </c>
      <c r="L1362" s="2">
        <v>-70</v>
      </c>
      <c r="M1362" s="2">
        <v>299</v>
      </c>
      <c r="N1362" s="2">
        <v>-369</v>
      </c>
      <c r="O1362" s="2">
        <v>502010</v>
      </c>
      <c r="P1362" s="3"/>
      <c r="Q1362" s="3"/>
    </row>
    <row r="1363" spans="1:17" x14ac:dyDescent="0.2">
      <c r="A1363" s="5">
        <v>2012</v>
      </c>
      <c r="B1363" s="4" t="s">
        <v>193</v>
      </c>
      <c r="C1363" s="5" t="s">
        <v>194</v>
      </c>
      <c r="D1363" s="5">
        <v>34</v>
      </c>
      <c r="E1363" s="5">
        <v>15599</v>
      </c>
      <c r="F1363" s="5">
        <v>12808</v>
      </c>
      <c r="G1363" s="5">
        <v>15450</v>
      </c>
      <c r="H1363" s="5">
        <v>149</v>
      </c>
      <c r="I1363" s="5">
        <v>907</v>
      </c>
      <c r="J1363" s="5"/>
      <c r="K1363" s="5">
        <v>0</v>
      </c>
      <c r="L1363" s="5">
        <v>-47</v>
      </c>
      <c r="M1363" s="5">
        <v>257</v>
      </c>
      <c r="N1363" s="5">
        <v>-304</v>
      </c>
      <c r="O1363" s="5">
        <v>502010</v>
      </c>
      <c r="P1363" s="3"/>
      <c r="Q1363" s="3"/>
    </row>
    <row r="1364" spans="1:17" x14ac:dyDescent="0.2">
      <c r="A1364" s="2">
        <v>2013</v>
      </c>
      <c r="B1364" s="1" t="s">
        <v>193</v>
      </c>
      <c r="C1364" s="2" t="s">
        <v>194</v>
      </c>
      <c r="D1364" s="2">
        <v>21</v>
      </c>
      <c r="E1364" s="2">
        <v>17295</v>
      </c>
      <c r="F1364" s="2">
        <v>14181</v>
      </c>
      <c r="G1364" s="2">
        <v>17144</v>
      </c>
      <c r="H1364" s="2">
        <v>151</v>
      </c>
      <c r="I1364" s="2">
        <v>846</v>
      </c>
      <c r="J1364" s="2"/>
      <c r="K1364" s="2">
        <v>0</v>
      </c>
      <c r="L1364" s="2">
        <v>-49</v>
      </c>
      <c r="M1364" s="2">
        <v>120</v>
      </c>
      <c r="N1364" s="2">
        <v>-169</v>
      </c>
      <c r="O1364" s="2">
        <v>502010</v>
      </c>
      <c r="P1364" s="3"/>
      <c r="Q1364" s="3"/>
    </row>
    <row r="1365" spans="1:17" x14ac:dyDescent="0.2">
      <c r="A1365" s="5">
        <v>2014</v>
      </c>
      <c r="B1365" s="4" t="s">
        <v>193</v>
      </c>
      <c r="C1365" s="5" t="s">
        <v>194</v>
      </c>
      <c r="D1365" s="5">
        <v>3</v>
      </c>
      <c r="E1365" s="5">
        <v>24550</v>
      </c>
      <c r="F1365" s="5">
        <v>21023</v>
      </c>
      <c r="G1365" s="5">
        <v>24404</v>
      </c>
      <c r="H1365" s="5">
        <v>146</v>
      </c>
      <c r="I1365" s="5">
        <v>911</v>
      </c>
      <c r="J1365" s="5"/>
      <c r="K1365" s="5">
        <v>0</v>
      </c>
      <c r="L1365" s="5">
        <v>53</v>
      </c>
      <c r="M1365" s="5">
        <v>236</v>
      </c>
      <c r="N1365" s="5">
        <v>-183</v>
      </c>
      <c r="O1365" s="5">
        <v>502010</v>
      </c>
      <c r="P1365" s="3"/>
      <c r="Q1365" s="3"/>
    </row>
    <row r="1366" spans="1:17" x14ac:dyDescent="0.2">
      <c r="A1366" s="2">
        <v>2015</v>
      </c>
      <c r="B1366" s="1" t="s">
        <v>193</v>
      </c>
      <c r="C1366" s="2" t="s">
        <v>194</v>
      </c>
      <c r="D1366" s="2">
        <v>5</v>
      </c>
      <c r="E1366" s="2">
        <v>39316</v>
      </c>
      <c r="F1366" s="2">
        <v>35723</v>
      </c>
      <c r="G1366" s="2">
        <v>39362</v>
      </c>
      <c r="H1366" s="2">
        <v>-46</v>
      </c>
      <c r="I1366" s="2">
        <v>1306</v>
      </c>
      <c r="J1366" s="2"/>
      <c r="K1366" s="2">
        <v>0</v>
      </c>
      <c r="L1366" s="2">
        <v>-331</v>
      </c>
      <c r="M1366" s="2">
        <v>-60</v>
      </c>
      <c r="N1366" s="2">
        <v>-271</v>
      </c>
      <c r="O1366" s="2">
        <v>502010</v>
      </c>
      <c r="P1366" s="3"/>
      <c r="Q1366" s="3"/>
    </row>
    <row r="1367" spans="1:17" x14ac:dyDescent="0.2">
      <c r="A1367" s="5">
        <v>2016</v>
      </c>
      <c r="B1367" s="4" t="s">
        <v>193</v>
      </c>
      <c r="C1367" s="5" t="s">
        <v>194</v>
      </c>
      <c r="D1367" s="5">
        <v>1535</v>
      </c>
      <c r="E1367" s="5">
        <v>149067</v>
      </c>
      <c r="F1367" s="5">
        <v>61747</v>
      </c>
      <c r="G1367" s="5">
        <v>98701</v>
      </c>
      <c r="H1367" s="5">
        <v>40139</v>
      </c>
      <c r="I1367" s="5">
        <v>2502</v>
      </c>
      <c r="J1367" s="5"/>
      <c r="K1367" s="5">
        <v>223</v>
      </c>
      <c r="L1367" s="5">
        <v>820</v>
      </c>
      <c r="M1367" s="5">
        <v>-2925</v>
      </c>
      <c r="N1367" s="5">
        <v>3522</v>
      </c>
      <c r="O1367" s="5">
        <v>502010</v>
      </c>
      <c r="P1367" s="3"/>
      <c r="Q1367" s="3"/>
    </row>
    <row r="1368" spans="1:17" x14ac:dyDescent="0.2">
      <c r="A1368" s="2">
        <v>2017</v>
      </c>
      <c r="B1368" s="1" t="s">
        <v>193</v>
      </c>
      <c r="C1368" s="2" t="s">
        <v>194</v>
      </c>
      <c r="D1368" s="2">
        <v>621</v>
      </c>
      <c r="E1368" s="2">
        <v>146623</v>
      </c>
      <c r="F1368" s="2">
        <v>70231</v>
      </c>
      <c r="G1368" s="2">
        <v>99092</v>
      </c>
      <c r="H1368" s="2">
        <v>39084</v>
      </c>
      <c r="I1368" s="2">
        <v>3090</v>
      </c>
      <c r="J1368" s="2"/>
      <c r="K1368" s="2">
        <v>220</v>
      </c>
      <c r="L1368" s="2">
        <v>1028</v>
      </c>
      <c r="M1368" s="2">
        <v>-9087</v>
      </c>
      <c r="N1368" s="2">
        <v>9895</v>
      </c>
      <c r="O1368" s="2">
        <v>502010</v>
      </c>
      <c r="P1368" s="3"/>
      <c r="Q1368" s="3"/>
    </row>
    <row r="1369" spans="1:17" x14ac:dyDescent="0.2">
      <c r="A1369" s="5">
        <v>2018</v>
      </c>
      <c r="B1369" s="4" t="s">
        <v>193</v>
      </c>
      <c r="C1369" s="5" t="s">
        <v>194</v>
      </c>
      <c r="D1369" s="5">
        <v>551</v>
      </c>
      <c r="E1369" s="5">
        <v>146130</v>
      </c>
      <c r="F1369" s="5">
        <v>72827</v>
      </c>
      <c r="G1369" s="5">
        <v>101858</v>
      </c>
      <c r="H1369" s="5">
        <v>36285</v>
      </c>
      <c r="I1369" s="5">
        <v>3540</v>
      </c>
      <c r="J1369" s="5"/>
      <c r="K1369" s="5">
        <v>276</v>
      </c>
      <c r="L1369" s="5">
        <v>1686</v>
      </c>
      <c r="M1369" s="5">
        <v>180</v>
      </c>
      <c r="N1369" s="5">
        <v>1230</v>
      </c>
      <c r="O1369" s="5">
        <v>502010</v>
      </c>
      <c r="P1369" s="3"/>
      <c r="Q1369" s="3"/>
    </row>
    <row r="1370" spans="1:17" x14ac:dyDescent="0.2">
      <c r="A1370" s="2">
        <v>2019</v>
      </c>
      <c r="B1370" s="1" t="s">
        <v>193</v>
      </c>
      <c r="C1370" s="2" t="s">
        <v>194</v>
      </c>
      <c r="D1370" s="2">
        <v>3483</v>
      </c>
      <c r="E1370" s="2">
        <v>148188</v>
      </c>
      <c r="F1370" s="2">
        <v>80333</v>
      </c>
      <c r="G1370" s="2">
        <v>109377</v>
      </c>
      <c r="H1370" s="2">
        <v>31445</v>
      </c>
      <c r="I1370" s="2">
        <v>3797</v>
      </c>
      <c r="J1370" s="2"/>
      <c r="K1370" s="2">
        <v>324</v>
      </c>
      <c r="L1370" s="2">
        <v>2431</v>
      </c>
      <c r="M1370" s="2">
        <v>439</v>
      </c>
      <c r="N1370" s="2">
        <v>1668</v>
      </c>
      <c r="O1370" s="2">
        <v>502010</v>
      </c>
      <c r="P1370" s="3"/>
      <c r="Q1370" s="3"/>
    </row>
    <row r="1371" spans="1:17" x14ac:dyDescent="0.2">
      <c r="A1371" s="5">
        <v>2004</v>
      </c>
      <c r="B1371" s="4" t="s">
        <v>195</v>
      </c>
      <c r="C1371" s="5" t="s">
        <v>196</v>
      </c>
      <c r="D1371" s="5">
        <v>3238</v>
      </c>
      <c r="E1371" s="5">
        <v>81059</v>
      </c>
      <c r="F1371" s="5">
        <v>1438</v>
      </c>
      <c r="G1371" s="5">
        <v>75856</v>
      </c>
      <c r="H1371" s="5">
        <v>5203</v>
      </c>
      <c r="I1371" s="5">
        <v>107</v>
      </c>
      <c r="J1371" s="5">
        <v>0</v>
      </c>
      <c r="K1371" s="5"/>
      <c r="L1371" s="5">
        <v>2375</v>
      </c>
      <c r="M1371" s="5">
        <v>798</v>
      </c>
      <c r="N1371" s="5">
        <v>1438</v>
      </c>
      <c r="O1371" s="5">
        <v>351020</v>
      </c>
      <c r="P1371" s="3"/>
      <c r="Q1371" s="3"/>
    </row>
    <row r="1372" spans="1:17" x14ac:dyDescent="0.2">
      <c r="A1372" s="2">
        <v>2005</v>
      </c>
      <c r="B1372" s="1" t="s">
        <v>195</v>
      </c>
      <c r="C1372" s="2" t="s">
        <v>196</v>
      </c>
      <c r="D1372" s="2">
        <v>2845</v>
      </c>
      <c r="E1372" s="2">
        <v>44863</v>
      </c>
      <c r="F1372" s="2">
        <v>1438</v>
      </c>
      <c r="G1372" s="2">
        <v>39503</v>
      </c>
      <c r="H1372" s="2">
        <v>5360</v>
      </c>
      <c r="I1372" s="2">
        <v>105</v>
      </c>
      <c r="J1372" s="2">
        <v>0</v>
      </c>
      <c r="K1372" s="2"/>
      <c r="L1372" s="2">
        <v>1793</v>
      </c>
      <c r="M1372" s="2">
        <v>517</v>
      </c>
      <c r="N1372" s="2">
        <v>1625</v>
      </c>
      <c r="O1372" s="2">
        <v>351020</v>
      </c>
      <c r="P1372" s="3"/>
      <c r="Q1372" s="3"/>
    </row>
    <row r="1373" spans="1:17" x14ac:dyDescent="0.2">
      <c r="A1373" s="5">
        <v>2006</v>
      </c>
      <c r="B1373" s="4" t="s">
        <v>195</v>
      </c>
      <c r="C1373" s="5" t="s">
        <v>196</v>
      </c>
      <c r="D1373" s="5">
        <v>1964</v>
      </c>
      <c r="E1373" s="5">
        <v>42399</v>
      </c>
      <c r="F1373" s="5">
        <v>1670</v>
      </c>
      <c r="G1373" s="5">
        <v>38069</v>
      </c>
      <c r="H1373" s="5">
        <v>4330</v>
      </c>
      <c r="I1373" s="5">
        <v>104</v>
      </c>
      <c r="J1373" s="5">
        <v>0</v>
      </c>
      <c r="K1373" s="5"/>
      <c r="L1373" s="5">
        <v>1731</v>
      </c>
      <c r="M1373" s="5">
        <v>572</v>
      </c>
      <c r="N1373" s="5">
        <v>1155</v>
      </c>
      <c r="O1373" s="5">
        <v>351020</v>
      </c>
      <c r="P1373" s="3"/>
      <c r="Q1373" s="3"/>
    </row>
    <row r="1374" spans="1:17" x14ac:dyDescent="0.2">
      <c r="A1374" s="2">
        <v>2007</v>
      </c>
      <c r="B1374" s="1" t="s">
        <v>195</v>
      </c>
      <c r="C1374" s="2" t="s">
        <v>196</v>
      </c>
      <c r="D1374" s="2">
        <v>2639</v>
      </c>
      <c r="E1374" s="2">
        <v>40065</v>
      </c>
      <c r="F1374" s="2">
        <v>1793</v>
      </c>
      <c r="G1374" s="2">
        <v>35317</v>
      </c>
      <c r="H1374" s="2">
        <v>4748</v>
      </c>
      <c r="I1374" s="2">
        <v>122</v>
      </c>
      <c r="J1374" s="2">
        <v>0</v>
      </c>
      <c r="K1374" s="2"/>
      <c r="L1374" s="2">
        <v>1631</v>
      </c>
      <c r="M1374" s="2">
        <v>511</v>
      </c>
      <c r="N1374" s="2">
        <v>1115</v>
      </c>
      <c r="O1374" s="2">
        <v>351020</v>
      </c>
      <c r="P1374" s="3"/>
      <c r="Q1374" s="3"/>
    </row>
    <row r="1375" spans="1:17" x14ac:dyDescent="0.2">
      <c r="A1375" s="5">
        <v>2008</v>
      </c>
      <c r="B1375" s="4" t="s">
        <v>195</v>
      </c>
      <c r="C1375" s="5" t="s">
        <v>196</v>
      </c>
      <c r="D1375" s="5">
        <v>2312</v>
      </c>
      <c r="E1375" s="5">
        <v>41406</v>
      </c>
      <c r="F1375" s="5">
        <v>2092</v>
      </c>
      <c r="G1375" s="5">
        <v>37808</v>
      </c>
      <c r="H1375" s="5">
        <v>3592</v>
      </c>
      <c r="I1375" s="5">
        <v>146</v>
      </c>
      <c r="J1375" s="5">
        <v>0</v>
      </c>
      <c r="K1375" s="5"/>
      <c r="L1375" s="5">
        <v>378</v>
      </c>
      <c r="M1375" s="5">
        <v>90</v>
      </c>
      <c r="N1375" s="5">
        <v>292</v>
      </c>
      <c r="O1375" s="5">
        <v>351020</v>
      </c>
      <c r="P1375" s="3"/>
      <c r="Q1375" s="3"/>
    </row>
    <row r="1376" spans="1:17" x14ac:dyDescent="0.2">
      <c r="A1376" s="2">
        <v>2009</v>
      </c>
      <c r="B1376" s="1" t="s">
        <v>195</v>
      </c>
      <c r="C1376" s="2" t="s">
        <v>196</v>
      </c>
      <c r="D1376" s="2">
        <v>2057</v>
      </c>
      <c r="E1376" s="2">
        <v>43013</v>
      </c>
      <c r="F1376" s="2">
        <v>2440</v>
      </c>
      <c r="G1376" s="2">
        <v>37584</v>
      </c>
      <c r="H1376" s="2">
        <v>5417</v>
      </c>
      <c r="I1376" s="2">
        <v>166</v>
      </c>
      <c r="J1376" s="2">
        <v>0</v>
      </c>
      <c r="K1376" s="2">
        <v>3</v>
      </c>
      <c r="L1376" s="2">
        <v>1898</v>
      </c>
      <c r="M1376" s="2">
        <v>594</v>
      </c>
      <c r="N1376" s="2">
        <v>1302</v>
      </c>
      <c r="O1376" s="2">
        <v>351020</v>
      </c>
      <c r="P1376" s="3"/>
      <c r="Q1376" s="3"/>
    </row>
    <row r="1377" spans="1:17" x14ac:dyDescent="0.2">
      <c r="A1377" s="5">
        <v>2010</v>
      </c>
      <c r="B1377" s="4" t="s">
        <v>195</v>
      </c>
      <c r="C1377" s="5" t="s">
        <v>196</v>
      </c>
      <c r="D1377" s="5">
        <v>2568</v>
      </c>
      <c r="E1377" s="5">
        <v>45682</v>
      </c>
      <c r="F1377" s="5">
        <v>2740</v>
      </c>
      <c r="G1377" s="5">
        <v>39019</v>
      </c>
      <c r="H1377" s="5">
        <v>6645</v>
      </c>
      <c r="I1377" s="5">
        <v>182</v>
      </c>
      <c r="J1377" s="5">
        <v>0</v>
      </c>
      <c r="K1377" s="5">
        <v>4</v>
      </c>
      <c r="L1377" s="5">
        <v>1870</v>
      </c>
      <c r="M1377" s="5">
        <v>521</v>
      </c>
      <c r="N1377" s="5">
        <v>1345</v>
      </c>
      <c r="O1377" s="5">
        <v>351020</v>
      </c>
      <c r="P1377" s="3"/>
      <c r="Q1377" s="3"/>
    </row>
    <row r="1378" spans="1:17" x14ac:dyDescent="0.2">
      <c r="A1378" s="2">
        <v>2011</v>
      </c>
      <c r="B1378" s="1" t="s">
        <v>195</v>
      </c>
      <c r="C1378" s="2" t="s">
        <v>196</v>
      </c>
      <c r="D1378" s="2">
        <v>5882</v>
      </c>
      <c r="E1378" s="2">
        <v>51047</v>
      </c>
      <c r="F1378" s="2">
        <v>4994</v>
      </c>
      <c r="G1378" s="2">
        <v>42703</v>
      </c>
      <c r="H1378" s="2">
        <v>8344</v>
      </c>
      <c r="I1378" s="2">
        <v>202</v>
      </c>
      <c r="J1378" s="2">
        <v>0</v>
      </c>
      <c r="K1378" s="2">
        <v>1</v>
      </c>
      <c r="L1378" s="2">
        <v>1968</v>
      </c>
      <c r="M1378" s="2">
        <v>640</v>
      </c>
      <c r="N1378" s="2">
        <v>1327</v>
      </c>
      <c r="O1378" s="2">
        <v>351020</v>
      </c>
      <c r="P1378" s="3"/>
      <c r="Q1378" s="3"/>
    </row>
    <row r="1379" spans="1:17" x14ac:dyDescent="0.2">
      <c r="A1379" s="5">
        <v>2012</v>
      </c>
      <c r="B1379" s="4" t="s">
        <v>195</v>
      </c>
      <c r="C1379" s="5" t="s">
        <v>196</v>
      </c>
      <c r="D1379" s="5">
        <v>4273</v>
      </c>
      <c r="E1379" s="5">
        <v>53734</v>
      </c>
      <c r="F1379" s="5">
        <v>4987</v>
      </c>
      <c r="G1379" s="5">
        <v>43851</v>
      </c>
      <c r="H1379" s="5">
        <v>9769</v>
      </c>
      <c r="I1379" s="5">
        <v>268</v>
      </c>
      <c r="J1379" s="5">
        <v>0</v>
      </c>
      <c r="K1379" s="5">
        <v>1</v>
      </c>
      <c r="L1379" s="5">
        <v>2477</v>
      </c>
      <c r="M1379" s="5">
        <v>853</v>
      </c>
      <c r="N1379" s="5">
        <v>1623</v>
      </c>
      <c r="O1379" s="5">
        <v>351020</v>
      </c>
      <c r="P1379" s="3"/>
      <c r="Q1379" s="3"/>
    </row>
    <row r="1380" spans="1:17" x14ac:dyDescent="0.2">
      <c r="A1380" s="2">
        <v>2013</v>
      </c>
      <c r="B1380" s="1" t="s">
        <v>195</v>
      </c>
      <c r="C1380" s="2" t="s">
        <v>196</v>
      </c>
      <c r="D1380" s="2">
        <v>4599</v>
      </c>
      <c r="E1380" s="2">
        <v>54336</v>
      </c>
      <c r="F1380" s="2">
        <v>5055</v>
      </c>
      <c r="G1380" s="2">
        <v>43659</v>
      </c>
      <c r="H1380" s="2">
        <v>10567</v>
      </c>
      <c r="I1380" s="2">
        <v>270</v>
      </c>
      <c r="J1380" s="2">
        <v>0</v>
      </c>
      <c r="K1380" s="2">
        <v>2</v>
      </c>
      <c r="L1380" s="2">
        <v>2176</v>
      </c>
      <c r="M1380" s="2">
        <v>698</v>
      </c>
      <c r="N1380" s="2">
        <v>1476</v>
      </c>
      <c r="O1380" s="2">
        <v>351020</v>
      </c>
      <c r="P1380" s="3"/>
      <c r="Q1380" s="3"/>
    </row>
    <row r="1381" spans="1:17" x14ac:dyDescent="0.2">
      <c r="A1381" s="5">
        <v>2014</v>
      </c>
      <c r="B1381" s="4" t="s">
        <v>195</v>
      </c>
      <c r="C1381" s="5" t="s">
        <v>196</v>
      </c>
      <c r="D1381" s="5">
        <v>2749</v>
      </c>
      <c r="E1381" s="5">
        <v>55896</v>
      </c>
      <c r="F1381" s="5">
        <v>5052</v>
      </c>
      <c r="G1381" s="5">
        <v>45017</v>
      </c>
      <c r="H1381" s="5">
        <v>10774</v>
      </c>
      <c r="I1381" s="5">
        <v>265</v>
      </c>
      <c r="J1381" s="5">
        <v>0</v>
      </c>
      <c r="K1381" s="5">
        <v>-8</v>
      </c>
      <c r="L1381" s="5">
        <v>3304</v>
      </c>
      <c r="M1381" s="5">
        <v>1210</v>
      </c>
      <c r="N1381" s="5">
        <v>2102</v>
      </c>
      <c r="O1381" s="5">
        <v>351020</v>
      </c>
      <c r="P1381" s="3"/>
      <c r="Q1381" s="3"/>
    </row>
    <row r="1382" spans="1:17" x14ac:dyDescent="0.2">
      <c r="A1382" s="2">
        <v>2015</v>
      </c>
      <c r="B1382" s="1" t="s">
        <v>195</v>
      </c>
      <c r="C1382" s="2" t="s">
        <v>196</v>
      </c>
      <c r="D1382" s="2">
        <v>3752</v>
      </c>
      <c r="E1382" s="2">
        <v>57088</v>
      </c>
      <c r="F1382" s="2">
        <v>5043</v>
      </c>
      <c r="G1382" s="2">
        <v>44975</v>
      </c>
      <c r="H1382" s="2">
        <v>12035</v>
      </c>
      <c r="I1382" s="2">
        <v>252</v>
      </c>
      <c r="J1382" s="2">
        <v>0</v>
      </c>
      <c r="K1382" s="2">
        <v>-17</v>
      </c>
      <c r="L1382" s="2">
        <v>3327</v>
      </c>
      <c r="M1382" s="2">
        <v>1250</v>
      </c>
      <c r="N1382" s="2">
        <v>2094</v>
      </c>
      <c r="O1382" s="2">
        <v>351020</v>
      </c>
      <c r="P1382" s="3"/>
      <c r="Q1382" s="3"/>
    </row>
    <row r="1383" spans="1:17" x14ac:dyDescent="0.2">
      <c r="A1383" s="5">
        <v>2016</v>
      </c>
      <c r="B1383" s="4" t="s">
        <v>195</v>
      </c>
      <c r="C1383" s="5" t="s">
        <v>196</v>
      </c>
      <c r="D1383" s="5">
        <v>5450</v>
      </c>
      <c r="E1383" s="5">
        <v>59360</v>
      </c>
      <c r="F1383" s="5">
        <v>5032</v>
      </c>
      <c r="G1383" s="5">
        <v>45575</v>
      </c>
      <c r="H1383" s="5">
        <v>13723</v>
      </c>
      <c r="I1383" s="5">
        <v>251</v>
      </c>
      <c r="J1383" s="5">
        <v>0</v>
      </c>
      <c r="K1383" s="5">
        <v>-24</v>
      </c>
      <c r="L1383" s="5">
        <v>2979</v>
      </c>
      <c r="M1383" s="5">
        <v>1136</v>
      </c>
      <c r="N1383" s="5">
        <v>1867</v>
      </c>
      <c r="O1383" s="5">
        <v>351020</v>
      </c>
      <c r="P1383" s="3"/>
      <c r="Q1383" s="3"/>
    </row>
    <row r="1384" spans="1:17" x14ac:dyDescent="0.2">
      <c r="A1384" s="2">
        <v>2017</v>
      </c>
      <c r="B1384" s="1" t="s">
        <v>195</v>
      </c>
      <c r="C1384" s="2" t="s">
        <v>196</v>
      </c>
      <c r="D1384" s="2">
        <v>4693</v>
      </c>
      <c r="E1384" s="2">
        <v>61753</v>
      </c>
      <c r="F1384" s="2">
        <v>5339</v>
      </c>
      <c r="G1384" s="2">
        <v>47969</v>
      </c>
      <c r="H1384" s="2">
        <v>13735</v>
      </c>
      <c r="I1384" s="2">
        <v>243</v>
      </c>
      <c r="J1384" s="2">
        <v>0</v>
      </c>
      <c r="K1384" s="2">
        <v>-5</v>
      </c>
      <c r="L1384" s="2">
        <v>3606</v>
      </c>
      <c r="M1384" s="2">
        <v>1374</v>
      </c>
      <c r="N1384" s="2">
        <v>2237</v>
      </c>
      <c r="O1384" s="2">
        <v>351020</v>
      </c>
      <c r="P1384" s="3"/>
      <c r="Q1384" s="3"/>
    </row>
    <row r="1385" spans="1:17" x14ac:dyDescent="0.2">
      <c r="A1385" s="5">
        <v>2018</v>
      </c>
      <c r="B1385" s="4" t="s">
        <v>195</v>
      </c>
      <c r="C1385" s="5" t="s">
        <v>196</v>
      </c>
      <c r="D1385" s="5">
        <v>5868</v>
      </c>
      <c r="E1385" s="5">
        <v>153226</v>
      </c>
      <c r="F1385" s="5">
        <v>40978</v>
      </c>
      <c r="G1385" s="5">
        <v>112154</v>
      </c>
      <c r="H1385" s="5">
        <v>41028</v>
      </c>
      <c r="I1385" s="5">
        <v>280</v>
      </c>
      <c r="J1385" s="5">
        <v>0</v>
      </c>
      <c r="K1385" s="5">
        <v>9</v>
      </c>
      <c r="L1385" s="5">
        <v>3581</v>
      </c>
      <c r="M1385" s="5">
        <v>935</v>
      </c>
      <c r="N1385" s="5">
        <v>2637</v>
      </c>
      <c r="O1385" s="5">
        <v>351020</v>
      </c>
      <c r="P1385" s="3"/>
      <c r="Q1385" s="3"/>
    </row>
    <row r="1386" spans="1:17" x14ac:dyDescent="0.2">
      <c r="A1386" s="2">
        <v>2019</v>
      </c>
      <c r="B1386" s="1" t="s">
        <v>195</v>
      </c>
      <c r="C1386" s="2" t="s">
        <v>196</v>
      </c>
      <c r="D1386" s="2">
        <v>5556</v>
      </c>
      <c r="E1386" s="2">
        <v>155774</v>
      </c>
      <c r="F1386" s="2">
        <v>31893</v>
      </c>
      <c r="G1386" s="2">
        <v>110395</v>
      </c>
      <c r="H1386" s="2">
        <v>45338</v>
      </c>
      <c r="I1386" s="2"/>
      <c r="J1386" s="2"/>
      <c r="K1386" s="2">
        <v>16</v>
      </c>
      <c r="L1386" s="2">
        <v>6570</v>
      </c>
      <c r="M1386" s="2">
        <v>1450</v>
      </c>
      <c r="N1386" s="2">
        <v>5104</v>
      </c>
      <c r="O1386" s="2">
        <v>351020</v>
      </c>
      <c r="P1386" s="3"/>
      <c r="Q1386" s="3"/>
    </row>
    <row r="1387" spans="1:17" x14ac:dyDescent="0.2">
      <c r="A1387" s="5">
        <v>2004</v>
      </c>
      <c r="B1387" s="4" t="s">
        <v>197</v>
      </c>
      <c r="C1387" s="5" t="s">
        <v>198</v>
      </c>
      <c r="D1387" s="5">
        <v>522</v>
      </c>
      <c r="E1387" s="5">
        <v>16107</v>
      </c>
      <c r="F1387" s="5">
        <v>791</v>
      </c>
      <c r="G1387" s="5">
        <v>9858</v>
      </c>
      <c r="H1387" s="5">
        <v>6249</v>
      </c>
      <c r="I1387" s="5">
        <v>38</v>
      </c>
      <c r="J1387" s="5">
        <v>0</v>
      </c>
      <c r="K1387" s="5">
        <v>0</v>
      </c>
      <c r="L1387" s="5">
        <v>800</v>
      </c>
      <c r="M1387" s="5">
        <v>216</v>
      </c>
      <c r="N1387" s="5">
        <v>584</v>
      </c>
      <c r="O1387" s="5">
        <v>403010</v>
      </c>
      <c r="P1387" s="3"/>
      <c r="Q1387" s="3"/>
    </row>
    <row r="1388" spans="1:17" x14ac:dyDescent="0.2">
      <c r="A1388" s="2">
        <v>2005</v>
      </c>
      <c r="B1388" s="1" t="s">
        <v>197</v>
      </c>
      <c r="C1388" s="2" t="s">
        <v>198</v>
      </c>
      <c r="D1388" s="2">
        <v>350</v>
      </c>
      <c r="E1388" s="2">
        <v>16003</v>
      </c>
      <c r="F1388" s="2">
        <v>791</v>
      </c>
      <c r="G1388" s="2">
        <v>9917</v>
      </c>
      <c r="H1388" s="2">
        <v>6086</v>
      </c>
      <c r="I1388" s="2">
        <v>51</v>
      </c>
      <c r="J1388" s="2">
        <v>0</v>
      </c>
      <c r="K1388" s="2">
        <v>0</v>
      </c>
      <c r="L1388" s="2">
        <v>823</v>
      </c>
      <c r="M1388" s="2">
        <v>221</v>
      </c>
      <c r="N1388" s="2">
        <v>602</v>
      </c>
      <c r="O1388" s="2">
        <v>403010</v>
      </c>
      <c r="P1388" s="3"/>
      <c r="Q1388" s="3"/>
    </row>
    <row r="1389" spans="1:17" x14ac:dyDescent="0.2">
      <c r="A1389" s="5">
        <v>2006</v>
      </c>
      <c r="B1389" s="4" t="s">
        <v>197</v>
      </c>
      <c r="C1389" s="5" t="s">
        <v>198</v>
      </c>
      <c r="D1389" s="5">
        <v>501</v>
      </c>
      <c r="E1389" s="5">
        <v>17222</v>
      </c>
      <c r="F1389" s="5">
        <v>791</v>
      </c>
      <c r="G1389" s="5">
        <v>10414</v>
      </c>
      <c r="H1389" s="5">
        <v>6808</v>
      </c>
      <c r="I1389" s="5">
        <v>53</v>
      </c>
      <c r="J1389" s="5">
        <v>0</v>
      </c>
      <c r="K1389" s="5">
        <v>0</v>
      </c>
      <c r="L1389" s="5">
        <v>1329</v>
      </c>
      <c r="M1389" s="5">
        <v>399</v>
      </c>
      <c r="N1389" s="5">
        <v>930</v>
      </c>
      <c r="O1389" s="5">
        <v>403010</v>
      </c>
      <c r="P1389" s="3"/>
      <c r="Q1389" s="3"/>
    </row>
    <row r="1390" spans="1:17" x14ac:dyDescent="0.2">
      <c r="A1390" s="2">
        <v>2007</v>
      </c>
      <c r="B1390" s="1" t="s">
        <v>197</v>
      </c>
      <c r="C1390" s="2" t="s">
        <v>198</v>
      </c>
      <c r="D1390" s="2">
        <v>1288</v>
      </c>
      <c r="E1390" s="2">
        <v>16637</v>
      </c>
      <c r="F1390" s="2">
        <v>806</v>
      </c>
      <c r="G1390" s="2">
        <v>10708</v>
      </c>
      <c r="H1390" s="2">
        <v>5929</v>
      </c>
      <c r="I1390" s="2">
        <v>52</v>
      </c>
      <c r="J1390" s="2">
        <v>0</v>
      </c>
      <c r="K1390" s="2">
        <v>0</v>
      </c>
      <c r="L1390" s="2">
        <v>1192</v>
      </c>
      <c r="M1390" s="2">
        <v>337</v>
      </c>
      <c r="N1390" s="2">
        <v>855</v>
      </c>
      <c r="O1390" s="2">
        <v>403010</v>
      </c>
      <c r="P1390" s="3"/>
      <c r="Q1390" s="3"/>
    </row>
    <row r="1391" spans="1:17" x14ac:dyDescent="0.2">
      <c r="A1391" s="5">
        <v>2008</v>
      </c>
      <c r="B1391" s="4" t="s">
        <v>197</v>
      </c>
      <c r="C1391" s="5" t="s">
        <v>198</v>
      </c>
      <c r="D1391" s="5">
        <v>1177</v>
      </c>
      <c r="E1391" s="5">
        <v>13369</v>
      </c>
      <c r="F1391" s="5">
        <v>805</v>
      </c>
      <c r="G1391" s="5">
        <v>9187</v>
      </c>
      <c r="H1391" s="5">
        <v>4182</v>
      </c>
      <c r="I1391" s="5">
        <v>53</v>
      </c>
      <c r="J1391" s="5">
        <v>0</v>
      </c>
      <c r="K1391" s="5">
        <v>0</v>
      </c>
      <c r="L1391" s="5">
        <v>540</v>
      </c>
      <c r="M1391" s="5">
        <v>111</v>
      </c>
      <c r="N1391" s="5">
        <v>429</v>
      </c>
      <c r="O1391" s="5">
        <v>403010</v>
      </c>
      <c r="P1391" s="3"/>
      <c r="Q1391" s="3"/>
    </row>
    <row r="1392" spans="1:17" x14ac:dyDescent="0.2">
      <c r="A1392" s="2">
        <v>2009</v>
      </c>
      <c r="B1392" s="1" t="s">
        <v>197</v>
      </c>
      <c r="C1392" s="2" t="s">
        <v>198</v>
      </c>
      <c r="D1392" s="2">
        <v>664</v>
      </c>
      <c r="E1392" s="2">
        <v>14440</v>
      </c>
      <c r="F1392" s="2">
        <v>818</v>
      </c>
      <c r="G1392" s="2">
        <v>9680</v>
      </c>
      <c r="H1392" s="2">
        <v>4760</v>
      </c>
      <c r="I1392" s="2">
        <v>55</v>
      </c>
      <c r="J1392" s="2">
        <v>0</v>
      </c>
      <c r="K1392" s="2">
        <v>0</v>
      </c>
      <c r="L1392" s="2">
        <v>582</v>
      </c>
      <c r="M1392" s="2">
        <v>150</v>
      </c>
      <c r="N1392" s="2">
        <v>432</v>
      </c>
      <c r="O1392" s="2">
        <v>403010</v>
      </c>
      <c r="P1392" s="3"/>
      <c r="Q1392" s="3"/>
    </row>
    <row r="1393" spans="1:17" x14ac:dyDescent="0.2">
      <c r="A1393" s="5">
        <v>2010</v>
      </c>
      <c r="B1393" s="4" t="s">
        <v>197</v>
      </c>
      <c r="C1393" s="5" t="s">
        <v>198</v>
      </c>
      <c r="D1393" s="5">
        <v>668</v>
      </c>
      <c r="E1393" s="5">
        <v>15095</v>
      </c>
      <c r="F1393" s="5">
        <v>809</v>
      </c>
      <c r="G1393" s="5">
        <v>10063</v>
      </c>
      <c r="H1393" s="5">
        <v>5032</v>
      </c>
      <c r="I1393" s="5">
        <v>54</v>
      </c>
      <c r="J1393" s="5">
        <v>0</v>
      </c>
      <c r="K1393" s="5">
        <v>0</v>
      </c>
      <c r="L1393" s="5">
        <v>501</v>
      </c>
      <c r="M1393" s="5">
        <v>124</v>
      </c>
      <c r="N1393" s="5">
        <v>377</v>
      </c>
      <c r="O1393" s="5">
        <v>403010</v>
      </c>
      <c r="P1393" s="3"/>
      <c r="Q1393" s="3"/>
    </row>
    <row r="1394" spans="1:17" x14ac:dyDescent="0.2">
      <c r="A1394" s="2">
        <v>2011</v>
      </c>
      <c r="B1394" s="1" t="s">
        <v>197</v>
      </c>
      <c r="C1394" s="2" t="s">
        <v>198</v>
      </c>
      <c r="D1394" s="2">
        <v>839</v>
      </c>
      <c r="E1394" s="2">
        <v>15668</v>
      </c>
      <c r="F1394" s="2">
        <v>821</v>
      </c>
      <c r="G1394" s="2">
        <v>10613</v>
      </c>
      <c r="H1394" s="2">
        <v>5055</v>
      </c>
      <c r="I1394" s="2">
        <v>54</v>
      </c>
      <c r="J1394" s="2">
        <v>0</v>
      </c>
      <c r="K1394" s="2">
        <v>0</v>
      </c>
      <c r="L1394" s="2">
        <v>176</v>
      </c>
      <c r="M1394" s="2">
        <v>10</v>
      </c>
      <c r="N1394" s="2">
        <v>166</v>
      </c>
      <c r="O1394" s="2">
        <v>403010</v>
      </c>
      <c r="P1394" s="3"/>
      <c r="Q1394" s="3"/>
    </row>
    <row r="1395" spans="1:17" x14ac:dyDescent="0.2">
      <c r="A1395" s="5">
        <v>2012</v>
      </c>
      <c r="B1395" s="4" t="s">
        <v>197</v>
      </c>
      <c r="C1395" s="5" t="s">
        <v>198</v>
      </c>
      <c r="D1395" s="5">
        <v>1085</v>
      </c>
      <c r="E1395" s="5">
        <v>16548</v>
      </c>
      <c r="F1395" s="5">
        <v>827</v>
      </c>
      <c r="G1395" s="5">
        <v>11095</v>
      </c>
      <c r="H1395" s="5">
        <v>5453</v>
      </c>
      <c r="I1395" s="5">
        <v>54</v>
      </c>
      <c r="J1395" s="5">
        <v>0</v>
      </c>
      <c r="K1395" s="5">
        <v>0</v>
      </c>
      <c r="L1395" s="5">
        <v>566</v>
      </c>
      <c r="M1395" s="5">
        <v>145</v>
      </c>
      <c r="N1395" s="5">
        <v>421</v>
      </c>
      <c r="O1395" s="5">
        <v>403010</v>
      </c>
      <c r="P1395" s="3"/>
      <c r="Q1395" s="3"/>
    </row>
    <row r="1396" spans="1:17" x14ac:dyDescent="0.2">
      <c r="A1396" s="2">
        <v>2013</v>
      </c>
      <c r="B1396" s="1" t="s">
        <v>197</v>
      </c>
      <c r="C1396" s="2" t="s">
        <v>198</v>
      </c>
      <c r="D1396" s="2">
        <v>989</v>
      </c>
      <c r="E1396" s="2">
        <v>17662</v>
      </c>
      <c r="F1396" s="2">
        <v>835</v>
      </c>
      <c r="G1396" s="2">
        <v>11592</v>
      </c>
      <c r="H1396" s="2">
        <v>6070</v>
      </c>
      <c r="I1396" s="2">
        <v>54</v>
      </c>
      <c r="J1396" s="2">
        <v>0</v>
      </c>
      <c r="K1396" s="2">
        <v>0</v>
      </c>
      <c r="L1396" s="2">
        <v>714</v>
      </c>
      <c r="M1396" s="2">
        <v>197</v>
      </c>
      <c r="N1396" s="2">
        <v>517</v>
      </c>
      <c r="O1396" s="2">
        <v>403010</v>
      </c>
      <c r="P1396" s="3"/>
      <c r="Q1396" s="3"/>
    </row>
    <row r="1397" spans="1:17" x14ac:dyDescent="0.2">
      <c r="A1397" s="5">
        <v>2014</v>
      </c>
      <c r="B1397" s="4" t="s">
        <v>197</v>
      </c>
      <c r="C1397" s="5" t="s">
        <v>198</v>
      </c>
      <c r="D1397" s="5">
        <v>1100</v>
      </c>
      <c r="E1397" s="5">
        <v>18753</v>
      </c>
      <c r="F1397" s="5">
        <v>827</v>
      </c>
      <c r="G1397" s="5">
        <v>12180</v>
      </c>
      <c r="H1397" s="5">
        <v>6573</v>
      </c>
      <c r="I1397" s="5">
        <v>53</v>
      </c>
      <c r="J1397" s="5">
        <v>0</v>
      </c>
      <c r="K1397" s="5">
        <v>0</v>
      </c>
      <c r="L1397" s="5">
        <v>721</v>
      </c>
      <c r="M1397" s="5">
        <v>196</v>
      </c>
      <c r="N1397" s="5">
        <v>525</v>
      </c>
      <c r="O1397" s="5">
        <v>403010</v>
      </c>
      <c r="P1397" s="3"/>
      <c r="Q1397" s="3"/>
    </row>
    <row r="1398" spans="1:17" x14ac:dyDescent="0.2">
      <c r="A1398" s="2">
        <v>2015</v>
      </c>
      <c r="B1398" s="1" t="s">
        <v>197</v>
      </c>
      <c r="C1398" s="2" t="s">
        <v>198</v>
      </c>
      <c r="D1398" s="2">
        <v>1003</v>
      </c>
      <c r="E1398" s="2">
        <v>18888</v>
      </c>
      <c r="F1398" s="2">
        <v>821</v>
      </c>
      <c r="G1398" s="2">
        <v>12461</v>
      </c>
      <c r="H1398" s="2">
        <v>6427</v>
      </c>
      <c r="I1398" s="2">
        <v>53</v>
      </c>
      <c r="J1398" s="2">
        <v>0</v>
      </c>
      <c r="K1398" s="2">
        <v>0</v>
      </c>
      <c r="L1398" s="2">
        <v>881</v>
      </c>
      <c r="M1398" s="2">
        <v>247</v>
      </c>
      <c r="N1398" s="2">
        <v>634</v>
      </c>
      <c r="O1398" s="2">
        <v>403010</v>
      </c>
      <c r="P1398" s="3"/>
      <c r="Q1398" s="3"/>
    </row>
    <row r="1399" spans="1:17" x14ac:dyDescent="0.2">
      <c r="A1399" s="5">
        <v>2016</v>
      </c>
      <c r="B1399" s="4" t="s">
        <v>197</v>
      </c>
      <c r="C1399" s="5" t="s">
        <v>198</v>
      </c>
      <c r="D1399" s="5">
        <v>1246</v>
      </c>
      <c r="E1399" s="5">
        <v>20386</v>
      </c>
      <c r="F1399" s="5">
        <v>826</v>
      </c>
      <c r="G1399" s="5">
        <v>13326</v>
      </c>
      <c r="H1399" s="5">
        <v>7060</v>
      </c>
      <c r="I1399" s="5">
        <v>53</v>
      </c>
      <c r="J1399" s="5">
        <v>0</v>
      </c>
      <c r="K1399" s="5">
        <v>0</v>
      </c>
      <c r="L1399" s="5">
        <v>812</v>
      </c>
      <c r="M1399" s="5">
        <v>221</v>
      </c>
      <c r="N1399" s="5">
        <v>591</v>
      </c>
      <c r="O1399" s="5">
        <v>403010</v>
      </c>
      <c r="P1399" s="3"/>
      <c r="Q1399" s="3"/>
    </row>
    <row r="1400" spans="1:17" x14ac:dyDescent="0.2">
      <c r="A1400" s="2">
        <v>2017</v>
      </c>
      <c r="B1400" s="1" t="s">
        <v>197</v>
      </c>
      <c r="C1400" s="2" t="s">
        <v>198</v>
      </c>
      <c r="D1400" s="2">
        <v>1176</v>
      </c>
      <c r="E1400" s="2">
        <v>21843</v>
      </c>
      <c r="F1400" s="2">
        <v>827</v>
      </c>
      <c r="G1400" s="2">
        <v>13600</v>
      </c>
      <c r="H1400" s="2">
        <v>8243</v>
      </c>
      <c r="I1400" s="2">
        <v>53</v>
      </c>
      <c r="J1400" s="2">
        <v>0</v>
      </c>
      <c r="K1400" s="2">
        <v>0</v>
      </c>
      <c r="L1400" s="2">
        <v>730</v>
      </c>
      <c r="M1400" s="2">
        <v>-315</v>
      </c>
      <c r="N1400" s="2">
        <v>1045</v>
      </c>
      <c r="O1400" s="2">
        <v>403010</v>
      </c>
      <c r="P1400" s="3"/>
      <c r="Q1400" s="3"/>
    </row>
    <row r="1401" spans="1:17" x14ac:dyDescent="0.2">
      <c r="A1401" s="5">
        <v>2018</v>
      </c>
      <c r="B1401" s="4" t="s">
        <v>197</v>
      </c>
      <c r="C1401" s="5" t="s">
        <v>198</v>
      </c>
      <c r="D1401" s="5">
        <v>1376</v>
      </c>
      <c r="E1401" s="5">
        <v>21935</v>
      </c>
      <c r="F1401" s="5">
        <v>834</v>
      </c>
      <c r="G1401" s="5">
        <v>14102</v>
      </c>
      <c r="H1401" s="5">
        <v>7833</v>
      </c>
      <c r="I1401" s="5">
        <v>53</v>
      </c>
      <c r="J1401" s="5">
        <v>0</v>
      </c>
      <c r="K1401" s="5">
        <v>0</v>
      </c>
      <c r="L1401" s="5">
        <v>251</v>
      </c>
      <c r="M1401" s="5">
        <v>-36</v>
      </c>
      <c r="N1401" s="5">
        <v>287</v>
      </c>
      <c r="O1401" s="5">
        <v>403010</v>
      </c>
      <c r="P1401" s="3"/>
      <c r="Q1401" s="3"/>
    </row>
    <row r="1402" spans="1:17" x14ac:dyDescent="0.2">
      <c r="A1402" s="2">
        <v>2019</v>
      </c>
      <c r="B1402" s="1" t="s">
        <v>197</v>
      </c>
      <c r="C1402" s="2" t="s">
        <v>198</v>
      </c>
      <c r="D1402" s="2">
        <v>1226</v>
      </c>
      <c r="E1402" s="2">
        <v>25408</v>
      </c>
      <c r="F1402" s="2">
        <v>846</v>
      </c>
      <c r="G1402" s="2">
        <v>15544</v>
      </c>
      <c r="H1402" s="2">
        <v>9864</v>
      </c>
      <c r="I1402" s="2">
        <v>53</v>
      </c>
      <c r="J1402" s="2">
        <v>0</v>
      </c>
      <c r="K1402" s="2">
        <v>0</v>
      </c>
      <c r="L1402" s="2">
        <v>2472</v>
      </c>
      <c r="M1402" s="2">
        <v>475</v>
      </c>
      <c r="N1402" s="2">
        <v>1997</v>
      </c>
      <c r="O1402" s="2">
        <v>403010</v>
      </c>
      <c r="P1402" s="3"/>
      <c r="Q1402" s="3"/>
    </row>
    <row r="1403" spans="1:17" x14ac:dyDescent="0.2">
      <c r="A1403" s="5">
        <v>2004</v>
      </c>
      <c r="B1403" s="4" t="s">
        <v>199</v>
      </c>
      <c r="C1403" s="5" t="s">
        <v>200</v>
      </c>
      <c r="D1403" s="5">
        <v>319.60000000000002</v>
      </c>
      <c r="E1403" s="5">
        <v>8672.9</v>
      </c>
      <c r="F1403" s="5">
        <v>3540.8</v>
      </c>
      <c r="G1403" s="5">
        <v>7211.5</v>
      </c>
      <c r="H1403" s="5">
        <v>1245.4000000000001</v>
      </c>
      <c r="I1403" s="5">
        <v>126</v>
      </c>
      <c r="J1403" s="5">
        <v>4</v>
      </c>
      <c r="K1403" s="5">
        <v>47.9</v>
      </c>
      <c r="L1403" s="5">
        <v>2050.3000000000002</v>
      </c>
      <c r="M1403" s="5">
        <v>675.3</v>
      </c>
      <c r="N1403" s="5">
        <v>1327.1</v>
      </c>
      <c r="O1403" s="5">
        <v>303010</v>
      </c>
      <c r="P1403" s="3"/>
      <c r="Q1403" s="3"/>
    </row>
    <row r="1404" spans="1:17" x14ac:dyDescent="0.2">
      <c r="A1404" s="2">
        <v>2005</v>
      </c>
      <c r="B1404" s="1" t="s">
        <v>199</v>
      </c>
      <c r="C1404" s="2" t="s">
        <v>200</v>
      </c>
      <c r="D1404" s="2">
        <v>340.7</v>
      </c>
      <c r="E1404" s="2">
        <v>8507.1</v>
      </c>
      <c r="F1404" s="2">
        <v>3274.7</v>
      </c>
      <c r="G1404" s="2">
        <v>7053.7</v>
      </c>
      <c r="H1404" s="2">
        <v>1350.1</v>
      </c>
      <c r="I1404" s="2">
        <v>145</v>
      </c>
      <c r="J1404" s="2">
        <v>6.5</v>
      </c>
      <c r="K1404" s="2">
        <v>55.3</v>
      </c>
      <c r="L1404" s="2">
        <v>2134.3000000000002</v>
      </c>
      <c r="M1404" s="2">
        <v>727.6</v>
      </c>
      <c r="N1404" s="2">
        <v>1351.4</v>
      </c>
      <c r="O1404" s="2">
        <v>303010</v>
      </c>
      <c r="P1404" s="3"/>
      <c r="Q1404" s="3"/>
    </row>
    <row r="1405" spans="1:17" x14ac:dyDescent="0.2">
      <c r="A1405" s="5">
        <v>2006</v>
      </c>
      <c r="B1405" s="4" t="s">
        <v>199</v>
      </c>
      <c r="C1405" s="5" t="s">
        <v>200</v>
      </c>
      <c r="D1405" s="5">
        <v>489.5</v>
      </c>
      <c r="E1405" s="5">
        <v>9138</v>
      </c>
      <c r="F1405" s="5">
        <v>3497.1</v>
      </c>
      <c r="G1405" s="5">
        <v>7615.3</v>
      </c>
      <c r="H1405" s="5">
        <v>1410.9</v>
      </c>
      <c r="I1405" s="5">
        <v>170</v>
      </c>
      <c r="J1405" s="5">
        <v>7.9</v>
      </c>
      <c r="K1405" s="5">
        <v>57.5</v>
      </c>
      <c r="L1405" s="5">
        <v>2059.3000000000002</v>
      </c>
      <c r="M1405" s="5">
        <v>648.4</v>
      </c>
      <c r="N1405" s="5">
        <v>1353.4</v>
      </c>
      <c r="O1405" s="5">
        <v>303010</v>
      </c>
      <c r="P1405" s="3"/>
      <c r="Q1405" s="3"/>
    </row>
    <row r="1406" spans="1:17" x14ac:dyDescent="0.2">
      <c r="A1406" s="2">
        <v>2007</v>
      </c>
      <c r="B1406" s="1" t="s">
        <v>199</v>
      </c>
      <c r="C1406" s="2" t="s">
        <v>200</v>
      </c>
      <c r="D1406" s="2">
        <v>451.3</v>
      </c>
      <c r="E1406" s="2">
        <v>10112</v>
      </c>
      <c r="F1406" s="2">
        <v>3360</v>
      </c>
      <c r="G1406" s="2">
        <v>7715.9</v>
      </c>
      <c r="H1406" s="2">
        <v>2286.1999999999998</v>
      </c>
      <c r="I1406" s="2">
        <v>172.9</v>
      </c>
      <c r="J1406" s="2">
        <v>10</v>
      </c>
      <c r="K1406" s="2">
        <v>67.099999999999994</v>
      </c>
      <c r="L1406" s="2">
        <v>2563.6</v>
      </c>
      <c r="M1406" s="2">
        <v>759.1</v>
      </c>
      <c r="N1406" s="2">
        <v>1737.4</v>
      </c>
      <c r="O1406" s="2">
        <v>303010</v>
      </c>
      <c r="P1406" s="3"/>
      <c r="Q1406" s="3"/>
    </row>
    <row r="1407" spans="1:17" x14ac:dyDescent="0.2">
      <c r="A1407" s="5">
        <v>2008</v>
      </c>
      <c r="B1407" s="4" t="s">
        <v>199</v>
      </c>
      <c r="C1407" s="5" t="s">
        <v>200</v>
      </c>
      <c r="D1407" s="5">
        <v>567.1</v>
      </c>
      <c r="E1407" s="5">
        <v>9979.2999999999993</v>
      </c>
      <c r="F1407" s="5">
        <v>3676.3</v>
      </c>
      <c r="G1407" s="5">
        <v>7936</v>
      </c>
      <c r="H1407" s="5">
        <v>1922.1</v>
      </c>
      <c r="I1407" s="5">
        <v>114.6</v>
      </c>
      <c r="J1407" s="5">
        <v>10</v>
      </c>
      <c r="K1407" s="5">
        <v>80.3</v>
      </c>
      <c r="L1407" s="5">
        <v>3005.4</v>
      </c>
      <c r="M1407" s="5">
        <v>967.9</v>
      </c>
      <c r="N1407" s="5">
        <v>1957.2</v>
      </c>
      <c r="O1407" s="5">
        <v>303010</v>
      </c>
      <c r="P1407" s="3"/>
      <c r="Q1407" s="3"/>
    </row>
    <row r="1408" spans="1:17" x14ac:dyDescent="0.2">
      <c r="A1408" s="2">
        <v>2009</v>
      </c>
      <c r="B1408" s="1" t="s">
        <v>199</v>
      </c>
      <c r="C1408" s="2" t="s">
        <v>200</v>
      </c>
      <c r="D1408" s="2">
        <v>641</v>
      </c>
      <c r="E1408" s="2">
        <v>11134</v>
      </c>
      <c r="F1408" s="2">
        <v>3147</v>
      </c>
      <c r="G1408" s="2">
        <v>7877</v>
      </c>
      <c r="H1408" s="2">
        <v>3116</v>
      </c>
      <c r="I1408" s="2">
        <v>102</v>
      </c>
      <c r="J1408" s="2">
        <v>11</v>
      </c>
      <c r="K1408" s="2">
        <v>106</v>
      </c>
      <c r="L1408" s="2">
        <v>3538</v>
      </c>
      <c r="M1408" s="2">
        <v>1141</v>
      </c>
      <c r="N1408" s="2">
        <v>2291</v>
      </c>
      <c r="O1408" s="2">
        <v>303010</v>
      </c>
      <c r="P1408" s="3"/>
      <c r="Q1408" s="3"/>
    </row>
    <row r="1409" spans="1:17" x14ac:dyDescent="0.2">
      <c r="A1409" s="5">
        <v>2010</v>
      </c>
      <c r="B1409" s="4" t="s">
        <v>199</v>
      </c>
      <c r="C1409" s="5" t="s">
        <v>200</v>
      </c>
      <c r="D1409" s="5">
        <v>564</v>
      </c>
      <c r="E1409" s="5">
        <v>11172</v>
      </c>
      <c r="F1409" s="5">
        <v>3376</v>
      </c>
      <c r="G1409" s="5">
        <v>8355</v>
      </c>
      <c r="H1409" s="5">
        <v>2675</v>
      </c>
      <c r="I1409" s="5">
        <v>69</v>
      </c>
      <c r="J1409" s="5">
        <v>6</v>
      </c>
      <c r="K1409" s="5">
        <v>110</v>
      </c>
      <c r="L1409" s="5">
        <v>3430</v>
      </c>
      <c r="M1409" s="5">
        <v>1117</v>
      </c>
      <c r="N1409" s="5">
        <v>2203</v>
      </c>
      <c r="O1409" s="5">
        <v>303010</v>
      </c>
      <c r="P1409" s="3"/>
      <c r="Q1409" s="3"/>
    </row>
    <row r="1410" spans="1:17" x14ac:dyDescent="0.2">
      <c r="A1410" s="2">
        <v>2011</v>
      </c>
      <c r="B1410" s="1" t="s">
        <v>199</v>
      </c>
      <c r="C1410" s="2" t="s">
        <v>200</v>
      </c>
      <c r="D1410" s="2">
        <v>950</v>
      </c>
      <c r="E1410" s="2">
        <v>12724</v>
      </c>
      <c r="F1410" s="2">
        <v>4776</v>
      </c>
      <c r="G1410" s="2">
        <v>10183</v>
      </c>
      <c r="H1410" s="2">
        <v>2375</v>
      </c>
      <c r="I1410" s="2">
        <v>59</v>
      </c>
      <c r="J1410" s="2">
        <v>6</v>
      </c>
      <c r="K1410" s="2">
        <v>123</v>
      </c>
      <c r="L1410" s="2">
        <v>3789</v>
      </c>
      <c r="M1410" s="2">
        <v>1235</v>
      </c>
      <c r="N1410" s="2">
        <v>2431</v>
      </c>
      <c r="O1410" s="2">
        <v>303010</v>
      </c>
      <c r="P1410" s="3"/>
      <c r="Q1410" s="3"/>
    </row>
    <row r="1411" spans="1:17" x14ac:dyDescent="0.2">
      <c r="A1411" s="5">
        <v>2012</v>
      </c>
      <c r="B1411" s="4" t="s">
        <v>199</v>
      </c>
      <c r="C1411" s="5" t="s">
        <v>200</v>
      </c>
      <c r="D1411" s="5">
        <v>1000</v>
      </c>
      <c r="E1411" s="5">
        <v>13394</v>
      </c>
      <c r="F1411" s="5">
        <v>5176</v>
      </c>
      <c r="G1411" s="5">
        <v>11004</v>
      </c>
      <c r="H1411" s="5">
        <v>2189</v>
      </c>
      <c r="I1411" s="5">
        <v>81</v>
      </c>
      <c r="J1411" s="5">
        <v>65</v>
      </c>
      <c r="K1411" s="5">
        <v>159</v>
      </c>
      <c r="L1411" s="5">
        <v>3874</v>
      </c>
      <c r="M1411" s="5">
        <v>1243</v>
      </c>
      <c r="N1411" s="5">
        <v>2472</v>
      </c>
      <c r="O1411" s="5">
        <v>303010</v>
      </c>
      <c r="P1411" s="3"/>
      <c r="Q1411" s="3"/>
    </row>
    <row r="1412" spans="1:17" x14ac:dyDescent="0.2">
      <c r="A1412" s="2">
        <v>2013</v>
      </c>
      <c r="B1412" s="1" t="s">
        <v>199</v>
      </c>
      <c r="C1412" s="2" t="s">
        <v>200</v>
      </c>
      <c r="D1412" s="2">
        <v>1135</v>
      </c>
      <c r="E1412" s="2">
        <v>13876</v>
      </c>
      <c r="F1412" s="2">
        <v>5644</v>
      </c>
      <c r="G1412" s="2">
        <v>11340</v>
      </c>
      <c r="H1412" s="2">
        <v>2305</v>
      </c>
      <c r="I1412" s="2">
        <v>119</v>
      </c>
      <c r="J1412" s="2">
        <v>125</v>
      </c>
      <c r="K1412" s="2">
        <v>169</v>
      </c>
      <c r="L1412" s="2">
        <v>3565</v>
      </c>
      <c r="M1412" s="2">
        <v>1155</v>
      </c>
      <c r="N1412" s="2">
        <v>2241</v>
      </c>
      <c r="O1412" s="2">
        <v>303010</v>
      </c>
      <c r="P1412" s="3"/>
      <c r="Q1412" s="3"/>
    </row>
    <row r="1413" spans="1:17" x14ac:dyDescent="0.2">
      <c r="A1413" s="5">
        <v>2014</v>
      </c>
      <c r="B1413" s="4" t="s">
        <v>199</v>
      </c>
      <c r="C1413" s="5" t="s">
        <v>200</v>
      </c>
      <c r="D1413" s="5">
        <v>1289</v>
      </c>
      <c r="E1413" s="5">
        <v>13459</v>
      </c>
      <c r="F1413" s="5">
        <v>6132</v>
      </c>
      <c r="G1413" s="5">
        <v>12074</v>
      </c>
      <c r="H1413" s="5">
        <v>1145</v>
      </c>
      <c r="I1413" s="5">
        <v>134</v>
      </c>
      <c r="J1413" s="5">
        <v>106</v>
      </c>
      <c r="K1413" s="5">
        <v>159</v>
      </c>
      <c r="L1413" s="5">
        <v>3533</v>
      </c>
      <c r="M1413" s="5">
        <v>1194</v>
      </c>
      <c r="N1413" s="5">
        <v>2180</v>
      </c>
      <c r="O1413" s="5">
        <v>303010</v>
      </c>
      <c r="P1413" s="3"/>
      <c r="Q1413" s="3"/>
    </row>
    <row r="1414" spans="1:17" x14ac:dyDescent="0.2">
      <c r="A1414" s="2">
        <v>2015</v>
      </c>
      <c r="B1414" s="1" t="s">
        <v>199</v>
      </c>
      <c r="C1414" s="2" t="s">
        <v>200</v>
      </c>
      <c r="D1414" s="2">
        <v>1072</v>
      </c>
      <c r="E1414" s="2">
        <v>11958</v>
      </c>
      <c r="F1414" s="2">
        <v>6567</v>
      </c>
      <c r="G1414" s="2">
        <v>12002</v>
      </c>
      <c r="H1414" s="2">
        <v>-299</v>
      </c>
      <c r="I1414" s="2">
        <v>139</v>
      </c>
      <c r="J1414" s="2">
        <v>107</v>
      </c>
      <c r="K1414" s="2">
        <v>164</v>
      </c>
      <c r="L1414" s="2">
        <v>2763</v>
      </c>
      <c r="M1414" s="2">
        <v>1215</v>
      </c>
      <c r="N1414" s="2">
        <v>1384</v>
      </c>
      <c r="O1414" s="2">
        <v>303010</v>
      </c>
      <c r="P1414" s="3"/>
      <c r="Q1414" s="3"/>
    </row>
    <row r="1415" spans="1:17" x14ac:dyDescent="0.2">
      <c r="A1415" s="5">
        <v>2016</v>
      </c>
      <c r="B1415" s="4" t="s">
        <v>199</v>
      </c>
      <c r="C1415" s="5" t="s">
        <v>200</v>
      </c>
      <c r="D1415" s="5">
        <v>1386</v>
      </c>
      <c r="E1415" s="5">
        <v>12123</v>
      </c>
      <c r="F1415" s="5">
        <v>6520</v>
      </c>
      <c r="G1415" s="5">
        <v>12106</v>
      </c>
      <c r="H1415" s="5">
        <v>-243</v>
      </c>
      <c r="I1415" s="5">
        <v>155</v>
      </c>
      <c r="J1415" s="5">
        <v>50</v>
      </c>
      <c r="K1415" s="5">
        <v>145</v>
      </c>
      <c r="L1415" s="5">
        <v>3738</v>
      </c>
      <c r="M1415" s="5">
        <v>1152</v>
      </c>
      <c r="N1415" s="5">
        <v>2441</v>
      </c>
      <c r="O1415" s="5">
        <v>303010</v>
      </c>
      <c r="P1415" s="3"/>
      <c r="Q1415" s="3"/>
    </row>
    <row r="1416" spans="1:17" x14ac:dyDescent="0.2">
      <c r="A1416" s="2">
        <v>2017</v>
      </c>
      <c r="B1416" s="1" t="s">
        <v>199</v>
      </c>
      <c r="C1416" s="2" t="s">
        <v>200</v>
      </c>
      <c r="D1416" s="2">
        <v>1553</v>
      </c>
      <c r="E1416" s="2">
        <v>12676</v>
      </c>
      <c r="F1416" s="2">
        <v>6566</v>
      </c>
      <c r="G1416" s="2">
        <v>12433</v>
      </c>
      <c r="H1416" s="2">
        <v>-60</v>
      </c>
      <c r="I1416" s="2">
        <v>156</v>
      </c>
      <c r="J1416" s="2">
        <v>51</v>
      </c>
      <c r="K1416" s="2">
        <v>150</v>
      </c>
      <c r="L1416" s="2">
        <v>3487</v>
      </c>
      <c r="M1416" s="2">
        <v>1313</v>
      </c>
      <c r="N1416" s="2">
        <v>2024</v>
      </c>
      <c r="O1416" s="2">
        <v>303010</v>
      </c>
      <c r="P1416" s="3"/>
      <c r="Q1416" s="3"/>
    </row>
    <row r="1417" spans="1:17" x14ac:dyDescent="0.2">
      <c r="A1417" s="5">
        <v>2018</v>
      </c>
      <c r="B1417" s="4" t="s">
        <v>199</v>
      </c>
      <c r="C1417" s="5" t="s">
        <v>200</v>
      </c>
      <c r="D1417" s="5">
        <v>736</v>
      </c>
      <c r="E1417" s="5">
        <v>12161</v>
      </c>
      <c r="F1417" s="5">
        <v>6354</v>
      </c>
      <c r="G1417" s="5">
        <v>11964</v>
      </c>
      <c r="H1417" s="5">
        <v>-102</v>
      </c>
      <c r="I1417" s="5">
        <v>195</v>
      </c>
      <c r="J1417" s="5">
        <v>50</v>
      </c>
      <c r="K1417" s="5">
        <v>158</v>
      </c>
      <c r="L1417" s="5">
        <v>3464</v>
      </c>
      <c r="M1417" s="5">
        <v>906</v>
      </c>
      <c r="N1417" s="5">
        <v>2400</v>
      </c>
      <c r="O1417" s="5">
        <v>303010</v>
      </c>
      <c r="P1417" s="3"/>
      <c r="Q1417" s="3"/>
    </row>
    <row r="1418" spans="1:17" x14ac:dyDescent="0.2">
      <c r="A1418" s="2">
        <v>2019</v>
      </c>
      <c r="B1418" s="1" t="s">
        <v>199</v>
      </c>
      <c r="C1418" s="2" t="s">
        <v>200</v>
      </c>
      <c r="D1418" s="2">
        <v>906</v>
      </c>
      <c r="E1418" s="2">
        <v>15034</v>
      </c>
      <c r="F1418" s="2">
        <v>8223</v>
      </c>
      <c r="G1418" s="2">
        <v>14476</v>
      </c>
      <c r="H1418" s="2">
        <v>117</v>
      </c>
      <c r="I1418" s="2">
        <v>193</v>
      </c>
      <c r="J1418" s="2">
        <v>47</v>
      </c>
      <c r="K1418" s="2">
        <v>160</v>
      </c>
      <c r="L1418" s="2">
        <v>3301</v>
      </c>
      <c r="M1418" s="2">
        <v>774</v>
      </c>
      <c r="N1418" s="2">
        <v>2367</v>
      </c>
      <c r="O1418" s="2">
        <v>303010</v>
      </c>
      <c r="P1418" s="3"/>
      <c r="Q1418" s="3"/>
    </row>
    <row r="1419" spans="1:17" x14ac:dyDescent="0.2">
      <c r="A1419" s="5">
        <v>2004</v>
      </c>
      <c r="B1419" s="4" t="s">
        <v>201</v>
      </c>
      <c r="C1419" s="5" t="s">
        <v>202</v>
      </c>
      <c r="D1419" s="5">
        <v>232</v>
      </c>
      <c r="E1419" s="5">
        <v>3834</v>
      </c>
      <c r="F1419" s="5">
        <v>477</v>
      </c>
      <c r="G1419" s="5">
        <v>2294</v>
      </c>
      <c r="H1419" s="5">
        <v>1540</v>
      </c>
      <c r="I1419" s="5">
        <v>30</v>
      </c>
      <c r="J1419" s="5">
        <v>4</v>
      </c>
      <c r="K1419" s="5"/>
      <c r="L1419" s="5">
        <v>840</v>
      </c>
      <c r="M1419" s="5">
        <v>294</v>
      </c>
      <c r="N1419" s="5">
        <v>549</v>
      </c>
      <c r="O1419" s="5">
        <v>303010</v>
      </c>
      <c r="P1419" s="3"/>
      <c r="Q1419" s="3"/>
    </row>
    <row r="1420" spans="1:17" x14ac:dyDescent="0.2">
      <c r="A1420" s="2">
        <v>2005</v>
      </c>
      <c r="B1420" s="1" t="s">
        <v>201</v>
      </c>
      <c r="C1420" s="2" t="s">
        <v>202</v>
      </c>
      <c r="D1420" s="2">
        <v>293</v>
      </c>
      <c r="E1420" s="2">
        <v>3617</v>
      </c>
      <c r="F1420" s="2">
        <v>2124</v>
      </c>
      <c r="G1420" s="2">
        <v>4170</v>
      </c>
      <c r="H1420" s="2">
        <v>-553</v>
      </c>
      <c r="I1420" s="2">
        <v>79</v>
      </c>
      <c r="J1420" s="2">
        <v>10</v>
      </c>
      <c r="K1420" s="2"/>
      <c r="L1420" s="2">
        <v>729</v>
      </c>
      <c r="M1420" s="2">
        <v>212</v>
      </c>
      <c r="N1420" s="2">
        <v>1096</v>
      </c>
      <c r="O1420" s="2">
        <v>303010</v>
      </c>
      <c r="P1420" s="3"/>
      <c r="Q1420" s="3"/>
    </row>
    <row r="1421" spans="1:17" x14ac:dyDescent="0.2">
      <c r="A1421" s="5">
        <v>2006</v>
      </c>
      <c r="B1421" s="4" t="s">
        <v>201</v>
      </c>
      <c r="C1421" s="5" t="s">
        <v>202</v>
      </c>
      <c r="D1421" s="5">
        <v>192</v>
      </c>
      <c r="E1421" s="5">
        <v>3616</v>
      </c>
      <c r="F1421" s="5">
        <v>2118</v>
      </c>
      <c r="G1421" s="5">
        <v>3772</v>
      </c>
      <c r="H1421" s="5">
        <v>-156</v>
      </c>
      <c r="I1421" s="5">
        <v>127</v>
      </c>
      <c r="J1421" s="5">
        <v>10</v>
      </c>
      <c r="K1421" s="5"/>
      <c r="L1421" s="5">
        <v>653</v>
      </c>
      <c r="M1421" s="5">
        <v>210</v>
      </c>
      <c r="N1421" s="5">
        <v>444</v>
      </c>
      <c r="O1421" s="5">
        <v>303010</v>
      </c>
      <c r="P1421" s="3"/>
      <c r="Q1421" s="3"/>
    </row>
    <row r="1422" spans="1:17" x14ac:dyDescent="0.2">
      <c r="A1422" s="2">
        <v>2007</v>
      </c>
      <c r="B1422" s="1" t="s">
        <v>201</v>
      </c>
      <c r="C1422" s="2" t="s">
        <v>202</v>
      </c>
      <c r="D1422" s="2">
        <v>182</v>
      </c>
      <c r="E1422" s="2">
        <v>3666</v>
      </c>
      <c r="F1422" s="2">
        <v>1962</v>
      </c>
      <c r="G1422" s="2">
        <v>3495</v>
      </c>
      <c r="H1422" s="2">
        <v>171</v>
      </c>
      <c r="I1422" s="2">
        <v>113</v>
      </c>
      <c r="J1422" s="2">
        <v>8</v>
      </c>
      <c r="K1422" s="2"/>
      <c r="L1422" s="2">
        <v>743</v>
      </c>
      <c r="M1422" s="2">
        <v>247</v>
      </c>
      <c r="N1422" s="2">
        <v>501</v>
      </c>
      <c r="O1422" s="2">
        <v>303010</v>
      </c>
      <c r="P1422" s="3"/>
      <c r="Q1422" s="3"/>
    </row>
    <row r="1423" spans="1:17" x14ac:dyDescent="0.2">
      <c r="A1423" s="5">
        <v>2008</v>
      </c>
      <c r="B1423" s="4" t="s">
        <v>201</v>
      </c>
      <c r="C1423" s="5" t="s">
        <v>202</v>
      </c>
      <c r="D1423" s="5">
        <v>214</v>
      </c>
      <c r="E1423" s="5">
        <v>4708</v>
      </c>
      <c r="F1423" s="5">
        <v>2720</v>
      </c>
      <c r="G1423" s="5">
        <v>5078</v>
      </c>
      <c r="H1423" s="5">
        <v>-370</v>
      </c>
      <c r="I1423" s="5">
        <v>168</v>
      </c>
      <c r="J1423" s="5">
        <v>12</v>
      </c>
      <c r="K1423" s="5"/>
      <c r="L1423" s="5">
        <v>693</v>
      </c>
      <c r="M1423" s="5">
        <v>232</v>
      </c>
      <c r="N1423" s="5">
        <v>461</v>
      </c>
      <c r="O1423" s="5">
        <v>303010</v>
      </c>
      <c r="P1423" s="3"/>
      <c r="Q1423" s="3"/>
    </row>
    <row r="1424" spans="1:17" x14ac:dyDescent="0.2">
      <c r="A1424" s="2">
        <v>2009</v>
      </c>
      <c r="B1424" s="1" t="s">
        <v>201</v>
      </c>
      <c r="C1424" s="2" t="s">
        <v>202</v>
      </c>
      <c r="D1424" s="2">
        <v>206</v>
      </c>
      <c r="E1424" s="2">
        <v>4576</v>
      </c>
      <c r="F1424" s="2">
        <v>2728</v>
      </c>
      <c r="G1424" s="2">
        <v>4751</v>
      </c>
      <c r="H1424" s="2">
        <v>-175</v>
      </c>
      <c r="I1424" s="2">
        <v>161</v>
      </c>
      <c r="J1424" s="2">
        <v>4</v>
      </c>
      <c r="K1424" s="2"/>
      <c r="L1424" s="2">
        <v>811</v>
      </c>
      <c r="M1424" s="2">
        <v>274</v>
      </c>
      <c r="N1424" s="2">
        <v>537</v>
      </c>
      <c r="O1424" s="2">
        <v>303010</v>
      </c>
      <c r="P1424" s="3"/>
      <c r="Q1424" s="3"/>
    </row>
    <row r="1425" spans="1:17" x14ac:dyDescent="0.2">
      <c r="A1425" s="5">
        <v>2010</v>
      </c>
      <c r="B1425" s="4" t="s">
        <v>201</v>
      </c>
      <c r="C1425" s="5" t="s">
        <v>202</v>
      </c>
      <c r="D1425" s="5">
        <v>87</v>
      </c>
      <c r="E1425" s="5">
        <v>4555</v>
      </c>
      <c r="F1425" s="5">
        <v>2424</v>
      </c>
      <c r="G1425" s="5">
        <v>4472</v>
      </c>
      <c r="H1425" s="5">
        <v>83</v>
      </c>
      <c r="I1425" s="5">
        <v>139</v>
      </c>
      <c r="J1425" s="5">
        <v>3</v>
      </c>
      <c r="K1425" s="5"/>
      <c r="L1425" s="5">
        <v>925</v>
      </c>
      <c r="M1425" s="5">
        <v>322</v>
      </c>
      <c r="N1425" s="5">
        <v>603</v>
      </c>
      <c r="O1425" s="5">
        <v>303010</v>
      </c>
      <c r="P1425" s="3"/>
      <c r="Q1425" s="3"/>
    </row>
    <row r="1426" spans="1:17" x14ac:dyDescent="0.2">
      <c r="A1426" s="2">
        <v>2011</v>
      </c>
      <c r="B1426" s="1" t="s">
        <v>201</v>
      </c>
      <c r="C1426" s="2" t="s">
        <v>202</v>
      </c>
      <c r="D1426" s="2">
        <v>259</v>
      </c>
      <c r="E1426" s="2">
        <v>4163</v>
      </c>
      <c r="F1426" s="2">
        <v>2125</v>
      </c>
      <c r="G1426" s="2">
        <v>4249</v>
      </c>
      <c r="H1426" s="2">
        <v>-86</v>
      </c>
      <c r="I1426" s="2">
        <v>123</v>
      </c>
      <c r="J1426" s="2">
        <v>3</v>
      </c>
      <c r="K1426" s="2"/>
      <c r="L1426" s="2">
        <v>563</v>
      </c>
      <c r="M1426" s="2">
        <v>276</v>
      </c>
      <c r="N1426" s="2">
        <v>557</v>
      </c>
      <c r="O1426" s="2">
        <v>303010</v>
      </c>
      <c r="P1426" s="3"/>
      <c r="Q1426" s="3"/>
    </row>
    <row r="1427" spans="1:17" x14ac:dyDescent="0.2">
      <c r="A1427" s="5">
        <v>2012</v>
      </c>
      <c r="B1427" s="4" t="s">
        <v>201</v>
      </c>
      <c r="C1427" s="5" t="s">
        <v>202</v>
      </c>
      <c r="D1427" s="5">
        <v>267</v>
      </c>
      <c r="E1427" s="5">
        <v>4355</v>
      </c>
      <c r="F1427" s="5">
        <v>2421</v>
      </c>
      <c r="G1427" s="5">
        <v>4490</v>
      </c>
      <c r="H1427" s="5">
        <v>-135</v>
      </c>
      <c r="I1427" s="5">
        <v>125</v>
      </c>
      <c r="J1427" s="5"/>
      <c r="K1427" s="5"/>
      <c r="L1427" s="5">
        <v>791</v>
      </c>
      <c r="M1427" s="5">
        <v>248</v>
      </c>
      <c r="N1427" s="5">
        <v>541</v>
      </c>
      <c r="O1427" s="5">
        <v>303010</v>
      </c>
      <c r="P1427" s="3"/>
      <c r="Q1427" s="3"/>
    </row>
    <row r="1428" spans="1:17" x14ac:dyDescent="0.2">
      <c r="A1428" s="2">
        <v>2013</v>
      </c>
      <c r="B1428" s="1" t="s">
        <v>201</v>
      </c>
      <c r="C1428" s="2" t="s">
        <v>202</v>
      </c>
      <c r="D1428" s="2">
        <v>312</v>
      </c>
      <c r="E1428" s="2">
        <v>4311</v>
      </c>
      <c r="F1428" s="2">
        <v>2170</v>
      </c>
      <c r="G1428" s="2">
        <v>4165</v>
      </c>
      <c r="H1428" s="2">
        <v>146</v>
      </c>
      <c r="I1428" s="2">
        <v>122</v>
      </c>
      <c r="J1428" s="2">
        <v>3</v>
      </c>
      <c r="K1428" s="2"/>
      <c r="L1428" s="2">
        <v>853</v>
      </c>
      <c r="M1428" s="2">
        <v>279</v>
      </c>
      <c r="N1428" s="2">
        <v>572</v>
      </c>
      <c r="O1428" s="2">
        <v>303010</v>
      </c>
      <c r="P1428" s="3"/>
      <c r="Q1428" s="3"/>
    </row>
    <row r="1429" spans="1:17" x14ac:dyDescent="0.2">
      <c r="A1429" s="5">
        <v>2014</v>
      </c>
      <c r="B1429" s="4" t="s">
        <v>201</v>
      </c>
      <c r="C1429" s="5" t="s">
        <v>202</v>
      </c>
      <c r="D1429" s="5">
        <v>338</v>
      </c>
      <c r="E1429" s="5">
        <v>4258</v>
      </c>
      <c r="F1429" s="5">
        <v>2170</v>
      </c>
      <c r="G1429" s="5">
        <v>4104</v>
      </c>
      <c r="H1429" s="5">
        <v>154</v>
      </c>
      <c r="I1429" s="5">
        <v>103</v>
      </c>
      <c r="J1429" s="5">
        <v>3</v>
      </c>
      <c r="K1429" s="5"/>
      <c r="L1429" s="5">
        <v>861</v>
      </c>
      <c r="M1429" s="5">
        <v>299</v>
      </c>
      <c r="N1429" s="5">
        <v>558</v>
      </c>
      <c r="O1429" s="5">
        <v>303010</v>
      </c>
      <c r="P1429" s="3"/>
      <c r="Q1429" s="3"/>
    </row>
    <row r="1430" spans="1:17" x14ac:dyDescent="0.2">
      <c r="A1430" s="2">
        <v>2015</v>
      </c>
      <c r="B1430" s="1" t="s">
        <v>201</v>
      </c>
      <c r="C1430" s="2" t="s">
        <v>202</v>
      </c>
      <c r="D1430" s="2">
        <v>382</v>
      </c>
      <c r="E1430" s="2">
        <v>4164</v>
      </c>
      <c r="F1430" s="2">
        <v>2105</v>
      </c>
      <c r="G1430" s="2">
        <v>4046</v>
      </c>
      <c r="H1430" s="2">
        <v>118</v>
      </c>
      <c r="I1430" s="2">
        <v>100</v>
      </c>
      <c r="J1430" s="2">
        <v>4</v>
      </c>
      <c r="K1430" s="2"/>
      <c r="L1430" s="2">
        <v>921</v>
      </c>
      <c r="M1430" s="2">
        <v>315</v>
      </c>
      <c r="N1430" s="2">
        <v>580</v>
      </c>
      <c r="O1430" s="2">
        <v>303010</v>
      </c>
      <c r="P1430" s="3"/>
      <c r="Q1430" s="3"/>
    </row>
    <row r="1431" spans="1:17" x14ac:dyDescent="0.2">
      <c r="A1431" s="5">
        <v>2016</v>
      </c>
      <c r="B1431" s="4" t="s">
        <v>201</v>
      </c>
      <c r="C1431" s="5" t="s">
        <v>202</v>
      </c>
      <c r="D1431" s="5">
        <v>401</v>
      </c>
      <c r="E1431" s="5">
        <v>4518</v>
      </c>
      <c r="F1431" s="5">
        <v>1803</v>
      </c>
      <c r="G1431" s="5">
        <v>4221</v>
      </c>
      <c r="H1431" s="5">
        <v>297</v>
      </c>
      <c r="I1431" s="5">
        <v>88</v>
      </c>
      <c r="J1431" s="5">
        <v>5</v>
      </c>
      <c r="K1431" s="5"/>
      <c r="L1431" s="5">
        <v>983</v>
      </c>
      <c r="M1431" s="5">
        <v>335</v>
      </c>
      <c r="N1431" s="5">
        <v>648</v>
      </c>
      <c r="O1431" s="5">
        <v>303010</v>
      </c>
      <c r="P1431" s="3"/>
      <c r="Q1431" s="3"/>
    </row>
    <row r="1432" spans="1:17" x14ac:dyDescent="0.2">
      <c r="A1432" s="2">
        <v>2017</v>
      </c>
      <c r="B1432" s="1" t="s">
        <v>201</v>
      </c>
      <c r="C1432" s="2" t="s">
        <v>202</v>
      </c>
      <c r="D1432" s="2">
        <v>420</v>
      </c>
      <c r="E1432" s="2">
        <v>4573</v>
      </c>
      <c r="F1432" s="2">
        <v>1794</v>
      </c>
      <c r="G1432" s="2">
        <v>4031</v>
      </c>
      <c r="H1432" s="2">
        <v>542</v>
      </c>
      <c r="I1432" s="2">
        <v>88</v>
      </c>
      <c r="J1432" s="2">
        <v>4</v>
      </c>
      <c r="K1432" s="2"/>
      <c r="L1432" s="2">
        <v>1033</v>
      </c>
      <c r="M1432" s="2">
        <v>330</v>
      </c>
      <c r="N1432" s="2">
        <v>701</v>
      </c>
      <c r="O1432" s="2">
        <v>303010</v>
      </c>
      <c r="P1432" s="3"/>
      <c r="Q1432" s="3"/>
    </row>
    <row r="1433" spans="1:17" x14ac:dyDescent="0.2">
      <c r="A1433" s="5">
        <v>2018</v>
      </c>
      <c r="B1433" s="4" t="s">
        <v>201</v>
      </c>
      <c r="C1433" s="5" t="s">
        <v>202</v>
      </c>
      <c r="D1433" s="5">
        <v>131</v>
      </c>
      <c r="E1433" s="5">
        <v>5060</v>
      </c>
      <c r="F1433" s="5">
        <v>2285</v>
      </c>
      <c r="G1433" s="5">
        <v>4334</v>
      </c>
      <c r="H1433" s="5">
        <v>726</v>
      </c>
      <c r="I1433" s="5">
        <v>85</v>
      </c>
      <c r="J1433" s="5">
        <v>6</v>
      </c>
      <c r="K1433" s="5"/>
      <c r="L1433" s="5">
        <v>1054</v>
      </c>
      <c r="M1433" s="5">
        <v>231</v>
      </c>
      <c r="N1433" s="5">
        <v>823</v>
      </c>
      <c r="O1433" s="5">
        <v>303010</v>
      </c>
      <c r="P1433" s="3"/>
      <c r="Q1433" s="3"/>
    </row>
    <row r="1434" spans="1:17" x14ac:dyDescent="0.2">
      <c r="A1434" s="2">
        <v>2019</v>
      </c>
      <c r="B1434" s="1" t="s">
        <v>201</v>
      </c>
      <c r="C1434" s="2" t="s">
        <v>202</v>
      </c>
      <c r="D1434" s="2">
        <v>111</v>
      </c>
      <c r="E1434" s="2">
        <v>5116</v>
      </c>
      <c r="F1434" s="2">
        <v>2296</v>
      </c>
      <c r="G1434" s="2">
        <v>4557</v>
      </c>
      <c r="H1434" s="2">
        <v>559</v>
      </c>
      <c r="I1434" s="2">
        <v>97</v>
      </c>
      <c r="J1434" s="2">
        <v>3</v>
      </c>
      <c r="K1434" s="2"/>
      <c r="L1434" s="2">
        <v>1024</v>
      </c>
      <c r="M1434" s="2">
        <v>204</v>
      </c>
      <c r="N1434" s="2">
        <v>820</v>
      </c>
      <c r="O1434" s="2">
        <v>303010</v>
      </c>
      <c r="P1434" s="3"/>
      <c r="Q1434" s="3"/>
    </row>
    <row r="1435" spans="1:17" x14ac:dyDescent="0.2">
      <c r="A1435" s="5">
        <v>2004</v>
      </c>
      <c r="B1435" s="4" t="s">
        <v>203</v>
      </c>
      <c r="C1435" s="5" t="s">
        <v>204</v>
      </c>
      <c r="D1435" s="5">
        <v>4369</v>
      </c>
      <c r="E1435" s="5">
        <v>51766</v>
      </c>
      <c r="F1435" s="5"/>
      <c r="G1435" s="5">
        <v>46661</v>
      </c>
      <c r="H1435" s="5">
        <v>5105</v>
      </c>
      <c r="I1435" s="5"/>
      <c r="J1435" s="5"/>
      <c r="K1435" s="5">
        <v>0</v>
      </c>
      <c r="L1435" s="5">
        <v>1110</v>
      </c>
      <c r="M1435" s="5">
        <v>353</v>
      </c>
      <c r="N1435" s="5">
        <v>757</v>
      </c>
      <c r="O1435" s="5">
        <v>401010</v>
      </c>
      <c r="P1435" s="3"/>
      <c r="Q1435" s="3"/>
    </row>
    <row r="1436" spans="1:17" x14ac:dyDescent="0.2">
      <c r="A1436" s="2">
        <v>2005</v>
      </c>
      <c r="B1436" s="1" t="s">
        <v>203</v>
      </c>
      <c r="C1436" s="2" t="s">
        <v>204</v>
      </c>
      <c r="D1436" s="2">
        <v>2768</v>
      </c>
      <c r="E1436" s="2">
        <v>53013</v>
      </c>
      <c r="F1436" s="2"/>
      <c r="G1436" s="2">
        <v>47945</v>
      </c>
      <c r="H1436" s="2">
        <v>5068</v>
      </c>
      <c r="I1436" s="2"/>
      <c r="J1436" s="2"/>
      <c r="K1436" s="2">
        <v>0</v>
      </c>
      <c r="L1436" s="2">
        <v>1279</v>
      </c>
      <c r="M1436" s="2">
        <v>418</v>
      </c>
      <c r="N1436" s="2">
        <v>861</v>
      </c>
      <c r="O1436" s="2">
        <v>401010</v>
      </c>
      <c r="P1436" s="3"/>
      <c r="Q1436" s="3"/>
    </row>
    <row r="1437" spans="1:17" x14ac:dyDescent="0.2">
      <c r="A1437" s="5">
        <v>2006</v>
      </c>
      <c r="B1437" s="4" t="s">
        <v>203</v>
      </c>
      <c r="C1437" s="5" t="s">
        <v>204</v>
      </c>
      <c r="D1437" s="5">
        <v>4066</v>
      </c>
      <c r="E1437" s="5">
        <v>58001</v>
      </c>
      <c r="F1437" s="5"/>
      <c r="G1437" s="5">
        <v>52848</v>
      </c>
      <c r="H1437" s="5">
        <v>5153</v>
      </c>
      <c r="I1437" s="5"/>
      <c r="J1437" s="5"/>
      <c r="K1437" s="5">
        <v>0</v>
      </c>
      <c r="L1437" s="5">
        <v>1127</v>
      </c>
      <c r="M1437" s="5">
        <v>345</v>
      </c>
      <c r="N1437" s="5">
        <v>893</v>
      </c>
      <c r="O1437" s="5">
        <v>401010</v>
      </c>
      <c r="P1437" s="3"/>
      <c r="Q1437" s="3"/>
    </row>
    <row r="1438" spans="1:17" x14ac:dyDescent="0.2">
      <c r="A1438" s="2">
        <v>2007</v>
      </c>
      <c r="B1438" s="1" t="s">
        <v>203</v>
      </c>
      <c r="C1438" s="2" t="s">
        <v>204</v>
      </c>
      <c r="D1438" s="2">
        <v>1476</v>
      </c>
      <c r="E1438" s="2">
        <v>62331</v>
      </c>
      <c r="F1438" s="2"/>
      <c r="G1438" s="2">
        <v>57214</v>
      </c>
      <c r="H1438" s="2">
        <v>5117</v>
      </c>
      <c r="I1438" s="2"/>
      <c r="J1438" s="2"/>
      <c r="K1438" s="2">
        <v>0</v>
      </c>
      <c r="L1438" s="2">
        <v>988</v>
      </c>
      <c r="M1438" s="2">
        <v>306</v>
      </c>
      <c r="N1438" s="2">
        <v>686</v>
      </c>
      <c r="O1438" s="2">
        <v>401010</v>
      </c>
      <c r="P1438" s="3"/>
      <c r="Q1438" s="3"/>
    </row>
    <row r="1439" spans="1:17" x14ac:dyDescent="0.2">
      <c r="A1439" s="5">
        <v>2008</v>
      </c>
      <c r="B1439" s="4" t="s">
        <v>203</v>
      </c>
      <c r="C1439" s="5" t="s">
        <v>204</v>
      </c>
      <c r="D1439" s="5">
        <v>3423</v>
      </c>
      <c r="E1439" s="5">
        <v>67548</v>
      </c>
      <c r="F1439" s="5"/>
      <c r="G1439" s="5">
        <v>60396</v>
      </c>
      <c r="H1439" s="5">
        <v>7152</v>
      </c>
      <c r="I1439" s="5"/>
      <c r="J1439" s="5"/>
      <c r="K1439" s="5">
        <v>0</v>
      </c>
      <c r="L1439" s="5">
        <v>271</v>
      </c>
      <c r="M1439" s="5">
        <v>59</v>
      </c>
      <c r="N1439" s="5">
        <v>213</v>
      </c>
      <c r="O1439" s="5">
        <v>401010</v>
      </c>
      <c r="P1439" s="3"/>
      <c r="Q1439" s="3"/>
    </row>
    <row r="1440" spans="1:17" x14ac:dyDescent="0.2">
      <c r="A1440" s="2">
        <v>2009</v>
      </c>
      <c r="B1440" s="1" t="s">
        <v>203</v>
      </c>
      <c r="C1440" s="2" t="s">
        <v>204</v>
      </c>
      <c r="D1440" s="2">
        <v>5617</v>
      </c>
      <c r="E1440" s="2">
        <v>59249</v>
      </c>
      <c r="F1440" s="2"/>
      <c r="G1440" s="2">
        <v>52220</v>
      </c>
      <c r="H1440" s="2">
        <v>7029</v>
      </c>
      <c r="I1440" s="2"/>
      <c r="J1440" s="2"/>
      <c r="K1440" s="2">
        <v>0</v>
      </c>
      <c r="L1440" s="2">
        <v>-115</v>
      </c>
      <c r="M1440" s="2">
        <v>-131</v>
      </c>
      <c r="N1440" s="2">
        <v>17</v>
      </c>
      <c r="O1440" s="2">
        <v>401010</v>
      </c>
      <c r="P1440" s="3"/>
      <c r="Q1440" s="3"/>
    </row>
    <row r="1441" spans="1:17" x14ac:dyDescent="0.2">
      <c r="A1441" s="5">
        <v>2010</v>
      </c>
      <c r="B1441" s="4" t="s">
        <v>203</v>
      </c>
      <c r="C1441" s="5" t="s">
        <v>204</v>
      </c>
      <c r="D1441" s="5">
        <v>2083</v>
      </c>
      <c r="E1441" s="5">
        <v>53667</v>
      </c>
      <c r="F1441" s="5"/>
      <c r="G1441" s="5">
        <v>47874</v>
      </c>
      <c r="H1441" s="5">
        <v>5793</v>
      </c>
      <c r="I1441" s="5"/>
      <c r="J1441" s="5"/>
      <c r="K1441" s="5">
        <v>0</v>
      </c>
      <c r="L1441" s="5">
        <v>315</v>
      </c>
      <c r="M1441" s="5">
        <v>55</v>
      </c>
      <c r="N1441" s="5">
        <v>277</v>
      </c>
      <c r="O1441" s="5">
        <v>401010</v>
      </c>
      <c r="P1441" s="3"/>
      <c r="Q1441" s="3"/>
    </row>
    <row r="1442" spans="1:17" x14ac:dyDescent="0.2">
      <c r="A1442" s="2">
        <v>2011</v>
      </c>
      <c r="B1442" s="1" t="s">
        <v>203</v>
      </c>
      <c r="C1442" s="2" t="s">
        <v>204</v>
      </c>
      <c r="D1442" s="2">
        <v>3556</v>
      </c>
      <c r="E1442" s="2">
        <v>61008</v>
      </c>
      <c r="F1442" s="2"/>
      <c r="G1442" s="2">
        <v>54140</v>
      </c>
      <c r="H1442" s="2">
        <v>6868</v>
      </c>
      <c r="I1442" s="2"/>
      <c r="J1442" s="2"/>
      <c r="K1442" s="2">
        <v>0</v>
      </c>
      <c r="L1442" s="2">
        <v>530</v>
      </c>
      <c r="M1442" s="2">
        <v>137</v>
      </c>
      <c r="N1442" s="2">
        <v>393</v>
      </c>
      <c r="O1442" s="2">
        <v>401010</v>
      </c>
      <c r="P1442" s="3"/>
      <c r="Q1442" s="3"/>
    </row>
    <row r="1443" spans="1:17" x14ac:dyDescent="0.2">
      <c r="A1443" s="5">
        <v>2012</v>
      </c>
      <c r="B1443" s="4" t="s">
        <v>203</v>
      </c>
      <c r="C1443" s="5" t="s">
        <v>204</v>
      </c>
      <c r="D1443" s="5">
        <v>4534</v>
      </c>
      <c r="E1443" s="5">
        <v>65359</v>
      </c>
      <c r="F1443" s="5"/>
      <c r="G1443" s="5">
        <v>58417</v>
      </c>
      <c r="H1443" s="5">
        <v>6942</v>
      </c>
      <c r="I1443" s="5"/>
      <c r="J1443" s="5"/>
      <c r="K1443" s="5">
        <v>0</v>
      </c>
      <c r="L1443" s="5">
        <v>710</v>
      </c>
      <c r="M1443" s="5">
        <v>189</v>
      </c>
      <c r="N1443" s="5">
        <v>521</v>
      </c>
      <c r="O1443" s="5">
        <v>401010</v>
      </c>
      <c r="P1443" s="3"/>
      <c r="Q1443" s="3"/>
    </row>
    <row r="1444" spans="1:17" x14ac:dyDescent="0.2">
      <c r="A1444" s="2">
        <v>2013</v>
      </c>
      <c r="B1444" s="1" t="s">
        <v>203</v>
      </c>
      <c r="C1444" s="2" t="s">
        <v>204</v>
      </c>
      <c r="D1444" s="2">
        <v>6451</v>
      </c>
      <c r="E1444" s="2">
        <v>65227</v>
      </c>
      <c r="F1444" s="2"/>
      <c r="G1444" s="2">
        <v>58074</v>
      </c>
      <c r="H1444" s="2">
        <v>7153</v>
      </c>
      <c r="I1444" s="2"/>
      <c r="J1444" s="2"/>
      <c r="K1444" s="2">
        <v>0</v>
      </c>
      <c r="L1444" s="2">
        <v>730</v>
      </c>
      <c r="M1444" s="2">
        <v>189</v>
      </c>
      <c r="N1444" s="2">
        <v>541</v>
      </c>
      <c r="O1444" s="2">
        <v>401010</v>
      </c>
      <c r="P1444" s="3"/>
      <c r="Q1444" s="3"/>
    </row>
    <row r="1445" spans="1:17" x14ac:dyDescent="0.2">
      <c r="A1445" s="5">
        <v>2014</v>
      </c>
      <c r="B1445" s="4" t="s">
        <v>203</v>
      </c>
      <c r="C1445" s="5" t="s">
        <v>204</v>
      </c>
      <c r="D1445" s="5">
        <v>6071</v>
      </c>
      <c r="E1445" s="5">
        <v>69190</v>
      </c>
      <c r="F1445" s="5"/>
      <c r="G1445" s="5">
        <v>61788</v>
      </c>
      <c r="H1445" s="5">
        <v>7402</v>
      </c>
      <c r="I1445" s="5"/>
      <c r="J1445" s="5"/>
      <c r="K1445" s="5">
        <v>0</v>
      </c>
      <c r="L1445" s="5">
        <v>870</v>
      </c>
      <c r="M1445" s="5">
        <v>277</v>
      </c>
      <c r="N1445" s="5">
        <v>593</v>
      </c>
      <c r="O1445" s="5">
        <v>401010</v>
      </c>
      <c r="P1445" s="3"/>
      <c r="Q1445" s="3"/>
    </row>
    <row r="1446" spans="1:17" x14ac:dyDescent="0.2">
      <c r="A1446" s="2">
        <v>2015</v>
      </c>
      <c r="B1446" s="1" t="s">
        <v>203</v>
      </c>
      <c r="C1446" s="2" t="s">
        <v>204</v>
      </c>
      <c r="D1446" s="2">
        <v>6147</v>
      </c>
      <c r="E1446" s="2">
        <v>71877</v>
      </c>
      <c r="F1446" s="2"/>
      <c r="G1446" s="2">
        <v>64317</v>
      </c>
      <c r="H1446" s="2">
        <v>7560</v>
      </c>
      <c r="I1446" s="2"/>
      <c r="J1446" s="2"/>
      <c r="K1446" s="2">
        <v>0</v>
      </c>
      <c r="L1446" s="2">
        <v>750</v>
      </c>
      <c r="M1446" s="2">
        <v>229</v>
      </c>
      <c r="N1446" s="2">
        <v>521</v>
      </c>
      <c r="O1446" s="2">
        <v>401010</v>
      </c>
      <c r="P1446" s="3"/>
      <c r="Q1446" s="3"/>
    </row>
    <row r="1447" spans="1:17" x14ac:dyDescent="0.2">
      <c r="A1447" s="5">
        <v>2016</v>
      </c>
      <c r="B1447" s="4" t="s">
        <v>203</v>
      </c>
      <c r="C1447" s="5" t="s">
        <v>204</v>
      </c>
      <c r="D1447" s="5">
        <v>7218</v>
      </c>
      <c r="E1447" s="5">
        <v>72978</v>
      </c>
      <c r="F1447" s="5"/>
      <c r="G1447" s="5">
        <v>65182</v>
      </c>
      <c r="H1447" s="5">
        <v>7796</v>
      </c>
      <c r="I1447" s="5"/>
      <c r="J1447" s="5"/>
      <c r="K1447" s="5">
        <v>0</v>
      </c>
      <c r="L1447" s="5">
        <v>670</v>
      </c>
      <c r="M1447" s="5">
        <v>193</v>
      </c>
      <c r="N1447" s="5">
        <v>477</v>
      </c>
      <c r="O1447" s="5">
        <v>401010</v>
      </c>
      <c r="P1447" s="3"/>
      <c r="Q1447" s="3"/>
    </row>
    <row r="1448" spans="1:17" x14ac:dyDescent="0.2">
      <c r="A1448" s="2">
        <v>2017</v>
      </c>
      <c r="B1448" s="1" t="s">
        <v>203</v>
      </c>
      <c r="C1448" s="2" t="s">
        <v>204</v>
      </c>
      <c r="D1448" s="2">
        <v>5845</v>
      </c>
      <c r="E1448" s="2">
        <v>71567</v>
      </c>
      <c r="F1448" s="2"/>
      <c r="G1448" s="2">
        <v>63604</v>
      </c>
      <c r="H1448" s="2">
        <v>7963</v>
      </c>
      <c r="I1448" s="2"/>
      <c r="J1448" s="2"/>
      <c r="K1448" s="2">
        <v>0</v>
      </c>
      <c r="L1448" s="2">
        <v>1234</v>
      </c>
      <c r="M1448" s="2">
        <v>491</v>
      </c>
      <c r="N1448" s="2">
        <v>743</v>
      </c>
      <c r="O1448" s="2">
        <v>401010</v>
      </c>
      <c r="P1448" s="3"/>
      <c r="Q1448" s="3"/>
    </row>
    <row r="1449" spans="1:17" x14ac:dyDescent="0.2">
      <c r="A1449" s="5">
        <v>2018</v>
      </c>
      <c r="B1449" s="4" t="s">
        <v>203</v>
      </c>
      <c r="C1449" s="5" t="s">
        <v>204</v>
      </c>
      <c r="D1449" s="5">
        <v>4561</v>
      </c>
      <c r="E1449" s="5">
        <v>70818</v>
      </c>
      <c r="F1449" s="5"/>
      <c r="G1449" s="5">
        <v>63311</v>
      </c>
      <c r="H1449" s="5">
        <v>7507</v>
      </c>
      <c r="I1449" s="5"/>
      <c r="J1449" s="5"/>
      <c r="K1449" s="5">
        <v>0</v>
      </c>
      <c r="L1449" s="5">
        <v>1535</v>
      </c>
      <c r="M1449" s="5">
        <v>300</v>
      </c>
      <c r="N1449" s="5">
        <v>1235</v>
      </c>
      <c r="O1449" s="5">
        <v>401010</v>
      </c>
      <c r="P1449" s="3"/>
      <c r="Q1449" s="3"/>
    </row>
    <row r="1450" spans="1:17" x14ac:dyDescent="0.2">
      <c r="A1450" s="2">
        <v>2019</v>
      </c>
      <c r="B1450" s="1" t="s">
        <v>203</v>
      </c>
      <c r="C1450" s="2" t="s">
        <v>204</v>
      </c>
      <c r="D1450" s="2">
        <v>5818</v>
      </c>
      <c r="E1450" s="2">
        <v>73402</v>
      </c>
      <c r="F1450" s="2"/>
      <c r="G1450" s="2">
        <v>66075</v>
      </c>
      <c r="H1450" s="2">
        <v>7327</v>
      </c>
      <c r="I1450" s="2"/>
      <c r="J1450" s="2"/>
      <c r="K1450" s="2">
        <v>0</v>
      </c>
      <c r="L1450" s="2">
        <v>1532</v>
      </c>
      <c r="M1450" s="2">
        <v>334</v>
      </c>
      <c r="N1450" s="2">
        <v>1198</v>
      </c>
      <c r="O1450" s="2">
        <v>401010</v>
      </c>
      <c r="P1450" s="3"/>
      <c r="Q1450" s="3"/>
    </row>
    <row r="1451" spans="1:17" x14ac:dyDescent="0.2">
      <c r="A1451" s="5">
        <v>2004</v>
      </c>
      <c r="B1451" s="4" t="s">
        <v>205</v>
      </c>
      <c r="C1451" s="5" t="s">
        <v>206</v>
      </c>
      <c r="D1451" s="5">
        <v>2007</v>
      </c>
      <c r="E1451" s="5">
        <v>104694</v>
      </c>
      <c r="F1451" s="5">
        <v>23592</v>
      </c>
      <c r="G1451" s="5">
        <v>62804</v>
      </c>
      <c r="H1451" s="5">
        <v>41422</v>
      </c>
      <c r="I1451" s="5">
        <v>1807</v>
      </c>
      <c r="J1451" s="5"/>
      <c r="K1451" s="5">
        <v>14</v>
      </c>
      <c r="L1451" s="5">
        <v>1810</v>
      </c>
      <c r="M1451" s="5">
        <v>826</v>
      </c>
      <c r="N1451" s="5">
        <v>970</v>
      </c>
      <c r="O1451" s="5">
        <v>502010</v>
      </c>
      <c r="P1451" s="3"/>
      <c r="Q1451" s="3"/>
    </row>
    <row r="1452" spans="1:17" x14ac:dyDescent="0.2">
      <c r="A1452" s="2">
        <v>2005</v>
      </c>
      <c r="B1452" s="1" t="s">
        <v>205</v>
      </c>
      <c r="C1452" s="2" t="s">
        <v>206</v>
      </c>
      <c r="D1452" s="2">
        <v>841</v>
      </c>
      <c r="E1452" s="2">
        <v>103146</v>
      </c>
      <c r="F1452" s="2">
        <v>23371</v>
      </c>
      <c r="G1452" s="2">
        <v>62270</v>
      </c>
      <c r="H1452" s="2">
        <v>40219</v>
      </c>
      <c r="I1452" s="2">
        <v>1796</v>
      </c>
      <c r="J1452" s="2"/>
      <c r="K1452" s="2">
        <v>19</v>
      </c>
      <c r="L1452" s="2">
        <v>1880</v>
      </c>
      <c r="M1452" s="2">
        <v>933</v>
      </c>
      <c r="N1452" s="2">
        <v>928</v>
      </c>
      <c r="O1452" s="2">
        <v>502010</v>
      </c>
      <c r="P1452" s="3"/>
      <c r="Q1452" s="3"/>
    </row>
    <row r="1453" spans="1:17" x14ac:dyDescent="0.2">
      <c r="A1453" s="5">
        <v>2006</v>
      </c>
      <c r="B1453" s="4" t="s">
        <v>205</v>
      </c>
      <c r="C1453" s="5" t="s">
        <v>206</v>
      </c>
      <c r="D1453" s="5">
        <v>2974</v>
      </c>
      <c r="E1453" s="5">
        <v>110405</v>
      </c>
      <c r="F1453" s="5">
        <v>28975</v>
      </c>
      <c r="G1453" s="5">
        <v>68997</v>
      </c>
      <c r="H1453" s="5">
        <v>41167</v>
      </c>
      <c r="I1453" s="5">
        <v>2064</v>
      </c>
      <c r="J1453" s="5"/>
      <c r="K1453" s="5">
        <v>12</v>
      </c>
      <c r="L1453" s="5">
        <v>3594</v>
      </c>
      <c r="M1453" s="5">
        <v>1347</v>
      </c>
      <c r="N1453" s="5">
        <v>2533</v>
      </c>
      <c r="O1453" s="5">
        <v>502010</v>
      </c>
      <c r="P1453" s="3"/>
      <c r="Q1453" s="3"/>
    </row>
    <row r="1454" spans="1:17" x14ac:dyDescent="0.2">
      <c r="A1454" s="2">
        <v>2007</v>
      </c>
      <c r="B1454" s="1" t="s">
        <v>205</v>
      </c>
      <c r="C1454" s="2" t="s">
        <v>206</v>
      </c>
      <c r="D1454" s="2">
        <v>1061</v>
      </c>
      <c r="E1454" s="2">
        <v>113417</v>
      </c>
      <c r="F1454" s="2">
        <v>31323</v>
      </c>
      <c r="G1454" s="2">
        <v>71827</v>
      </c>
      <c r="H1454" s="2">
        <v>41340</v>
      </c>
      <c r="I1454" s="2">
        <v>2289</v>
      </c>
      <c r="J1454" s="2"/>
      <c r="K1454" s="2">
        <v>-38</v>
      </c>
      <c r="L1454" s="2">
        <v>4349</v>
      </c>
      <c r="M1454" s="2">
        <v>1800</v>
      </c>
      <c r="N1454" s="2">
        <v>2587</v>
      </c>
      <c r="O1454" s="2">
        <v>502010</v>
      </c>
      <c r="P1454" s="3"/>
      <c r="Q1454" s="3"/>
    </row>
    <row r="1455" spans="1:17" x14ac:dyDescent="0.2">
      <c r="A1455" s="5">
        <v>2008</v>
      </c>
      <c r="B1455" s="4" t="s">
        <v>205</v>
      </c>
      <c r="C1455" s="5" t="s">
        <v>206</v>
      </c>
      <c r="D1455" s="5">
        <v>1254</v>
      </c>
      <c r="E1455" s="5">
        <v>113017</v>
      </c>
      <c r="F1455" s="5">
        <v>32456</v>
      </c>
      <c r="G1455" s="5">
        <v>72270</v>
      </c>
      <c r="H1455" s="5">
        <v>40450</v>
      </c>
      <c r="I1455" s="5">
        <v>2439</v>
      </c>
      <c r="J1455" s="5"/>
      <c r="K1455" s="5">
        <v>-22</v>
      </c>
      <c r="L1455" s="5">
        <v>4058</v>
      </c>
      <c r="M1455" s="5">
        <v>1533</v>
      </c>
      <c r="N1455" s="5">
        <v>2547</v>
      </c>
      <c r="O1455" s="5">
        <v>502010</v>
      </c>
      <c r="P1455" s="3"/>
      <c r="Q1455" s="3"/>
    </row>
    <row r="1456" spans="1:17" x14ac:dyDescent="0.2">
      <c r="A1456" s="2">
        <v>2009</v>
      </c>
      <c r="B1456" s="1" t="s">
        <v>205</v>
      </c>
      <c r="C1456" s="2" t="s">
        <v>206</v>
      </c>
      <c r="D1456" s="2">
        <v>721</v>
      </c>
      <c r="E1456" s="2">
        <v>112733</v>
      </c>
      <c r="F1456" s="2">
        <v>29096</v>
      </c>
      <c r="G1456" s="2">
        <v>69756</v>
      </c>
      <c r="H1456" s="2">
        <v>42721</v>
      </c>
      <c r="I1456" s="2">
        <v>2173</v>
      </c>
      <c r="J1456" s="2"/>
      <c r="K1456" s="2">
        <v>-10</v>
      </c>
      <c r="L1456" s="2">
        <v>5106</v>
      </c>
      <c r="M1456" s="2">
        <v>1478</v>
      </c>
      <c r="N1456" s="2">
        <v>3638</v>
      </c>
      <c r="O1456" s="2">
        <v>502010</v>
      </c>
      <c r="P1456" s="3"/>
      <c r="Q1456" s="3"/>
    </row>
    <row r="1457" spans="1:17" x14ac:dyDescent="0.2">
      <c r="A1457" s="5">
        <v>2010</v>
      </c>
      <c r="B1457" s="4" t="s">
        <v>205</v>
      </c>
      <c r="C1457" s="5" t="s">
        <v>206</v>
      </c>
      <c r="D1457" s="5">
        <v>6065</v>
      </c>
      <c r="E1457" s="5">
        <v>118534</v>
      </c>
      <c r="F1457" s="5">
        <v>31415</v>
      </c>
      <c r="G1457" s="5">
        <v>73957</v>
      </c>
      <c r="H1457" s="5">
        <v>44354</v>
      </c>
      <c r="I1457" s="5">
        <v>2149</v>
      </c>
      <c r="J1457" s="5"/>
      <c r="K1457" s="5">
        <v>33</v>
      </c>
      <c r="L1457" s="5">
        <v>6104</v>
      </c>
      <c r="M1457" s="5">
        <v>2436</v>
      </c>
      <c r="N1457" s="5">
        <v>3635</v>
      </c>
      <c r="O1457" s="5">
        <v>502010</v>
      </c>
      <c r="P1457" s="3"/>
      <c r="Q1457" s="3"/>
    </row>
    <row r="1458" spans="1:17" x14ac:dyDescent="0.2">
      <c r="A1458" s="2">
        <v>2011</v>
      </c>
      <c r="B1458" s="1" t="s">
        <v>205</v>
      </c>
      <c r="C1458" s="2" t="s">
        <v>206</v>
      </c>
      <c r="D1458" s="2">
        <v>1674</v>
      </c>
      <c r="E1458" s="2">
        <v>157818</v>
      </c>
      <c r="F1458" s="2">
        <v>39309</v>
      </c>
      <c r="G1458" s="2">
        <v>94149</v>
      </c>
      <c r="H1458" s="2">
        <v>47274</v>
      </c>
      <c r="I1458" s="2">
        <v>2505</v>
      </c>
      <c r="J1458" s="2"/>
      <c r="K1458" s="2">
        <v>997</v>
      </c>
      <c r="L1458" s="2">
        <v>8207</v>
      </c>
      <c r="M1458" s="2">
        <v>3050</v>
      </c>
      <c r="N1458" s="2">
        <v>4160</v>
      </c>
      <c r="O1458" s="2">
        <v>502010</v>
      </c>
      <c r="P1458" s="3"/>
      <c r="Q1458" s="3"/>
    </row>
    <row r="1459" spans="1:17" x14ac:dyDescent="0.2">
      <c r="A1459" s="5">
        <v>2012</v>
      </c>
      <c r="B1459" s="4" t="s">
        <v>205</v>
      </c>
      <c r="C1459" s="5" t="s">
        <v>206</v>
      </c>
      <c r="D1459" s="5">
        <v>12415</v>
      </c>
      <c r="E1459" s="5">
        <v>164971</v>
      </c>
      <c r="F1459" s="5">
        <v>40458</v>
      </c>
      <c r="G1459" s="5">
        <v>98177</v>
      </c>
      <c r="H1459" s="5">
        <v>49356</v>
      </c>
      <c r="I1459" s="5">
        <v>2521</v>
      </c>
      <c r="J1459" s="5"/>
      <c r="K1459" s="5">
        <v>1662</v>
      </c>
      <c r="L1459" s="5">
        <v>11609</v>
      </c>
      <c r="M1459" s="5">
        <v>3744</v>
      </c>
      <c r="N1459" s="5">
        <v>6203</v>
      </c>
      <c r="O1459" s="5">
        <v>502010</v>
      </c>
      <c r="P1459" s="3"/>
      <c r="Q1459" s="3"/>
    </row>
    <row r="1460" spans="1:17" x14ac:dyDescent="0.2">
      <c r="A1460" s="2">
        <v>2013</v>
      </c>
      <c r="B1460" s="1" t="s">
        <v>205</v>
      </c>
      <c r="C1460" s="2" t="s">
        <v>206</v>
      </c>
      <c r="D1460" s="2">
        <v>5291</v>
      </c>
      <c r="E1460" s="2">
        <v>158813</v>
      </c>
      <c r="F1460" s="2">
        <v>47847</v>
      </c>
      <c r="G1460" s="2">
        <v>106798</v>
      </c>
      <c r="H1460" s="2">
        <v>50694</v>
      </c>
      <c r="I1460" s="2">
        <v>2574</v>
      </c>
      <c r="J1460" s="2"/>
      <c r="K1460" s="2">
        <v>319</v>
      </c>
      <c r="L1460" s="2">
        <v>11115</v>
      </c>
      <c r="M1460" s="2">
        <v>3980</v>
      </c>
      <c r="N1460" s="2">
        <v>6816</v>
      </c>
      <c r="O1460" s="2">
        <v>502010</v>
      </c>
      <c r="P1460" s="3"/>
      <c r="Q1460" s="3"/>
    </row>
    <row r="1461" spans="1:17" x14ac:dyDescent="0.2">
      <c r="A1461" s="5">
        <v>2014</v>
      </c>
      <c r="B1461" s="4" t="s">
        <v>205</v>
      </c>
      <c r="C1461" s="5" t="s">
        <v>206</v>
      </c>
      <c r="D1461" s="5">
        <v>4512</v>
      </c>
      <c r="E1461" s="5">
        <v>159339</v>
      </c>
      <c r="F1461" s="5">
        <v>48234</v>
      </c>
      <c r="G1461" s="5">
        <v>105205</v>
      </c>
      <c r="H1461" s="5">
        <v>52711</v>
      </c>
      <c r="I1461" s="5">
        <v>2617</v>
      </c>
      <c r="J1461" s="5"/>
      <c r="K1461" s="5">
        <v>212</v>
      </c>
      <c r="L1461" s="5">
        <v>12465</v>
      </c>
      <c r="M1461" s="5">
        <v>3873</v>
      </c>
      <c r="N1461" s="5">
        <v>8380</v>
      </c>
      <c r="O1461" s="5">
        <v>502010</v>
      </c>
      <c r="P1461" s="3"/>
      <c r="Q1461" s="3"/>
    </row>
    <row r="1462" spans="1:17" x14ac:dyDescent="0.2">
      <c r="A1462" s="2">
        <v>2015</v>
      </c>
      <c r="B1462" s="1" t="s">
        <v>205</v>
      </c>
      <c r="C1462" s="2" t="s">
        <v>206</v>
      </c>
      <c r="D1462" s="2">
        <v>2401</v>
      </c>
      <c r="E1462" s="2">
        <v>166574</v>
      </c>
      <c r="F1462" s="2">
        <v>52621</v>
      </c>
      <c r="G1462" s="2">
        <v>111375</v>
      </c>
      <c r="H1462" s="2">
        <v>52269</v>
      </c>
      <c r="I1462" s="2">
        <v>2655</v>
      </c>
      <c r="J1462" s="2"/>
      <c r="K1462" s="2">
        <v>250</v>
      </c>
      <c r="L1462" s="2">
        <v>13372</v>
      </c>
      <c r="M1462" s="2">
        <v>4959</v>
      </c>
      <c r="N1462" s="2">
        <v>8163</v>
      </c>
      <c r="O1462" s="2">
        <v>502010</v>
      </c>
      <c r="P1462" s="3"/>
      <c r="Q1462" s="3"/>
    </row>
    <row r="1463" spans="1:17" x14ac:dyDescent="0.2">
      <c r="A1463" s="5">
        <v>2016</v>
      </c>
      <c r="B1463" s="4" t="s">
        <v>205</v>
      </c>
      <c r="C1463" s="5" t="s">
        <v>206</v>
      </c>
      <c r="D1463" s="5">
        <v>3398</v>
      </c>
      <c r="E1463" s="5">
        <v>180500</v>
      </c>
      <c r="F1463" s="5">
        <v>61046</v>
      </c>
      <c r="G1463" s="5">
        <v>122880</v>
      </c>
      <c r="H1463" s="5">
        <v>53943</v>
      </c>
      <c r="I1463" s="5">
        <v>2982</v>
      </c>
      <c r="J1463" s="5"/>
      <c r="K1463" s="5">
        <v>350</v>
      </c>
      <c r="L1463" s="5">
        <v>14353</v>
      </c>
      <c r="M1463" s="5">
        <v>5308</v>
      </c>
      <c r="N1463" s="5">
        <v>8695</v>
      </c>
      <c r="O1463" s="5">
        <v>502010</v>
      </c>
      <c r="P1463" s="3"/>
      <c r="Q1463" s="3"/>
    </row>
    <row r="1464" spans="1:17" x14ac:dyDescent="0.2">
      <c r="A1464" s="2">
        <v>2017</v>
      </c>
      <c r="B1464" s="1" t="s">
        <v>205</v>
      </c>
      <c r="C1464" s="2" t="s">
        <v>206</v>
      </c>
      <c r="D1464" s="2">
        <v>3447</v>
      </c>
      <c r="E1464" s="2">
        <v>186949</v>
      </c>
      <c r="F1464" s="2">
        <v>64556</v>
      </c>
      <c r="G1464" s="2">
        <v>116143</v>
      </c>
      <c r="H1464" s="2">
        <v>68606</v>
      </c>
      <c r="I1464" s="2">
        <v>3137</v>
      </c>
      <c r="J1464" s="2"/>
      <c r="K1464" s="2">
        <v>186</v>
      </c>
      <c r="L1464" s="2">
        <v>15322</v>
      </c>
      <c r="M1464" s="2">
        <v>-7578</v>
      </c>
      <c r="N1464" s="2">
        <v>22714</v>
      </c>
      <c r="O1464" s="2">
        <v>502010</v>
      </c>
      <c r="P1464" s="3"/>
      <c r="Q1464" s="3"/>
    </row>
    <row r="1465" spans="1:17" x14ac:dyDescent="0.2">
      <c r="A1465" s="5">
        <v>2018</v>
      </c>
      <c r="B1465" s="4" t="s">
        <v>205</v>
      </c>
      <c r="C1465" s="5" t="s">
        <v>206</v>
      </c>
      <c r="D1465" s="5">
        <v>3954</v>
      </c>
      <c r="E1465" s="5">
        <v>251684</v>
      </c>
      <c r="F1465" s="5">
        <v>111743</v>
      </c>
      <c r="G1465" s="5">
        <v>177866</v>
      </c>
      <c r="H1465" s="5">
        <v>71613</v>
      </c>
      <c r="I1465" s="5">
        <v>3479</v>
      </c>
      <c r="J1465" s="5"/>
      <c r="K1465" s="5">
        <v>131</v>
      </c>
      <c r="L1465" s="5">
        <v>15242</v>
      </c>
      <c r="M1465" s="5">
        <v>3380</v>
      </c>
      <c r="N1465" s="5">
        <v>11731</v>
      </c>
      <c r="O1465" s="5">
        <v>502010</v>
      </c>
      <c r="P1465" s="3"/>
      <c r="Q1465" s="3"/>
    </row>
    <row r="1466" spans="1:17" x14ac:dyDescent="0.2">
      <c r="A1466" s="2">
        <v>2019</v>
      </c>
      <c r="B1466" s="1" t="s">
        <v>205</v>
      </c>
      <c r="C1466" s="2" t="s">
        <v>206</v>
      </c>
      <c r="D1466" s="2">
        <v>7251</v>
      </c>
      <c r="E1466" s="2">
        <v>263414</v>
      </c>
      <c r="F1466" s="2">
        <v>111989</v>
      </c>
      <c r="G1466" s="2">
        <v>178168</v>
      </c>
      <c r="H1466" s="2">
        <v>82726</v>
      </c>
      <c r="I1466" s="2">
        <v>4511</v>
      </c>
      <c r="J1466" s="2"/>
      <c r="K1466" s="2">
        <v>266</v>
      </c>
      <c r="L1466" s="2">
        <v>16996</v>
      </c>
      <c r="M1466" s="2">
        <v>3673</v>
      </c>
      <c r="N1466" s="2">
        <v>13057</v>
      </c>
      <c r="O1466" s="2">
        <v>502010</v>
      </c>
      <c r="P1466" s="3"/>
      <c r="Q1466" s="3"/>
    </row>
    <row r="1467" spans="1:17" x14ac:dyDescent="0.2">
      <c r="A1467" s="5">
        <v>2004</v>
      </c>
      <c r="B1467" s="4" t="s">
        <v>207</v>
      </c>
      <c r="C1467" s="5" t="s">
        <v>208</v>
      </c>
      <c r="D1467" s="5">
        <v>2330.4969999999998</v>
      </c>
      <c r="E1467" s="5">
        <v>2857.4659999999999</v>
      </c>
      <c r="F1467" s="5">
        <v>0</v>
      </c>
      <c r="G1467" s="5">
        <v>2044.8689999999999</v>
      </c>
      <c r="H1467" s="5">
        <v>812.59699999999998</v>
      </c>
      <c r="I1467" s="5"/>
      <c r="J1467" s="5">
        <v>0</v>
      </c>
      <c r="K1467" s="5">
        <v>0</v>
      </c>
      <c r="L1467" s="5">
        <v>367.65600000000001</v>
      </c>
      <c r="M1467" s="5">
        <v>148.101</v>
      </c>
      <c r="N1467" s="5">
        <v>219.55500000000001</v>
      </c>
      <c r="O1467" s="5">
        <v>402030</v>
      </c>
      <c r="P1467" s="3"/>
      <c r="Q1467" s="3"/>
    </row>
    <row r="1468" spans="1:17" x14ac:dyDescent="0.2">
      <c r="A1468" s="2">
        <v>2005</v>
      </c>
      <c r="B1468" s="1" t="s">
        <v>207</v>
      </c>
      <c r="C1468" s="2" t="s">
        <v>208</v>
      </c>
      <c r="D1468" s="2">
        <v>3064.6460000000002</v>
      </c>
      <c r="E1468" s="2">
        <v>3969.3939999999998</v>
      </c>
      <c r="F1468" s="2">
        <v>0</v>
      </c>
      <c r="G1468" s="2">
        <v>2850.71</v>
      </c>
      <c r="H1468" s="2">
        <v>1118.684</v>
      </c>
      <c r="I1468" s="2"/>
      <c r="J1468" s="2">
        <v>0</v>
      </c>
      <c r="K1468" s="2">
        <v>0</v>
      </c>
      <c r="L1468" s="2">
        <v>508.37900000000002</v>
      </c>
      <c r="M1468" s="2">
        <v>201.52199999999999</v>
      </c>
      <c r="N1468" s="2">
        <v>306.85700000000003</v>
      </c>
      <c r="O1468" s="2">
        <v>402030</v>
      </c>
      <c r="P1468" s="3"/>
      <c r="Q1468" s="3"/>
    </row>
    <row r="1469" spans="1:17" x14ac:dyDescent="0.2">
      <c r="A1469" s="5">
        <v>2006</v>
      </c>
      <c r="B1469" s="4" t="s">
        <v>207</v>
      </c>
      <c r="C1469" s="5" t="s">
        <v>208</v>
      </c>
      <c r="D1469" s="5">
        <v>3350.3780000000002</v>
      </c>
      <c r="E1469" s="5">
        <v>4306.5050000000001</v>
      </c>
      <c r="F1469" s="5">
        <v>0</v>
      </c>
      <c r="G1469" s="5">
        <v>2787.413</v>
      </c>
      <c r="H1469" s="5">
        <v>1519.0920000000001</v>
      </c>
      <c r="I1469" s="5"/>
      <c r="J1469" s="5">
        <v>0</v>
      </c>
      <c r="K1469" s="5">
        <v>0</v>
      </c>
      <c r="L1469" s="5">
        <v>671.65700000000004</v>
      </c>
      <c r="M1469" s="5">
        <v>264.30900000000003</v>
      </c>
      <c r="N1469" s="5">
        <v>407.34800000000001</v>
      </c>
      <c r="O1469" s="5">
        <v>402030</v>
      </c>
      <c r="P1469" s="3"/>
      <c r="Q1469" s="3"/>
    </row>
    <row r="1470" spans="1:17" x14ac:dyDescent="0.2">
      <c r="A1470" s="2">
        <v>2007</v>
      </c>
      <c r="B1470" s="1" t="s">
        <v>207</v>
      </c>
      <c r="C1470" s="2" t="s">
        <v>208</v>
      </c>
      <c r="D1470" s="2">
        <v>3910.6460000000002</v>
      </c>
      <c r="E1470" s="2">
        <v>20306.197</v>
      </c>
      <c r="F1470" s="2">
        <v>0</v>
      </c>
      <c r="G1470" s="2">
        <v>8000.56</v>
      </c>
      <c r="H1470" s="2">
        <v>12305.637000000001</v>
      </c>
      <c r="I1470" s="2">
        <v>3.629</v>
      </c>
      <c r="J1470" s="2">
        <v>0</v>
      </c>
      <c r="K1470" s="2">
        <v>0</v>
      </c>
      <c r="L1470" s="2">
        <v>1095.8019999999999</v>
      </c>
      <c r="M1470" s="2">
        <v>437.26900000000001</v>
      </c>
      <c r="N1470" s="2">
        <v>658.53300000000002</v>
      </c>
      <c r="O1470" s="2">
        <v>402030</v>
      </c>
      <c r="P1470" s="3"/>
      <c r="Q1470" s="3"/>
    </row>
    <row r="1471" spans="1:17" x14ac:dyDescent="0.2">
      <c r="A1471" s="5">
        <v>2008</v>
      </c>
      <c r="B1471" s="4" t="s">
        <v>207</v>
      </c>
      <c r="C1471" s="5" t="s">
        <v>208</v>
      </c>
      <c r="D1471" s="5">
        <v>1034.93</v>
      </c>
      <c r="E1471" s="5">
        <v>48158.654000000002</v>
      </c>
      <c r="F1471" s="5">
        <v>2966.0790000000002</v>
      </c>
      <c r="G1471" s="5">
        <v>29470.084999999999</v>
      </c>
      <c r="H1471" s="5">
        <v>18688.569</v>
      </c>
      <c r="I1471" s="5">
        <v>56.500999999999998</v>
      </c>
      <c r="J1471" s="5">
        <v>0</v>
      </c>
      <c r="K1471" s="5">
        <v>0</v>
      </c>
      <c r="L1471" s="5">
        <v>1247.9639999999999</v>
      </c>
      <c r="M1471" s="5">
        <v>532.47799999999995</v>
      </c>
      <c r="N1471" s="5">
        <v>715.48599999999999</v>
      </c>
      <c r="O1471" s="5">
        <v>402030</v>
      </c>
      <c r="P1471" s="3"/>
      <c r="Q1471" s="3"/>
    </row>
    <row r="1472" spans="1:17" x14ac:dyDescent="0.2">
      <c r="A1472" s="2">
        <v>2009</v>
      </c>
      <c r="B1472" s="1" t="s">
        <v>207</v>
      </c>
      <c r="C1472" s="2" t="s">
        <v>208</v>
      </c>
      <c r="D1472" s="2">
        <v>303.2</v>
      </c>
      <c r="E1472" s="2">
        <v>35651</v>
      </c>
      <c r="F1472" s="2">
        <v>2014.7</v>
      </c>
      <c r="G1472" s="2">
        <v>16350</v>
      </c>
      <c r="H1472" s="2">
        <v>19301</v>
      </c>
      <c r="I1472" s="2">
        <v>133.9</v>
      </c>
      <c r="J1472" s="2">
        <v>0</v>
      </c>
      <c r="K1472" s="2">
        <v>0</v>
      </c>
      <c r="L1472" s="2">
        <v>1437.5</v>
      </c>
      <c r="M1472" s="2">
        <v>611.70000000000005</v>
      </c>
      <c r="N1472" s="2">
        <v>825.8</v>
      </c>
      <c r="O1472" s="2">
        <v>402030</v>
      </c>
      <c r="P1472" s="3"/>
      <c r="Q1472" s="3"/>
    </row>
    <row r="1473" spans="1:17" x14ac:dyDescent="0.2">
      <c r="A1473" s="5">
        <v>2010</v>
      </c>
      <c r="B1473" s="4" t="s">
        <v>207</v>
      </c>
      <c r="C1473" s="5" t="s">
        <v>208</v>
      </c>
      <c r="D1473" s="5">
        <v>905.4</v>
      </c>
      <c r="E1473" s="5">
        <v>35046.1</v>
      </c>
      <c r="F1473" s="5">
        <v>2104.8000000000002</v>
      </c>
      <c r="G1473" s="5">
        <v>14917.9</v>
      </c>
      <c r="H1473" s="5">
        <v>20060.099999999999</v>
      </c>
      <c r="I1473" s="5">
        <v>140.30000000000001</v>
      </c>
      <c r="J1473" s="5">
        <v>0</v>
      </c>
      <c r="K1473" s="5">
        <v>0.7</v>
      </c>
      <c r="L1473" s="5">
        <v>1721.9</v>
      </c>
      <c r="M1473" s="5">
        <v>769.8</v>
      </c>
      <c r="N1473" s="5">
        <v>951.4</v>
      </c>
      <c r="O1473" s="5">
        <v>402030</v>
      </c>
      <c r="P1473" s="3"/>
      <c r="Q1473" s="3"/>
    </row>
    <row r="1474" spans="1:17" x14ac:dyDescent="0.2">
      <c r="A1474" s="2">
        <v>2011</v>
      </c>
      <c r="B1474" s="1" t="s">
        <v>207</v>
      </c>
      <c r="C1474" s="2" t="s">
        <v>208</v>
      </c>
      <c r="D1474" s="2">
        <v>1129.9000000000001</v>
      </c>
      <c r="E1474" s="2">
        <v>40758.699999999997</v>
      </c>
      <c r="F1474" s="2">
        <v>2106.8000000000002</v>
      </c>
      <c r="G1474" s="2">
        <v>19136.400000000001</v>
      </c>
      <c r="H1474" s="2">
        <v>21552</v>
      </c>
      <c r="I1474" s="2">
        <v>116.9</v>
      </c>
      <c r="J1474" s="2">
        <v>0</v>
      </c>
      <c r="K1474" s="2">
        <v>2.1</v>
      </c>
      <c r="L1474" s="2">
        <v>1936.5</v>
      </c>
      <c r="M1474" s="2">
        <v>122.1</v>
      </c>
      <c r="N1474" s="2">
        <v>1812.3</v>
      </c>
      <c r="O1474" s="2">
        <v>402030</v>
      </c>
      <c r="P1474" s="3"/>
      <c r="Q1474" s="3"/>
    </row>
    <row r="1475" spans="1:17" x14ac:dyDescent="0.2">
      <c r="A1475" s="5">
        <v>2012</v>
      </c>
      <c r="B1475" s="4" t="s">
        <v>207</v>
      </c>
      <c r="C1475" s="5" t="s">
        <v>208</v>
      </c>
      <c r="D1475" s="5">
        <v>1701.3</v>
      </c>
      <c r="E1475" s="5">
        <v>38863.199999999997</v>
      </c>
      <c r="F1475" s="5">
        <v>2856.5</v>
      </c>
      <c r="G1475" s="5">
        <v>17357.5</v>
      </c>
      <c r="H1475" s="5">
        <v>21419.1</v>
      </c>
      <c r="I1475" s="5">
        <v>132.19999999999999</v>
      </c>
      <c r="J1475" s="5">
        <v>0</v>
      </c>
      <c r="K1475" s="5">
        <v>10.4</v>
      </c>
      <c r="L1475" s="5">
        <v>1693.4</v>
      </c>
      <c r="M1475" s="5">
        <v>786.7</v>
      </c>
      <c r="N1475" s="5">
        <v>896.3</v>
      </c>
      <c r="O1475" s="5">
        <v>402030</v>
      </c>
      <c r="P1475" s="3"/>
      <c r="Q1475" s="3"/>
    </row>
    <row r="1476" spans="1:17" x14ac:dyDescent="0.2">
      <c r="A1476" s="2">
        <v>2013</v>
      </c>
      <c r="B1476" s="1" t="s">
        <v>207</v>
      </c>
      <c r="C1476" s="2" t="s">
        <v>208</v>
      </c>
      <c r="D1476" s="2">
        <v>2578.1</v>
      </c>
      <c r="E1476" s="2">
        <v>54277.8</v>
      </c>
      <c r="F1476" s="2">
        <v>2857.1</v>
      </c>
      <c r="G1476" s="2">
        <v>33117.300000000003</v>
      </c>
      <c r="H1476" s="2">
        <v>21154.799999999999</v>
      </c>
      <c r="I1476" s="2">
        <v>151.4</v>
      </c>
      <c r="J1476" s="2">
        <v>0</v>
      </c>
      <c r="K1476" s="2">
        <v>1.3</v>
      </c>
      <c r="L1476" s="2">
        <v>1601</v>
      </c>
      <c r="M1476" s="2">
        <v>622.9</v>
      </c>
      <c r="N1476" s="2">
        <v>976.8</v>
      </c>
      <c r="O1476" s="2">
        <v>402030</v>
      </c>
      <c r="P1476" s="3"/>
      <c r="Q1476" s="3"/>
    </row>
    <row r="1477" spans="1:17" x14ac:dyDescent="0.2">
      <c r="A1477" s="5">
        <v>2014</v>
      </c>
      <c r="B1477" s="4" t="s">
        <v>207</v>
      </c>
      <c r="C1477" s="5" t="s">
        <v>208</v>
      </c>
      <c r="D1477" s="5">
        <v>1477.8</v>
      </c>
      <c r="E1477" s="5">
        <v>72241.5</v>
      </c>
      <c r="F1477" s="5">
        <v>2107.9</v>
      </c>
      <c r="G1477" s="5">
        <v>51318</v>
      </c>
      <c r="H1477" s="5">
        <v>20923.5</v>
      </c>
      <c r="I1477" s="5">
        <v>119.4</v>
      </c>
      <c r="J1477" s="5">
        <v>0</v>
      </c>
      <c r="K1477" s="5">
        <v>-0.2</v>
      </c>
      <c r="L1477" s="5">
        <v>1771.4</v>
      </c>
      <c r="M1477" s="5">
        <v>644.5</v>
      </c>
      <c r="N1477" s="5">
        <v>1127.0999999999999</v>
      </c>
      <c r="O1477" s="5">
        <v>402030</v>
      </c>
      <c r="P1477" s="3"/>
      <c r="Q1477" s="3"/>
    </row>
    <row r="1478" spans="1:17" x14ac:dyDescent="0.2">
      <c r="A1478" s="2">
        <v>2015</v>
      </c>
      <c r="B1478" s="1" t="s">
        <v>207</v>
      </c>
      <c r="C1478" s="2" t="s">
        <v>208</v>
      </c>
      <c r="D1478" s="2">
        <v>1765.1</v>
      </c>
      <c r="E1478" s="2">
        <v>67371.5</v>
      </c>
      <c r="F1478" s="2">
        <v>2241.4</v>
      </c>
      <c r="G1478" s="2">
        <v>46819.7</v>
      </c>
      <c r="H1478" s="2">
        <v>20551.8</v>
      </c>
      <c r="I1478" s="2">
        <v>117.4</v>
      </c>
      <c r="J1478" s="2">
        <v>0</v>
      </c>
      <c r="K1478" s="2">
        <v>0</v>
      </c>
      <c r="L1478" s="2">
        <v>1956.8</v>
      </c>
      <c r="M1478" s="2">
        <v>709.8</v>
      </c>
      <c r="N1478" s="2">
        <v>1247</v>
      </c>
      <c r="O1478" s="2">
        <v>402030</v>
      </c>
      <c r="P1478" s="3"/>
      <c r="Q1478" s="3"/>
    </row>
    <row r="1479" spans="1:17" x14ac:dyDescent="0.2">
      <c r="A1479" s="5">
        <v>2016</v>
      </c>
      <c r="B1479" s="4" t="s">
        <v>207</v>
      </c>
      <c r="C1479" s="5" t="s">
        <v>208</v>
      </c>
      <c r="D1479" s="5">
        <v>1981.9</v>
      </c>
      <c r="E1479" s="5">
        <v>69369.399999999994</v>
      </c>
      <c r="F1479" s="5">
        <v>2231.1999999999998</v>
      </c>
      <c r="G1479" s="5">
        <v>49028.7</v>
      </c>
      <c r="H1479" s="5">
        <v>20340.7</v>
      </c>
      <c r="I1479" s="5">
        <v>123.5</v>
      </c>
      <c r="J1479" s="5">
        <v>0</v>
      </c>
      <c r="K1479" s="5">
        <v>0</v>
      </c>
      <c r="L1479" s="5">
        <v>2287.6</v>
      </c>
      <c r="M1479" s="5">
        <v>753.5</v>
      </c>
      <c r="N1479" s="5">
        <v>1534.1</v>
      </c>
      <c r="O1479" s="5">
        <v>402030</v>
      </c>
      <c r="P1479" s="3"/>
      <c r="Q1479" s="3"/>
    </row>
    <row r="1480" spans="1:17" x14ac:dyDescent="0.2">
      <c r="A1480" s="2">
        <v>2017</v>
      </c>
      <c r="B1480" s="1" t="s">
        <v>207</v>
      </c>
      <c r="C1480" s="2" t="s">
        <v>208</v>
      </c>
      <c r="D1480" s="2">
        <v>1993.7</v>
      </c>
      <c r="E1480" s="2">
        <v>75791.199999999997</v>
      </c>
      <c r="F1480" s="2">
        <v>2233.1</v>
      </c>
      <c r="G1480" s="2">
        <v>53379.4</v>
      </c>
      <c r="H1480" s="2">
        <v>22411.8</v>
      </c>
      <c r="I1480" s="2">
        <v>117</v>
      </c>
      <c r="J1480" s="2">
        <v>0</v>
      </c>
      <c r="K1480" s="2">
        <v>0</v>
      </c>
      <c r="L1480" s="2">
        <v>2526.3000000000002</v>
      </c>
      <c r="M1480" s="2">
        <v>-1537.1</v>
      </c>
      <c r="N1480" s="2">
        <v>4063.4</v>
      </c>
      <c r="O1480" s="2">
        <v>402030</v>
      </c>
      <c r="P1480" s="3"/>
      <c r="Q1480" s="3"/>
    </row>
    <row r="1481" spans="1:17" x14ac:dyDescent="0.2">
      <c r="A1481" s="5">
        <v>2018</v>
      </c>
      <c r="B1481" s="4" t="s">
        <v>207</v>
      </c>
      <c r="C1481" s="5" t="s">
        <v>208</v>
      </c>
      <c r="D1481" s="5">
        <v>1448.9</v>
      </c>
      <c r="E1481" s="5">
        <v>77475.7</v>
      </c>
      <c r="F1481" s="5">
        <v>4401</v>
      </c>
      <c r="G1481" s="5">
        <v>51510.400000000001</v>
      </c>
      <c r="H1481" s="5">
        <v>25918.5</v>
      </c>
      <c r="I1481" s="5">
        <v>157.69999999999999</v>
      </c>
      <c r="J1481" s="5">
        <v>0</v>
      </c>
      <c r="K1481" s="5">
        <v>1.5</v>
      </c>
      <c r="L1481" s="5">
        <v>2777.8</v>
      </c>
      <c r="M1481" s="5">
        <v>814.1</v>
      </c>
      <c r="N1481" s="5">
        <v>1962.2</v>
      </c>
      <c r="O1481" s="5">
        <v>402030</v>
      </c>
      <c r="P1481" s="3"/>
      <c r="Q1481" s="3"/>
    </row>
    <row r="1482" spans="1:17" x14ac:dyDescent="0.2">
      <c r="A1482" s="2">
        <v>2019</v>
      </c>
      <c r="B1482" s="1" t="s">
        <v>207</v>
      </c>
      <c r="C1482" s="2" t="s">
        <v>208</v>
      </c>
      <c r="D1482" s="2">
        <v>1638.9</v>
      </c>
      <c r="E1482" s="2">
        <v>75215.3</v>
      </c>
      <c r="F1482" s="2">
        <v>4399.2</v>
      </c>
      <c r="G1482" s="2">
        <v>49056</v>
      </c>
      <c r="H1482" s="2">
        <v>26128.9</v>
      </c>
      <c r="I1482" s="2">
        <v>178</v>
      </c>
      <c r="J1482" s="2">
        <v>0</v>
      </c>
      <c r="K1482" s="2">
        <v>-0.7</v>
      </c>
      <c r="L1482" s="2">
        <v>2689.6</v>
      </c>
      <c r="M1482" s="2">
        <v>573.79999999999995</v>
      </c>
      <c r="N1482" s="2">
        <v>2116.5</v>
      </c>
      <c r="O1482" s="2">
        <v>402030</v>
      </c>
      <c r="P1482" s="3"/>
      <c r="Q1482" s="3"/>
    </row>
    <row r="1483" spans="1:17" x14ac:dyDescent="0.2">
      <c r="A1483" s="5">
        <v>2004</v>
      </c>
      <c r="B1483" s="4" t="s">
        <v>209</v>
      </c>
      <c r="C1483" s="5" t="s">
        <v>210</v>
      </c>
      <c r="D1483" s="5">
        <v>0</v>
      </c>
      <c r="E1483" s="5">
        <v>329.65300000000002</v>
      </c>
      <c r="F1483" s="5">
        <v>0</v>
      </c>
      <c r="G1483" s="5">
        <v>67.087000000000003</v>
      </c>
      <c r="H1483" s="5">
        <v>262.56599999999997</v>
      </c>
      <c r="I1483" s="5">
        <v>0.191</v>
      </c>
      <c r="J1483" s="5">
        <v>0.21099999999999999</v>
      </c>
      <c r="K1483" s="5">
        <v>0</v>
      </c>
      <c r="L1483" s="5">
        <v>6.1260000000000003</v>
      </c>
      <c r="M1483" s="5">
        <v>0</v>
      </c>
      <c r="N1483" s="5">
        <v>6.1260000000000003</v>
      </c>
      <c r="O1483" s="5">
        <v>253010</v>
      </c>
      <c r="P1483" s="3"/>
      <c r="Q1483" s="3"/>
    </row>
    <row r="1484" spans="1:17" x14ac:dyDescent="0.2">
      <c r="A1484" s="2">
        <v>2005</v>
      </c>
      <c r="B1484" s="1" t="s">
        <v>209</v>
      </c>
      <c r="C1484" s="2" t="s">
        <v>210</v>
      </c>
      <c r="D1484" s="2">
        <v>6.0999999999999999E-2</v>
      </c>
      <c r="E1484" s="2">
        <v>392.495</v>
      </c>
      <c r="F1484" s="2">
        <v>3.5329999999999999</v>
      </c>
      <c r="G1484" s="2">
        <v>83.141000000000005</v>
      </c>
      <c r="H1484" s="2">
        <v>309.35399999999998</v>
      </c>
      <c r="I1484" s="2">
        <v>0.79</v>
      </c>
      <c r="J1484" s="2">
        <v>3.5999999999999997E-2</v>
      </c>
      <c r="K1484" s="2">
        <v>0</v>
      </c>
      <c r="L1484" s="2">
        <v>30.24</v>
      </c>
      <c r="M1484" s="2">
        <v>-7.4560000000000004</v>
      </c>
      <c r="N1484" s="2">
        <v>37.695999999999998</v>
      </c>
      <c r="O1484" s="2">
        <v>253010</v>
      </c>
      <c r="P1484" s="3"/>
      <c r="Q1484" s="3"/>
    </row>
    <row r="1485" spans="1:17" x14ac:dyDescent="0.2">
      <c r="A1485" s="5">
        <v>2006</v>
      </c>
      <c r="B1485" s="4" t="s">
        <v>209</v>
      </c>
      <c r="C1485" s="5" t="s">
        <v>210</v>
      </c>
      <c r="D1485" s="5">
        <v>153.642</v>
      </c>
      <c r="E1485" s="5">
        <v>604.20799999999997</v>
      </c>
      <c r="F1485" s="5">
        <v>4.1070000000000002</v>
      </c>
      <c r="G1485" s="5">
        <v>130.251</v>
      </c>
      <c r="H1485" s="5">
        <v>473.95699999999999</v>
      </c>
      <c r="I1485" s="5">
        <v>0.27100000000000002</v>
      </c>
      <c r="J1485" s="5">
        <v>6.5739999999999998</v>
      </c>
      <c r="K1485" s="5">
        <v>0</v>
      </c>
      <c r="L1485" s="5">
        <v>68.254999999999995</v>
      </c>
      <c r="M1485" s="5">
        <v>26.832000000000001</v>
      </c>
      <c r="N1485" s="5">
        <v>41.423000000000002</v>
      </c>
      <c r="O1485" s="5">
        <v>253010</v>
      </c>
      <c r="P1485" s="3"/>
      <c r="Q1485" s="3"/>
    </row>
    <row r="1486" spans="1:17" x14ac:dyDescent="0.2">
      <c r="A1486" s="2">
        <v>2007</v>
      </c>
      <c r="B1486" s="1" t="s">
        <v>209</v>
      </c>
      <c r="C1486" s="2" t="s">
        <v>210</v>
      </c>
      <c r="D1486" s="2">
        <v>171.17599999999999</v>
      </c>
      <c r="E1486" s="2">
        <v>722.11500000000001</v>
      </c>
      <c r="F1486" s="2">
        <v>4.0359999999999996</v>
      </c>
      <c r="G1486" s="2">
        <v>160.005</v>
      </c>
      <c r="H1486" s="2">
        <v>562.11</v>
      </c>
      <c r="I1486" s="2">
        <v>0.29599999999999999</v>
      </c>
      <c r="J1486" s="2">
        <v>6.1150000000000002</v>
      </c>
      <c r="K1486" s="2">
        <v>0</v>
      </c>
      <c r="L1486" s="2">
        <v>114.002</v>
      </c>
      <c r="M1486" s="2">
        <v>43.439</v>
      </c>
      <c r="N1486" s="2">
        <v>70.563000000000002</v>
      </c>
      <c r="O1486" s="2">
        <v>253010</v>
      </c>
      <c r="P1486" s="3"/>
      <c r="Q1486" s="3"/>
    </row>
    <row r="1487" spans="1:17" x14ac:dyDescent="0.2">
      <c r="A1487" s="5">
        <v>2008</v>
      </c>
      <c r="B1487" s="4" t="s">
        <v>209</v>
      </c>
      <c r="C1487" s="5" t="s">
        <v>210</v>
      </c>
      <c r="D1487" s="5">
        <v>188.03399999999999</v>
      </c>
      <c r="E1487" s="5">
        <v>824.98500000000001</v>
      </c>
      <c r="F1487" s="5">
        <v>3.96</v>
      </c>
      <c r="G1487" s="5">
        <v>202.39500000000001</v>
      </c>
      <c r="H1487" s="5">
        <v>622.59</v>
      </c>
      <c r="I1487" s="5">
        <v>0.30199999999999999</v>
      </c>
      <c r="J1487" s="5">
        <v>3.4689999999999999</v>
      </c>
      <c r="K1487" s="5">
        <v>0</v>
      </c>
      <c r="L1487" s="5">
        <v>127.206</v>
      </c>
      <c r="M1487" s="5">
        <v>49.003999999999998</v>
      </c>
      <c r="N1487" s="5">
        <v>78.201999999999998</v>
      </c>
      <c r="O1487" s="5">
        <v>253010</v>
      </c>
      <c r="P1487" s="3"/>
      <c r="Q1487" s="3"/>
    </row>
    <row r="1488" spans="1:17" x14ac:dyDescent="0.2">
      <c r="A1488" s="2">
        <v>2009</v>
      </c>
      <c r="B1488" s="1" t="s">
        <v>209</v>
      </c>
      <c r="C1488" s="2" t="s">
        <v>210</v>
      </c>
      <c r="D1488" s="2">
        <v>269.56599999999997</v>
      </c>
      <c r="E1488" s="2">
        <v>961.505</v>
      </c>
      <c r="F1488" s="2">
        <v>3.8780000000000001</v>
      </c>
      <c r="G1488" s="2">
        <v>258.04399999999998</v>
      </c>
      <c r="H1488" s="2">
        <v>703.46100000000001</v>
      </c>
      <c r="I1488" s="2"/>
      <c r="J1488" s="2"/>
      <c r="K1488" s="2">
        <v>0</v>
      </c>
      <c r="L1488" s="2">
        <v>204.22499999999999</v>
      </c>
      <c r="M1488" s="2">
        <v>77.38</v>
      </c>
      <c r="N1488" s="2">
        <v>126.845</v>
      </c>
      <c r="O1488" s="2">
        <v>253010</v>
      </c>
      <c r="P1488" s="3"/>
      <c r="Q1488" s="3"/>
    </row>
    <row r="1489" spans="1:17" x14ac:dyDescent="0.2">
      <c r="A1489" s="5">
        <v>2010</v>
      </c>
      <c r="B1489" s="4" t="s">
        <v>209</v>
      </c>
      <c r="C1489" s="5" t="s">
        <v>210</v>
      </c>
      <c r="D1489" s="5">
        <v>349.60399999999998</v>
      </c>
      <c r="E1489" s="5">
        <v>1121.605</v>
      </c>
      <c r="F1489" s="5">
        <v>3.782</v>
      </c>
      <c r="G1489" s="5">
        <v>310.73200000000003</v>
      </c>
      <c r="H1489" s="5">
        <v>810.87300000000005</v>
      </c>
      <c r="I1489" s="5"/>
      <c r="J1489" s="5"/>
      <c r="K1489" s="5">
        <v>0</v>
      </c>
      <c r="L1489" s="5">
        <v>289.06099999999998</v>
      </c>
      <c r="M1489" s="5">
        <v>110.08</v>
      </c>
      <c r="N1489" s="5">
        <v>178.98099999999999</v>
      </c>
      <c r="O1489" s="5">
        <v>253010</v>
      </c>
      <c r="P1489" s="3"/>
      <c r="Q1489" s="3"/>
    </row>
    <row r="1490" spans="1:17" x14ac:dyDescent="0.2">
      <c r="A1490" s="2">
        <v>2011</v>
      </c>
      <c r="B1490" s="1" t="s">
        <v>209</v>
      </c>
      <c r="C1490" s="2" t="s">
        <v>210</v>
      </c>
      <c r="D1490" s="2">
        <v>456.24799999999999</v>
      </c>
      <c r="E1490" s="2">
        <v>1425.308</v>
      </c>
      <c r="F1490" s="2">
        <v>3.6619999999999999</v>
      </c>
      <c r="G1490" s="2">
        <v>381.08199999999999</v>
      </c>
      <c r="H1490" s="2">
        <v>1044.2260000000001</v>
      </c>
      <c r="I1490" s="2"/>
      <c r="J1490" s="2"/>
      <c r="K1490" s="2">
        <v>0</v>
      </c>
      <c r="L1490" s="2">
        <v>349.70499999999998</v>
      </c>
      <c r="M1490" s="2">
        <v>134.76</v>
      </c>
      <c r="N1490" s="2">
        <v>214.94499999999999</v>
      </c>
      <c r="O1490" s="2">
        <v>253010</v>
      </c>
      <c r="P1490" s="3"/>
      <c r="Q1490" s="3"/>
    </row>
    <row r="1491" spans="1:17" x14ac:dyDescent="0.2">
      <c r="A1491" s="5">
        <v>2012</v>
      </c>
      <c r="B1491" s="4" t="s">
        <v>209</v>
      </c>
      <c r="C1491" s="5" t="s">
        <v>210</v>
      </c>
      <c r="D1491" s="5">
        <v>472.85899999999998</v>
      </c>
      <c r="E1491" s="5">
        <v>1668.6669999999999</v>
      </c>
      <c r="F1491" s="5">
        <v>3.5289999999999999</v>
      </c>
      <c r="G1491" s="5">
        <v>422.74099999999999</v>
      </c>
      <c r="H1491" s="5">
        <v>1245.9259999999999</v>
      </c>
      <c r="I1491" s="5"/>
      <c r="J1491" s="5"/>
      <c r="K1491" s="5">
        <v>0</v>
      </c>
      <c r="L1491" s="5">
        <v>457.685</v>
      </c>
      <c r="M1491" s="5">
        <v>179.685</v>
      </c>
      <c r="N1491" s="5">
        <v>278</v>
      </c>
      <c r="O1491" s="5">
        <v>253010</v>
      </c>
      <c r="P1491" s="3"/>
      <c r="Q1491" s="3"/>
    </row>
    <row r="1492" spans="1:17" x14ac:dyDescent="0.2">
      <c r="A1492" s="2">
        <v>2013</v>
      </c>
      <c r="B1492" s="1" t="s">
        <v>209</v>
      </c>
      <c r="C1492" s="2" t="s">
        <v>210</v>
      </c>
      <c r="D1492" s="2">
        <v>578.17399999999998</v>
      </c>
      <c r="E1492" s="2">
        <v>2009.28</v>
      </c>
      <c r="F1492" s="2"/>
      <c r="G1492" s="2"/>
      <c r="H1492" s="2">
        <v>1538.288</v>
      </c>
      <c r="I1492" s="2"/>
      <c r="J1492" s="2"/>
      <c r="K1492" s="2">
        <v>0</v>
      </c>
      <c r="L1492" s="2">
        <v>534.471</v>
      </c>
      <c r="M1492" s="2">
        <v>207.03299999999999</v>
      </c>
      <c r="N1492" s="2">
        <v>327.43799999999999</v>
      </c>
      <c r="O1492" s="2">
        <v>253010</v>
      </c>
      <c r="P1492" s="3"/>
      <c r="Q1492" s="3"/>
    </row>
    <row r="1493" spans="1:17" x14ac:dyDescent="0.2">
      <c r="A1493" s="5">
        <v>2014</v>
      </c>
      <c r="B1493" s="4" t="s">
        <v>209</v>
      </c>
      <c r="C1493" s="5" t="s">
        <v>210</v>
      </c>
      <c r="D1493" s="5">
        <v>758.05700000000002</v>
      </c>
      <c r="E1493" s="5">
        <v>2546.2849999999999</v>
      </c>
      <c r="F1493" s="5"/>
      <c r="G1493" s="5"/>
      <c r="H1493" s="5">
        <v>2012.3689999999999</v>
      </c>
      <c r="I1493" s="5"/>
      <c r="J1493" s="5"/>
      <c r="K1493" s="5"/>
      <c r="L1493" s="5">
        <v>714.303</v>
      </c>
      <c r="M1493" s="5">
        <v>268.92899999999997</v>
      </c>
      <c r="N1493" s="5">
        <v>445.37400000000002</v>
      </c>
      <c r="O1493" s="5">
        <v>253010</v>
      </c>
      <c r="P1493" s="3"/>
      <c r="Q1493" s="3"/>
    </row>
    <row r="1494" spans="1:17" x14ac:dyDescent="0.2">
      <c r="A1494" s="2">
        <v>2015</v>
      </c>
      <c r="B1494" s="1" t="s">
        <v>209</v>
      </c>
      <c r="C1494" s="2" t="s">
        <v>210</v>
      </c>
      <c r="D1494" s="2">
        <v>663.20399999999995</v>
      </c>
      <c r="E1494" s="2">
        <v>2725.0659999999998</v>
      </c>
      <c r="F1494" s="2"/>
      <c r="G1494" s="2"/>
      <c r="H1494" s="2">
        <v>2127.9740000000002</v>
      </c>
      <c r="I1494" s="2"/>
      <c r="J1494" s="2"/>
      <c r="K1494" s="2"/>
      <c r="L1494" s="2">
        <v>769.86699999999996</v>
      </c>
      <c r="M1494" s="2">
        <v>294.26499999999999</v>
      </c>
      <c r="N1494" s="2">
        <v>475.60199999999998</v>
      </c>
      <c r="O1494" s="2">
        <v>253010</v>
      </c>
      <c r="P1494" s="3"/>
      <c r="Q1494" s="3"/>
    </row>
    <row r="1495" spans="1:17" x14ac:dyDescent="0.2">
      <c r="A1495" s="5">
        <v>2016</v>
      </c>
      <c r="B1495" s="4" t="s">
        <v>209</v>
      </c>
      <c r="C1495" s="5" t="s">
        <v>210</v>
      </c>
      <c r="D1495" s="5">
        <v>417.71600000000001</v>
      </c>
      <c r="E1495" s="5">
        <v>2026.1030000000001</v>
      </c>
      <c r="F1495" s="5"/>
      <c r="G1495" s="5"/>
      <c r="H1495" s="5">
        <v>1402.4929999999999</v>
      </c>
      <c r="I1495" s="5"/>
      <c r="J1495" s="5"/>
      <c r="K1495" s="5"/>
      <c r="L1495" s="5">
        <v>38.738999999999997</v>
      </c>
      <c r="M1495" s="5">
        <v>15.801</v>
      </c>
      <c r="N1495" s="5">
        <v>22.937999999999999</v>
      </c>
      <c r="O1495" s="5">
        <v>253010</v>
      </c>
      <c r="P1495" s="3"/>
      <c r="Q1495" s="3"/>
    </row>
    <row r="1496" spans="1:17" x14ac:dyDescent="0.2">
      <c r="A1496" s="2">
        <v>2017</v>
      </c>
      <c r="B1496" s="1" t="s">
        <v>209</v>
      </c>
      <c r="C1496" s="2" t="s">
        <v>210</v>
      </c>
      <c r="D1496" s="2">
        <v>508.95100000000002</v>
      </c>
      <c r="E1496" s="2">
        <v>2045.692</v>
      </c>
      <c r="F1496" s="2"/>
      <c r="G1496" s="2"/>
      <c r="H1496" s="2">
        <v>1364.4449999999999</v>
      </c>
      <c r="I1496" s="2"/>
      <c r="J1496" s="2"/>
      <c r="K1496" s="2"/>
      <c r="L1496" s="2">
        <v>275.74299999999999</v>
      </c>
      <c r="M1496" s="2">
        <v>99.49</v>
      </c>
      <c r="N1496" s="2">
        <v>176.25299999999999</v>
      </c>
      <c r="O1496" s="2">
        <v>253010</v>
      </c>
      <c r="P1496" s="3"/>
      <c r="Q1496" s="3"/>
    </row>
    <row r="1497" spans="1:17" x14ac:dyDescent="0.2">
      <c r="A1497" s="5">
        <v>2018</v>
      </c>
      <c r="B1497" s="4" t="s">
        <v>209</v>
      </c>
      <c r="C1497" s="5" t="s">
        <v>210</v>
      </c>
      <c r="D1497" s="5">
        <v>676.798</v>
      </c>
      <c r="E1497" s="5">
        <v>2265.518</v>
      </c>
      <c r="F1497" s="5"/>
      <c r="G1497" s="5"/>
      <c r="H1497" s="5">
        <v>1441.3389999999999</v>
      </c>
      <c r="I1497" s="5"/>
      <c r="J1497" s="5"/>
      <c r="K1497" s="5"/>
      <c r="L1497" s="5">
        <v>268.43599999999998</v>
      </c>
      <c r="M1497" s="5">
        <v>91.882999999999996</v>
      </c>
      <c r="N1497" s="5">
        <v>176.553</v>
      </c>
      <c r="O1497" s="5">
        <v>253010</v>
      </c>
      <c r="P1497" s="3"/>
      <c r="Q1497" s="3"/>
    </row>
    <row r="1498" spans="1:17" x14ac:dyDescent="0.2">
      <c r="A1498" s="2">
        <v>2019</v>
      </c>
      <c r="B1498" s="1" t="s">
        <v>209</v>
      </c>
      <c r="C1498" s="2" t="s">
        <v>210</v>
      </c>
      <c r="D1498" s="2">
        <v>880.78200000000004</v>
      </c>
      <c r="E1498" s="2">
        <v>5104.6040000000003</v>
      </c>
      <c r="F1498" s="2">
        <v>2851.5129999999999</v>
      </c>
      <c r="G1498" s="2">
        <v>3421.578</v>
      </c>
      <c r="H1498" s="2">
        <v>1683.0260000000001</v>
      </c>
      <c r="I1498" s="2"/>
      <c r="J1498" s="2"/>
      <c r="K1498" s="2"/>
      <c r="L1498" s="2">
        <v>458.28500000000003</v>
      </c>
      <c r="M1498" s="2">
        <v>108.127</v>
      </c>
      <c r="N1498" s="2">
        <v>350.15800000000002</v>
      </c>
      <c r="O1498" s="2">
        <v>253010</v>
      </c>
      <c r="P1498" s="3"/>
      <c r="Q1498" s="3"/>
    </row>
    <row r="1499" spans="1:17" x14ac:dyDescent="0.2">
      <c r="A1499" s="5">
        <v>2004</v>
      </c>
      <c r="B1499" s="4" t="s">
        <v>211</v>
      </c>
      <c r="C1499" s="5" t="s">
        <v>212</v>
      </c>
      <c r="D1499" s="5">
        <v>690</v>
      </c>
      <c r="E1499" s="5">
        <v>6527</v>
      </c>
      <c r="F1499" s="5">
        <v>1583</v>
      </c>
      <c r="G1499" s="5">
        <v>4918</v>
      </c>
      <c r="H1499" s="5">
        <v>1401</v>
      </c>
      <c r="I1499" s="5">
        <v>124</v>
      </c>
      <c r="J1499" s="5">
        <v>12</v>
      </c>
      <c r="K1499" s="5">
        <v>26</v>
      </c>
      <c r="L1499" s="5">
        <v>432</v>
      </c>
      <c r="M1499" s="5">
        <v>56</v>
      </c>
      <c r="N1499" s="5">
        <v>350</v>
      </c>
      <c r="O1499" s="5">
        <v>201060</v>
      </c>
      <c r="P1499" s="3"/>
      <c r="Q1499" s="3"/>
    </row>
    <row r="1500" spans="1:17" x14ac:dyDescent="0.2">
      <c r="A1500" s="2">
        <v>2005</v>
      </c>
      <c r="B1500" s="1" t="s">
        <v>211</v>
      </c>
      <c r="C1500" s="2" t="s">
        <v>212</v>
      </c>
      <c r="D1500" s="2">
        <v>840</v>
      </c>
      <c r="E1500" s="2">
        <v>6885</v>
      </c>
      <c r="F1500" s="2">
        <v>1327</v>
      </c>
      <c r="G1500" s="2">
        <v>4796</v>
      </c>
      <c r="H1500" s="2">
        <v>1864</v>
      </c>
      <c r="I1500" s="2">
        <v>111</v>
      </c>
      <c r="J1500" s="2">
        <v>24</v>
      </c>
      <c r="K1500" s="2">
        <v>32</v>
      </c>
      <c r="L1500" s="2">
        <v>798</v>
      </c>
      <c r="M1500" s="2">
        <v>216</v>
      </c>
      <c r="N1500" s="2">
        <v>550</v>
      </c>
      <c r="O1500" s="2">
        <v>201060</v>
      </c>
      <c r="P1500" s="3"/>
      <c r="Q1500" s="3"/>
    </row>
    <row r="1501" spans="1:17" x14ac:dyDescent="0.2">
      <c r="A1501" s="5">
        <v>2006</v>
      </c>
      <c r="B1501" s="4" t="s">
        <v>211</v>
      </c>
      <c r="C1501" s="5" t="s">
        <v>212</v>
      </c>
      <c r="D1501" s="5">
        <v>935</v>
      </c>
      <c r="E1501" s="5">
        <v>7465</v>
      </c>
      <c r="F1501" s="5">
        <v>774</v>
      </c>
      <c r="G1501" s="5">
        <v>4409</v>
      </c>
      <c r="H1501" s="5">
        <v>2802</v>
      </c>
      <c r="I1501" s="5">
        <v>100</v>
      </c>
      <c r="J1501" s="5">
        <v>47</v>
      </c>
      <c r="K1501" s="5">
        <v>44</v>
      </c>
      <c r="L1501" s="5">
        <v>1083</v>
      </c>
      <c r="M1501" s="5">
        <v>324</v>
      </c>
      <c r="N1501" s="5">
        <v>715</v>
      </c>
      <c r="O1501" s="5">
        <v>201060</v>
      </c>
      <c r="P1501" s="3"/>
      <c r="Q1501" s="3"/>
    </row>
    <row r="1502" spans="1:17" x14ac:dyDescent="0.2">
      <c r="A1502" s="2">
        <v>2007</v>
      </c>
      <c r="B1502" s="1" t="s">
        <v>211</v>
      </c>
      <c r="C1502" s="2" t="s">
        <v>212</v>
      </c>
      <c r="D1502" s="2">
        <v>697</v>
      </c>
      <c r="E1502" s="2">
        <v>8195</v>
      </c>
      <c r="F1502" s="2">
        <v>661</v>
      </c>
      <c r="G1502" s="2">
        <v>4493</v>
      </c>
      <c r="H1502" s="2">
        <v>3409</v>
      </c>
      <c r="I1502" s="2">
        <v>71</v>
      </c>
      <c r="J1502" s="2">
        <v>36</v>
      </c>
      <c r="K1502" s="2">
        <v>49</v>
      </c>
      <c r="L1502" s="2">
        <v>1169</v>
      </c>
      <c r="M1502" s="2">
        <v>381</v>
      </c>
      <c r="N1502" s="2">
        <v>739</v>
      </c>
      <c r="O1502" s="2">
        <v>201060</v>
      </c>
      <c r="P1502" s="3"/>
      <c r="Q1502" s="3"/>
    </row>
    <row r="1503" spans="1:17" x14ac:dyDescent="0.2">
      <c r="A1503" s="5">
        <v>2008</v>
      </c>
      <c r="B1503" s="4" t="s">
        <v>211</v>
      </c>
      <c r="C1503" s="5" t="s">
        <v>212</v>
      </c>
      <c r="D1503" s="5">
        <v>503</v>
      </c>
      <c r="E1503" s="5">
        <v>8519</v>
      </c>
      <c r="F1503" s="5">
        <v>659</v>
      </c>
      <c r="G1503" s="5">
        <v>5039</v>
      </c>
      <c r="H1503" s="5">
        <v>3230</v>
      </c>
      <c r="I1503" s="5">
        <v>54</v>
      </c>
      <c r="J1503" s="5">
        <v>18</v>
      </c>
      <c r="K1503" s="5">
        <v>63</v>
      </c>
      <c r="L1503" s="5">
        <v>1178</v>
      </c>
      <c r="M1503" s="5">
        <v>360</v>
      </c>
      <c r="N1503" s="5">
        <v>755</v>
      </c>
      <c r="O1503" s="5">
        <v>201060</v>
      </c>
      <c r="P1503" s="3"/>
      <c r="Q1503" s="3"/>
    </row>
    <row r="1504" spans="1:17" x14ac:dyDescent="0.2">
      <c r="A1504" s="2">
        <v>2009</v>
      </c>
      <c r="B1504" s="1" t="s">
        <v>211</v>
      </c>
      <c r="C1504" s="2" t="s">
        <v>212</v>
      </c>
      <c r="D1504" s="2">
        <v>1120</v>
      </c>
      <c r="E1504" s="2">
        <v>8816</v>
      </c>
      <c r="F1504" s="2">
        <v>667</v>
      </c>
      <c r="G1504" s="2">
        <v>4796</v>
      </c>
      <c r="H1504" s="2">
        <v>3773</v>
      </c>
      <c r="I1504" s="2">
        <v>55</v>
      </c>
      <c r="J1504" s="2">
        <v>8</v>
      </c>
      <c r="K1504" s="2">
        <v>56</v>
      </c>
      <c r="L1504" s="2">
        <v>640</v>
      </c>
      <c r="M1504" s="2">
        <v>156</v>
      </c>
      <c r="N1504" s="2">
        <v>428</v>
      </c>
      <c r="O1504" s="2">
        <v>201060</v>
      </c>
      <c r="P1504" s="3"/>
      <c r="Q1504" s="3"/>
    </row>
    <row r="1505" spans="1:17" x14ac:dyDescent="0.2">
      <c r="A1505" s="5">
        <v>2010</v>
      </c>
      <c r="B1505" s="4" t="s">
        <v>211</v>
      </c>
      <c r="C1505" s="5" t="s">
        <v>212</v>
      </c>
      <c r="D1505" s="5">
        <v>1362</v>
      </c>
      <c r="E1505" s="5">
        <v>10402</v>
      </c>
      <c r="F1505" s="5">
        <v>761</v>
      </c>
      <c r="G1505" s="5">
        <v>5406</v>
      </c>
      <c r="H1505" s="5">
        <v>4670</v>
      </c>
      <c r="I1505" s="5">
        <v>60</v>
      </c>
      <c r="J1505" s="5">
        <v>21</v>
      </c>
      <c r="K1505" s="5">
        <v>100</v>
      </c>
      <c r="L1505" s="5">
        <v>1617</v>
      </c>
      <c r="M1505" s="5">
        <v>477</v>
      </c>
      <c r="N1505" s="5">
        <v>1040</v>
      </c>
      <c r="O1505" s="5">
        <v>201060</v>
      </c>
      <c r="P1505" s="3"/>
      <c r="Q1505" s="3"/>
    </row>
    <row r="1506" spans="1:17" x14ac:dyDescent="0.2">
      <c r="A1506" s="2">
        <v>2011</v>
      </c>
      <c r="B1506" s="1" t="s">
        <v>211</v>
      </c>
      <c r="C1506" s="2" t="s">
        <v>212</v>
      </c>
      <c r="D1506" s="2">
        <v>1761</v>
      </c>
      <c r="E1506" s="2">
        <v>11668</v>
      </c>
      <c r="F1506" s="2">
        <v>755</v>
      </c>
      <c r="G1506" s="2">
        <v>5837</v>
      </c>
      <c r="H1506" s="2">
        <v>5492</v>
      </c>
      <c r="I1506" s="2">
        <v>64</v>
      </c>
      <c r="J1506" s="2">
        <v>34</v>
      </c>
      <c r="K1506" s="2">
        <v>98</v>
      </c>
      <c r="L1506" s="2">
        <v>2671</v>
      </c>
      <c r="M1506" s="2">
        <v>725</v>
      </c>
      <c r="N1506" s="2">
        <v>1848</v>
      </c>
      <c r="O1506" s="2">
        <v>201060</v>
      </c>
      <c r="P1506" s="3"/>
      <c r="Q1506" s="3"/>
    </row>
    <row r="1507" spans="1:17" x14ac:dyDescent="0.2">
      <c r="A1507" s="5">
        <v>2012</v>
      </c>
      <c r="B1507" s="4" t="s">
        <v>211</v>
      </c>
      <c r="C1507" s="5" t="s">
        <v>212</v>
      </c>
      <c r="D1507" s="5">
        <v>1616</v>
      </c>
      <c r="E1507" s="5">
        <v>12548</v>
      </c>
      <c r="F1507" s="5">
        <v>759</v>
      </c>
      <c r="G1507" s="5">
        <v>5574</v>
      </c>
      <c r="H1507" s="5">
        <v>6603</v>
      </c>
      <c r="I1507" s="5">
        <v>54</v>
      </c>
      <c r="J1507" s="5">
        <v>25</v>
      </c>
      <c r="K1507" s="5">
        <v>93</v>
      </c>
      <c r="L1507" s="5">
        <v>2271</v>
      </c>
      <c r="M1507" s="5">
        <v>533</v>
      </c>
      <c r="N1507" s="5">
        <v>1645</v>
      </c>
      <c r="O1507" s="5">
        <v>201060</v>
      </c>
      <c r="P1507" s="3"/>
      <c r="Q1507" s="3"/>
    </row>
    <row r="1508" spans="1:17" x14ac:dyDescent="0.2">
      <c r="A1508" s="2">
        <v>2013</v>
      </c>
      <c r="B1508" s="1" t="s">
        <v>211</v>
      </c>
      <c r="C1508" s="2" t="s">
        <v>212</v>
      </c>
      <c r="D1508" s="2">
        <v>2849</v>
      </c>
      <c r="E1508" s="2">
        <v>14728</v>
      </c>
      <c r="F1508" s="2">
        <v>1723</v>
      </c>
      <c r="G1508" s="2">
        <v>6858</v>
      </c>
      <c r="H1508" s="2">
        <v>7510</v>
      </c>
      <c r="I1508" s="2">
        <v>58</v>
      </c>
      <c r="J1508" s="2">
        <v>27</v>
      </c>
      <c r="K1508" s="2">
        <v>105</v>
      </c>
      <c r="L1508" s="2">
        <v>2119</v>
      </c>
      <c r="M1508" s="2">
        <v>531</v>
      </c>
      <c r="N1508" s="2">
        <v>1483</v>
      </c>
      <c r="O1508" s="2">
        <v>201060</v>
      </c>
      <c r="P1508" s="3"/>
      <c r="Q1508" s="3"/>
    </row>
    <row r="1509" spans="1:17" x14ac:dyDescent="0.2">
      <c r="A1509" s="5">
        <v>2014</v>
      </c>
      <c r="B1509" s="4" t="s">
        <v>211</v>
      </c>
      <c r="C1509" s="5" t="s">
        <v>212</v>
      </c>
      <c r="D1509" s="5">
        <v>2394</v>
      </c>
      <c r="E1509" s="5">
        <v>15776</v>
      </c>
      <c r="F1509" s="5">
        <v>1612</v>
      </c>
      <c r="G1509" s="5">
        <v>7683</v>
      </c>
      <c r="H1509" s="5">
        <v>7749</v>
      </c>
      <c r="I1509" s="5">
        <v>83</v>
      </c>
      <c r="J1509" s="5">
        <v>23</v>
      </c>
      <c r="K1509" s="5">
        <v>85</v>
      </c>
      <c r="L1509" s="5">
        <v>2434</v>
      </c>
      <c r="M1509" s="5">
        <v>698</v>
      </c>
      <c r="N1509" s="5">
        <v>1651</v>
      </c>
      <c r="O1509" s="5">
        <v>201060</v>
      </c>
      <c r="P1509" s="3"/>
      <c r="Q1509" s="3"/>
    </row>
    <row r="1510" spans="1:17" x14ac:dyDescent="0.2">
      <c r="A1510" s="2">
        <v>2015</v>
      </c>
      <c r="B1510" s="1" t="s">
        <v>211</v>
      </c>
      <c r="C1510" s="2" t="s">
        <v>212</v>
      </c>
      <c r="D1510" s="2">
        <v>1811</v>
      </c>
      <c r="E1510" s="2">
        <v>15134</v>
      </c>
      <c r="F1510" s="2">
        <v>1615</v>
      </c>
      <c r="G1510" s="2">
        <v>7384</v>
      </c>
      <c r="H1510" s="2">
        <v>7406</v>
      </c>
      <c r="I1510" s="2">
        <v>77</v>
      </c>
      <c r="J1510" s="2">
        <v>24</v>
      </c>
      <c r="K1510" s="2">
        <v>71</v>
      </c>
      <c r="L1510" s="2">
        <v>2025</v>
      </c>
      <c r="M1510" s="2">
        <v>555</v>
      </c>
      <c r="N1510" s="2">
        <v>1399</v>
      </c>
      <c r="O1510" s="2">
        <v>201060</v>
      </c>
      <c r="P1510" s="3"/>
      <c r="Q1510" s="3"/>
    </row>
    <row r="1511" spans="1:17" x14ac:dyDescent="0.2">
      <c r="A1511" s="5">
        <v>2016</v>
      </c>
      <c r="B1511" s="4" t="s">
        <v>211</v>
      </c>
      <c r="C1511" s="5" t="s">
        <v>212</v>
      </c>
      <c r="D1511" s="5">
        <v>1380</v>
      </c>
      <c r="E1511" s="5">
        <v>15011</v>
      </c>
      <c r="F1511" s="5">
        <v>1603</v>
      </c>
      <c r="G1511" s="5">
        <v>7837</v>
      </c>
      <c r="H1511" s="5">
        <v>6875</v>
      </c>
      <c r="I1511" s="5">
        <v>84</v>
      </c>
      <c r="J1511" s="5">
        <v>23</v>
      </c>
      <c r="K1511" s="5">
        <v>62</v>
      </c>
      <c r="L1511" s="5">
        <v>1930</v>
      </c>
      <c r="M1511" s="5">
        <v>474</v>
      </c>
      <c r="N1511" s="5">
        <v>1394</v>
      </c>
      <c r="O1511" s="5">
        <v>201060</v>
      </c>
      <c r="P1511" s="3"/>
      <c r="Q1511" s="3"/>
    </row>
    <row r="1512" spans="1:17" x14ac:dyDescent="0.2">
      <c r="A1512" s="2">
        <v>2017</v>
      </c>
      <c r="B1512" s="1" t="s">
        <v>211</v>
      </c>
      <c r="C1512" s="2" t="s">
        <v>212</v>
      </c>
      <c r="D1512" s="2">
        <v>1567</v>
      </c>
      <c r="E1512" s="2">
        <v>18075</v>
      </c>
      <c r="F1512" s="2">
        <v>1651</v>
      </c>
      <c r="G1512" s="2">
        <v>9911</v>
      </c>
      <c r="H1512" s="2">
        <v>7259</v>
      </c>
      <c r="I1512" s="2">
        <v>95</v>
      </c>
      <c r="J1512" s="2">
        <v>18</v>
      </c>
      <c r="K1512" s="2">
        <v>-5</v>
      </c>
      <c r="L1512" s="2">
        <v>2365</v>
      </c>
      <c r="M1512" s="2">
        <v>1371</v>
      </c>
      <c r="N1512" s="2">
        <v>999</v>
      </c>
      <c r="O1512" s="2">
        <v>201060</v>
      </c>
      <c r="P1512" s="3"/>
      <c r="Q1512" s="3"/>
    </row>
    <row r="1513" spans="1:17" x14ac:dyDescent="0.2">
      <c r="A1513" s="5">
        <v>2018</v>
      </c>
      <c r="B1513" s="4" t="s">
        <v>211</v>
      </c>
      <c r="C1513" s="5" t="s">
        <v>212</v>
      </c>
      <c r="D1513" s="5">
        <v>1525</v>
      </c>
      <c r="E1513" s="5">
        <v>19062</v>
      </c>
      <c r="F1513" s="5">
        <v>1642</v>
      </c>
      <c r="G1513" s="5">
        <v>10803</v>
      </c>
      <c r="H1513" s="5">
        <v>7348</v>
      </c>
      <c r="I1513" s="5">
        <v>127</v>
      </c>
      <c r="J1513" s="5">
        <v>35</v>
      </c>
      <c r="K1513" s="5">
        <v>46</v>
      </c>
      <c r="L1513" s="5">
        <v>2753</v>
      </c>
      <c r="M1513" s="5">
        <v>566</v>
      </c>
      <c r="N1513" s="5">
        <v>2141</v>
      </c>
      <c r="O1513" s="5">
        <v>201060</v>
      </c>
      <c r="P1513" s="3"/>
      <c r="Q1513" s="3"/>
    </row>
    <row r="1514" spans="1:17" x14ac:dyDescent="0.2">
      <c r="A1514" s="2">
        <v>2019</v>
      </c>
      <c r="B1514" s="1" t="s">
        <v>211</v>
      </c>
      <c r="C1514" s="2" t="s">
        <v>212</v>
      </c>
      <c r="D1514" s="2">
        <v>1470</v>
      </c>
      <c r="E1514" s="2">
        <v>19737</v>
      </c>
      <c r="F1514" s="2">
        <v>2108</v>
      </c>
      <c r="G1514" s="2">
        <v>11272</v>
      </c>
      <c r="H1514" s="2">
        <v>7507</v>
      </c>
      <c r="I1514" s="2">
        <v>123</v>
      </c>
      <c r="J1514" s="2">
        <v>46</v>
      </c>
      <c r="K1514" s="2">
        <v>8</v>
      </c>
      <c r="L1514" s="2">
        <v>2834</v>
      </c>
      <c r="M1514" s="2">
        <v>566</v>
      </c>
      <c r="N1514" s="2">
        <v>2260</v>
      </c>
      <c r="O1514" s="2">
        <v>201060</v>
      </c>
      <c r="P1514" s="3"/>
      <c r="Q1514" s="3"/>
    </row>
    <row r="1515" spans="1:17" x14ac:dyDescent="0.2">
      <c r="A1515" s="5">
        <v>2004</v>
      </c>
      <c r="B1515" s="4" t="s">
        <v>213</v>
      </c>
      <c r="C1515" s="5" t="s">
        <v>214</v>
      </c>
      <c r="D1515" s="5">
        <v>834</v>
      </c>
      <c r="E1515" s="5">
        <v>15872</v>
      </c>
      <c r="F1515" s="5"/>
      <c r="G1515" s="5">
        <v>12762</v>
      </c>
      <c r="H1515" s="5">
        <v>2377</v>
      </c>
      <c r="I1515" s="5">
        <v>604</v>
      </c>
      <c r="J1515" s="5">
        <v>27</v>
      </c>
      <c r="K1515" s="5">
        <v>15</v>
      </c>
      <c r="L1515" s="5">
        <v>142</v>
      </c>
      <c r="M1515" s="5">
        <v>-5</v>
      </c>
      <c r="N1515" s="5">
        <v>126</v>
      </c>
      <c r="O1515" s="5">
        <v>551030</v>
      </c>
      <c r="P1515" s="3"/>
      <c r="Q1515" s="3"/>
    </row>
    <row r="1516" spans="1:17" x14ac:dyDescent="0.2">
      <c r="A1516" s="2">
        <v>2005</v>
      </c>
      <c r="B1516" s="1" t="s">
        <v>213</v>
      </c>
      <c r="C1516" s="2" t="s">
        <v>214</v>
      </c>
      <c r="D1516" s="2">
        <v>1045</v>
      </c>
      <c r="E1516" s="2">
        <v>16020</v>
      </c>
      <c r="F1516" s="2"/>
      <c r="G1516" s="2">
        <v>13060</v>
      </c>
      <c r="H1516" s="2">
        <v>2627</v>
      </c>
      <c r="I1516" s="2">
        <v>522</v>
      </c>
      <c r="J1516" s="2">
        <v>66</v>
      </c>
      <c r="K1516" s="2">
        <v>-440</v>
      </c>
      <c r="L1516" s="2">
        <v>-701</v>
      </c>
      <c r="M1516" s="2">
        <v>-168</v>
      </c>
      <c r="N1516" s="2">
        <v>-79</v>
      </c>
      <c r="O1516" s="2">
        <v>551030</v>
      </c>
      <c r="P1516" s="3"/>
      <c r="Q1516" s="3"/>
    </row>
    <row r="1517" spans="1:17" x14ac:dyDescent="0.2">
      <c r="A1517" s="5">
        <v>2006</v>
      </c>
      <c r="B1517" s="4" t="s">
        <v>213</v>
      </c>
      <c r="C1517" s="5" t="s">
        <v>214</v>
      </c>
      <c r="D1517" s="5">
        <v>422</v>
      </c>
      <c r="E1517" s="5">
        <v>15371</v>
      </c>
      <c r="F1517" s="5"/>
      <c r="G1517" s="5">
        <v>12741</v>
      </c>
      <c r="H1517" s="5">
        <v>2539</v>
      </c>
      <c r="I1517" s="5">
        <v>516</v>
      </c>
      <c r="J1517" s="5">
        <v>95</v>
      </c>
      <c r="K1517" s="5">
        <v>-100</v>
      </c>
      <c r="L1517" s="5">
        <v>-338</v>
      </c>
      <c r="M1517" s="5">
        <v>-158</v>
      </c>
      <c r="N1517" s="5">
        <v>-74</v>
      </c>
      <c r="O1517" s="5">
        <v>551030</v>
      </c>
      <c r="P1517" s="3"/>
      <c r="Q1517" s="3"/>
    </row>
    <row r="1518" spans="1:17" x14ac:dyDescent="0.2">
      <c r="A1518" s="2">
        <v>2007</v>
      </c>
      <c r="B1518" s="1" t="s">
        <v>213</v>
      </c>
      <c r="C1518" s="2" t="s">
        <v>214</v>
      </c>
      <c r="D1518" s="2">
        <v>382</v>
      </c>
      <c r="E1518" s="2">
        <v>14196</v>
      </c>
      <c r="F1518" s="2"/>
      <c r="G1518" s="2">
        <v>11719</v>
      </c>
      <c r="H1518" s="2">
        <v>2424</v>
      </c>
      <c r="I1518" s="2">
        <v>444</v>
      </c>
      <c r="J1518" s="2">
        <v>96</v>
      </c>
      <c r="K1518" s="2">
        <v>11</v>
      </c>
      <c r="L1518" s="2">
        <v>-308</v>
      </c>
      <c r="M1518" s="2">
        <v>-195</v>
      </c>
      <c r="N1518" s="2">
        <v>-213</v>
      </c>
      <c r="O1518" s="2">
        <v>551030</v>
      </c>
      <c r="P1518" s="3"/>
      <c r="Q1518" s="3"/>
    </row>
    <row r="1519" spans="1:17" x14ac:dyDescent="0.2">
      <c r="A1519" s="5">
        <v>2008</v>
      </c>
      <c r="B1519" s="4" t="s">
        <v>213</v>
      </c>
      <c r="C1519" s="5" t="s">
        <v>214</v>
      </c>
      <c r="D1519" s="5">
        <v>248</v>
      </c>
      <c r="E1519" s="5">
        <v>14901</v>
      </c>
      <c r="F1519" s="5"/>
      <c r="G1519" s="5">
        <v>12099</v>
      </c>
      <c r="H1519" s="5">
        <v>2750</v>
      </c>
      <c r="I1519" s="5">
        <v>396</v>
      </c>
      <c r="J1519" s="5">
        <v>30</v>
      </c>
      <c r="K1519" s="5">
        <v>7</v>
      </c>
      <c r="L1519" s="5">
        <v>449</v>
      </c>
      <c r="M1519" s="5">
        <v>142</v>
      </c>
      <c r="N1519" s="5">
        <v>300</v>
      </c>
      <c r="O1519" s="5">
        <v>551030</v>
      </c>
      <c r="P1519" s="3"/>
      <c r="Q1519" s="3"/>
    </row>
    <row r="1520" spans="1:17" x14ac:dyDescent="0.2">
      <c r="A1520" s="2">
        <v>2009</v>
      </c>
      <c r="B1520" s="1" t="s">
        <v>213</v>
      </c>
      <c r="C1520" s="2" t="s">
        <v>214</v>
      </c>
      <c r="D1520" s="2">
        <v>122</v>
      </c>
      <c r="E1520" s="2">
        <v>15256</v>
      </c>
      <c r="F1520" s="2"/>
      <c r="G1520" s="2">
        <v>12318</v>
      </c>
      <c r="H1520" s="2">
        <v>2885</v>
      </c>
      <c r="I1520" s="2">
        <v>439</v>
      </c>
      <c r="J1520" s="2">
        <v>24</v>
      </c>
      <c r="K1520" s="2">
        <v>11</v>
      </c>
      <c r="L1520" s="2">
        <v>335</v>
      </c>
      <c r="M1520" s="2">
        <v>115</v>
      </c>
      <c r="N1520" s="2">
        <v>229</v>
      </c>
      <c r="O1520" s="2">
        <v>551030</v>
      </c>
      <c r="P1520" s="3"/>
      <c r="Q1520" s="3"/>
    </row>
    <row r="1521" spans="1:17" x14ac:dyDescent="0.2">
      <c r="A1521" s="5">
        <v>2010</v>
      </c>
      <c r="B1521" s="4" t="s">
        <v>213</v>
      </c>
      <c r="C1521" s="5" t="s">
        <v>214</v>
      </c>
      <c r="D1521" s="5">
        <v>270</v>
      </c>
      <c r="E1521" s="5">
        <v>15616</v>
      </c>
      <c r="F1521" s="5"/>
      <c r="G1521" s="5">
        <v>12779</v>
      </c>
      <c r="H1521" s="5">
        <v>2837</v>
      </c>
      <c r="I1521" s="5">
        <v>434</v>
      </c>
      <c r="J1521" s="5">
        <v>19</v>
      </c>
      <c r="K1521" s="5">
        <v>3</v>
      </c>
      <c r="L1521" s="5">
        <v>590</v>
      </c>
      <c r="M1521" s="5">
        <v>224</v>
      </c>
      <c r="N1521" s="5">
        <v>340</v>
      </c>
      <c r="O1521" s="5">
        <v>551030</v>
      </c>
      <c r="P1521" s="3"/>
      <c r="Q1521" s="3"/>
    </row>
    <row r="1522" spans="1:17" x14ac:dyDescent="0.2">
      <c r="A1522" s="2">
        <v>2011</v>
      </c>
      <c r="B1522" s="1" t="s">
        <v>213</v>
      </c>
      <c r="C1522" s="2" t="s">
        <v>214</v>
      </c>
      <c r="D1522" s="2">
        <v>188</v>
      </c>
      <c r="E1522" s="2">
        <v>16452</v>
      </c>
      <c r="F1522" s="2"/>
      <c r="G1522" s="2">
        <v>13380</v>
      </c>
      <c r="H1522" s="2">
        <v>3072</v>
      </c>
      <c r="I1522" s="2">
        <v>419</v>
      </c>
      <c r="J1522" s="2">
        <v>9</v>
      </c>
      <c r="K1522" s="2">
        <v>2</v>
      </c>
      <c r="L1522" s="2">
        <v>606</v>
      </c>
      <c r="M1522" s="2">
        <v>191</v>
      </c>
      <c r="N1522" s="2">
        <v>415</v>
      </c>
      <c r="O1522" s="2">
        <v>551030</v>
      </c>
      <c r="P1522" s="3"/>
      <c r="Q1522" s="3"/>
    </row>
    <row r="1523" spans="1:17" x14ac:dyDescent="0.2">
      <c r="A1523" s="5">
        <v>2012</v>
      </c>
      <c r="B1523" s="4" t="s">
        <v>213</v>
      </c>
      <c r="C1523" s="5" t="s">
        <v>214</v>
      </c>
      <c r="D1523" s="5">
        <v>122</v>
      </c>
      <c r="E1523" s="5">
        <v>17131</v>
      </c>
      <c r="F1523" s="5"/>
      <c r="G1523" s="5">
        <v>13893</v>
      </c>
      <c r="H1523" s="5">
        <v>3238</v>
      </c>
      <c r="I1523" s="5">
        <v>393</v>
      </c>
      <c r="J1523" s="5">
        <v>5</v>
      </c>
      <c r="K1523" s="5">
        <v>2</v>
      </c>
      <c r="L1523" s="5">
        <v>622</v>
      </c>
      <c r="M1523" s="5">
        <v>245</v>
      </c>
      <c r="N1523" s="5">
        <v>382</v>
      </c>
      <c r="O1523" s="5">
        <v>551030</v>
      </c>
      <c r="P1523" s="3"/>
      <c r="Q1523" s="3"/>
    </row>
    <row r="1524" spans="1:17" x14ac:dyDescent="0.2">
      <c r="A1524" s="2">
        <v>2013</v>
      </c>
      <c r="B1524" s="1" t="s">
        <v>213</v>
      </c>
      <c r="C1524" s="2" t="s">
        <v>214</v>
      </c>
      <c r="D1524" s="2">
        <v>204</v>
      </c>
      <c r="E1524" s="2">
        <v>17416</v>
      </c>
      <c r="F1524" s="2"/>
      <c r="G1524" s="2">
        <v>13925</v>
      </c>
      <c r="H1524" s="2">
        <v>3491</v>
      </c>
      <c r="I1524" s="2">
        <v>401</v>
      </c>
      <c r="J1524" s="2">
        <v>3</v>
      </c>
      <c r="K1524" s="2">
        <v>2</v>
      </c>
      <c r="L1524" s="2">
        <v>756</v>
      </c>
      <c r="M1524" s="2">
        <v>302</v>
      </c>
      <c r="N1524" s="2">
        <v>452</v>
      </c>
      <c r="O1524" s="2">
        <v>551030</v>
      </c>
      <c r="P1524" s="3"/>
      <c r="Q1524" s="3"/>
    </row>
    <row r="1525" spans="1:17" x14ac:dyDescent="0.2">
      <c r="A1525" s="5">
        <v>2014</v>
      </c>
      <c r="B1525" s="4" t="s">
        <v>213</v>
      </c>
      <c r="C1525" s="5" t="s">
        <v>214</v>
      </c>
      <c r="D1525" s="5">
        <v>244</v>
      </c>
      <c r="E1525" s="5">
        <v>19185</v>
      </c>
      <c r="F1525" s="5"/>
      <c r="G1525" s="5">
        <v>15478</v>
      </c>
      <c r="H1525" s="5">
        <v>3707</v>
      </c>
      <c r="I1525" s="5">
        <v>410</v>
      </c>
      <c r="J1525" s="5">
        <v>5</v>
      </c>
      <c r="K1525" s="5">
        <v>2</v>
      </c>
      <c r="L1525" s="5">
        <v>729</v>
      </c>
      <c r="M1525" s="5">
        <v>250</v>
      </c>
      <c r="N1525" s="5">
        <v>477</v>
      </c>
      <c r="O1525" s="5">
        <v>551030</v>
      </c>
      <c r="P1525" s="3"/>
      <c r="Q1525" s="3"/>
    </row>
    <row r="1526" spans="1:17" x14ac:dyDescent="0.2">
      <c r="A1526" s="2">
        <v>2015</v>
      </c>
      <c r="B1526" s="1" t="s">
        <v>213</v>
      </c>
      <c r="C1526" s="2" t="s">
        <v>214</v>
      </c>
      <c r="D1526" s="2">
        <v>285</v>
      </c>
      <c r="E1526" s="2">
        <v>20340</v>
      </c>
      <c r="F1526" s="2"/>
      <c r="G1526" s="2">
        <v>16365</v>
      </c>
      <c r="H1526" s="2">
        <v>3975</v>
      </c>
      <c r="I1526" s="2">
        <v>400</v>
      </c>
      <c r="J1526" s="2">
        <v>12</v>
      </c>
      <c r="K1526" s="2">
        <v>2</v>
      </c>
      <c r="L1526" s="2">
        <v>796</v>
      </c>
      <c r="M1526" s="2">
        <v>271</v>
      </c>
      <c r="N1526" s="2">
        <v>523</v>
      </c>
      <c r="O1526" s="2">
        <v>551030</v>
      </c>
      <c r="P1526" s="3"/>
      <c r="Q1526" s="3"/>
    </row>
    <row r="1527" spans="1:17" x14ac:dyDescent="0.2">
      <c r="A1527" s="5">
        <v>2016</v>
      </c>
      <c r="B1527" s="4" t="s">
        <v>213</v>
      </c>
      <c r="C1527" s="5" t="s">
        <v>214</v>
      </c>
      <c r="D1527" s="5">
        <v>254</v>
      </c>
      <c r="E1527" s="5">
        <v>21622</v>
      </c>
      <c r="F1527" s="5"/>
      <c r="G1527" s="5">
        <v>17332</v>
      </c>
      <c r="H1527" s="5">
        <v>4290</v>
      </c>
      <c r="I1527" s="5">
        <v>440</v>
      </c>
      <c r="J1527" s="5">
        <v>6</v>
      </c>
      <c r="K1527" s="5">
        <v>2</v>
      </c>
      <c r="L1527" s="5">
        <v>826</v>
      </c>
      <c r="M1527" s="5">
        <v>273</v>
      </c>
      <c r="N1527" s="5">
        <v>551</v>
      </c>
      <c r="O1527" s="5">
        <v>551030</v>
      </c>
      <c r="P1527" s="3"/>
      <c r="Q1527" s="3"/>
    </row>
    <row r="1528" spans="1:17" x14ac:dyDescent="0.2">
      <c r="A1528" s="2">
        <v>2017</v>
      </c>
      <c r="B1528" s="1" t="s">
        <v>213</v>
      </c>
      <c r="C1528" s="2" t="s">
        <v>214</v>
      </c>
      <c r="D1528" s="2">
        <v>199</v>
      </c>
      <c r="E1528" s="2">
        <v>23050</v>
      </c>
      <c r="F1528" s="2"/>
      <c r="G1528" s="2">
        <v>18572</v>
      </c>
      <c r="H1528" s="2">
        <v>4478</v>
      </c>
      <c r="I1528" s="2">
        <v>440</v>
      </c>
      <c r="J1528" s="2">
        <v>12</v>
      </c>
      <c r="K1528" s="2">
        <v>2</v>
      </c>
      <c r="L1528" s="2">
        <v>886</v>
      </c>
      <c r="M1528" s="2">
        <v>424</v>
      </c>
      <c r="N1528" s="2">
        <v>460</v>
      </c>
      <c r="O1528" s="2">
        <v>551030</v>
      </c>
      <c r="P1528" s="3"/>
      <c r="Q1528" s="3"/>
    </row>
    <row r="1529" spans="1:17" x14ac:dyDescent="0.2">
      <c r="A1529" s="5">
        <v>2018</v>
      </c>
      <c r="B1529" s="4" t="s">
        <v>213</v>
      </c>
      <c r="C1529" s="5" t="s">
        <v>214</v>
      </c>
      <c r="D1529" s="5">
        <v>174</v>
      </c>
      <c r="E1529" s="5">
        <v>24529</v>
      </c>
      <c r="F1529" s="5"/>
      <c r="G1529" s="5">
        <v>19737</v>
      </c>
      <c r="H1529" s="5">
        <v>4792</v>
      </c>
      <c r="I1529" s="5">
        <v>461</v>
      </c>
      <c r="J1529" s="5">
        <v>11</v>
      </c>
      <c r="K1529" s="5">
        <v>2</v>
      </c>
      <c r="L1529" s="5">
        <v>774</v>
      </c>
      <c r="M1529" s="5">
        <v>115</v>
      </c>
      <c r="N1529" s="5">
        <v>657</v>
      </c>
      <c r="O1529" s="5">
        <v>551030</v>
      </c>
      <c r="P1529" s="3"/>
      <c r="Q1529" s="3"/>
    </row>
    <row r="1530" spans="1:17" x14ac:dyDescent="0.2">
      <c r="A1530" s="2">
        <v>2019</v>
      </c>
      <c r="B1530" s="1" t="s">
        <v>213</v>
      </c>
      <c r="C1530" s="2" t="s">
        <v>214</v>
      </c>
      <c r="D1530" s="2">
        <v>157</v>
      </c>
      <c r="E1530" s="2">
        <v>26837</v>
      </c>
      <c r="F1530" s="2"/>
      <c r="G1530" s="2">
        <v>21782</v>
      </c>
      <c r="H1530" s="2">
        <v>5055</v>
      </c>
      <c r="I1530" s="2">
        <v>523</v>
      </c>
      <c r="J1530" s="2">
        <v>7</v>
      </c>
      <c r="K1530" s="2">
        <v>2</v>
      </c>
      <c r="L1530" s="2">
        <v>829</v>
      </c>
      <c r="M1530" s="2">
        <v>147</v>
      </c>
      <c r="N1530" s="2">
        <v>680</v>
      </c>
      <c r="O1530" s="2">
        <v>551030</v>
      </c>
      <c r="P1530" s="3"/>
      <c r="Q1530" s="3"/>
    </row>
    <row r="1531" spans="1:17" x14ac:dyDescent="0.2">
      <c r="A1531" s="5">
        <v>2004</v>
      </c>
      <c r="B1531" s="4" t="s">
        <v>215</v>
      </c>
      <c r="C1531" s="5" t="s">
        <v>216</v>
      </c>
      <c r="D1531" s="5">
        <v>178.38800000000001</v>
      </c>
      <c r="E1531" s="5">
        <v>527.93399999999997</v>
      </c>
      <c r="F1531" s="5">
        <v>47.459000000000003</v>
      </c>
      <c r="G1531" s="5">
        <v>256.62200000000001</v>
      </c>
      <c r="H1531" s="5">
        <v>271.31200000000001</v>
      </c>
      <c r="I1531" s="5">
        <v>0.68</v>
      </c>
      <c r="J1531" s="5"/>
      <c r="K1531" s="5">
        <v>0</v>
      </c>
      <c r="L1531" s="5">
        <v>70.287000000000006</v>
      </c>
      <c r="M1531" s="5">
        <v>25.975000000000001</v>
      </c>
      <c r="N1531" s="5">
        <v>44.311999999999998</v>
      </c>
      <c r="O1531" s="5">
        <v>351020</v>
      </c>
      <c r="P1531" s="3"/>
      <c r="Q1531" s="3"/>
    </row>
    <row r="1532" spans="1:17" x14ac:dyDescent="0.2">
      <c r="A1532" s="2">
        <v>2005</v>
      </c>
      <c r="B1532" s="1" t="s">
        <v>215</v>
      </c>
      <c r="C1532" s="2" t="s">
        <v>216</v>
      </c>
      <c r="D1532" s="2">
        <v>204.05799999999999</v>
      </c>
      <c r="E1532" s="2">
        <v>668.03</v>
      </c>
      <c r="F1532" s="2">
        <v>93.147000000000006</v>
      </c>
      <c r="G1532" s="2">
        <v>315.98200000000003</v>
      </c>
      <c r="H1532" s="2">
        <v>352.048</v>
      </c>
      <c r="I1532" s="2">
        <v>3.99</v>
      </c>
      <c r="J1532" s="2"/>
      <c r="K1532" s="2">
        <v>0</v>
      </c>
      <c r="L1532" s="2">
        <v>85.855999999999995</v>
      </c>
      <c r="M1532" s="2">
        <v>30.224</v>
      </c>
      <c r="N1532" s="2">
        <v>55.631999999999998</v>
      </c>
      <c r="O1532" s="2">
        <v>351020</v>
      </c>
      <c r="P1532" s="3"/>
      <c r="Q1532" s="3"/>
    </row>
    <row r="1533" spans="1:17" x14ac:dyDescent="0.2">
      <c r="A1533" s="5">
        <v>2006</v>
      </c>
      <c r="B1533" s="4" t="s">
        <v>215</v>
      </c>
      <c r="C1533" s="5" t="s">
        <v>216</v>
      </c>
      <c r="D1533" s="5">
        <v>337.96800000000002</v>
      </c>
      <c r="E1533" s="5">
        <v>894.98</v>
      </c>
      <c r="F1533" s="5">
        <v>175.61699999999999</v>
      </c>
      <c r="G1533" s="5">
        <v>568.55700000000002</v>
      </c>
      <c r="H1533" s="5">
        <v>326.423</v>
      </c>
      <c r="I1533" s="5">
        <v>10.635999999999999</v>
      </c>
      <c r="J1533" s="5"/>
      <c r="K1533" s="5">
        <v>0</v>
      </c>
      <c r="L1533" s="5">
        <v>-21.652000000000001</v>
      </c>
      <c r="M1533" s="5">
        <v>21.977</v>
      </c>
      <c r="N1533" s="5">
        <v>-43.628999999999998</v>
      </c>
      <c r="O1533" s="5">
        <v>351020</v>
      </c>
      <c r="P1533" s="3"/>
      <c r="Q1533" s="3"/>
    </row>
    <row r="1534" spans="1:17" x14ac:dyDescent="0.2">
      <c r="A1534" s="2">
        <v>2007</v>
      </c>
      <c r="B1534" s="1" t="s">
        <v>215</v>
      </c>
      <c r="C1534" s="2" t="s">
        <v>216</v>
      </c>
      <c r="D1534" s="2">
        <v>314.85300000000001</v>
      </c>
      <c r="E1534" s="2">
        <v>1119.1220000000001</v>
      </c>
      <c r="F1534" s="2">
        <v>207.37700000000001</v>
      </c>
      <c r="G1534" s="2">
        <v>704.07500000000005</v>
      </c>
      <c r="H1534" s="2">
        <v>415.04700000000003</v>
      </c>
      <c r="I1534" s="2">
        <v>15.625999999999999</v>
      </c>
      <c r="J1534" s="2"/>
      <c r="K1534" s="2">
        <v>0</v>
      </c>
      <c r="L1534" s="2">
        <v>63.636000000000003</v>
      </c>
      <c r="M1534" s="2">
        <v>22.367000000000001</v>
      </c>
      <c r="N1534" s="2">
        <v>73.402000000000001</v>
      </c>
      <c r="O1534" s="2">
        <v>351020</v>
      </c>
      <c r="P1534" s="3"/>
      <c r="Q1534" s="3"/>
    </row>
    <row r="1535" spans="1:17" x14ac:dyDescent="0.2">
      <c r="A1535" s="5">
        <v>2008</v>
      </c>
      <c r="B1535" s="4" t="s">
        <v>215</v>
      </c>
      <c r="C1535" s="5" t="s">
        <v>216</v>
      </c>
      <c r="D1535" s="5">
        <v>480.392</v>
      </c>
      <c r="E1535" s="5">
        <v>1451.152</v>
      </c>
      <c r="F1535" s="5">
        <v>264.892</v>
      </c>
      <c r="G1535" s="5">
        <v>949.88</v>
      </c>
      <c r="H1535" s="5">
        <v>501.27199999999999</v>
      </c>
      <c r="I1535" s="5">
        <v>16.672999999999998</v>
      </c>
      <c r="J1535" s="5"/>
      <c r="K1535" s="5">
        <v>0</v>
      </c>
      <c r="L1535" s="5">
        <v>136.61600000000001</v>
      </c>
      <c r="M1535" s="5">
        <v>52.435000000000002</v>
      </c>
      <c r="N1535" s="5">
        <v>83.497</v>
      </c>
      <c r="O1535" s="5">
        <v>351020</v>
      </c>
      <c r="P1535" s="3"/>
      <c r="Q1535" s="3"/>
    </row>
    <row r="1536" spans="1:17" x14ac:dyDescent="0.2">
      <c r="A1536" s="2">
        <v>2009</v>
      </c>
      <c r="B1536" s="1" t="s">
        <v>215</v>
      </c>
      <c r="C1536" s="2" t="s">
        <v>216</v>
      </c>
      <c r="D1536" s="2">
        <v>440.505</v>
      </c>
      <c r="E1536" s="2">
        <v>1702.364</v>
      </c>
      <c r="F1536" s="2">
        <v>307.73099999999999</v>
      </c>
      <c r="G1536" s="2">
        <v>1082.9369999999999</v>
      </c>
      <c r="H1536" s="2">
        <v>600.84500000000003</v>
      </c>
      <c r="I1536" s="2">
        <v>16.318000000000001</v>
      </c>
      <c r="J1536" s="2"/>
      <c r="K1536" s="2">
        <v>2.5739999999999998</v>
      </c>
      <c r="L1536" s="2">
        <v>137.50800000000001</v>
      </c>
      <c r="M1536" s="2">
        <v>48.841000000000001</v>
      </c>
      <c r="N1536" s="2">
        <v>83.671000000000006</v>
      </c>
      <c r="O1536" s="2">
        <v>351020</v>
      </c>
      <c r="P1536" s="3"/>
      <c r="Q1536" s="3"/>
    </row>
    <row r="1537" spans="1:17" x14ac:dyDescent="0.2">
      <c r="A1537" s="5">
        <v>2010</v>
      </c>
      <c r="B1537" s="4" t="s">
        <v>215</v>
      </c>
      <c r="C1537" s="5" t="s">
        <v>216</v>
      </c>
      <c r="D1537" s="5">
        <v>455.26</v>
      </c>
      <c r="E1537" s="5">
        <v>1943.8820000000001</v>
      </c>
      <c r="F1537" s="5">
        <v>330.64100000000002</v>
      </c>
      <c r="G1537" s="5">
        <v>1146.827</v>
      </c>
      <c r="H1537" s="5">
        <v>793.93899999999996</v>
      </c>
      <c r="I1537" s="5">
        <v>17.992000000000001</v>
      </c>
      <c r="J1537" s="5"/>
      <c r="K1537" s="5">
        <v>3.4350000000000001</v>
      </c>
      <c r="L1537" s="5">
        <v>154.28200000000001</v>
      </c>
      <c r="M1537" s="5">
        <v>59.9</v>
      </c>
      <c r="N1537" s="5">
        <v>94.835999999999999</v>
      </c>
      <c r="O1537" s="5">
        <v>351020</v>
      </c>
      <c r="P1537" s="3"/>
      <c r="Q1537" s="3"/>
    </row>
    <row r="1538" spans="1:17" x14ac:dyDescent="0.2">
      <c r="A1538" s="2">
        <v>2011</v>
      </c>
      <c r="B1538" s="1" t="s">
        <v>215</v>
      </c>
      <c r="C1538" s="2" t="s">
        <v>216</v>
      </c>
      <c r="D1538" s="2">
        <v>704.197</v>
      </c>
      <c r="E1538" s="2">
        <v>2190.3359999999998</v>
      </c>
      <c r="F1538" s="2">
        <v>351.57799999999997</v>
      </c>
      <c r="G1538" s="2">
        <v>1253.9169999999999</v>
      </c>
      <c r="H1538" s="2">
        <v>935.63400000000001</v>
      </c>
      <c r="I1538" s="2">
        <v>20.32</v>
      </c>
      <c r="J1538" s="2"/>
      <c r="K1538" s="2">
        <v>-2.855</v>
      </c>
      <c r="L1538" s="2">
        <v>174.88499999999999</v>
      </c>
      <c r="M1538" s="2">
        <v>66.522000000000006</v>
      </c>
      <c r="N1538" s="2">
        <v>111.218</v>
      </c>
      <c r="O1538" s="2">
        <v>351020</v>
      </c>
      <c r="P1538" s="3"/>
      <c r="Q1538" s="3"/>
    </row>
    <row r="1539" spans="1:17" x14ac:dyDescent="0.2">
      <c r="A1539" s="5">
        <v>2012</v>
      </c>
      <c r="B1539" s="4" t="s">
        <v>215</v>
      </c>
      <c r="C1539" s="5" t="s">
        <v>216</v>
      </c>
      <c r="D1539" s="5">
        <v>983.07</v>
      </c>
      <c r="E1539" s="5">
        <v>2741.6819999999998</v>
      </c>
      <c r="F1539" s="5">
        <v>538.85400000000004</v>
      </c>
      <c r="G1539" s="5">
        <v>1787.915</v>
      </c>
      <c r="H1539" s="5">
        <v>953.05600000000004</v>
      </c>
      <c r="I1539" s="5">
        <v>20.46</v>
      </c>
      <c r="J1539" s="5"/>
      <c r="K1539" s="5">
        <v>-13.154</v>
      </c>
      <c r="L1539" s="5">
        <v>-11.624000000000001</v>
      </c>
      <c r="M1539" s="5">
        <v>-0.32900000000000001</v>
      </c>
      <c r="N1539" s="5">
        <v>1.859</v>
      </c>
      <c r="O1539" s="5">
        <v>351020</v>
      </c>
      <c r="P1539" s="3"/>
      <c r="Q1539" s="3"/>
    </row>
    <row r="1540" spans="1:17" x14ac:dyDescent="0.2">
      <c r="A1540" s="2">
        <v>2013</v>
      </c>
      <c r="B1540" s="1" t="s">
        <v>215</v>
      </c>
      <c r="C1540" s="2" t="s">
        <v>216</v>
      </c>
      <c r="D1540" s="2">
        <v>1076.43</v>
      </c>
      <c r="E1540" s="2">
        <v>3529.3</v>
      </c>
      <c r="F1540" s="2">
        <v>668.76199999999994</v>
      </c>
      <c r="G1540" s="2">
        <v>2285.8609999999999</v>
      </c>
      <c r="H1540" s="2">
        <v>1234.0409999999999</v>
      </c>
      <c r="I1540" s="2">
        <v>26.957000000000001</v>
      </c>
      <c r="J1540" s="2"/>
      <c r="K1540" s="2">
        <v>0.61899999999999999</v>
      </c>
      <c r="L1540" s="2">
        <v>268.91699999999997</v>
      </c>
      <c r="M1540" s="2">
        <v>107.08</v>
      </c>
      <c r="N1540" s="2">
        <v>165.09899999999999</v>
      </c>
      <c r="O1540" s="2">
        <v>351020</v>
      </c>
      <c r="P1540" s="3"/>
      <c r="Q1540" s="3"/>
    </row>
    <row r="1541" spans="1:17" x14ac:dyDescent="0.2">
      <c r="A1541" s="5">
        <v>2014</v>
      </c>
      <c r="B1541" s="4" t="s">
        <v>215</v>
      </c>
      <c r="C1541" s="5" t="s">
        <v>216</v>
      </c>
      <c r="D1541" s="5">
        <v>1787</v>
      </c>
      <c r="E1541" s="5">
        <v>5838</v>
      </c>
      <c r="F1541" s="5">
        <v>893</v>
      </c>
      <c r="G1541" s="5">
        <v>3947</v>
      </c>
      <c r="H1541" s="5">
        <v>1744</v>
      </c>
      <c r="I1541" s="5">
        <v>35</v>
      </c>
      <c r="J1541" s="5"/>
      <c r="K1541" s="5">
        <v>-7</v>
      </c>
      <c r="L1541" s="5">
        <v>457</v>
      </c>
      <c r="M1541" s="5">
        <v>196</v>
      </c>
      <c r="N1541" s="5">
        <v>271</v>
      </c>
      <c r="O1541" s="5">
        <v>351020</v>
      </c>
      <c r="P1541" s="3"/>
      <c r="Q1541" s="3"/>
    </row>
    <row r="1542" spans="1:17" x14ac:dyDescent="0.2">
      <c r="A1542" s="2">
        <v>2015</v>
      </c>
      <c r="B1542" s="1" t="s">
        <v>215</v>
      </c>
      <c r="C1542" s="2" t="s">
        <v>216</v>
      </c>
      <c r="D1542" s="2">
        <v>1936</v>
      </c>
      <c r="E1542" s="2">
        <v>7339</v>
      </c>
      <c r="F1542" s="2">
        <v>1221</v>
      </c>
      <c r="G1542" s="2">
        <v>5015</v>
      </c>
      <c r="H1542" s="2">
        <v>2157</v>
      </c>
      <c r="I1542" s="2">
        <v>43</v>
      </c>
      <c r="J1542" s="2"/>
      <c r="K1542" s="2">
        <v>2</v>
      </c>
      <c r="L1542" s="2">
        <v>697</v>
      </c>
      <c r="M1542" s="2">
        <v>339</v>
      </c>
      <c r="N1542" s="2">
        <v>355</v>
      </c>
      <c r="O1542" s="2">
        <v>351020</v>
      </c>
      <c r="P1542" s="3"/>
      <c r="Q1542" s="3"/>
    </row>
    <row r="1543" spans="1:17" x14ac:dyDescent="0.2">
      <c r="A1543" s="5">
        <v>2016</v>
      </c>
      <c r="B1543" s="4" t="s">
        <v>215</v>
      </c>
      <c r="C1543" s="5" t="s">
        <v>216</v>
      </c>
      <c r="D1543" s="5">
        <v>4435</v>
      </c>
      <c r="E1543" s="5">
        <v>20197</v>
      </c>
      <c r="F1543" s="5">
        <v>4655</v>
      </c>
      <c r="G1543" s="5">
        <v>14143</v>
      </c>
      <c r="H1543" s="5">
        <v>5895</v>
      </c>
      <c r="I1543" s="5">
        <v>206</v>
      </c>
      <c r="J1543" s="5"/>
      <c r="K1543" s="5">
        <v>-1</v>
      </c>
      <c r="L1543" s="5">
        <v>1157</v>
      </c>
      <c r="M1543" s="5">
        <v>599</v>
      </c>
      <c r="N1543" s="5">
        <v>562</v>
      </c>
      <c r="O1543" s="5">
        <v>351020</v>
      </c>
      <c r="P1543" s="3"/>
      <c r="Q1543" s="3"/>
    </row>
    <row r="1544" spans="1:17" x14ac:dyDescent="0.2">
      <c r="A1544" s="2">
        <v>2017</v>
      </c>
      <c r="B1544" s="1" t="s">
        <v>215</v>
      </c>
      <c r="C1544" s="2" t="s">
        <v>216</v>
      </c>
      <c r="D1544" s="2">
        <v>4603</v>
      </c>
      <c r="E1544" s="2">
        <v>21855</v>
      </c>
      <c r="F1544" s="2">
        <v>4699</v>
      </c>
      <c r="G1544" s="2">
        <v>14979</v>
      </c>
      <c r="H1544" s="2">
        <v>6850</v>
      </c>
      <c r="I1544" s="2">
        <v>255</v>
      </c>
      <c r="J1544" s="2"/>
      <c r="K1544" s="2">
        <v>-20</v>
      </c>
      <c r="L1544" s="2">
        <v>1134</v>
      </c>
      <c r="M1544" s="2">
        <v>326</v>
      </c>
      <c r="N1544" s="2">
        <v>828</v>
      </c>
      <c r="O1544" s="2">
        <v>351020</v>
      </c>
      <c r="P1544" s="3"/>
      <c r="Q1544" s="3"/>
    </row>
    <row r="1545" spans="1:17" x14ac:dyDescent="0.2">
      <c r="A1545" s="5">
        <v>2018</v>
      </c>
      <c r="B1545" s="4" t="s">
        <v>215</v>
      </c>
      <c r="C1545" s="5" t="s">
        <v>216</v>
      </c>
      <c r="D1545" s="5">
        <v>6064</v>
      </c>
      <c r="E1545" s="5">
        <v>30901</v>
      </c>
      <c r="F1545" s="5">
        <v>6686</v>
      </c>
      <c r="G1545" s="5">
        <v>19878</v>
      </c>
      <c r="H1545" s="5">
        <v>10917</v>
      </c>
      <c r="I1545" s="5">
        <v>343</v>
      </c>
      <c r="J1545" s="5"/>
      <c r="K1545" s="5">
        <v>-6</v>
      </c>
      <c r="L1545" s="5">
        <v>1368</v>
      </c>
      <c r="M1545" s="5">
        <v>474</v>
      </c>
      <c r="N1545" s="5">
        <v>900</v>
      </c>
      <c r="O1545" s="5">
        <v>351020</v>
      </c>
      <c r="P1545" s="3"/>
      <c r="Q1545" s="3"/>
    </row>
    <row r="1546" spans="1:17" x14ac:dyDescent="0.2">
      <c r="A1546" s="2">
        <v>2019</v>
      </c>
      <c r="B1546" s="1" t="s">
        <v>215</v>
      </c>
      <c r="C1546" s="2" t="s">
        <v>216</v>
      </c>
      <c r="D1546" s="2">
        <v>12986</v>
      </c>
      <c r="E1546" s="2">
        <v>40994</v>
      </c>
      <c r="F1546" s="2">
        <v>14509</v>
      </c>
      <c r="G1546" s="2">
        <v>28302</v>
      </c>
      <c r="H1546" s="2">
        <v>12551</v>
      </c>
      <c r="I1546" s="2">
        <v>412</v>
      </c>
      <c r="J1546" s="2"/>
      <c r="K1546" s="2">
        <v>-12</v>
      </c>
      <c r="L1546" s="2">
        <v>1782</v>
      </c>
      <c r="M1546" s="2">
        <v>473</v>
      </c>
      <c r="N1546" s="2">
        <v>1321</v>
      </c>
      <c r="O1546" s="2">
        <v>351020</v>
      </c>
      <c r="P1546" s="3"/>
      <c r="Q1546" s="3"/>
    </row>
    <row r="1547" spans="1:17" x14ac:dyDescent="0.2">
      <c r="A1547" s="5">
        <v>2004</v>
      </c>
      <c r="B1547" s="4" t="s">
        <v>217</v>
      </c>
      <c r="C1547" s="5" t="s">
        <v>218</v>
      </c>
      <c r="D1547" s="5">
        <v>585.52700000000004</v>
      </c>
      <c r="E1547" s="5">
        <v>18161.956999999999</v>
      </c>
      <c r="F1547" s="5"/>
      <c r="G1547" s="5">
        <v>17056.455000000002</v>
      </c>
      <c r="H1547" s="5">
        <v>1105.502</v>
      </c>
      <c r="I1547" s="5">
        <v>781.3</v>
      </c>
      <c r="J1547" s="5"/>
      <c r="K1547" s="5">
        <v>0</v>
      </c>
      <c r="L1547" s="5">
        <v>344.02100000000002</v>
      </c>
      <c r="M1547" s="5">
        <v>138.30600000000001</v>
      </c>
      <c r="N1547" s="5">
        <v>-904.70399999999995</v>
      </c>
      <c r="O1547" s="5">
        <v>551030</v>
      </c>
      <c r="P1547" s="3"/>
      <c r="Q1547" s="3"/>
    </row>
    <row r="1548" spans="1:17" x14ac:dyDescent="0.2">
      <c r="A1548" s="2">
        <v>2005</v>
      </c>
      <c r="B1548" s="1" t="s">
        <v>217</v>
      </c>
      <c r="C1548" s="2" t="s">
        <v>218</v>
      </c>
      <c r="D1548" s="2">
        <v>451</v>
      </c>
      <c r="E1548" s="2">
        <v>17116</v>
      </c>
      <c r="F1548" s="2"/>
      <c r="G1548" s="2">
        <v>15820</v>
      </c>
      <c r="H1548" s="2">
        <v>1296</v>
      </c>
      <c r="I1548" s="2">
        <v>714</v>
      </c>
      <c r="J1548" s="2"/>
      <c r="K1548" s="2">
        <v>0</v>
      </c>
      <c r="L1548" s="2">
        <v>378</v>
      </c>
      <c r="M1548" s="2">
        <v>153</v>
      </c>
      <c r="N1548" s="2">
        <v>252</v>
      </c>
      <c r="O1548" s="2">
        <v>551030</v>
      </c>
      <c r="P1548" s="3"/>
      <c r="Q1548" s="3"/>
    </row>
    <row r="1549" spans="1:17" x14ac:dyDescent="0.2">
      <c r="A1549" s="5">
        <v>2006</v>
      </c>
      <c r="B1549" s="4" t="s">
        <v>217</v>
      </c>
      <c r="C1549" s="5" t="s">
        <v>218</v>
      </c>
      <c r="D1549" s="5">
        <v>598</v>
      </c>
      <c r="E1549" s="5">
        <v>17633</v>
      </c>
      <c r="F1549" s="5"/>
      <c r="G1549" s="5">
        <v>16077</v>
      </c>
      <c r="H1549" s="5">
        <v>1556</v>
      </c>
      <c r="I1549" s="5">
        <v>610</v>
      </c>
      <c r="J1549" s="5"/>
      <c r="K1549" s="5">
        <v>0</v>
      </c>
      <c r="L1549" s="5">
        <v>494</v>
      </c>
      <c r="M1549" s="5">
        <v>62</v>
      </c>
      <c r="N1549" s="5">
        <v>432</v>
      </c>
      <c r="O1549" s="5">
        <v>551030</v>
      </c>
      <c r="P1549" s="3"/>
      <c r="Q1549" s="3"/>
    </row>
    <row r="1550" spans="1:17" x14ac:dyDescent="0.2">
      <c r="A1550" s="2">
        <v>2007</v>
      </c>
      <c r="B1550" s="1" t="s">
        <v>217</v>
      </c>
      <c r="C1550" s="2" t="s">
        <v>218</v>
      </c>
      <c r="D1550" s="2">
        <v>486</v>
      </c>
      <c r="E1550" s="2">
        <v>17872</v>
      </c>
      <c r="F1550" s="2"/>
      <c r="G1550" s="2">
        <v>16062</v>
      </c>
      <c r="H1550" s="2">
        <v>1810</v>
      </c>
      <c r="I1550" s="2">
        <v>647</v>
      </c>
      <c r="J1550" s="2"/>
      <c r="K1550" s="2">
        <v>0</v>
      </c>
      <c r="L1550" s="2">
        <v>594</v>
      </c>
      <c r="M1550" s="2">
        <v>195</v>
      </c>
      <c r="N1550" s="2">
        <v>399</v>
      </c>
      <c r="O1550" s="2">
        <v>551030</v>
      </c>
      <c r="P1550" s="3"/>
      <c r="Q1550" s="3"/>
    </row>
    <row r="1551" spans="1:17" x14ac:dyDescent="0.2">
      <c r="A1551" s="5">
        <v>2008</v>
      </c>
      <c r="B1551" s="4" t="s">
        <v>217</v>
      </c>
      <c r="C1551" s="5" t="s">
        <v>218</v>
      </c>
      <c r="D1551" s="5">
        <v>385</v>
      </c>
      <c r="E1551" s="5">
        <v>19676</v>
      </c>
      <c r="F1551" s="5"/>
      <c r="G1551" s="5">
        <v>17639</v>
      </c>
      <c r="H1551" s="5">
        <v>2037</v>
      </c>
      <c r="I1551" s="5">
        <v>614</v>
      </c>
      <c r="J1551" s="5"/>
      <c r="K1551" s="5">
        <v>0</v>
      </c>
      <c r="L1551" s="5">
        <v>725</v>
      </c>
      <c r="M1551" s="5">
        <v>278</v>
      </c>
      <c r="N1551" s="5">
        <v>447</v>
      </c>
      <c r="O1551" s="5">
        <v>551030</v>
      </c>
      <c r="P1551" s="3"/>
      <c r="Q1551" s="3"/>
    </row>
    <row r="1552" spans="1:17" x14ac:dyDescent="0.2">
      <c r="A1552" s="2">
        <v>2009</v>
      </c>
      <c r="B1552" s="1" t="s">
        <v>217</v>
      </c>
      <c r="C1552" s="2" t="s">
        <v>218</v>
      </c>
      <c r="D1552" s="2">
        <v>1040</v>
      </c>
      <c r="E1552" s="2">
        <v>19773</v>
      </c>
      <c r="F1552" s="2"/>
      <c r="G1552" s="2">
        <v>17134</v>
      </c>
      <c r="H1552" s="2">
        <v>2639</v>
      </c>
      <c r="I1552" s="2">
        <v>649</v>
      </c>
      <c r="J1552" s="2"/>
      <c r="K1552" s="2">
        <v>0</v>
      </c>
      <c r="L1552" s="2">
        <v>548</v>
      </c>
      <c r="M1552" s="2">
        <v>176</v>
      </c>
      <c r="N1552" s="2">
        <v>372</v>
      </c>
      <c r="O1552" s="2">
        <v>551030</v>
      </c>
      <c r="P1552" s="3"/>
      <c r="Q1552" s="3"/>
    </row>
    <row r="1553" spans="1:17" x14ac:dyDescent="0.2">
      <c r="A1553" s="5">
        <v>2010</v>
      </c>
      <c r="B1553" s="4" t="s">
        <v>217</v>
      </c>
      <c r="C1553" s="5" t="s">
        <v>218</v>
      </c>
      <c r="D1553" s="5">
        <v>566</v>
      </c>
      <c r="E1553" s="5">
        <v>20111</v>
      </c>
      <c r="F1553" s="5"/>
      <c r="G1553" s="5">
        <v>16913</v>
      </c>
      <c r="H1553" s="5">
        <v>3198</v>
      </c>
      <c r="I1553" s="5">
        <v>630</v>
      </c>
      <c r="J1553" s="5"/>
      <c r="K1553" s="5">
        <v>0</v>
      </c>
      <c r="L1553" s="5">
        <v>705</v>
      </c>
      <c r="M1553" s="5">
        <v>263</v>
      </c>
      <c r="N1553" s="5">
        <v>442</v>
      </c>
      <c r="O1553" s="5">
        <v>551030</v>
      </c>
      <c r="P1553" s="3"/>
      <c r="Q1553" s="3"/>
    </row>
    <row r="1554" spans="1:17" x14ac:dyDescent="0.2">
      <c r="A1554" s="2">
        <v>2011</v>
      </c>
      <c r="B1554" s="1" t="s">
        <v>217</v>
      </c>
      <c r="C1554" s="2" t="s">
        <v>218</v>
      </c>
      <c r="D1554" s="2">
        <v>606</v>
      </c>
      <c r="E1554" s="2">
        <v>21703</v>
      </c>
      <c r="F1554" s="2"/>
      <c r="G1554" s="2">
        <v>17481</v>
      </c>
      <c r="H1554" s="2">
        <v>4222</v>
      </c>
      <c r="I1554" s="2">
        <v>587</v>
      </c>
      <c r="J1554" s="2"/>
      <c r="K1554" s="2">
        <v>0</v>
      </c>
      <c r="L1554" s="2">
        <v>1174</v>
      </c>
      <c r="M1554" s="2">
        <v>404</v>
      </c>
      <c r="N1554" s="2">
        <v>1357</v>
      </c>
      <c r="O1554" s="2">
        <v>551030</v>
      </c>
      <c r="P1554" s="3"/>
      <c r="Q1554" s="3"/>
    </row>
    <row r="1555" spans="1:17" x14ac:dyDescent="0.2">
      <c r="A1555" s="5">
        <v>2012</v>
      </c>
      <c r="B1555" s="4" t="s">
        <v>217</v>
      </c>
      <c r="C1555" s="5" t="s">
        <v>218</v>
      </c>
      <c r="D1555" s="5">
        <v>1186</v>
      </c>
      <c r="E1555" s="5">
        <v>22871</v>
      </c>
      <c r="F1555" s="5"/>
      <c r="G1555" s="5">
        <v>18570</v>
      </c>
      <c r="H1555" s="5">
        <v>4301</v>
      </c>
      <c r="I1555" s="5">
        <v>578</v>
      </c>
      <c r="J1555" s="5"/>
      <c r="K1555" s="5">
        <v>0</v>
      </c>
      <c r="L1555" s="5">
        <v>757</v>
      </c>
      <c r="M1555" s="5">
        <v>340</v>
      </c>
      <c r="N1555" s="5">
        <v>417</v>
      </c>
      <c r="O1555" s="5">
        <v>551030</v>
      </c>
      <c r="P1555" s="3"/>
      <c r="Q1555" s="3"/>
    </row>
    <row r="1556" spans="1:17" x14ac:dyDescent="0.2">
      <c r="A1556" s="2">
        <v>2013</v>
      </c>
      <c r="B1556" s="1" t="s">
        <v>217</v>
      </c>
      <c r="C1556" s="2" t="s">
        <v>218</v>
      </c>
      <c r="D1556" s="2">
        <v>975</v>
      </c>
      <c r="E1556" s="2">
        <v>21870</v>
      </c>
      <c r="F1556" s="2"/>
      <c r="G1556" s="2">
        <v>17541</v>
      </c>
      <c r="H1556" s="2">
        <v>4329</v>
      </c>
      <c r="I1556" s="2">
        <v>495</v>
      </c>
      <c r="J1556" s="2"/>
      <c r="K1556" s="2">
        <v>0</v>
      </c>
      <c r="L1556" s="2">
        <v>781</v>
      </c>
      <c r="M1556" s="2">
        <v>470</v>
      </c>
      <c r="N1556" s="2">
        <v>311</v>
      </c>
      <c r="O1556" s="2">
        <v>551030</v>
      </c>
      <c r="P1556" s="3"/>
      <c r="Q1556" s="3"/>
    </row>
    <row r="1557" spans="1:17" x14ac:dyDescent="0.2">
      <c r="A1557" s="5">
        <v>2014</v>
      </c>
      <c r="B1557" s="4" t="s">
        <v>217</v>
      </c>
      <c r="C1557" s="5" t="s">
        <v>218</v>
      </c>
      <c r="D1557" s="5">
        <v>1228</v>
      </c>
      <c r="E1557" s="5">
        <v>23200</v>
      </c>
      <c r="F1557" s="5"/>
      <c r="G1557" s="5">
        <v>18652</v>
      </c>
      <c r="H1557" s="5">
        <v>4548</v>
      </c>
      <c r="I1557" s="5">
        <v>482</v>
      </c>
      <c r="J1557" s="5"/>
      <c r="K1557" s="5">
        <v>0</v>
      </c>
      <c r="L1557" s="5">
        <v>885</v>
      </c>
      <c r="M1557" s="5">
        <v>274</v>
      </c>
      <c r="N1557" s="5">
        <v>611</v>
      </c>
      <c r="O1557" s="5">
        <v>551030</v>
      </c>
      <c r="P1557" s="3"/>
      <c r="Q1557" s="3"/>
    </row>
    <row r="1558" spans="1:17" x14ac:dyDescent="0.2">
      <c r="A1558" s="2">
        <v>2015</v>
      </c>
      <c r="B1558" s="1" t="s">
        <v>217</v>
      </c>
      <c r="C1558" s="2" t="s">
        <v>218</v>
      </c>
      <c r="D1558" s="2">
        <v>1069</v>
      </c>
      <c r="E1558" s="2">
        <v>21334</v>
      </c>
      <c r="F1558" s="2"/>
      <c r="G1558" s="2">
        <v>17873</v>
      </c>
      <c r="H1558" s="2">
        <v>3461</v>
      </c>
      <c r="I1558" s="2">
        <v>467</v>
      </c>
      <c r="J1558" s="2"/>
      <c r="K1558" s="2">
        <v>0</v>
      </c>
      <c r="L1558" s="2">
        <v>-1130</v>
      </c>
      <c r="M1558" s="2">
        <v>-438</v>
      </c>
      <c r="N1558" s="2">
        <v>-692</v>
      </c>
      <c r="O1558" s="2">
        <v>551030</v>
      </c>
      <c r="P1558" s="3"/>
      <c r="Q1558" s="3"/>
    </row>
    <row r="1559" spans="1:17" x14ac:dyDescent="0.2">
      <c r="A1559" s="5">
        <v>2016</v>
      </c>
      <c r="B1559" s="4" t="s">
        <v>217</v>
      </c>
      <c r="C1559" s="5" t="s">
        <v>218</v>
      </c>
      <c r="D1559" s="5">
        <v>1294</v>
      </c>
      <c r="E1559" s="5">
        <v>21829</v>
      </c>
      <c r="F1559" s="5"/>
      <c r="G1559" s="5">
        <v>18369</v>
      </c>
      <c r="H1559" s="5">
        <v>3460</v>
      </c>
      <c r="I1559" s="5">
        <v>437</v>
      </c>
      <c r="J1559" s="5"/>
      <c r="K1559" s="5">
        <v>0</v>
      </c>
      <c r="L1559" s="5">
        <v>686</v>
      </c>
      <c r="M1559" s="5">
        <v>254</v>
      </c>
      <c r="N1559" s="5">
        <v>432</v>
      </c>
      <c r="O1559" s="5">
        <v>551030</v>
      </c>
      <c r="P1559" s="3"/>
      <c r="Q1559" s="3"/>
    </row>
    <row r="1560" spans="1:17" x14ac:dyDescent="0.2">
      <c r="A1560" s="2">
        <v>2017</v>
      </c>
      <c r="B1560" s="1" t="s">
        <v>217</v>
      </c>
      <c r="C1560" s="2" t="s">
        <v>218</v>
      </c>
      <c r="D1560" s="2">
        <v>1220</v>
      </c>
      <c r="E1560" s="2">
        <v>22736</v>
      </c>
      <c r="F1560" s="2"/>
      <c r="G1560" s="2">
        <v>18048</v>
      </c>
      <c r="H1560" s="2">
        <v>4688</v>
      </c>
      <c r="I1560" s="2">
        <v>399</v>
      </c>
      <c r="J1560" s="2"/>
      <c r="K1560" s="2">
        <v>0</v>
      </c>
      <c r="L1560" s="2">
        <v>1063</v>
      </c>
      <c r="M1560" s="2">
        <v>-729</v>
      </c>
      <c r="N1560" s="2">
        <v>1792</v>
      </c>
      <c r="O1560" s="2">
        <v>551030</v>
      </c>
      <c r="P1560" s="3"/>
      <c r="Q1560" s="3"/>
    </row>
    <row r="1561" spans="1:17" x14ac:dyDescent="0.2">
      <c r="A1561" s="5">
        <v>2018</v>
      </c>
      <c r="B1561" s="4" t="s">
        <v>217</v>
      </c>
      <c r="C1561" s="5" t="s">
        <v>218</v>
      </c>
      <c r="D1561" s="5">
        <v>4771</v>
      </c>
      <c r="E1561" s="5">
        <v>27009</v>
      </c>
      <c r="F1561" s="5"/>
      <c r="G1561" s="5">
        <v>18951</v>
      </c>
      <c r="H1561" s="5">
        <v>8058</v>
      </c>
      <c r="I1561" s="5">
        <v>428</v>
      </c>
      <c r="J1561" s="5"/>
      <c r="K1561" s="5">
        <v>0</v>
      </c>
      <c r="L1561" s="5">
        <v>514</v>
      </c>
      <c r="M1561" s="5">
        <v>146</v>
      </c>
      <c r="N1561" s="5">
        <v>368</v>
      </c>
      <c r="O1561" s="5">
        <v>551030</v>
      </c>
      <c r="P1561" s="3"/>
      <c r="Q1561" s="3"/>
    </row>
    <row r="1562" spans="1:17" x14ac:dyDescent="0.2">
      <c r="A1562" s="2">
        <v>2019</v>
      </c>
      <c r="B1562" s="1" t="s">
        <v>217</v>
      </c>
      <c r="C1562" s="2" t="s">
        <v>218</v>
      </c>
      <c r="D1562" s="2">
        <v>1063</v>
      </c>
      <c r="E1562" s="2">
        <v>35439</v>
      </c>
      <c r="F1562" s="2"/>
      <c r="G1562" s="2">
        <v>27080</v>
      </c>
      <c r="H1562" s="2">
        <v>8359</v>
      </c>
      <c r="I1562" s="2">
        <v>603</v>
      </c>
      <c r="J1562" s="2"/>
      <c r="K1562" s="2">
        <v>0</v>
      </c>
      <c r="L1562" s="2">
        <v>929</v>
      </c>
      <c r="M1562" s="2">
        <v>138</v>
      </c>
      <c r="N1562" s="2">
        <v>791</v>
      </c>
      <c r="O1562" s="2">
        <v>551030</v>
      </c>
      <c r="P1562" s="3"/>
      <c r="Q1562" s="3"/>
    </row>
    <row r="1563" spans="1:17" x14ac:dyDescent="0.2">
      <c r="A1563" s="5">
        <v>2004</v>
      </c>
      <c r="B1563" s="4" t="s">
        <v>219</v>
      </c>
      <c r="C1563" s="5" t="s">
        <v>220</v>
      </c>
      <c r="D1563" s="5">
        <v>1899.6479999999999</v>
      </c>
      <c r="E1563" s="5">
        <v>53747.254999999997</v>
      </c>
      <c r="F1563" s="5">
        <v>15156.114</v>
      </c>
      <c r="G1563" s="5">
        <v>45359.065999999999</v>
      </c>
      <c r="H1563" s="5">
        <v>8388.1890000000003</v>
      </c>
      <c r="I1563" s="5">
        <v>781.89700000000005</v>
      </c>
      <c r="J1563" s="5">
        <v>0</v>
      </c>
      <c r="K1563" s="5">
        <v>0</v>
      </c>
      <c r="L1563" s="5">
        <v>2360.0639999999999</v>
      </c>
      <c r="M1563" s="5">
        <v>816.58199999999999</v>
      </c>
      <c r="N1563" s="5">
        <v>1543.482</v>
      </c>
      <c r="O1563" s="5">
        <v>402020</v>
      </c>
      <c r="P1563" s="3"/>
      <c r="Q1563" s="3"/>
    </row>
    <row r="1564" spans="1:17" x14ac:dyDescent="0.2">
      <c r="A1564" s="2">
        <v>2005</v>
      </c>
      <c r="B1564" s="1" t="s">
        <v>219</v>
      </c>
      <c r="C1564" s="2" t="s">
        <v>220</v>
      </c>
      <c r="D1564" s="2">
        <v>5448.4369999999999</v>
      </c>
      <c r="E1564" s="2">
        <v>88701.410999999993</v>
      </c>
      <c r="F1564" s="2">
        <v>20261.2</v>
      </c>
      <c r="G1564" s="2">
        <v>74572.497000000003</v>
      </c>
      <c r="H1564" s="2">
        <v>14128.914000000001</v>
      </c>
      <c r="I1564" s="2">
        <v>873.50199999999995</v>
      </c>
      <c r="J1564" s="2">
        <v>0</v>
      </c>
      <c r="K1564" s="2">
        <v>0</v>
      </c>
      <c r="L1564" s="2">
        <v>2829.002</v>
      </c>
      <c r="M1564" s="2">
        <v>1019.855</v>
      </c>
      <c r="N1564" s="2">
        <v>1809.1469999999999</v>
      </c>
      <c r="O1564" s="2">
        <v>402020</v>
      </c>
      <c r="P1564" s="3"/>
      <c r="Q1564" s="3"/>
    </row>
    <row r="1565" spans="1:17" x14ac:dyDescent="0.2">
      <c r="A1565" s="5">
        <v>2006</v>
      </c>
      <c r="B1565" s="4" t="s">
        <v>219</v>
      </c>
      <c r="C1565" s="5" t="s">
        <v>220</v>
      </c>
      <c r="D1565" s="5">
        <v>5663.5450000000001</v>
      </c>
      <c r="E1565" s="5">
        <v>149739.285</v>
      </c>
      <c r="F1565" s="5">
        <v>28529.94</v>
      </c>
      <c r="G1565" s="5">
        <v>124504.079</v>
      </c>
      <c r="H1565" s="5">
        <v>25235.205999999998</v>
      </c>
      <c r="I1565" s="5">
        <v>1279.8019999999999</v>
      </c>
      <c r="J1565" s="5">
        <v>0</v>
      </c>
      <c r="K1565" s="5">
        <v>0</v>
      </c>
      <c r="L1565" s="5">
        <v>3652.7310000000002</v>
      </c>
      <c r="M1565" s="5">
        <v>1238.2380000000001</v>
      </c>
      <c r="N1565" s="5">
        <v>2414.4929999999999</v>
      </c>
      <c r="O1565" s="5">
        <v>402020</v>
      </c>
      <c r="P1565" s="3"/>
      <c r="Q1565" s="3"/>
    </row>
    <row r="1566" spans="1:17" x14ac:dyDescent="0.2">
      <c r="A1566" s="2">
        <v>2007</v>
      </c>
      <c r="B1566" s="1" t="s">
        <v>219</v>
      </c>
      <c r="C1566" s="2" t="s">
        <v>220</v>
      </c>
      <c r="D1566" s="2">
        <v>5991.7920000000004</v>
      </c>
      <c r="E1566" s="2">
        <v>150590.36900000001</v>
      </c>
      <c r="F1566" s="2">
        <v>32267.713</v>
      </c>
      <c r="G1566" s="2">
        <v>126296.257</v>
      </c>
      <c r="H1566" s="2">
        <v>24294.112000000001</v>
      </c>
      <c r="I1566" s="2">
        <v>1659.36</v>
      </c>
      <c r="J1566" s="2">
        <v>0</v>
      </c>
      <c r="K1566" s="2">
        <v>0</v>
      </c>
      <c r="L1566" s="2">
        <v>3869.556</v>
      </c>
      <c r="M1566" s="2">
        <v>1277.837</v>
      </c>
      <c r="N1566" s="2">
        <v>1570.3320000000001</v>
      </c>
      <c r="O1566" s="2">
        <v>402020</v>
      </c>
      <c r="P1566" s="3"/>
      <c r="Q1566" s="3"/>
    </row>
    <row r="1567" spans="1:17" x14ac:dyDescent="0.2">
      <c r="A1567" s="5">
        <v>2008</v>
      </c>
      <c r="B1567" s="4" t="s">
        <v>219</v>
      </c>
      <c r="C1567" s="5" t="s">
        <v>220</v>
      </c>
      <c r="D1567" s="5">
        <v>11271.02</v>
      </c>
      <c r="E1567" s="5">
        <v>165913.45199999999</v>
      </c>
      <c r="F1567" s="5">
        <v>22345.128000000001</v>
      </c>
      <c r="G1567" s="5">
        <v>139301.019</v>
      </c>
      <c r="H1567" s="5">
        <v>26612.433000000001</v>
      </c>
      <c r="I1567" s="5">
        <v>1451.2439999999999</v>
      </c>
      <c r="J1567" s="5">
        <v>0</v>
      </c>
      <c r="K1567" s="5">
        <v>0</v>
      </c>
      <c r="L1567" s="5">
        <v>581.61900000000003</v>
      </c>
      <c r="M1567" s="5">
        <v>497.10199999999998</v>
      </c>
      <c r="N1567" s="5">
        <v>-45.997999999999998</v>
      </c>
      <c r="O1567" s="5">
        <v>402020</v>
      </c>
      <c r="P1567" s="3"/>
      <c r="Q1567" s="3"/>
    </row>
    <row r="1568" spans="1:17" x14ac:dyDescent="0.2">
      <c r="A1568" s="2">
        <v>2009</v>
      </c>
      <c r="B1568" s="1" t="s">
        <v>219</v>
      </c>
      <c r="C1568" s="2" t="s">
        <v>220</v>
      </c>
      <c r="D1568" s="2">
        <v>12396.754999999999</v>
      </c>
      <c r="E1568" s="2">
        <v>169646.36300000001</v>
      </c>
      <c r="F1568" s="2">
        <v>19872.771000000001</v>
      </c>
      <c r="G1568" s="2">
        <v>143056.95300000001</v>
      </c>
      <c r="H1568" s="2">
        <v>26589.41</v>
      </c>
      <c r="I1568" s="2">
        <v>874.45100000000002</v>
      </c>
      <c r="J1568" s="2">
        <v>0</v>
      </c>
      <c r="K1568" s="2">
        <v>0</v>
      </c>
      <c r="L1568" s="2">
        <v>1336.1020000000001</v>
      </c>
      <c r="M1568" s="2">
        <v>349.48500000000001</v>
      </c>
      <c r="N1568" s="2">
        <v>883.78099999999995</v>
      </c>
      <c r="O1568" s="2">
        <v>402020</v>
      </c>
      <c r="P1568" s="3"/>
      <c r="Q1568" s="3"/>
    </row>
    <row r="1569" spans="1:17" x14ac:dyDescent="0.2">
      <c r="A1569" s="5">
        <v>2010</v>
      </c>
      <c r="B1569" s="4" t="s">
        <v>219</v>
      </c>
      <c r="C1569" s="5" t="s">
        <v>220</v>
      </c>
      <c r="D1569" s="5">
        <v>10542</v>
      </c>
      <c r="E1569" s="5">
        <v>197503</v>
      </c>
      <c r="F1569" s="5">
        <v>40272</v>
      </c>
      <c r="G1569" s="5">
        <v>170962</v>
      </c>
      <c r="H1569" s="5">
        <v>26541</v>
      </c>
      <c r="I1569" s="5">
        <v>1431</v>
      </c>
      <c r="J1569" s="5">
        <v>0</v>
      </c>
      <c r="K1569" s="5">
        <v>0</v>
      </c>
      <c r="L1569" s="5">
        <v>4330</v>
      </c>
      <c r="M1569" s="5">
        <v>1280</v>
      </c>
      <c r="N1569" s="5">
        <v>2743</v>
      </c>
      <c r="O1569" s="5">
        <v>402020</v>
      </c>
      <c r="P1569" s="3"/>
      <c r="Q1569" s="3"/>
    </row>
    <row r="1570" spans="1:17" x14ac:dyDescent="0.2">
      <c r="A1570" s="2">
        <v>2011</v>
      </c>
      <c r="B1570" s="1" t="s">
        <v>219</v>
      </c>
      <c r="C1570" s="2" t="s">
        <v>220</v>
      </c>
      <c r="D1570" s="2">
        <v>12135</v>
      </c>
      <c r="E1570" s="2">
        <v>206019</v>
      </c>
      <c r="F1570" s="2">
        <v>32262</v>
      </c>
      <c r="G1570" s="2">
        <v>176353</v>
      </c>
      <c r="H1570" s="2">
        <v>29666</v>
      </c>
      <c r="I1570" s="2">
        <v>1059</v>
      </c>
      <c r="J1570" s="2">
        <v>0</v>
      </c>
      <c r="K1570" s="2">
        <v>0</v>
      </c>
      <c r="L1570" s="2">
        <v>4587</v>
      </c>
      <c r="M1570" s="2">
        <v>1334</v>
      </c>
      <c r="N1570" s="2">
        <v>3147</v>
      </c>
      <c r="O1570" s="2">
        <v>402020</v>
      </c>
      <c r="P1570" s="3"/>
      <c r="Q1570" s="3"/>
    </row>
    <row r="1571" spans="1:17" x14ac:dyDescent="0.2">
      <c r="A1571" s="5">
        <v>2012</v>
      </c>
      <c r="B1571" s="4" t="s">
        <v>219</v>
      </c>
      <c r="C1571" s="5" t="s">
        <v>220</v>
      </c>
      <c r="D1571" s="5">
        <v>16853</v>
      </c>
      <c r="E1571" s="5">
        <v>312918</v>
      </c>
      <c r="F1571" s="5">
        <v>28762</v>
      </c>
      <c r="G1571" s="5">
        <v>272419</v>
      </c>
      <c r="H1571" s="5">
        <v>40499</v>
      </c>
      <c r="I1571" s="5">
        <v>972</v>
      </c>
      <c r="J1571" s="5">
        <v>0</v>
      </c>
      <c r="K1571" s="5">
        <v>0</v>
      </c>
      <c r="L1571" s="5">
        <v>5035</v>
      </c>
      <c r="M1571" s="5">
        <v>1301</v>
      </c>
      <c r="N1571" s="5">
        <v>3517</v>
      </c>
      <c r="O1571" s="5">
        <v>402020</v>
      </c>
      <c r="P1571" s="3"/>
      <c r="Q1571" s="3"/>
    </row>
    <row r="1572" spans="1:17" x14ac:dyDescent="0.2">
      <c r="A1572" s="2">
        <v>2013</v>
      </c>
      <c r="B1572" s="1" t="s">
        <v>219</v>
      </c>
      <c r="C1572" s="2" t="s">
        <v>220</v>
      </c>
      <c r="D1572" s="2">
        <v>10187</v>
      </c>
      <c r="E1572" s="2">
        <v>297048</v>
      </c>
      <c r="F1572" s="2">
        <v>24439</v>
      </c>
      <c r="G1572" s="2">
        <v>255304</v>
      </c>
      <c r="H1572" s="2">
        <v>41744</v>
      </c>
      <c r="I1572" s="2">
        <v>551</v>
      </c>
      <c r="J1572" s="2">
        <v>0</v>
      </c>
      <c r="K1572" s="2">
        <v>0</v>
      </c>
      <c r="L1572" s="2">
        <v>6417</v>
      </c>
      <c r="M1572" s="2">
        <v>2025</v>
      </c>
      <c r="N1572" s="2">
        <v>4159</v>
      </c>
      <c r="O1572" s="2">
        <v>402020</v>
      </c>
      <c r="P1572" s="3"/>
      <c r="Q1572" s="3"/>
    </row>
    <row r="1573" spans="1:17" x14ac:dyDescent="0.2">
      <c r="A1573" s="5">
        <v>2014</v>
      </c>
      <c r="B1573" s="4" t="s">
        <v>219</v>
      </c>
      <c r="C1573" s="5" t="s">
        <v>220</v>
      </c>
      <c r="D1573" s="5">
        <v>9477</v>
      </c>
      <c r="E1573" s="5">
        <v>308854</v>
      </c>
      <c r="F1573" s="5">
        <v>31377</v>
      </c>
      <c r="G1573" s="5">
        <v>263801</v>
      </c>
      <c r="H1573" s="5">
        <v>45053</v>
      </c>
      <c r="I1573" s="5">
        <v>491</v>
      </c>
      <c r="J1573" s="5">
        <v>0</v>
      </c>
      <c r="K1573" s="5">
        <v>0</v>
      </c>
      <c r="L1573" s="5">
        <v>6569</v>
      </c>
      <c r="M1573" s="5">
        <v>2146</v>
      </c>
      <c r="N1573" s="5">
        <v>4428</v>
      </c>
      <c r="O1573" s="5">
        <v>402020</v>
      </c>
      <c r="P1573" s="3"/>
      <c r="Q1573" s="3"/>
    </row>
    <row r="1574" spans="1:17" x14ac:dyDescent="0.2">
      <c r="A1574" s="2">
        <v>2015</v>
      </c>
      <c r="B1574" s="1" t="s">
        <v>219</v>
      </c>
      <c r="C1574" s="2" t="s">
        <v>220</v>
      </c>
      <c r="D1574" s="2">
        <v>10156</v>
      </c>
      <c r="E1574" s="2">
        <v>334048</v>
      </c>
      <c r="F1574" s="2">
        <v>58134</v>
      </c>
      <c r="G1574" s="2">
        <v>286764</v>
      </c>
      <c r="H1574" s="2">
        <v>47284</v>
      </c>
      <c r="I1574" s="2">
        <v>534</v>
      </c>
      <c r="J1574" s="2">
        <v>0</v>
      </c>
      <c r="K1574" s="2">
        <v>0</v>
      </c>
      <c r="L1574" s="2">
        <v>5881</v>
      </c>
      <c r="M1574" s="2">
        <v>1869</v>
      </c>
      <c r="N1574" s="2">
        <v>4050</v>
      </c>
      <c r="O1574" s="2">
        <v>402020</v>
      </c>
      <c r="P1574" s="3"/>
      <c r="Q1574" s="3"/>
    </row>
    <row r="1575" spans="1:17" x14ac:dyDescent="0.2">
      <c r="A1575" s="5">
        <v>2016</v>
      </c>
      <c r="B1575" s="4" t="s">
        <v>219</v>
      </c>
      <c r="C1575" s="5" t="s">
        <v>220</v>
      </c>
      <c r="D1575" s="5">
        <v>13520</v>
      </c>
      <c r="E1575" s="5">
        <v>357033</v>
      </c>
      <c r="F1575" s="5">
        <v>59468</v>
      </c>
      <c r="G1575" s="5">
        <v>309519</v>
      </c>
      <c r="H1575" s="5">
        <v>47514</v>
      </c>
      <c r="I1575" s="5">
        <v>805</v>
      </c>
      <c r="J1575" s="5">
        <v>0</v>
      </c>
      <c r="K1575" s="5">
        <v>0</v>
      </c>
      <c r="L1575" s="5">
        <v>5484</v>
      </c>
      <c r="M1575" s="5">
        <v>1714</v>
      </c>
      <c r="N1575" s="5">
        <v>3751</v>
      </c>
      <c r="O1575" s="5">
        <v>402020</v>
      </c>
      <c r="P1575" s="3"/>
      <c r="Q1575" s="3"/>
    </row>
    <row r="1576" spans="1:17" x14ac:dyDescent="0.2">
      <c r="A1576" s="2">
        <v>2017</v>
      </c>
      <c r="B1576" s="1" t="s">
        <v>219</v>
      </c>
      <c r="C1576" s="2" t="s">
        <v>220</v>
      </c>
      <c r="D1576" s="2">
        <v>14976</v>
      </c>
      <c r="E1576" s="2">
        <v>365693</v>
      </c>
      <c r="F1576" s="2">
        <v>59705</v>
      </c>
      <c r="G1576" s="2">
        <v>316963</v>
      </c>
      <c r="H1576" s="2">
        <v>48730</v>
      </c>
      <c r="I1576" s="2">
        <v>1160</v>
      </c>
      <c r="J1576" s="2">
        <v>0</v>
      </c>
      <c r="K1576" s="2">
        <v>0</v>
      </c>
      <c r="L1576" s="2">
        <v>5492</v>
      </c>
      <c r="M1576" s="2">
        <v>3375</v>
      </c>
      <c r="N1576" s="2">
        <v>1982</v>
      </c>
      <c r="O1576" s="2">
        <v>402020</v>
      </c>
      <c r="P1576" s="3"/>
      <c r="Q1576" s="3"/>
    </row>
    <row r="1577" spans="1:17" x14ac:dyDescent="0.2">
      <c r="A1577" s="5">
        <v>2018</v>
      </c>
      <c r="B1577" s="4" t="s">
        <v>219</v>
      </c>
      <c r="C1577" s="5" t="s">
        <v>220</v>
      </c>
      <c r="D1577" s="5">
        <v>14182</v>
      </c>
      <c r="E1577" s="5">
        <v>372538</v>
      </c>
      <c r="F1577" s="5">
        <v>49503</v>
      </c>
      <c r="G1577" s="5">
        <v>320870</v>
      </c>
      <c r="H1577" s="5">
        <v>51668</v>
      </c>
      <c r="I1577" s="5">
        <v>1703</v>
      </c>
      <c r="J1577" s="5">
        <v>0</v>
      </c>
      <c r="K1577" s="5">
        <v>0</v>
      </c>
      <c r="L1577" s="5">
        <v>7318</v>
      </c>
      <c r="M1577" s="5">
        <v>1293</v>
      </c>
      <c r="N1577" s="5">
        <v>6015</v>
      </c>
      <c r="O1577" s="5">
        <v>402020</v>
      </c>
      <c r="P1577" s="3"/>
      <c r="Q1577" s="3"/>
    </row>
    <row r="1578" spans="1:17" x14ac:dyDescent="0.2">
      <c r="A1578" s="2">
        <v>2019</v>
      </c>
      <c r="B1578" s="1" t="s">
        <v>219</v>
      </c>
      <c r="C1578" s="2" t="s">
        <v>220</v>
      </c>
      <c r="D1578" s="2">
        <v>14252</v>
      </c>
      <c r="E1578" s="2">
        <v>390365</v>
      </c>
      <c r="F1578" s="2">
        <v>50139</v>
      </c>
      <c r="G1578" s="2">
        <v>332354</v>
      </c>
      <c r="H1578" s="2">
        <v>58011</v>
      </c>
      <c r="I1578" s="2">
        <v>1753</v>
      </c>
      <c r="J1578" s="2">
        <v>0</v>
      </c>
      <c r="K1578" s="2">
        <v>0</v>
      </c>
      <c r="L1578" s="2">
        <v>6874</v>
      </c>
      <c r="M1578" s="2">
        <v>1341</v>
      </c>
      <c r="N1578" s="2">
        <v>5546</v>
      </c>
      <c r="O1578" s="2">
        <v>402020</v>
      </c>
      <c r="P1578" s="3"/>
      <c r="Q1578" s="3"/>
    </row>
    <row r="1579" spans="1:17" x14ac:dyDescent="0.2">
      <c r="A1579" s="5">
        <v>2004</v>
      </c>
      <c r="B1579" s="4" t="s">
        <v>221</v>
      </c>
      <c r="C1579" s="5" t="s">
        <v>222</v>
      </c>
      <c r="D1579" s="5">
        <v>10.026</v>
      </c>
      <c r="E1579" s="5">
        <v>1210.9559999999999</v>
      </c>
      <c r="F1579" s="5">
        <v>270</v>
      </c>
      <c r="G1579" s="5">
        <v>755.29399999999998</v>
      </c>
      <c r="H1579" s="5">
        <v>455.66199999999998</v>
      </c>
      <c r="I1579" s="5">
        <v>21.5</v>
      </c>
      <c r="J1579" s="5"/>
      <c r="K1579" s="5">
        <v>0</v>
      </c>
      <c r="L1579" s="5">
        <v>138.624</v>
      </c>
      <c r="M1579" s="5">
        <v>50.246000000000002</v>
      </c>
      <c r="N1579" s="5">
        <v>88.378</v>
      </c>
      <c r="O1579" s="5">
        <v>101020</v>
      </c>
      <c r="P1579" s="3"/>
      <c r="Q1579" s="3"/>
    </row>
    <row r="1580" spans="1:17" x14ac:dyDescent="0.2">
      <c r="A1580" s="2">
        <v>2005</v>
      </c>
      <c r="B1580" s="1" t="s">
        <v>221</v>
      </c>
      <c r="C1580" s="2" t="s">
        <v>222</v>
      </c>
      <c r="D1580" s="2">
        <v>10.625999999999999</v>
      </c>
      <c r="E1580" s="2">
        <v>1495.37</v>
      </c>
      <c r="F1580" s="2">
        <v>340</v>
      </c>
      <c r="G1580" s="2">
        <v>895.15899999999999</v>
      </c>
      <c r="H1580" s="2">
        <v>600.21100000000001</v>
      </c>
      <c r="I1580" s="2">
        <v>21.63</v>
      </c>
      <c r="J1580" s="2"/>
      <c r="K1580" s="2"/>
      <c r="L1580" s="2">
        <v>236.23400000000001</v>
      </c>
      <c r="M1580" s="2">
        <v>87.789000000000001</v>
      </c>
      <c r="N1580" s="2">
        <v>148.44499999999999</v>
      </c>
      <c r="O1580" s="2">
        <v>101020</v>
      </c>
      <c r="P1580" s="3"/>
      <c r="Q1580" s="3"/>
    </row>
    <row r="1581" spans="1:17" x14ac:dyDescent="0.2">
      <c r="A1581" s="5">
        <v>2006</v>
      </c>
      <c r="B1581" s="4" t="s">
        <v>221</v>
      </c>
      <c r="C1581" s="5" t="s">
        <v>222</v>
      </c>
      <c r="D1581" s="5">
        <v>41.853999999999999</v>
      </c>
      <c r="E1581" s="5">
        <v>1834.491</v>
      </c>
      <c r="F1581" s="5">
        <v>240</v>
      </c>
      <c r="G1581" s="5">
        <v>889.29300000000001</v>
      </c>
      <c r="H1581" s="5">
        <v>945.19799999999998</v>
      </c>
      <c r="I1581" s="5"/>
      <c r="J1581" s="5"/>
      <c r="K1581" s="5"/>
      <c r="L1581" s="5">
        <v>510.90800000000002</v>
      </c>
      <c r="M1581" s="5">
        <v>189.33</v>
      </c>
      <c r="N1581" s="5">
        <v>321.17500000000001</v>
      </c>
      <c r="O1581" s="5">
        <v>101020</v>
      </c>
      <c r="P1581" s="3"/>
      <c r="Q1581" s="3"/>
    </row>
    <row r="1582" spans="1:17" x14ac:dyDescent="0.2">
      <c r="A1582" s="2">
        <v>2007</v>
      </c>
      <c r="B1582" s="1" t="s">
        <v>221</v>
      </c>
      <c r="C1582" s="2" t="s">
        <v>222</v>
      </c>
      <c r="D1582" s="2">
        <v>30.097999999999999</v>
      </c>
      <c r="E1582" s="2">
        <v>2208.5940000000001</v>
      </c>
      <c r="F1582" s="2">
        <v>350</v>
      </c>
      <c r="G1582" s="2">
        <v>1138.337</v>
      </c>
      <c r="H1582" s="2">
        <v>1070.2570000000001</v>
      </c>
      <c r="I1582" s="2"/>
      <c r="J1582" s="2"/>
      <c r="K1582" s="2"/>
      <c r="L1582" s="2">
        <v>257.53199999999998</v>
      </c>
      <c r="M1582" s="2">
        <v>90.108999999999995</v>
      </c>
      <c r="N1582" s="2">
        <v>167.423</v>
      </c>
      <c r="O1582" s="2">
        <v>101020</v>
      </c>
      <c r="P1582" s="3"/>
      <c r="Q1582" s="3"/>
    </row>
    <row r="1583" spans="1:17" x14ac:dyDescent="0.2">
      <c r="A1583" s="5">
        <v>2008</v>
      </c>
      <c r="B1583" s="4" t="s">
        <v>221</v>
      </c>
      <c r="C1583" s="5" t="s">
        <v>222</v>
      </c>
      <c r="D1583" s="5">
        <v>28.100999999999999</v>
      </c>
      <c r="E1583" s="5">
        <v>3701.6640000000002</v>
      </c>
      <c r="F1583" s="5">
        <v>867</v>
      </c>
      <c r="G1583" s="5">
        <v>1911.1020000000001</v>
      </c>
      <c r="H1583" s="5">
        <v>1790.5619999999999</v>
      </c>
      <c r="I1583" s="5"/>
      <c r="J1583" s="5"/>
      <c r="K1583" s="5"/>
      <c r="L1583" s="5">
        <v>335.62299999999999</v>
      </c>
      <c r="M1583" s="5">
        <v>124.333</v>
      </c>
      <c r="N1583" s="5">
        <v>211.29</v>
      </c>
      <c r="O1583" s="5">
        <v>101020</v>
      </c>
      <c r="P1583" s="3"/>
      <c r="Q1583" s="3"/>
    </row>
    <row r="1584" spans="1:17" x14ac:dyDescent="0.2">
      <c r="A1584" s="2">
        <v>2009</v>
      </c>
      <c r="B1584" s="1" t="s">
        <v>221</v>
      </c>
      <c r="C1584" s="2" t="s">
        <v>222</v>
      </c>
      <c r="D1584" s="2">
        <v>40.158000000000001</v>
      </c>
      <c r="E1584" s="2">
        <v>3683.4009999999998</v>
      </c>
      <c r="F1584" s="2">
        <v>805</v>
      </c>
      <c r="G1584" s="2">
        <v>1870.8869999999999</v>
      </c>
      <c r="H1584" s="2">
        <v>1812.5139999999999</v>
      </c>
      <c r="I1584" s="2"/>
      <c r="J1584" s="2"/>
      <c r="K1584" s="2"/>
      <c r="L1584" s="2">
        <v>223.29</v>
      </c>
      <c r="M1584" s="2">
        <v>74.947000000000003</v>
      </c>
      <c r="N1584" s="2">
        <v>148.34299999999999</v>
      </c>
      <c r="O1584" s="2">
        <v>101020</v>
      </c>
      <c r="P1584" s="3"/>
      <c r="Q1584" s="3"/>
    </row>
    <row r="1585" spans="1:17" x14ac:dyDescent="0.2">
      <c r="A1585" s="5">
        <v>2010</v>
      </c>
      <c r="B1585" s="4" t="s">
        <v>221</v>
      </c>
      <c r="C1585" s="5" t="s">
        <v>222</v>
      </c>
      <c r="D1585" s="5">
        <v>55.948999999999998</v>
      </c>
      <c r="E1585" s="5">
        <v>4005.0309999999999</v>
      </c>
      <c r="F1585" s="5">
        <v>975</v>
      </c>
      <c r="G1585" s="5">
        <v>2132.3310000000001</v>
      </c>
      <c r="H1585" s="5">
        <v>1872.7</v>
      </c>
      <c r="I1585" s="5"/>
      <c r="J1585" s="5"/>
      <c r="K1585" s="5"/>
      <c r="L1585" s="5">
        <v>198.49799999999999</v>
      </c>
      <c r="M1585" s="5">
        <v>95.111999999999995</v>
      </c>
      <c r="N1585" s="5">
        <v>103.386</v>
      </c>
      <c r="O1585" s="5">
        <v>101020</v>
      </c>
      <c r="P1585" s="3"/>
      <c r="Q1585" s="3"/>
    </row>
    <row r="1586" spans="1:17" x14ac:dyDescent="0.2">
      <c r="A1586" s="2">
        <v>2011</v>
      </c>
      <c r="B1586" s="1" t="s">
        <v>221</v>
      </c>
      <c r="C1586" s="2" t="s">
        <v>222</v>
      </c>
      <c r="D1586" s="2">
        <v>32.145000000000003</v>
      </c>
      <c r="E1586" s="2">
        <v>4331.4930000000004</v>
      </c>
      <c r="F1586" s="2">
        <v>950</v>
      </c>
      <c r="G1586" s="2">
        <v>2226.7249999999999</v>
      </c>
      <c r="H1586" s="2">
        <v>2104.768</v>
      </c>
      <c r="I1586" s="2"/>
      <c r="J1586" s="2"/>
      <c r="K1586" s="2"/>
      <c r="L1586" s="2">
        <v>235.18700000000001</v>
      </c>
      <c r="M1586" s="2">
        <v>112.779</v>
      </c>
      <c r="N1586" s="2">
        <v>122.408</v>
      </c>
      <c r="O1586" s="2">
        <v>101020</v>
      </c>
      <c r="P1586" s="3"/>
      <c r="Q1586" s="3"/>
    </row>
    <row r="1587" spans="1:17" x14ac:dyDescent="0.2">
      <c r="A1587" s="5">
        <v>2012</v>
      </c>
      <c r="B1587" s="4" t="s">
        <v>221</v>
      </c>
      <c r="C1587" s="5" t="s">
        <v>222</v>
      </c>
      <c r="D1587" s="5">
        <v>30.736000000000001</v>
      </c>
      <c r="E1587" s="5">
        <v>4616.3130000000001</v>
      </c>
      <c r="F1587" s="5">
        <v>1087</v>
      </c>
      <c r="G1587" s="5">
        <v>2484.866</v>
      </c>
      <c r="H1587" s="5">
        <v>2131.4470000000001</v>
      </c>
      <c r="I1587" s="5"/>
      <c r="J1587" s="5"/>
      <c r="K1587" s="5"/>
      <c r="L1587" s="5">
        <v>237.84</v>
      </c>
      <c r="M1587" s="5">
        <v>106.11</v>
      </c>
      <c r="N1587" s="5">
        <v>131.72999999999999</v>
      </c>
      <c r="O1587" s="5">
        <v>101020</v>
      </c>
      <c r="P1587" s="3"/>
      <c r="Q1587" s="3"/>
    </row>
    <row r="1588" spans="1:17" x14ac:dyDescent="0.2">
      <c r="A1588" s="2">
        <v>2013</v>
      </c>
      <c r="B1588" s="1" t="s">
        <v>221</v>
      </c>
      <c r="C1588" s="2" t="s">
        <v>222</v>
      </c>
      <c r="D1588" s="2">
        <v>51.494</v>
      </c>
      <c r="E1588" s="2">
        <v>4981.08</v>
      </c>
      <c r="F1588" s="2">
        <v>1147</v>
      </c>
      <c r="G1588" s="2">
        <v>2776.4780000000001</v>
      </c>
      <c r="H1588" s="2">
        <v>2204.6019999999999</v>
      </c>
      <c r="I1588" s="2">
        <v>66.043999999999997</v>
      </c>
      <c r="J1588" s="2"/>
      <c r="K1588" s="2"/>
      <c r="L1588" s="2">
        <v>485.53800000000001</v>
      </c>
      <c r="M1588" s="2">
        <v>205.76499999999999</v>
      </c>
      <c r="N1588" s="2">
        <v>279.77300000000002</v>
      </c>
      <c r="O1588" s="2">
        <v>101020</v>
      </c>
      <c r="P1588" s="3"/>
      <c r="Q1588" s="3"/>
    </row>
    <row r="1589" spans="1:17" x14ac:dyDescent="0.2">
      <c r="A1589" s="5">
        <v>2014</v>
      </c>
      <c r="B1589" s="4" t="s">
        <v>221</v>
      </c>
      <c r="C1589" s="5" t="s">
        <v>222</v>
      </c>
      <c r="D1589" s="5">
        <v>20.954000000000001</v>
      </c>
      <c r="E1589" s="5">
        <v>5437.7160000000003</v>
      </c>
      <c r="F1589" s="5">
        <v>1752</v>
      </c>
      <c r="G1589" s="5">
        <v>3294.9830000000002</v>
      </c>
      <c r="H1589" s="5">
        <v>2142.7330000000002</v>
      </c>
      <c r="I1589" s="5">
        <v>73.784999999999997</v>
      </c>
      <c r="J1589" s="5"/>
      <c r="K1589" s="5"/>
      <c r="L1589" s="5">
        <v>32.401000000000003</v>
      </c>
      <c r="M1589" s="5">
        <v>-72.066999999999993</v>
      </c>
      <c r="N1589" s="5">
        <v>104.468</v>
      </c>
      <c r="O1589" s="5">
        <v>101020</v>
      </c>
      <c r="P1589" s="3"/>
      <c r="Q1589" s="3"/>
    </row>
    <row r="1590" spans="1:17" x14ac:dyDescent="0.2">
      <c r="A1590" s="2">
        <v>2015</v>
      </c>
      <c r="B1590" s="1" t="s">
        <v>221</v>
      </c>
      <c r="C1590" s="2" t="s">
        <v>222</v>
      </c>
      <c r="D1590" s="2">
        <v>0.51400000000000001</v>
      </c>
      <c r="E1590" s="2">
        <v>5261.8990000000003</v>
      </c>
      <c r="F1590" s="2">
        <v>2025</v>
      </c>
      <c r="G1590" s="2">
        <v>3252.7109999999998</v>
      </c>
      <c r="H1590" s="2">
        <v>2009.1880000000001</v>
      </c>
      <c r="I1590" s="2">
        <v>96.911000000000001</v>
      </c>
      <c r="J1590" s="2"/>
      <c r="K1590" s="2"/>
      <c r="L1590" s="2">
        <v>-187.273</v>
      </c>
      <c r="M1590" s="2">
        <v>-73.382000000000005</v>
      </c>
      <c r="N1590" s="2">
        <v>-113.89100000000001</v>
      </c>
      <c r="O1590" s="2">
        <v>101020</v>
      </c>
      <c r="P1590" s="3"/>
      <c r="Q1590" s="3"/>
    </row>
    <row r="1591" spans="1:17" x14ac:dyDescent="0.2">
      <c r="A1591" s="5">
        <v>2016</v>
      </c>
      <c r="B1591" s="4" t="s">
        <v>221</v>
      </c>
      <c r="C1591" s="5" t="s">
        <v>222</v>
      </c>
      <c r="D1591" s="5">
        <v>498.54199999999997</v>
      </c>
      <c r="E1591" s="5">
        <v>5122.5690000000004</v>
      </c>
      <c r="F1591" s="5">
        <v>1520.53</v>
      </c>
      <c r="G1591" s="5">
        <v>2554.902</v>
      </c>
      <c r="H1591" s="5">
        <v>2567.6669999999999</v>
      </c>
      <c r="I1591" s="5">
        <v>88.335999999999999</v>
      </c>
      <c r="J1591" s="5"/>
      <c r="K1591" s="5"/>
      <c r="L1591" s="5">
        <v>-659.59900000000005</v>
      </c>
      <c r="M1591" s="5">
        <v>-242.47499999999999</v>
      </c>
      <c r="N1591" s="5">
        <v>-417.12400000000002</v>
      </c>
      <c r="O1591" s="5">
        <v>101020</v>
      </c>
      <c r="P1591" s="3"/>
      <c r="Q1591" s="3"/>
    </row>
    <row r="1592" spans="1:17" x14ac:dyDescent="0.2">
      <c r="A1592" s="2">
        <v>2017</v>
      </c>
      <c r="B1592" s="1" t="s">
        <v>221</v>
      </c>
      <c r="C1592" s="2" t="s">
        <v>222</v>
      </c>
      <c r="D1592" s="2">
        <v>480.04700000000003</v>
      </c>
      <c r="E1592" s="2">
        <v>4727.3440000000001</v>
      </c>
      <c r="F1592" s="2">
        <v>1521.8910000000001</v>
      </c>
      <c r="G1592" s="2">
        <v>2203.4389999999999</v>
      </c>
      <c r="H1592" s="2">
        <v>2523.9050000000002</v>
      </c>
      <c r="I1592" s="2">
        <v>82.13</v>
      </c>
      <c r="J1592" s="2"/>
      <c r="K1592" s="2"/>
      <c r="L1592" s="2">
        <v>-228.435</v>
      </c>
      <c r="M1592" s="2">
        <v>-328.82799999999997</v>
      </c>
      <c r="N1592" s="2">
        <v>100.393</v>
      </c>
      <c r="O1592" s="2">
        <v>101020</v>
      </c>
      <c r="P1592" s="3"/>
      <c r="Q1592" s="3"/>
    </row>
    <row r="1593" spans="1:17" x14ac:dyDescent="0.2">
      <c r="A1593" s="5">
        <v>2018</v>
      </c>
      <c r="B1593" s="4" t="s">
        <v>221</v>
      </c>
      <c r="C1593" s="5" t="s">
        <v>222</v>
      </c>
      <c r="D1593" s="5">
        <v>2.2869999999999999</v>
      </c>
      <c r="E1593" s="5">
        <v>4198.8289999999997</v>
      </c>
      <c r="F1593" s="5">
        <v>1226.104</v>
      </c>
      <c r="G1593" s="5">
        <v>2110.67</v>
      </c>
      <c r="H1593" s="5">
        <v>2088.1590000000001</v>
      </c>
      <c r="I1593" s="5">
        <v>73.200999999999993</v>
      </c>
      <c r="J1593" s="5"/>
      <c r="K1593" s="5"/>
      <c r="L1593" s="5">
        <v>698.13699999999994</v>
      </c>
      <c r="M1593" s="5">
        <v>141.09399999999999</v>
      </c>
      <c r="N1593" s="5">
        <v>557.04300000000001</v>
      </c>
      <c r="O1593" s="5">
        <v>101020</v>
      </c>
      <c r="P1593" s="3"/>
      <c r="Q1593" s="3"/>
    </row>
    <row r="1594" spans="1:17" x14ac:dyDescent="0.2">
      <c r="A1594" s="2">
        <v>2019</v>
      </c>
      <c r="B1594" s="1" t="s">
        <v>221</v>
      </c>
      <c r="C1594" s="2" t="s">
        <v>222</v>
      </c>
      <c r="D1594" s="2">
        <v>213.78299999999999</v>
      </c>
      <c r="E1594" s="2">
        <v>4487.2449999999999</v>
      </c>
      <c r="F1594" s="2">
        <v>1255.826</v>
      </c>
      <c r="G1594" s="2">
        <v>2335.7579999999998</v>
      </c>
      <c r="H1594" s="2">
        <v>2151.4870000000001</v>
      </c>
      <c r="I1594" s="2">
        <v>54.951999999999998</v>
      </c>
      <c r="J1594" s="2"/>
      <c r="K1594" s="2"/>
      <c r="L1594" s="2">
        <v>900.22400000000005</v>
      </c>
      <c r="M1594" s="2">
        <v>219.154</v>
      </c>
      <c r="N1594" s="2">
        <v>681.07</v>
      </c>
      <c r="O1594" s="2">
        <v>101020</v>
      </c>
      <c r="P1594" s="3"/>
      <c r="Q1594" s="3"/>
    </row>
    <row r="1595" spans="1:17" x14ac:dyDescent="0.2">
      <c r="A1595" s="5">
        <v>2004</v>
      </c>
      <c r="B1595" s="4" t="s">
        <v>223</v>
      </c>
      <c r="C1595" s="5" t="s">
        <v>224</v>
      </c>
      <c r="D1595" s="5">
        <v>41.197000000000003</v>
      </c>
      <c r="E1595" s="5">
        <v>811.56100000000004</v>
      </c>
      <c r="F1595" s="5">
        <v>165.20500000000001</v>
      </c>
      <c r="G1595" s="5">
        <v>267.39999999999998</v>
      </c>
      <c r="H1595" s="5">
        <v>544.16099999999994</v>
      </c>
      <c r="I1595" s="5">
        <v>6.0039999999999996</v>
      </c>
      <c r="J1595" s="5">
        <v>0.35099999999999998</v>
      </c>
      <c r="K1595" s="5">
        <v>0</v>
      </c>
      <c r="L1595" s="5">
        <v>112.489</v>
      </c>
      <c r="M1595" s="5">
        <v>19.664000000000001</v>
      </c>
      <c r="N1595" s="5">
        <v>92.825000000000003</v>
      </c>
      <c r="O1595" s="5">
        <v>351010</v>
      </c>
      <c r="P1595" s="3"/>
      <c r="Q1595" s="3"/>
    </row>
    <row r="1596" spans="1:17" x14ac:dyDescent="0.2">
      <c r="A1596" s="2">
        <v>2005</v>
      </c>
      <c r="B1596" s="1" t="s">
        <v>223</v>
      </c>
      <c r="C1596" s="2" t="s">
        <v>224</v>
      </c>
      <c r="D1596" s="2">
        <v>30.826000000000001</v>
      </c>
      <c r="E1596" s="2">
        <v>2179.83</v>
      </c>
      <c r="F1596" s="2">
        <v>670.93100000000004</v>
      </c>
      <c r="G1596" s="2">
        <v>906.60500000000002</v>
      </c>
      <c r="H1596" s="2">
        <v>1273.2249999999999</v>
      </c>
      <c r="I1596" s="2">
        <v>28.123000000000001</v>
      </c>
      <c r="J1596" s="2">
        <v>1.002</v>
      </c>
      <c r="K1596" s="2">
        <v>0</v>
      </c>
      <c r="L1596" s="2">
        <v>108.45699999999999</v>
      </c>
      <c r="M1596" s="2">
        <v>16.734999999999999</v>
      </c>
      <c r="N1596" s="2">
        <v>91.721999999999994</v>
      </c>
      <c r="O1596" s="2">
        <v>351010</v>
      </c>
      <c r="P1596" s="3"/>
      <c r="Q1596" s="3"/>
    </row>
    <row r="1597" spans="1:17" x14ac:dyDescent="0.2">
      <c r="A1597" s="5">
        <v>2006</v>
      </c>
      <c r="B1597" s="4" t="s">
        <v>223</v>
      </c>
      <c r="C1597" s="5" t="s">
        <v>224</v>
      </c>
      <c r="D1597" s="5">
        <v>8.2240000000000002</v>
      </c>
      <c r="E1597" s="5">
        <v>2352.6010000000001</v>
      </c>
      <c r="F1597" s="5">
        <v>719.13599999999997</v>
      </c>
      <c r="G1597" s="5">
        <v>974.09199999999998</v>
      </c>
      <c r="H1597" s="5">
        <v>1378.509</v>
      </c>
      <c r="I1597" s="5">
        <v>33.246000000000002</v>
      </c>
      <c r="J1597" s="5">
        <v>0.38600000000000001</v>
      </c>
      <c r="K1597" s="5">
        <v>0</v>
      </c>
      <c r="L1597" s="5">
        <v>73.337000000000003</v>
      </c>
      <c r="M1597" s="5">
        <v>7.1029999999999998</v>
      </c>
      <c r="N1597" s="5">
        <v>66.233999999999995</v>
      </c>
      <c r="O1597" s="5">
        <v>351010</v>
      </c>
      <c r="P1597" s="3"/>
      <c r="Q1597" s="3"/>
    </row>
    <row r="1598" spans="1:17" x14ac:dyDescent="0.2">
      <c r="A1598" s="2">
        <v>2007</v>
      </c>
      <c r="B1598" s="1" t="s">
        <v>223</v>
      </c>
      <c r="C1598" s="2" t="s">
        <v>224</v>
      </c>
      <c r="D1598" s="2">
        <v>3.226</v>
      </c>
      <c r="E1598" s="2">
        <v>2560.2710000000002</v>
      </c>
      <c r="F1598" s="2">
        <v>830.11599999999999</v>
      </c>
      <c r="G1598" s="2">
        <v>1136.682</v>
      </c>
      <c r="H1598" s="2">
        <v>1423.5889999999999</v>
      </c>
      <c r="I1598" s="2">
        <v>41.801000000000002</v>
      </c>
      <c r="J1598" s="2">
        <v>0.47399999999999998</v>
      </c>
      <c r="K1598" s="2">
        <v>0</v>
      </c>
      <c r="L1598" s="2">
        <v>0.67200000000000004</v>
      </c>
      <c r="M1598" s="2">
        <v>11.864000000000001</v>
      </c>
      <c r="N1598" s="2">
        <v>-11.192</v>
      </c>
      <c r="O1598" s="2">
        <v>351010</v>
      </c>
      <c r="P1598" s="3"/>
      <c r="Q1598" s="3"/>
    </row>
    <row r="1599" spans="1:17" x14ac:dyDescent="0.2">
      <c r="A1599" s="5">
        <v>2008</v>
      </c>
      <c r="B1599" s="4" t="s">
        <v>223</v>
      </c>
      <c r="C1599" s="5" t="s">
        <v>224</v>
      </c>
      <c r="D1599" s="5">
        <v>1.944</v>
      </c>
      <c r="E1599" s="5">
        <v>2587.616</v>
      </c>
      <c r="F1599" s="5">
        <v>861.78099999999995</v>
      </c>
      <c r="G1599" s="5">
        <v>1170.54</v>
      </c>
      <c r="H1599" s="5">
        <v>1417.076</v>
      </c>
      <c r="I1599" s="5">
        <v>54.728999999999999</v>
      </c>
      <c r="J1599" s="5">
        <v>0.29799999999999999</v>
      </c>
      <c r="K1599" s="5">
        <v>0</v>
      </c>
      <c r="L1599" s="5">
        <v>76.206999999999994</v>
      </c>
      <c r="M1599" s="5">
        <v>10.731</v>
      </c>
      <c r="N1599" s="5">
        <v>65.475999999999999</v>
      </c>
      <c r="O1599" s="5">
        <v>351010</v>
      </c>
      <c r="P1599" s="3"/>
      <c r="Q1599" s="3"/>
    </row>
    <row r="1600" spans="1:17" x14ac:dyDescent="0.2">
      <c r="A1600" s="2">
        <v>2009</v>
      </c>
      <c r="B1600" s="1" t="s">
        <v>223</v>
      </c>
      <c r="C1600" s="2" t="s">
        <v>224</v>
      </c>
      <c r="D1600" s="2">
        <v>3.9319999999999999</v>
      </c>
      <c r="E1600" s="2">
        <v>2551.9070000000002</v>
      </c>
      <c r="F1600" s="2">
        <v>774.423</v>
      </c>
      <c r="G1600" s="2">
        <v>1011.5650000000001</v>
      </c>
      <c r="H1600" s="2">
        <v>1540.3420000000001</v>
      </c>
      <c r="I1600" s="2">
        <v>55.143000000000001</v>
      </c>
      <c r="J1600" s="2">
        <v>0.4</v>
      </c>
      <c r="K1600" s="2">
        <v>0</v>
      </c>
      <c r="L1600" s="2">
        <v>114.828</v>
      </c>
      <c r="M1600" s="2">
        <v>14.28</v>
      </c>
      <c r="N1600" s="2">
        <v>100.548</v>
      </c>
      <c r="O1600" s="2">
        <v>351010</v>
      </c>
      <c r="P1600" s="3"/>
      <c r="Q1600" s="3"/>
    </row>
    <row r="1601" spans="1:17" x14ac:dyDescent="0.2">
      <c r="A1601" s="5">
        <v>2010</v>
      </c>
      <c r="B1601" s="4" t="s">
        <v>223</v>
      </c>
      <c r="C1601" s="5" t="s">
        <v>224</v>
      </c>
      <c r="D1601" s="5">
        <v>3.573</v>
      </c>
      <c r="E1601" s="5">
        <v>2525.018</v>
      </c>
      <c r="F1601" s="5">
        <v>591.97699999999998</v>
      </c>
      <c r="G1601" s="5">
        <v>858.24199999999996</v>
      </c>
      <c r="H1601" s="5">
        <v>1666.7760000000001</v>
      </c>
      <c r="I1601" s="5">
        <v>51.268000000000001</v>
      </c>
      <c r="J1601" s="5">
        <v>0</v>
      </c>
      <c r="K1601" s="5">
        <v>0</v>
      </c>
      <c r="L1601" s="5">
        <v>124.426</v>
      </c>
      <c r="M1601" s="5">
        <v>11.622999999999999</v>
      </c>
      <c r="N1601" s="5">
        <v>112.803</v>
      </c>
      <c r="O1601" s="5">
        <v>351010</v>
      </c>
      <c r="P1601" s="3"/>
      <c r="Q1601" s="3"/>
    </row>
    <row r="1602" spans="1:17" x14ac:dyDescent="0.2">
      <c r="A1602" s="2">
        <v>2011</v>
      </c>
      <c r="B1602" s="1" t="s">
        <v>223</v>
      </c>
      <c r="C1602" s="2" t="s">
        <v>224</v>
      </c>
      <c r="D1602" s="2">
        <v>5.1749999999999998</v>
      </c>
      <c r="E1602" s="2">
        <v>2624.518</v>
      </c>
      <c r="F1602" s="2">
        <v>339.95299999999997</v>
      </c>
      <c r="G1602" s="2">
        <v>687.03</v>
      </c>
      <c r="H1602" s="2">
        <v>1937.4880000000001</v>
      </c>
      <c r="I1602" s="2">
        <v>26.042000000000002</v>
      </c>
      <c r="J1602" s="2">
        <v>0</v>
      </c>
      <c r="K1602" s="2">
        <v>0</v>
      </c>
      <c r="L1602" s="2">
        <v>192.76400000000001</v>
      </c>
      <c r="M1602" s="2">
        <v>17.334</v>
      </c>
      <c r="N1602" s="2">
        <v>175.43</v>
      </c>
      <c r="O1602" s="2">
        <v>351010</v>
      </c>
      <c r="P1602" s="3"/>
      <c r="Q1602" s="3"/>
    </row>
    <row r="1603" spans="1:17" x14ac:dyDescent="0.2">
      <c r="A1603" s="5">
        <v>2012</v>
      </c>
      <c r="B1603" s="4" t="s">
        <v>223</v>
      </c>
      <c r="C1603" s="5" t="s">
        <v>224</v>
      </c>
      <c r="D1603" s="5">
        <v>12.84</v>
      </c>
      <c r="E1603" s="5">
        <v>2941.384</v>
      </c>
      <c r="F1603" s="5">
        <v>348.42200000000003</v>
      </c>
      <c r="G1603" s="5">
        <v>728.226</v>
      </c>
      <c r="H1603" s="5">
        <v>2192.7510000000002</v>
      </c>
      <c r="I1603" s="5">
        <v>14.670999999999999</v>
      </c>
      <c r="J1603" s="5">
        <v>0</v>
      </c>
      <c r="K1603" s="5">
        <v>0.30499999999999999</v>
      </c>
      <c r="L1603" s="5">
        <v>275.452</v>
      </c>
      <c r="M1603" s="5">
        <v>26.808</v>
      </c>
      <c r="N1603" s="5">
        <v>248.339</v>
      </c>
      <c r="O1603" s="5">
        <v>351010</v>
      </c>
      <c r="P1603" s="3"/>
      <c r="Q1603" s="3"/>
    </row>
    <row r="1604" spans="1:17" x14ac:dyDescent="0.2">
      <c r="A1604" s="2">
        <v>2013</v>
      </c>
      <c r="B1604" s="1" t="s">
        <v>223</v>
      </c>
      <c r="C1604" s="2" t="s">
        <v>224</v>
      </c>
      <c r="D1604" s="2">
        <v>77.393000000000001</v>
      </c>
      <c r="E1604" s="2">
        <v>3137.261</v>
      </c>
      <c r="F1604" s="2">
        <v>301.67</v>
      </c>
      <c r="G1604" s="2">
        <v>713.76700000000005</v>
      </c>
      <c r="H1604" s="2">
        <v>2404.5349999999999</v>
      </c>
      <c r="I1604" s="2">
        <v>12.268000000000001</v>
      </c>
      <c r="J1604" s="2">
        <v>0</v>
      </c>
      <c r="K1604" s="2">
        <v>0.755</v>
      </c>
      <c r="L1604" s="2">
        <v>312.27100000000002</v>
      </c>
      <c r="M1604" s="2">
        <v>15.365</v>
      </c>
      <c r="N1604" s="2">
        <v>296.15100000000001</v>
      </c>
      <c r="O1604" s="2">
        <v>351010</v>
      </c>
      <c r="P1604" s="3"/>
      <c r="Q1604" s="3"/>
    </row>
    <row r="1605" spans="1:17" x14ac:dyDescent="0.2">
      <c r="A1605" s="5">
        <v>2014</v>
      </c>
      <c r="B1605" s="4" t="s">
        <v>223</v>
      </c>
      <c r="C1605" s="5" t="s">
        <v>224</v>
      </c>
      <c r="D1605" s="5">
        <v>25.222000000000001</v>
      </c>
      <c r="E1605" s="5">
        <v>4458.34</v>
      </c>
      <c r="F1605" s="5">
        <v>1280.8330000000001</v>
      </c>
      <c r="G1605" s="5">
        <v>1869.9</v>
      </c>
      <c r="H1605" s="5">
        <v>2569.8780000000002</v>
      </c>
      <c r="I1605" s="5">
        <v>13.565</v>
      </c>
      <c r="J1605" s="5">
        <v>0</v>
      </c>
      <c r="K1605" s="5">
        <v>1.9730000000000001</v>
      </c>
      <c r="L1605" s="5">
        <v>296.53399999999999</v>
      </c>
      <c r="M1605" s="5">
        <v>24.704999999999998</v>
      </c>
      <c r="N1605" s="5">
        <v>269.85599999999999</v>
      </c>
      <c r="O1605" s="5">
        <v>351010</v>
      </c>
      <c r="P1605" s="3"/>
      <c r="Q1605" s="3"/>
    </row>
    <row r="1606" spans="1:17" x14ac:dyDescent="0.2">
      <c r="A1606" s="2">
        <v>2015</v>
      </c>
      <c r="B1606" s="1" t="s">
        <v>223</v>
      </c>
      <c r="C1606" s="2" t="s">
        <v>224</v>
      </c>
      <c r="D1606" s="2">
        <v>16.425999999999998</v>
      </c>
      <c r="E1606" s="2">
        <v>4460.6099999999997</v>
      </c>
      <c r="F1606" s="2">
        <v>1109.5640000000001</v>
      </c>
      <c r="G1606" s="2">
        <v>1786.7059999999999</v>
      </c>
      <c r="H1606" s="2">
        <v>2667.509</v>
      </c>
      <c r="I1606" s="2">
        <v>24.303000000000001</v>
      </c>
      <c r="J1606" s="2">
        <v>0</v>
      </c>
      <c r="K1606" s="2">
        <v>1.621</v>
      </c>
      <c r="L1606" s="2">
        <v>215.48500000000001</v>
      </c>
      <c r="M1606" s="2">
        <v>10.340999999999999</v>
      </c>
      <c r="N1606" s="2">
        <v>203.523</v>
      </c>
      <c r="O1606" s="2">
        <v>351010</v>
      </c>
      <c r="P1606" s="3"/>
      <c r="Q1606" s="3"/>
    </row>
    <row r="1607" spans="1:17" x14ac:dyDescent="0.2">
      <c r="A1607" s="5">
        <v>2016</v>
      </c>
      <c r="B1607" s="4" t="s">
        <v>223</v>
      </c>
      <c r="C1607" s="5" t="s">
        <v>224</v>
      </c>
      <c r="D1607" s="5">
        <v>100.81699999999999</v>
      </c>
      <c r="E1607" s="5">
        <v>4475.9179999999997</v>
      </c>
      <c r="F1607" s="5">
        <v>1316.673</v>
      </c>
      <c r="G1607" s="5">
        <v>1775.883</v>
      </c>
      <c r="H1607" s="5">
        <v>2699.8670000000002</v>
      </c>
      <c r="I1607" s="5">
        <v>29.29</v>
      </c>
      <c r="J1607" s="5">
        <v>0</v>
      </c>
      <c r="K1607" s="5">
        <v>1.0169999999999999</v>
      </c>
      <c r="L1607" s="5">
        <v>295.63299999999998</v>
      </c>
      <c r="M1607" s="5">
        <v>20.699000000000002</v>
      </c>
      <c r="N1607" s="5">
        <v>273.91699999999997</v>
      </c>
      <c r="O1607" s="5">
        <v>351010</v>
      </c>
      <c r="P1607" s="3"/>
      <c r="Q1607" s="3"/>
    </row>
    <row r="1608" spans="1:17" x14ac:dyDescent="0.2">
      <c r="A1608" s="2">
        <v>2017</v>
      </c>
      <c r="B1608" s="1" t="s">
        <v>223</v>
      </c>
      <c r="C1608" s="2" t="s">
        <v>224</v>
      </c>
      <c r="D1608" s="2">
        <v>88.8</v>
      </c>
      <c r="E1608" s="2">
        <v>4858.7</v>
      </c>
      <c r="F1608" s="2">
        <v>1149.3</v>
      </c>
      <c r="G1608" s="2">
        <v>1682.9</v>
      </c>
      <c r="H1608" s="2">
        <v>3175.7</v>
      </c>
      <c r="I1608" s="2">
        <v>36.4</v>
      </c>
      <c r="J1608" s="2">
        <v>0</v>
      </c>
      <c r="K1608" s="2">
        <v>0</v>
      </c>
      <c r="L1608" s="2">
        <v>394</v>
      </c>
      <c r="M1608" s="2">
        <v>21.1</v>
      </c>
      <c r="N1608" s="2">
        <v>372.9</v>
      </c>
      <c r="O1608" s="2">
        <v>351010</v>
      </c>
      <c r="P1608" s="3"/>
      <c r="Q1608" s="3"/>
    </row>
    <row r="1609" spans="1:17" x14ac:dyDescent="0.2">
      <c r="A1609" s="5">
        <v>2018</v>
      </c>
      <c r="B1609" s="4" t="s">
        <v>223</v>
      </c>
      <c r="C1609" s="5" t="s">
        <v>224</v>
      </c>
      <c r="D1609" s="5">
        <v>80.2</v>
      </c>
      <c r="E1609" s="5">
        <v>6112.8</v>
      </c>
      <c r="F1609" s="5">
        <v>1985.7</v>
      </c>
      <c r="G1609" s="5">
        <v>2805</v>
      </c>
      <c r="H1609" s="5">
        <v>3307.6</v>
      </c>
      <c r="I1609" s="5">
        <v>82.4</v>
      </c>
      <c r="J1609" s="5">
        <v>0</v>
      </c>
      <c r="K1609" s="5">
        <v>0</v>
      </c>
      <c r="L1609" s="5">
        <v>331.9</v>
      </c>
      <c r="M1609" s="5">
        <v>192</v>
      </c>
      <c r="N1609" s="5">
        <v>139.9</v>
      </c>
      <c r="O1609" s="5">
        <v>351010</v>
      </c>
      <c r="P1609" s="3"/>
      <c r="Q1609" s="3"/>
    </row>
    <row r="1610" spans="1:17" x14ac:dyDescent="0.2">
      <c r="A1610" s="2">
        <v>2019</v>
      </c>
      <c r="B1610" s="1" t="s">
        <v>223</v>
      </c>
      <c r="C1610" s="2" t="s">
        <v>224</v>
      </c>
      <c r="D1610" s="2">
        <v>89.5</v>
      </c>
      <c r="E1610" s="2">
        <v>6274.5</v>
      </c>
      <c r="F1610" s="2">
        <v>1762.6</v>
      </c>
      <c r="G1610" s="2">
        <v>2645.9</v>
      </c>
      <c r="H1610" s="2">
        <v>3628.4</v>
      </c>
      <c r="I1610" s="2">
        <v>73.3</v>
      </c>
      <c r="J1610" s="2">
        <v>0</v>
      </c>
      <c r="K1610" s="2">
        <v>0</v>
      </c>
      <c r="L1610" s="2">
        <v>477.4</v>
      </c>
      <c r="M1610" s="2">
        <v>10.7</v>
      </c>
      <c r="N1610" s="2">
        <v>466.7</v>
      </c>
      <c r="O1610" s="2">
        <v>351010</v>
      </c>
      <c r="P1610" s="3"/>
      <c r="Q1610" s="3"/>
    </row>
    <row r="1611" spans="1:17" x14ac:dyDescent="0.2">
      <c r="A1611" s="5">
        <v>2004</v>
      </c>
      <c r="B1611" s="4" t="s">
        <v>225</v>
      </c>
      <c r="C1611" s="5" t="s">
        <v>226</v>
      </c>
      <c r="D1611" s="5">
        <v>1387</v>
      </c>
      <c r="E1611" s="5">
        <v>92861</v>
      </c>
      <c r="F1611" s="5">
        <v>15002</v>
      </c>
      <c r="G1611" s="5">
        <v>49033</v>
      </c>
      <c r="H1611" s="5">
        <v>42723</v>
      </c>
      <c r="I1611" s="5">
        <v>1023</v>
      </c>
      <c r="J1611" s="5">
        <v>47</v>
      </c>
      <c r="K1611" s="5">
        <v>32</v>
      </c>
      <c r="L1611" s="5">
        <v>14401</v>
      </c>
      <c r="M1611" s="5">
        <v>6262</v>
      </c>
      <c r="N1611" s="5">
        <v>8129</v>
      </c>
      <c r="O1611" s="5">
        <v>101020</v>
      </c>
      <c r="P1611" s="3"/>
      <c r="Q1611" s="3"/>
    </row>
    <row r="1612" spans="1:17" x14ac:dyDescent="0.2">
      <c r="A1612" s="2">
        <v>2005</v>
      </c>
      <c r="B1612" s="1" t="s">
        <v>225</v>
      </c>
      <c r="C1612" s="2" t="s">
        <v>226</v>
      </c>
      <c r="D1612" s="2">
        <v>2214</v>
      </c>
      <c r="E1612" s="2">
        <v>106999</v>
      </c>
      <c r="F1612" s="2">
        <v>12516</v>
      </c>
      <c r="G1612" s="2">
        <v>53059</v>
      </c>
      <c r="H1612" s="2">
        <v>52731</v>
      </c>
      <c r="I1612" s="2">
        <v>1005</v>
      </c>
      <c r="J1612" s="2">
        <v>113</v>
      </c>
      <c r="K1612" s="2">
        <v>33</v>
      </c>
      <c r="L1612" s="2">
        <v>23580</v>
      </c>
      <c r="M1612" s="2">
        <v>9907</v>
      </c>
      <c r="N1612" s="2">
        <v>13529</v>
      </c>
      <c r="O1612" s="2">
        <v>101020</v>
      </c>
      <c r="P1612" s="3"/>
      <c r="Q1612" s="3"/>
    </row>
    <row r="1613" spans="1:17" x14ac:dyDescent="0.2">
      <c r="A1613" s="5">
        <v>2006</v>
      </c>
      <c r="B1613" s="4" t="s">
        <v>225</v>
      </c>
      <c r="C1613" s="5" t="s">
        <v>226</v>
      </c>
      <c r="D1613" s="5">
        <v>817</v>
      </c>
      <c r="E1613" s="5">
        <v>164781</v>
      </c>
      <c r="F1613" s="5">
        <v>27134</v>
      </c>
      <c r="G1613" s="5">
        <v>80933</v>
      </c>
      <c r="H1613" s="5">
        <v>82646</v>
      </c>
      <c r="I1613" s="5">
        <v>1651</v>
      </c>
      <c r="J1613" s="5">
        <v>106</v>
      </c>
      <c r="K1613" s="5">
        <v>76</v>
      </c>
      <c r="L1613" s="5">
        <v>28409</v>
      </c>
      <c r="M1613" s="5">
        <v>12783</v>
      </c>
      <c r="N1613" s="5">
        <v>15550</v>
      </c>
      <c r="O1613" s="5">
        <v>101020</v>
      </c>
      <c r="P1613" s="3"/>
      <c r="Q1613" s="3"/>
    </row>
    <row r="1614" spans="1:17" x14ac:dyDescent="0.2">
      <c r="A1614" s="2">
        <v>2007</v>
      </c>
      <c r="B1614" s="1" t="s">
        <v>225</v>
      </c>
      <c r="C1614" s="2" t="s">
        <v>226</v>
      </c>
      <c r="D1614" s="2">
        <v>1456</v>
      </c>
      <c r="E1614" s="2">
        <v>177757</v>
      </c>
      <c r="F1614" s="2">
        <v>28574</v>
      </c>
      <c r="G1614" s="2">
        <v>87601</v>
      </c>
      <c r="H1614" s="2">
        <v>88983</v>
      </c>
      <c r="I1614" s="2">
        <v>1801</v>
      </c>
      <c r="J1614" s="2">
        <v>342</v>
      </c>
      <c r="K1614" s="2">
        <v>87</v>
      </c>
      <c r="L1614" s="2">
        <v>23359</v>
      </c>
      <c r="M1614" s="2">
        <v>11381</v>
      </c>
      <c r="N1614" s="2">
        <v>11891</v>
      </c>
      <c r="O1614" s="2">
        <v>101020</v>
      </c>
      <c r="P1614" s="3"/>
      <c r="Q1614" s="3"/>
    </row>
    <row r="1615" spans="1:17" x14ac:dyDescent="0.2">
      <c r="A1615" s="5">
        <v>2008</v>
      </c>
      <c r="B1615" s="4" t="s">
        <v>225</v>
      </c>
      <c r="C1615" s="5" t="s">
        <v>226</v>
      </c>
      <c r="D1615" s="5">
        <v>755</v>
      </c>
      <c r="E1615" s="5">
        <v>142865</v>
      </c>
      <c r="F1615" s="5">
        <v>33749</v>
      </c>
      <c r="G1615" s="5">
        <v>86600</v>
      </c>
      <c r="H1615" s="5">
        <v>55165</v>
      </c>
      <c r="I1615" s="5">
        <v>1489</v>
      </c>
      <c r="J1615" s="5">
        <v>245</v>
      </c>
      <c r="K1615" s="5">
        <v>70</v>
      </c>
      <c r="L1615" s="5">
        <v>-3523</v>
      </c>
      <c r="M1615" s="5">
        <v>13405</v>
      </c>
      <c r="N1615" s="5">
        <v>-16998</v>
      </c>
      <c r="O1615" s="5">
        <v>101020</v>
      </c>
      <c r="P1615" s="3"/>
      <c r="Q1615" s="3"/>
    </row>
    <row r="1616" spans="1:17" x14ac:dyDescent="0.2">
      <c r="A1616" s="2">
        <v>2009</v>
      </c>
      <c r="B1616" s="1" t="s">
        <v>225</v>
      </c>
      <c r="C1616" s="2" t="s">
        <v>226</v>
      </c>
      <c r="D1616" s="2">
        <v>542</v>
      </c>
      <c r="E1616" s="2">
        <v>152588</v>
      </c>
      <c r="F1616" s="2">
        <v>34322</v>
      </c>
      <c r="G1616" s="2">
        <v>89531</v>
      </c>
      <c r="H1616" s="2">
        <v>62467</v>
      </c>
      <c r="I1616" s="2">
        <v>1774</v>
      </c>
      <c r="J1616" s="2">
        <v>227</v>
      </c>
      <c r="K1616" s="2">
        <v>78</v>
      </c>
      <c r="L1616" s="2">
        <v>10032</v>
      </c>
      <c r="M1616" s="2">
        <v>5096</v>
      </c>
      <c r="N1616" s="2">
        <v>4858</v>
      </c>
      <c r="O1616" s="2">
        <v>101020</v>
      </c>
      <c r="P1616" s="3"/>
      <c r="Q1616" s="3"/>
    </row>
    <row r="1617" spans="1:17" x14ac:dyDescent="0.2">
      <c r="A1617" s="5">
        <v>2010</v>
      </c>
      <c r="B1617" s="4" t="s">
        <v>225</v>
      </c>
      <c r="C1617" s="5" t="s">
        <v>226</v>
      </c>
      <c r="D1617" s="5">
        <v>10427</v>
      </c>
      <c r="E1617" s="5">
        <v>156314</v>
      </c>
      <c r="F1617" s="5">
        <v>28601</v>
      </c>
      <c r="G1617" s="5">
        <v>87205</v>
      </c>
      <c r="H1617" s="5">
        <v>68562</v>
      </c>
      <c r="I1617" s="5">
        <v>1512</v>
      </c>
      <c r="J1617" s="5">
        <v>187</v>
      </c>
      <c r="K1617" s="5">
        <v>59</v>
      </c>
      <c r="L1617" s="5">
        <v>19750</v>
      </c>
      <c r="M1617" s="5">
        <v>8333</v>
      </c>
      <c r="N1617" s="5">
        <v>11358</v>
      </c>
      <c r="O1617" s="5">
        <v>101020</v>
      </c>
      <c r="P1617" s="3"/>
      <c r="Q1617" s="3"/>
    </row>
    <row r="1618" spans="1:17" x14ac:dyDescent="0.2">
      <c r="A1618" s="2">
        <v>2011</v>
      </c>
      <c r="B1618" s="1" t="s">
        <v>225</v>
      </c>
      <c r="C1618" s="2" t="s">
        <v>226</v>
      </c>
      <c r="D1618" s="2">
        <v>6361</v>
      </c>
      <c r="E1618" s="2">
        <v>153230</v>
      </c>
      <c r="F1618" s="2">
        <v>26937</v>
      </c>
      <c r="G1618" s="2">
        <v>87496</v>
      </c>
      <c r="H1618" s="2">
        <v>65224</v>
      </c>
      <c r="I1618" s="2">
        <v>1460</v>
      </c>
      <c r="J1618" s="2">
        <v>216</v>
      </c>
      <c r="K1618" s="2">
        <v>66</v>
      </c>
      <c r="L1618" s="2">
        <v>23001</v>
      </c>
      <c r="M1618" s="2">
        <v>10499</v>
      </c>
      <c r="N1618" s="2">
        <v>12436</v>
      </c>
      <c r="O1618" s="2">
        <v>101020</v>
      </c>
      <c r="P1618" s="3"/>
      <c r="Q1618" s="3"/>
    </row>
    <row r="1619" spans="1:17" x14ac:dyDescent="0.2">
      <c r="A1619" s="5">
        <v>2012</v>
      </c>
      <c r="B1619" s="4" t="s">
        <v>225</v>
      </c>
      <c r="C1619" s="5" t="s">
        <v>226</v>
      </c>
      <c r="D1619" s="5">
        <v>4366</v>
      </c>
      <c r="E1619" s="5">
        <v>117144</v>
      </c>
      <c r="F1619" s="5">
        <v>25307</v>
      </c>
      <c r="G1619" s="5">
        <v>68717</v>
      </c>
      <c r="H1619" s="5">
        <v>47987</v>
      </c>
      <c r="I1619" s="5">
        <v>1324</v>
      </c>
      <c r="J1619" s="5">
        <v>163</v>
      </c>
      <c r="K1619" s="5">
        <v>70</v>
      </c>
      <c r="L1619" s="5">
        <v>15423</v>
      </c>
      <c r="M1619" s="5">
        <v>7942</v>
      </c>
      <c r="N1619" s="5">
        <v>8428</v>
      </c>
      <c r="O1619" s="5">
        <v>101020</v>
      </c>
      <c r="P1619" s="3"/>
      <c r="Q1619" s="3"/>
    </row>
    <row r="1620" spans="1:17" x14ac:dyDescent="0.2">
      <c r="A1620" s="2">
        <v>2013</v>
      </c>
      <c r="B1620" s="1" t="s">
        <v>225</v>
      </c>
      <c r="C1620" s="2" t="s">
        <v>226</v>
      </c>
      <c r="D1620" s="2">
        <v>6518</v>
      </c>
      <c r="E1620" s="2">
        <v>118057</v>
      </c>
      <c r="F1620" s="2">
        <v>21662</v>
      </c>
      <c r="G1620" s="2">
        <v>65565</v>
      </c>
      <c r="H1620" s="2">
        <v>52090</v>
      </c>
      <c r="I1620" s="2">
        <v>1279</v>
      </c>
      <c r="J1620" s="2">
        <v>113</v>
      </c>
      <c r="K1620" s="2">
        <v>59</v>
      </c>
      <c r="L1620" s="2">
        <v>14446</v>
      </c>
      <c r="M1620" s="2">
        <v>6409</v>
      </c>
      <c r="N1620" s="2">
        <v>9156</v>
      </c>
      <c r="O1620" s="2">
        <v>101020</v>
      </c>
      <c r="P1620" s="3"/>
      <c r="Q1620" s="3"/>
    </row>
    <row r="1621" spans="1:17" x14ac:dyDescent="0.2">
      <c r="A1621" s="5">
        <v>2014</v>
      </c>
      <c r="B1621" s="4" t="s">
        <v>225</v>
      </c>
      <c r="C1621" s="5" t="s">
        <v>226</v>
      </c>
      <c r="D1621" s="5">
        <v>5062</v>
      </c>
      <c r="E1621" s="5">
        <v>116539</v>
      </c>
      <c r="F1621" s="5">
        <v>22565</v>
      </c>
      <c r="G1621" s="5">
        <v>64266</v>
      </c>
      <c r="H1621" s="5">
        <v>51911</v>
      </c>
      <c r="I1621" s="5">
        <v>1164</v>
      </c>
      <c r="J1621" s="5">
        <v>83</v>
      </c>
      <c r="K1621" s="5">
        <v>69</v>
      </c>
      <c r="L1621" s="5">
        <v>9390</v>
      </c>
      <c r="M1621" s="5">
        <v>3583</v>
      </c>
      <c r="N1621" s="5">
        <v>6869</v>
      </c>
      <c r="O1621" s="5">
        <v>101020</v>
      </c>
      <c r="P1621" s="3"/>
      <c r="Q1621" s="3"/>
    </row>
    <row r="1622" spans="1:17" x14ac:dyDescent="0.2">
      <c r="A1622" s="2">
        <v>2015</v>
      </c>
      <c r="B1622" s="1" t="s">
        <v>225</v>
      </c>
      <c r="C1622" s="2" t="s">
        <v>226</v>
      </c>
      <c r="D1622" s="2">
        <v>2368</v>
      </c>
      <c r="E1622" s="2">
        <v>97484</v>
      </c>
      <c r="F1622" s="2">
        <v>24880</v>
      </c>
      <c r="G1622" s="2">
        <v>57402</v>
      </c>
      <c r="H1622" s="2">
        <v>39762</v>
      </c>
      <c r="I1622" s="2">
        <v>1214</v>
      </c>
      <c r="J1622" s="2">
        <v>45</v>
      </c>
      <c r="K1622" s="2">
        <v>57</v>
      </c>
      <c r="L1622" s="2">
        <v>-7239</v>
      </c>
      <c r="M1622" s="2">
        <v>-2868</v>
      </c>
      <c r="N1622" s="2">
        <v>-4428</v>
      </c>
      <c r="O1622" s="2">
        <v>101020</v>
      </c>
      <c r="P1622" s="3"/>
      <c r="Q1622" s="3"/>
    </row>
    <row r="1623" spans="1:17" x14ac:dyDescent="0.2">
      <c r="A1623" s="5">
        <v>2016</v>
      </c>
      <c r="B1623" s="4" t="s">
        <v>225</v>
      </c>
      <c r="C1623" s="5" t="s">
        <v>226</v>
      </c>
      <c r="D1623" s="5">
        <v>3660</v>
      </c>
      <c r="E1623" s="5">
        <v>89772</v>
      </c>
      <c r="F1623" s="5">
        <v>27275</v>
      </c>
      <c r="G1623" s="5">
        <v>54546</v>
      </c>
      <c r="H1623" s="5">
        <v>34974</v>
      </c>
      <c r="I1623" s="5">
        <v>1402</v>
      </c>
      <c r="J1623" s="5">
        <v>57</v>
      </c>
      <c r="K1623" s="5">
        <v>56</v>
      </c>
      <c r="L1623" s="5">
        <v>-5530</v>
      </c>
      <c r="M1623" s="5">
        <v>-1971</v>
      </c>
      <c r="N1623" s="5">
        <v>-3615</v>
      </c>
      <c r="O1623" s="5">
        <v>101020</v>
      </c>
      <c r="P1623" s="3"/>
      <c r="Q1623" s="3"/>
    </row>
    <row r="1624" spans="1:17" x14ac:dyDescent="0.2">
      <c r="A1624" s="2">
        <v>2017</v>
      </c>
      <c r="B1624" s="1" t="s">
        <v>225</v>
      </c>
      <c r="C1624" s="2" t="s">
        <v>226</v>
      </c>
      <c r="D1624" s="2">
        <v>10097</v>
      </c>
      <c r="E1624" s="2">
        <v>73362</v>
      </c>
      <c r="F1624" s="2">
        <v>19703</v>
      </c>
      <c r="G1624" s="2">
        <v>42561</v>
      </c>
      <c r="H1624" s="2">
        <v>30607</v>
      </c>
      <c r="I1624" s="2">
        <v>1217</v>
      </c>
      <c r="J1624" s="2">
        <v>112</v>
      </c>
      <c r="K1624" s="2">
        <v>62</v>
      </c>
      <c r="L1624" s="2">
        <v>-2615</v>
      </c>
      <c r="M1624" s="2">
        <v>-1822</v>
      </c>
      <c r="N1624" s="2">
        <v>-855</v>
      </c>
      <c r="O1624" s="2">
        <v>101020</v>
      </c>
      <c r="P1624" s="3"/>
      <c r="Q1624" s="3"/>
    </row>
    <row r="1625" spans="1:17" x14ac:dyDescent="0.2">
      <c r="A1625" s="5">
        <v>2018</v>
      </c>
      <c r="B1625" s="4" t="s">
        <v>225</v>
      </c>
      <c r="C1625" s="5" t="s">
        <v>226</v>
      </c>
      <c r="D1625" s="5">
        <v>7625</v>
      </c>
      <c r="E1625" s="5">
        <v>69980</v>
      </c>
      <c r="F1625" s="5">
        <v>14968</v>
      </c>
      <c r="G1625" s="5">
        <v>37916</v>
      </c>
      <c r="H1625" s="5">
        <v>31939</v>
      </c>
      <c r="I1625" s="5">
        <v>905</v>
      </c>
      <c r="J1625" s="5">
        <v>97</v>
      </c>
      <c r="K1625" s="5">
        <v>48</v>
      </c>
      <c r="L1625" s="5">
        <v>9973</v>
      </c>
      <c r="M1625" s="5">
        <v>3668</v>
      </c>
      <c r="N1625" s="5">
        <v>6257</v>
      </c>
      <c r="O1625" s="5">
        <v>101020</v>
      </c>
      <c r="P1625" s="3"/>
      <c r="Q1625" s="3"/>
    </row>
    <row r="1626" spans="1:17" x14ac:dyDescent="0.2">
      <c r="A1626" s="2">
        <v>2019</v>
      </c>
      <c r="B1626" s="1" t="s">
        <v>225</v>
      </c>
      <c r="C1626" s="2" t="s">
        <v>226</v>
      </c>
      <c r="D1626" s="2">
        <v>10317</v>
      </c>
      <c r="E1626" s="2">
        <v>70514</v>
      </c>
      <c r="F1626" s="2">
        <v>15827</v>
      </c>
      <c r="G1626" s="2">
        <v>35464</v>
      </c>
      <c r="H1626" s="2">
        <v>34981</v>
      </c>
      <c r="I1626" s="2">
        <v>835</v>
      </c>
      <c r="J1626" s="2">
        <v>166</v>
      </c>
      <c r="K1626" s="2">
        <v>68</v>
      </c>
      <c r="L1626" s="2">
        <v>9524</v>
      </c>
      <c r="M1626" s="2">
        <v>2267</v>
      </c>
      <c r="N1626" s="2">
        <v>7189</v>
      </c>
      <c r="O1626" s="2">
        <v>101020</v>
      </c>
      <c r="P1626" s="3"/>
      <c r="Q1626" s="3"/>
    </row>
    <row r="1627" spans="1:17" x14ac:dyDescent="0.2">
      <c r="A1627" s="5">
        <v>2004</v>
      </c>
      <c r="B1627" s="4" t="s">
        <v>227</v>
      </c>
      <c r="C1627" s="5" t="s">
        <v>228</v>
      </c>
      <c r="D1627" s="5">
        <v>3129.8820000000001</v>
      </c>
      <c r="E1627" s="5">
        <v>15092.548000000001</v>
      </c>
      <c r="F1627" s="5">
        <v>1299.3399999999999</v>
      </c>
      <c r="G1627" s="5">
        <v>7408.4719999999998</v>
      </c>
      <c r="H1627" s="5">
        <v>7624.81</v>
      </c>
      <c r="I1627" s="5">
        <v>40.805999999999997</v>
      </c>
      <c r="J1627" s="5">
        <v>31.536999999999999</v>
      </c>
      <c r="K1627" s="5"/>
      <c r="L1627" s="5">
        <v>1400.624</v>
      </c>
      <c r="M1627" s="5">
        <v>518.23099999999999</v>
      </c>
      <c r="N1627" s="5">
        <v>882.39300000000003</v>
      </c>
      <c r="O1627" s="5">
        <v>301010</v>
      </c>
      <c r="P1627" s="3"/>
      <c r="Q1627" s="3"/>
    </row>
    <row r="1628" spans="1:17" x14ac:dyDescent="0.2">
      <c r="A1628" s="2">
        <v>2005</v>
      </c>
      <c r="B1628" s="1" t="s">
        <v>227</v>
      </c>
      <c r="C1628" s="2" t="s">
        <v>228</v>
      </c>
      <c r="D1628" s="2">
        <v>3459.857</v>
      </c>
      <c r="E1628" s="2">
        <v>16513.642</v>
      </c>
      <c r="F1628" s="2">
        <v>713.9</v>
      </c>
      <c r="G1628" s="2">
        <v>7573.9189999999999</v>
      </c>
      <c r="H1628" s="2">
        <v>8881.1090000000004</v>
      </c>
      <c r="I1628" s="2">
        <v>41.662999999999997</v>
      </c>
      <c r="J1628" s="2">
        <v>81.915000000000006</v>
      </c>
      <c r="K1628" s="2"/>
      <c r="L1628" s="2">
        <v>1548.962</v>
      </c>
      <c r="M1628" s="2">
        <v>485.87</v>
      </c>
      <c r="N1628" s="2">
        <v>1063.0920000000001</v>
      </c>
      <c r="O1628" s="2">
        <v>301010</v>
      </c>
      <c r="P1628" s="3"/>
      <c r="Q1628" s="3"/>
    </row>
    <row r="1629" spans="1:17" x14ac:dyDescent="0.2">
      <c r="A1629" s="5">
        <v>2006</v>
      </c>
      <c r="B1629" s="4" t="s">
        <v>227</v>
      </c>
      <c r="C1629" s="5" t="s">
        <v>228</v>
      </c>
      <c r="D1629" s="5">
        <v>2833.12</v>
      </c>
      <c r="E1629" s="5">
        <v>17495.07</v>
      </c>
      <c r="F1629" s="5">
        <v>523.89200000000005</v>
      </c>
      <c r="G1629" s="5">
        <v>8288.2729999999992</v>
      </c>
      <c r="H1629" s="5">
        <v>9143.4390000000003</v>
      </c>
      <c r="I1629" s="5">
        <v>25.251000000000001</v>
      </c>
      <c r="J1629" s="5">
        <v>113.712</v>
      </c>
      <c r="K1629" s="5"/>
      <c r="L1629" s="5">
        <v>1751.4169999999999</v>
      </c>
      <c r="M1629" s="5">
        <v>648.202</v>
      </c>
      <c r="N1629" s="5">
        <v>1103.2149999999999</v>
      </c>
      <c r="O1629" s="5">
        <v>301010</v>
      </c>
      <c r="P1629" s="3"/>
      <c r="Q1629" s="3"/>
    </row>
    <row r="1630" spans="1:17" x14ac:dyDescent="0.2">
      <c r="A1630" s="2">
        <v>2007</v>
      </c>
      <c r="B1630" s="1" t="s">
        <v>227</v>
      </c>
      <c r="C1630" s="2" t="s">
        <v>228</v>
      </c>
      <c r="D1630" s="2">
        <v>3355.52</v>
      </c>
      <c r="E1630" s="2">
        <v>19606.585999999999</v>
      </c>
      <c r="F1630" s="2">
        <v>2167.8829999999998</v>
      </c>
      <c r="G1630" s="2">
        <v>10913.928</v>
      </c>
      <c r="H1630" s="2">
        <v>8623.3410000000003</v>
      </c>
      <c r="I1630" s="2">
        <v>75.451999999999998</v>
      </c>
      <c r="J1630" s="2">
        <v>128.41300000000001</v>
      </c>
      <c r="K1630" s="2"/>
      <c r="L1630" s="2">
        <v>1709.991</v>
      </c>
      <c r="M1630" s="2">
        <v>627.21900000000005</v>
      </c>
      <c r="N1630" s="2">
        <v>1082.7719999999999</v>
      </c>
      <c r="O1630" s="2">
        <v>301010</v>
      </c>
      <c r="P1630" s="3"/>
      <c r="Q1630" s="3"/>
    </row>
    <row r="1631" spans="1:17" x14ac:dyDescent="0.2">
      <c r="A1631" s="5">
        <v>2008</v>
      </c>
      <c r="B1631" s="4" t="s">
        <v>227</v>
      </c>
      <c r="C1631" s="5" t="s">
        <v>228</v>
      </c>
      <c r="D1631" s="5">
        <v>3275.0129999999999</v>
      </c>
      <c r="E1631" s="5">
        <v>20682.348000000002</v>
      </c>
      <c r="F1631" s="5">
        <v>2211.9549999999999</v>
      </c>
      <c r="G1631" s="5">
        <v>11408.43</v>
      </c>
      <c r="H1631" s="5">
        <v>9192.0609999999997</v>
      </c>
      <c r="I1631" s="5">
        <v>118.43899999999999</v>
      </c>
      <c r="J1631" s="5">
        <v>95.506</v>
      </c>
      <c r="K1631" s="5"/>
      <c r="L1631" s="5">
        <v>1998.9739999999999</v>
      </c>
      <c r="M1631" s="5">
        <v>716.24900000000002</v>
      </c>
      <c r="N1631" s="5">
        <v>1282.7249999999999</v>
      </c>
      <c r="O1631" s="5">
        <v>301010</v>
      </c>
      <c r="P1631" s="3"/>
      <c r="Q1631" s="3"/>
    </row>
    <row r="1632" spans="1:17" x14ac:dyDescent="0.2">
      <c r="A1632" s="2">
        <v>2009</v>
      </c>
      <c r="B1632" s="1" t="s">
        <v>227</v>
      </c>
      <c r="C1632" s="2" t="s">
        <v>228</v>
      </c>
      <c r="D1632" s="2">
        <v>3727</v>
      </c>
      <c r="E1632" s="2">
        <v>21979</v>
      </c>
      <c r="F1632" s="2">
        <v>2287</v>
      </c>
      <c r="G1632" s="2">
        <v>11875</v>
      </c>
      <c r="H1632" s="2">
        <v>10018</v>
      </c>
      <c r="I1632" s="2">
        <v>116</v>
      </c>
      <c r="J1632" s="2">
        <v>27</v>
      </c>
      <c r="K1632" s="2"/>
      <c r="L1632" s="2">
        <v>1714</v>
      </c>
      <c r="M1632" s="2">
        <v>628</v>
      </c>
      <c r="N1632" s="2">
        <v>1086</v>
      </c>
      <c r="O1632" s="2">
        <v>301010</v>
      </c>
      <c r="P1632" s="3"/>
      <c r="Q1632" s="3"/>
    </row>
    <row r="1633" spans="1:17" x14ac:dyDescent="0.2">
      <c r="A1633" s="5">
        <v>2010</v>
      </c>
      <c r="B1633" s="4" t="s">
        <v>227</v>
      </c>
      <c r="C1633" s="5" t="s">
        <v>228</v>
      </c>
      <c r="D1633" s="5">
        <v>4749</v>
      </c>
      <c r="E1633" s="5">
        <v>23815</v>
      </c>
      <c r="F1633" s="5">
        <v>2310</v>
      </c>
      <c r="G1633" s="5">
        <v>12885</v>
      </c>
      <c r="H1633" s="5">
        <v>10829</v>
      </c>
      <c r="I1633" s="5">
        <v>122</v>
      </c>
      <c r="J1633" s="5">
        <v>23</v>
      </c>
      <c r="K1633" s="5">
        <v>20</v>
      </c>
      <c r="L1633" s="5">
        <v>2054</v>
      </c>
      <c r="M1633" s="5">
        <v>731</v>
      </c>
      <c r="N1633" s="5">
        <v>1303</v>
      </c>
      <c r="O1633" s="5">
        <v>301010</v>
      </c>
      <c r="P1633" s="3"/>
      <c r="Q1633" s="3"/>
    </row>
    <row r="1634" spans="1:17" x14ac:dyDescent="0.2">
      <c r="A1634" s="2">
        <v>2011</v>
      </c>
      <c r="B1634" s="1" t="s">
        <v>227</v>
      </c>
      <c r="C1634" s="2" t="s">
        <v>228</v>
      </c>
      <c r="D1634" s="2">
        <v>5613</v>
      </c>
      <c r="E1634" s="2">
        <v>26761</v>
      </c>
      <c r="F1634" s="2">
        <v>2322</v>
      </c>
      <c r="G1634" s="2">
        <v>14188</v>
      </c>
      <c r="H1634" s="2">
        <v>12002</v>
      </c>
      <c r="I1634" s="2">
        <v>125</v>
      </c>
      <c r="J1634" s="2">
        <v>41</v>
      </c>
      <c r="K1634" s="2">
        <v>80</v>
      </c>
      <c r="L1634" s="2">
        <v>2383</v>
      </c>
      <c r="M1634" s="2">
        <v>841</v>
      </c>
      <c r="N1634" s="2">
        <v>1462</v>
      </c>
      <c r="O1634" s="2">
        <v>301010</v>
      </c>
      <c r="P1634" s="3"/>
      <c r="Q1634" s="3"/>
    </row>
    <row r="1635" spans="1:17" x14ac:dyDescent="0.2">
      <c r="A1635" s="5">
        <v>2012</v>
      </c>
      <c r="B1635" s="4" t="s">
        <v>227</v>
      </c>
      <c r="C1635" s="5" t="s">
        <v>228</v>
      </c>
      <c r="D1635" s="5">
        <v>4854</v>
      </c>
      <c r="E1635" s="5">
        <v>27140</v>
      </c>
      <c r="F1635" s="5">
        <v>1565</v>
      </c>
      <c r="G1635" s="5">
        <v>14622</v>
      </c>
      <c r="H1635" s="5">
        <v>12361</v>
      </c>
      <c r="I1635" s="5">
        <v>105</v>
      </c>
      <c r="J1635" s="5">
        <v>49</v>
      </c>
      <c r="K1635" s="5">
        <v>58</v>
      </c>
      <c r="L1635" s="5">
        <v>2767</v>
      </c>
      <c r="M1635" s="5">
        <v>1000</v>
      </c>
      <c r="N1635" s="5">
        <v>1709</v>
      </c>
      <c r="O1635" s="5">
        <v>301010</v>
      </c>
      <c r="P1635" s="3"/>
      <c r="Q1635" s="3"/>
    </row>
    <row r="1636" spans="1:17" x14ac:dyDescent="0.2">
      <c r="A1636" s="2">
        <v>2013</v>
      </c>
      <c r="B1636" s="1" t="s">
        <v>227</v>
      </c>
      <c r="C1636" s="2" t="s">
        <v>228</v>
      </c>
      <c r="D1636" s="2">
        <v>6124</v>
      </c>
      <c r="E1636" s="2">
        <v>30283</v>
      </c>
      <c r="F1636" s="2">
        <v>5194</v>
      </c>
      <c r="G1636" s="2">
        <v>19271</v>
      </c>
      <c r="H1636" s="2">
        <v>10833</v>
      </c>
      <c r="I1636" s="2">
        <v>99</v>
      </c>
      <c r="J1636" s="2">
        <v>44</v>
      </c>
      <c r="K1636" s="2">
        <v>22</v>
      </c>
      <c r="L1636" s="2">
        <v>3051</v>
      </c>
      <c r="M1636" s="2">
        <v>990</v>
      </c>
      <c r="N1636" s="2">
        <v>2039</v>
      </c>
      <c r="O1636" s="2">
        <v>301010</v>
      </c>
      <c r="P1636" s="3"/>
      <c r="Q1636" s="3"/>
    </row>
    <row r="1637" spans="1:17" x14ac:dyDescent="0.2">
      <c r="A1637" s="5">
        <v>2014</v>
      </c>
      <c r="B1637" s="4" t="s">
        <v>227</v>
      </c>
      <c r="C1637" s="5" t="s">
        <v>228</v>
      </c>
      <c r="D1637" s="5">
        <v>7315</v>
      </c>
      <c r="E1637" s="5">
        <v>33024</v>
      </c>
      <c r="F1637" s="5">
        <v>5286</v>
      </c>
      <c r="G1637" s="5">
        <v>20509</v>
      </c>
      <c r="H1637" s="5">
        <v>12303</v>
      </c>
      <c r="I1637" s="5">
        <v>113</v>
      </c>
      <c r="J1637" s="5">
        <v>52</v>
      </c>
      <c r="K1637" s="5">
        <v>30</v>
      </c>
      <c r="L1637" s="5">
        <v>3197</v>
      </c>
      <c r="M1637" s="5">
        <v>1109</v>
      </c>
      <c r="N1637" s="5">
        <v>2058</v>
      </c>
      <c r="O1637" s="5">
        <v>301010</v>
      </c>
      <c r="P1637" s="3"/>
      <c r="Q1637" s="3"/>
    </row>
    <row r="1638" spans="1:17" x14ac:dyDescent="0.2">
      <c r="A1638" s="2">
        <v>2015</v>
      </c>
      <c r="B1638" s="1" t="s">
        <v>227</v>
      </c>
      <c r="C1638" s="2" t="s">
        <v>228</v>
      </c>
      <c r="D1638" s="2">
        <v>6419</v>
      </c>
      <c r="E1638" s="2">
        <v>33440</v>
      </c>
      <c r="F1638" s="2">
        <v>6443</v>
      </c>
      <c r="G1638" s="2">
        <v>22597</v>
      </c>
      <c r="H1638" s="2">
        <v>10617</v>
      </c>
      <c r="I1638" s="2">
        <v>124</v>
      </c>
      <c r="J1638" s="2">
        <v>50</v>
      </c>
      <c r="K1638" s="2">
        <v>32</v>
      </c>
      <c r="L1638" s="2">
        <v>3604</v>
      </c>
      <c r="M1638" s="2">
        <v>1195</v>
      </c>
      <c r="N1638" s="2">
        <v>2377</v>
      </c>
      <c r="O1638" s="2">
        <v>301010</v>
      </c>
      <c r="P1638" s="3"/>
      <c r="Q1638" s="3"/>
    </row>
    <row r="1639" spans="1:17" x14ac:dyDescent="0.2">
      <c r="A1639" s="5">
        <v>2016</v>
      </c>
      <c r="B1639" s="4" t="s">
        <v>227</v>
      </c>
      <c r="C1639" s="5" t="s">
        <v>228</v>
      </c>
      <c r="D1639" s="5">
        <v>4729</v>
      </c>
      <c r="E1639" s="5">
        <v>33163</v>
      </c>
      <c r="F1639" s="5">
        <v>5535</v>
      </c>
      <c r="G1639" s="5">
        <v>20831</v>
      </c>
      <c r="H1639" s="5">
        <v>12079</v>
      </c>
      <c r="I1639" s="5">
        <v>133</v>
      </c>
      <c r="J1639" s="5">
        <v>41</v>
      </c>
      <c r="K1639" s="5">
        <v>26</v>
      </c>
      <c r="L1639" s="5">
        <v>3619</v>
      </c>
      <c r="M1639" s="5">
        <v>1243</v>
      </c>
      <c r="N1639" s="5">
        <v>2350</v>
      </c>
      <c r="O1639" s="5">
        <v>301010</v>
      </c>
      <c r="P1639" s="3"/>
      <c r="Q1639" s="3"/>
    </row>
    <row r="1640" spans="1:17" x14ac:dyDescent="0.2">
      <c r="A1640" s="2">
        <v>2017</v>
      </c>
      <c r="B1640" s="1" t="s">
        <v>227</v>
      </c>
      <c r="C1640" s="2" t="s">
        <v>228</v>
      </c>
      <c r="D1640" s="2">
        <v>5779</v>
      </c>
      <c r="E1640" s="2">
        <v>36347</v>
      </c>
      <c r="F1640" s="2">
        <v>7039</v>
      </c>
      <c r="G1640" s="2">
        <v>25268</v>
      </c>
      <c r="H1640" s="2">
        <v>10778</v>
      </c>
      <c r="I1640" s="2">
        <v>134</v>
      </c>
      <c r="J1640" s="2">
        <v>50</v>
      </c>
      <c r="K1640" s="2">
        <v>35</v>
      </c>
      <c r="L1640" s="2">
        <v>4039</v>
      </c>
      <c r="M1640" s="2">
        <v>1325</v>
      </c>
      <c r="N1640" s="2">
        <v>2679</v>
      </c>
      <c r="O1640" s="2">
        <v>301010</v>
      </c>
      <c r="P1640" s="3"/>
      <c r="Q1640" s="3"/>
    </row>
    <row r="1641" spans="1:17" x14ac:dyDescent="0.2">
      <c r="A1641" s="5">
        <v>2018</v>
      </c>
      <c r="B1641" s="4" t="s">
        <v>227</v>
      </c>
      <c r="C1641" s="5" t="s">
        <v>228</v>
      </c>
      <c r="D1641" s="5">
        <v>7259</v>
      </c>
      <c r="E1641" s="5">
        <v>40830</v>
      </c>
      <c r="F1641" s="5">
        <v>6974</v>
      </c>
      <c r="G1641" s="5">
        <v>27727</v>
      </c>
      <c r="H1641" s="5">
        <v>12799</v>
      </c>
      <c r="I1641" s="5">
        <v>159</v>
      </c>
      <c r="J1641" s="5">
        <v>75</v>
      </c>
      <c r="K1641" s="5">
        <v>45</v>
      </c>
      <c r="L1641" s="5">
        <v>4442</v>
      </c>
      <c r="M1641" s="5">
        <v>1263</v>
      </c>
      <c r="N1641" s="5">
        <v>3134</v>
      </c>
      <c r="O1641" s="5">
        <v>301010</v>
      </c>
      <c r="P1641" s="3"/>
      <c r="Q1641" s="3"/>
    </row>
    <row r="1642" spans="1:17" x14ac:dyDescent="0.2">
      <c r="A1642" s="2">
        <v>2019</v>
      </c>
      <c r="B1642" s="1" t="s">
        <v>227</v>
      </c>
      <c r="C1642" s="2" t="s">
        <v>228</v>
      </c>
      <c r="D1642" s="2">
        <v>9444</v>
      </c>
      <c r="E1642" s="2">
        <v>45400</v>
      </c>
      <c r="F1642" s="2">
        <v>7244</v>
      </c>
      <c r="G1642" s="2">
        <v>29816</v>
      </c>
      <c r="H1642" s="2">
        <v>15243</v>
      </c>
      <c r="I1642" s="2">
        <v>150</v>
      </c>
      <c r="J1642" s="2">
        <v>126</v>
      </c>
      <c r="K1642" s="2">
        <v>45</v>
      </c>
      <c r="L1642" s="2">
        <v>4765</v>
      </c>
      <c r="M1642" s="2">
        <v>1061</v>
      </c>
      <c r="N1642" s="2">
        <v>3659</v>
      </c>
      <c r="O1642" s="2">
        <v>301010</v>
      </c>
      <c r="P1642" s="3"/>
      <c r="Q1642" s="3"/>
    </row>
    <row r="1643" spans="1:17" x14ac:dyDescent="0.2">
      <c r="A1643" s="5">
        <v>2011</v>
      </c>
      <c r="B1643" s="4" t="s">
        <v>229</v>
      </c>
      <c r="C1643" s="5" t="s">
        <v>230</v>
      </c>
      <c r="D1643" s="5">
        <v>513.70000000000005</v>
      </c>
      <c r="E1643" s="5">
        <v>6813.9</v>
      </c>
      <c r="F1643" s="5">
        <v>2590.1999999999998</v>
      </c>
      <c r="G1643" s="5">
        <v>5353.9</v>
      </c>
      <c r="H1643" s="5">
        <v>1361.9</v>
      </c>
      <c r="I1643" s="5">
        <v>86</v>
      </c>
      <c r="J1643" s="5">
        <v>3.3</v>
      </c>
      <c r="K1643" s="5">
        <v>28.2</v>
      </c>
      <c r="L1643" s="5">
        <v>185</v>
      </c>
      <c r="M1643" s="5">
        <v>95.1</v>
      </c>
      <c r="N1643" s="5">
        <v>61.7</v>
      </c>
      <c r="O1643" s="5">
        <v>303020</v>
      </c>
      <c r="P1643" s="3"/>
      <c r="Q1643" s="3"/>
    </row>
    <row r="1644" spans="1:17" x14ac:dyDescent="0.2">
      <c r="A1644" s="2">
        <v>2012</v>
      </c>
      <c r="B1644" s="1" t="s">
        <v>229</v>
      </c>
      <c r="C1644" s="2" t="s">
        <v>230</v>
      </c>
      <c r="D1644" s="2">
        <v>609.4</v>
      </c>
      <c r="E1644" s="2">
        <v>6183.4</v>
      </c>
      <c r="F1644" s="2">
        <v>2403.6</v>
      </c>
      <c r="G1644" s="2">
        <v>5045.8999999999996</v>
      </c>
      <c r="H1644" s="2">
        <v>1029.5999999999999</v>
      </c>
      <c r="I1644" s="2">
        <v>90.4</v>
      </c>
      <c r="J1644" s="2">
        <v>6.4</v>
      </c>
      <c r="K1644" s="2">
        <v>31.1</v>
      </c>
      <c r="L1644" s="2">
        <v>-331.1</v>
      </c>
      <c r="M1644" s="2">
        <v>-37.799999999999997</v>
      </c>
      <c r="N1644" s="2">
        <v>-324.39999999999998</v>
      </c>
      <c r="O1644" s="2">
        <v>303020</v>
      </c>
      <c r="P1644" s="3"/>
      <c r="Q1644" s="3"/>
    </row>
    <row r="1645" spans="1:17" x14ac:dyDescent="0.2">
      <c r="A1645" s="5">
        <v>2013</v>
      </c>
      <c r="B1645" s="4" t="s">
        <v>229</v>
      </c>
      <c r="C1645" s="5" t="s">
        <v>230</v>
      </c>
      <c r="D1645" s="5">
        <v>920.4</v>
      </c>
      <c r="E1645" s="5">
        <v>6470</v>
      </c>
      <c r="F1645" s="5">
        <v>2595.1</v>
      </c>
      <c r="G1645" s="5">
        <v>4854.5</v>
      </c>
      <c r="H1645" s="5">
        <v>1494</v>
      </c>
      <c r="I1645" s="5">
        <v>77.2</v>
      </c>
      <c r="J1645" s="5">
        <v>3.9</v>
      </c>
      <c r="K1645" s="5">
        <v>33.9</v>
      </c>
      <c r="L1645" s="5">
        <v>318.7</v>
      </c>
      <c r="M1645" s="5">
        <v>116.8</v>
      </c>
      <c r="N1645" s="5">
        <v>168</v>
      </c>
      <c r="O1645" s="5">
        <v>303020</v>
      </c>
      <c r="P1645" s="3"/>
      <c r="Q1645" s="3"/>
    </row>
    <row r="1646" spans="1:17" x14ac:dyDescent="0.2">
      <c r="A1646" s="2">
        <v>2014</v>
      </c>
      <c r="B1646" s="1" t="s">
        <v>229</v>
      </c>
      <c r="C1646" s="2" t="s">
        <v>230</v>
      </c>
      <c r="D1646" s="2">
        <v>1238</v>
      </c>
      <c r="E1646" s="2">
        <v>6592.5</v>
      </c>
      <c r="F1646" s="2">
        <v>3274.7</v>
      </c>
      <c r="G1646" s="2">
        <v>5631.9</v>
      </c>
      <c r="H1646" s="2">
        <v>843.8</v>
      </c>
      <c r="I1646" s="2">
        <v>69.8</v>
      </c>
      <c r="J1646" s="2">
        <v>4.0999999999999996</v>
      </c>
      <c r="K1646" s="2">
        <v>33.200000000000003</v>
      </c>
      <c r="L1646" s="2">
        <v>-44.1</v>
      </c>
      <c r="M1646" s="2">
        <v>20.100000000000001</v>
      </c>
      <c r="N1646" s="2">
        <v>-97.4</v>
      </c>
      <c r="O1646" s="2">
        <v>303020</v>
      </c>
      <c r="P1646" s="3"/>
      <c r="Q1646" s="3"/>
    </row>
    <row r="1647" spans="1:17" x14ac:dyDescent="0.2">
      <c r="A1647" s="5">
        <v>2015</v>
      </c>
      <c r="B1647" s="4" t="s">
        <v>229</v>
      </c>
      <c r="C1647" s="5" t="s">
        <v>230</v>
      </c>
      <c r="D1647" s="5">
        <v>341.3</v>
      </c>
      <c r="E1647" s="5">
        <v>6018.9</v>
      </c>
      <c r="F1647" s="5">
        <v>2612.6</v>
      </c>
      <c r="G1647" s="5">
        <v>4947.8999999999996</v>
      </c>
      <c r="H1647" s="5">
        <v>969.8</v>
      </c>
      <c r="I1647" s="5">
        <v>71.400000000000006</v>
      </c>
      <c r="J1647" s="5">
        <v>3.4</v>
      </c>
      <c r="K1647" s="5">
        <v>26.9</v>
      </c>
      <c r="L1647" s="5">
        <v>233.3</v>
      </c>
      <c r="M1647" s="5">
        <v>-26.1</v>
      </c>
      <c r="N1647" s="5">
        <v>232.5</v>
      </c>
      <c r="O1647" s="5">
        <v>303020</v>
      </c>
      <c r="P1647" s="3"/>
      <c r="Q1647" s="3"/>
    </row>
    <row r="1648" spans="1:17" x14ac:dyDescent="0.2">
      <c r="A1648" s="2">
        <v>2016</v>
      </c>
      <c r="B1648" s="1" t="s">
        <v>229</v>
      </c>
      <c r="C1648" s="2" t="s">
        <v>230</v>
      </c>
      <c r="D1648" s="2">
        <v>372.4</v>
      </c>
      <c r="E1648" s="2">
        <v>7100.2</v>
      </c>
      <c r="F1648" s="2">
        <v>4143</v>
      </c>
      <c r="G1648" s="2">
        <v>6659.8</v>
      </c>
      <c r="H1648" s="2">
        <v>360.2</v>
      </c>
      <c r="I1648" s="2">
        <v>112.9</v>
      </c>
      <c r="J1648" s="2">
        <v>4.0999999999999996</v>
      </c>
      <c r="K1648" s="2">
        <v>22.3</v>
      </c>
      <c r="L1648" s="2">
        <v>138.80000000000001</v>
      </c>
      <c r="M1648" s="2">
        <v>-40.4</v>
      </c>
      <c r="N1648" s="2">
        <v>156.9</v>
      </c>
      <c r="O1648" s="2">
        <v>303020</v>
      </c>
      <c r="P1648" s="3"/>
      <c r="Q1648" s="3"/>
    </row>
    <row r="1649" spans="1:17" x14ac:dyDescent="0.2">
      <c r="A1649" s="5">
        <v>2017</v>
      </c>
      <c r="B1649" s="4" t="s">
        <v>229</v>
      </c>
      <c r="C1649" s="5" t="s">
        <v>230</v>
      </c>
      <c r="D1649" s="5">
        <v>570.70000000000005</v>
      </c>
      <c r="E1649" s="5">
        <v>22548.2</v>
      </c>
      <c r="F1649" s="5">
        <v>7133.7</v>
      </c>
      <c r="G1649" s="5">
        <v>12679.4</v>
      </c>
      <c r="H1649" s="5">
        <v>9314.7000000000007</v>
      </c>
      <c r="I1649" s="5">
        <v>219.6</v>
      </c>
      <c r="J1649" s="5">
        <v>4.4000000000000004</v>
      </c>
      <c r="K1649" s="5">
        <v>23.7</v>
      </c>
      <c r="L1649" s="5">
        <v>-658</v>
      </c>
      <c r="M1649" s="5">
        <v>-259.5</v>
      </c>
      <c r="N1649" s="5">
        <v>-422.2</v>
      </c>
      <c r="O1649" s="5">
        <v>303020</v>
      </c>
      <c r="P1649" s="3"/>
      <c r="Q1649" s="3"/>
    </row>
    <row r="1650" spans="1:17" x14ac:dyDescent="0.2">
      <c r="A1650" s="2">
        <v>2018</v>
      </c>
      <c r="B1650" s="1" t="s">
        <v>229</v>
      </c>
      <c r="C1650" s="2" t="s">
        <v>230</v>
      </c>
      <c r="D1650" s="2">
        <v>362.2</v>
      </c>
      <c r="E1650" s="2">
        <v>22630.2</v>
      </c>
      <c r="F1650" s="2">
        <v>7515.1</v>
      </c>
      <c r="G1650" s="2">
        <v>13113.7</v>
      </c>
      <c r="H1650" s="2">
        <v>8849.7000000000007</v>
      </c>
      <c r="I1650" s="2">
        <v>287.10000000000002</v>
      </c>
      <c r="J1650" s="2">
        <v>13.6</v>
      </c>
      <c r="K1650" s="2">
        <v>41</v>
      </c>
      <c r="L1650" s="2">
        <v>-152.5</v>
      </c>
      <c r="M1650" s="2">
        <v>-24.7</v>
      </c>
      <c r="N1650" s="2">
        <v>-168.8</v>
      </c>
      <c r="O1650" s="2">
        <v>303020</v>
      </c>
      <c r="P1650" s="3"/>
      <c r="Q1650" s="3"/>
    </row>
    <row r="1651" spans="1:17" x14ac:dyDescent="0.2">
      <c r="A1651" s="5">
        <v>2019</v>
      </c>
      <c r="B1651" s="4" t="s">
        <v>229</v>
      </c>
      <c r="C1651" s="5" t="s">
        <v>230</v>
      </c>
      <c r="D1651" s="5">
        <v>380.4</v>
      </c>
      <c r="E1651" s="5">
        <v>17665.400000000001</v>
      </c>
      <c r="F1651" s="5">
        <v>7659.5</v>
      </c>
      <c r="G1651" s="5">
        <v>12620.2</v>
      </c>
      <c r="H1651" s="5">
        <v>4586.8999999999996</v>
      </c>
      <c r="I1651" s="5">
        <v>302.5</v>
      </c>
      <c r="J1651" s="5">
        <v>19.2</v>
      </c>
      <c r="K1651" s="5">
        <v>14.6</v>
      </c>
      <c r="L1651" s="5">
        <v>-3778.1</v>
      </c>
      <c r="M1651" s="5">
        <v>-8.5</v>
      </c>
      <c r="N1651" s="5">
        <v>-3784.2</v>
      </c>
      <c r="O1651" s="5">
        <v>303020</v>
      </c>
      <c r="P1651" s="3"/>
      <c r="Q1651" s="3"/>
    </row>
    <row r="1652" spans="1:17" x14ac:dyDescent="0.2">
      <c r="A1652" s="2">
        <v>2004</v>
      </c>
      <c r="B1652" s="1" t="s">
        <v>231</v>
      </c>
      <c r="C1652" s="2" t="s">
        <v>232</v>
      </c>
      <c r="D1652" s="2">
        <v>32</v>
      </c>
      <c r="E1652" s="2">
        <v>6675</v>
      </c>
      <c r="F1652" s="2">
        <v>2543</v>
      </c>
      <c r="G1652" s="2">
        <v>5801</v>
      </c>
      <c r="H1652" s="2">
        <v>874</v>
      </c>
      <c r="I1652" s="2">
        <v>177</v>
      </c>
      <c r="J1652" s="2">
        <v>6</v>
      </c>
      <c r="K1652" s="2"/>
      <c r="L1652" s="2">
        <v>947</v>
      </c>
      <c r="M1652" s="2">
        <v>300</v>
      </c>
      <c r="N1652" s="2">
        <v>647</v>
      </c>
      <c r="O1652" s="2">
        <v>302020</v>
      </c>
      <c r="P1652" s="3"/>
      <c r="Q1652" s="3"/>
    </row>
    <row r="1653" spans="1:17" x14ac:dyDescent="0.2">
      <c r="A1653" s="5">
        <v>2005</v>
      </c>
      <c r="B1653" s="4" t="s">
        <v>231</v>
      </c>
      <c r="C1653" s="5" t="s">
        <v>232</v>
      </c>
      <c r="D1653" s="5">
        <v>40</v>
      </c>
      <c r="E1653" s="5">
        <v>6776</v>
      </c>
      <c r="F1653" s="5">
        <v>2542</v>
      </c>
      <c r="G1653" s="5">
        <v>5506</v>
      </c>
      <c r="H1653" s="5">
        <v>1270</v>
      </c>
      <c r="I1653" s="5">
        <v>188</v>
      </c>
      <c r="J1653" s="5">
        <v>4</v>
      </c>
      <c r="K1653" s="5"/>
      <c r="L1653" s="5">
        <v>1030</v>
      </c>
      <c r="M1653" s="5">
        <v>323</v>
      </c>
      <c r="N1653" s="5">
        <v>707</v>
      </c>
      <c r="O1653" s="5">
        <v>302020</v>
      </c>
      <c r="P1653" s="3"/>
      <c r="Q1653" s="3"/>
    </row>
    <row r="1654" spans="1:17" x14ac:dyDescent="0.2">
      <c r="A1654" s="2">
        <v>2006</v>
      </c>
      <c r="B1654" s="1" t="s">
        <v>231</v>
      </c>
      <c r="C1654" s="2" t="s">
        <v>232</v>
      </c>
      <c r="D1654" s="2">
        <v>657</v>
      </c>
      <c r="E1654" s="2">
        <v>7870</v>
      </c>
      <c r="F1654" s="2">
        <v>2722</v>
      </c>
      <c r="G1654" s="2">
        <v>6102</v>
      </c>
      <c r="H1654" s="2">
        <v>1768</v>
      </c>
      <c r="I1654" s="2">
        <v>191</v>
      </c>
      <c r="J1654" s="2">
        <v>15</v>
      </c>
      <c r="K1654" s="2"/>
      <c r="L1654" s="2">
        <v>1001</v>
      </c>
      <c r="M1654" s="2">
        <v>246</v>
      </c>
      <c r="N1654" s="2">
        <v>766</v>
      </c>
      <c r="O1654" s="2">
        <v>302020</v>
      </c>
      <c r="P1654" s="3"/>
      <c r="Q1654" s="3"/>
    </row>
    <row r="1655" spans="1:17" x14ac:dyDescent="0.2">
      <c r="A1655" s="5">
        <v>2007</v>
      </c>
      <c r="B1655" s="4" t="s">
        <v>231</v>
      </c>
      <c r="C1655" s="5" t="s">
        <v>232</v>
      </c>
      <c r="D1655" s="5">
        <v>71</v>
      </c>
      <c r="E1655" s="5">
        <v>6445</v>
      </c>
      <c r="F1655" s="5">
        <v>2074</v>
      </c>
      <c r="G1655" s="5">
        <v>5150</v>
      </c>
      <c r="H1655" s="5">
        <v>1295</v>
      </c>
      <c r="I1655" s="5">
        <v>175</v>
      </c>
      <c r="J1655" s="5">
        <v>19</v>
      </c>
      <c r="K1655" s="5"/>
      <c r="L1655" s="5">
        <v>1149</v>
      </c>
      <c r="M1655" s="5">
        <v>326</v>
      </c>
      <c r="N1655" s="5">
        <v>854</v>
      </c>
      <c r="O1655" s="5">
        <v>302020</v>
      </c>
      <c r="P1655" s="3"/>
      <c r="Q1655" s="3"/>
    </row>
    <row r="1656" spans="1:17" x14ac:dyDescent="0.2">
      <c r="A1656" s="2">
        <v>2008</v>
      </c>
      <c r="B1656" s="1" t="s">
        <v>231</v>
      </c>
      <c r="C1656" s="2" t="s">
        <v>232</v>
      </c>
      <c r="D1656" s="2">
        <v>81</v>
      </c>
      <c r="E1656" s="2">
        <v>6474</v>
      </c>
      <c r="F1656" s="2">
        <v>1933</v>
      </c>
      <c r="G1656" s="2">
        <v>5156</v>
      </c>
      <c r="H1656" s="2">
        <v>1318</v>
      </c>
      <c r="I1656" s="2">
        <v>171</v>
      </c>
      <c r="J1656" s="2">
        <v>8</v>
      </c>
      <c r="K1656" s="2"/>
      <c r="L1656" s="2">
        <v>939</v>
      </c>
      <c r="M1656" s="2">
        <v>268</v>
      </c>
      <c r="N1656" s="2">
        <v>1165</v>
      </c>
      <c r="O1656" s="2">
        <v>302020</v>
      </c>
      <c r="P1656" s="3"/>
      <c r="Q1656" s="3"/>
    </row>
    <row r="1657" spans="1:17" x14ac:dyDescent="0.2">
      <c r="A1657" s="5">
        <v>2009</v>
      </c>
      <c r="B1657" s="4" t="s">
        <v>231</v>
      </c>
      <c r="C1657" s="5" t="s">
        <v>232</v>
      </c>
      <c r="D1657" s="5">
        <v>51</v>
      </c>
      <c r="E1657" s="5">
        <v>6056</v>
      </c>
      <c r="F1657" s="5">
        <v>2246</v>
      </c>
      <c r="G1657" s="5">
        <v>5328</v>
      </c>
      <c r="H1657" s="5">
        <v>728</v>
      </c>
      <c r="I1657" s="5">
        <v>114</v>
      </c>
      <c r="J1657" s="5">
        <v>4</v>
      </c>
      <c r="K1657" s="5"/>
      <c r="L1657" s="5">
        <v>1079</v>
      </c>
      <c r="M1657" s="5">
        <v>347</v>
      </c>
      <c r="N1657" s="5">
        <v>736</v>
      </c>
      <c r="O1657" s="5">
        <v>302020</v>
      </c>
      <c r="P1657" s="3"/>
      <c r="Q1657" s="3"/>
    </row>
    <row r="1658" spans="1:17" x14ac:dyDescent="0.2">
      <c r="A1658" s="2">
        <v>2010</v>
      </c>
      <c r="B1658" s="1" t="s">
        <v>231</v>
      </c>
      <c r="C1658" s="2" t="s">
        <v>232</v>
      </c>
      <c r="D1658" s="2">
        <v>254</v>
      </c>
      <c r="E1658" s="2">
        <v>6276</v>
      </c>
      <c r="F1658" s="2">
        <v>2645</v>
      </c>
      <c r="G1658" s="2">
        <v>5347</v>
      </c>
      <c r="H1658" s="2">
        <v>926</v>
      </c>
      <c r="I1658" s="2">
        <v>116</v>
      </c>
      <c r="J1658" s="2">
        <v>6</v>
      </c>
      <c r="K1658" s="2"/>
      <c r="L1658" s="2">
        <v>1242</v>
      </c>
      <c r="M1658" s="2">
        <v>398</v>
      </c>
      <c r="N1658" s="2">
        <v>844</v>
      </c>
      <c r="O1658" s="2">
        <v>302020</v>
      </c>
      <c r="P1658" s="3"/>
      <c r="Q1658" s="3"/>
    </row>
    <row r="1659" spans="1:17" x14ac:dyDescent="0.2">
      <c r="A1659" s="5">
        <v>2011</v>
      </c>
      <c r="B1659" s="4" t="s">
        <v>231</v>
      </c>
      <c r="C1659" s="5" t="s">
        <v>232</v>
      </c>
      <c r="D1659" s="5">
        <v>484</v>
      </c>
      <c r="E1659" s="5">
        <v>6862</v>
      </c>
      <c r="F1659" s="5">
        <v>2427</v>
      </c>
      <c r="G1659" s="5">
        <v>5766</v>
      </c>
      <c r="H1659" s="5">
        <v>1088</v>
      </c>
      <c r="I1659" s="5">
        <v>123</v>
      </c>
      <c r="J1659" s="5">
        <v>11</v>
      </c>
      <c r="K1659" s="5">
        <v>-3</v>
      </c>
      <c r="L1659" s="5">
        <v>1168</v>
      </c>
      <c r="M1659" s="5">
        <v>366</v>
      </c>
      <c r="N1659" s="5">
        <v>805</v>
      </c>
      <c r="O1659" s="5">
        <v>302020</v>
      </c>
      <c r="P1659" s="3"/>
      <c r="Q1659" s="3"/>
    </row>
    <row r="1660" spans="1:17" x14ac:dyDescent="0.2">
      <c r="A1660" s="2">
        <v>2012</v>
      </c>
      <c r="B1660" s="1" t="s">
        <v>231</v>
      </c>
      <c r="C1660" s="2" t="s">
        <v>232</v>
      </c>
      <c r="D1660" s="2">
        <v>335</v>
      </c>
      <c r="E1660" s="2">
        <v>6530</v>
      </c>
      <c r="F1660" s="2">
        <v>2404</v>
      </c>
      <c r="G1660" s="2">
        <v>5632</v>
      </c>
      <c r="H1660" s="2">
        <v>898</v>
      </c>
      <c r="I1660" s="2">
        <v>116</v>
      </c>
      <c r="J1660" s="2">
        <v>8</v>
      </c>
      <c r="K1660" s="2">
        <v>-10</v>
      </c>
      <c r="L1660" s="2">
        <v>1106</v>
      </c>
      <c r="M1660" s="2">
        <v>342</v>
      </c>
      <c r="N1660" s="2">
        <v>774</v>
      </c>
      <c r="O1660" s="2">
        <v>302020</v>
      </c>
      <c r="P1660" s="3"/>
      <c r="Q1660" s="3"/>
    </row>
    <row r="1661" spans="1:17" x14ac:dyDescent="0.2">
      <c r="A1661" s="5">
        <v>2013</v>
      </c>
      <c r="B1661" s="4" t="s">
        <v>231</v>
      </c>
      <c r="C1661" s="5" t="s">
        <v>232</v>
      </c>
      <c r="D1661" s="5">
        <v>333</v>
      </c>
      <c r="E1661" s="5">
        <v>8323</v>
      </c>
      <c r="F1661" s="5">
        <v>3246</v>
      </c>
      <c r="G1661" s="5">
        <v>7113</v>
      </c>
      <c r="H1661" s="5">
        <v>1217</v>
      </c>
      <c r="I1661" s="5">
        <v>138</v>
      </c>
      <c r="J1661" s="5">
        <v>10</v>
      </c>
      <c r="K1661" s="5">
        <v>-9</v>
      </c>
      <c r="L1661" s="5">
        <v>955</v>
      </c>
      <c r="M1661" s="5">
        <v>275</v>
      </c>
      <c r="N1661" s="5">
        <v>458</v>
      </c>
      <c r="O1661" s="5">
        <v>302020</v>
      </c>
      <c r="P1661" s="3"/>
      <c r="Q1661" s="3"/>
    </row>
    <row r="1662" spans="1:17" x14ac:dyDescent="0.2">
      <c r="A1662" s="2">
        <v>2014</v>
      </c>
      <c r="B1662" s="1" t="s">
        <v>231</v>
      </c>
      <c r="C1662" s="2" t="s">
        <v>232</v>
      </c>
      <c r="D1662" s="2">
        <v>232</v>
      </c>
      <c r="E1662" s="2">
        <v>8113</v>
      </c>
      <c r="F1662" s="2">
        <v>2545</v>
      </c>
      <c r="G1662" s="2">
        <v>6510</v>
      </c>
      <c r="H1662" s="2">
        <v>1615</v>
      </c>
      <c r="I1662" s="2">
        <v>124</v>
      </c>
      <c r="J1662" s="2">
        <v>3</v>
      </c>
      <c r="K1662" s="2">
        <v>-11</v>
      </c>
      <c r="L1662" s="2">
        <v>1073</v>
      </c>
      <c r="M1662" s="2">
        <v>347</v>
      </c>
      <c r="N1662" s="2">
        <v>818</v>
      </c>
      <c r="O1662" s="2">
        <v>302020</v>
      </c>
      <c r="P1662" s="3"/>
      <c r="Q1662" s="3"/>
    </row>
    <row r="1663" spans="1:17" x14ac:dyDescent="0.2">
      <c r="A1663" s="5">
        <v>2015</v>
      </c>
      <c r="B1663" s="4" t="s">
        <v>231</v>
      </c>
      <c r="C1663" s="5" t="s">
        <v>232</v>
      </c>
      <c r="D1663" s="5">
        <v>253</v>
      </c>
      <c r="E1663" s="5">
        <v>8089</v>
      </c>
      <c r="F1663" s="5">
        <v>2553</v>
      </c>
      <c r="G1663" s="5">
        <v>6713</v>
      </c>
      <c r="H1663" s="5">
        <v>1380</v>
      </c>
      <c r="I1663" s="5">
        <v>111</v>
      </c>
      <c r="J1663" s="5">
        <v>3</v>
      </c>
      <c r="K1663" s="5">
        <v>0</v>
      </c>
      <c r="L1663" s="5">
        <v>990</v>
      </c>
      <c r="M1663" s="5">
        <v>299</v>
      </c>
      <c r="N1663" s="5">
        <v>691</v>
      </c>
      <c r="O1663" s="5">
        <v>302020</v>
      </c>
      <c r="P1663" s="3"/>
      <c r="Q1663" s="3"/>
    </row>
    <row r="1664" spans="1:17" x14ac:dyDescent="0.2">
      <c r="A1664" s="2">
        <v>2016</v>
      </c>
      <c r="B1664" s="1" t="s">
        <v>231</v>
      </c>
      <c r="C1664" s="2" t="s">
        <v>232</v>
      </c>
      <c r="D1664" s="2">
        <v>296</v>
      </c>
      <c r="E1664" s="2">
        <v>7837</v>
      </c>
      <c r="F1664" s="2">
        <v>2757</v>
      </c>
      <c r="G1664" s="2">
        <v>6304</v>
      </c>
      <c r="H1664" s="2">
        <v>1525</v>
      </c>
      <c r="I1664" s="2">
        <v>118</v>
      </c>
      <c r="J1664" s="2">
        <v>4</v>
      </c>
      <c r="K1664" s="2">
        <v>0</v>
      </c>
      <c r="L1664" s="2">
        <v>849</v>
      </c>
      <c r="M1664" s="2">
        <v>286</v>
      </c>
      <c r="N1664" s="2">
        <v>563</v>
      </c>
      <c r="O1664" s="2">
        <v>302020</v>
      </c>
      <c r="P1664" s="3"/>
      <c r="Q1664" s="3"/>
    </row>
    <row r="1665" spans="1:17" x14ac:dyDescent="0.2">
      <c r="A1665" s="5">
        <v>2017</v>
      </c>
      <c r="B1665" s="4" t="s">
        <v>231</v>
      </c>
      <c r="C1665" s="5" t="s">
        <v>232</v>
      </c>
      <c r="D1665" s="5">
        <v>319</v>
      </c>
      <c r="E1665" s="5">
        <v>7726</v>
      </c>
      <c r="F1665" s="5">
        <v>2500</v>
      </c>
      <c r="G1665" s="5">
        <v>6081</v>
      </c>
      <c r="H1665" s="5">
        <v>1637</v>
      </c>
      <c r="I1665" s="5">
        <v>114</v>
      </c>
      <c r="J1665" s="5">
        <v>5</v>
      </c>
      <c r="K1665" s="5">
        <v>0</v>
      </c>
      <c r="L1665" s="5">
        <v>1293</v>
      </c>
      <c r="M1665" s="5">
        <v>406</v>
      </c>
      <c r="N1665" s="5">
        <v>887</v>
      </c>
      <c r="O1665" s="5">
        <v>302020</v>
      </c>
      <c r="P1665" s="3"/>
      <c r="Q1665" s="3"/>
    </row>
    <row r="1666" spans="1:17" x14ac:dyDescent="0.2">
      <c r="A1666" s="2">
        <v>2018</v>
      </c>
      <c r="B1666" s="1" t="s">
        <v>231</v>
      </c>
      <c r="C1666" s="2" t="s">
        <v>232</v>
      </c>
      <c r="D1666" s="2">
        <v>226</v>
      </c>
      <c r="E1666" s="2">
        <v>14529</v>
      </c>
      <c r="F1666" s="2">
        <v>8591</v>
      </c>
      <c r="G1666" s="2">
        <v>13156</v>
      </c>
      <c r="H1666" s="2">
        <v>1364</v>
      </c>
      <c r="I1666" s="2">
        <v>222</v>
      </c>
      <c r="J1666" s="2">
        <v>4</v>
      </c>
      <c r="K1666" s="2">
        <v>0</v>
      </c>
      <c r="L1666" s="2">
        <v>272</v>
      </c>
      <c r="M1666" s="2">
        <v>11</v>
      </c>
      <c r="N1666" s="2">
        <v>261</v>
      </c>
      <c r="O1666" s="2">
        <v>302020</v>
      </c>
      <c r="P1666" s="3"/>
      <c r="Q1666" s="3"/>
    </row>
    <row r="1667" spans="1:17" x14ac:dyDescent="0.2">
      <c r="A1667" s="5">
        <v>2019</v>
      </c>
      <c r="B1667" s="4" t="s">
        <v>231</v>
      </c>
      <c r="C1667" s="5" t="s">
        <v>232</v>
      </c>
      <c r="D1667" s="5">
        <v>31</v>
      </c>
      <c r="E1667" s="5">
        <v>13148</v>
      </c>
      <c r="F1667" s="5">
        <v>7621</v>
      </c>
      <c r="G1667" s="5">
        <v>12036</v>
      </c>
      <c r="H1667" s="5">
        <v>1103</v>
      </c>
      <c r="I1667" s="5">
        <v>359</v>
      </c>
      <c r="J1667" s="5">
        <v>2</v>
      </c>
      <c r="K1667" s="5">
        <v>0</v>
      </c>
      <c r="L1667" s="5">
        <v>625</v>
      </c>
      <c r="M1667" s="5">
        <v>151</v>
      </c>
      <c r="N1667" s="5">
        <v>211</v>
      </c>
      <c r="O1667" s="5">
        <v>302020</v>
      </c>
      <c r="P1667" s="3"/>
      <c r="Q1667" s="3"/>
    </row>
    <row r="1668" spans="1:17" x14ac:dyDescent="0.2">
      <c r="A1668" s="2">
        <v>2003</v>
      </c>
      <c r="B1668" s="1" t="s">
        <v>233</v>
      </c>
      <c r="C1668" s="2" t="s">
        <v>234</v>
      </c>
      <c r="D1668" s="2">
        <v>35.811999999999998</v>
      </c>
      <c r="E1668" s="2">
        <v>87.510999999999996</v>
      </c>
      <c r="F1668" s="2">
        <v>7.8E-2</v>
      </c>
      <c r="G1668" s="2">
        <v>71.835999999999999</v>
      </c>
      <c r="H1668" s="2">
        <v>14.9</v>
      </c>
      <c r="I1668" s="2">
        <v>2.1999999999999999E-2</v>
      </c>
      <c r="J1668" s="2">
        <v>0.379</v>
      </c>
      <c r="K1668" s="2">
        <v>0.184</v>
      </c>
      <c r="L1668" s="2">
        <v>4.2389999999999999</v>
      </c>
      <c r="M1668" s="2">
        <v>0.54100000000000004</v>
      </c>
      <c r="N1668" s="2">
        <v>3.5139999999999998</v>
      </c>
      <c r="O1668" s="2">
        <v>451030</v>
      </c>
      <c r="P1668" s="3"/>
      <c r="Q1668" s="3"/>
    </row>
    <row r="1669" spans="1:17" x14ac:dyDescent="0.2">
      <c r="A1669" s="5">
        <v>2004</v>
      </c>
      <c r="B1669" s="4" t="s">
        <v>233</v>
      </c>
      <c r="C1669" s="5" t="s">
        <v>234</v>
      </c>
      <c r="D1669" s="5">
        <v>118.818</v>
      </c>
      <c r="E1669" s="5">
        <v>280.49900000000002</v>
      </c>
      <c r="F1669" s="5">
        <v>1.284</v>
      </c>
      <c r="G1669" s="5">
        <v>133.988</v>
      </c>
      <c r="H1669" s="5">
        <v>145.131</v>
      </c>
      <c r="I1669" s="5">
        <v>3.6999999999999998E-2</v>
      </c>
      <c r="J1669" s="5">
        <v>2.6579999999999999</v>
      </c>
      <c r="K1669" s="5">
        <v>0.59</v>
      </c>
      <c r="L1669" s="5">
        <v>9.1530000000000005</v>
      </c>
      <c r="M1669" s="5">
        <v>1.2170000000000001</v>
      </c>
      <c r="N1669" s="5">
        <v>7.3460000000000001</v>
      </c>
      <c r="O1669" s="5">
        <v>451030</v>
      </c>
      <c r="P1669" s="3"/>
      <c r="Q1669" s="3"/>
    </row>
    <row r="1670" spans="1:17" x14ac:dyDescent="0.2">
      <c r="A1670" s="2">
        <v>2005</v>
      </c>
      <c r="B1670" s="1" t="s">
        <v>233</v>
      </c>
      <c r="C1670" s="2" t="s">
        <v>234</v>
      </c>
      <c r="D1670" s="2">
        <v>207.565</v>
      </c>
      <c r="E1670" s="2">
        <v>434.74900000000002</v>
      </c>
      <c r="F1670" s="2">
        <v>0.79900000000000004</v>
      </c>
      <c r="G1670" s="2">
        <v>235.964</v>
      </c>
      <c r="H1670" s="2">
        <v>196.37100000000001</v>
      </c>
      <c r="I1670" s="2">
        <v>6.9000000000000006E-2</v>
      </c>
      <c r="J1670" s="2">
        <v>7.726</v>
      </c>
      <c r="K1670" s="2">
        <v>1.034</v>
      </c>
      <c r="L1670" s="2">
        <v>28.198</v>
      </c>
      <c r="M1670" s="2">
        <v>-1.31</v>
      </c>
      <c r="N1670" s="2">
        <v>28.474</v>
      </c>
      <c r="O1670" s="2">
        <v>451030</v>
      </c>
      <c r="P1670" s="3"/>
      <c r="Q1670" s="3"/>
    </row>
    <row r="1671" spans="1:17" x14ac:dyDescent="0.2">
      <c r="A1671" s="5">
        <v>2006</v>
      </c>
      <c r="B1671" s="4" t="s">
        <v>233</v>
      </c>
      <c r="C1671" s="5" t="s">
        <v>234</v>
      </c>
      <c r="D1671" s="5">
        <v>252.42400000000001</v>
      </c>
      <c r="E1671" s="5">
        <v>664.83199999999999</v>
      </c>
      <c r="F1671" s="5">
        <v>0.182</v>
      </c>
      <c r="G1671" s="5">
        <v>378.40699999999998</v>
      </c>
      <c r="H1671" s="5">
        <v>281.791</v>
      </c>
      <c r="I1671" s="5">
        <v>0.193</v>
      </c>
      <c r="J1671" s="5">
        <v>14.977</v>
      </c>
      <c r="K1671" s="5">
        <v>2.2200000000000002</v>
      </c>
      <c r="L1671" s="5">
        <v>12.496</v>
      </c>
      <c r="M1671" s="5">
        <v>9.7949999999999999</v>
      </c>
      <c r="N1671" s="5">
        <v>0.48099999999999998</v>
      </c>
      <c r="O1671" s="5">
        <v>451030</v>
      </c>
      <c r="P1671" s="3"/>
      <c r="Q1671" s="3"/>
    </row>
    <row r="1672" spans="1:17" x14ac:dyDescent="0.2">
      <c r="A1672" s="2">
        <v>2007</v>
      </c>
      <c r="B1672" s="1" t="s">
        <v>233</v>
      </c>
      <c r="C1672" s="2" t="s">
        <v>234</v>
      </c>
      <c r="D1672" s="2">
        <v>450.84300000000002</v>
      </c>
      <c r="E1672" s="2">
        <v>1089.5930000000001</v>
      </c>
      <c r="F1672" s="2">
        <v>0</v>
      </c>
      <c r="G1672" s="2">
        <v>628.59100000000001</v>
      </c>
      <c r="H1672" s="2">
        <v>452.05900000000003</v>
      </c>
      <c r="I1672" s="2">
        <v>4.5999999999999999E-2</v>
      </c>
      <c r="J1672" s="2">
        <v>24.539000000000001</v>
      </c>
      <c r="K1672" s="2">
        <v>4.4720000000000004</v>
      </c>
      <c r="L1672" s="2">
        <v>46.213000000000001</v>
      </c>
      <c r="M1672" s="2">
        <v>23.385000000000002</v>
      </c>
      <c r="N1672" s="2">
        <v>18.356000000000002</v>
      </c>
      <c r="O1672" s="2">
        <v>451030</v>
      </c>
      <c r="P1672" s="3"/>
      <c r="Q1672" s="3"/>
    </row>
    <row r="1673" spans="1:17" x14ac:dyDescent="0.2">
      <c r="A1673" s="5">
        <v>2008</v>
      </c>
      <c r="B1673" s="4" t="s">
        <v>233</v>
      </c>
      <c r="C1673" s="5" t="s">
        <v>234</v>
      </c>
      <c r="D1673" s="5">
        <v>697.60299999999995</v>
      </c>
      <c r="E1673" s="5">
        <v>1479.8219999999999</v>
      </c>
      <c r="F1673" s="5">
        <v>6.444</v>
      </c>
      <c r="G1673" s="5">
        <v>797.33500000000004</v>
      </c>
      <c r="H1673" s="5">
        <v>671.78399999999999</v>
      </c>
      <c r="I1673" s="5">
        <v>0.107</v>
      </c>
      <c r="J1673" s="5">
        <v>24.295000000000002</v>
      </c>
      <c r="K1673" s="5">
        <v>4.6070000000000002</v>
      </c>
      <c r="L1673" s="5">
        <v>85.591999999999999</v>
      </c>
      <c r="M1673" s="5">
        <v>37.557000000000002</v>
      </c>
      <c r="N1673" s="5">
        <v>43.427999999999997</v>
      </c>
      <c r="O1673" s="5">
        <v>451030</v>
      </c>
      <c r="P1673" s="3"/>
      <c r="Q1673" s="3"/>
    </row>
    <row r="1674" spans="1:17" x14ac:dyDescent="0.2">
      <c r="A1674" s="2">
        <v>2009</v>
      </c>
      <c r="B1674" s="1" t="s">
        <v>233</v>
      </c>
      <c r="C1674" s="2" t="s">
        <v>234</v>
      </c>
      <c r="D1674" s="2">
        <v>1241.9649999999999</v>
      </c>
      <c r="E1674" s="2">
        <v>2460.201</v>
      </c>
      <c r="F1674" s="2">
        <v>465.78100000000001</v>
      </c>
      <c r="G1674" s="2">
        <v>1403.5350000000001</v>
      </c>
      <c r="H1674" s="2">
        <v>1043.8019999999999</v>
      </c>
      <c r="I1674" s="2">
        <v>2</v>
      </c>
      <c r="J1674" s="2">
        <v>21.219000000000001</v>
      </c>
      <c r="K1674" s="2">
        <v>3.9729999999999999</v>
      </c>
      <c r="L1674" s="2">
        <v>142.381</v>
      </c>
      <c r="M1674" s="2">
        <v>57.689</v>
      </c>
      <c r="N1674" s="2">
        <v>80.718999999999994</v>
      </c>
      <c r="O1674" s="2">
        <v>451030</v>
      </c>
      <c r="P1674" s="3"/>
      <c r="Q1674" s="3"/>
    </row>
    <row r="1675" spans="1:17" x14ac:dyDescent="0.2">
      <c r="A1675" s="5">
        <v>2010</v>
      </c>
      <c r="B1675" s="4" t="s">
        <v>233</v>
      </c>
      <c r="C1675" s="5" t="s">
        <v>234</v>
      </c>
      <c r="D1675" s="5">
        <v>496.97</v>
      </c>
      <c r="E1675" s="5">
        <v>3091.165</v>
      </c>
      <c r="F1675" s="5">
        <v>491.17500000000001</v>
      </c>
      <c r="G1675" s="5">
        <v>1814.674</v>
      </c>
      <c r="H1675" s="5">
        <v>1276.491</v>
      </c>
      <c r="I1675" s="5">
        <v>28.908999999999999</v>
      </c>
      <c r="J1675" s="5">
        <v>28.273</v>
      </c>
      <c r="K1675" s="5">
        <v>5.2229999999999999</v>
      </c>
      <c r="L1675" s="5">
        <v>104.298</v>
      </c>
      <c r="M1675" s="5">
        <v>34.600999999999999</v>
      </c>
      <c r="N1675" s="5">
        <v>64.474000000000004</v>
      </c>
      <c r="O1675" s="5">
        <v>451030</v>
      </c>
      <c r="P1675" s="3"/>
      <c r="Q1675" s="3"/>
    </row>
    <row r="1676" spans="1:17" x14ac:dyDescent="0.2">
      <c r="A1676" s="2">
        <v>2011</v>
      </c>
      <c r="B1676" s="1" t="s">
        <v>233</v>
      </c>
      <c r="C1676" s="2" t="s">
        <v>234</v>
      </c>
      <c r="D1676" s="2">
        <v>777.86599999999999</v>
      </c>
      <c r="E1676" s="2">
        <v>4164.1540000000005</v>
      </c>
      <c r="F1676" s="2">
        <v>557.14599999999996</v>
      </c>
      <c r="G1676" s="2">
        <v>2498.0529999999999</v>
      </c>
      <c r="H1676" s="2">
        <v>1666.1010000000001</v>
      </c>
      <c r="I1676" s="2">
        <v>31.645</v>
      </c>
      <c r="J1676" s="2">
        <v>20.791</v>
      </c>
      <c r="K1676" s="2">
        <v>0</v>
      </c>
      <c r="L1676" s="2">
        <v>-33.317</v>
      </c>
      <c r="M1676" s="2">
        <v>-21.745000000000001</v>
      </c>
      <c r="N1676" s="2">
        <v>-11.571999999999999</v>
      </c>
      <c r="O1676" s="2">
        <v>451030</v>
      </c>
      <c r="P1676" s="3"/>
      <c r="Q1676" s="3"/>
    </row>
    <row r="1677" spans="1:17" x14ac:dyDescent="0.2">
      <c r="A1677" s="5">
        <v>2012</v>
      </c>
      <c r="B1677" s="4" t="s">
        <v>233</v>
      </c>
      <c r="C1677" s="5" t="s">
        <v>234</v>
      </c>
      <c r="D1677" s="5">
        <v>867.62099999999998</v>
      </c>
      <c r="E1677" s="5">
        <v>5528.9560000000001</v>
      </c>
      <c r="F1677" s="5"/>
      <c r="G1677" s="5"/>
      <c r="H1677" s="5">
        <v>2371.2449999999999</v>
      </c>
      <c r="I1677" s="5">
        <v>33.347999999999999</v>
      </c>
      <c r="J1677" s="5">
        <v>17.902999999999999</v>
      </c>
      <c r="K1677" s="5">
        <v>0</v>
      </c>
      <c r="L1677" s="5">
        <v>-127.794</v>
      </c>
      <c r="M1677" s="5">
        <v>142.65100000000001</v>
      </c>
      <c r="N1677" s="5">
        <v>-270.44499999999999</v>
      </c>
      <c r="O1677" s="5">
        <v>451030</v>
      </c>
      <c r="P1677" s="3"/>
      <c r="Q1677" s="3"/>
    </row>
    <row r="1678" spans="1:17" x14ac:dyDescent="0.2">
      <c r="A1678" s="2">
        <v>2013</v>
      </c>
      <c r="B1678" s="1" t="s">
        <v>233</v>
      </c>
      <c r="C1678" s="2" t="s">
        <v>234</v>
      </c>
      <c r="D1678" s="2">
        <v>838.774</v>
      </c>
      <c r="E1678" s="2">
        <v>9152.93</v>
      </c>
      <c r="F1678" s="2">
        <v>1914.26</v>
      </c>
      <c r="G1678" s="2">
        <v>6087.7150000000001</v>
      </c>
      <c r="H1678" s="2">
        <v>3065.2150000000001</v>
      </c>
      <c r="I1678" s="2">
        <v>77.210999999999999</v>
      </c>
      <c r="J1678" s="2">
        <v>9.5120000000000005</v>
      </c>
      <c r="K1678" s="2">
        <v>0</v>
      </c>
      <c r="L1678" s="2">
        <v>-357.935</v>
      </c>
      <c r="M1678" s="2">
        <v>-125.76</v>
      </c>
      <c r="N1678" s="2">
        <v>-232.17500000000001</v>
      </c>
      <c r="O1678" s="2">
        <v>451030</v>
      </c>
      <c r="P1678" s="3"/>
      <c r="Q1678" s="3"/>
    </row>
    <row r="1679" spans="1:17" x14ac:dyDescent="0.2">
      <c r="A1679" s="5">
        <v>2014</v>
      </c>
      <c r="B1679" s="4" t="s">
        <v>233</v>
      </c>
      <c r="C1679" s="5" t="s">
        <v>234</v>
      </c>
      <c r="D1679" s="5">
        <v>995.42899999999997</v>
      </c>
      <c r="E1679" s="5">
        <v>10692.982</v>
      </c>
      <c r="F1679" s="5">
        <v>1495.981</v>
      </c>
      <c r="G1679" s="5">
        <v>6717.799</v>
      </c>
      <c r="H1679" s="5">
        <v>3975.183</v>
      </c>
      <c r="I1679" s="5">
        <v>73.236999999999995</v>
      </c>
      <c r="J1679" s="5">
        <v>10.129</v>
      </c>
      <c r="K1679" s="5">
        <v>0</v>
      </c>
      <c r="L1679" s="5">
        <v>-213.08500000000001</v>
      </c>
      <c r="M1679" s="5">
        <v>49.603000000000002</v>
      </c>
      <c r="N1679" s="5">
        <v>-262.68799999999999</v>
      </c>
      <c r="O1679" s="5">
        <v>451030</v>
      </c>
      <c r="P1679" s="3"/>
      <c r="Q1679" s="3"/>
    </row>
    <row r="1680" spans="1:17" x14ac:dyDescent="0.2">
      <c r="A1680" s="2">
        <v>2015</v>
      </c>
      <c r="B1680" s="1" t="s">
        <v>233</v>
      </c>
      <c r="C1680" s="2" t="s">
        <v>234</v>
      </c>
      <c r="D1680" s="2">
        <v>1341.3810000000001</v>
      </c>
      <c r="E1680" s="2">
        <v>12770.772000000001</v>
      </c>
      <c r="F1680" s="2">
        <v>1506.06</v>
      </c>
      <c r="G1680" s="2">
        <v>7767.9030000000002</v>
      </c>
      <c r="H1680" s="2">
        <v>5002.8689999999997</v>
      </c>
      <c r="I1680" s="2">
        <v>72.484999999999999</v>
      </c>
      <c r="J1680" s="2">
        <v>14.146000000000001</v>
      </c>
      <c r="K1680" s="2">
        <v>0</v>
      </c>
      <c r="L1680" s="2">
        <v>64.278999999999996</v>
      </c>
      <c r="M1680" s="2">
        <v>111.705</v>
      </c>
      <c r="N1680" s="2">
        <v>-47.426000000000002</v>
      </c>
      <c r="O1680" s="2">
        <v>451030</v>
      </c>
      <c r="P1680" s="3"/>
      <c r="Q1680" s="3"/>
    </row>
    <row r="1681" spans="1:17" x14ac:dyDescent="0.2">
      <c r="A1681" s="5">
        <v>2016</v>
      </c>
      <c r="B1681" s="4" t="s">
        <v>233</v>
      </c>
      <c r="C1681" s="5" t="s">
        <v>234</v>
      </c>
      <c r="D1681" s="5">
        <v>2208.8870000000002</v>
      </c>
      <c r="E1681" s="5">
        <v>17584.922999999999</v>
      </c>
      <c r="F1681" s="5">
        <v>2228.6959999999999</v>
      </c>
      <c r="G1681" s="5">
        <v>10084.796</v>
      </c>
      <c r="H1681" s="5">
        <v>7500.1270000000004</v>
      </c>
      <c r="I1681" s="5">
        <v>88.988</v>
      </c>
      <c r="J1681" s="5">
        <v>21.901</v>
      </c>
      <c r="K1681" s="5">
        <v>0</v>
      </c>
      <c r="L1681" s="5">
        <v>25.382999999999999</v>
      </c>
      <c r="M1681" s="5">
        <v>-154.249</v>
      </c>
      <c r="N1681" s="5">
        <v>179.63200000000001</v>
      </c>
      <c r="O1681" s="5">
        <v>451030</v>
      </c>
      <c r="P1681" s="3"/>
      <c r="Q1681" s="3"/>
    </row>
    <row r="1682" spans="1:17" x14ac:dyDescent="0.2">
      <c r="A1682" s="2">
        <v>2017</v>
      </c>
      <c r="B1682" s="1" t="s">
        <v>233</v>
      </c>
      <c r="C1682" s="2" t="s">
        <v>234</v>
      </c>
      <c r="D1682" s="2">
        <v>4521.7049999999999</v>
      </c>
      <c r="E1682" s="2">
        <v>21009.802</v>
      </c>
      <c r="F1682" s="2">
        <v>2024.13</v>
      </c>
      <c r="G1682" s="2">
        <v>11621.306</v>
      </c>
      <c r="H1682" s="2">
        <v>9388.4959999999992</v>
      </c>
      <c r="I1682" s="2">
        <v>86.942999999999998</v>
      </c>
      <c r="J1682" s="2">
        <v>36.479999999999997</v>
      </c>
      <c r="K1682" s="2">
        <v>0</v>
      </c>
      <c r="L1682" s="2">
        <v>202.108</v>
      </c>
      <c r="M1682" s="2">
        <v>74.63</v>
      </c>
      <c r="N1682" s="2">
        <v>127.47799999999999</v>
      </c>
      <c r="O1682" s="2">
        <v>451030</v>
      </c>
      <c r="P1682" s="3"/>
      <c r="Q1682" s="3"/>
    </row>
    <row r="1683" spans="1:17" x14ac:dyDescent="0.2">
      <c r="A1683" s="5">
        <v>2018</v>
      </c>
      <c r="B1683" s="4" t="s">
        <v>233</v>
      </c>
      <c r="C1683" s="5" t="s">
        <v>234</v>
      </c>
      <c r="D1683" s="5">
        <v>4342</v>
      </c>
      <c r="E1683" s="5">
        <v>30737</v>
      </c>
      <c r="F1683" s="5">
        <v>3367</v>
      </c>
      <c r="G1683" s="5">
        <v>15132</v>
      </c>
      <c r="H1683" s="5">
        <v>15605</v>
      </c>
      <c r="I1683" s="5">
        <v>154</v>
      </c>
      <c r="J1683" s="5">
        <v>61</v>
      </c>
      <c r="K1683" s="5">
        <v>0</v>
      </c>
      <c r="L1683" s="5">
        <v>983</v>
      </c>
      <c r="M1683" s="5">
        <v>-127</v>
      </c>
      <c r="N1683" s="5">
        <v>1110</v>
      </c>
      <c r="O1683" s="5">
        <v>451030</v>
      </c>
      <c r="P1683" s="3"/>
      <c r="Q1683" s="3"/>
    </row>
    <row r="1684" spans="1:17" x14ac:dyDescent="0.2">
      <c r="A1684" s="2">
        <v>2019</v>
      </c>
      <c r="B1684" s="1" t="s">
        <v>233</v>
      </c>
      <c r="C1684" s="2" t="s">
        <v>234</v>
      </c>
      <c r="D1684" s="2">
        <v>7947</v>
      </c>
      <c r="E1684" s="2">
        <v>55126</v>
      </c>
      <c r="F1684" s="2">
        <v>5868</v>
      </c>
      <c r="G1684" s="2">
        <v>21241</v>
      </c>
      <c r="H1684" s="2">
        <v>33885</v>
      </c>
      <c r="I1684" s="2"/>
      <c r="J1684" s="2"/>
      <c r="K1684" s="2">
        <v>0</v>
      </c>
      <c r="L1684" s="2">
        <v>706</v>
      </c>
      <c r="M1684" s="2">
        <v>580</v>
      </c>
      <c r="N1684" s="2">
        <v>126</v>
      </c>
      <c r="O1684" s="2">
        <v>451030</v>
      </c>
      <c r="P1684" s="3"/>
      <c r="Q1684" s="3"/>
    </row>
    <row r="1685" spans="1:17" x14ac:dyDescent="0.2">
      <c r="A1685" s="5">
        <v>2004</v>
      </c>
      <c r="B1685" s="4" t="s">
        <v>235</v>
      </c>
      <c r="C1685" s="5" t="s">
        <v>236</v>
      </c>
      <c r="D1685" s="5">
        <v>8669</v>
      </c>
      <c r="E1685" s="5">
        <v>35594</v>
      </c>
      <c r="F1685" s="5">
        <v>0</v>
      </c>
      <c r="G1685" s="5">
        <v>9678</v>
      </c>
      <c r="H1685" s="5">
        <v>25826</v>
      </c>
      <c r="I1685" s="5">
        <v>0</v>
      </c>
      <c r="J1685" s="5">
        <v>512</v>
      </c>
      <c r="K1685" s="5"/>
      <c r="L1685" s="5">
        <v>6992</v>
      </c>
      <c r="M1685" s="5">
        <v>2024</v>
      </c>
      <c r="N1685" s="5">
        <v>4401</v>
      </c>
      <c r="O1685" s="5">
        <v>452010</v>
      </c>
      <c r="P1685" s="3"/>
      <c r="Q1685" s="3"/>
    </row>
    <row r="1686" spans="1:17" x14ac:dyDescent="0.2">
      <c r="A1686" s="2">
        <v>2005</v>
      </c>
      <c r="B1686" s="1" t="s">
        <v>235</v>
      </c>
      <c r="C1686" s="2" t="s">
        <v>236</v>
      </c>
      <c r="D1686" s="2">
        <v>6969</v>
      </c>
      <c r="E1686" s="2">
        <v>33883</v>
      </c>
      <c r="F1686" s="2">
        <v>0</v>
      </c>
      <c r="G1686" s="2">
        <v>10699</v>
      </c>
      <c r="H1686" s="2">
        <v>23174</v>
      </c>
      <c r="I1686" s="2">
        <v>0</v>
      </c>
      <c r="J1686" s="2">
        <v>552</v>
      </c>
      <c r="K1686" s="2"/>
      <c r="L1686" s="2">
        <v>8036</v>
      </c>
      <c r="M1686" s="2">
        <v>2295</v>
      </c>
      <c r="N1686" s="2">
        <v>5741</v>
      </c>
      <c r="O1686" s="2">
        <v>452010</v>
      </c>
      <c r="P1686" s="3"/>
      <c r="Q1686" s="3"/>
    </row>
    <row r="1687" spans="1:17" x14ac:dyDescent="0.2">
      <c r="A1687" s="5">
        <v>2006</v>
      </c>
      <c r="B1687" s="4" t="s">
        <v>235</v>
      </c>
      <c r="C1687" s="5" t="s">
        <v>236</v>
      </c>
      <c r="D1687" s="5">
        <v>17814</v>
      </c>
      <c r="E1687" s="5">
        <v>43315</v>
      </c>
      <c r="F1687" s="5">
        <v>6332</v>
      </c>
      <c r="G1687" s="5">
        <v>19397</v>
      </c>
      <c r="H1687" s="5">
        <v>23912</v>
      </c>
      <c r="I1687" s="5">
        <v>148</v>
      </c>
      <c r="J1687" s="5">
        <v>755</v>
      </c>
      <c r="K1687" s="5"/>
      <c r="L1687" s="5">
        <v>7633</v>
      </c>
      <c r="M1687" s="5">
        <v>2053</v>
      </c>
      <c r="N1687" s="5">
        <v>5580</v>
      </c>
      <c r="O1687" s="5">
        <v>452010</v>
      </c>
      <c r="P1687" s="3"/>
      <c r="Q1687" s="3"/>
    </row>
    <row r="1688" spans="1:17" x14ac:dyDescent="0.2">
      <c r="A1688" s="2">
        <v>2007</v>
      </c>
      <c r="B1688" s="1" t="s">
        <v>235</v>
      </c>
      <c r="C1688" s="2" t="s">
        <v>236</v>
      </c>
      <c r="D1688" s="2">
        <v>22266</v>
      </c>
      <c r="E1688" s="2">
        <v>53340</v>
      </c>
      <c r="F1688" s="2">
        <v>6408</v>
      </c>
      <c r="G1688" s="2">
        <v>21850</v>
      </c>
      <c r="H1688" s="2">
        <v>31480</v>
      </c>
      <c r="I1688" s="2">
        <v>377</v>
      </c>
      <c r="J1688" s="2">
        <v>1092</v>
      </c>
      <c r="K1688" s="2"/>
      <c r="L1688" s="2">
        <v>9461</v>
      </c>
      <c r="M1688" s="2">
        <v>2128</v>
      </c>
      <c r="N1688" s="2">
        <v>7333</v>
      </c>
      <c r="O1688" s="2">
        <v>452010</v>
      </c>
      <c r="P1688" s="3"/>
      <c r="Q1688" s="3"/>
    </row>
    <row r="1689" spans="1:17" x14ac:dyDescent="0.2">
      <c r="A1689" s="5">
        <v>2008</v>
      </c>
      <c r="B1689" s="4" t="s">
        <v>235</v>
      </c>
      <c r="C1689" s="5" t="s">
        <v>236</v>
      </c>
      <c r="D1689" s="5">
        <v>26235</v>
      </c>
      <c r="E1689" s="5">
        <v>58734</v>
      </c>
      <c r="F1689" s="5">
        <v>6893</v>
      </c>
      <c r="G1689" s="5">
        <v>24332</v>
      </c>
      <c r="H1689" s="5">
        <v>34353</v>
      </c>
      <c r="I1689" s="5">
        <v>319</v>
      </c>
      <c r="J1689" s="5">
        <v>1143</v>
      </c>
      <c r="K1689" s="5"/>
      <c r="L1689" s="5">
        <v>10255</v>
      </c>
      <c r="M1689" s="5">
        <v>2203</v>
      </c>
      <c r="N1689" s="5">
        <v>8052</v>
      </c>
      <c r="O1689" s="5">
        <v>452010</v>
      </c>
      <c r="P1689" s="3"/>
      <c r="Q1689" s="3"/>
    </row>
    <row r="1690" spans="1:17" x14ac:dyDescent="0.2">
      <c r="A1690" s="2">
        <v>2009</v>
      </c>
      <c r="B1690" s="1" t="s">
        <v>235</v>
      </c>
      <c r="C1690" s="2" t="s">
        <v>236</v>
      </c>
      <c r="D1690" s="2">
        <v>35001</v>
      </c>
      <c r="E1690" s="2">
        <v>68128</v>
      </c>
      <c r="F1690" s="2">
        <v>10295</v>
      </c>
      <c r="G1690" s="2">
        <v>29451</v>
      </c>
      <c r="H1690" s="2">
        <v>38647</v>
      </c>
      <c r="I1690" s="2">
        <v>346</v>
      </c>
      <c r="J1690" s="2">
        <v>845</v>
      </c>
      <c r="K1690" s="2"/>
      <c r="L1690" s="2">
        <v>7693</v>
      </c>
      <c r="M1690" s="2">
        <v>1559</v>
      </c>
      <c r="N1690" s="2">
        <v>6134</v>
      </c>
      <c r="O1690" s="2">
        <v>452010</v>
      </c>
      <c r="P1690" s="3"/>
      <c r="Q1690" s="3"/>
    </row>
    <row r="1691" spans="1:17" x14ac:dyDescent="0.2">
      <c r="A1691" s="5">
        <v>2010</v>
      </c>
      <c r="B1691" s="4" t="s">
        <v>235</v>
      </c>
      <c r="C1691" s="5" t="s">
        <v>236</v>
      </c>
      <c r="D1691" s="5">
        <v>39861</v>
      </c>
      <c r="E1691" s="5">
        <v>81130</v>
      </c>
      <c r="F1691" s="5">
        <v>15284</v>
      </c>
      <c r="G1691" s="5">
        <v>36845</v>
      </c>
      <c r="H1691" s="5">
        <v>44267</v>
      </c>
      <c r="I1691" s="5">
        <v>623</v>
      </c>
      <c r="J1691" s="5">
        <v>635</v>
      </c>
      <c r="K1691" s="5"/>
      <c r="L1691" s="5">
        <v>9415</v>
      </c>
      <c r="M1691" s="5">
        <v>1648</v>
      </c>
      <c r="N1691" s="5">
        <v>7767</v>
      </c>
      <c r="O1691" s="5">
        <v>452010</v>
      </c>
      <c r="P1691" s="3"/>
      <c r="Q1691" s="3"/>
    </row>
    <row r="1692" spans="1:17" x14ac:dyDescent="0.2">
      <c r="A1692" s="2">
        <v>2011</v>
      </c>
      <c r="B1692" s="1" t="s">
        <v>235</v>
      </c>
      <c r="C1692" s="2" t="s">
        <v>236</v>
      </c>
      <c r="D1692" s="2">
        <v>44585</v>
      </c>
      <c r="E1692" s="2">
        <v>87095</v>
      </c>
      <c r="F1692" s="2">
        <v>16234</v>
      </c>
      <c r="G1692" s="2">
        <v>39836</v>
      </c>
      <c r="H1692" s="2">
        <v>47226</v>
      </c>
      <c r="I1692" s="2">
        <v>628</v>
      </c>
      <c r="J1692" s="2">
        <v>641</v>
      </c>
      <c r="K1692" s="2"/>
      <c r="L1692" s="2">
        <v>7825</v>
      </c>
      <c r="M1692" s="2">
        <v>1335</v>
      </c>
      <c r="N1692" s="2">
        <v>6490</v>
      </c>
      <c r="O1692" s="2">
        <v>452010</v>
      </c>
      <c r="P1692" s="3"/>
      <c r="Q1692" s="3"/>
    </row>
    <row r="1693" spans="1:17" x14ac:dyDescent="0.2">
      <c r="A1693" s="5">
        <v>2012</v>
      </c>
      <c r="B1693" s="4" t="s">
        <v>235</v>
      </c>
      <c r="C1693" s="5" t="s">
        <v>236</v>
      </c>
      <c r="D1693" s="5">
        <v>48716</v>
      </c>
      <c r="E1693" s="5">
        <v>91759</v>
      </c>
      <c r="F1693" s="5">
        <v>16297</v>
      </c>
      <c r="G1693" s="5">
        <v>40458</v>
      </c>
      <c r="H1693" s="5">
        <v>51286</v>
      </c>
      <c r="I1693" s="5">
        <v>596</v>
      </c>
      <c r="J1693" s="5">
        <v>650</v>
      </c>
      <c r="K1693" s="5"/>
      <c r="L1693" s="5">
        <v>10159</v>
      </c>
      <c r="M1693" s="5">
        <v>2118</v>
      </c>
      <c r="N1693" s="5">
        <v>8041</v>
      </c>
      <c r="O1693" s="5">
        <v>452010</v>
      </c>
      <c r="P1693" s="3"/>
      <c r="Q1693" s="3"/>
    </row>
    <row r="1694" spans="1:17" x14ac:dyDescent="0.2">
      <c r="A1694" s="2">
        <v>2013</v>
      </c>
      <c r="B1694" s="1" t="s">
        <v>235</v>
      </c>
      <c r="C1694" s="2" t="s">
        <v>236</v>
      </c>
      <c r="D1694" s="2">
        <v>50610</v>
      </c>
      <c r="E1694" s="2">
        <v>101191</v>
      </c>
      <c r="F1694" s="2">
        <v>16201</v>
      </c>
      <c r="G1694" s="2">
        <v>42063</v>
      </c>
      <c r="H1694" s="2">
        <v>59120</v>
      </c>
      <c r="I1694" s="2">
        <v>583</v>
      </c>
      <c r="J1694" s="2">
        <v>654</v>
      </c>
      <c r="K1694" s="2"/>
      <c r="L1694" s="2">
        <v>11227</v>
      </c>
      <c r="M1694" s="2">
        <v>1244</v>
      </c>
      <c r="N1694" s="2">
        <v>9983</v>
      </c>
      <c r="O1694" s="2">
        <v>452010</v>
      </c>
      <c r="P1694" s="3"/>
      <c r="Q1694" s="3"/>
    </row>
    <row r="1695" spans="1:17" x14ac:dyDescent="0.2">
      <c r="A1695" s="5">
        <v>2014</v>
      </c>
      <c r="B1695" s="4" t="s">
        <v>235</v>
      </c>
      <c r="C1695" s="5" t="s">
        <v>236</v>
      </c>
      <c r="D1695" s="5">
        <v>52074</v>
      </c>
      <c r="E1695" s="5">
        <v>105134</v>
      </c>
      <c r="F1695" s="5">
        <v>20901</v>
      </c>
      <c r="G1695" s="5">
        <v>48473</v>
      </c>
      <c r="H1695" s="5">
        <v>56654</v>
      </c>
      <c r="I1695" s="5">
        <v>564</v>
      </c>
      <c r="J1695" s="5">
        <v>691</v>
      </c>
      <c r="K1695" s="5"/>
      <c r="L1695" s="5">
        <v>9715</v>
      </c>
      <c r="M1695" s="5">
        <v>1862</v>
      </c>
      <c r="N1695" s="5">
        <v>7853</v>
      </c>
      <c r="O1695" s="5">
        <v>452010</v>
      </c>
      <c r="P1695" s="3"/>
      <c r="Q1695" s="3"/>
    </row>
    <row r="1696" spans="1:17" x14ac:dyDescent="0.2">
      <c r="A1696" s="2">
        <v>2015</v>
      </c>
      <c r="B1696" s="1" t="s">
        <v>235</v>
      </c>
      <c r="C1696" s="2" t="s">
        <v>236</v>
      </c>
      <c r="D1696" s="2">
        <v>60416</v>
      </c>
      <c r="E1696" s="2">
        <v>113481</v>
      </c>
      <c r="F1696" s="2">
        <v>25351</v>
      </c>
      <c r="G1696" s="2">
        <v>53774</v>
      </c>
      <c r="H1696" s="2">
        <v>59698</v>
      </c>
      <c r="I1696" s="2">
        <v>566</v>
      </c>
      <c r="J1696" s="2">
        <v>769</v>
      </c>
      <c r="K1696" s="2"/>
      <c r="L1696" s="2">
        <v>11201</v>
      </c>
      <c r="M1696" s="2">
        <v>2220</v>
      </c>
      <c r="N1696" s="2">
        <v>8981</v>
      </c>
      <c r="O1696" s="2">
        <v>452010</v>
      </c>
      <c r="P1696" s="3"/>
      <c r="Q1696" s="3"/>
    </row>
    <row r="1697" spans="1:17" x14ac:dyDescent="0.2">
      <c r="A1697" s="5">
        <v>2016</v>
      </c>
      <c r="B1697" s="4" t="s">
        <v>235</v>
      </c>
      <c r="C1697" s="5" t="s">
        <v>236</v>
      </c>
      <c r="D1697" s="5">
        <v>65756</v>
      </c>
      <c r="E1697" s="5">
        <v>121652</v>
      </c>
      <c r="F1697" s="5">
        <v>28642</v>
      </c>
      <c r="G1697" s="5">
        <v>58067</v>
      </c>
      <c r="H1697" s="5">
        <v>63586</v>
      </c>
      <c r="I1697" s="5">
        <v>676</v>
      </c>
      <c r="J1697" s="5">
        <v>1005</v>
      </c>
      <c r="K1697" s="5"/>
      <c r="L1697" s="5">
        <v>12920</v>
      </c>
      <c r="M1697" s="5">
        <v>2181</v>
      </c>
      <c r="N1697" s="5">
        <v>10739</v>
      </c>
      <c r="O1697" s="5">
        <v>452010</v>
      </c>
      <c r="P1697" s="3"/>
      <c r="Q1697" s="3"/>
    </row>
    <row r="1698" spans="1:17" x14ac:dyDescent="0.2">
      <c r="A1698" s="2">
        <v>2017</v>
      </c>
      <c r="B1698" s="1" t="s">
        <v>235</v>
      </c>
      <c r="C1698" s="2" t="s">
        <v>236</v>
      </c>
      <c r="D1698" s="2">
        <v>70492</v>
      </c>
      <c r="E1698" s="2">
        <v>129818</v>
      </c>
      <c r="F1698" s="2">
        <v>30472</v>
      </c>
      <c r="G1698" s="2">
        <v>63681</v>
      </c>
      <c r="H1698" s="2">
        <v>66137</v>
      </c>
      <c r="I1698" s="2">
        <v>861</v>
      </c>
      <c r="J1698" s="2">
        <v>1338</v>
      </c>
      <c r="K1698" s="2"/>
      <c r="L1698" s="2">
        <v>12287</v>
      </c>
      <c r="M1698" s="2">
        <v>2678</v>
      </c>
      <c r="N1698" s="2">
        <v>9609</v>
      </c>
      <c r="O1698" s="2">
        <v>452010</v>
      </c>
      <c r="P1698" s="3"/>
      <c r="Q1698" s="3"/>
    </row>
    <row r="1699" spans="1:17" x14ac:dyDescent="0.2">
      <c r="A1699" s="5">
        <v>2018</v>
      </c>
      <c r="B1699" s="4" t="s">
        <v>235</v>
      </c>
      <c r="C1699" s="5" t="s">
        <v>236</v>
      </c>
      <c r="D1699" s="5">
        <v>46548</v>
      </c>
      <c r="E1699" s="5">
        <v>108784</v>
      </c>
      <c r="F1699" s="5">
        <v>25569</v>
      </c>
      <c r="G1699" s="5">
        <v>65580</v>
      </c>
      <c r="H1699" s="5">
        <v>43204</v>
      </c>
      <c r="I1699" s="5">
        <v>943</v>
      </c>
      <c r="J1699" s="5">
        <v>1508</v>
      </c>
      <c r="K1699" s="5"/>
      <c r="L1699" s="5">
        <v>13039</v>
      </c>
      <c r="M1699" s="5">
        <v>12929</v>
      </c>
      <c r="N1699" s="5">
        <v>110</v>
      </c>
      <c r="O1699" s="5">
        <v>452010</v>
      </c>
      <c r="P1699" s="3"/>
      <c r="Q1699" s="3"/>
    </row>
    <row r="1700" spans="1:17" x14ac:dyDescent="0.2">
      <c r="A1700" s="2">
        <v>2019</v>
      </c>
      <c r="B1700" s="1" t="s">
        <v>235</v>
      </c>
      <c r="C1700" s="2" t="s">
        <v>236</v>
      </c>
      <c r="D1700" s="2">
        <v>33434</v>
      </c>
      <c r="E1700" s="2">
        <v>97793</v>
      </c>
      <c r="F1700" s="2">
        <v>20473</v>
      </c>
      <c r="G1700" s="2">
        <v>64222</v>
      </c>
      <c r="H1700" s="2">
        <v>33571</v>
      </c>
      <c r="I1700" s="2">
        <v>859</v>
      </c>
      <c r="J1700" s="2">
        <v>1308</v>
      </c>
      <c r="K1700" s="2"/>
      <c r="L1700" s="2">
        <v>14571</v>
      </c>
      <c r="M1700" s="2">
        <v>2950</v>
      </c>
      <c r="N1700" s="2">
        <v>11621</v>
      </c>
      <c r="O1700" s="2">
        <v>452010</v>
      </c>
      <c r="P1700" s="3"/>
      <c r="Q1700" s="3"/>
    </row>
    <row r="1701" spans="1:17" x14ac:dyDescent="0.2">
      <c r="A1701" s="5">
        <v>2004</v>
      </c>
      <c r="B1701" s="4" t="s">
        <v>237</v>
      </c>
      <c r="C1701" s="5" t="s">
        <v>238</v>
      </c>
      <c r="D1701" s="5">
        <v>859</v>
      </c>
      <c r="E1701" s="5">
        <v>24581</v>
      </c>
      <c r="F1701" s="5">
        <v>7217</v>
      </c>
      <c r="G1701" s="5">
        <v>17770</v>
      </c>
      <c r="H1701" s="5">
        <v>6811</v>
      </c>
      <c r="I1701" s="5">
        <v>435</v>
      </c>
      <c r="J1701" s="5">
        <v>21</v>
      </c>
      <c r="K1701" s="5">
        <v>16</v>
      </c>
      <c r="L1701" s="5">
        <v>653</v>
      </c>
      <c r="M1701" s="5">
        <v>219</v>
      </c>
      <c r="N1701" s="5">
        <v>339</v>
      </c>
      <c r="O1701" s="5">
        <v>203040</v>
      </c>
      <c r="P1701" s="3"/>
      <c r="Q1701" s="3"/>
    </row>
    <row r="1702" spans="1:17" x14ac:dyDescent="0.2">
      <c r="A1702" s="2">
        <v>2005</v>
      </c>
      <c r="B1702" s="1" t="s">
        <v>237</v>
      </c>
      <c r="C1702" s="2" t="s">
        <v>238</v>
      </c>
      <c r="D1702" s="2">
        <v>602</v>
      </c>
      <c r="E1702" s="2">
        <v>24232</v>
      </c>
      <c r="F1702" s="2">
        <v>6029</v>
      </c>
      <c r="G1702" s="2">
        <v>16210</v>
      </c>
      <c r="H1702" s="2">
        <v>7954</v>
      </c>
      <c r="I1702" s="2">
        <v>423</v>
      </c>
      <c r="J1702" s="2">
        <v>38</v>
      </c>
      <c r="K1702" s="2">
        <v>19</v>
      </c>
      <c r="L1702" s="2">
        <v>1055</v>
      </c>
      <c r="M1702" s="2">
        <v>316</v>
      </c>
      <c r="N1702" s="2">
        <v>1145</v>
      </c>
      <c r="O1702" s="2">
        <v>203040</v>
      </c>
      <c r="P1702" s="3"/>
      <c r="Q1702" s="3"/>
    </row>
    <row r="1703" spans="1:17" x14ac:dyDescent="0.2">
      <c r="A1703" s="5">
        <v>2006</v>
      </c>
      <c r="B1703" s="4" t="s">
        <v>237</v>
      </c>
      <c r="C1703" s="5" t="s">
        <v>238</v>
      </c>
      <c r="D1703" s="5">
        <v>900</v>
      </c>
      <c r="E1703" s="5">
        <v>25129</v>
      </c>
      <c r="F1703" s="5">
        <v>5954</v>
      </c>
      <c r="G1703" s="5">
        <v>16098</v>
      </c>
      <c r="H1703" s="5">
        <v>8942</v>
      </c>
      <c r="I1703" s="5">
        <v>392</v>
      </c>
      <c r="J1703" s="5">
        <v>41</v>
      </c>
      <c r="K1703" s="5">
        <v>21</v>
      </c>
      <c r="L1703" s="5">
        <v>1862</v>
      </c>
      <c r="M1703" s="5">
        <v>531</v>
      </c>
      <c r="N1703" s="5">
        <v>1310</v>
      </c>
      <c r="O1703" s="5">
        <v>203040</v>
      </c>
      <c r="P1703" s="3"/>
      <c r="Q1703" s="3"/>
    </row>
    <row r="1704" spans="1:17" x14ac:dyDescent="0.2">
      <c r="A1704" s="2">
        <v>2007</v>
      </c>
      <c r="B1704" s="1" t="s">
        <v>237</v>
      </c>
      <c r="C1704" s="2" t="s">
        <v>238</v>
      </c>
      <c r="D1704" s="2">
        <v>714</v>
      </c>
      <c r="E1704" s="2">
        <v>25534</v>
      </c>
      <c r="F1704" s="2">
        <v>7255</v>
      </c>
      <c r="G1704" s="2">
        <v>16828</v>
      </c>
      <c r="H1704" s="2">
        <v>8685</v>
      </c>
      <c r="I1704" s="2">
        <v>417</v>
      </c>
      <c r="J1704" s="2">
        <v>55</v>
      </c>
      <c r="K1704" s="2"/>
      <c r="L1704" s="2">
        <v>1932</v>
      </c>
      <c r="M1704" s="2">
        <v>706</v>
      </c>
      <c r="N1704" s="2">
        <v>1336</v>
      </c>
      <c r="O1704" s="2">
        <v>203040</v>
      </c>
      <c r="P1704" s="3"/>
      <c r="Q1704" s="3"/>
    </row>
    <row r="1705" spans="1:17" x14ac:dyDescent="0.2">
      <c r="A1705" s="5">
        <v>2008</v>
      </c>
      <c r="B1705" s="4" t="s">
        <v>237</v>
      </c>
      <c r="C1705" s="5" t="s">
        <v>238</v>
      </c>
      <c r="D1705" s="5">
        <v>745</v>
      </c>
      <c r="E1705" s="5">
        <v>26288</v>
      </c>
      <c r="F1705" s="5">
        <v>7831</v>
      </c>
      <c r="G1705" s="5">
        <v>18219</v>
      </c>
      <c r="H1705" s="5">
        <v>8048</v>
      </c>
      <c r="I1705" s="5">
        <v>519</v>
      </c>
      <c r="J1705" s="5">
        <v>37</v>
      </c>
      <c r="K1705" s="5"/>
      <c r="L1705" s="5">
        <v>2146</v>
      </c>
      <c r="M1705" s="5">
        <v>781</v>
      </c>
      <c r="N1705" s="5">
        <v>1365</v>
      </c>
      <c r="O1705" s="5">
        <v>203040</v>
      </c>
      <c r="P1705" s="3"/>
      <c r="Q1705" s="3"/>
    </row>
    <row r="1706" spans="1:17" x14ac:dyDescent="0.2">
      <c r="A1706" s="2">
        <v>2009</v>
      </c>
      <c r="B1706" s="1" t="s">
        <v>237</v>
      </c>
      <c r="C1706" s="2" t="s">
        <v>238</v>
      </c>
      <c r="D1706" s="2">
        <v>1090</v>
      </c>
      <c r="E1706" s="2">
        <v>27036</v>
      </c>
      <c r="F1706" s="2">
        <v>8008</v>
      </c>
      <c r="G1706" s="2">
        <v>18176</v>
      </c>
      <c r="H1706" s="2">
        <v>8846</v>
      </c>
      <c r="I1706" s="2">
        <v>558</v>
      </c>
      <c r="J1706" s="2">
        <v>11</v>
      </c>
      <c r="K1706" s="2"/>
      <c r="L1706" s="2">
        <v>1761</v>
      </c>
      <c r="M1706" s="2">
        <v>624</v>
      </c>
      <c r="N1706" s="2">
        <v>1152</v>
      </c>
      <c r="O1706" s="2">
        <v>203040</v>
      </c>
      <c r="P1706" s="3"/>
      <c r="Q1706" s="3"/>
    </row>
    <row r="1707" spans="1:17" x14ac:dyDescent="0.2">
      <c r="A1707" s="5">
        <v>2010</v>
      </c>
      <c r="B1707" s="4" t="s">
        <v>237</v>
      </c>
      <c r="C1707" s="5" t="s">
        <v>238</v>
      </c>
      <c r="D1707" s="5">
        <v>1346</v>
      </c>
      <c r="E1707" s="5">
        <v>28141</v>
      </c>
      <c r="F1707" s="5">
        <v>8664</v>
      </c>
      <c r="G1707" s="5">
        <v>19441</v>
      </c>
      <c r="H1707" s="5">
        <v>8686</v>
      </c>
      <c r="I1707" s="5">
        <v>557</v>
      </c>
      <c r="J1707" s="5">
        <v>6</v>
      </c>
      <c r="K1707" s="5"/>
      <c r="L1707" s="5">
        <v>2546</v>
      </c>
      <c r="M1707" s="5">
        <v>983</v>
      </c>
      <c r="N1707" s="5">
        <v>1563</v>
      </c>
      <c r="O1707" s="5">
        <v>203040</v>
      </c>
      <c r="P1707" s="3"/>
      <c r="Q1707" s="3"/>
    </row>
    <row r="1708" spans="1:17" x14ac:dyDescent="0.2">
      <c r="A1708" s="2">
        <v>2011</v>
      </c>
      <c r="B1708" s="1" t="s">
        <v>237</v>
      </c>
      <c r="C1708" s="2" t="s">
        <v>238</v>
      </c>
      <c r="D1708" s="2">
        <v>1306</v>
      </c>
      <c r="E1708" s="2">
        <v>29473</v>
      </c>
      <c r="F1708" s="2">
        <v>9241</v>
      </c>
      <c r="G1708" s="2">
        <v>21005</v>
      </c>
      <c r="H1708" s="2">
        <v>8455</v>
      </c>
      <c r="I1708" s="2">
        <v>552</v>
      </c>
      <c r="J1708" s="2">
        <v>5</v>
      </c>
      <c r="K1708" s="2"/>
      <c r="L1708" s="2">
        <v>2888</v>
      </c>
      <c r="M1708" s="2">
        <v>1066</v>
      </c>
      <c r="N1708" s="2">
        <v>1822</v>
      </c>
      <c r="O1708" s="2">
        <v>203040</v>
      </c>
      <c r="P1708" s="3"/>
      <c r="Q1708" s="3"/>
    </row>
    <row r="1709" spans="1:17" x14ac:dyDescent="0.2">
      <c r="A1709" s="5">
        <v>2012</v>
      </c>
      <c r="B1709" s="4" t="s">
        <v>237</v>
      </c>
      <c r="C1709" s="5" t="s">
        <v>238</v>
      </c>
      <c r="D1709" s="5">
        <v>1371</v>
      </c>
      <c r="E1709" s="5">
        <v>30571</v>
      </c>
      <c r="F1709" s="5">
        <v>9832</v>
      </c>
      <c r="G1709" s="5">
        <v>21569</v>
      </c>
      <c r="H1709" s="5">
        <v>8988</v>
      </c>
      <c r="I1709" s="5">
        <v>566</v>
      </c>
      <c r="J1709" s="5">
        <v>5</v>
      </c>
      <c r="K1709" s="5"/>
      <c r="L1709" s="5">
        <v>2964</v>
      </c>
      <c r="M1709" s="5">
        <v>1105</v>
      </c>
      <c r="N1709" s="5">
        <v>1859</v>
      </c>
      <c r="O1709" s="5">
        <v>203040</v>
      </c>
      <c r="P1709" s="3"/>
      <c r="Q1709" s="3"/>
    </row>
    <row r="1710" spans="1:17" x14ac:dyDescent="0.2">
      <c r="A1710" s="2">
        <v>2013</v>
      </c>
      <c r="B1710" s="1" t="s">
        <v>237</v>
      </c>
      <c r="C1710" s="2" t="s">
        <v>238</v>
      </c>
      <c r="D1710" s="2">
        <v>1079</v>
      </c>
      <c r="E1710" s="2">
        <v>31782</v>
      </c>
      <c r="F1710" s="2">
        <v>9555</v>
      </c>
      <c r="G1710" s="2">
        <v>21278</v>
      </c>
      <c r="H1710" s="2">
        <v>10483</v>
      </c>
      <c r="I1710" s="2">
        <v>562</v>
      </c>
      <c r="J1710" s="2">
        <v>8</v>
      </c>
      <c r="K1710" s="2"/>
      <c r="L1710" s="2">
        <v>2922</v>
      </c>
      <c r="M1710" s="2">
        <v>1058</v>
      </c>
      <c r="N1710" s="2">
        <v>1864</v>
      </c>
      <c r="O1710" s="2">
        <v>203040</v>
      </c>
      <c r="P1710" s="3"/>
      <c r="Q1710" s="3"/>
    </row>
    <row r="1711" spans="1:17" x14ac:dyDescent="0.2">
      <c r="A1711" s="5">
        <v>2014</v>
      </c>
      <c r="B1711" s="4" t="s">
        <v>237</v>
      </c>
      <c r="C1711" s="5" t="s">
        <v>238</v>
      </c>
      <c r="D1711" s="5">
        <v>961</v>
      </c>
      <c r="E1711" s="5">
        <v>33053</v>
      </c>
      <c r="F1711" s="5">
        <v>9742</v>
      </c>
      <c r="G1711" s="5">
        <v>21877</v>
      </c>
      <c r="H1711" s="5">
        <v>11152</v>
      </c>
      <c r="I1711" s="5">
        <v>545</v>
      </c>
      <c r="J1711" s="5">
        <v>5</v>
      </c>
      <c r="K1711" s="5"/>
      <c r="L1711" s="5">
        <v>3044</v>
      </c>
      <c r="M1711" s="5">
        <v>1117</v>
      </c>
      <c r="N1711" s="5">
        <v>1927</v>
      </c>
      <c r="O1711" s="5">
        <v>203040</v>
      </c>
      <c r="P1711" s="3"/>
      <c r="Q1711" s="3"/>
    </row>
    <row r="1712" spans="1:17" x14ac:dyDescent="0.2">
      <c r="A1712" s="2">
        <v>2015</v>
      </c>
      <c r="B1712" s="1" t="s">
        <v>237</v>
      </c>
      <c r="C1712" s="2" t="s">
        <v>238</v>
      </c>
      <c r="D1712" s="2">
        <v>1438</v>
      </c>
      <c r="E1712" s="2">
        <v>35039</v>
      </c>
      <c r="F1712" s="2">
        <v>10703</v>
      </c>
      <c r="G1712" s="2">
        <v>23371</v>
      </c>
      <c r="H1712" s="2">
        <v>11652</v>
      </c>
      <c r="I1712" s="2">
        <v>544</v>
      </c>
      <c r="J1712" s="2">
        <v>6</v>
      </c>
      <c r="K1712" s="2"/>
      <c r="L1712" s="2">
        <v>3138</v>
      </c>
      <c r="M1712" s="2">
        <v>1170</v>
      </c>
      <c r="N1712" s="2">
        <v>1968</v>
      </c>
      <c r="O1712" s="2">
        <v>203040</v>
      </c>
      <c r="P1712" s="3"/>
      <c r="Q1712" s="3"/>
    </row>
    <row r="1713" spans="1:17" x14ac:dyDescent="0.2">
      <c r="A1713" s="5">
        <v>2016</v>
      </c>
      <c r="B1713" s="4" t="s">
        <v>237</v>
      </c>
      <c r="C1713" s="5" t="s">
        <v>238</v>
      </c>
      <c r="D1713" s="5">
        <v>1020</v>
      </c>
      <c r="E1713" s="5">
        <v>35414</v>
      </c>
      <c r="F1713" s="5">
        <v>11293</v>
      </c>
      <c r="G1713" s="5">
        <v>23720</v>
      </c>
      <c r="H1713" s="5">
        <v>11679</v>
      </c>
      <c r="I1713" s="5">
        <v>579</v>
      </c>
      <c r="J1713" s="5">
        <v>10</v>
      </c>
      <c r="K1713" s="5"/>
      <c r="L1713" s="5">
        <v>2741</v>
      </c>
      <c r="M1713" s="5">
        <v>1027</v>
      </c>
      <c r="N1713" s="5">
        <v>1714</v>
      </c>
      <c r="O1713" s="5">
        <v>203040</v>
      </c>
      <c r="P1713" s="3"/>
      <c r="Q1713" s="3"/>
    </row>
    <row r="1714" spans="1:17" x14ac:dyDescent="0.2">
      <c r="A1714" s="2">
        <v>2017</v>
      </c>
      <c r="B1714" s="1" t="s">
        <v>237</v>
      </c>
      <c r="C1714" s="2" t="s">
        <v>238</v>
      </c>
      <c r="D1714" s="2">
        <v>419</v>
      </c>
      <c r="E1714" s="2">
        <v>35739</v>
      </c>
      <c r="F1714" s="2">
        <v>11809</v>
      </c>
      <c r="G1714" s="2">
        <v>21018</v>
      </c>
      <c r="H1714" s="2">
        <v>14705</v>
      </c>
      <c r="I1714" s="2">
        <v>546</v>
      </c>
      <c r="J1714" s="2">
        <v>13</v>
      </c>
      <c r="K1714" s="2"/>
      <c r="L1714" s="2">
        <v>3142</v>
      </c>
      <c r="M1714" s="2">
        <v>-2329</v>
      </c>
      <c r="N1714" s="2">
        <v>5471</v>
      </c>
      <c r="O1714" s="2">
        <v>203040</v>
      </c>
      <c r="P1714" s="3"/>
      <c r="Q1714" s="3"/>
    </row>
    <row r="1715" spans="1:17" x14ac:dyDescent="0.2">
      <c r="A1715" s="5">
        <v>2018</v>
      </c>
      <c r="B1715" s="4" t="s">
        <v>237</v>
      </c>
      <c r="C1715" s="5" t="s">
        <v>238</v>
      </c>
      <c r="D1715" s="5">
        <v>1111</v>
      </c>
      <c r="E1715" s="5">
        <v>36729</v>
      </c>
      <c r="F1715" s="5">
        <v>14757</v>
      </c>
      <c r="G1715" s="5">
        <v>24149</v>
      </c>
      <c r="H1715" s="5">
        <v>12563</v>
      </c>
      <c r="I1715" s="5">
        <v>639</v>
      </c>
      <c r="J1715" s="5">
        <v>32</v>
      </c>
      <c r="K1715" s="5"/>
      <c r="L1715" s="5">
        <v>4304</v>
      </c>
      <c r="M1715" s="5">
        <v>995</v>
      </c>
      <c r="N1715" s="5">
        <v>3309</v>
      </c>
      <c r="O1715" s="5">
        <v>203040</v>
      </c>
      <c r="P1715" s="3"/>
      <c r="Q1715" s="3"/>
    </row>
    <row r="1716" spans="1:17" x14ac:dyDescent="0.2">
      <c r="A1716" s="2">
        <v>2019</v>
      </c>
      <c r="B1716" s="1" t="s">
        <v>237</v>
      </c>
      <c r="C1716" s="2" t="s">
        <v>238</v>
      </c>
      <c r="D1716" s="2">
        <v>1954</v>
      </c>
      <c r="E1716" s="2">
        <v>38257</v>
      </c>
      <c r="F1716" s="2">
        <v>16788</v>
      </c>
      <c r="G1716" s="2">
        <v>26394</v>
      </c>
      <c r="H1716" s="2">
        <v>11848</v>
      </c>
      <c r="I1716" s="2">
        <v>737</v>
      </c>
      <c r="J1716" s="2">
        <v>48</v>
      </c>
      <c r="K1716" s="2"/>
      <c r="L1716" s="2">
        <v>4316</v>
      </c>
      <c r="M1716" s="2">
        <v>985</v>
      </c>
      <c r="N1716" s="2">
        <v>3331</v>
      </c>
      <c r="O1716" s="2">
        <v>203040</v>
      </c>
      <c r="P1716" s="3"/>
      <c r="Q1716" s="3"/>
    </row>
    <row r="1717" spans="1:17" x14ac:dyDescent="0.2">
      <c r="A1717" s="5">
        <v>2003</v>
      </c>
      <c r="B1717" s="4" t="s">
        <v>239</v>
      </c>
      <c r="C1717" s="5" t="s">
        <v>240</v>
      </c>
      <c r="D1717" s="5">
        <v>254.321</v>
      </c>
      <c r="E1717" s="5">
        <v>2810.297</v>
      </c>
      <c r="F1717" s="5">
        <v>484.20800000000003</v>
      </c>
      <c r="G1717" s="5">
        <v>922.32799999999997</v>
      </c>
      <c r="H1717" s="5">
        <v>1887.9690000000001</v>
      </c>
      <c r="I1717" s="5">
        <v>25.622</v>
      </c>
      <c r="J1717" s="5">
        <v>2.65</v>
      </c>
      <c r="K1717" s="5">
        <v>0</v>
      </c>
      <c r="L1717" s="5">
        <v>432.08</v>
      </c>
      <c r="M1717" s="5">
        <v>159.875</v>
      </c>
      <c r="N1717" s="5">
        <v>272.20499999999998</v>
      </c>
      <c r="O1717" s="5">
        <v>202010</v>
      </c>
      <c r="P1717" s="3"/>
      <c r="Q1717" s="3"/>
    </row>
    <row r="1718" spans="1:17" x14ac:dyDescent="0.2">
      <c r="A1718" s="2">
        <v>2004</v>
      </c>
      <c r="B1718" s="1" t="s">
        <v>239</v>
      </c>
      <c r="C1718" s="2" t="s">
        <v>240</v>
      </c>
      <c r="D1718" s="2">
        <v>309.428</v>
      </c>
      <c r="E1718" s="2">
        <v>3059.7440000000001</v>
      </c>
      <c r="F1718" s="2">
        <v>472.59100000000001</v>
      </c>
      <c r="G1718" s="2">
        <v>955.60900000000004</v>
      </c>
      <c r="H1718" s="2">
        <v>2104.1350000000002</v>
      </c>
      <c r="I1718" s="2">
        <v>25.196999999999999</v>
      </c>
      <c r="J1718" s="2">
        <v>6.9139999999999997</v>
      </c>
      <c r="K1718" s="2">
        <v>0</v>
      </c>
      <c r="L1718" s="2">
        <v>476.99299999999999</v>
      </c>
      <c r="M1718" s="2">
        <v>176.47499999999999</v>
      </c>
      <c r="N1718" s="2">
        <v>300.51799999999997</v>
      </c>
      <c r="O1718" s="2">
        <v>202010</v>
      </c>
      <c r="P1718" s="3"/>
      <c r="Q1718" s="3"/>
    </row>
    <row r="1719" spans="1:17" x14ac:dyDescent="0.2">
      <c r="A1719" s="5">
        <v>2005</v>
      </c>
      <c r="B1719" s="4" t="s">
        <v>239</v>
      </c>
      <c r="C1719" s="5" t="s">
        <v>240</v>
      </c>
      <c r="D1719" s="5">
        <v>241.453</v>
      </c>
      <c r="E1719" s="5">
        <v>3425.2370000000001</v>
      </c>
      <c r="F1719" s="5">
        <v>798.74199999999996</v>
      </c>
      <c r="G1719" s="5">
        <v>1337.2739999999999</v>
      </c>
      <c r="H1719" s="5">
        <v>2087.9630000000002</v>
      </c>
      <c r="I1719" s="5">
        <v>32.165999999999997</v>
      </c>
      <c r="J1719" s="5">
        <v>6.7590000000000003</v>
      </c>
      <c r="K1719" s="5"/>
      <c r="L1719" s="5">
        <v>521.81500000000005</v>
      </c>
      <c r="M1719" s="5">
        <v>194.637</v>
      </c>
      <c r="N1719" s="5">
        <v>327.178</v>
      </c>
      <c r="O1719" s="5">
        <v>202010</v>
      </c>
      <c r="P1719" s="3"/>
      <c r="Q1719" s="3"/>
    </row>
    <row r="1720" spans="1:17" x14ac:dyDescent="0.2">
      <c r="A1720" s="2">
        <v>2006</v>
      </c>
      <c r="B1720" s="1" t="s">
        <v>239</v>
      </c>
      <c r="C1720" s="2" t="s">
        <v>240</v>
      </c>
      <c r="D1720" s="2">
        <v>155.41300000000001</v>
      </c>
      <c r="E1720" s="2">
        <v>3570.48</v>
      </c>
      <c r="F1720" s="2">
        <v>881.21500000000003</v>
      </c>
      <c r="G1720" s="2">
        <v>1402.742</v>
      </c>
      <c r="H1720" s="2">
        <v>2167.7379999999998</v>
      </c>
      <c r="I1720" s="2">
        <v>50.814</v>
      </c>
      <c r="J1720" s="2">
        <v>6.48</v>
      </c>
      <c r="K1720" s="2"/>
      <c r="L1720" s="2">
        <v>533.553</v>
      </c>
      <c r="M1720" s="2">
        <v>199.01499999999999</v>
      </c>
      <c r="N1720" s="2">
        <v>334.53800000000001</v>
      </c>
      <c r="O1720" s="2">
        <v>202010</v>
      </c>
      <c r="P1720" s="3"/>
      <c r="Q1720" s="3"/>
    </row>
    <row r="1721" spans="1:17" x14ac:dyDescent="0.2">
      <c r="A1721" s="5">
        <v>2007</v>
      </c>
      <c r="B1721" s="4" t="s">
        <v>239</v>
      </c>
      <c r="C1721" s="5" t="s">
        <v>240</v>
      </c>
      <c r="D1721" s="5">
        <v>191.69499999999999</v>
      </c>
      <c r="E1721" s="5">
        <v>3808.6010000000001</v>
      </c>
      <c r="F1721" s="5">
        <v>943.80600000000004</v>
      </c>
      <c r="G1721" s="5">
        <v>1554.47</v>
      </c>
      <c r="H1721" s="5">
        <v>2254.1309999999999</v>
      </c>
      <c r="I1721" s="5">
        <v>53.912999999999997</v>
      </c>
      <c r="J1721" s="5">
        <v>6.0720000000000001</v>
      </c>
      <c r="K1721" s="5"/>
      <c r="L1721" s="5">
        <v>530.70399999999995</v>
      </c>
      <c r="M1721" s="5">
        <v>195.29900000000001</v>
      </c>
      <c r="N1721" s="5">
        <v>335.40499999999997</v>
      </c>
      <c r="O1721" s="5">
        <v>202010</v>
      </c>
      <c r="P1721" s="3"/>
      <c r="Q1721" s="3"/>
    </row>
    <row r="1722" spans="1:17" x14ac:dyDescent="0.2">
      <c r="A1722" s="2">
        <v>2008</v>
      </c>
      <c r="B1722" s="1" t="s">
        <v>239</v>
      </c>
      <c r="C1722" s="2" t="s">
        <v>240</v>
      </c>
      <c r="D1722" s="2">
        <v>250.13800000000001</v>
      </c>
      <c r="E1722" s="2">
        <v>3720.951</v>
      </c>
      <c r="F1722" s="2">
        <v>786.65599999999995</v>
      </c>
      <c r="G1722" s="2">
        <v>1353.5419999999999</v>
      </c>
      <c r="H1722" s="2">
        <v>2367.4090000000001</v>
      </c>
      <c r="I1722" s="2">
        <v>52.494999999999997</v>
      </c>
      <c r="J1722" s="2">
        <v>2.7639999999999998</v>
      </c>
      <c r="K1722" s="2"/>
      <c r="L1722" s="2">
        <v>361.59300000000002</v>
      </c>
      <c r="M1722" s="2">
        <v>135.23599999999999</v>
      </c>
      <c r="N1722" s="2">
        <v>226.357</v>
      </c>
      <c r="O1722" s="2">
        <v>202010</v>
      </c>
      <c r="P1722" s="3"/>
      <c r="Q1722" s="3"/>
    </row>
    <row r="1723" spans="1:17" x14ac:dyDescent="0.2">
      <c r="A1723" s="5">
        <v>2009</v>
      </c>
      <c r="B1723" s="4" t="s">
        <v>239</v>
      </c>
      <c r="C1723" s="5" t="s">
        <v>240</v>
      </c>
      <c r="D1723" s="5">
        <v>566.08699999999999</v>
      </c>
      <c r="E1723" s="5">
        <v>3969.7359999999999</v>
      </c>
      <c r="F1723" s="5">
        <v>786.053</v>
      </c>
      <c r="G1723" s="5">
        <v>1435.7070000000001</v>
      </c>
      <c r="H1723" s="5">
        <v>2534.029</v>
      </c>
      <c r="I1723" s="5">
        <v>50.793999999999997</v>
      </c>
      <c r="J1723" s="5">
        <v>1.6950000000000001</v>
      </c>
      <c r="K1723" s="5"/>
      <c r="L1723" s="5">
        <v>343.892</v>
      </c>
      <c r="M1723" s="5">
        <v>128.27199999999999</v>
      </c>
      <c r="N1723" s="5">
        <v>215.62</v>
      </c>
      <c r="O1723" s="5">
        <v>202010</v>
      </c>
      <c r="P1723" s="3"/>
      <c r="Q1723" s="3"/>
    </row>
    <row r="1724" spans="1:17" x14ac:dyDescent="0.2">
      <c r="A1724" s="2">
        <v>2010</v>
      </c>
      <c r="B1724" s="1" t="s">
        <v>239</v>
      </c>
      <c r="C1724" s="2" t="s">
        <v>240</v>
      </c>
      <c r="D1724" s="2">
        <v>525.32600000000002</v>
      </c>
      <c r="E1724" s="2">
        <v>4351.9399999999996</v>
      </c>
      <c r="F1724" s="2">
        <v>1286.125</v>
      </c>
      <c r="G1724" s="2">
        <v>2049.2910000000002</v>
      </c>
      <c r="H1724" s="2">
        <v>2302.6489999999999</v>
      </c>
      <c r="I1724" s="2">
        <v>51.904000000000003</v>
      </c>
      <c r="J1724" s="2">
        <v>2.0299999999999998</v>
      </c>
      <c r="K1724" s="2"/>
      <c r="L1724" s="2">
        <v>392.66899999999998</v>
      </c>
      <c r="M1724" s="2">
        <v>145.68</v>
      </c>
      <c r="N1724" s="2">
        <v>246.989</v>
      </c>
      <c r="O1724" s="2">
        <v>202010</v>
      </c>
      <c r="P1724" s="3"/>
      <c r="Q1724" s="3"/>
    </row>
    <row r="1725" spans="1:17" x14ac:dyDescent="0.2">
      <c r="A1725" s="5">
        <v>2011</v>
      </c>
      <c r="B1725" s="4" t="s">
        <v>239</v>
      </c>
      <c r="C1725" s="5" t="s">
        <v>240</v>
      </c>
      <c r="D1725" s="5">
        <v>339.82499999999999</v>
      </c>
      <c r="E1725" s="5">
        <v>4160.9059999999999</v>
      </c>
      <c r="F1725" s="5">
        <v>1284.8019999999999</v>
      </c>
      <c r="G1725" s="5">
        <v>2021.771</v>
      </c>
      <c r="H1725" s="5">
        <v>2139.1350000000002</v>
      </c>
      <c r="I1725" s="5">
        <v>71.924999999999997</v>
      </c>
      <c r="J1725" s="5">
        <v>1.9419999999999999</v>
      </c>
      <c r="K1725" s="5"/>
      <c r="L1725" s="5">
        <v>470.94400000000002</v>
      </c>
      <c r="M1725" s="5">
        <v>173.30699999999999</v>
      </c>
      <c r="N1725" s="5">
        <v>297.637</v>
      </c>
      <c r="O1725" s="5">
        <v>202010</v>
      </c>
      <c r="P1725" s="3"/>
      <c r="Q1725" s="3"/>
    </row>
    <row r="1726" spans="1:17" x14ac:dyDescent="0.2">
      <c r="A1726" s="2">
        <v>2012</v>
      </c>
      <c r="B1726" s="1" t="s">
        <v>239</v>
      </c>
      <c r="C1726" s="2" t="s">
        <v>240</v>
      </c>
      <c r="D1726" s="2">
        <v>357.95299999999997</v>
      </c>
      <c r="E1726" s="2">
        <v>4345.6319999999996</v>
      </c>
      <c r="F1726" s="2">
        <v>1309.1659999999999</v>
      </c>
      <c r="G1726" s="2">
        <v>2144.14</v>
      </c>
      <c r="H1726" s="2">
        <v>2201.4920000000002</v>
      </c>
      <c r="I1726" s="2">
        <v>65.712000000000003</v>
      </c>
      <c r="J1726" s="2">
        <v>0.40899999999999997</v>
      </c>
      <c r="K1726" s="2"/>
      <c r="L1726" s="2">
        <v>499.90800000000002</v>
      </c>
      <c r="M1726" s="2">
        <v>184.46600000000001</v>
      </c>
      <c r="N1726" s="2">
        <v>315.44200000000001</v>
      </c>
      <c r="O1726" s="2">
        <v>202010</v>
      </c>
      <c r="P1726" s="3"/>
      <c r="Q1726" s="3"/>
    </row>
    <row r="1727" spans="1:17" x14ac:dyDescent="0.2">
      <c r="A1727" s="5">
        <v>2013</v>
      </c>
      <c r="B1727" s="4" t="s">
        <v>239</v>
      </c>
      <c r="C1727" s="5" t="s">
        <v>240</v>
      </c>
      <c r="D1727" s="5">
        <v>513.28800000000001</v>
      </c>
      <c r="E1727" s="5">
        <v>4462.4520000000002</v>
      </c>
      <c r="F1727" s="5">
        <v>1300.98</v>
      </c>
      <c r="G1727" s="5">
        <v>2269.5940000000001</v>
      </c>
      <c r="H1727" s="5">
        <v>2192.8580000000002</v>
      </c>
      <c r="I1727" s="5">
        <v>65.822000000000003</v>
      </c>
      <c r="J1727" s="5">
        <v>0.22900000000000001</v>
      </c>
      <c r="K1727" s="5"/>
      <c r="L1727" s="5">
        <v>607.85799999999995</v>
      </c>
      <c r="M1727" s="5">
        <v>233.416</v>
      </c>
      <c r="N1727" s="5">
        <v>374.44200000000001</v>
      </c>
      <c r="O1727" s="5">
        <v>202010</v>
      </c>
      <c r="P1727" s="3"/>
      <c r="Q1727" s="3"/>
    </row>
    <row r="1728" spans="1:17" x14ac:dyDescent="0.2">
      <c r="A1728" s="2">
        <v>2014</v>
      </c>
      <c r="B1728" s="1" t="s">
        <v>239</v>
      </c>
      <c r="C1728" s="2" t="s">
        <v>240</v>
      </c>
      <c r="D1728" s="2">
        <v>433.154</v>
      </c>
      <c r="E1728" s="2">
        <v>4192.46</v>
      </c>
      <c r="F1728" s="2">
        <v>1300</v>
      </c>
      <c r="G1728" s="2">
        <v>2260.0050000000001</v>
      </c>
      <c r="H1728" s="2">
        <v>1932.4549999999999</v>
      </c>
      <c r="I1728" s="2">
        <v>65.760999999999996</v>
      </c>
      <c r="J1728" s="2">
        <v>0.33900000000000002</v>
      </c>
      <c r="K1728" s="2"/>
      <c r="L1728" s="2">
        <v>652.73699999999997</v>
      </c>
      <c r="M1728" s="2">
        <v>244.66</v>
      </c>
      <c r="N1728" s="2">
        <v>430.61799999999999</v>
      </c>
      <c r="O1728" s="2">
        <v>202010</v>
      </c>
      <c r="P1728" s="3"/>
      <c r="Q1728" s="3"/>
    </row>
    <row r="1729" spans="1:17" x14ac:dyDescent="0.2">
      <c r="A1729" s="5">
        <v>2015</v>
      </c>
      <c r="B1729" s="4" t="s">
        <v>239</v>
      </c>
      <c r="C1729" s="5" t="s">
        <v>240</v>
      </c>
      <c r="D1729" s="5">
        <v>209.762</v>
      </c>
      <c r="E1729" s="5">
        <v>4104.393</v>
      </c>
      <c r="F1729" s="5">
        <v>1300</v>
      </c>
      <c r="G1729" s="5">
        <v>2261.7339999999999</v>
      </c>
      <c r="H1729" s="5">
        <v>1842.6590000000001</v>
      </c>
      <c r="I1729" s="5">
        <v>65.622</v>
      </c>
      <c r="J1729" s="5">
        <v>0.89600000000000002</v>
      </c>
      <c r="K1729" s="5"/>
      <c r="L1729" s="5">
        <v>718.12199999999996</v>
      </c>
      <c r="M1729" s="5">
        <v>261.18099999999998</v>
      </c>
      <c r="N1729" s="5">
        <v>693.52</v>
      </c>
      <c r="O1729" s="5">
        <v>202010</v>
      </c>
      <c r="P1729" s="3"/>
      <c r="Q1729" s="3"/>
    </row>
    <row r="1730" spans="1:17" x14ac:dyDescent="0.2">
      <c r="A1730" s="2">
        <v>2016</v>
      </c>
      <c r="B1730" s="1" t="s">
        <v>239</v>
      </c>
      <c r="C1730" s="2" t="s">
        <v>240</v>
      </c>
      <c r="D1730" s="2">
        <v>191.48500000000001</v>
      </c>
      <c r="E1730" s="2">
        <v>6844.0569999999998</v>
      </c>
      <c r="F1730" s="2">
        <v>3083.0239999999999</v>
      </c>
      <c r="G1730" s="2">
        <v>4541.2640000000001</v>
      </c>
      <c r="H1730" s="2">
        <v>2302.7930000000001</v>
      </c>
      <c r="I1730" s="2">
        <v>71.524000000000001</v>
      </c>
      <c r="J1730" s="2">
        <v>0.23699999999999999</v>
      </c>
      <c r="K1730" s="2"/>
      <c r="L1730" s="2">
        <v>687.404</v>
      </c>
      <c r="M1730" s="2">
        <v>230.11799999999999</v>
      </c>
      <c r="N1730" s="2">
        <v>480.70800000000003</v>
      </c>
      <c r="O1730" s="2">
        <v>202010</v>
      </c>
      <c r="P1730" s="3"/>
      <c r="Q1730" s="3"/>
    </row>
    <row r="1731" spans="1:17" x14ac:dyDescent="0.2">
      <c r="A1731" s="5">
        <v>2017</v>
      </c>
      <c r="B1731" s="4" t="s">
        <v>239</v>
      </c>
      <c r="C1731" s="5" t="s">
        <v>240</v>
      </c>
      <c r="D1731" s="5">
        <v>138.72399999999999</v>
      </c>
      <c r="E1731" s="5">
        <v>6958.2139999999999</v>
      </c>
      <c r="F1731" s="5">
        <v>2535.3090000000002</v>
      </c>
      <c r="G1731" s="5">
        <v>3941.6880000000001</v>
      </c>
      <c r="H1731" s="5">
        <v>3016.5259999999998</v>
      </c>
      <c r="I1731" s="5">
        <v>111.175</v>
      </c>
      <c r="J1731" s="5">
        <v>1.3420000000000001</v>
      </c>
      <c r="K1731" s="5"/>
      <c r="L1731" s="5">
        <v>841.00099999999998</v>
      </c>
      <c r="M1731" s="5">
        <v>57.069000000000003</v>
      </c>
      <c r="N1731" s="5">
        <v>842.58600000000001</v>
      </c>
      <c r="O1731" s="5">
        <v>202010</v>
      </c>
      <c r="P1731" s="3"/>
      <c r="Q1731" s="3"/>
    </row>
    <row r="1732" spans="1:17" x14ac:dyDescent="0.2">
      <c r="A1732" s="2">
        <v>2018</v>
      </c>
      <c r="B1732" s="1" t="s">
        <v>239</v>
      </c>
      <c r="C1732" s="2" t="s">
        <v>240</v>
      </c>
      <c r="D1732" s="2">
        <v>96.644999999999996</v>
      </c>
      <c r="E1732" s="2">
        <v>7436.6620000000003</v>
      </c>
      <c r="F1732" s="2">
        <v>2537.5070000000001</v>
      </c>
      <c r="G1732" s="2">
        <v>4433.9409999999998</v>
      </c>
      <c r="H1732" s="2">
        <v>3002.721</v>
      </c>
      <c r="I1732" s="2">
        <v>102.43600000000001</v>
      </c>
      <c r="J1732" s="2">
        <v>1.228</v>
      </c>
      <c r="K1732" s="2"/>
      <c r="L1732" s="2">
        <v>1102.3989999999999</v>
      </c>
      <c r="M1732" s="2">
        <v>219.76400000000001</v>
      </c>
      <c r="N1732" s="2">
        <v>884.98099999999999</v>
      </c>
      <c r="O1732" s="2">
        <v>202010</v>
      </c>
      <c r="P1732" s="3"/>
      <c r="Q1732" s="3"/>
    </row>
    <row r="1733" spans="1:17" x14ac:dyDescent="0.2">
      <c r="A1733" s="5">
        <v>2004</v>
      </c>
      <c r="B1733" s="4" t="s">
        <v>241</v>
      </c>
      <c r="C1733" s="5" t="s">
        <v>242</v>
      </c>
      <c r="D1733" s="5">
        <v>167.215</v>
      </c>
      <c r="E1733" s="5">
        <v>7796.9530000000004</v>
      </c>
      <c r="F1733" s="5">
        <v>3011.636</v>
      </c>
      <c r="G1733" s="5">
        <v>4379.68</v>
      </c>
      <c r="H1733" s="5">
        <v>3409.7649999999999</v>
      </c>
      <c r="I1733" s="5">
        <v>211.05099999999999</v>
      </c>
      <c r="J1733" s="5"/>
      <c r="K1733" s="5"/>
      <c r="L1733" s="5">
        <v>547.37199999999996</v>
      </c>
      <c r="M1733" s="5">
        <v>210.12799999999999</v>
      </c>
      <c r="N1733" s="5">
        <v>337.24400000000003</v>
      </c>
      <c r="O1733" s="5">
        <v>501010</v>
      </c>
      <c r="P1733" s="3"/>
      <c r="Q1733" s="3"/>
    </row>
    <row r="1734" spans="1:17" x14ac:dyDescent="0.2">
      <c r="A1734" s="2">
        <v>2005</v>
      </c>
      <c r="B1734" s="1" t="s">
        <v>241</v>
      </c>
      <c r="C1734" s="2" t="s">
        <v>242</v>
      </c>
      <c r="D1734" s="2">
        <v>158.846</v>
      </c>
      <c r="E1734" s="2">
        <v>7762.7070000000003</v>
      </c>
      <c r="F1734" s="2">
        <v>2652.806</v>
      </c>
      <c r="G1734" s="2">
        <v>4137.0619999999999</v>
      </c>
      <c r="H1734" s="2">
        <v>3617.2730000000001</v>
      </c>
      <c r="I1734" s="2">
        <v>200.60499999999999</v>
      </c>
      <c r="J1734" s="2"/>
      <c r="K1734" s="2"/>
      <c r="L1734" s="2">
        <v>537.77</v>
      </c>
      <c r="M1734" s="2">
        <v>203.291</v>
      </c>
      <c r="N1734" s="2">
        <v>334.47899999999998</v>
      </c>
      <c r="O1734" s="2">
        <v>501010</v>
      </c>
      <c r="P1734" s="3"/>
      <c r="Q1734" s="3"/>
    </row>
    <row r="1735" spans="1:17" x14ac:dyDescent="0.2">
      <c r="A1735" s="5">
        <v>2006</v>
      </c>
      <c r="B1735" s="4" t="s">
        <v>241</v>
      </c>
      <c r="C1735" s="5" t="s">
        <v>242</v>
      </c>
      <c r="D1735" s="5">
        <v>25.667999999999999</v>
      </c>
      <c r="E1735" s="5">
        <v>7441.0069999999996</v>
      </c>
      <c r="F1735" s="5">
        <v>2567.864</v>
      </c>
      <c r="G1735" s="5">
        <v>4240.83</v>
      </c>
      <c r="H1735" s="5">
        <v>3190.951</v>
      </c>
      <c r="I1735" s="5">
        <v>195.95699999999999</v>
      </c>
      <c r="J1735" s="5"/>
      <c r="K1735" s="5"/>
      <c r="L1735" s="5">
        <v>591.149</v>
      </c>
      <c r="M1735" s="5">
        <v>221.12200000000001</v>
      </c>
      <c r="N1735" s="5">
        <v>370.02699999999999</v>
      </c>
      <c r="O1735" s="5">
        <v>501010</v>
      </c>
      <c r="P1735" s="3"/>
      <c r="Q1735" s="3"/>
    </row>
    <row r="1736" spans="1:17" x14ac:dyDescent="0.2">
      <c r="A1736" s="2">
        <v>2007</v>
      </c>
      <c r="B1736" s="1" t="s">
        <v>241</v>
      </c>
      <c r="C1736" s="2" t="s">
        <v>242</v>
      </c>
      <c r="D1736" s="2">
        <v>34.402000000000001</v>
      </c>
      <c r="E1736" s="2">
        <v>8184.5529999999999</v>
      </c>
      <c r="F1736" s="2">
        <v>3014.2550000000001</v>
      </c>
      <c r="G1736" s="2">
        <v>4767.53</v>
      </c>
      <c r="H1736" s="2">
        <v>3409.2049999999999</v>
      </c>
      <c r="I1736" s="2">
        <v>212.90600000000001</v>
      </c>
      <c r="J1736" s="2"/>
      <c r="K1736" s="2"/>
      <c r="L1736" s="2">
        <v>618.94200000000001</v>
      </c>
      <c r="M1736" s="2">
        <v>200.572</v>
      </c>
      <c r="N1736" s="2">
        <v>418.37</v>
      </c>
      <c r="O1736" s="2">
        <v>501010</v>
      </c>
      <c r="P1736" s="3"/>
      <c r="Q1736" s="3"/>
    </row>
    <row r="1737" spans="1:17" x14ac:dyDescent="0.2">
      <c r="A1737" s="5">
        <v>2008</v>
      </c>
      <c r="B1737" s="4" t="s">
        <v>241</v>
      </c>
      <c r="C1737" s="5" t="s">
        <v>242</v>
      </c>
      <c r="D1737" s="5">
        <v>243.327</v>
      </c>
      <c r="E1737" s="5">
        <v>8254.1949999999997</v>
      </c>
      <c r="F1737" s="5">
        <v>3314.5259999999998</v>
      </c>
      <c r="G1737" s="5">
        <v>5090.9549999999999</v>
      </c>
      <c r="H1737" s="5">
        <v>3163.24</v>
      </c>
      <c r="I1737" s="5">
        <v>202.21700000000001</v>
      </c>
      <c r="J1737" s="5"/>
      <c r="K1737" s="5"/>
      <c r="L1737" s="5">
        <v>560.08900000000006</v>
      </c>
      <c r="M1737" s="5">
        <v>194.357</v>
      </c>
      <c r="N1737" s="5">
        <v>365.73200000000003</v>
      </c>
      <c r="O1737" s="5">
        <v>501010</v>
      </c>
      <c r="P1737" s="3"/>
      <c r="Q1737" s="3"/>
    </row>
    <row r="1738" spans="1:17" x14ac:dyDescent="0.2">
      <c r="A1738" s="2">
        <v>2009</v>
      </c>
      <c r="B1738" s="1" t="s">
        <v>241</v>
      </c>
      <c r="C1738" s="2" t="s">
        <v>242</v>
      </c>
      <c r="D1738" s="2">
        <v>161.80699999999999</v>
      </c>
      <c r="E1738" s="2">
        <v>22562.728999999999</v>
      </c>
      <c r="F1738" s="2">
        <v>7753.7179999999998</v>
      </c>
      <c r="G1738" s="2">
        <v>13095.93</v>
      </c>
      <c r="H1738" s="2">
        <v>9460.9390000000003</v>
      </c>
      <c r="I1738" s="2">
        <v>375.01400000000001</v>
      </c>
      <c r="J1738" s="2"/>
      <c r="K1738" s="2">
        <v>1.377</v>
      </c>
      <c r="L1738" s="2">
        <v>814.51199999999994</v>
      </c>
      <c r="M1738" s="2">
        <v>301.88099999999997</v>
      </c>
      <c r="N1738" s="2">
        <v>647.21100000000001</v>
      </c>
      <c r="O1738" s="2">
        <v>501010</v>
      </c>
      <c r="P1738" s="3"/>
      <c r="Q1738" s="3"/>
    </row>
    <row r="1739" spans="1:17" x14ac:dyDescent="0.2">
      <c r="A1739" s="5">
        <v>2010</v>
      </c>
      <c r="B1739" s="4" t="s">
        <v>241</v>
      </c>
      <c r="C1739" s="5" t="s">
        <v>242</v>
      </c>
      <c r="D1739" s="5">
        <v>172.94300000000001</v>
      </c>
      <c r="E1739" s="5">
        <v>22038.098000000002</v>
      </c>
      <c r="F1739" s="5">
        <v>7327.5870000000004</v>
      </c>
      <c r="G1739" s="5">
        <v>12390.939</v>
      </c>
      <c r="H1739" s="5">
        <v>9641.241</v>
      </c>
      <c r="I1739" s="5">
        <v>557.47799999999995</v>
      </c>
      <c r="J1739" s="5"/>
      <c r="K1739" s="5">
        <v>1.429</v>
      </c>
      <c r="L1739" s="5">
        <v>1532.085</v>
      </c>
      <c r="M1739" s="5">
        <v>582.95100000000002</v>
      </c>
      <c r="N1739" s="5">
        <v>947.70500000000004</v>
      </c>
      <c r="O1739" s="5">
        <v>501010</v>
      </c>
      <c r="P1739" s="3"/>
      <c r="Q1739" s="3"/>
    </row>
    <row r="1740" spans="1:17" x14ac:dyDescent="0.2">
      <c r="A1740" s="2">
        <v>2011</v>
      </c>
      <c r="B1740" s="1" t="s">
        <v>241</v>
      </c>
      <c r="C1740" s="2" t="s">
        <v>242</v>
      </c>
      <c r="D1740" s="2">
        <v>128</v>
      </c>
      <c r="E1740" s="2">
        <v>56139</v>
      </c>
      <c r="F1740" s="2">
        <v>21836</v>
      </c>
      <c r="G1740" s="2">
        <v>35312</v>
      </c>
      <c r="H1740" s="2">
        <v>20827</v>
      </c>
      <c r="I1740" s="2">
        <v>1102</v>
      </c>
      <c r="J1740" s="2"/>
      <c r="K1740" s="2"/>
      <c r="L1740" s="2">
        <v>948</v>
      </c>
      <c r="M1740" s="2">
        <v>375</v>
      </c>
      <c r="N1740" s="2">
        <v>573</v>
      </c>
      <c r="O1740" s="2">
        <v>501010</v>
      </c>
      <c r="P1740" s="3"/>
      <c r="Q1740" s="3"/>
    </row>
    <row r="1741" spans="1:17" x14ac:dyDescent="0.2">
      <c r="A1741" s="5">
        <v>2012</v>
      </c>
      <c r="B1741" s="4" t="s">
        <v>241</v>
      </c>
      <c r="C1741" s="5" t="s">
        <v>242</v>
      </c>
      <c r="D1741" s="5">
        <v>211</v>
      </c>
      <c r="E1741" s="5">
        <v>54020</v>
      </c>
      <c r="F1741" s="5">
        <v>20605</v>
      </c>
      <c r="G1741" s="5">
        <v>34731</v>
      </c>
      <c r="H1741" s="5">
        <v>19289</v>
      </c>
      <c r="I1741" s="5">
        <v>1362</v>
      </c>
      <c r="J1741" s="5"/>
      <c r="K1741" s="5"/>
      <c r="L1741" s="5">
        <v>1250</v>
      </c>
      <c r="M1741" s="5">
        <v>473</v>
      </c>
      <c r="N1741" s="5">
        <v>777</v>
      </c>
      <c r="O1741" s="5">
        <v>501010</v>
      </c>
      <c r="P1741" s="3"/>
      <c r="Q1741" s="3"/>
    </row>
    <row r="1742" spans="1:17" x14ac:dyDescent="0.2">
      <c r="A1742" s="2">
        <v>2013</v>
      </c>
      <c r="B1742" s="1" t="s">
        <v>241</v>
      </c>
      <c r="C1742" s="2" t="s">
        <v>242</v>
      </c>
      <c r="D1742" s="2">
        <v>168</v>
      </c>
      <c r="E1742" s="2">
        <v>51787</v>
      </c>
      <c r="F1742" s="2">
        <v>20966</v>
      </c>
      <c r="G1742" s="2">
        <v>34596</v>
      </c>
      <c r="H1742" s="2">
        <v>17191</v>
      </c>
      <c r="I1742" s="2">
        <v>1339</v>
      </c>
      <c r="J1742" s="2"/>
      <c r="K1742" s="2"/>
      <c r="L1742" s="2">
        <v>224</v>
      </c>
      <c r="M1742" s="2">
        <v>463</v>
      </c>
      <c r="N1742" s="2">
        <v>-239</v>
      </c>
      <c r="O1742" s="2">
        <v>501010</v>
      </c>
      <c r="P1742" s="3"/>
      <c r="Q1742" s="3"/>
    </row>
    <row r="1743" spans="1:17" x14ac:dyDescent="0.2">
      <c r="A1743" s="5">
        <v>2014</v>
      </c>
      <c r="B1743" s="4" t="s">
        <v>241</v>
      </c>
      <c r="C1743" s="5" t="s">
        <v>242</v>
      </c>
      <c r="D1743" s="5">
        <v>128</v>
      </c>
      <c r="E1743" s="5">
        <v>50147</v>
      </c>
      <c r="F1743" s="5">
        <v>20671</v>
      </c>
      <c r="G1743" s="5">
        <v>35124</v>
      </c>
      <c r="H1743" s="5">
        <v>15023</v>
      </c>
      <c r="I1743" s="5">
        <v>1358</v>
      </c>
      <c r="J1743" s="5"/>
      <c r="K1743" s="5"/>
      <c r="L1743" s="5">
        <v>1110</v>
      </c>
      <c r="M1743" s="5">
        <v>338</v>
      </c>
      <c r="N1743" s="5">
        <v>772</v>
      </c>
      <c r="O1743" s="5">
        <v>501010</v>
      </c>
      <c r="P1743" s="3"/>
      <c r="Q1743" s="3"/>
    </row>
    <row r="1744" spans="1:17" x14ac:dyDescent="0.2">
      <c r="A1744" s="2">
        <v>2015</v>
      </c>
      <c r="B1744" s="1" t="s">
        <v>241</v>
      </c>
      <c r="C1744" s="2" t="s">
        <v>242</v>
      </c>
      <c r="D1744" s="2">
        <v>126</v>
      </c>
      <c r="E1744" s="2">
        <v>47604</v>
      </c>
      <c r="F1744" s="2">
        <v>20225</v>
      </c>
      <c r="G1744" s="2">
        <v>33544</v>
      </c>
      <c r="H1744" s="2">
        <v>14060</v>
      </c>
      <c r="I1744" s="2">
        <v>1364</v>
      </c>
      <c r="J1744" s="2"/>
      <c r="K1744" s="2"/>
      <c r="L1744" s="2">
        <v>1316</v>
      </c>
      <c r="M1744" s="2">
        <v>438</v>
      </c>
      <c r="N1744" s="2">
        <v>878</v>
      </c>
      <c r="O1744" s="2">
        <v>501010</v>
      </c>
      <c r="P1744" s="3"/>
      <c r="Q1744" s="3"/>
    </row>
    <row r="1745" spans="1:17" x14ac:dyDescent="0.2">
      <c r="A1745" s="5">
        <v>2016</v>
      </c>
      <c r="B1745" s="4" t="s">
        <v>241</v>
      </c>
      <c r="C1745" s="5" t="s">
        <v>242</v>
      </c>
      <c r="D1745" s="5">
        <v>222</v>
      </c>
      <c r="E1745" s="5">
        <v>47017</v>
      </c>
      <c r="F1745" s="5">
        <v>19688</v>
      </c>
      <c r="G1745" s="5">
        <v>33618</v>
      </c>
      <c r="H1745" s="5">
        <v>13399</v>
      </c>
      <c r="I1745" s="5">
        <v>1372</v>
      </c>
      <c r="J1745" s="5"/>
      <c r="K1745" s="5"/>
      <c r="L1745" s="5">
        <v>1020</v>
      </c>
      <c r="M1745" s="5">
        <v>394</v>
      </c>
      <c r="N1745" s="5">
        <v>626</v>
      </c>
      <c r="O1745" s="5">
        <v>501010</v>
      </c>
      <c r="P1745" s="3"/>
      <c r="Q1745" s="3"/>
    </row>
    <row r="1746" spans="1:17" x14ac:dyDescent="0.2">
      <c r="A1746" s="2">
        <v>2017</v>
      </c>
      <c r="B1746" s="1" t="s">
        <v>241</v>
      </c>
      <c r="C1746" s="2" t="s">
        <v>242</v>
      </c>
      <c r="D1746" s="2">
        <v>556</v>
      </c>
      <c r="E1746" s="2">
        <v>75611</v>
      </c>
      <c r="F1746" s="2">
        <v>37726</v>
      </c>
      <c r="G1746" s="2">
        <v>52120</v>
      </c>
      <c r="H1746" s="2">
        <v>23491</v>
      </c>
      <c r="I1746" s="2">
        <v>1495</v>
      </c>
      <c r="J1746" s="2"/>
      <c r="K1746" s="2"/>
      <c r="L1746" s="2">
        <v>540</v>
      </c>
      <c r="M1746" s="2">
        <v>-849</v>
      </c>
      <c r="N1746" s="2">
        <v>1389</v>
      </c>
      <c r="O1746" s="2">
        <v>501010</v>
      </c>
      <c r="P1746" s="3"/>
      <c r="Q1746" s="3"/>
    </row>
    <row r="1747" spans="1:17" x14ac:dyDescent="0.2">
      <c r="A1747" s="5">
        <v>2018</v>
      </c>
      <c r="B1747" s="4" t="s">
        <v>241</v>
      </c>
      <c r="C1747" s="5" t="s">
        <v>242</v>
      </c>
      <c r="D1747" s="5">
        <v>492</v>
      </c>
      <c r="E1747" s="5">
        <v>70256</v>
      </c>
      <c r="F1747" s="5">
        <v>36061</v>
      </c>
      <c r="G1747" s="5">
        <v>50428</v>
      </c>
      <c r="H1747" s="5">
        <v>19828</v>
      </c>
      <c r="I1747" s="5">
        <v>2230</v>
      </c>
      <c r="J1747" s="5"/>
      <c r="K1747" s="5"/>
      <c r="L1747" s="5">
        <v>-1563</v>
      </c>
      <c r="M1747" s="5">
        <v>170</v>
      </c>
      <c r="N1747" s="5">
        <v>-1733</v>
      </c>
      <c r="O1747" s="5">
        <v>501010</v>
      </c>
      <c r="P1747" s="3"/>
      <c r="Q1747" s="3"/>
    </row>
    <row r="1748" spans="1:17" x14ac:dyDescent="0.2">
      <c r="A1748" s="2">
        <v>2019</v>
      </c>
      <c r="B1748" s="1" t="s">
        <v>241</v>
      </c>
      <c r="C1748" s="2" t="s">
        <v>242</v>
      </c>
      <c r="D1748" s="2">
        <v>1693</v>
      </c>
      <c r="E1748" s="2">
        <v>64742</v>
      </c>
      <c r="F1748" s="2">
        <v>36452</v>
      </c>
      <c r="G1748" s="2">
        <v>51272</v>
      </c>
      <c r="H1748" s="2">
        <v>13470</v>
      </c>
      <c r="I1748" s="2">
        <v>2093</v>
      </c>
      <c r="J1748" s="2"/>
      <c r="K1748" s="2"/>
      <c r="L1748" s="2">
        <v>-4766</v>
      </c>
      <c r="M1748" s="2">
        <v>503</v>
      </c>
      <c r="N1748" s="2">
        <v>-5269</v>
      </c>
      <c r="O1748" s="2">
        <v>501010</v>
      </c>
      <c r="P1748" s="3"/>
      <c r="Q1748" s="3"/>
    </row>
    <row r="1749" spans="1:17" x14ac:dyDescent="0.2">
      <c r="A1749" s="5">
        <v>2004</v>
      </c>
      <c r="B1749" s="4" t="s">
        <v>243</v>
      </c>
      <c r="C1749" s="5" t="s">
        <v>244</v>
      </c>
      <c r="D1749" s="5">
        <v>314.76100000000002</v>
      </c>
      <c r="E1749" s="5">
        <v>572.745</v>
      </c>
      <c r="F1749" s="5">
        <v>0</v>
      </c>
      <c r="G1749" s="5">
        <v>119.21599999999999</v>
      </c>
      <c r="H1749" s="5">
        <v>453.529</v>
      </c>
      <c r="I1749" s="5">
        <v>0</v>
      </c>
      <c r="J1749" s="5">
        <v>4.3890000000000002</v>
      </c>
      <c r="K1749" s="5">
        <v>0</v>
      </c>
      <c r="L1749" s="5">
        <v>122.095</v>
      </c>
      <c r="M1749" s="5">
        <v>21.852</v>
      </c>
      <c r="N1749" s="5">
        <v>100.24299999999999</v>
      </c>
      <c r="O1749" s="5">
        <v>451020</v>
      </c>
      <c r="P1749" s="3"/>
      <c r="Q1749" s="3"/>
    </row>
    <row r="1750" spans="1:17" x14ac:dyDescent="0.2">
      <c r="A1750" s="2">
        <v>2005</v>
      </c>
      <c r="B1750" s="1" t="s">
        <v>243</v>
      </c>
      <c r="C1750" s="2" t="s">
        <v>244</v>
      </c>
      <c r="D1750" s="2">
        <v>424.00099999999998</v>
      </c>
      <c r="E1750" s="2">
        <v>869.89300000000003</v>
      </c>
      <c r="F1750" s="2">
        <v>0</v>
      </c>
      <c r="G1750" s="2">
        <v>155.74799999999999</v>
      </c>
      <c r="H1750" s="2">
        <v>714.14499999999998</v>
      </c>
      <c r="I1750" s="2">
        <v>0</v>
      </c>
      <c r="J1750" s="2">
        <v>8.9819999999999993</v>
      </c>
      <c r="K1750" s="2">
        <v>0</v>
      </c>
      <c r="L1750" s="2">
        <v>185.27199999999999</v>
      </c>
      <c r="M1750" s="2">
        <v>19.006</v>
      </c>
      <c r="N1750" s="2">
        <v>166.26599999999999</v>
      </c>
      <c r="O1750" s="2">
        <v>451020</v>
      </c>
      <c r="P1750" s="3"/>
      <c r="Q1750" s="3"/>
    </row>
    <row r="1751" spans="1:17" x14ac:dyDescent="0.2">
      <c r="A1751" s="5">
        <v>2006</v>
      </c>
      <c r="B1751" s="4" t="s">
        <v>243</v>
      </c>
      <c r="C1751" s="5" t="s">
        <v>244</v>
      </c>
      <c r="D1751" s="5">
        <v>648.15899999999999</v>
      </c>
      <c r="E1751" s="5">
        <v>1325.981</v>
      </c>
      <c r="F1751" s="5">
        <v>0</v>
      </c>
      <c r="G1751" s="5">
        <v>252.482</v>
      </c>
      <c r="H1751" s="5">
        <v>1073.499</v>
      </c>
      <c r="I1751" s="5">
        <v>0</v>
      </c>
      <c r="J1751" s="5">
        <v>17.614999999999998</v>
      </c>
      <c r="K1751" s="5">
        <v>0</v>
      </c>
      <c r="L1751" s="5">
        <v>277.81099999999998</v>
      </c>
      <c r="M1751" s="5">
        <v>45.015999999999998</v>
      </c>
      <c r="N1751" s="5">
        <v>232.79499999999999</v>
      </c>
      <c r="O1751" s="5">
        <v>451020</v>
      </c>
      <c r="P1751" s="3"/>
      <c r="Q1751" s="3"/>
    </row>
    <row r="1752" spans="1:17" x14ac:dyDescent="0.2">
      <c r="A1752" s="2">
        <v>2007</v>
      </c>
      <c r="B1752" s="1" t="s">
        <v>243</v>
      </c>
      <c r="C1752" s="2" t="s">
        <v>244</v>
      </c>
      <c r="D1752" s="2">
        <v>670.42499999999995</v>
      </c>
      <c r="E1752" s="2">
        <v>1838.306</v>
      </c>
      <c r="F1752" s="2">
        <v>0</v>
      </c>
      <c r="G1752" s="2">
        <v>370.096</v>
      </c>
      <c r="H1752" s="2">
        <v>1468.21</v>
      </c>
      <c r="I1752" s="2">
        <v>0</v>
      </c>
      <c r="J1752" s="2">
        <v>29.56</v>
      </c>
      <c r="K1752" s="2">
        <v>0</v>
      </c>
      <c r="L1752" s="2">
        <v>414.35599999999999</v>
      </c>
      <c r="M1752" s="2">
        <v>64.222999999999999</v>
      </c>
      <c r="N1752" s="2">
        <v>350.13299999999998</v>
      </c>
      <c r="O1752" s="2">
        <v>451020</v>
      </c>
      <c r="P1752" s="3"/>
      <c r="Q1752" s="3"/>
    </row>
    <row r="1753" spans="1:17" x14ac:dyDescent="0.2">
      <c r="A1753" s="5">
        <v>2008</v>
      </c>
      <c r="B1753" s="4" t="s">
        <v>243</v>
      </c>
      <c r="C1753" s="5" t="s">
        <v>244</v>
      </c>
      <c r="D1753" s="5">
        <v>762.57899999999995</v>
      </c>
      <c r="E1753" s="5">
        <v>2374.56</v>
      </c>
      <c r="F1753" s="5">
        <v>0</v>
      </c>
      <c r="G1753" s="5">
        <v>408.98200000000003</v>
      </c>
      <c r="H1753" s="5">
        <v>1965.578</v>
      </c>
      <c r="I1753" s="5">
        <v>0</v>
      </c>
      <c r="J1753" s="5">
        <v>22.187999999999999</v>
      </c>
      <c r="K1753" s="5">
        <v>0</v>
      </c>
      <c r="L1753" s="5">
        <v>515.21</v>
      </c>
      <c r="M1753" s="5">
        <v>84.364999999999995</v>
      </c>
      <c r="N1753" s="5">
        <v>430.84500000000003</v>
      </c>
      <c r="O1753" s="5">
        <v>451020</v>
      </c>
      <c r="P1753" s="3"/>
      <c r="Q1753" s="3"/>
    </row>
    <row r="1754" spans="1:17" x14ac:dyDescent="0.2">
      <c r="A1754" s="2">
        <v>2009</v>
      </c>
      <c r="B1754" s="1" t="s">
        <v>243</v>
      </c>
      <c r="C1754" s="2" t="s">
        <v>244</v>
      </c>
      <c r="D1754" s="2">
        <v>1399.3320000000001</v>
      </c>
      <c r="E1754" s="2">
        <v>3338.24</v>
      </c>
      <c r="F1754" s="2">
        <v>0</v>
      </c>
      <c r="G1754" s="2">
        <v>685.06299999999999</v>
      </c>
      <c r="H1754" s="2">
        <v>2653.1770000000001</v>
      </c>
      <c r="I1754" s="2">
        <v>0</v>
      </c>
      <c r="J1754" s="2">
        <v>15.895</v>
      </c>
      <c r="K1754" s="2">
        <v>0</v>
      </c>
      <c r="L1754" s="2">
        <v>636.95100000000002</v>
      </c>
      <c r="M1754" s="2">
        <v>101.988</v>
      </c>
      <c r="N1754" s="2">
        <v>534.96299999999997</v>
      </c>
      <c r="O1754" s="2">
        <v>451020</v>
      </c>
      <c r="P1754" s="3"/>
      <c r="Q1754" s="3"/>
    </row>
    <row r="1755" spans="1:17" x14ac:dyDescent="0.2">
      <c r="A1755" s="5">
        <v>2010</v>
      </c>
      <c r="B1755" s="4" t="s">
        <v>243</v>
      </c>
      <c r="C1755" s="5" t="s">
        <v>244</v>
      </c>
      <c r="D1755" s="5">
        <v>2226.3879999999999</v>
      </c>
      <c r="E1755" s="5">
        <v>4583.0739999999996</v>
      </c>
      <c r="F1755" s="5">
        <v>0</v>
      </c>
      <c r="G1755" s="5">
        <v>998.64300000000003</v>
      </c>
      <c r="H1755" s="5">
        <v>3584.431</v>
      </c>
      <c r="I1755" s="5">
        <v>0</v>
      </c>
      <c r="J1755" s="5">
        <v>25.792999999999999</v>
      </c>
      <c r="K1755" s="5">
        <v>0</v>
      </c>
      <c r="L1755" s="5">
        <v>878.58</v>
      </c>
      <c r="M1755" s="5">
        <v>145.04</v>
      </c>
      <c r="N1755" s="5">
        <v>733.54</v>
      </c>
      <c r="O1755" s="5">
        <v>451020</v>
      </c>
      <c r="P1755" s="3"/>
      <c r="Q1755" s="3"/>
    </row>
    <row r="1756" spans="1:17" x14ac:dyDescent="0.2">
      <c r="A1756" s="2">
        <v>2011</v>
      </c>
      <c r="B1756" s="1" t="s">
        <v>243</v>
      </c>
      <c r="C1756" s="2" t="s">
        <v>244</v>
      </c>
      <c r="D1756" s="2">
        <v>2432.2640000000001</v>
      </c>
      <c r="E1756" s="2">
        <v>5507.933</v>
      </c>
      <c r="F1756" s="2">
        <v>0</v>
      </c>
      <c r="G1756" s="2">
        <v>1555.047</v>
      </c>
      <c r="H1756" s="2">
        <v>3952.886</v>
      </c>
      <c r="I1756" s="2">
        <v>0</v>
      </c>
      <c r="J1756" s="2">
        <v>39.249000000000002</v>
      </c>
      <c r="K1756" s="2">
        <v>0</v>
      </c>
      <c r="L1756" s="2">
        <v>1169.1489999999999</v>
      </c>
      <c r="M1756" s="2">
        <v>285.53100000000001</v>
      </c>
      <c r="N1756" s="2">
        <v>883.61800000000005</v>
      </c>
      <c r="O1756" s="2">
        <v>451020</v>
      </c>
      <c r="P1756" s="3"/>
      <c r="Q1756" s="3"/>
    </row>
    <row r="1757" spans="1:17" x14ac:dyDescent="0.2">
      <c r="A1757" s="5">
        <v>2012</v>
      </c>
      <c r="B1757" s="4" t="s">
        <v>243</v>
      </c>
      <c r="C1757" s="5" t="s">
        <v>244</v>
      </c>
      <c r="D1757" s="5">
        <v>2863.7579999999998</v>
      </c>
      <c r="E1757" s="5">
        <v>6521.5709999999999</v>
      </c>
      <c r="F1757" s="5">
        <v>0</v>
      </c>
      <c r="G1757" s="5">
        <v>1667.1880000000001</v>
      </c>
      <c r="H1757" s="5">
        <v>4854.3829999999998</v>
      </c>
      <c r="I1757" s="5">
        <v>0</v>
      </c>
      <c r="J1757" s="5">
        <v>44.514000000000003</v>
      </c>
      <c r="K1757" s="5">
        <v>0</v>
      </c>
      <c r="L1757" s="5">
        <v>1387.596</v>
      </c>
      <c r="M1757" s="5">
        <v>336.33300000000003</v>
      </c>
      <c r="N1757" s="5">
        <v>1051.2629999999999</v>
      </c>
      <c r="O1757" s="5">
        <v>451020</v>
      </c>
      <c r="P1757" s="3"/>
      <c r="Q1757" s="3"/>
    </row>
    <row r="1758" spans="1:17" x14ac:dyDescent="0.2">
      <c r="A1758" s="2">
        <v>2013</v>
      </c>
      <c r="B1758" s="1" t="s">
        <v>243</v>
      </c>
      <c r="C1758" s="2" t="s">
        <v>244</v>
      </c>
      <c r="D1758" s="2">
        <v>3747.473</v>
      </c>
      <c r="E1758" s="2">
        <v>8208.9140000000007</v>
      </c>
      <c r="F1758" s="2">
        <v>0</v>
      </c>
      <c r="G1758" s="2">
        <v>2073.123</v>
      </c>
      <c r="H1758" s="2">
        <v>6135.7910000000002</v>
      </c>
      <c r="I1758" s="2">
        <v>0</v>
      </c>
      <c r="J1758" s="2">
        <v>48.896000000000001</v>
      </c>
      <c r="K1758" s="2">
        <v>0</v>
      </c>
      <c r="L1758" s="2">
        <v>1687.9169999999999</v>
      </c>
      <c r="M1758" s="2">
        <v>459.339</v>
      </c>
      <c r="N1758" s="2">
        <v>1228.578</v>
      </c>
      <c r="O1758" s="2">
        <v>451020</v>
      </c>
      <c r="P1758" s="3"/>
      <c r="Q1758" s="3"/>
    </row>
    <row r="1759" spans="1:17" x14ac:dyDescent="0.2">
      <c r="A1759" s="5">
        <v>2014</v>
      </c>
      <c r="B1759" s="4" t="s">
        <v>243</v>
      </c>
      <c r="C1759" s="5" t="s">
        <v>244</v>
      </c>
      <c r="D1759" s="5">
        <v>3774.7260000000001</v>
      </c>
      <c r="E1759" s="5">
        <v>11718.915999999999</v>
      </c>
      <c r="F1759" s="5">
        <v>987.5</v>
      </c>
      <c r="G1759" s="5">
        <v>3978.6979999999999</v>
      </c>
      <c r="H1759" s="5">
        <v>7740.2179999999998</v>
      </c>
      <c r="I1759" s="5">
        <v>2.468</v>
      </c>
      <c r="J1759" s="5">
        <v>62.444000000000003</v>
      </c>
      <c r="K1759" s="5">
        <v>0</v>
      </c>
      <c r="L1759" s="5">
        <v>1924.0309999999999</v>
      </c>
      <c r="M1759" s="5">
        <v>484.76400000000001</v>
      </c>
      <c r="N1759" s="5">
        <v>1439.2670000000001</v>
      </c>
      <c r="O1759" s="5">
        <v>451020</v>
      </c>
      <c r="P1759" s="3"/>
      <c r="Q1759" s="3"/>
    </row>
    <row r="1760" spans="1:17" x14ac:dyDescent="0.2">
      <c r="A1760" s="2">
        <v>2015</v>
      </c>
      <c r="B1760" s="1" t="s">
        <v>243</v>
      </c>
      <c r="C1760" s="2" t="s">
        <v>244</v>
      </c>
      <c r="D1760" s="2">
        <v>4949.5</v>
      </c>
      <c r="E1760" s="2">
        <v>13065.4</v>
      </c>
      <c r="F1760" s="2">
        <v>937.5</v>
      </c>
      <c r="G1760" s="2">
        <v>3787.3</v>
      </c>
      <c r="H1760" s="2">
        <v>9278.1</v>
      </c>
      <c r="I1760" s="2">
        <v>17.7</v>
      </c>
      <c r="J1760" s="2">
        <v>83.7</v>
      </c>
      <c r="K1760" s="2">
        <v>0</v>
      </c>
      <c r="L1760" s="2">
        <v>2163.6</v>
      </c>
      <c r="M1760" s="2">
        <v>540</v>
      </c>
      <c r="N1760" s="2">
        <v>1623.6</v>
      </c>
      <c r="O1760" s="2">
        <v>451020</v>
      </c>
      <c r="P1760" s="3"/>
      <c r="Q1760" s="3"/>
    </row>
    <row r="1761" spans="1:17" x14ac:dyDescent="0.2">
      <c r="A1761" s="5">
        <v>2016</v>
      </c>
      <c r="B1761" s="4" t="s">
        <v>243</v>
      </c>
      <c r="C1761" s="5" t="s">
        <v>244</v>
      </c>
      <c r="D1761" s="5">
        <v>5169</v>
      </c>
      <c r="E1761" s="5">
        <v>14262</v>
      </c>
      <c r="F1761" s="5">
        <v>878</v>
      </c>
      <c r="G1761" s="5">
        <v>3534</v>
      </c>
      <c r="H1761" s="5">
        <v>10728</v>
      </c>
      <c r="I1761" s="5">
        <v>19</v>
      </c>
      <c r="J1761" s="5">
        <v>115</v>
      </c>
      <c r="K1761" s="5">
        <v>0</v>
      </c>
      <c r="L1761" s="5">
        <v>2358</v>
      </c>
      <c r="M1761" s="5">
        <v>805</v>
      </c>
      <c r="N1761" s="5">
        <v>1553</v>
      </c>
      <c r="O1761" s="5">
        <v>451020</v>
      </c>
      <c r="P1761" s="3"/>
      <c r="Q1761" s="3"/>
    </row>
    <row r="1762" spans="1:17" x14ac:dyDescent="0.2">
      <c r="A1762" s="2">
        <v>2017</v>
      </c>
      <c r="B1762" s="1" t="s">
        <v>243</v>
      </c>
      <c r="C1762" s="2" t="s">
        <v>244</v>
      </c>
      <c r="D1762" s="2">
        <v>5056</v>
      </c>
      <c r="E1762" s="2">
        <v>15221</v>
      </c>
      <c r="F1762" s="2">
        <v>798</v>
      </c>
      <c r="G1762" s="2">
        <v>4552</v>
      </c>
      <c r="H1762" s="2">
        <v>10669</v>
      </c>
      <c r="I1762" s="2">
        <v>23</v>
      </c>
      <c r="J1762" s="2">
        <v>133</v>
      </c>
      <c r="K1762" s="2">
        <v>0</v>
      </c>
      <c r="L1762" s="2">
        <v>2657</v>
      </c>
      <c r="M1762" s="2">
        <v>1153</v>
      </c>
      <c r="N1762" s="2">
        <v>1504</v>
      </c>
      <c r="O1762" s="2">
        <v>451020</v>
      </c>
      <c r="P1762" s="3"/>
      <c r="Q1762" s="3"/>
    </row>
    <row r="1763" spans="1:17" x14ac:dyDescent="0.2">
      <c r="A1763" s="5">
        <v>2018</v>
      </c>
      <c r="B1763" s="4" t="s">
        <v>243</v>
      </c>
      <c r="C1763" s="5" t="s">
        <v>244</v>
      </c>
      <c r="D1763" s="5">
        <v>4511</v>
      </c>
      <c r="E1763" s="5">
        <v>15913</v>
      </c>
      <c r="F1763" s="5">
        <v>745</v>
      </c>
      <c r="G1763" s="5">
        <v>4489</v>
      </c>
      <c r="H1763" s="5">
        <v>11424</v>
      </c>
      <c r="I1763" s="5">
        <v>27</v>
      </c>
      <c r="J1763" s="5">
        <v>177</v>
      </c>
      <c r="K1763" s="5">
        <v>0</v>
      </c>
      <c r="L1763" s="5">
        <v>2799</v>
      </c>
      <c r="M1763" s="5">
        <v>698</v>
      </c>
      <c r="N1763" s="5">
        <v>2101</v>
      </c>
      <c r="O1763" s="5">
        <v>451020</v>
      </c>
      <c r="P1763" s="3"/>
      <c r="Q1763" s="3"/>
    </row>
    <row r="1764" spans="1:17" x14ac:dyDescent="0.2">
      <c r="A1764" s="2">
        <v>2019</v>
      </c>
      <c r="B1764" s="1" t="s">
        <v>243</v>
      </c>
      <c r="C1764" s="2" t="s">
        <v>244</v>
      </c>
      <c r="D1764" s="2">
        <v>3424</v>
      </c>
      <c r="E1764" s="2">
        <v>16204</v>
      </c>
      <c r="F1764" s="2">
        <v>1711</v>
      </c>
      <c r="G1764" s="2">
        <v>5182</v>
      </c>
      <c r="H1764" s="2">
        <v>11022</v>
      </c>
      <c r="I1764" s="2">
        <v>26</v>
      </c>
      <c r="J1764" s="2">
        <v>176</v>
      </c>
      <c r="K1764" s="2">
        <v>0</v>
      </c>
      <c r="L1764" s="2">
        <v>2485</v>
      </c>
      <c r="M1764" s="2">
        <v>643</v>
      </c>
      <c r="N1764" s="2">
        <v>1842</v>
      </c>
      <c r="O1764" s="2">
        <v>451020</v>
      </c>
      <c r="P1764" s="3"/>
      <c r="Q1764" s="3"/>
    </row>
    <row r="1765" spans="1:17" x14ac:dyDescent="0.2">
      <c r="A1765" s="5">
        <v>2004</v>
      </c>
      <c r="B1765" s="4" t="s">
        <v>245</v>
      </c>
      <c r="C1765" s="5" t="s">
        <v>246</v>
      </c>
      <c r="D1765" s="5">
        <v>233.14099999999999</v>
      </c>
      <c r="E1765" s="5">
        <v>1286.0840000000001</v>
      </c>
      <c r="F1765" s="5">
        <v>0</v>
      </c>
      <c r="G1765" s="5">
        <v>361.17899999999997</v>
      </c>
      <c r="H1765" s="5">
        <v>924.90499999999997</v>
      </c>
      <c r="I1765" s="5">
        <v>4.367</v>
      </c>
      <c r="J1765" s="5">
        <v>14.273999999999999</v>
      </c>
      <c r="K1765" s="5">
        <v>0</v>
      </c>
      <c r="L1765" s="5">
        <v>164.43299999999999</v>
      </c>
      <c r="M1765" s="5">
        <v>32.887</v>
      </c>
      <c r="N1765" s="5">
        <v>131.54599999999999</v>
      </c>
      <c r="O1765" s="5">
        <v>451030</v>
      </c>
      <c r="P1765" s="3"/>
      <c r="Q1765" s="3"/>
    </row>
    <row r="1766" spans="1:17" x14ac:dyDescent="0.2">
      <c r="A1766" s="2">
        <v>2005</v>
      </c>
      <c r="B1766" s="1" t="s">
        <v>245</v>
      </c>
      <c r="C1766" s="2" t="s">
        <v>246</v>
      </c>
      <c r="D1766" s="2">
        <v>502.935</v>
      </c>
      <c r="E1766" s="2">
        <v>1681.6559999999999</v>
      </c>
      <c r="F1766" s="2">
        <v>31</v>
      </c>
      <c r="G1766" s="2">
        <v>478.17599999999999</v>
      </c>
      <c r="H1766" s="2">
        <v>1203.48</v>
      </c>
      <c r="I1766" s="2">
        <v>2.2290000000000001</v>
      </c>
      <c r="J1766" s="2">
        <v>23.614000000000001</v>
      </c>
      <c r="K1766" s="2">
        <v>0</v>
      </c>
      <c r="L1766" s="2">
        <v>225.50800000000001</v>
      </c>
      <c r="M1766" s="2">
        <v>59.167999999999999</v>
      </c>
      <c r="N1766" s="2">
        <v>166.34</v>
      </c>
      <c r="O1766" s="2">
        <v>451030</v>
      </c>
      <c r="P1766" s="3"/>
      <c r="Q1766" s="3"/>
    </row>
    <row r="1767" spans="1:17" x14ac:dyDescent="0.2">
      <c r="A1767" s="5">
        <v>2006</v>
      </c>
      <c r="B1767" s="4" t="s">
        <v>245</v>
      </c>
      <c r="C1767" s="5" t="s">
        <v>246</v>
      </c>
      <c r="D1767" s="5">
        <v>501.70600000000002</v>
      </c>
      <c r="E1767" s="5">
        <v>2024.473</v>
      </c>
      <c r="F1767" s="5">
        <v>0</v>
      </c>
      <c r="G1767" s="5">
        <v>560.18399999999997</v>
      </c>
      <c r="H1767" s="5">
        <v>1464.289</v>
      </c>
      <c r="I1767" s="5">
        <v>0.92700000000000005</v>
      </c>
      <c r="J1767" s="5">
        <v>41.21</v>
      </c>
      <c r="K1767" s="5">
        <v>0</v>
      </c>
      <c r="L1767" s="5">
        <v>243.08099999999999</v>
      </c>
      <c r="M1767" s="5">
        <v>60.084000000000003</v>
      </c>
      <c r="N1767" s="5">
        <v>182.99700000000001</v>
      </c>
      <c r="O1767" s="5">
        <v>451030</v>
      </c>
      <c r="P1767" s="3"/>
      <c r="Q1767" s="3"/>
    </row>
    <row r="1768" spans="1:17" x14ac:dyDescent="0.2">
      <c r="A1768" s="2">
        <v>2007</v>
      </c>
      <c r="B1768" s="1" t="s">
        <v>245</v>
      </c>
      <c r="C1768" s="2" t="s">
        <v>246</v>
      </c>
      <c r="D1768" s="2">
        <v>579.83399999999995</v>
      </c>
      <c r="E1768" s="2">
        <v>2534.6930000000002</v>
      </c>
      <c r="F1768" s="2">
        <v>0</v>
      </c>
      <c r="G1768" s="2">
        <v>696.36800000000005</v>
      </c>
      <c r="H1768" s="2">
        <v>1838.325</v>
      </c>
      <c r="I1768" s="2">
        <v>0.73699999999999999</v>
      </c>
      <c r="J1768" s="2">
        <v>49.704000000000001</v>
      </c>
      <c r="K1768" s="2">
        <v>0</v>
      </c>
      <c r="L1768" s="2">
        <v>250.90799999999999</v>
      </c>
      <c r="M1768" s="2">
        <v>36.424999999999997</v>
      </c>
      <c r="N1768" s="2">
        <v>214.483</v>
      </c>
      <c r="O1768" s="2">
        <v>451030</v>
      </c>
      <c r="P1768" s="3"/>
      <c r="Q1768" s="3"/>
    </row>
    <row r="1769" spans="1:17" x14ac:dyDescent="0.2">
      <c r="A1769" s="5">
        <v>2008</v>
      </c>
      <c r="B1769" s="4" t="s">
        <v>245</v>
      </c>
      <c r="C1769" s="5" t="s">
        <v>246</v>
      </c>
      <c r="D1769" s="5">
        <v>575.29600000000005</v>
      </c>
      <c r="E1769" s="5">
        <v>2694.306</v>
      </c>
      <c r="F1769" s="5">
        <v>0</v>
      </c>
      <c r="G1769" s="5">
        <v>776.44100000000003</v>
      </c>
      <c r="H1769" s="5">
        <v>1917.865</v>
      </c>
      <c r="I1769" s="5">
        <v>0.44400000000000001</v>
      </c>
      <c r="J1769" s="5">
        <v>31.506</v>
      </c>
      <c r="K1769" s="5">
        <v>0</v>
      </c>
      <c r="L1769" s="5">
        <v>196.923</v>
      </c>
      <c r="M1769" s="5">
        <v>18.646999999999998</v>
      </c>
      <c r="N1769" s="5">
        <v>178.27600000000001</v>
      </c>
      <c r="O1769" s="5">
        <v>451030</v>
      </c>
      <c r="P1769" s="3"/>
      <c r="Q1769" s="3"/>
    </row>
    <row r="1770" spans="1:17" x14ac:dyDescent="0.2">
      <c r="A1770" s="2">
        <v>2009</v>
      </c>
      <c r="B1770" s="1" t="s">
        <v>245</v>
      </c>
      <c r="C1770" s="2" t="s">
        <v>246</v>
      </c>
      <c r="D1770" s="2">
        <v>599.61099999999999</v>
      </c>
      <c r="E1770" s="2">
        <v>3091.1469999999999</v>
      </c>
      <c r="F1770" s="2">
        <v>0</v>
      </c>
      <c r="G1770" s="2">
        <v>902.64</v>
      </c>
      <c r="H1770" s="2">
        <v>2188.5070000000001</v>
      </c>
      <c r="I1770" s="2">
        <v>0.42599999999999999</v>
      </c>
      <c r="J1770" s="2">
        <v>14.683</v>
      </c>
      <c r="K1770" s="2">
        <v>0</v>
      </c>
      <c r="L1770" s="2">
        <v>193.892</v>
      </c>
      <c r="M1770" s="2">
        <v>2.875</v>
      </c>
      <c r="N1770" s="2">
        <v>191.017</v>
      </c>
      <c r="O1770" s="2">
        <v>451030</v>
      </c>
      <c r="P1770" s="3"/>
      <c r="Q1770" s="3"/>
    </row>
    <row r="1771" spans="1:17" x14ac:dyDescent="0.2">
      <c r="A1771" s="5">
        <v>2010</v>
      </c>
      <c r="B1771" s="4" t="s">
        <v>245</v>
      </c>
      <c r="C1771" s="5" t="s">
        <v>246</v>
      </c>
      <c r="D1771" s="5">
        <v>893.80499999999995</v>
      </c>
      <c r="E1771" s="5">
        <v>3703.6</v>
      </c>
      <c r="F1771" s="5">
        <v>0</v>
      </c>
      <c r="G1771" s="5">
        <v>1143.0119999999999</v>
      </c>
      <c r="H1771" s="5">
        <v>2552.991</v>
      </c>
      <c r="I1771" s="5">
        <v>0.45800000000000002</v>
      </c>
      <c r="J1771" s="5">
        <v>14.577</v>
      </c>
      <c r="K1771" s="5">
        <v>-0.624</v>
      </c>
      <c r="L1771" s="5">
        <v>333.82</v>
      </c>
      <c r="M1771" s="5">
        <v>57.378999999999998</v>
      </c>
      <c r="N1771" s="5">
        <v>277.065</v>
      </c>
      <c r="O1771" s="5">
        <v>451030</v>
      </c>
      <c r="P1771" s="3"/>
      <c r="Q1771" s="3"/>
    </row>
    <row r="1772" spans="1:17" x14ac:dyDescent="0.2">
      <c r="A1772" s="2">
        <v>2011</v>
      </c>
      <c r="B1772" s="1" t="s">
        <v>245</v>
      </c>
      <c r="C1772" s="2" t="s">
        <v>246</v>
      </c>
      <c r="D1772" s="2">
        <v>739.75699999999995</v>
      </c>
      <c r="E1772" s="2">
        <v>4099.5410000000002</v>
      </c>
      <c r="F1772" s="2">
        <v>0</v>
      </c>
      <c r="G1772" s="2">
        <v>1369.0509999999999</v>
      </c>
      <c r="H1772" s="2">
        <v>2730.49</v>
      </c>
      <c r="I1772" s="2"/>
      <c r="J1772" s="2">
        <v>13.819000000000001</v>
      </c>
      <c r="K1772" s="2">
        <v>-0.69199999999999995</v>
      </c>
      <c r="L1772" s="2">
        <v>430.49700000000001</v>
      </c>
      <c r="M1772" s="2">
        <v>74.867000000000004</v>
      </c>
      <c r="N1772" s="2">
        <v>356.322</v>
      </c>
      <c r="O1772" s="2">
        <v>451030</v>
      </c>
      <c r="P1772" s="3"/>
      <c r="Q1772" s="3"/>
    </row>
    <row r="1773" spans="1:17" x14ac:dyDescent="0.2">
      <c r="A1773" s="5">
        <v>2012</v>
      </c>
      <c r="B1773" s="4" t="s">
        <v>245</v>
      </c>
      <c r="C1773" s="5" t="s">
        <v>246</v>
      </c>
      <c r="D1773" s="5">
        <v>928.63099999999997</v>
      </c>
      <c r="E1773" s="5">
        <v>4796.402</v>
      </c>
      <c r="F1773" s="5">
        <v>0</v>
      </c>
      <c r="G1773" s="5">
        <v>1674.625</v>
      </c>
      <c r="H1773" s="5">
        <v>3121.777</v>
      </c>
      <c r="I1773" s="5"/>
      <c r="J1773" s="5">
        <v>10.151999999999999</v>
      </c>
      <c r="K1773" s="5">
        <v>0</v>
      </c>
      <c r="L1773" s="5">
        <v>410.22899999999998</v>
      </c>
      <c r="M1773" s="5">
        <v>57.682000000000002</v>
      </c>
      <c r="N1773" s="5">
        <v>352.54700000000003</v>
      </c>
      <c r="O1773" s="5">
        <v>451030</v>
      </c>
      <c r="P1773" s="3"/>
      <c r="Q1773" s="3"/>
    </row>
    <row r="1774" spans="1:17" x14ac:dyDescent="0.2">
      <c r="A1774" s="2">
        <v>2013</v>
      </c>
      <c r="B1774" s="1" t="s">
        <v>245</v>
      </c>
      <c r="C1774" s="2" t="s">
        <v>246</v>
      </c>
      <c r="D1774" s="2">
        <v>734.71600000000001</v>
      </c>
      <c r="E1774" s="2">
        <v>5212.2489999999998</v>
      </c>
      <c r="F1774" s="2">
        <v>0</v>
      </c>
      <c r="G1774" s="2">
        <v>1892.442</v>
      </c>
      <c r="H1774" s="2">
        <v>3319.8069999999998</v>
      </c>
      <c r="I1774" s="2">
        <v>0.128</v>
      </c>
      <c r="J1774" s="2">
        <v>8.1940000000000008</v>
      </c>
      <c r="K1774" s="2">
        <v>0</v>
      </c>
      <c r="L1774" s="2">
        <v>387.89</v>
      </c>
      <c r="M1774" s="2">
        <v>48.366999999999997</v>
      </c>
      <c r="N1774" s="2">
        <v>339.52300000000002</v>
      </c>
      <c r="O1774" s="2">
        <v>451030</v>
      </c>
      <c r="P1774" s="3"/>
      <c r="Q1774" s="3"/>
    </row>
    <row r="1775" spans="1:17" x14ac:dyDescent="0.2">
      <c r="A1775" s="5">
        <v>2014</v>
      </c>
      <c r="B1775" s="4" t="s">
        <v>245</v>
      </c>
      <c r="C1775" s="5" t="s">
        <v>246</v>
      </c>
      <c r="D1775" s="5">
        <v>789.40899999999999</v>
      </c>
      <c r="E1775" s="5">
        <v>5512.0069999999996</v>
      </c>
      <c r="F1775" s="5">
        <v>1292.953</v>
      </c>
      <c r="G1775" s="5">
        <v>3338.3620000000001</v>
      </c>
      <c r="H1775" s="5">
        <v>2173.645</v>
      </c>
      <c r="I1775" s="5">
        <v>28.332000000000001</v>
      </c>
      <c r="J1775" s="5">
        <v>9.4209999999999994</v>
      </c>
      <c r="K1775" s="5">
        <v>0</v>
      </c>
      <c r="L1775" s="5">
        <v>275.70600000000002</v>
      </c>
      <c r="M1775" s="5">
        <v>23.983000000000001</v>
      </c>
      <c r="N1775" s="5">
        <v>251.72300000000001</v>
      </c>
      <c r="O1775" s="5">
        <v>451030</v>
      </c>
      <c r="P1775" s="3"/>
      <c r="Q1775" s="3"/>
    </row>
    <row r="1776" spans="1:17" x14ac:dyDescent="0.2">
      <c r="A1776" s="2">
        <v>2015</v>
      </c>
      <c r="B1776" s="1" t="s">
        <v>245</v>
      </c>
      <c r="C1776" s="2" t="s">
        <v>246</v>
      </c>
      <c r="D1776" s="2">
        <v>871.37</v>
      </c>
      <c r="E1776" s="2">
        <v>5481.4380000000001</v>
      </c>
      <c r="F1776" s="2">
        <v>1324.992</v>
      </c>
      <c r="G1776" s="2">
        <v>3507.9920000000002</v>
      </c>
      <c r="H1776" s="2">
        <v>1973.4459999999999</v>
      </c>
      <c r="I1776" s="2">
        <v>44.152999999999999</v>
      </c>
      <c r="J1776" s="2">
        <v>11.675000000000001</v>
      </c>
      <c r="K1776" s="2">
        <v>0</v>
      </c>
      <c r="L1776" s="2">
        <v>311.87700000000001</v>
      </c>
      <c r="M1776" s="2">
        <v>-7.484</v>
      </c>
      <c r="N1776" s="2">
        <v>319.36099999999999</v>
      </c>
      <c r="O1776" s="2">
        <v>451030</v>
      </c>
      <c r="P1776" s="3"/>
      <c r="Q1776" s="3"/>
    </row>
    <row r="1777" spans="1:17" x14ac:dyDescent="0.2">
      <c r="A1777" s="5">
        <v>2016</v>
      </c>
      <c r="B1777" s="4" t="s">
        <v>245</v>
      </c>
      <c r="C1777" s="5" t="s">
        <v>246</v>
      </c>
      <c r="D1777" s="5">
        <v>1684.029</v>
      </c>
      <c r="E1777" s="5">
        <v>6390.2269999999999</v>
      </c>
      <c r="F1777" s="5">
        <v>0</v>
      </c>
      <c r="G1777" s="5">
        <v>3702.0050000000001</v>
      </c>
      <c r="H1777" s="5">
        <v>2688.2220000000002</v>
      </c>
      <c r="I1777" s="5">
        <v>44.948999999999998</v>
      </c>
      <c r="J1777" s="5">
        <v>16.686</v>
      </c>
      <c r="K1777" s="5">
        <v>0</v>
      </c>
      <c r="L1777" s="5">
        <v>616.76400000000001</v>
      </c>
      <c r="M1777" s="5">
        <v>80.652000000000001</v>
      </c>
      <c r="N1777" s="5">
        <v>536.11199999999997</v>
      </c>
      <c r="O1777" s="5">
        <v>451030</v>
      </c>
      <c r="P1777" s="3"/>
      <c r="Q1777" s="3"/>
    </row>
    <row r="1778" spans="1:17" x14ac:dyDescent="0.2">
      <c r="A1778" s="2">
        <v>2017</v>
      </c>
      <c r="B1778" s="1" t="s">
        <v>245</v>
      </c>
      <c r="C1778" s="2" t="s">
        <v>246</v>
      </c>
      <c r="D1778" s="2">
        <v>1747.646</v>
      </c>
      <c r="E1778" s="2">
        <v>5820.1760000000004</v>
      </c>
      <c r="F1778" s="2">
        <v>2127.4740000000002</v>
      </c>
      <c r="G1778" s="2">
        <v>4827.7150000000001</v>
      </c>
      <c r="H1778" s="2">
        <v>992.46100000000001</v>
      </c>
      <c r="I1778" s="2">
        <v>51.609000000000002</v>
      </c>
      <c r="J1778" s="2">
        <v>27.808</v>
      </c>
      <c r="K1778" s="2">
        <v>0</v>
      </c>
      <c r="L1778" s="2">
        <v>550.346</v>
      </c>
      <c r="M1778" s="2">
        <v>528.36099999999999</v>
      </c>
      <c r="N1778" s="2">
        <v>-20.719000000000001</v>
      </c>
      <c r="O1778" s="2">
        <v>451030</v>
      </c>
      <c r="P1778" s="3"/>
      <c r="Q1778" s="3"/>
    </row>
    <row r="1779" spans="1:17" x14ac:dyDescent="0.2">
      <c r="A1779" s="5">
        <v>2018</v>
      </c>
      <c r="B1779" s="4" t="s">
        <v>245</v>
      </c>
      <c r="C1779" s="5" t="s">
        <v>246</v>
      </c>
      <c r="D1779" s="5">
        <v>1202.3810000000001</v>
      </c>
      <c r="E1779" s="5">
        <v>5136.049</v>
      </c>
      <c r="F1779" s="5">
        <v>1897.27</v>
      </c>
      <c r="G1779" s="5">
        <v>4576.42</v>
      </c>
      <c r="H1779" s="5">
        <v>559.62900000000002</v>
      </c>
      <c r="I1779" s="5">
        <v>80.162000000000006</v>
      </c>
      <c r="J1779" s="5">
        <v>40.03</v>
      </c>
      <c r="K1779" s="5">
        <v>0</v>
      </c>
      <c r="L1779" s="5">
        <v>629.45500000000004</v>
      </c>
      <c r="M1779" s="5">
        <v>53.787999999999997</v>
      </c>
      <c r="N1779" s="5">
        <v>575.66700000000003</v>
      </c>
      <c r="O1779" s="5">
        <v>451030</v>
      </c>
      <c r="P1779" s="3"/>
      <c r="Q1779" s="3"/>
    </row>
    <row r="1780" spans="1:17" x14ac:dyDescent="0.2">
      <c r="A1780" s="2">
        <v>2019</v>
      </c>
      <c r="B1780" s="1" t="s">
        <v>245</v>
      </c>
      <c r="C1780" s="2" t="s">
        <v>246</v>
      </c>
      <c r="D1780" s="2">
        <v>588.81600000000003</v>
      </c>
      <c r="E1780" s="2">
        <v>4388.9260000000004</v>
      </c>
      <c r="F1780" s="2">
        <v>999.33299999999997</v>
      </c>
      <c r="G1780" s="2">
        <v>3551.27</v>
      </c>
      <c r="H1780" s="2">
        <v>837.65599999999995</v>
      </c>
      <c r="I1780" s="2">
        <v>45.973999999999997</v>
      </c>
      <c r="J1780" s="2">
        <v>18.28</v>
      </c>
      <c r="K1780" s="2">
        <v>0</v>
      </c>
      <c r="L1780" s="2">
        <v>509.5</v>
      </c>
      <c r="M1780" s="2">
        <v>-172.31299999999999</v>
      </c>
      <c r="N1780" s="2">
        <v>681.81299999999999</v>
      </c>
      <c r="O1780" s="2">
        <v>451030</v>
      </c>
      <c r="P1780" s="3"/>
      <c r="Q1780" s="3"/>
    </row>
    <row r="1781" spans="1:17" x14ac:dyDescent="0.2">
      <c r="A1781" s="5">
        <v>2004</v>
      </c>
      <c r="B1781" s="4" t="s">
        <v>247</v>
      </c>
      <c r="C1781" s="5" t="s">
        <v>248</v>
      </c>
      <c r="D1781" s="5">
        <v>392.3</v>
      </c>
      <c r="E1781" s="5">
        <v>14546.8</v>
      </c>
      <c r="F1781" s="5">
        <v>1956.5</v>
      </c>
      <c r="G1781" s="5">
        <v>7559.6</v>
      </c>
      <c r="H1781" s="5">
        <v>6987.2</v>
      </c>
      <c r="I1781" s="5">
        <v>74.400000000000006</v>
      </c>
      <c r="J1781" s="5">
        <v>5.7</v>
      </c>
      <c r="K1781" s="5">
        <v>0</v>
      </c>
      <c r="L1781" s="5">
        <v>1396.4</v>
      </c>
      <c r="M1781" s="5">
        <v>477.6</v>
      </c>
      <c r="N1781" s="5">
        <v>918.8</v>
      </c>
      <c r="O1781" s="5">
        <v>351020</v>
      </c>
      <c r="P1781" s="3"/>
      <c r="Q1781" s="3"/>
    </row>
    <row r="1782" spans="1:17" x14ac:dyDescent="0.2">
      <c r="A1782" s="2">
        <v>2005</v>
      </c>
      <c r="B1782" s="1" t="s">
        <v>247</v>
      </c>
      <c r="C1782" s="2" t="s">
        <v>248</v>
      </c>
      <c r="D1782" s="2">
        <v>513.4</v>
      </c>
      <c r="E1782" s="2">
        <v>15283.4</v>
      </c>
      <c r="F1782" s="2">
        <v>1935.7</v>
      </c>
      <c r="G1782" s="2">
        <v>6952.2</v>
      </c>
      <c r="H1782" s="2">
        <v>8331.2000000000007</v>
      </c>
      <c r="I1782" s="2">
        <v>129.69999999999999</v>
      </c>
      <c r="J1782" s="2">
        <v>6.5</v>
      </c>
      <c r="K1782" s="2">
        <v>0</v>
      </c>
      <c r="L1782" s="2">
        <v>1909</v>
      </c>
      <c r="M1782" s="2">
        <v>684.3</v>
      </c>
      <c r="N1782" s="2">
        <v>1224.7</v>
      </c>
      <c r="O1782" s="2">
        <v>351020</v>
      </c>
      <c r="P1782" s="3"/>
      <c r="Q1782" s="3"/>
    </row>
    <row r="1783" spans="1:17" x14ac:dyDescent="0.2">
      <c r="A1783" s="5">
        <v>2006</v>
      </c>
      <c r="B1783" s="4" t="s">
        <v>247</v>
      </c>
      <c r="C1783" s="5" t="s">
        <v>248</v>
      </c>
      <c r="D1783" s="5">
        <v>530.70000000000005</v>
      </c>
      <c r="E1783" s="5">
        <v>20569.8</v>
      </c>
      <c r="F1783" s="5">
        <v>3214.7</v>
      </c>
      <c r="G1783" s="5">
        <v>10652.2</v>
      </c>
      <c r="H1783" s="5">
        <v>9917.6</v>
      </c>
      <c r="I1783" s="5">
        <v>252.4</v>
      </c>
      <c r="J1783" s="5">
        <v>15.9</v>
      </c>
      <c r="K1783" s="5">
        <v>0</v>
      </c>
      <c r="L1783" s="5">
        <v>2225.8000000000002</v>
      </c>
      <c r="M1783" s="5">
        <v>856.9</v>
      </c>
      <c r="N1783" s="5">
        <v>1368.9</v>
      </c>
      <c r="O1783" s="5">
        <v>351020</v>
      </c>
      <c r="P1783" s="3"/>
      <c r="Q1783" s="3"/>
    </row>
    <row r="1784" spans="1:17" x14ac:dyDescent="0.2">
      <c r="A1784" s="2">
        <v>2007</v>
      </c>
      <c r="B1784" s="1" t="s">
        <v>247</v>
      </c>
      <c r="C1784" s="2" t="s">
        <v>248</v>
      </c>
      <c r="D1784" s="2">
        <v>1084.0999999999999</v>
      </c>
      <c r="E1784" s="2">
        <v>54721.9</v>
      </c>
      <c r="F1784" s="2">
        <v>8396.9</v>
      </c>
      <c r="G1784" s="2">
        <v>23400</v>
      </c>
      <c r="H1784" s="2">
        <v>31321.9</v>
      </c>
      <c r="I1784" s="2">
        <v>492</v>
      </c>
      <c r="J1784" s="2">
        <v>33.700000000000003</v>
      </c>
      <c r="K1784" s="2">
        <v>0</v>
      </c>
      <c r="L1784" s="2">
        <v>4358.7</v>
      </c>
      <c r="M1784" s="2">
        <v>1721.7</v>
      </c>
      <c r="N1784" s="2">
        <v>2637</v>
      </c>
      <c r="O1784" s="2">
        <v>351020</v>
      </c>
      <c r="P1784" s="3"/>
      <c r="Q1784" s="3"/>
    </row>
    <row r="1785" spans="1:17" x14ac:dyDescent="0.2">
      <c r="A1785" s="5">
        <v>2008</v>
      </c>
      <c r="B1785" s="4" t="s">
        <v>247</v>
      </c>
      <c r="C1785" s="5" t="s">
        <v>248</v>
      </c>
      <c r="D1785" s="5">
        <v>1352.4</v>
      </c>
      <c r="E1785" s="5">
        <v>60959.9</v>
      </c>
      <c r="F1785" s="5">
        <v>8710.5</v>
      </c>
      <c r="G1785" s="5">
        <v>26385.5</v>
      </c>
      <c r="H1785" s="5">
        <v>34574.400000000001</v>
      </c>
      <c r="I1785" s="5">
        <v>557.6</v>
      </c>
      <c r="J1785" s="5">
        <v>20.3</v>
      </c>
      <c r="K1785" s="5">
        <v>0</v>
      </c>
      <c r="L1785" s="5">
        <v>5536.7</v>
      </c>
      <c r="M1785" s="5">
        <v>2192.6</v>
      </c>
      <c r="N1785" s="5">
        <v>3212.1</v>
      </c>
      <c r="O1785" s="5">
        <v>351020</v>
      </c>
      <c r="P1785" s="3"/>
      <c r="Q1785" s="3"/>
    </row>
    <row r="1786" spans="1:17" x14ac:dyDescent="0.2">
      <c r="A1786" s="2">
        <v>2009</v>
      </c>
      <c r="B1786" s="1" t="s">
        <v>247</v>
      </c>
      <c r="C1786" s="2" t="s">
        <v>248</v>
      </c>
      <c r="D1786" s="2">
        <v>1091</v>
      </c>
      <c r="E1786" s="2">
        <v>61641</v>
      </c>
      <c r="F1786" s="2">
        <v>10860</v>
      </c>
      <c r="G1786" s="2">
        <v>25836</v>
      </c>
      <c r="H1786" s="2">
        <v>35768</v>
      </c>
      <c r="I1786" s="2">
        <v>569</v>
      </c>
      <c r="J1786" s="2">
        <v>5</v>
      </c>
      <c r="K1786" s="2"/>
      <c r="L1786" s="2">
        <v>5913</v>
      </c>
      <c r="M1786" s="2">
        <v>2205</v>
      </c>
      <c r="N1786" s="2">
        <v>3696</v>
      </c>
      <c r="O1786" s="2">
        <v>351020</v>
      </c>
      <c r="P1786" s="3"/>
      <c r="Q1786" s="3"/>
    </row>
    <row r="1787" spans="1:17" x14ac:dyDescent="0.2">
      <c r="A1787" s="5">
        <v>2010</v>
      </c>
      <c r="B1787" s="4" t="s">
        <v>247</v>
      </c>
      <c r="C1787" s="5" t="s">
        <v>248</v>
      </c>
      <c r="D1787" s="5">
        <v>1431</v>
      </c>
      <c r="E1787" s="5">
        <v>62169</v>
      </c>
      <c r="F1787" s="5">
        <v>9757</v>
      </c>
      <c r="G1787" s="5">
        <v>24435</v>
      </c>
      <c r="H1787" s="5">
        <v>37700</v>
      </c>
      <c r="I1787" s="5">
        <v>586</v>
      </c>
      <c r="J1787" s="5">
        <v>3</v>
      </c>
      <c r="K1787" s="5">
        <v>-3</v>
      </c>
      <c r="L1787" s="5">
        <v>5629</v>
      </c>
      <c r="M1787" s="5">
        <v>2190</v>
      </c>
      <c r="N1787" s="5">
        <v>3427</v>
      </c>
      <c r="O1787" s="5">
        <v>351020</v>
      </c>
      <c r="P1787" s="3"/>
      <c r="Q1787" s="3"/>
    </row>
    <row r="1788" spans="1:17" x14ac:dyDescent="0.2">
      <c r="A1788" s="2">
        <v>2011</v>
      </c>
      <c r="B1788" s="1" t="s">
        <v>247</v>
      </c>
      <c r="C1788" s="2" t="s">
        <v>248</v>
      </c>
      <c r="D1788" s="2">
        <v>1418</v>
      </c>
      <c r="E1788" s="2">
        <v>64543</v>
      </c>
      <c r="F1788" s="2">
        <v>9264</v>
      </c>
      <c r="G1788" s="2">
        <v>26462</v>
      </c>
      <c r="H1788" s="2">
        <v>38051</v>
      </c>
      <c r="I1788" s="2">
        <v>625</v>
      </c>
      <c r="J1788" s="2">
        <v>4</v>
      </c>
      <c r="K1788" s="2">
        <v>-4</v>
      </c>
      <c r="L1788" s="2">
        <v>5746</v>
      </c>
      <c r="M1788" s="2">
        <v>2258</v>
      </c>
      <c r="N1788" s="2">
        <v>3461</v>
      </c>
      <c r="O1788" s="2">
        <v>351020</v>
      </c>
      <c r="P1788" s="3"/>
      <c r="Q1788" s="3"/>
    </row>
    <row r="1789" spans="1:17" x14ac:dyDescent="0.2">
      <c r="A1789" s="5">
        <v>2012</v>
      </c>
      <c r="B1789" s="4" t="s">
        <v>247</v>
      </c>
      <c r="C1789" s="5" t="s">
        <v>248</v>
      </c>
      <c r="D1789" s="5">
        <v>1380</v>
      </c>
      <c r="E1789" s="5">
        <v>65912</v>
      </c>
      <c r="F1789" s="5">
        <v>9138</v>
      </c>
      <c r="G1789" s="5">
        <v>28208</v>
      </c>
      <c r="H1789" s="5">
        <v>37704</v>
      </c>
      <c r="I1789" s="5">
        <v>590</v>
      </c>
      <c r="J1789" s="5">
        <v>4</v>
      </c>
      <c r="K1789" s="5">
        <v>-2</v>
      </c>
      <c r="L1789" s="5">
        <v>6323</v>
      </c>
      <c r="M1789" s="5">
        <v>2441</v>
      </c>
      <c r="N1789" s="5">
        <v>3877</v>
      </c>
      <c r="O1789" s="5">
        <v>351020</v>
      </c>
      <c r="P1789" s="3"/>
      <c r="Q1789" s="3"/>
    </row>
    <row r="1790" spans="1:17" x14ac:dyDescent="0.2">
      <c r="A1790" s="2">
        <v>2013</v>
      </c>
      <c r="B1790" s="1" t="s">
        <v>247</v>
      </c>
      <c r="C1790" s="2" t="s">
        <v>248</v>
      </c>
      <c r="D1790" s="2">
        <v>4177</v>
      </c>
      <c r="E1790" s="2">
        <v>71526</v>
      </c>
      <c r="F1790" s="2">
        <v>13402</v>
      </c>
      <c r="G1790" s="2">
        <v>33588</v>
      </c>
      <c r="H1790" s="2">
        <v>37938</v>
      </c>
      <c r="I1790" s="2">
        <v>542</v>
      </c>
      <c r="J1790" s="2">
        <v>8</v>
      </c>
      <c r="K1790" s="2">
        <v>0</v>
      </c>
      <c r="L1790" s="2">
        <v>7528</v>
      </c>
      <c r="M1790" s="2">
        <v>2928</v>
      </c>
      <c r="N1790" s="2">
        <v>4592</v>
      </c>
      <c r="O1790" s="2">
        <v>351020</v>
      </c>
      <c r="P1790" s="3"/>
      <c r="Q1790" s="3"/>
    </row>
    <row r="1791" spans="1:17" x14ac:dyDescent="0.2">
      <c r="A1791" s="5">
        <v>2014</v>
      </c>
      <c r="B1791" s="4" t="s">
        <v>247</v>
      </c>
      <c r="C1791" s="5" t="s">
        <v>248</v>
      </c>
      <c r="D1791" s="5">
        <v>2515</v>
      </c>
      <c r="E1791" s="5">
        <v>74252</v>
      </c>
      <c r="F1791" s="5">
        <v>12270</v>
      </c>
      <c r="G1791" s="5">
        <v>36289</v>
      </c>
      <c r="H1791" s="5">
        <v>37958</v>
      </c>
      <c r="I1791" s="5">
        <v>634</v>
      </c>
      <c r="J1791" s="5">
        <v>15</v>
      </c>
      <c r="K1791" s="5">
        <v>0</v>
      </c>
      <c r="L1791" s="5">
        <v>7678</v>
      </c>
      <c r="M1791" s="5">
        <v>3033</v>
      </c>
      <c r="N1791" s="5">
        <v>4644</v>
      </c>
      <c r="O1791" s="5">
        <v>351020</v>
      </c>
      <c r="P1791" s="3"/>
      <c r="Q1791" s="3"/>
    </row>
    <row r="1792" spans="1:17" x14ac:dyDescent="0.2">
      <c r="A1792" s="2">
        <v>2015</v>
      </c>
      <c r="B1792" s="1" t="s">
        <v>247</v>
      </c>
      <c r="C1792" s="2" t="s">
        <v>248</v>
      </c>
      <c r="D1792" s="2">
        <v>2547</v>
      </c>
      <c r="E1792" s="2">
        <v>93657</v>
      </c>
      <c r="F1792" s="2">
        <v>27464</v>
      </c>
      <c r="G1792" s="2">
        <v>56415</v>
      </c>
      <c r="H1792" s="2">
        <v>37196</v>
      </c>
      <c r="I1792" s="2">
        <v>819</v>
      </c>
      <c r="J1792" s="2">
        <v>21</v>
      </c>
      <c r="K1792" s="2">
        <v>2</v>
      </c>
      <c r="L1792" s="2">
        <v>8616</v>
      </c>
      <c r="M1792" s="2">
        <v>3386</v>
      </c>
      <c r="N1792" s="2">
        <v>5237</v>
      </c>
      <c r="O1792" s="2">
        <v>351020</v>
      </c>
      <c r="P1792" s="3"/>
      <c r="Q1792" s="3"/>
    </row>
    <row r="1793" spans="1:17" x14ac:dyDescent="0.2">
      <c r="A1793" s="5">
        <v>2016</v>
      </c>
      <c r="B1793" s="4" t="s">
        <v>247</v>
      </c>
      <c r="C1793" s="5" t="s">
        <v>248</v>
      </c>
      <c r="D1793" s="5">
        <v>3458</v>
      </c>
      <c r="E1793" s="5">
        <v>94462</v>
      </c>
      <c r="F1793" s="5">
        <v>25657</v>
      </c>
      <c r="G1793" s="5">
        <v>57628</v>
      </c>
      <c r="H1793" s="5">
        <v>36830</v>
      </c>
      <c r="I1793" s="5">
        <v>1091</v>
      </c>
      <c r="J1793" s="5">
        <v>20</v>
      </c>
      <c r="K1793" s="5">
        <v>2</v>
      </c>
      <c r="L1793" s="5">
        <v>8637</v>
      </c>
      <c r="M1793" s="5">
        <v>3317</v>
      </c>
      <c r="N1793" s="5">
        <v>5317</v>
      </c>
      <c r="O1793" s="5">
        <v>351020</v>
      </c>
      <c r="P1793" s="3"/>
      <c r="Q1793" s="3"/>
    </row>
    <row r="1794" spans="1:17" x14ac:dyDescent="0.2">
      <c r="A1794" s="2">
        <v>2017</v>
      </c>
      <c r="B1794" s="1" t="s">
        <v>247</v>
      </c>
      <c r="C1794" s="2" t="s">
        <v>248</v>
      </c>
      <c r="D1794" s="2">
        <v>1821</v>
      </c>
      <c r="E1794" s="2">
        <v>95131</v>
      </c>
      <c r="F1794" s="2">
        <v>25726</v>
      </c>
      <c r="G1794" s="2">
        <v>57436</v>
      </c>
      <c r="H1794" s="2">
        <v>37691</v>
      </c>
      <c r="I1794" s="2">
        <v>1014</v>
      </c>
      <c r="J1794" s="2">
        <v>21</v>
      </c>
      <c r="K1794" s="2">
        <v>1</v>
      </c>
      <c r="L1794" s="2">
        <v>8268</v>
      </c>
      <c r="M1794" s="2">
        <v>1637</v>
      </c>
      <c r="N1794" s="2">
        <v>6622</v>
      </c>
      <c r="O1794" s="2">
        <v>351020</v>
      </c>
      <c r="P1794" s="3"/>
      <c r="Q1794" s="3"/>
    </row>
    <row r="1795" spans="1:17" x14ac:dyDescent="0.2">
      <c r="A1795" s="5">
        <v>2018</v>
      </c>
      <c r="B1795" s="4" t="s">
        <v>247</v>
      </c>
      <c r="C1795" s="5" t="s">
        <v>248</v>
      </c>
      <c r="D1795" s="5">
        <v>6587</v>
      </c>
      <c r="E1795" s="5">
        <v>196456</v>
      </c>
      <c r="F1795" s="5">
        <v>72709</v>
      </c>
      <c r="G1795" s="5">
        <v>137913</v>
      </c>
      <c r="H1795" s="5">
        <v>58225</v>
      </c>
      <c r="I1795" s="5">
        <v>1725</v>
      </c>
      <c r="J1795" s="5"/>
      <c r="K1795" s="5">
        <v>-2</v>
      </c>
      <c r="L1795" s="5">
        <v>1406</v>
      </c>
      <c r="M1795" s="5">
        <v>2002</v>
      </c>
      <c r="N1795" s="5">
        <v>-594</v>
      </c>
      <c r="O1795" s="5">
        <v>351020</v>
      </c>
      <c r="P1795" s="3"/>
      <c r="Q1795" s="3"/>
    </row>
    <row r="1796" spans="1:17" x14ac:dyDescent="0.2">
      <c r="A1796" s="2">
        <v>2019</v>
      </c>
      <c r="B1796" s="1" t="s">
        <v>247</v>
      </c>
      <c r="C1796" s="2" t="s">
        <v>248</v>
      </c>
      <c r="D1796" s="2">
        <v>8056</v>
      </c>
      <c r="E1796" s="2">
        <v>222449</v>
      </c>
      <c r="F1796" s="2">
        <v>89002</v>
      </c>
      <c r="G1796" s="2">
        <v>158279</v>
      </c>
      <c r="H1796" s="2">
        <v>63864</v>
      </c>
      <c r="I1796" s="2">
        <v>3035</v>
      </c>
      <c r="J1796" s="2"/>
      <c r="K1796" s="2">
        <v>-3</v>
      </c>
      <c r="L1796" s="2">
        <v>8997</v>
      </c>
      <c r="M1796" s="2">
        <v>2366</v>
      </c>
      <c r="N1796" s="2">
        <v>6634</v>
      </c>
      <c r="O1796" s="2">
        <v>351020</v>
      </c>
      <c r="P1796" s="3"/>
      <c r="Q1796" s="3"/>
    </row>
    <row r="1797" spans="1:17" x14ac:dyDescent="0.2">
      <c r="A1797" s="5">
        <v>2004</v>
      </c>
      <c r="B1797" s="4" t="s">
        <v>249</v>
      </c>
      <c r="C1797" s="5" t="s">
        <v>250</v>
      </c>
      <c r="D1797" s="5">
        <v>10742</v>
      </c>
      <c r="E1797" s="5">
        <v>93208</v>
      </c>
      <c r="F1797" s="5">
        <v>10844</v>
      </c>
      <c r="G1797" s="5">
        <v>47806</v>
      </c>
      <c r="H1797" s="5">
        <v>45230</v>
      </c>
      <c r="I1797" s="5">
        <v>450</v>
      </c>
      <c r="J1797" s="5"/>
      <c r="K1797" s="5">
        <v>85</v>
      </c>
      <c r="L1797" s="5">
        <v>20636</v>
      </c>
      <c r="M1797" s="5">
        <v>7517</v>
      </c>
      <c r="N1797" s="5">
        <v>13328</v>
      </c>
      <c r="O1797" s="5">
        <v>101020</v>
      </c>
      <c r="P1797" s="3"/>
      <c r="Q1797" s="3"/>
    </row>
    <row r="1798" spans="1:17" x14ac:dyDescent="0.2">
      <c r="A1798" s="2">
        <v>2005</v>
      </c>
      <c r="B1798" s="1" t="s">
        <v>249</v>
      </c>
      <c r="C1798" s="2" t="s">
        <v>250</v>
      </c>
      <c r="D1798" s="2">
        <v>11144</v>
      </c>
      <c r="E1798" s="2">
        <v>125833</v>
      </c>
      <c r="F1798" s="2">
        <v>12668</v>
      </c>
      <c r="G1798" s="2">
        <v>62957</v>
      </c>
      <c r="H1798" s="2">
        <v>62676</v>
      </c>
      <c r="I1798" s="2">
        <v>542</v>
      </c>
      <c r="J1798" s="2"/>
      <c r="K1798" s="2">
        <v>96</v>
      </c>
      <c r="L1798" s="2">
        <v>25293</v>
      </c>
      <c r="M1798" s="2">
        <v>11098</v>
      </c>
      <c r="N1798" s="2">
        <v>14099</v>
      </c>
      <c r="O1798" s="2">
        <v>101020</v>
      </c>
      <c r="P1798" s="3"/>
      <c r="Q1798" s="3"/>
    </row>
    <row r="1799" spans="1:17" x14ac:dyDescent="0.2">
      <c r="A1799" s="5">
        <v>2006</v>
      </c>
      <c r="B1799" s="4" t="s">
        <v>249</v>
      </c>
      <c r="C1799" s="5" t="s">
        <v>250</v>
      </c>
      <c r="D1799" s="5">
        <v>11446</v>
      </c>
      <c r="E1799" s="5">
        <v>132628</v>
      </c>
      <c r="F1799" s="5">
        <v>7679</v>
      </c>
      <c r="G1799" s="5">
        <v>63484</v>
      </c>
      <c r="H1799" s="5">
        <v>68935</v>
      </c>
      <c r="I1799" s="5">
        <v>608</v>
      </c>
      <c r="J1799" s="5">
        <v>600</v>
      </c>
      <c r="K1799" s="5">
        <v>70</v>
      </c>
      <c r="L1799" s="5">
        <v>32046</v>
      </c>
      <c r="M1799" s="5">
        <v>14838</v>
      </c>
      <c r="N1799" s="5">
        <v>17138</v>
      </c>
      <c r="O1799" s="5">
        <v>101020</v>
      </c>
      <c r="P1799" s="3"/>
      <c r="Q1799" s="3"/>
    </row>
    <row r="1800" spans="1:17" x14ac:dyDescent="0.2">
      <c r="A1800" s="2">
        <v>2007</v>
      </c>
      <c r="B1800" s="1" t="s">
        <v>249</v>
      </c>
      <c r="C1800" s="2" t="s">
        <v>250</v>
      </c>
      <c r="D1800" s="2">
        <v>8094</v>
      </c>
      <c r="E1800" s="2">
        <v>148786</v>
      </c>
      <c r="F1800" s="2">
        <v>6993</v>
      </c>
      <c r="G1800" s="2">
        <v>71494</v>
      </c>
      <c r="H1800" s="2">
        <v>77088</v>
      </c>
      <c r="I1800" s="2">
        <v>468</v>
      </c>
      <c r="J1800" s="2">
        <v>600</v>
      </c>
      <c r="K1800" s="2">
        <v>107</v>
      </c>
      <c r="L1800" s="2">
        <v>32274</v>
      </c>
      <c r="M1800" s="2">
        <v>13479</v>
      </c>
      <c r="N1800" s="2">
        <v>18688</v>
      </c>
      <c r="O1800" s="2">
        <v>101020</v>
      </c>
      <c r="P1800" s="3"/>
      <c r="Q1800" s="3"/>
    </row>
    <row r="1801" spans="1:17" x14ac:dyDescent="0.2">
      <c r="A1801" s="5">
        <v>2008</v>
      </c>
      <c r="B1801" s="4" t="s">
        <v>249</v>
      </c>
      <c r="C1801" s="5" t="s">
        <v>250</v>
      </c>
      <c r="D1801" s="5">
        <v>9560</v>
      </c>
      <c r="E1801" s="5">
        <v>161165</v>
      </c>
      <c r="F1801" s="5">
        <v>6590</v>
      </c>
      <c r="G1801" s="5">
        <v>74048</v>
      </c>
      <c r="H1801" s="5">
        <v>86648</v>
      </c>
      <c r="I1801" s="5">
        <v>256</v>
      </c>
      <c r="J1801" s="5">
        <v>340</v>
      </c>
      <c r="K1801" s="5">
        <v>100</v>
      </c>
      <c r="L1801" s="5">
        <v>43057</v>
      </c>
      <c r="M1801" s="5">
        <v>19026</v>
      </c>
      <c r="N1801" s="5">
        <v>23931</v>
      </c>
      <c r="O1801" s="5">
        <v>101020</v>
      </c>
      <c r="P1801" s="3"/>
      <c r="Q1801" s="3"/>
    </row>
    <row r="1802" spans="1:17" x14ac:dyDescent="0.2">
      <c r="A1802" s="2">
        <v>2009</v>
      </c>
      <c r="B1802" s="1" t="s">
        <v>249</v>
      </c>
      <c r="C1802" s="2" t="s">
        <v>250</v>
      </c>
      <c r="D1802" s="2">
        <v>8822</v>
      </c>
      <c r="E1802" s="2">
        <v>164621</v>
      </c>
      <c r="F1802" s="2">
        <v>10272</v>
      </c>
      <c r="G1802" s="2">
        <v>72060</v>
      </c>
      <c r="H1802" s="2">
        <v>91914</v>
      </c>
      <c r="I1802" s="2">
        <v>301</v>
      </c>
      <c r="J1802" s="2">
        <v>95</v>
      </c>
      <c r="K1802" s="2">
        <v>80</v>
      </c>
      <c r="L1802" s="2">
        <v>18528</v>
      </c>
      <c r="M1802" s="2">
        <v>7965</v>
      </c>
      <c r="N1802" s="2">
        <v>10483</v>
      </c>
      <c r="O1802" s="2">
        <v>101020</v>
      </c>
      <c r="P1802" s="3"/>
      <c r="Q1802" s="3"/>
    </row>
    <row r="1803" spans="1:17" x14ac:dyDescent="0.2">
      <c r="A1803" s="5">
        <v>2010</v>
      </c>
      <c r="B1803" s="4" t="s">
        <v>249</v>
      </c>
      <c r="C1803" s="5" t="s">
        <v>250</v>
      </c>
      <c r="D1803" s="5">
        <v>17070</v>
      </c>
      <c r="E1803" s="5">
        <v>184769</v>
      </c>
      <c r="F1803" s="5">
        <v>11403</v>
      </c>
      <c r="G1803" s="5">
        <v>78958</v>
      </c>
      <c r="H1803" s="5">
        <v>105081</v>
      </c>
      <c r="I1803" s="5">
        <v>317</v>
      </c>
      <c r="J1803" s="5">
        <v>120</v>
      </c>
      <c r="K1803" s="5">
        <v>112</v>
      </c>
      <c r="L1803" s="5">
        <v>32055</v>
      </c>
      <c r="M1803" s="5">
        <v>12919</v>
      </c>
      <c r="N1803" s="5">
        <v>19024</v>
      </c>
      <c r="O1803" s="5">
        <v>101020</v>
      </c>
      <c r="P1803" s="3"/>
      <c r="Q1803" s="3"/>
    </row>
    <row r="1804" spans="1:17" x14ac:dyDescent="0.2">
      <c r="A1804" s="2">
        <v>2011</v>
      </c>
      <c r="B1804" s="1" t="s">
        <v>249</v>
      </c>
      <c r="C1804" s="2" t="s">
        <v>250</v>
      </c>
      <c r="D1804" s="2">
        <v>20071</v>
      </c>
      <c r="E1804" s="2">
        <v>209474</v>
      </c>
      <c r="F1804" s="2">
        <v>9883</v>
      </c>
      <c r="G1804" s="2">
        <v>87293</v>
      </c>
      <c r="H1804" s="2">
        <v>121382</v>
      </c>
      <c r="I1804" s="2">
        <v>288</v>
      </c>
      <c r="J1804" s="2">
        <v>145</v>
      </c>
      <c r="K1804" s="2">
        <v>113</v>
      </c>
      <c r="L1804" s="2">
        <v>47634</v>
      </c>
      <c r="M1804" s="2">
        <v>20626</v>
      </c>
      <c r="N1804" s="2">
        <v>26895</v>
      </c>
      <c r="O1804" s="2">
        <v>101020</v>
      </c>
      <c r="P1804" s="3"/>
      <c r="Q1804" s="3"/>
    </row>
    <row r="1805" spans="1:17" x14ac:dyDescent="0.2">
      <c r="A1805" s="5">
        <v>2012</v>
      </c>
      <c r="B1805" s="4" t="s">
        <v>249</v>
      </c>
      <c r="C1805" s="5" t="s">
        <v>250</v>
      </c>
      <c r="D1805" s="5">
        <v>21913</v>
      </c>
      <c r="E1805" s="5">
        <v>232982</v>
      </c>
      <c r="F1805" s="5">
        <v>12123</v>
      </c>
      <c r="G1805" s="5">
        <v>95150</v>
      </c>
      <c r="H1805" s="5">
        <v>136524</v>
      </c>
      <c r="I1805" s="5">
        <v>242</v>
      </c>
      <c r="J1805" s="5">
        <v>166</v>
      </c>
      <c r="K1805" s="5">
        <v>157</v>
      </c>
      <c r="L1805" s="5">
        <v>46332</v>
      </c>
      <c r="M1805" s="5">
        <v>19996</v>
      </c>
      <c r="N1805" s="5">
        <v>26179</v>
      </c>
      <c r="O1805" s="5">
        <v>101020</v>
      </c>
      <c r="P1805" s="3"/>
      <c r="Q1805" s="3"/>
    </row>
    <row r="1806" spans="1:17" x14ac:dyDescent="0.2">
      <c r="A1806" s="2">
        <v>2013</v>
      </c>
      <c r="B1806" s="1" t="s">
        <v>249</v>
      </c>
      <c r="C1806" s="2" t="s">
        <v>250</v>
      </c>
      <c r="D1806" s="2">
        <v>16516</v>
      </c>
      <c r="E1806" s="2">
        <v>253753</v>
      </c>
      <c r="F1806" s="2">
        <v>20091</v>
      </c>
      <c r="G1806" s="2">
        <v>103326</v>
      </c>
      <c r="H1806" s="2">
        <v>149113</v>
      </c>
      <c r="I1806" s="2">
        <v>284</v>
      </c>
      <c r="J1806" s="2">
        <v>136</v>
      </c>
      <c r="K1806" s="2">
        <v>174</v>
      </c>
      <c r="L1806" s="2">
        <v>35905</v>
      </c>
      <c r="M1806" s="2">
        <v>14308</v>
      </c>
      <c r="N1806" s="2">
        <v>21423</v>
      </c>
      <c r="O1806" s="2">
        <v>101020</v>
      </c>
      <c r="P1806" s="3"/>
      <c r="Q1806" s="3"/>
    </row>
    <row r="1807" spans="1:17" x14ac:dyDescent="0.2">
      <c r="A1807" s="5">
        <v>2014</v>
      </c>
      <c r="B1807" s="4" t="s">
        <v>249</v>
      </c>
      <c r="C1807" s="5" t="s">
        <v>250</v>
      </c>
      <c r="D1807" s="5">
        <v>13215</v>
      </c>
      <c r="E1807" s="5">
        <v>266026</v>
      </c>
      <c r="F1807" s="5">
        <v>24050</v>
      </c>
      <c r="G1807" s="5">
        <v>109835</v>
      </c>
      <c r="H1807" s="5">
        <v>155028</v>
      </c>
      <c r="I1807" s="5">
        <v>358</v>
      </c>
      <c r="J1807" s="5">
        <v>145</v>
      </c>
      <c r="K1807" s="5">
        <v>69</v>
      </c>
      <c r="L1807" s="5">
        <v>31202</v>
      </c>
      <c r="M1807" s="5">
        <v>11892</v>
      </c>
      <c r="N1807" s="5">
        <v>19241</v>
      </c>
      <c r="O1807" s="5">
        <v>101020</v>
      </c>
      <c r="P1807" s="3"/>
      <c r="Q1807" s="3"/>
    </row>
    <row r="1808" spans="1:17" x14ac:dyDescent="0.2">
      <c r="A1808" s="2">
        <v>2015</v>
      </c>
      <c r="B1808" s="1" t="s">
        <v>249</v>
      </c>
      <c r="C1808" s="2" t="s">
        <v>250</v>
      </c>
      <c r="D1808" s="2">
        <v>11332</v>
      </c>
      <c r="E1808" s="2">
        <v>266103</v>
      </c>
      <c r="F1808" s="2">
        <v>35168</v>
      </c>
      <c r="G1808" s="2">
        <v>112217</v>
      </c>
      <c r="H1808" s="2">
        <v>152716</v>
      </c>
      <c r="I1808" s="2">
        <v>495</v>
      </c>
      <c r="J1808" s="2">
        <v>119</v>
      </c>
      <c r="K1808" s="2">
        <v>123</v>
      </c>
      <c r="L1808" s="2">
        <v>4842</v>
      </c>
      <c r="M1808" s="2">
        <v>132</v>
      </c>
      <c r="N1808" s="2">
        <v>4587</v>
      </c>
      <c r="O1808" s="2">
        <v>101020</v>
      </c>
      <c r="P1808" s="3"/>
      <c r="Q1808" s="3"/>
    </row>
    <row r="1809" spans="1:17" x14ac:dyDescent="0.2">
      <c r="A1809" s="5">
        <v>2016</v>
      </c>
      <c r="B1809" s="4" t="s">
        <v>249</v>
      </c>
      <c r="C1809" s="5" t="s">
        <v>250</v>
      </c>
      <c r="D1809" s="5">
        <v>7001</v>
      </c>
      <c r="E1809" s="5">
        <v>260078</v>
      </c>
      <c r="F1809" s="5">
        <v>41553</v>
      </c>
      <c r="G1809" s="5">
        <v>113356</v>
      </c>
      <c r="H1809" s="5">
        <v>145556</v>
      </c>
      <c r="I1809" s="5">
        <v>753</v>
      </c>
      <c r="J1809" s="5">
        <v>145</v>
      </c>
      <c r="K1809" s="5">
        <v>66</v>
      </c>
      <c r="L1809" s="5">
        <v>-2160</v>
      </c>
      <c r="M1809" s="5">
        <v>-1729</v>
      </c>
      <c r="N1809" s="5">
        <v>-497</v>
      </c>
      <c r="O1809" s="5">
        <v>101020</v>
      </c>
      <c r="P1809" s="3"/>
      <c r="Q1809" s="3"/>
    </row>
    <row r="1810" spans="1:17" x14ac:dyDescent="0.2">
      <c r="A1810" s="2">
        <v>2017</v>
      </c>
      <c r="B1810" s="1" t="s">
        <v>249</v>
      </c>
      <c r="C1810" s="2" t="s">
        <v>250</v>
      </c>
      <c r="D1810" s="2">
        <v>4822</v>
      </c>
      <c r="E1810" s="2">
        <v>253806</v>
      </c>
      <c r="F1810" s="2">
        <v>33571</v>
      </c>
      <c r="G1810" s="2">
        <v>104487</v>
      </c>
      <c r="H1810" s="2">
        <v>148124</v>
      </c>
      <c r="I1810" s="2">
        <v>902</v>
      </c>
      <c r="J1810" s="2">
        <v>107</v>
      </c>
      <c r="K1810" s="2">
        <v>74</v>
      </c>
      <c r="L1810" s="2">
        <v>9221</v>
      </c>
      <c r="M1810" s="2">
        <v>-48</v>
      </c>
      <c r="N1810" s="2">
        <v>9195</v>
      </c>
      <c r="O1810" s="2">
        <v>101020</v>
      </c>
      <c r="P1810" s="3"/>
      <c r="Q1810" s="3"/>
    </row>
    <row r="1811" spans="1:17" x14ac:dyDescent="0.2">
      <c r="A1811" s="5">
        <v>2018</v>
      </c>
      <c r="B1811" s="4" t="s">
        <v>249</v>
      </c>
      <c r="C1811" s="5" t="s">
        <v>250</v>
      </c>
      <c r="D1811" s="5">
        <v>10686</v>
      </c>
      <c r="E1811" s="5">
        <v>253863</v>
      </c>
      <c r="F1811" s="5">
        <v>28733</v>
      </c>
      <c r="G1811" s="5">
        <v>98221</v>
      </c>
      <c r="H1811" s="5">
        <v>154554</v>
      </c>
      <c r="I1811" s="5">
        <v>921</v>
      </c>
      <c r="J1811" s="5">
        <v>192</v>
      </c>
      <c r="K1811" s="5">
        <v>36</v>
      </c>
      <c r="L1811" s="5">
        <v>20575</v>
      </c>
      <c r="M1811" s="5">
        <v>5715</v>
      </c>
      <c r="N1811" s="5">
        <v>14824</v>
      </c>
      <c r="O1811" s="5">
        <v>101020</v>
      </c>
      <c r="P1811" s="3"/>
      <c r="Q1811" s="3"/>
    </row>
    <row r="1812" spans="1:17" x14ac:dyDescent="0.2">
      <c r="A1812" s="2">
        <v>2019</v>
      </c>
      <c r="B1812" s="1" t="s">
        <v>249</v>
      </c>
      <c r="C1812" s="2" t="s">
        <v>250</v>
      </c>
      <c r="D1812" s="2">
        <v>6201</v>
      </c>
      <c r="E1812" s="2">
        <v>237428</v>
      </c>
      <c r="F1812" s="2">
        <v>27594</v>
      </c>
      <c r="G1812" s="2">
        <v>92220</v>
      </c>
      <c r="H1812" s="2">
        <v>144213</v>
      </c>
      <c r="I1812" s="2">
        <v>817</v>
      </c>
      <c r="J1812" s="2">
        <v>181</v>
      </c>
      <c r="K1812" s="2">
        <v>-79</v>
      </c>
      <c r="L1812" s="2">
        <v>5536</v>
      </c>
      <c r="M1812" s="2">
        <v>2691</v>
      </c>
      <c r="N1812" s="2">
        <v>2924</v>
      </c>
      <c r="O1812" s="2">
        <v>101020</v>
      </c>
      <c r="P1812" s="3"/>
      <c r="Q1812" s="3"/>
    </row>
    <row r="1813" spans="1:17" x14ac:dyDescent="0.2">
      <c r="A1813" s="5">
        <v>2005</v>
      </c>
      <c r="B1813" s="4" t="s">
        <v>251</v>
      </c>
      <c r="C1813" s="5" t="s">
        <v>252</v>
      </c>
      <c r="D1813" s="5">
        <v>9.1820000000000004</v>
      </c>
      <c r="E1813" s="5">
        <v>232.38499999999999</v>
      </c>
      <c r="F1813" s="5">
        <v>72</v>
      </c>
      <c r="G1813" s="5">
        <v>122.715</v>
      </c>
      <c r="H1813" s="5">
        <v>109.67</v>
      </c>
      <c r="I1813" s="5">
        <v>3.4660000000000002</v>
      </c>
      <c r="J1813" s="5">
        <v>0.36699999999999999</v>
      </c>
      <c r="K1813" s="5">
        <v>0</v>
      </c>
      <c r="L1813" s="5">
        <v>3.9929999999999999</v>
      </c>
      <c r="M1813" s="5">
        <v>2.0390000000000001</v>
      </c>
      <c r="N1813" s="5">
        <v>1.954</v>
      </c>
      <c r="O1813" s="5">
        <v>101020</v>
      </c>
      <c r="P1813" s="3"/>
      <c r="Q1813" s="3"/>
    </row>
    <row r="1814" spans="1:17" x14ac:dyDescent="0.2">
      <c r="A1814" s="2">
        <v>2006</v>
      </c>
      <c r="B1814" s="1" t="s">
        <v>251</v>
      </c>
      <c r="C1814" s="2" t="s">
        <v>252</v>
      </c>
      <c r="D1814" s="2">
        <v>1.1220000000000001</v>
      </c>
      <c r="E1814" s="2">
        <v>1390.0719999999999</v>
      </c>
      <c r="F1814" s="2">
        <v>495.5</v>
      </c>
      <c r="G1814" s="2">
        <v>814.91600000000005</v>
      </c>
      <c r="H1814" s="2">
        <v>575.15599999999995</v>
      </c>
      <c r="I1814" s="2">
        <v>32.32</v>
      </c>
      <c r="J1814" s="2">
        <v>0.81699999999999995</v>
      </c>
      <c r="K1814" s="2">
        <v>0</v>
      </c>
      <c r="L1814" s="2">
        <v>34.046999999999997</v>
      </c>
      <c r="M1814" s="2">
        <v>14.379</v>
      </c>
      <c r="N1814" s="2">
        <v>19.667999999999999</v>
      </c>
      <c r="O1814" s="2">
        <v>101020</v>
      </c>
      <c r="P1814" s="3"/>
      <c r="Q1814" s="3"/>
    </row>
    <row r="1815" spans="1:17" x14ac:dyDescent="0.2">
      <c r="A1815" s="5">
        <v>2007</v>
      </c>
      <c r="B1815" s="4" t="s">
        <v>251</v>
      </c>
      <c r="C1815" s="5" t="s">
        <v>252</v>
      </c>
      <c r="D1815" s="5">
        <v>30.423999999999999</v>
      </c>
      <c r="E1815" s="5">
        <v>1508.229</v>
      </c>
      <c r="F1815" s="5">
        <v>327.404</v>
      </c>
      <c r="G1815" s="5">
        <v>732.83100000000002</v>
      </c>
      <c r="H1815" s="5">
        <v>775.39800000000002</v>
      </c>
      <c r="I1815" s="5">
        <v>37.49</v>
      </c>
      <c r="J1815" s="5"/>
      <c r="K1815" s="5">
        <v>0</v>
      </c>
      <c r="L1815" s="5">
        <v>41.378999999999998</v>
      </c>
      <c r="M1815" s="5">
        <v>16.018999999999998</v>
      </c>
      <c r="N1815" s="5">
        <v>25.36</v>
      </c>
      <c r="O1815" s="5">
        <v>101020</v>
      </c>
      <c r="P1815" s="3"/>
      <c r="Q1815" s="3"/>
    </row>
    <row r="1816" spans="1:17" x14ac:dyDescent="0.2">
      <c r="A1816" s="2">
        <v>2008</v>
      </c>
      <c r="B1816" s="1" t="s">
        <v>251</v>
      </c>
      <c r="C1816" s="2" t="s">
        <v>252</v>
      </c>
      <c r="D1816" s="2">
        <v>17.751999999999999</v>
      </c>
      <c r="E1816" s="2">
        <v>2815.203</v>
      </c>
      <c r="F1816" s="2">
        <v>630</v>
      </c>
      <c r="G1816" s="2">
        <v>1490.049</v>
      </c>
      <c r="H1816" s="2">
        <v>1325.154</v>
      </c>
      <c r="I1816" s="2">
        <v>28.725000000000001</v>
      </c>
      <c r="J1816" s="2"/>
      <c r="K1816" s="2">
        <v>0</v>
      </c>
      <c r="L1816" s="2">
        <v>440.78699999999998</v>
      </c>
      <c r="M1816" s="2">
        <v>162.08500000000001</v>
      </c>
      <c r="N1816" s="2">
        <v>278.702</v>
      </c>
      <c r="O1816" s="2">
        <v>101020</v>
      </c>
      <c r="P1816" s="3"/>
      <c r="Q1816" s="3"/>
    </row>
    <row r="1817" spans="1:17" x14ac:dyDescent="0.2">
      <c r="A1817" s="5">
        <v>2009</v>
      </c>
      <c r="B1817" s="4" t="s">
        <v>251</v>
      </c>
      <c r="C1817" s="5" t="s">
        <v>252</v>
      </c>
      <c r="D1817" s="5">
        <v>3.234</v>
      </c>
      <c r="E1817" s="5">
        <v>3171.085</v>
      </c>
      <c r="F1817" s="5">
        <v>845.83600000000001</v>
      </c>
      <c r="G1817" s="5">
        <v>1835.6569999999999</v>
      </c>
      <c r="H1817" s="5">
        <v>1335.4280000000001</v>
      </c>
      <c r="I1817" s="5">
        <v>28.358000000000001</v>
      </c>
      <c r="J1817" s="5"/>
      <c r="K1817" s="5">
        <v>0</v>
      </c>
      <c r="L1817" s="5">
        <v>-30.533999999999999</v>
      </c>
      <c r="M1817" s="5">
        <v>-20.731999999999999</v>
      </c>
      <c r="N1817" s="5">
        <v>-9.8019999999999996</v>
      </c>
      <c r="O1817" s="5">
        <v>101020</v>
      </c>
      <c r="P1817" s="3"/>
      <c r="Q1817" s="3"/>
    </row>
    <row r="1818" spans="1:17" x14ac:dyDescent="0.2">
      <c r="A1818" s="2">
        <v>2010</v>
      </c>
      <c r="B1818" s="1" t="s">
        <v>251</v>
      </c>
      <c r="C1818" s="2" t="s">
        <v>252</v>
      </c>
      <c r="D1818" s="2">
        <v>0.38400000000000001</v>
      </c>
      <c r="E1818" s="2">
        <v>5368.4939999999997</v>
      </c>
      <c r="F1818" s="2">
        <v>1668.521</v>
      </c>
      <c r="G1818" s="2">
        <v>2984.62</v>
      </c>
      <c r="H1818" s="2">
        <v>2383.8739999999998</v>
      </c>
      <c r="I1818" s="2">
        <v>60.271000000000001</v>
      </c>
      <c r="J1818" s="2"/>
      <c r="K1818" s="2">
        <v>0</v>
      </c>
      <c r="L1818" s="2">
        <v>305.68299999999999</v>
      </c>
      <c r="M1818" s="2">
        <v>122.649</v>
      </c>
      <c r="N1818" s="2">
        <v>204.37</v>
      </c>
      <c r="O1818" s="2">
        <v>101020</v>
      </c>
      <c r="P1818" s="3"/>
      <c r="Q1818" s="3"/>
    </row>
    <row r="1819" spans="1:17" x14ac:dyDescent="0.2">
      <c r="A1819" s="5">
        <v>2011</v>
      </c>
      <c r="B1819" s="4" t="s">
        <v>251</v>
      </c>
      <c r="C1819" s="5" t="s">
        <v>252</v>
      </c>
      <c r="D1819" s="5">
        <v>0.34200000000000003</v>
      </c>
      <c r="E1819" s="5">
        <v>6849.576</v>
      </c>
      <c r="F1819" s="5">
        <v>2080.1410000000001</v>
      </c>
      <c r="G1819" s="5">
        <v>3868.837</v>
      </c>
      <c r="H1819" s="5">
        <v>2980.739</v>
      </c>
      <c r="I1819" s="5">
        <v>126.946</v>
      </c>
      <c r="J1819" s="5"/>
      <c r="K1819" s="5">
        <v>0</v>
      </c>
      <c r="L1819" s="5">
        <v>746.45100000000002</v>
      </c>
      <c r="M1819" s="5">
        <v>285.84800000000001</v>
      </c>
      <c r="N1819" s="5">
        <v>548.13699999999994</v>
      </c>
      <c r="O1819" s="5">
        <v>101020</v>
      </c>
      <c r="P1819" s="3"/>
      <c r="Q1819" s="3"/>
    </row>
    <row r="1820" spans="1:17" x14ac:dyDescent="0.2">
      <c r="A1820" s="2">
        <v>2012</v>
      </c>
      <c r="B1820" s="1" t="s">
        <v>251</v>
      </c>
      <c r="C1820" s="2" t="s">
        <v>252</v>
      </c>
      <c r="D1820" s="2">
        <v>2.88</v>
      </c>
      <c r="E1820" s="2">
        <v>8589.4369999999999</v>
      </c>
      <c r="F1820" s="2">
        <v>3101.1030000000001</v>
      </c>
      <c r="G1820" s="2">
        <v>5123.241</v>
      </c>
      <c r="H1820" s="2">
        <v>3466.1959999999999</v>
      </c>
      <c r="I1820" s="2">
        <v>182.70500000000001</v>
      </c>
      <c r="J1820" s="2"/>
      <c r="K1820" s="2">
        <v>0</v>
      </c>
      <c r="L1820" s="2">
        <v>659.27099999999996</v>
      </c>
      <c r="M1820" s="2">
        <v>251.041</v>
      </c>
      <c r="N1820" s="2">
        <v>431.68900000000002</v>
      </c>
      <c r="O1820" s="2">
        <v>101020</v>
      </c>
      <c r="P1820" s="3"/>
      <c r="Q1820" s="3"/>
    </row>
    <row r="1821" spans="1:17" x14ac:dyDescent="0.2">
      <c r="A1821" s="5">
        <v>2013</v>
      </c>
      <c r="B1821" s="4" t="s">
        <v>251</v>
      </c>
      <c r="C1821" s="5" t="s">
        <v>252</v>
      </c>
      <c r="D1821" s="5">
        <v>2.1000000000000001E-2</v>
      </c>
      <c r="E1821" s="5">
        <v>9591.1640000000007</v>
      </c>
      <c r="F1821" s="5">
        <v>3630.4209999999998</v>
      </c>
      <c r="G1821" s="5">
        <v>5833.2150000000001</v>
      </c>
      <c r="H1821" s="5">
        <v>3757.9490000000001</v>
      </c>
      <c r="I1821" s="5">
        <v>218.58099999999999</v>
      </c>
      <c r="J1821" s="5"/>
      <c r="K1821" s="5">
        <v>0</v>
      </c>
      <c r="L1821" s="5">
        <v>357.15899999999999</v>
      </c>
      <c r="M1821" s="5">
        <v>118.23699999999999</v>
      </c>
      <c r="N1821" s="5">
        <v>250.87100000000001</v>
      </c>
      <c r="O1821" s="5">
        <v>101020</v>
      </c>
      <c r="P1821" s="3"/>
      <c r="Q1821" s="3"/>
    </row>
    <row r="1822" spans="1:17" x14ac:dyDescent="0.2">
      <c r="A1822" s="2">
        <v>2014</v>
      </c>
      <c r="B1822" s="1" t="s">
        <v>251</v>
      </c>
      <c r="C1822" s="2" t="s">
        <v>252</v>
      </c>
      <c r="D1822" s="2">
        <v>2.1000000000000001E-2</v>
      </c>
      <c r="E1822" s="2">
        <v>11799.963</v>
      </c>
      <c r="F1822" s="2">
        <v>3517.32</v>
      </c>
      <c r="G1822" s="2">
        <v>6519.1750000000002</v>
      </c>
      <c r="H1822" s="2">
        <v>5280.7879999999996</v>
      </c>
      <c r="I1822" s="2">
        <v>218.94300000000001</v>
      </c>
      <c r="J1822" s="2"/>
      <c r="K1822" s="2">
        <v>0</v>
      </c>
      <c r="L1822" s="2">
        <v>855.96</v>
      </c>
      <c r="M1822" s="2">
        <v>317.78500000000003</v>
      </c>
      <c r="N1822" s="2">
        <v>538.17499999999995</v>
      </c>
      <c r="O1822" s="2">
        <v>101020</v>
      </c>
      <c r="P1822" s="3"/>
      <c r="Q1822" s="3"/>
    </row>
    <row r="1823" spans="1:17" x14ac:dyDescent="0.2">
      <c r="A1823" s="5">
        <v>2015</v>
      </c>
      <c r="B1823" s="4" t="s">
        <v>251</v>
      </c>
      <c r="C1823" s="5" t="s">
        <v>252</v>
      </c>
      <c r="D1823" s="5">
        <v>228.55</v>
      </c>
      <c r="E1823" s="5">
        <v>12641.876</v>
      </c>
      <c r="F1823" s="5">
        <v>3332.1880000000001</v>
      </c>
      <c r="G1823" s="5">
        <v>5699.3249999999998</v>
      </c>
      <c r="H1823" s="5">
        <v>6942.5510000000004</v>
      </c>
      <c r="I1823" s="5">
        <v>220.297</v>
      </c>
      <c r="J1823" s="5"/>
      <c r="K1823" s="5">
        <v>0</v>
      </c>
      <c r="L1823" s="5">
        <v>97.271000000000001</v>
      </c>
      <c r="M1823" s="5">
        <v>31.370999999999999</v>
      </c>
      <c r="N1823" s="5">
        <v>65.900000000000006</v>
      </c>
      <c r="O1823" s="5">
        <v>101020</v>
      </c>
      <c r="P1823" s="3"/>
      <c r="Q1823" s="3"/>
    </row>
    <row r="1824" spans="1:17" x14ac:dyDescent="0.2">
      <c r="A1824" s="2">
        <v>2016</v>
      </c>
      <c r="B1824" s="1" t="s">
        <v>251</v>
      </c>
      <c r="C1824" s="2" t="s">
        <v>252</v>
      </c>
      <c r="D1824" s="2">
        <v>53.261000000000003</v>
      </c>
      <c r="E1824" s="2">
        <v>12119.325999999999</v>
      </c>
      <c r="F1824" s="2">
        <v>2740.58</v>
      </c>
      <c r="G1824" s="2">
        <v>4496.6329999999998</v>
      </c>
      <c r="H1824" s="2">
        <v>7622.6930000000002</v>
      </c>
      <c r="I1824" s="2">
        <v>203.77</v>
      </c>
      <c r="J1824" s="2"/>
      <c r="K1824" s="2">
        <v>0</v>
      </c>
      <c r="L1824" s="2">
        <v>-2338.5360000000001</v>
      </c>
      <c r="M1824" s="2">
        <v>-876.09</v>
      </c>
      <c r="N1824" s="2">
        <v>-1462.4459999999999</v>
      </c>
      <c r="O1824" s="2">
        <v>101020</v>
      </c>
      <c r="P1824" s="3"/>
      <c r="Q1824" s="3"/>
    </row>
    <row r="1825" spans="1:17" x14ac:dyDescent="0.2">
      <c r="A1825" s="5">
        <v>2017</v>
      </c>
      <c r="B1825" s="4" t="s">
        <v>251</v>
      </c>
      <c r="C1825" s="5" t="s">
        <v>252</v>
      </c>
      <c r="D1825" s="5">
        <v>0</v>
      </c>
      <c r="E1825" s="5">
        <v>13732</v>
      </c>
      <c r="F1825" s="5">
        <v>2691</v>
      </c>
      <c r="G1825" s="5">
        <v>4817</v>
      </c>
      <c r="H1825" s="5">
        <v>8915</v>
      </c>
      <c r="I1825" s="5">
        <v>149</v>
      </c>
      <c r="J1825" s="5"/>
      <c r="K1825" s="5">
        <v>0</v>
      </c>
      <c r="L1825" s="5">
        <v>881</v>
      </c>
      <c r="M1825" s="5">
        <v>-75</v>
      </c>
      <c r="N1825" s="5">
        <v>956</v>
      </c>
      <c r="O1825" s="5">
        <v>101020</v>
      </c>
      <c r="P1825" s="3"/>
      <c r="Q1825" s="3"/>
    </row>
    <row r="1826" spans="1:17" x14ac:dyDescent="0.2">
      <c r="A1826" s="2">
        <v>2018</v>
      </c>
      <c r="B1826" s="1" t="s">
        <v>251</v>
      </c>
      <c r="C1826" s="2" t="s">
        <v>252</v>
      </c>
      <c r="D1826" s="2">
        <v>0</v>
      </c>
      <c r="E1826" s="2">
        <v>26294</v>
      </c>
      <c r="F1826" s="2">
        <v>4194</v>
      </c>
      <c r="G1826" s="2">
        <v>7526</v>
      </c>
      <c r="H1826" s="2">
        <v>18768</v>
      </c>
      <c r="I1826" s="2">
        <v>157</v>
      </c>
      <c r="J1826" s="2"/>
      <c r="K1826" s="2">
        <v>0</v>
      </c>
      <c r="L1826" s="2">
        <v>2889</v>
      </c>
      <c r="M1826" s="2">
        <v>603</v>
      </c>
      <c r="N1826" s="2">
        <v>2286</v>
      </c>
      <c r="O1826" s="2">
        <v>101020</v>
      </c>
      <c r="P1826" s="3"/>
      <c r="Q1826" s="3"/>
    </row>
    <row r="1827" spans="1:17" x14ac:dyDescent="0.2">
      <c r="A1827" s="5">
        <v>2019</v>
      </c>
      <c r="B1827" s="4" t="s">
        <v>251</v>
      </c>
      <c r="C1827" s="5" t="s">
        <v>252</v>
      </c>
      <c r="D1827" s="5">
        <v>70</v>
      </c>
      <c r="E1827" s="5">
        <v>24732</v>
      </c>
      <c r="F1827" s="5">
        <v>3989</v>
      </c>
      <c r="G1827" s="5">
        <v>6950</v>
      </c>
      <c r="H1827" s="5">
        <v>17782</v>
      </c>
      <c r="I1827" s="5">
        <v>204</v>
      </c>
      <c r="J1827" s="5"/>
      <c r="K1827" s="5">
        <v>0</v>
      </c>
      <c r="L1827" s="5">
        <v>-859</v>
      </c>
      <c r="M1827" s="5">
        <v>-154</v>
      </c>
      <c r="N1827" s="5">
        <v>-705</v>
      </c>
      <c r="O1827" s="5">
        <v>101020</v>
      </c>
      <c r="P1827" s="3"/>
      <c r="Q1827" s="3"/>
    </row>
    <row r="1828" spans="1:17" x14ac:dyDescent="0.2">
      <c r="A1828" s="2">
        <v>2004</v>
      </c>
      <c r="B1828" s="1" t="s">
        <v>253</v>
      </c>
      <c r="C1828" s="2" t="s">
        <v>254</v>
      </c>
      <c r="D1828" s="2">
        <v>389</v>
      </c>
      <c r="E1828" s="2">
        <v>45446</v>
      </c>
      <c r="F1828" s="2"/>
      <c r="G1828" s="2">
        <v>33763</v>
      </c>
      <c r="H1828" s="2">
        <v>11683</v>
      </c>
      <c r="I1828" s="2">
        <v>993</v>
      </c>
      <c r="J1828" s="2"/>
      <c r="K1828" s="2"/>
      <c r="L1828" s="2">
        <v>1980</v>
      </c>
      <c r="M1828" s="2">
        <v>700</v>
      </c>
      <c r="N1828" s="2">
        <v>1265</v>
      </c>
      <c r="O1828" s="2">
        <v>551030</v>
      </c>
      <c r="P1828" s="3"/>
      <c r="Q1828" s="3"/>
    </row>
    <row r="1829" spans="1:17" x14ac:dyDescent="0.2">
      <c r="A1829" s="5">
        <v>2005</v>
      </c>
      <c r="B1829" s="4" t="s">
        <v>253</v>
      </c>
      <c r="C1829" s="5" t="s">
        <v>254</v>
      </c>
      <c r="D1829" s="5">
        <v>146</v>
      </c>
      <c r="E1829" s="5">
        <v>52660</v>
      </c>
      <c r="F1829" s="5"/>
      <c r="G1829" s="5">
        <v>42006</v>
      </c>
      <c r="H1829" s="5">
        <v>10654</v>
      </c>
      <c r="I1829" s="5">
        <v>1074</v>
      </c>
      <c r="J1829" s="5"/>
      <c r="K1829" s="5"/>
      <c r="L1829" s="5">
        <v>1632</v>
      </c>
      <c r="M1829" s="5">
        <v>582</v>
      </c>
      <c r="N1829" s="5">
        <v>1049</v>
      </c>
      <c r="O1829" s="5">
        <v>551030</v>
      </c>
      <c r="P1829" s="3"/>
      <c r="Q1829" s="3"/>
    </row>
    <row r="1830" spans="1:17" x14ac:dyDescent="0.2">
      <c r="A1830" s="2">
        <v>2006</v>
      </c>
      <c r="B1830" s="1" t="s">
        <v>253</v>
      </c>
      <c r="C1830" s="2" t="s">
        <v>254</v>
      </c>
      <c r="D1830" s="2">
        <v>138</v>
      </c>
      <c r="E1830" s="2">
        <v>49269</v>
      </c>
      <c r="F1830" s="2"/>
      <c r="G1830" s="2">
        <v>36076</v>
      </c>
      <c r="H1830" s="2">
        <v>13170</v>
      </c>
      <c r="I1830" s="2">
        <v>1134</v>
      </c>
      <c r="J1830" s="2"/>
      <c r="K1830" s="2">
        <v>6</v>
      </c>
      <c r="L1830" s="2">
        <v>2505</v>
      </c>
      <c r="M1830" s="2">
        <v>920</v>
      </c>
      <c r="N1830" s="2">
        <v>1396</v>
      </c>
      <c r="O1830" s="2">
        <v>551030</v>
      </c>
      <c r="P1830" s="3"/>
      <c r="Q1830" s="3"/>
    </row>
    <row r="1831" spans="1:17" x14ac:dyDescent="0.2">
      <c r="A1831" s="5">
        <v>2007</v>
      </c>
      <c r="B1831" s="4" t="s">
        <v>253</v>
      </c>
      <c r="C1831" s="5" t="s">
        <v>254</v>
      </c>
      <c r="D1831" s="5">
        <v>283</v>
      </c>
      <c r="E1831" s="5">
        <v>39123</v>
      </c>
      <c r="F1831" s="5"/>
      <c r="G1831" s="5">
        <v>29432</v>
      </c>
      <c r="H1831" s="5">
        <v>9663</v>
      </c>
      <c r="I1831" s="5">
        <v>1028</v>
      </c>
      <c r="J1831" s="5"/>
      <c r="K1831" s="5">
        <v>6</v>
      </c>
      <c r="L1831" s="5">
        <v>4510</v>
      </c>
      <c r="M1831" s="5">
        <v>1783</v>
      </c>
      <c r="N1831" s="5">
        <v>2555</v>
      </c>
      <c r="O1831" s="5">
        <v>551030</v>
      </c>
      <c r="P1831" s="3"/>
      <c r="Q1831" s="3"/>
    </row>
    <row r="1832" spans="1:17" x14ac:dyDescent="0.2">
      <c r="A1832" s="2">
        <v>2008</v>
      </c>
      <c r="B1832" s="1" t="s">
        <v>253</v>
      </c>
      <c r="C1832" s="2" t="s">
        <v>254</v>
      </c>
      <c r="D1832" s="2">
        <v>66</v>
      </c>
      <c r="E1832" s="2">
        <v>42053</v>
      </c>
      <c r="F1832" s="2"/>
      <c r="G1832" s="2">
        <v>31719</v>
      </c>
      <c r="H1832" s="2">
        <v>10334</v>
      </c>
      <c r="I1832" s="2">
        <v>924</v>
      </c>
      <c r="J1832" s="2"/>
      <c r="K1832" s="2">
        <v>0</v>
      </c>
      <c r="L1832" s="2">
        <v>2732</v>
      </c>
      <c r="M1832" s="2">
        <v>879</v>
      </c>
      <c r="N1832" s="2">
        <v>1851</v>
      </c>
      <c r="O1832" s="2">
        <v>551030</v>
      </c>
      <c r="P1832" s="3"/>
      <c r="Q1832" s="3"/>
    </row>
    <row r="1833" spans="1:17" x14ac:dyDescent="0.2">
      <c r="A1833" s="5">
        <v>2009</v>
      </c>
      <c r="B1833" s="4" t="s">
        <v>253</v>
      </c>
      <c r="C1833" s="5" t="s">
        <v>254</v>
      </c>
      <c r="D1833" s="5">
        <v>48</v>
      </c>
      <c r="E1833" s="5">
        <v>42554</v>
      </c>
      <c r="F1833" s="5"/>
      <c r="G1833" s="5">
        <v>31112</v>
      </c>
      <c r="H1833" s="5">
        <v>11442</v>
      </c>
      <c r="I1833" s="5">
        <v>970</v>
      </c>
      <c r="J1833" s="5"/>
      <c r="K1833" s="5">
        <v>17</v>
      </c>
      <c r="L1833" s="5">
        <v>1916</v>
      </c>
      <c r="M1833" s="5">
        <v>612</v>
      </c>
      <c r="N1833" s="5">
        <v>1287</v>
      </c>
      <c r="O1833" s="5">
        <v>551030</v>
      </c>
      <c r="P1833" s="3"/>
      <c r="Q1833" s="3"/>
    </row>
    <row r="1834" spans="1:17" x14ac:dyDescent="0.2">
      <c r="A1834" s="2">
        <v>2010</v>
      </c>
      <c r="B1834" s="1" t="s">
        <v>253</v>
      </c>
      <c r="C1834" s="2" t="s">
        <v>254</v>
      </c>
      <c r="D1834" s="2">
        <v>62</v>
      </c>
      <c r="E1834" s="2">
        <v>42817</v>
      </c>
      <c r="F1834" s="2"/>
      <c r="G1834" s="2">
        <v>30563</v>
      </c>
      <c r="H1834" s="2">
        <v>12254</v>
      </c>
      <c r="I1834" s="2">
        <v>934</v>
      </c>
      <c r="J1834" s="2"/>
      <c r="K1834" s="2">
        <v>17</v>
      </c>
      <c r="L1834" s="2">
        <v>5037</v>
      </c>
      <c r="M1834" s="2">
        <v>2057</v>
      </c>
      <c r="N1834" s="2">
        <v>2808</v>
      </c>
      <c r="O1834" s="2">
        <v>551030</v>
      </c>
      <c r="P1834" s="3"/>
      <c r="Q1834" s="3"/>
    </row>
    <row r="1835" spans="1:17" x14ac:dyDescent="0.2">
      <c r="A1835" s="5">
        <v>2011</v>
      </c>
      <c r="B1835" s="4" t="s">
        <v>253</v>
      </c>
      <c r="C1835" s="5" t="s">
        <v>254</v>
      </c>
      <c r="D1835" s="5">
        <v>102</v>
      </c>
      <c r="E1835" s="5">
        <v>45614</v>
      </c>
      <c r="F1835" s="5"/>
      <c r="G1835" s="5">
        <v>33854</v>
      </c>
      <c r="H1835" s="5">
        <v>11703</v>
      </c>
      <c r="I1835" s="5">
        <v>954</v>
      </c>
      <c r="J1835" s="5"/>
      <c r="K1835" s="5">
        <v>18</v>
      </c>
      <c r="L1835" s="5">
        <v>2171</v>
      </c>
      <c r="M1835" s="5">
        <v>745</v>
      </c>
      <c r="N1835" s="5">
        <v>1408</v>
      </c>
      <c r="O1835" s="5">
        <v>551030</v>
      </c>
      <c r="P1835" s="3"/>
      <c r="Q1835" s="3"/>
    </row>
    <row r="1836" spans="1:17" x14ac:dyDescent="0.2">
      <c r="A1836" s="2">
        <v>2012</v>
      </c>
      <c r="B1836" s="1" t="s">
        <v>253</v>
      </c>
      <c r="C1836" s="2" t="s">
        <v>254</v>
      </c>
      <c r="D1836" s="2">
        <v>248</v>
      </c>
      <c r="E1836" s="2">
        <v>46838</v>
      </c>
      <c r="F1836" s="2"/>
      <c r="G1836" s="2">
        <v>35956</v>
      </c>
      <c r="H1836" s="2">
        <v>10825</v>
      </c>
      <c r="I1836" s="2">
        <v>973</v>
      </c>
      <c r="J1836" s="2"/>
      <c r="K1836" s="2">
        <v>27</v>
      </c>
      <c r="L1836" s="2">
        <v>497</v>
      </c>
      <c r="M1836" s="2">
        <v>146</v>
      </c>
      <c r="N1836" s="2">
        <v>302</v>
      </c>
      <c r="O1836" s="2">
        <v>551030</v>
      </c>
      <c r="P1836" s="3"/>
      <c r="Q1836" s="3"/>
    </row>
    <row r="1837" spans="1:17" x14ac:dyDescent="0.2">
      <c r="A1837" s="5">
        <v>2013</v>
      </c>
      <c r="B1837" s="4" t="s">
        <v>253</v>
      </c>
      <c r="C1837" s="5" t="s">
        <v>254</v>
      </c>
      <c r="D1837" s="5">
        <v>316</v>
      </c>
      <c r="E1837" s="5">
        <v>50096</v>
      </c>
      <c r="F1837" s="5"/>
      <c r="G1837" s="5">
        <v>38197</v>
      </c>
      <c r="H1837" s="5">
        <v>11899</v>
      </c>
      <c r="I1837" s="5">
        <v>943</v>
      </c>
      <c r="J1837" s="5"/>
      <c r="K1837" s="5">
        <v>23</v>
      </c>
      <c r="L1837" s="5">
        <v>2704</v>
      </c>
      <c r="M1837" s="5">
        <v>892</v>
      </c>
      <c r="N1837" s="5">
        <v>1697</v>
      </c>
      <c r="O1837" s="5">
        <v>551030</v>
      </c>
      <c r="P1837" s="3"/>
      <c r="Q1837" s="3"/>
    </row>
    <row r="1838" spans="1:17" x14ac:dyDescent="0.2">
      <c r="A1838" s="2">
        <v>2014</v>
      </c>
      <c r="B1838" s="1" t="s">
        <v>253</v>
      </c>
      <c r="C1838" s="2" t="s">
        <v>254</v>
      </c>
      <c r="D1838" s="2">
        <v>318</v>
      </c>
      <c r="E1838" s="2">
        <v>54327</v>
      </c>
      <c r="F1838" s="2"/>
      <c r="G1838" s="2">
        <v>42370</v>
      </c>
      <c r="H1838" s="2">
        <v>11555</v>
      </c>
      <c r="I1838" s="2">
        <v>1273</v>
      </c>
      <c r="J1838" s="2"/>
      <c r="K1838" s="2">
        <v>16</v>
      </c>
      <c r="L1838" s="2">
        <v>1778</v>
      </c>
      <c r="M1838" s="2">
        <v>452</v>
      </c>
      <c r="N1838" s="2">
        <v>1310</v>
      </c>
      <c r="O1838" s="2">
        <v>551030</v>
      </c>
      <c r="P1838" s="3"/>
      <c r="Q1838" s="3"/>
    </row>
    <row r="1839" spans="1:17" x14ac:dyDescent="0.2">
      <c r="A1839" s="5">
        <v>2015</v>
      </c>
      <c r="B1839" s="4" t="s">
        <v>253</v>
      </c>
      <c r="C1839" s="5" t="s">
        <v>254</v>
      </c>
      <c r="D1839" s="5">
        <v>607</v>
      </c>
      <c r="E1839" s="5">
        <v>58797</v>
      </c>
      <c r="F1839" s="5"/>
      <c r="G1839" s="5">
        <v>45195</v>
      </c>
      <c r="H1839" s="5">
        <v>12664</v>
      </c>
      <c r="I1839" s="5">
        <v>1004</v>
      </c>
      <c r="J1839" s="5"/>
      <c r="K1839" s="5">
        <v>24</v>
      </c>
      <c r="L1839" s="5">
        <v>2828</v>
      </c>
      <c r="M1839" s="5">
        <v>905</v>
      </c>
      <c r="N1839" s="5">
        <v>1899</v>
      </c>
      <c r="O1839" s="5">
        <v>551030</v>
      </c>
      <c r="P1839" s="3"/>
      <c r="Q1839" s="3"/>
    </row>
    <row r="1840" spans="1:17" x14ac:dyDescent="0.2">
      <c r="A1840" s="2">
        <v>2016</v>
      </c>
      <c r="B1840" s="1" t="s">
        <v>253</v>
      </c>
      <c r="C1840" s="2" t="s">
        <v>254</v>
      </c>
      <c r="D1840" s="2">
        <v>261</v>
      </c>
      <c r="E1840" s="2">
        <v>71610</v>
      </c>
      <c r="F1840" s="2"/>
      <c r="G1840" s="2">
        <v>54770</v>
      </c>
      <c r="H1840" s="2">
        <v>14605</v>
      </c>
      <c r="I1840" s="2">
        <v>1153</v>
      </c>
      <c r="J1840" s="2"/>
      <c r="K1840" s="2">
        <v>89</v>
      </c>
      <c r="L1840" s="2">
        <v>2867</v>
      </c>
      <c r="M1840" s="2">
        <v>655</v>
      </c>
      <c r="N1840" s="2">
        <v>2123</v>
      </c>
      <c r="O1840" s="2">
        <v>551030</v>
      </c>
      <c r="P1840" s="3"/>
      <c r="Q1840" s="3"/>
    </row>
    <row r="1841" spans="1:17" x14ac:dyDescent="0.2">
      <c r="A1841" s="5">
        <v>2017</v>
      </c>
      <c r="B1841" s="4" t="s">
        <v>253</v>
      </c>
      <c r="C1841" s="5" t="s">
        <v>254</v>
      </c>
      <c r="D1841" s="5">
        <v>120</v>
      </c>
      <c r="E1841" s="5">
        <v>76585</v>
      </c>
      <c r="F1841" s="5"/>
      <c r="G1841" s="5">
        <v>57215</v>
      </c>
      <c r="H1841" s="5">
        <v>17142</v>
      </c>
      <c r="I1841" s="5">
        <v>1441</v>
      </c>
      <c r="J1841" s="5"/>
      <c r="K1841" s="5">
        <v>121</v>
      </c>
      <c r="L1841" s="5">
        <v>3090</v>
      </c>
      <c r="M1841" s="5">
        <v>-30</v>
      </c>
      <c r="N1841" s="5">
        <v>2999</v>
      </c>
      <c r="O1841" s="5">
        <v>551030</v>
      </c>
      <c r="P1841" s="3"/>
      <c r="Q1841" s="3"/>
    </row>
    <row r="1842" spans="1:17" x14ac:dyDescent="0.2">
      <c r="A1842" s="2">
        <v>2018</v>
      </c>
      <c r="B1842" s="1" t="s">
        <v>253</v>
      </c>
      <c r="C1842" s="2" t="s">
        <v>254</v>
      </c>
      <c r="D1842" s="2">
        <v>391</v>
      </c>
      <c r="E1842" s="2">
        <v>77914</v>
      </c>
      <c r="F1842" s="2"/>
      <c r="G1842" s="2">
        <v>55866</v>
      </c>
      <c r="H1842" s="2">
        <v>20107</v>
      </c>
      <c r="I1842" s="2">
        <v>1627</v>
      </c>
      <c r="J1842" s="2"/>
      <c r="K1842" s="2">
        <v>102</v>
      </c>
      <c r="L1842" s="2">
        <v>3129</v>
      </c>
      <c r="M1842" s="2">
        <v>580</v>
      </c>
      <c r="N1842" s="2">
        <v>2447</v>
      </c>
      <c r="O1842" s="2">
        <v>551030</v>
      </c>
      <c r="P1842" s="3"/>
      <c r="Q1842" s="3"/>
    </row>
    <row r="1843" spans="1:17" x14ac:dyDescent="0.2">
      <c r="A1843" s="5">
        <v>2019</v>
      </c>
      <c r="B1843" s="4" t="s">
        <v>253</v>
      </c>
      <c r="C1843" s="5" t="s">
        <v>254</v>
      </c>
      <c r="D1843" s="5">
        <v>269</v>
      </c>
      <c r="E1843" s="5">
        <v>103823</v>
      </c>
      <c r="F1843" s="5"/>
      <c r="G1843" s="5">
        <v>69790</v>
      </c>
      <c r="H1843" s="5">
        <v>31994</v>
      </c>
      <c r="I1843" s="5">
        <v>1862</v>
      </c>
      <c r="J1843" s="5"/>
      <c r="K1843" s="5">
        <v>18</v>
      </c>
      <c r="L1843" s="5">
        <v>1727</v>
      </c>
      <c r="M1843" s="5">
        <v>351</v>
      </c>
      <c r="N1843" s="5">
        <v>1358</v>
      </c>
      <c r="O1843" s="5">
        <v>551030</v>
      </c>
      <c r="P1843" s="3"/>
      <c r="Q1843" s="3"/>
    </row>
    <row r="1844" spans="1:17" x14ac:dyDescent="0.2">
      <c r="A1844" s="2">
        <v>2004</v>
      </c>
      <c r="B1844" s="1" t="s">
        <v>255</v>
      </c>
      <c r="C1844" s="2" t="s">
        <v>256</v>
      </c>
      <c r="D1844" s="2">
        <v>2147</v>
      </c>
      <c r="E1844" s="2">
        <v>21801</v>
      </c>
      <c r="F1844" s="2">
        <v>13898</v>
      </c>
      <c r="G1844" s="2">
        <v>27320</v>
      </c>
      <c r="H1844" s="2">
        <v>-5519</v>
      </c>
      <c r="I1844" s="2">
        <v>834</v>
      </c>
      <c r="J1844" s="2">
        <v>37</v>
      </c>
      <c r="K1844" s="2">
        <v>0</v>
      </c>
      <c r="L1844" s="2">
        <v>-3992</v>
      </c>
      <c r="M1844" s="2">
        <v>1206</v>
      </c>
      <c r="N1844" s="2">
        <v>-5198</v>
      </c>
      <c r="O1844" s="2">
        <v>203020</v>
      </c>
      <c r="P1844" s="3"/>
      <c r="Q1844" s="3"/>
    </row>
    <row r="1845" spans="1:17" x14ac:dyDescent="0.2">
      <c r="A1845" s="5">
        <v>2005</v>
      </c>
      <c r="B1845" s="4" t="s">
        <v>255</v>
      </c>
      <c r="C1845" s="5" t="s">
        <v>256</v>
      </c>
      <c r="D1845" s="5">
        <v>2878</v>
      </c>
      <c r="E1845" s="5">
        <v>20039</v>
      </c>
      <c r="F1845" s="5">
        <v>7743</v>
      </c>
      <c r="G1845" s="5">
        <v>29687</v>
      </c>
      <c r="H1845" s="5">
        <v>-9648</v>
      </c>
      <c r="I1845" s="5">
        <v>1041</v>
      </c>
      <c r="J1845" s="5">
        <v>59</v>
      </c>
      <c r="K1845" s="5">
        <v>0</v>
      </c>
      <c r="L1845" s="5">
        <v>-3859</v>
      </c>
      <c r="M1845" s="5">
        <v>-41</v>
      </c>
      <c r="N1845" s="5">
        <v>-3818</v>
      </c>
      <c r="O1845" s="5">
        <v>203020</v>
      </c>
      <c r="P1845" s="3"/>
      <c r="Q1845" s="3"/>
    </row>
    <row r="1846" spans="1:17" x14ac:dyDescent="0.2">
      <c r="A1846" s="2">
        <v>2006</v>
      </c>
      <c r="B1846" s="1" t="s">
        <v>255</v>
      </c>
      <c r="C1846" s="2" t="s">
        <v>256</v>
      </c>
      <c r="D1846" s="2">
        <v>3398</v>
      </c>
      <c r="E1846" s="2">
        <v>19622</v>
      </c>
      <c r="F1846" s="2">
        <v>8012</v>
      </c>
      <c r="G1846" s="2">
        <v>33215</v>
      </c>
      <c r="H1846" s="2">
        <v>-13593</v>
      </c>
      <c r="I1846" s="2">
        <v>870</v>
      </c>
      <c r="J1846" s="2">
        <v>69</v>
      </c>
      <c r="K1846" s="2">
        <v>0</v>
      </c>
      <c r="L1846" s="2">
        <v>-6968</v>
      </c>
      <c r="M1846" s="2">
        <v>-765</v>
      </c>
      <c r="N1846" s="2">
        <v>-6203</v>
      </c>
      <c r="O1846" s="2">
        <v>203020</v>
      </c>
      <c r="P1846" s="3"/>
      <c r="Q1846" s="3"/>
    </row>
    <row r="1847" spans="1:17" x14ac:dyDescent="0.2">
      <c r="A1847" s="5">
        <v>2007</v>
      </c>
      <c r="B1847" s="4" t="s">
        <v>255</v>
      </c>
      <c r="C1847" s="5" t="s">
        <v>256</v>
      </c>
      <c r="D1847" s="5">
        <v>3306</v>
      </c>
      <c r="E1847" s="5">
        <v>32423</v>
      </c>
      <c r="F1847" s="5">
        <v>9000</v>
      </c>
      <c r="G1847" s="5">
        <v>22310</v>
      </c>
      <c r="H1847" s="5">
        <v>10113</v>
      </c>
      <c r="I1847" s="5">
        <v>719</v>
      </c>
      <c r="J1847" s="5">
        <v>128</v>
      </c>
      <c r="K1847" s="5">
        <v>0</v>
      </c>
      <c r="L1847" s="5">
        <v>1819</v>
      </c>
      <c r="M1847" s="5">
        <v>207</v>
      </c>
      <c r="N1847" s="5">
        <v>1612</v>
      </c>
      <c r="O1847" s="5">
        <v>203020</v>
      </c>
      <c r="P1847" s="3"/>
      <c r="Q1847" s="3"/>
    </row>
    <row r="1848" spans="1:17" x14ac:dyDescent="0.2">
      <c r="A1848" s="2">
        <v>2008</v>
      </c>
      <c r="B1848" s="1" t="s">
        <v>255</v>
      </c>
      <c r="C1848" s="2" t="s">
        <v>256</v>
      </c>
      <c r="D1848" s="2">
        <v>4896</v>
      </c>
      <c r="E1848" s="2">
        <v>45014</v>
      </c>
      <c r="F1848" s="2">
        <v>16571</v>
      </c>
      <c r="G1848" s="2">
        <v>44140</v>
      </c>
      <c r="H1848" s="2">
        <v>874</v>
      </c>
      <c r="I1848" s="2">
        <v>705</v>
      </c>
      <c r="J1848" s="2">
        <v>92</v>
      </c>
      <c r="K1848" s="2">
        <v>0</v>
      </c>
      <c r="L1848" s="2">
        <v>-9041</v>
      </c>
      <c r="M1848" s="2">
        <v>-119</v>
      </c>
      <c r="N1848" s="2">
        <v>-8922</v>
      </c>
      <c r="O1848" s="2">
        <v>203020</v>
      </c>
      <c r="P1848" s="3"/>
      <c r="Q1848" s="3"/>
    </row>
    <row r="1849" spans="1:17" x14ac:dyDescent="0.2">
      <c r="A1849" s="5">
        <v>2009</v>
      </c>
      <c r="B1849" s="4" t="s">
        <v>255</v>
      </c>
      <c r="C1849" s="5" t="s">
        <v>256</v>
      </c>
      <c r="D1849" s="5">
        <v>5101</v>
      </c>
      <c r="E1849" s="5">
        <v>43539</v>
      </c>
      <c r="F1849" s="5">
        <v>17198</v>
      </c>
      <c r="G1849" s="5">
        <v>43294</v>
      </c>
      <c r="H1849" s="5">
        <v>245</v>
      </c>
      <c r="I1849" s="5">
        <v>1278</v>
      </c>
      <c r="J1849" s="5">
        <v>27</v>
      </c>
      <c r="K1849" s="5">
        <v>0</v>
      </c>
      <c r="L1849" s="5">
        <v>-1581</v>
      </c>
      <c r="M1849" s="5">
        <v>-344</v>
      </c>
      <c r="N1849" s="5">
        <v>-1237</v>
      </c>
      <c r="O1849" s="5">
        <v>203020</v>
      </c>
      <c r="P1849" s="3"/>
      <c r="Q1849" s="3"/>
    </row>
    <row r="1850" spans="1:17" x14ac:dyDescent="0.2">
      <c r="A1850" s="2">
        <v>2010</v>
      </c>
      <c r="B1850" s="1" t="s">
        <v>255</v>
      </c>
      <c r="C1850" s="2" t="s">
        <v>256</v>
      </c>
      <c r="D1850" s="2">
        <v>4019</v>
      </c>
      <c r="E1850" s="2">
        <v>43188</v>
      </c>
      <c r="F1850" s="2">
        <v>15252</v>
      </c>
      <c r="G1850" s="2">
        <v>42291</v>
      </c>
      <c r="H1850" s="2">
        <v>897</v>
      </c>
      <c r="I1850" s="2">
        <v>1220</v>
      </c>
      <c r="J1850" s="2">
        <v>35</v>
      </c>
      <c r="K1850" s="2">
        <v>0</v>
      </c>
      <c r="L1850" s="2">
        <v>608</v>
      </c>
      <c r="M1850" s="2">
        <v>15</v>
      </c>
      <c r="N1850" s="2">
        <v>593</v>
      </c>
      <c r="O1850" s="2">
        <v>203020</v>
      </c>
      <c r="P1850" s="3"/>
      <c r="Q1850" s="3"/>
    </row>
    <row r="1851" spans="1:17" x14ac:dyDescent="0.2">
      <c r="A1851" s="5">
        <v>2011</v>
      </c>
      <c r="B1851" s="4" t="s">
        <v>255</v>
      </c>
      <c r="C1851" s="5" t="s">
        <v>256</v>
      </c>
      <c r="D1851" s="5">
        <v>3920</v>
      </c>
      <c r="E1851" s="5">
        <v>43499</v>
      </c>
      <c r="F1851" s="5">
        <v>13791</v>
      </c>
      <c r="G1851" s="5">
        <v>44895</v>
      </c>
      <c r="H1851" s="5">
        <v>-1396</v>
      </c>
      <c r="I1851" s="5">
        <v>1094</v>
      </c>
      <c r="J1851" s="5">
        <v>0</v>
      </c>
      <c r="K1851" s="5">
        <v>0</v>
      </c>
      <c r="L1851" s="5">
        <v>769</v>
      </c>
      <c r="M1851" s="5">
        <v>-85</v>
      </c>
      <c r="N1851" s="5">
        <v>854</v>
      </c>
      <c r="O1851" s="5">
        <v>203020</v>
      </c>
      <c r="P1851" s="3"/>
      <c r="Q1851" s="3"/>
    </row>
    <row r="1852" spans="1:17" x14ac:dyDescent="0.2">
      <c r="A1852" s="2">
        <v>2012</v>
      </c>
      <c r="B1852" s="1" t="s">
        <v>255</v>
      </c>
      <c r="C1852" s="2" t="s">
        <v>256</v>
      </c>
      <c r="D1852" s="2">
        <v>3749</v>
      </c>
      <c r="E1852" s="2">
        <v>44550</v>
      </c>
      <c r="F1852" s="2">
        <v>12709</v>
      </c>
      <c r="G1852" s="2">
        <v>46681</v>
      </c>
      <c r="H1852" s="2">
        <v>-2131</v>
      </c>
      <c r="I1852" s="2">
        <v>1005</v>
      </c>
      <c r="J1852" s="2"/>
      <c r="K1852" s="2">
        <v>0</v>
      </c>
      <c r="L1852" s="2">
        <v>1025</v>
      </c>
      <c r="M1852" s="2">
        <v>16</v>
      </c>
      <c r="N1852" s="2">
        <v>1009</v>
      </c>
      <c r="O1852" s="2">
        <v>203020</v>
      </c>
      <c r="P1852" s="3"/>
      <c r="Q1852" s="3"/>
    </row>
    <row r="1853" spans="1:17" x14ac:dyDescent="0.2">
      <c r="A1853" s="5">
        <v>2013</v>
      </c>
      <c r="B1853" s="4" t="s">
        <v>255</v>
      </c>
      <c r="C1853" s="5" t="s">
        <v>256</v>
      </c>
      <c r="D1853" s="5">
        <v>3925</v>
      </c>
      <c r="E1853" s="5">
        <v>52252</v>
      </c>
      <c r="F1853" s="5">
        <v>11342</v>
      </c>
      <c r="G1853" s="5">
        <v>40609</v>
      </c>
      <c r="H1853" s="5">
        <v>11643</v>
      </c>
      <c r="I1853" s="5">
        <v>881</v>
      </c>
      <c r="J1853" s="5"/>
      <c r="K1853" s="5">
        <v>0</v>
      </c>
      <c r="L1853" s="5">
        <v>2527</v>
      </c>
      <c r="M1853" s="5">
        <v>-8013</v>
      </c>
      <c r="N1853" s="5">
        <v>10540</v>
      </c>
      <c r="O1853" s="5">
        <v>203020</v>
      </c>
      <c r="P1853" s="3"/>
      <c r="Q1853" s="3"/>
    </row>
    <row r="1854" spans="1:17" x14ac:dyDescent="0.2">
      <c r="A1854" s="2">
        <v>2014</v>
      </c>
      <c r="B1854" s="1" t="s">
        <v>255</v>
      </c>
      <c r="C1854" s="2" t="s">
        <v>256</v>
      </c>
      <c r="D1854" s="2">
        <v>3305</v>
      </c>
      <c r="E1854" s="2">
        <v>54121</v>
      </c>
      <c r="F1854" s="2">
        <v>9777</v>
      </c>
      <c r="G1854" s="2">
        <v>45308</v>
      </c>
      <c r="H1854" s="2">
        <v>8813</v>
      </c>
      <c r="I1854" s="2">
        <v>683</v>
      </c>
      <c r="J1854" s="2"/>
      <c r="K1854" s="2">
        <v>0</v>
      </c>
      <c r="L1854" s="2">
        <v>1072</v>
      </c>
      <c r="M1854" s="2">
        <v>413</v>
      </c>
      <c r="N1854" s="2">
        <v>659</v>
      </c>
      <c r="O1854" s="2">
        <v>203020</v>
      </c>
      <c r="P1854" s="3"/>
      <c r="Q1854" s="3"/>
    </row>
    <row r="1855" spans="1:17" x14ac:dyDescent="0.2">
      <c r="A1855" s="5">
        <v>2015</v>
      </c>
      <c r="B1855" s="4" t="s">
        <v>255</v>
      </c>
      <c r="C1855" s="5" t="s">
        <v>256</v>
      </c>
      <c r="D1855" s="5">
        <v>3437</v>
      </c>
      <c r="E1855" s="5">
        <v>53134</v>
      </c>
      <c r="F1855" s="5">
        <v>8329</v>
      </c>
      <c r="G1855" s="5">
        <v>42284</v>
      </c>
      <c r="H1855" s="5">
        <v>10850</v>
      </c>
      <c r="I1855" s="5">
        <v>517</v>
      </c>
      <c r="J1855" s="5"/>
      <c r="K1855" s="5">
        <v>0</v>
      </c>
      <c r="L1855" s="5">
        <v>7157</v>
      </c>
      <c r="M1855" s="5">
        <v>2631</v>
      </c>
      <c r="N1855" s="5">
        <v>4526</v>
      </c>
      <c r="O1855" s="5">
        <v>203020</v>
      </c>
      <c r="P1855" s="3"/>
      <c r="Q1855" s="3"/>
    </row>
    <row r="1856" spans="1:17" x14ac:dyDescent="0.2">
      <c r="A1856" s="2">
        <v>2016</v>
      </c>
      <c r="B1856" s="1" t="s">
        <v>255</v>
      </c>
      <c r="C1856" s="2" t="s">
        <v>256</v>
      </c>
      <c r="D1856" s="2">
        <v>3249</v>
      </c>
      <c r="E1856" s="2">
        <v>51261</v>
      </c>
      <c r="F1856" s="2">
        <v>7332</v>
      </c>
      <c r="G1856" s="2">
        <v>38974</v>
      </c>
      <c r="H1856" s="2">
        <v>12287</v>
      </c>
      <c r="I1856" s="2">
        <v>441</v>
      </c>
      <c r="J1856" s="2"/>
      <c r="K1856" s="2">
        <v>0</v>
      </c>
      <c r="L1856" s="2">
        <v>6636</v>
      </c>
      <c r="M1856" s="2">
        <v>2263</v>
      </c>
      <c r="N1856" s="2">
        <v>4373</v>
      </c>
      <c r="O1856" s="2">
        <v>203020</v>
      </c>
      <c r="P1856" s="3"/>
      <c r="Q1856" s="3"/>
    </row>
    <row r="1857" spans="1:17" x14ac:dyDescent="0.2">
      <c r="A1857" s="5">
        <v>2017</v>
      </c>
      <c r="B1857" s="4" t="s">
        <v>255</v>
      </c>
      <c r="C1857" s="5" t="s">
        <v>256</v>
      </c>
      <c r="D1857" s="5">
        <v>2639</v>
      </c>
      <c r="E1857" s="5">
        <v>53292</v>
      </c>
      <c r="F1857" s="5">
        <v>8834</v>
      </c>
      <c r="G1857" s="5">
        <v>39382</v>
      </c>
      <c r="H1857" s="5">
        <v>13910</v>
      </c>
      <c r="I1857" s="5">
        <v>454</v>
      </c>
      <c r="J1857" s="5"/>
      <c r="K1857" s="5">
        <v>0</v>
      </c>
      <c r="L1857" s="5">
        <v>5701</v>
      </c>
      <c r="M1857" s="5">
        <v>2124</v>
      </c>
      <c r="N1857" s="5">
        <v>3577</v>
      </c>
      <c r="O1857" s="5">
        <v>203020</v>
      </c>
      <c r="P1857" s="3"/>
      <c r="Q1857" s="3"/>
    </row>
    <row r="1858" spans="1:17" x14ac:dyDescent="0.2">
      <c r="A1858" s="2">
        <v>2018</v>
      </c>
      <c r="B1858" s="1" t="s">
        <v>255</v>
      </c>
      <c r="C1858" s="2" t="s">
        <v>256</v>
      </c>
      <c r="D1858" s="2">
        <v>1815</v>
      </c>
      <c r="E1858" s="2">
        <v>60266</v>
      </c>
      <c r="F1858" s="2">
        <v>16527</v>
      </c>
      <c r="G1858" s="2">
        <v>46579</v>
      </c>
      <c r="H1858" s="2">
        <v>13687</v>
      </c>
      <c r="I1858" s="2">
        <v>311</v>
      </c>
      <c r="J1858" s="2"/>
      <c r="K1858" s="2">
        <v>0</v>
      </c>
      <c r="L1858" s="2">
        <v>5151</v>
      </c>
      <c r="M1858" s="2">
        <v>1216</v>
      </c>
      <c r="N1858" s="2">
        <v>3935</v>
      </c>
      <c r="O1858" s="2">
        <v>203020</v>
      </c>
      <c r="P1858" s="3"/>
      <c r="Q1858" s="3"/>
    </row>
    <row r="1859" spans="1:17" x14ac:dyDescent="0.2">
      <c r="A1859" s="5">
        <v>2019</v>
      </c>
      <c r="B1859" s="4" t="s">
        <v>255</v>
      </c>
      <c r="C1859" s="5" t="s">
        <v>256</v>
      </c>
      <c r="D1859" s="5">
        <v>3094</v>
      </c>
      <c r="E1859" s="5">
        <v>64532</v>
      </c>
      <c r="F1859" s="5">
        <v>17255</v>
      </c>
      <c r="G1859" s="5">
        <v>49174</v>
      </c>
      <c r="H1859" s="5">
        <v>15358</v>
      </c>
      <c r="I1859" s="5">
        <v>301</v>
      </c>
      <c r="J1859" s="5"/>
      <c r="K1859" s="5">
        <v>0</v>
      </c>
      <c r="L1859" s="5">
        <v>6198</v>
      </c>
      <c r="M1859" s="5">
        <v>1431</v>
      </c>
      <c r="N1859" s="5">
        <v>4767</v>
      </c>
      <c r="O1859" s="5">
        <v>203020</v>
      </c>
      <c r="P1859" s="3"/>
      <c r="Q1859" s="3"/>
    </row>
    <row r="1860" spans="1:17" x14ac:dyDescent="0.2">
      <c r="A1860" s="2">
        <v>2004</v>
      </c>
      <c r="B1860" s="1" t="s">
        <v>257</v>
      </c>
      <c r="C1860" s="2" t="s">
        <v>258</v>
      </c>
      <c r="D1860" s="2">
        <v>3181.1</v>
      </c>
      <c r="E1860" s="2">
        <v>28754</v>
      </c>
      <c r="F1860" s="2">
        <v>12610.4</v>
      </c>
      <c r="G1860" s="2">
        <v>22361.200000000001</v>
      </c>
      <c r="H1860" s="2">
        <v>6392.8</v>
      </c>
      <c r="I1860" s="2">
        <v>592.1</v>
      </c>
      <c r="J1860" s="2"/>
      <c r="K1860" s="2"/>
      <c r="L1860" s="2">
        <v>2114.6</v>
      </c>
      <c r="M1860" s="2">
        <v>708.5</v>
      </c>
      <c r="N1860" s="2">
        <v>1406.1</v>
      </c>
      <c r="O1860" s="2">
        <v>201060</v>
      </c>
      <c r="P1860" s="3"/>
      <c r="Q1860" s="3"/>
    </row>
    <row r="1861" spans="1:17" x14ac:dyDescent="0.2">
      <c r="A1861" s="5">
        <v>2005</v>
      </c>
      <c r="B1861" s="4" t="s">
        <v>257</v>
      </c>
      <c r="C1861" s="5" t="s">
        <v>258</v>
      </c>
      <c r="D1861" s="5">
        <v>2258.1999999999998</v>
      </c>
      <c r="E1861" s="5">
        <v>33636.800000000003</v>
      </c>
      <c r="F1861" s="5">
        <v>14831.8</v>
      </c>
      <c r="G1861" s="5">
        <v>26785.3</v>
      </c>
      <c r="H1861" s="5">
        <v>6851.5</v>
      </c>
      <c r="I1861" s="5">
        <v>761</v>
      </c>
      <c r="J1861" s="5"/>
      <c r="K1861" s="5"/>
      <c r="L1861" s="5">
        <v>2161.9</v>
      </c>
      <c r="M1861" s="5">
        <v>715.1</v>
      </c>
      <c r="N1861" s="5">
        <v>1446.8</v>
      </c>
      <c r="O1861" s="5">
        <v>201060</v>
      </c>
      <c r="P1861" s="3"/>
      <c r="Q1861" s="3"/>
    </row>
    <row r="1862" spans="1:17" x14ac:dyDescent="0.2">
      <c r="A1862" s="2">
        <v>2006</v>
      </c>
      <c r="B1862" s="1" t="s">
        <v>257</v>
      </c>
      <c r="C1862" s="2" t="s">
        <v>258</v>
      </c>
      <c r="D1862" s="2">
        <v>2477.5</v>
      </c>
      <c r="E1862" s="2">
        <v>34720.400000000001</v>
      </c>
      <c r="F1862" s="2">
        <v>14662</v>
      </c>
      <c r="G1862" s="2">
        <v>27229.200000000001</v>
      </c>
      <c r="H1862" s="2">
        <v>7491.2</v>
      </c>
      <c r="I1862" s="2">
        <v>1023.5</v>
      </c>
      <c r="J1862" s="2"/>
      <c r="K1862" s="2"/>
      <c r="L1862" s="2">
        <v>2194.8000000000002</v>
      </c>
      <c r="M1862" s="2">
        <v>741.6</v>
      </c>
      <c r="N1862" s="2">
        <v>1693.8</v>
      </c>
      <c r="O1862" s="2">
        <v>201060</v>
      </c>
      <c r="P1862" s="3"/>
      <c r="Q1862" s="3"/>
    </row>
    <row r="1863" spans="1:17" x14ac:dyDescent="0.2">
      <c r="A1863" s="5">
        <v>2007</v>
      </c>
      <c r="B1863" s="4" t="s">
        <v>257</v>
      </c>
      <c r="C1863" s="5" t="s">
        <v>258</v>
      </c>
      <c r="D1863" s="5">
        <v>2521.6</v>
      </c>
      <c r="E1863" s="5">
        <v>38575.699999999997</v>
      </c>
      <c r="F1863" s="5">
        <v>16419.2</v>
      </c>
      <c r="G1863" s="5">
        <v>31419.9</v>
      </c>
      <c r="H1863" s="5">
        <v>7155.8</v>
      </c>
      <c r="I1863" s="5">
        <v>1182.2</v>
      </c>
      <c r="J1863" s="5"/>
      <c r="K1863" s="5"/>
      <c r="L1863" s="5">
        <v>2704.7</v>
      </c>
      <c r="M1863" s="5">
        <v>883</v>
      </c>
      <c r="N1863" s="5">
        <v>1821.7</v>
      </c>
      <c r="O1863" s="5">
        <v>201060</v>
      </c>
      <c r="P1863" s="3"/>
      <c r="Q1863" s="3"/>
    </row>
    <row r="1864" spans="1:17" x14ac:dyDescent="0.2">
      <c r="A1864" s="2">
        <v>2008</v>
      </c>
      <c r="B1864" s="1" t="s">
        <v>257</v>
      </c>
      <c r="C1864" s="2" t="s">
        <v>258</v>
      </c>
      <c r="D1864" s="2">
        <v>2720.4</v>
      </c>
      <c r="E1864" s="2">
        <v>38734.6</v>
      </c>
      <c r="F1864" s="2">
        <v>17683.5</v>
      </c>
      <c r="G1864" s="2">
        <v>32201.9</v>
      </c>
      <c r="H1864" s="2">
        <v>6532.7</v>
      </c>
      <c r="I1864" s="2">
        <v>1163</v>
      </c>
      <c r="J1864" s="2"/>
      <c r="K1864" s="2"/>
      <c r="L1864" s="2">
        <v>3164</v>
      </c>
      <c r="M1864" s="2">
        <v>1111.2</v>
      </c>
      <c r="N1864" s="2">
        <v>2052.8000000000002</v>
      </c>
      <c r="O1864" s="2">
        <v>201060</v>
      </c>
      <c r="P1864" s="3"/>
      <c r="Q1864" s="3"/>
    </row>
    <row r="1865" spans="1:17" x14ac:dyDescent="0.2">
      <c r="A1865" s="5">
        <v>2009</v>
      </c>
      <c r="B1865" s="4" t="s">
        <v>257</v>
      </c>
      <c r="C1865" s="5" t="s">
        <v>258</v>
      </c>
      <c r="D1865" s="5">
        <v>4679.7</v>
      </c>
      <c r="E1865" s="5">
        <v>41132.6</v>
      </c>
      <c r="F1865" s="5">
        <v>21052.7</v>
      </c>
      <c r="G1865" s="5">
        <v>36313.9</v>
      </c>
      <c r="H1865" s="5">
        <v>4818.7</v>
      </c>
      <c r="I1865" s="5">
        <v>1057.4000000000001</v>
      </c>
      <c r="J1865" s="5"/>
      <c r="K1865" s="5">
        <v>-0.6</v>
      </c>
      <c r="L1865" s="5">
        <v>1332.9</v>
      </c>
      <c r="M1865" s="5">
        <v>460</v>
      </c>
      <c r="N1865" s="5">
        <v>873.5</v>
      </c>
      <c r="O1865" s="5">
        <v>201060</v>
      </c>
      <c r="P1865" s="3"/>
      <c r="Q1865" s="3"/>
    </row>
    <row r="1866" spans="1:17" x14ac:dyDescent="0.2">
      <c r="A1866" s="2">
        <v>2010</v>
      </c>
      <c r="B1866" s="1" t="s">
        <v>257</v>
      </c>
      <c r="C1866" s="2" t="s">
        <v>258</v>
      </c>
      <c r="D1866" s="2">
        <v>3799.6</v>
      </c>
      <c r="E1866" s="2">
        <v>43266.8</v>
      </c>
      <c r="F1866" s="2">
        <v>20046.5</v>
      </c>
      <c r="G1866" s="2">
        <v>36963.4</v>
      </c>
      <c r="H1866" s="2">
        <v>6290.3</v>
      </c>
      <c r="I1866" s="2">
        <v>817.4</v>
      </c>
      <c r="J1866" s="2"/>
      <c r="K1866" s="2">
        <v>9.3000000000000007</v>
      </c>
      <c r="L1866" s="2">
        <v>3035.9</v>
      </c>
      <c r="M1866" s="2">
        <v>1161.5999999999999</v>
      </c>
      <c r="N1866" s="2">
        <v>1865</v>
      </c>
      <c r="O1866" s="2">
        <v>201060</v>
      </c>
      <c r="P1866" s="3"/>
      <c r="Q1866" s="3"/>
    </row>
    <row r="1867" spans="1:17" x14ac:dyDescent="0.2">
      <c r="A1867" s="5">
        <v>2011</v>
      </c>
      <c r="B1867" s="4" t="s">
        <v>257</v>
      </c>
      <c r="C1867" s="5" t="s">
        <v>258</v>
      </c>
      <c r="D1867" s="5">
        <v>3856.2</v>
      </c>
      <c r="E1867" s="5">
        <v>48207.4</v>
      </c>
      <c r="F1867" s="5">
        <v>22452.9</v>
      </c>
      <c r="G1867" s="5">
        <v>41392.5</v>
      </c>
      <c r="H1867" s="5">
        <v>6800.3</v>
      </c>
      <c r="I1867" s="5">
        <v>767.4</v>
      </c>
      <c r="J1867" s="5"/>
      <c r="K1867" s="5">
        <v>7.9</v>
      </c>
      <c r="L1867" s="5">
        <v>4231.3999999999996</v>
      </c>
      <c r="M1867" s="5">
        <v>1423.6</v>
      </c>
      <c r="N1867" s="5">
        <v>2799.9</v>
      </c>
      <c r="O1867" s="5">
        <v>201060</v>
      </c>
      <c r="P1867" s="3"/>
      <c r="Q1867" s="3"/>
    </row>
    <row r="1868" spans="1:17" x14ac:dyDescent="0.2">
      <c r="A1868" s="2">
        <v>2012</v>
      </c>
      <c r="B1868" s="1" t="s">
        <v>257</v>
      </c>
      <c r="C1868" s="2" t="s">
        <v>258</v>
      </c>
      <c r="D1868" s="2">
        <v>5465.2</v>
      </c>
      <c r="E1868" s="2">
        <v>56265.8</v>
      </c>
      <c r="F1868" s="2">
        <v>27438.1</v>
      </c>
      <c r="G1868" s="2">
        <v>49403.8</v>
      </c>
      <c r="H1868" s="2">
        <v>6842.1</v>
      </c>
      <c r="I1868" s="2">
        <v>789.8</v>
      </c>
      <c r="J1868" s="2"/>
      <c r="K1868" s="2">
        <v>6.9</v>
      </c>
      <c r="L1868" s="2">
        <v>4731</v>
      </c>
      <c r="M1868" s="2">
        <v>1659.4</v>
      </c>
      <c r="N1868" s="2">
        <v>3064.7</v>
      </c>
      <c r="O1868" s="2">
        <v>201060</v>
      </c>
      <c r="P1868" s="3"/>
      <c r="Q1868" s="3"/>
    </row>
    <row r="1869" spans="1:17" x14ac:dyDescent="0.2">
      <c r="A1869" s="5">
        <v>2013</v>
      </c>
      <c r="B1869" s="4" t="s">
        <v>257</v>
      </c>
      <c r="C1869" s="5" t="s">
        <v>258</v>
      </c>
      <c r="D1869" s="5">
        <v>4520</v>
      </c>
      <c r="E1869" s="5">
        <v>59521.3</v>
      </c>
      <c r="F1869" s="5">
        <v>26806.7</v>
      </c>
      <c r="G1869" s="5">
        <v>49253.599999999999</v>
      </c>
      <c r="H1869" s="5">
        <v>10265.799999999999</v>
      </c>
      <c r="I1869" s="5">
        <v>754.3</v>
      </c>
      <c r="J1869" s="5"/>
      <c r="K1869" s="5">
        <v>0.3</v>
      </c>
      <c r="L1869" s="5">
        <v>5483.5</v>
      </c>
      <c r="M1869" s="5">
        <v>1945.9</v>
      </c>
      <c r="N1869" s="5">
        <v>3537.3</v>
      </c>
      <c r="O1869" s="5">
        <v>201060</v>
      </c>
      <c r="P1869" s="3"/>
      <c r="Q1869" s="3"/>
    </row>
    <row r="1870" spans="1:17" x14ac:dyDescent="0.2">
      <c r="A1870" s="2">
        <v>2014</v>
      </c>
      <c r="B1870" s="1" t="s">
        <v>257</v>
      </c>
      <c r="C1870" s="2" t="s">
        <v>258</v>
      </c>
      <c r="D1870" s="2">
        <v>4510</v>
      </c>
      <c r="E1870" s="2">
        <v>61336.4</v>
      </c>
      <c r="F1870" s="2">
        <v>29353.7</v>
      </c>
      <c r="G1870" s="2">
        <v>52270.9</v>
      </c>
      <c r="H1870" s="2">
        <v>9062.6</v>
      </c>
      <c r="I1870" s="2">
        <v>670</v>
      </c>
      <c r="J1870" s="2"/>
      <c r="K1870" s="2">
        <v>1.6</v>
      </c>
      <c r="L1870" s="2">
        <v>4789.8</v>
      </c>
      <c r="M1870" s="2">
        <v>1626.5</v>
      </c>
      <c r="N1870" s="2">
        <v>3161.7</v>
      </c>
      <c r="O1870" s="2">
        <v>201060</v>
      </c>
      <c r="P1870" s="3"/>
      <c r="Q1870" s="3"/>
    </row>
    <row r="1871" spans="1:17" x14ac:dyDescent="0.2">
      <c r="A1871" s="5">
        <v>2015</v>
      </c>
      <c r="B1871" s="4" t="s">
        <v>257</v>
      </c>
      <c r="C1871" s="5" t="s">
        <v>258</v>
      </c>
      <c r="D1871" s="5">
        <v>4212.2</v>
      </c>
      <c r="E1871" s="5">
        <v>57947.6</v>
      </c>
      <c r="F1871" s="5">
        <v>29085.8</v>
      </c>
      <c r="G1871" s="5">
        <v>51190</v>
      </c>
      <c r="H1871" s="5">
        <v>6743.4</v>
      </c>
      <c r="I1871" s="5">
        <v>686</v>
      </c>
      <c r="J1871" s="5"/>
      <c r="K1871" s="5">
        <v>0.9</v>
      </c>
      <c r="L1871" s="5">
        <v>2781</v>
      </c>
      <c r="M1871" s="5">
        <v>840.1</v>
      </c>
      <c r="N1871" s="5">
        <v>1940</v>
      </c>
      <c r="O1871" s="5">
        <v>201060</v>
      </c>
      <c r="P1871" s="3"/>
      <c r="Q1871" s="3"/>
    </row>
    <row r="1872" spans="1:17" x14ac:dyDescent="0.2">
      <c r="A1872" s="2">
        <v>2016</v>
      </c>
      <c r="B1872" s="1" t="s">
        <v>257</v>
      </c>
      <c r="C1872" s="2" t="s">
        <v>258</v>
      </c>
      <c r="D1872" s="2">
        <v>4370.8</v>
      </c>
      <c r="E1872" s="2">
        <v>57981.4</v>
      </c>
      <c r="F1872" s="2">
        <v>29103.7</v>
      </c>
      <c r="G1872" s="2">
        <v>51436.6</v>
      </c>
      <c r="H1872" s="2">
        <v>6520</v>
      </c>
      <c r="I1872" s="2">
        <v>766.7</v>
      </c>
      <c r="J1872" s="2"/>
      <c r="K1872" s="2">
        <v>-2.4</v>
      </c>
      <c r="L1872" s="2">
        <v>2221.6</v>
      </c>
      <c r="M1872" s="2">
        <v>700.1</v>
      </c>
      <c r="N1872" s="2">
        <v>1523.9</v>
      </c>
      <c r="O1872" s="2">
        <v>201060</v>
      </c>
      <c r="P1872" s="3"/>
      <c r="Q1872" s="3"/>
    </row>
    <row r="1873" spans="1:17" x14ac:dyDescent="0.2">
      <c r="A1873" s="5">
        <v>2017</v>
      </c>
      <c r="B1873" s="4" t="s">
        <v>257</v>
      </c>
      <c r="C1873" s="5" t="s">
        <v>258</v>
      </c>
      <c r="D1873" s="5">
        <v>9359.9</v>
      </c>
      <c r="E1873" s="5">
        <v>65786.3</v>
      </c>
      <c r="F1873" s="5">
        <v>32109.3</v>
      </c>
      <c r="G1873" s="5">
        <v>56211.8</v>
      </c>
      <c r="H1873" s="5">
        <v>9557.2999999999993</v>
      </c>
      <c r="I1873" s="5">
        <v>902.5</v>
      </c>
      <c r="J1873" s="5"/>
      <c r="K1873" s="5">
        <v>0.1</v>
      </c>
      <c r="L1873" s="5">
        <v>3130.3</v>
      </c>
      <c r="M1873" s="5">
        <v>971.1</v>
      </c>
      <c r="N1873" s="5">
        <v>2159.1</v>
      </c>
      <c r="O1873" s="5">
        <v>201060</v>
      </c>
      <c r="P1873" s="3"/>
      <c r="Q1873" s="3"/>
    </row>
    <row r="1874" spans="1:17" x14ac:dyDescent="0.2">
      <c r="A1874" s="2">
        <v>2018</v>
      </c>
      <c r="B1874" s="1" t="s">
        <v>257</v>
      </c>
      <c r="C1874" s="2" t="s">
        <v>258</v>
      </c>
      <c r="D1874" s="2">
        <v>3927</v>
      </c>
      <c r="E1874" s="2">
        <v>70108</v>
      </c>
      <c r="F1874" s="2">
        <v>33634.400000000001</v>
      </c>
      <c r="G1874" s="2">
        <v>58802.8</v>
      </c>
      <c r="H1874" s="2">
        <v>11287.8</v>
      </c>
      <c r="I1874" s="2">
        <v>1207.5999999999999</v>
      </c>
      <c r="J1874" s="2"/>
      <c r="K1874" s="2">
        <v>2.2000000000000002</v>
      </c>
      <c r="L1874" s="2">
        <v>4097.5</v>
      </c>
      <c r="M1874" s="2">
        <v>1726.9</v>
      </c>
      <c r="N1874" s="2">
        <v>2368.4</v>
      </c>
      <c r="O1874" s="2">
        <v>201060</v>
      </c>
      <c r="P1874" s="3"/>
      <c r="Q1874" s="3"/>
    </row>
    <row r="1875" spans="1:17" x14ac:dyDescent="0.2">
      <c r="A1875" s="5">
        <v>2019</v>
      </c>
      <c r="B1875" s="4" t="s">
        <v>257</v>
      </c>
      <c r="C1875" s="5" t="s">
        <v>258</v>
      </c>
      <c r="D1875" s="5">
        <v>3982</v>
      </c>
      <c r="E1875" s="5">
        <v>73011</v>
      </c>
      <c r="F1875" s="5">
        <v>37657</v>
      </c>
      <c r="G1875" s="5">
        <v>61580</v>
      </c>
      <c r="H1875" s="5">
        <v>11413</v>
      </c>
      <c r="I1875" s="5">
        <v>1473</v>
      </c>
      <c r="J1875" s="5"/>
      <c r="K1875" s="5">
        <v>4</v>
      </c>
      <c r="L1875" s="5">
        <v>4109</v>
      </c>
      <c r="M1875" s="5">
        <v>852</v>
      </c>
      <c r="N1875" s="5">
        <v>3253</v>
      </c>
      <c r="O1875" s="5">
        <v>201060</v>
      </c>
      <c r="P1875" s="3"/>
      <c r="Q1875" s="3"/>
    </row>
    <row r="1876" spans="1:17" x14ac:dyDescent="0.2">
      <c r="A1876" s="2">
        <v>2005</v>
      </c>
      <c r="B1876" s="1" t="s">
        <v>259</v>
      </c>
      <c r="C1876" s="2" t="s">
        <v>260</v>
      </c>
      <c r="D1876" s="2">
        <v>557.16999999999996</v>
      </c>
      <c r="E1876" s="2">
        <v>26943.922999999999</v>
      </c>
      <c r="F1876" s="2">
        <v>863.745</v>
      </c>
      <c r="G1876" s="2">
        <v>22343.473999999998</v>
      </c>
      <c r="H1876" s="2">
        <v>4600.4489999999996</v>
      </c>
      <c r="I1876" s="2">
        <v>165.196</v>
      </c>
      <c r="J1876" s="2">
        <v>0</v>
      </c>
      <c r="K1876" s="2">
        <v>0</v>
      </c>
      <c r="L1876" s="2">
        <v>924.25599999999997</v>
      </c>
      <c r="M1876" s="2">
        <v>346.34100000000001</v>
      </c>
      <c r="N1876" s="2">
        <v>577.91499999999996</v>
      </c>
      <c r="O1876" s="2">
        <v>402020</v>
      </c>
      <c r="P1876" s="3"/>
      <c r="Q1876" s="3"/>
    </row>
    <row r="1877" spans="1:17" x14ac:dyDescent="0.2">
      <c r="A1877" s="5">
        <v>2006</v>
      </c>
      <c r="B1877" s="4" t="s">
        <v>259</v>
      </c>
      <c r="C1877" s="5" t="s">
        <v>260</v>
      </c>
      <c r="D1877" s="5">
        <v>881.30799999999999</v>
      </c>
      <c r="E1877" s="5">
        <v>29067.241999999998</v>
      </c>
      <c r="F1877" s="5">
        <v>1507.578</v>
      </c>
      <c r="G1877" s="5">
        <v>23292.47</v>
      </c>
      <c r="H1877" s="5">
        <v>5774.7719999999999</v>
      </c>
      <c r="I1877" s="5">
        <v>269.714</v>
      </c>
      <c r="J1877" s="5">
        <v>0</v>
      </c>
      <c r="K1877" s="5">
        <v>0</v>
      </c>
      <c r="L1877" s="5">
        <v>1582.3050000000001</v>
      </c>
      <c r="M1877" s="5">
        <v>505.68900000000002</v>
      </c>
      <c r="N1877" s="5">
        <v>1076.616</v>
      </c>
      <c r="O1877" s="5">
        <v>402020</v>
      </c>
      <c r="P1877" s="3"/>
      <c r="Q1877" s="3"/>
    </row>
    <row r="1878" spans="1:17" x14ac:dyDescent="0.2">
      <c r="A1878" s="2">
        <v>2007</v>
      </c>
      <c r="B1878" s="1" t="s">
        <v>259</v>
      </c>
      <c r="C1878" s="2" t="s">
        <v>260</v>
      </c>
      <c r="D1878" s="2">
        <v>8807.4079999999994</v>
      </c>
      <c r="E1878" s="2">
        <v>37376.105000000003</v>
      </c>
      <c r="F1878" s="2">
        <v>2134.0929999999998</v>
      </c>
      <c r="G1878" s="2">
        <v>31776.683000000001</v>
      </c>
      <c r="H1878" s="2">
        <v>5599.4219999999996</v>
      </c>
      <c r="I1878" s="2">
        <v>337.84100000000001</v>
      </c>
      <c r="J1878" s="2">
        <v>0</v>
      </c>
      <c r="K1878" s="2">
        <v>0</v>
      </c>
      <c r="L1878" s="2">
        <v>945.19600000000003</v>
      </c>
      <c r="M1878" s="2">
        <v>356.56599999999997</v>
      </c>
      <c r="N1878" s="2">
        <v>588.63</v>
      </c>
      <c r="O1878" s="2">
        <v>402020</v>
      </c>
      <c r="P1878" s="3"/>
      <c r="Q1878" s="3"/>
    </row>
    <row r="1879" spans="1:17" x14ac:dyDescent="0.2">
      <c r="A1879" s="5">
        <v>2008</v>
      </c>
      <c r="B1879" s="4" t="s">
        <v>259</v>
      </c>
      <c r="C1879" s="5" t="s">
        <v>260</v>
      </c>
      <c r="D1879" s="5">
        <v>10177.851000000001</v>
      </c>
      <c r="E1879" s="5">
        <v>39892.381999999998</v>
      </c>
      <c r="F1879" s="5">
        <v>1735.383</v>
      </c>
      <c r="G1879" s="5">
        <v>33976.559000000001</v>
      </c>
      <c r="H1879" s="5">
        <v>5915.8230000000003</v>
      </c>
      <c r="I1879" s="5">
        <v>88.567999999999998</v>
      </c>
      <c r="J1879" s="5">
        <v>0</v>
      </c>
      <c r="K1879" s="5">
        <v>0</v>
      </c>
      <c r="L1879" s="5">
        <v>1657.605</v>
      </c>
      <c r="M1879" s="5">
        <v>594.69200000000001</v>
      </c>
      <c r="N1879" s="5">
        <v>927.75</v>
      </c>
      <c r="O1879" s="5">
        <v>402020</v>
      </c>
      <c r="P1879" s="3"/>
      <c r="Q1879" s="3"/>
    </row>
    <row r="1880" spans="1:17" x14ac:dyDescent="0.2">
      <c r="A1880" s="2">
        <v>2009</v>
      </c>
      <c r="B1880" s="1" t="s">
        <v>259</v>
      </c>
      <c r="C1880" s="2" t="s">
        <v>260</v>
      </c>
      <c r="D1880" s="2">
        <v>15018.991</v>
      </c>
      <c r="E1880" s="2">
        <v>46020.987000000001</v>
      </c>
      <c r="F1880" s="2">
        <v>2428.1010000000001</v>
      </c>
      <c r="G1880" s="2">
        <v>37585.440000000002</v>
      </c>
      <c r="H1880" s="2">
        <v>8435.5470000000005</v>
      </c>
      <c r="I1880" s="2">
        <v>64.2</v>
      </c>
      <c r="J1880" s="2">
        <v>0</v>
      </c>
      <c r="K1880" s="2">
        <v>0</v>
      </c>
      <c r="L1880" s="2">
        <v>2120.8980000000001</v>
      </c>
      <c r="M1880" s="2">
        <v>844.71299999999997</v>
      </c>
      <c r="N1880" s="2">
        <v>1276.1849999999999</v>
      </c>
      <c r="O1880" s="2">
        <v>402020</v>
      </c>
      <c r="P1880" s="3"/>
      <c r="Q1880" s="3"/>
    </row>
    <row r="1881" spans="1:17" x14ac:dyDescent="0.2">
      <c r="A1881" s="5">
        <v>2010</v>
      </c>
      <c r="B1881" s="4" t="s">
        <v>259</v>
      </c>
      <c r="C1881" s="5" t="s">
        <v>260</v>
      </c>
      <c r="D1881" s="5">
        <v>6838.66</v>
      </c>
      <c r="E1881" s="5">
        <v>60784.968000000001</v>
      </c>
      <c r="F1881" s="5">
        <v>17705.727999999999</v>
      </c>
      <c r="G1881" s="5">
        <v>54328.122000000003</v>
      </c>
      <c r="H1881" s="5">
        <v>6456.8459999999995</v>
      </c>
      <c r="I1881" s="5">
        <v>432.48399999999998</v>
      </c>
      <c r="J1881" s="5">
        <v>0</v>
      </c>
      <c r="K1881" s="5">
        <v>0</v>
      </c>
      <c r="L1881" s="5">
        <v>1268.8589999999999</v>
      </c>
      <c r="M1881" s="5">
        <v>504.07100000000003</v>
      </c>
      <c r="N1881" s="5">
        <v>764.78800000000001</v>
      </c>
      <c r="O1881" s="5">
        <v>402020</v>
      </c>
      <c r="P1881" s="3"/>
      <c r="Q1881" s="3"/>
    </row>
    <row r="1882" spans="1:17" x14ac:dyDescent="0.2">
      <c r="A1882" s="2">
        <v>2011</v>
      </c>
      <c r="B1882" s="1" t="s">
        <v>259</v>
      </c>
      <c r="C1882" s="2" t="s">
        <v>260</v>
      </c>
      <c r="D1882" s="2">
        <v>5851.1809999999996</v>
      </c>
      <c r="E1882" s="2">
        <v>68783.937000000005</v>
      </c>
      <c r="F1882" s="2">
        <v>18287.178</v>
      </c>
      <c r="G1882" s="2">
        <v>60541.726000000002</v>
      </c>
      <c r="H1882" s="2">
        <v>8242.2109999999993</v>
      </c>
      <c r="I1882" s="2">
        <v>497.77600000000001</v>
      </c>
      <c r="J1882" s="2">
        <v>0</v>
      </c>
      <c r="K1882" s="2">
        <v>0</v>
      </c>
      <c r="L1882" s="2">
        <v>3511.2440000000001</v>
      </c>
      <c r="M1882" s="2">
        <v>1284.5360000000001</v>
      </c>
      <c r="N1882" s="2">
        <v>2226.7080000000001</v>
      </c>
      <c r="O1882" s="2">
        <v>402020</v>
      </c>
      <c r="P1882" s="3"/>
      <c r="Q1882" s="3"/>
    </row>
    <row r="1883" spans="1:17" x14ac:dyDescent="0.2">
      <c r="A1883" s="5">
        <v>2012</v>
      </c>
      <c r="B1883" s="4" t="s">
        <v>259</v>
      </c>
      <c r="C1883" s="5" t="s">
        <v>260</v>
      </c>
      <c r="D1883" s="5">
        <v>7320</v>
      </c>
      <c r="E1883" s="5">
        <v>75283</v>
      </c>
      <c r="F1883" s="5">
        <v>19729</v>
      </c>
      <c r="G1883" s="5">
        <v>65505</v>
      </c>
      <c r="H1883" s="5">
        <v>9778</v>
      </c>
      <c r="I1883" s="5">
        <v>486</v>
      </c>
      <c r="J1883" s="5">
        <v>0</v>
      </c>
      <c r="K1883" s="5">
        <v>0</v>
      </c>
      <c r="L1883" s="5">
        <v>3753</v>
      </c>
      <c r="M1883" s="5">
        <v>1408</v>
      </c>
      <c r="N1883" s="5">
        <v>2345</v>
      </c>
      <c r="O1883" s="5">
        <v>402020</v>
      </c>
      <c r="P1883" s="3"/>
      <c r="Q1883" s="3"/>
    </row>
    <row r="1884" spans="1:17" x14ac:dyDescent="0.2">
      <c r="A1884" s="2">
        <v>2013</v>
      </c>
      <c r="B1884" s="1" t="s">
        <v>259</v>
      </c>
      <c r="C1884" s="2" t="s">
        <v>260</v>
      </c>
      <c r="D1884" s="2">
        <v>7965</v>
      </c>
      <c r="E1884" s="2">
        <v>79340</v>
      </c>
      <c r="F1884" s="2">
        <v>20474</v>
      </c>
      <c r="G1884" s="2">
        <v>68531</v>
      </c>
      <c r="H1884" s="2">
        <v>10809</v>
      </c>
      <c r="I1884" s="2">
        <v>448</v>
      </c>
      <c r="J1884" s="2">
        <v>0</v>
      </c>
      <c r="K1884" s="2">
        <v>0</v>
      </c>
      <c r="L1884" s="2">
        <v>3944</v>
      </c>
      <c r="M1884" s="2">
        <v>1474</v>
      </c>
      <c r="N1884" s="2">
        <v>2470</v>
      </c>
      <c r="O1884" s="2">
        <v>402020</v>
      </c>
      <c r="P1884" s="3"/>
      <c r="Q1884" s="3"/>
    </row>
    <row r="1885" spans="1:17" x14ac:dyDescent="0.2">
      <c r="A1885" s="5">
        <v>2014</v>
      </c>
      <c r="B1885" s="4" t="s">
        <v>259</v>
      </c>
      <c r="C1885" s="5" t="s">
        <v>260</v>
      </c>
      <c r="D1885" s="5">
        <v>8642</v>
      </c>
      <c r="E1885" s="5">
        <v>83126</v>
      </c>
      <c r="F1885" s="5">
        <v>22544</v>
      </c>
      <c r="G1885" s="5">
        <v>71992</v>
      </c>
      <c r="H1885" s="5">
        <v>11134</v>
      </c>
      <c r="I1885" s="5">
        <v>520</v>
      </c>
      <c r="J1885" s="5">
        <v>0</v>
      </c>
      <c r="K1885" s="5">
        <v>0</v>
      </c>
      <c r="L1885" s="5">
        <v>3694</v>
      </c>
      <c r="M1885" s="5">
        <v>1371</v>
      </c>
      <c r="N1885" s="5">
        <v>2323</v>
      </c>
      <c r="O1885" s="5">
        <v>402020</v>
      </c>
      <c r="P1885" s="3"/>
      <c r="Q1885" s="3"/>
    </row>
    <row r="1886" spans="1:17" x14ac:dyDescent="0.2">
      <c r="A1886" s="2">
        <v>2015</v>
      </c>
      <c r="B1886" s="1" t="s">
        <v>259</v>
      </c>
      <c r="C1886" s="2" t="s">
        <v>260</v>
      </c>
      <c r="D1886" s="2">
        <v>10768</v>
      </c>
      <c r="E1886" s="2">
        <v>86936</v>
      </c>
      <c r="F1886" s="2">
        <v>24724</v>
      </c>
      <c r="G1886" s="2">
        <v>75661</v>
      </c>
      <c r="H1886" s="2">
        <v>11275</v>
      </c>
      <c r="I1886" s="2">
        <v>640</v>
      </c>
      <c r="J1886" s="2">
        <v>0</v>
      </c>
      <c r="K1886" s="2">
        <v>0</v>
      </c>
      <c r="L1886" s="2">
        <v>3612</v>
      </c>
      <c r="M1886" s="2">
        <v>1315</v>
      </c>
      <c r="N1886" s="2">
        <v>2297</v>
      </c>
      <c r="O1886" s="2">
        <v>402020</v>
      </c>
      <c r="P1886" s="3"/>
      <c r="Q1886" s="3"/>
    </row>
    <row r="1887" spans="1:17" x14ac:dyDescent="0.2">
      <c r="A1887" s="5">
        <v>2016</v>
      </c>
      <c r="B1887" s="4" t="s">
        <v>259</v>
      </c>
      <c r="C1887" s="5" t="s">
        <v>260</v>
      </c>
      <c r="D1887" s="5">
        <v>12009</v>
      </c>
      <c r="E1887" s="5">
        <v>92308</v>
      </c>
      <c r="F1887" s="5">
        <v>25443</v>
      </c>
      <c r="G1887" s="5">
        <v>80985</v>
      </c>
      <c r="H1887" s="5">
        <v>11323</v>
      </c>
      <c r="I1887" s="5">
        <v>711</v>
      </c>
      <c r="J1887" s="5">
        <v>0</v>
      </c>
      <c r="K1887" s="5">
        <v>0</v>
      </c>
      <c r="L1887" s="5">
        <v>3656</v>
      </c>
      <c r="M1887" s="5">
        <v>1263</v>
      </c>
      <c r="N1887" s="5">
        <v>2393</v>
      </c>
      <c r="O1887" s="5">
        <v>402020</v>
      </c>
      <c r="P1887" s="3"/>
      <c r="Q1887" s="3"/>
    </row>
    <row r="1888" spans="1:17" x14ac:dyDescent="0.2">
      <c r="A1888" s="2">
        <v>2017</v>
      </c>
      <c r="B1888" s="1" t="s">
        <v>259</v>
      </c>
      <c r="C1888" s="2" t="s">
        <v>260</v>
      </c>
      <c r="D1888" s="2">
        <v>14059</v>
      </c>
      <c r="E1888" s="2">
        <v>100087</v>
      </c>
      <c r="F1888" s="2">
        <v>26326</v>
      </c>
      <c r="G1888" s="2">
        <v>89195</v>
      </c>
      <c r="H1888" s="2">
        <v>10892</v>
      </c>
      <c r="I1888" s="2">
        <v>802</v>
      </c>
      <c r="J1888" s="2">
        <v>0</v>
      </c>
      <c r="K1888" s="2">
        <v>0</v>
      </c>
      <c r="L1888" s="2">
        <v>3537</v>
      </c>
      <c r="M1888" s="2">
        <v>1438</v>
      </c>
      <c r="N1888" s="2">
        <v>2099</v>
      </c>
      <c r="O1888" s="2">
        <v>402020</v>
      </c>
      <c r="P1888" s="3"/>
      <c r="Q1888" s="3"/>
    </row>
    <row r="1889" spans="1:17" x14ac:dyDescent="0.2">
      <c r="A1889" s="5">
        <v>2018</v>
      </c>
      <c r="B1889" s="4" t="s">
        <v>259</v>
      </c>
      <c r="C1889" s="5" t="s">
        <v>260</v>
      </c>
      <c r="D1889" s="5">
        <v>15145</v>
      </c>
      <c r="E1889" s="5">
        <v>109553</v>
      </c>
      <c r="F1889" s="5">
        <v>27228</v>
      </c>
      <c r="G1889" s="5">
        <v>98423</v>
      </c>
      <c r="H1889" s="5">
        <v>11130</v>
      </c>
      <c r="I1889" s="5">
        <v>901</v>
      </c>
      <c r="J1889" s="5">
        <v>0</v>
      </c>
      <c r="K1889" s="5">
        <v>0</v>
      </c>
      <c r="L1889" s="5">
        <v>3597</v>
      </c>
      <c r="M1889" s="5">
        <v>855</v>
      </c>
      <c r="N1889" s="5">
        <v>2742</v>
      </c>
      <c r="O1889" s="5">
        <v>402020</v>
      </c>
      <c r="P1889" s="3"/>
      <c r="Q1889" s="3"/>
    </row>
    <row r="1890" spans="1:17" x14ac:dyDescent="0.2">
      <c r="A1890" s="2">
        <v>2019</v>
      </c>
      <c r="B1890" s="1" t="s">
        <v>259</v>
      </c>
      <c r="C1890" s="2" t="s">
        <v>260</v>
      </c>
      <c r="D1890" s="2">
        <v>7839</v>
      </c>
      <c r="E1890" s="2">
        <v>113996</v>
      </c>
      <c r="F1890" s="2">
        <v>25701</v>
      </c>
      <c r="G1890" s="2">
        <v>102137</v>
      </c>
      <c r="H1890" s="2">
        <v>11859</v>
      </c>
      <c r="I1890" s="2">
        <v>943</v>
      </c>
      <c r="J1890" s="2">
        <v>0</v>
      </c>
      <c r="K1890" s="2">
        <v>0</v>
      </c>
      <c r="L1890" s="2">
        <v>3835</v>
      </c>
      <c r="M1890" s="2">
        <v>878</v>
      </c>
      <c r="N1890" s="2">
        <v>2957</v>
      </c>
      <c r="O1890" s="2">
        <v>402020</v>
      </c>
      <c r="P1890" s="3"/>
      <c r="Q1890" s="3"/>
    </row>
    <row r="1891" spans="1:17" x14ac:dyDescent="0.2">
      <c r="A1891" s="5">
        <v>2003</v>
      </c>
      <c r="B1891" s="4" t="s">
        <v>261</v>
      </c>
      <c r="C1891" s="5" t="s">
        <v>262</v>
      </c>
      <c r="D1891" s="5">
        <v>398.27800000000002</v>
      </c>
      <c r="E1891" s="5">
        <v>2652.7089999999998</v>
      </c>
      <c r="F1891" s="5">
        <v>282.00700000000001</v>
      </c>
      <c r="G1891" s="5">
        <v>1075.789</v>
      </c>
      <c r="H1891" s="5">
        <v>1576.92</v>
      </c>
      <c r="I1891" s="5">
        <v>31.702999999999999</v>
      </c>
      <c r="J1891" s="5"/>
      <c r="K1891" s="5">
        <v>0</v>
      </c>
      <c r="L1891" s="5">
        <v>479.76</v>
      </c>
      <c r="M1891" s="5">
        <v>178.76</v>
      </c>
      <c r="N1891" s="5">
        <v>301</v>
      </c>
      <c r="O1891" s="5">
        <v>255030</v>
      </c>
      <c r="P1891" s="3"/>
      <c r="Q1891" s="3"/>
    </row>
    <row r="1892" spans="1:17" x14ac:dyDescent="0.2">
      <c r="A1892" s="2">
        <v>2004</v>
      </c>
      <c r="B1892" s="1" t="s">
        <v>261</v>
      </c>
      <c r="C1892" s="2" t="s">
        <v>262</v>
      </c>
      <c r="D1892" s="2">
        <v>275.755</v>
      </c>
      <c r="E1892" s="2">
        <v>2841.0039999999999</v>
      </c>
      <c r="F1892" s="2">
        <v>271.322</v>
      </c>
      <c r="G1892" s="2">
        <v>1156.539</v>
      </c>
      <c r="H1892" s="2">
        <v>1684.4649999999999</v>
      </c>
      <c r="I1892" s="2">
        <v>32.393999999999998</v>
      </c>
      <c r="J1892" s="2">
        <v>6.5750000000000002</v>
      </c>
      <c r="K1892" s="2">
        <v>0</v>
      </c>
      <c r="L1892" s="2">
        <v>534.75699999999995</v>
      </c>
      <c r="M1892" s="2">
        <v>190.56700000000001</v>
      </c>
      <c r="N1892" s="2">
        <v>344.19</v>
      </c>
      <c r="O1892" s="2">
        <v>255030</v>
      </c>
      <c r="P1892" s="3"/>
      <c r="Q1892" s="3"/>
    </row>
    <row r="1893" spans="1:17" x14ac:dyDescent="0.2">
      <c r="A1893" s="5">
        <v>2005</v>
      </c>
      <c r="B1893" s="4" t="s">
        <v>261</v>
      </c>
      <c r="C1893" s="5" t="s">
        <v>262</v>
      </c>
      <c r="D1893" s="5">
        <v>223.97399999999999</v>
      </c>
      <c r="E1893" s="5">
        <v>2992.1869999999999</v>
      </c>
      <c r="F1893" s="5">
        <v>278.74700000000001</v>
      </c>
      <c r="G1893" s="5">
        <v>1271.3920000000001</v>
      </c>
      <c r="H1893" s="5">
        <v>1720.7950000000001</v>
      </c>
      <c r="I1893" s="5">
        <v>29.526</v>
      </c>
      <c r="J1893" s="5">
        <v>9.0009999999999994</v>
      </c>
      <c r="K1893" s="5">
        <v>0</v>
      </c>
      <c r="L1893" s="5">
        <v>544.64200000000005</v>
      </c>
      <c r="M1893" s="5">
        <v>194.48699999999999</v>
      </c>
      <c r="N1893" s="5">
        <v>350.15499999999997</v>
      </c>
      <c r="O1893" s="5">
        <v>255030</v>
      </c>
      <c r="P1893" s="3"/>
      <c r="Q1893" s="3"/>
    </row>
    <row r="1894" spans="1:17" x14ac:dyDescent="0.2">
      <c r="A1894" s="2">
        <v>2006</v>
      </c>
      <c r="B1894" s="1" t="s">
        <v>261</v>
      </c>
      <c r="C1894" s="2" t="s">
        <v>262</v>
      </c>
      <c r="D1894" s="2">
        <v>219.238</v>
      </c>
      <c r="E1894" s="2">
        <v>3040.5140000000001</v>
      </c>
      <c r="F1894" s="2">
        <v>270.03800000000001</v>
      </c>
      <c r="G1894" s="2">
        <v>1294.7670000000001</v>
      </c>
      <c r="H1894" s="2">
        <v>1745.7470000000001</v>
      </c>
      <c r="I1894" s="2">
        <v>37.814999999999998</v>
      </c>
      <c r="J1894" s="2">
        <v>7.0019999999999998</v>
      </c>
      <c r="K1894" s="2">
        <v>0</v>
      </c>
      <c r="L1894" s="2">
        <v>220.363</v>
      </c>
      <c r="M1894" s="2">
        <v>82.42</v>
      </c>
      <c r="N1894" s="2">
        <v>137.94300000000001</v>
      </c>
      <c r="O1894" s="2">
        <v>255030</v>
      </c>
      <c r="P1894" s="3"/>
      <c r="Q1894" s="3"/>
    </row>
    <row r="1895" spans="1:17" x14ac:dyDescent="0.2">
      <c r="A1895" s="5">
        <v>2007</v>
      </c>
      <c r="B1895" s="4" t="s">
        <v>261</v>
      </c>
      <c r="C1895" s="5" t="s">
        <v>262</v>
      </c>
      <c r="D1895" s="5">
        <v>119.82</v>
      </c>
      <c r="E1895" s="5">
        <v>8656.4310000000005</v>
      </c>
      <c r="F1895" s="5">
        <v>4282.0020000000004</v>
      </c>
      <c r="G1895" s="5">
        <v>5943.4359999999997</v>
      </c>
      <c r="H1895" s="5">
        <v>2712.9949999999999</v>
      </c>
      <c r="I1895" s="5">
        <v>263.19600000000003</v>
      </c>
      <c r="J1895" s="5">
        <v>8.8450000000000006</v>
      </c>
      <c r="K1895" s="5">
        <v>0</v>
      </c>
      <c r="L1895" s="5">
        <v>-2.5979999999999999</v>
      </c>
      <c r="M1895" s="5">
        <v>10.218</v>
      </c>
      <c r="N1895" s="5">
        <v>-12.816000000000001</v>
      </c>
      <c r="O1895" s="5">
        <v>255030</v>
      </c>
      <c r="P1895" s="3"/>
      <c r="Q1895" s="3"/>
    </row>
    <row r="1896" spans="1:17" x14ac:dyDescent="0.2">
      <c r="A1896" s="2">
        <v>2008</v>
      </c>
      <c r="B1896" s="1" t="s">
        <v>261</v>
      </c>
      <c r="C1896" s="2" t="s">
        <v>262</v>
      </c>
      <c r="D1896" s="2">
        <v>380.09500000000003</v>
      </c>
      <c r="E1896" s="2">
        <v>8889.1990000000005</v>
      </c>
      <c r="F1896" s="2">
        <v>4137.1139999999996</v>
      </c>
      <c r="G1896" s="2">
        <v>6043.58</v>
      </c>
      <c r="H1896" s="2">
        <v>2845.6190000000001</v>
      </c>
      <c r="I1896" s="2">
        <v>391.93200000000002</v>
      </c>
      <c r="J1896" s="2">
        <v>3.0609999999999999</v>
      </c>
      <c r="K1896" s="2">
        <v>0</v>
      </c>
      <c r="L1896" s="2">
        <v>194.40299999999999</v>
      </c>
      <c r="M1896" s="2">
        <v>86.221000000000004</v>
      </c>
      <c r="N1896" s="2">
        <v>108.182</v>
      </c>
      <c r="O1896" s="2">
        <v>255030</v>
      </c>
      <c r="P1896" s="3"/>
      <c r="Q1896" s="3"/>
    </row>
    <row r="1897" spans="1:17" x14ac:dyDescent="0.2">
      <c r="A1897" s="5">
        <v>2009</v>
      </c>
      <c r="B1897" s="4" t="s">
        <v>261</v>
      </c>
      <c r="C1897" s="5" t="s">
        <v>262</v>
      </c>
      <c r="D1897" s="5">
        <v>223.67599999999999</v>
      </c>
      <c r="E1897" s="5">
        <v>8863.5190000000002</v>
      </c>
      <c r="F1897" s="5">
        <v>3403.386</v>
      </c>
      <c r="G1897" s="5">
        <v>5454.7349999999997</v>
      </c>
      <c r="H1897" s="5">
        <v>3408.7840000000001</v>
      </c>
      <c r="I1897" s="5">
        <v>345.74400000000003</v>
      </c>
      <c r="J1897" s="5">
        <v>0.14399999999999999</v>
      </c>
      <c r="K1897" s="5">
        <v>0</v>
      </c>
      <c r="L1897" s="5">
        <v>552.11599999999999</v>
      </c>
      <c r="M1897" s="5">
        <v>212.67400000000001</v>
      </c>
      <c r="N1897" s="5">
        <v>339.44200000000001</v>
      </c>
      <c r="O1897" s="5">
        <v>255030</v>
      </c>
      <c r="P1897" s="3"/>
      <c r="Q1897" s="3"/>
    </row>
    <row r="1898" spans="1:17" x14ac:dyDescent="0.2">
      <c r="A1898" s="2">
        <v>2010</v>
      </c>
      <c r="B1898" s="1" t="s">
        <v>261</v>
      </c>
      <c r="C1898" s="2" t="s">
        <v>262</v>
      </c>
      <c r="D1898" s="2">
        <v>499.64600000000002</v>
      </c>
      <c r="E1898" s="2">
        <v>9546.2219999999998</v>
      </c>
      <c r="F1898" s="2">
        <v>3288.2269999999999</v>
      </c>
      <c r="G1898" s="2">
        <v>5482.59</v>
      </c>
      <c r="H1898" s="2">
        <v>4063.6320000000001</v>
      </c>
      <c r="I1898" s="2">
        <v>274.21199999999999</v>
      </c>
      <c r="J1898" s="2">
        <v>0.22</v>
      </c>
      <c r="K1898" s="2">
        <v>0</v>
      </c>
      <c r="L1898" s="2">
        <v>984.97199999999998</v>
      </c>
      <c r="M1898" s="2">
        <v>357.11500000000001</v>
      </c>
      <c r="N1898" s="2">
        <v>627.85699999999997</v>
      </c>
      <c r="O1898" s="2">
        <v>255030</v>
      </c>
      <c r="P1898" s="3"/>
      <c r="Q1898" s="3"/>
    </row>
    <row r="1899" spans="1:17" x14ac:dyDescent="0.2">
      <c r="A1899" s="5">
        <v>2011</v>
      </c>
      <c r="B1899" s="4" t="s">
        <v>261</v>
      </c>
      <c r="C1899" s="5" t="s">
        <v>262</v>
      </c>
      <c r="D1899" s="5">
        <v>127.503</v>
      </c>
      <c r="E1899" s="5">
        <v>9688.52</v>
      </c>
      <c r="F1899" s="5">
        <v>2618.4810000000002</v>
      </c>
      <c r="G1899" s="5">
        <v>5013.9380000000001</v>
      </c>
      <c r="H1899" s="5">
        <v>4674.5820000000003</v>
      </c>
      <c r="I1899" s="5">
        <v>206.49100000000001</v>
      </c>
      <c r="J1899" s="5">
        <v>9.0999999999999998E-2</v>
      </c>
      <c r="K1899" s="5">
        <v>0</v>
      </c>
      <c r="L1899" s="5">
        <v>1225.289</v>
      </c>
      <c r="M1899" s="5">
        <v>458.60399999999998</v>
      </c>
      <c r="N1899" s="5">
        <v>766.68499999999995</v>
      </c>
      <c r="O1899" s="5">
        <v>255030</v>
      </c>
      <c r="P1899" s="3"/>
      <c r="Q1899" s="3"/>
    </row>
    <row r="1900" spans="1:17" x14ac:dyDescent="0.2">
      <c r="A1900" s="2">
        <v>2012</v>
      </c>
      <c r="B1900" s="1" t="s">
        <v>261</v>
      </c>
      <c r="C1900" s="2" t="s">
        <v>262</v>
      </c>
      <c r="D1900" s="2">
        <v>145.09399999999999</v>
      </c>
      <c r="E1900" s="2">
        <v>10367.682000000001</v>
      </c>
      <c r="F1900" s="2">
        <v>2772.2280000000001</v>
      </c>
      <c r="G1900" s="2">
        <v>5382.3519999999999</v>
      </c>
      <c r="H1900" s="2">
        <v>4985.33</v>
      </c>
      <c r="I1900" s="2">
        <v>128.52600000000001</v>
      </c>
      <c r="J1900" s="2"/>
      <c r="K1900" s="2">
        <v>0</v>
      </c>
      <c r="L1900" s="2">
        <v>1497.394</v>
      </c>
      <c r="M1900" s="2">
        <v>544.73199999999997</v>
      </c>
      <c r="N1900" s="2">
        <v>952.66200000000003</v>
      </c>
      <c r="O1900" s="2">
        <v>255030</v>
      </c>
      <c r="P1900" s="3"/>
      <c r="Q1900" s="3"/>
    </row>
    <row r="1901" spans="1:17" x14ac:dyDescent="0.2">
      <c r="A1901" s="5">
        <v>2013</v>
      </c>
      <c r="B1901" s="4" t="s">
        <v>261</v>
      </c>
      <c r="C1901" s="5" t="s">
        <v>262</v>
      </c>
      <c r="D1901" s="5">
        <v>506.18700000000001</v>
      </c>
      <c r="E1901" s="5">
        <v>10867.523999999999</v>
      </c>
      <c r="F1901" s="5">
        <v>2818.7539999999999</v>
      </c>
      <c r="G1901" s="5">
        <v>5465.3310000000001</v>
      </c>
      <c r="H1901" s="5">
        <v>5402.1930000000002</v>
      </c>
      <c r="I1901" s="5">
        <v>90.183999999999997</v>
      </c>
      <c r="J1901" s="5">
        <v>0</v>
      </c>
      <c r="K1901" s="5">
        <v>0</v>
      </c>
      <c r="L1901" s="5">
        <v>1628.33</v>
      </c>
      <c r="M1901" s="5">
        <v>603.21400000000006</v>
      </c>
      <c r="N1901" s="5">
        <v>1025.116</v>
      </c>
      <c r="O1901" s="5">
        <v>255030</v>
      </c>
      <c r="P1901" s="3"/>
      <c r="Q1901" s="3"/>
    </row>
    <row r="1902" spans="1:17" x14ac:dyDescent="0.2">
      <c r="A1902" s="2">
        <v>2014</v>
      </c>
      <c r="B1902" s="1" t="s">
        <v>261</v>
      </c>
      <c r="C1902" s="2" t="s">
        <v>262</v>
      </c>
      <c r="D1902" s="2">
        <v>579.82299999999998</v>
      </c>
      <c r="E1902" s="2">
        <v>11224.103999999999</v>
      </c>
      <c r="F1902" s="2">
        <v>2740.585</v>
      </c>
      <c r="G1902" s="2">
        <v>5514.0659999999998</v>
      </c>
      <c r="H1902" s="2">
        <v>5710.0379999999996</v>
      </c>
      <c r="I1902" s="2">
        <v>88.432000000000002</v>
      </c>
      <c r="J1902" s="2">
        <v>0</v>
      </c>
      <c r="K1902" s="2">
        <v>0</v>
      </c>
      <c r="L1902" s="2">
        <v>1680.8610000000001</v>
      </c>
      <c r="M1902" s="2">
        <v>615.51599999999996</v>
      </c>
      <c r="N1902" s="2">
        <v>1065.345</v>
      </c>
      <c r="O1902" s="2">
        <v>255030</v>
      </c>
      <c r="P1902" s="3"/>
      <c r="Q1902" s="3"/>
    </row>
    <row r="1903" spans="1:17" x14ac:dyDescent="0.2">
      <c r="A1903" s="5">
        <v>2015</v>
      </c>
      <c r="B1903" s="4" t="s">
        <v>261</v>
      </c>
      <c r="C1903" s="5" t="s">
        <v>262</v>
      </c>
      <c r="D1903" s="5">
        <v>157.947</v>
      </c>
      <c r="E1903" s="5">
        <v>11257.885</v>
      </c>
      <c r="F1903" s="5">
        <v>2970.5540000000001</v>
      </c>
      <c r="G1903" s="5">
        <v>5880.009</v>
      </c>
      <c r="H1903" s="5">
        <v>5377.8760000000002</v>
      </c>
      <c r="I1903" s="5">
        <v>88.343999999999994</v>
      </c>
      <c r="J1903" s="5">
        <v>0</v>
      </c>
      <c r="K1903" s="5">
        <v>0</v>
      </c>
      <c r="L1903" s="5">
        <v>1853.0239999999999</v>
      </c>
      <c r="M1903" s="5">
        <v>687.94399999999996</v>
      </c>
      <c r="N1903" s="5">
        <v>1165.08</v>
      </c>
      <c r="O1903" s="5">
        <v>255030</v>
      </c>
      <c r="P1903" s="3"/>
      <c r="Q1903" s="3"/>
    </row>
    <row r="1904" spans="1:17" x14ac:dyDescent="0.2">
      <c r="A1904" s="2">
        <v>2016</v>
      </c>
      <c r="B1904" s="1" t="s">
        <v>261</v>
      </c>
      <c r="C1904" s="2" t="s">
        <v>262</v>
      </c>
      <c r="D1904" s="2">
        <v>187.91499999999999</v>
      </c>
      <c r="E1904" s="2">
        <v>11672.298000000001</v>
      </c>
      <c r="F1904" s="2">
        <v>3211.5259999999998</v>
      </c>
      <c r="G1904" s="2">
        <v>6266.0039999999999</v>
      </c>
      <c r="H1904" s="2">
        <v>5406.2939999999999</v>
      </c>
      <c r="I1904" s="2">
        <v>99.221000000000004</v>
      </c>
      <c r="J1904" s="2">
        <v>0</v>
      </c>
      <c r="K1904" s="2">
        <v>0</v>
      </c>
      <c r="L1904" s="2">
        <v>1965.6279999999999</v>
      </c>
      <c r="M1904" s="2">
        <v>714.495</v>
      </c>
      <c r="N1904" s="2">
        <v>1251.133</v>
      </c>
      <c r="O1904" s="2">
        <v>255030</v>
      </c>
      <c r="P1904" s="3"/>
      <c r="Q1904" s="3"/>
    </row>
    <row r="1905" spans="1:17" x14ac:dyDescent="0.2">
      <c r="A1905" s="5">
        <v>2017</v>
      </c>
      <c r="B1905" s="4" t="s">
        <v>261</v>
      </c>
      <c r="C1905" s="5" t="s">
        <v>262</v>
      </c>
      <c r="D1905" s="5">
        <v>267.44099999999997</v>
      </c>
      <c r="E1905" s="5">
        <v>12516.911</v>
      </c>
      <c r="F1905" s="5">
        <v>3005.9580000000001</v>
      </c>
      <c r="G1905" s="5">
        <v>6391.1369999999997</v>
      </c>
      <c r="H1905" s="5">
        <v>6125.7740000000003</v>
      </c>
      <c r="I1905" s="5">
        <v>99.036000000000001</v>
      </c>
      <c r="J1905" s="5">
        <v>0</v>
      </c>
      <c r="K1905" s="5">
        <v>0</v>
      </c>
      <c r="L1905" s="5">
        <v>1907.28</v>
      </c>
      <c r="M1905" s="5">
        <v>368.32</v>
      </c>
      <c r="N1905" s="5">
        <v>1538.96</v>
      </c>
      <c r="O1905" s="5">
        <v>255030</v>
      </c>
      <c r="P1905" s="3"/>
      <c r="Q1905" s="3"/>
    </row>
    <row r="1906" spans="1:17" x14ac:dyDescent="0.2">
      <c r="A1906" s="2">
        <v>2018</v>
      </c>
      <c r="B1906" s="1" t="s">
        <v>261</v>
      </c>
      <c r="C1906" s="2" t="s">
        <v>262</v>
      </c>
      <c r="D1906" s="2">
        <v>235.48699999999999</v>
      </c>
      <c r="E1906" s="2">
        <v>13204.038</v>
      </c>
      <c r="F1906" s="2">
        <v>2864.69</v>
      </c>
      <c r="G1906" s="2">
        <v>6786.6450000000004</v>
      </c>
      <c r="H1906" s="2">
        <v>6417.393</v>
      </c>
      <c r="I1906" s="2">
        <v>103.571</v>
      </c>
      <c r="J1906" s="2">
        <v>0</v>
      </c>
      <c r="K1906" s="2">
        <v>0</v>
      </c>
      <c r="L1906" s="2">
        <v>2015.4159999999999</v>
      </c>
      <c r="M1906" s="2">
        <v>425.94400000000002</v>
      </c>
      <c r="N1906" s="2">
        <v>1589.472</v>
      </c>
      <c r="O1906" s="2">
        <v>255030</v>
      </c>
      <c r="P1906" s="3"/>
      <c r="Q1906" s="3"/>
    </row>
    <row r="1907" spans="1:17" x14ac:dyDescent="0.2">
      <c r="A1907" s="5">
        <v>2004</v>
      </c>
      <c r="B1907" s="4" t="s">
        <v>263</v>
      </c>
      <c r="C1907" s="5" t="s">
        <v>264</v>
      </c>
      <c r="D1907" s="5">
        <v>73.302000000000007</v>
      </c>
      <c r="E1907" s="5">
        <v>4203.7879999999996</v>
      </c>
      <c r="F1907" s="5">
        <v>724.24099999999999</v>
      </c>
      <c r="G1907" s="5">
        <v>1915.1369999999999</v>
      </c>
      <c r="H1907" s="5">
        <v>2288.6509999999998</v>
      </c>
      <c r="I1907" s="5">
        <v>57.253999999999998</v>
      </c>
      <c r="J1907" s="5">
        <v>2.2050000000000001</v>
      </c>
      <c r="K1907" s="5">
        <v>19.353000000000002</v>
      </c>
      <c r="L1907" s="5">
        <v>854.47900000000004</v>
      </c>
      <c r="M1907" s="5">
        <v>335.93099999999998</v>
      </c>
      <c r="N1907" s="5">
        <v>499.19499999999999</v>
      </c>
      <c r="O1907" s="5">
        <v>351020</v>
      </c>
      <c r="P1907" s="3"/>
      <c r="Q1907" s="3"/>
    </row>
    <row r="1908" spans="1:17" x14ac:dyDescent="0.2">
      <c r="A1908" s="2">
        <v>2005</v>
      </c>
      <c r="B1908" s="1" t="s">
        <v>263</v>
      </c>
      <c r="C1908" s="2" t="s">
        <v>264</v>
      </c>
      <c r="D1908" s="2">
        <v>92.13</v>
      </c>
      <c r="E1908" s="2">
        <v>5306.1149999999998</v>
      </c>
      <c r="F1908" s="2">
        <v>1257.3810000000001</v>
      </c>
      <c r="G1908" s="2">
        <v>2543.1309999999999</v>
      </c>
      <c r="H1908" s="2">
        <v>2762.9839999999999</v>
      </c>
      <c r="I1908" s="2">
        <v>61.445999999999998</v>
      </c>
      <c r="J1908" s="2">
        <v>3.9750000000000001</v>
      </c>
      <c r="K1908" s="2">
        <v>19.495000000000001</v>
      </c>
      <c r="L1908" s="2">
        <v>929.94899999999996</v>
      </c>
      <c r="M1908" s="2">
        <v>364.17700000000002</v>
      </c>
      <c r="N1908" s="2">
        <v>546.27700000000004</v>
      </c>
      <c r="O1908" s="2">
        <v>351020</v>
      </c>
      <c r="P1908" s="3"/>
      <c r="Q1908" s="3"/>
    </row>
    <row r="1909" spans="1:17" x14ac:dyDescent="0.2">
      <c r="A1909" s="5">
        <v>2006</v>
      </c>
      <c r="B1909" s="4" t="s">
        <v>263</v>
      </c>
      <c r="C1909" s="5" t="s">
        <v>264</v>
      </c>
      <c r="D1909" s="5">
        <v>149.63999999999999</v>
      </c>
      <c r="E1909" s="5">
        <v>5661.482</v>
      </c>
      <c r="F1909" s="5">
        <v>1255.979</v>
      </c>
      <c r="G1909" s="5">
        <v>2642.3110000000001</v>
      </c>
      <c r="H1909" s="5">
        <v>3019.1709999999998</v>
      </c>
      <c r="I1909" s="5">
        <v>96.453999999999994</v>
      </c>
      <c r="J1909" s="5">
        <v>5.0289999999999999</v>
      </c>
      <c r="K1909" s="5">
        <v>23.9</v>
      </c>
      <c r="L1909" s="5">
        <v>1057.173</v>
      </c>
      <c r="M1909" s="5">
        <v>407.58100000000002</v>
      </c>
      <c r="N1909" s="5">
        <v>586.42100000000005</v>
      </c>
      <c r="O1909" s="5">
        <v>351020</v>
      </c>
      <c r="P1909" s="3"/>
      <c r="Q1909" s="3"/>
    </row>
    <row r="1910" spans="1:17" x14ac:dyDescent="0.2">
      <c r="A1910" s="2">
        <v>2007</v>
      </c>
      <c r="B1910" s="1" t="s">
        <v>263</v>
      </c>
      <c r="C1910" s="2" t="s">
        <v>264</v>
      </c>
      <c r="D1910" s="2">
        <v>167.59399999999999</v>
      </c>
      <c r="E1910" s="2">
        <v>8565.6929999999993</v>
      </c>
      <c r="F1910" s="2">
        <v>3440.7930000000001</v>
      </c>
      <c r="G1910" s="2">
        <v>5241.451</v>
      </c>
      <c r="H1910" s="2">
        <v>3324.2420000000002</v>
      </c>
      <c r="I1910" s="2">
        <v>186.32900000000001</v>
      </c>
      <c r="J1910" s="2">
        <v>8.0150000000000006</v>
      </c>
      <c r="K1910" s="2">
        <v>26.51</v>
      </c>
      <c r="L1910" s="2">
        <v>938.91200000000003</v>
      </c>
      <c r="M1910" s="2">
        <v>358.57400000000001</v>
      </c>
      <c r="N1910" s="2">
        <v>339.93900000000002</v>
      </c>
      <c r="O1910" s="2">
        <v>351020</v>
      </c>
      <c r="P1910" s="3"/>
      <c r="Q1910" s="3"/>
    </row>
    <row r="1911" spans="1:17" x14ac:dyDescent="0.2">
      <c r="A1911" s="5">
        <v>2008</v>
      </c>
      <c r="B1911" s="4" t="s">
        <v>263</v>
      </c>
      <c r="C1911" s="5" t="s">
        <v>264</v>
      </c>
      <c r="D1911" s="5">
        <v>253.946</v>
      </c>
      <c r="E1911" s="5">
        <v>8403.83</v>
      </c>
      <c r="F1911" s="5">
        <v>3083.2310000000002</v>
      </c>
      <c r="G1911" s="5">
        <v>4798.9340000000002</v>
      </c>
      <c r="H1911" s="5">
        <v>3604.8960000000002</v>
      </c>
      <c r="I1911" s="5">
        <v>185.476</v>
      </c>
      <c r="J1911" s="5">
        <v>5.7119999999999997</v>
      </c>
      <c r="K1911" s="5">
        <v>31.704999999999998</v>
      </c>
      <c r="L1911" s="5">
        <v>1050.6569999999999</v>
      </c>
      <c r="M1911" s="5">
        <v>386.76799999999997</v>
      </c>
      <c r="N1911" s="5">
        <v>581.49</v>
      </c>
      <c r="O1911" s="5">
        <v>351020</v>
      </c>
      <c r="P1911" s="3"/>
      <c r="Q1911" s="3"/>
    </row>
    <row r="1912" spans="1:17" x14ac:dyDescent="0.2">
      <c r="A1912" s="2">
        <v>2009</v>
      </c>
      <c r="B1912" s="1" t="s">
        <v>263</v>
      </c>
      <c r="C1912" s="2" t="s">
        <v>264</v>
      </c>
      <c r="D1912" s="2">
        <v>534.25599999999997</v>
      </c>
      <c r="E1912" s="2">
        <v>8563.643</v>
      </c>
      <c r="F1912" s="2">
        <v>3107.299</v>
      </c>
      <c r="G1912" s="2">
        <v>4552.1790000000001</v>
      </c>
      <c r="H1912" s="2">
        <v>3989.6390000000001</v>
      </c>
      <c r="I1912" s="2">
        <v>146.58600000000001</v>
      </c>
      <c r="J1912" s="2">
        <v>2.5179999999999998</v>
      </c>
      <c r="K1912" s="2">
        <v>37.110999999999997</v>
      </c>
      <c r="L1912" s="2">
        <v>1227.932</v>
      </c>
      <c r="M1912" s="2">
        <v>460.47399999999999</v>
      </c>
      <c r="N1912" s="2">
        <v>729.11099999999999</v>
      </c>
      <c r="O1912" s="2">
        <v>351020</v>
      </c>
      <c r="P1912" s="3"/>
      <c r="Q1912" s="3"/>
    </row>
    <row r="1913" spans="1:17" x14ac:dyDescent="0.2">
      <c r="A1913" s="5">
        <v>2010</v>
      </c>
      <c r="B1913" s="4" t="s">
        <v>263</v>
      </c>
      <c r="C1913" s="5" t="s">
        <v>264</v>
      </c>
      <c r="D1913" s="5">
        <v>449.30099999999999</v>
      </c>
      <c r="E1913" s="5">
        <v>8527.6299999999992</v>
      </c>
      <c r="F1913" s="5">
        <v>2990.1559999999999</v>
      </c>
      <c r="G1913" s="5">
        <v>4473.5050000000001</v>
      </c>
      <c r="H1913" s="5">
        <v>4033.48</v>
      </c>
      <c r="I1913" s="5">
        <v>147.50200000000001</v>
      </c>
      <c r="J1913" s="5">
        <v>1.4139999999999999</v>
      </c>
      <c r="K1913" s="5">
        <v>36.122999999999998</v>
      </c>
      <c r="L1913" s="5">
        <v>1184.335</v>
      </c>
      <c r="M1913" s="5">
        <v>425.53100000000001</v>
      </c>
      <c r="N1913" s="5">
        <v>720.89400000000001</v>
      </c>
      <c r="O1913" s="5">
        <v>351020</v>
      </c>
      <c r="P1913" s="3"/>
      <c r="Q1913" s="3"/>
    </row>
    <row r="1914" spans="1:17" x14ac:dyDescent="0.2">
      <c r="A1914" s="2">
        <v>2011</v>
      </c>
      <c r="B1914" s="1" t="s">
        <v>263</v>
      </c>
      <c r="C1914" s="2" t="s">
        <v>264</v>
      </c>
      <c r="D1914" s="2">
        <v>164.886</v>
      </c>
      <c r="E1914" s="2">
        <v>9313.3790000000008</v>
      </c>
      <c r="F1914" s="2">
        <v>3939.9169999999999</v>
      </c>
      <c r="G1914" s="2">
        <v>5598.38</v>
      </c>
      <c r="H1914" s="2">
        <v>3692.8719999999998</v>
      </c>
      <c r="I1914" s="2">
        <v>170.249</v>
      </c>
      <c r="J1914" s="2">
        <v>2.766</v>
      </c>
      <c r="K1914" s="2">
        <v>35.082999999999998</v>
      </c>
      <c r="L1914" s="2">
        <v>856.23199999999997</v>
      </c>
      <c r="M1914" s="2">
        <v>349</v>
      </c>
      <c r="N1914" s="2">
        <v>470.56700000000001</v>
      </c>
      <c r="O1914" s="2">
        <v>351020</v>
      </c>
      <c r="P1914" s="3"/>
      <c r="Q1914" s="3"/>
    </row>
    <row r="1915" spans="1:17" x14ac:dyDescent="0.2">
      <c r="A1915" s="5">
        <v>2012</v>
      </c>
      <c r="B1915" s="4" t="s">
        <v>263</v>
      </c>
      <c r="C1915" s="5" t="s">
        <v>264</v>
      </c>
      <c r="D1915" s="5">
        <v>295.58600000000001</v>
      </c>
      <c r="E1915" s="5">
        <v>9283.8629999999994</v>
      </c>
      <c r="F1915" s="5">
        <v>3363.5770000000002</v>
      </c>
      <c r="G1915" s="5">
        <v>5098.134</v>
      </c>
      <c r="H1915" s="5">
        <v>4163.0469999999996</v>
      </c>
      <c r="I1915" s="5">
        <v>167.68799999999999</v>
      </c>
      <c r="J1915" s="5">
        <v>2.9990000000000001</v>
      </c>
      <c r="K1915" s="5">
        <v>36.412999999999997</v>
      </c>
      <c r="L1915" s="5">
        <v>1068.395</v>
      </c>
      <c r="M1915" s="5">
        <v>401.89699999999999</v>
      </c>
      <c r="N1915" s="5">
        <v>555.721</v>
      </c>
      <c r="O1915" s="5">
        <v>351020</v>
      </c>
      <c r="P1915" s="3"/>
      <c r="Q1915" s="3"/>
    </row>
    <row r="1916" spans="1:17" x14ac:dyDescent="0.2">
      <c r="A1916" s="2">
        <v>2013</v>
      </c>
      <c r="B1916" s="1" t="s">
        <v>263</v>
      </c>
      <c r="C1916" s="2" t="s">
        <v>264</v>
      </c>
      <c r="D1916" s="2">
        <v>187</v>
      </c>
      <c r="E1916" s="2">
        <v>8948</v>
      </c>
      <c r="F1916" s="2">
        <v>3332</v>
      </c>
      <c r="G1916" s="2">
        <v>4975</v>
      </c>
      <c r="H1916" s="2">
        <v>3948</v>
      </c>
      <c r="I1916" s="2">
        <v>162</v>
      </c>
      <c r="J1916" s="2">
        <v>3</v>
      </c>
      <c r="K1916" s="2">
        <v>34</v>
      </c>
      <c r="L1916" s="2">
        <v>1348</v>
      </c>
      <c r="M1916" s="2">
        <v>500</v>
      </c>
      <c r="N1916" s="2">
        <v>849</v>
      </c>
      <c r="O1916" s="2">
        <v>351020</v>
      </c>
      <c r="P1916" s="3"/>
      <c r="Q1916" s="3"/>
    </row>
    <row r="1917" spans="1:17" x14ac:dyDescent="0.2">
      <c r="A1917" s="5">
        <v>2014</v>
      </c>
      <c r="B1917" s="4" t="s">
        <v>263</v>
      </c>
      <c r="C1917" s="5" t="s">
        <v>264</v>
      </c>
      <c r="D1917" s="5">
        <v>192</v>
      </c>
      <c r="E1917" s="5">
        <v>9877</v>
      </c>
      <c r="F1917" s="5">
        <v>3762</v>
      </c>
      <c r="G1917" s="5">
        <v>5547</v>
      </c>
      <c r="H1917" s="5">
        <v>4301</v>
      </c>
      <c r="I1917" s="5">
        <v>167</v>
      </c>
      <c r="J1917" s="5">
        <v>3</v>
      </c>
      <c r="K1917" s="5">
        <v>36</v>
      </c>
      <c r="L1917" s="5">
        <v>849</v>
      </c>
      <c r="M1917" s="5">
        <v>262</v>
      </c>
      <c r="N1917" s="5">
        <v>556</v>
      </c>
      <c r="O1917" s="5">
        <v>351020</v>
      </c>
      <c r="P1917" s="3"/>
      <c r="Q1917" s="3"/>
    </row>
    <row r="1918" spans="1:17" x14ac:dyDescent="0.2">
      <c r="A1918" s="2">
        <v>2015</v>
      </c>
      <c r="B1918" s="1" t="s">
        <v>263</v>
      </c>
      <c r="C1918" s="2" t="s">
        <v>264</v>
      </c>
      <c r="D1918" s="2">
        <v>133</v>
      </c>
      <c r="E1918" s="2">
        <v>9962</v>
      </c>
      <c r="F1918" s="2">
        <v>3651</v>
      </c>
      <c r="G1918" s="2">
        <v>5179</v>
      </c>
      <c r="H1918" s="2">
        <v>4684</v>
      </c>
      <c r="I1918" s="2">
        <v>148</v>
      </c>
      <c r="J1918" s="2">
        <v>1</v>
      </c>
      <c r="K1918" s="2">
        <v>44</v>
      </c>
      <c r="L1918" s="2">
        <v>1126</v>
      </c>
      <c r="M1918" s="2">
        <v>373</v>
      </c>
      <c r="N1918" s="2">
        <v>709</v>
      </c>
      <c r="O1918" s="2">
        <v>351020</v>
      </c>
      <c r="P1918" s="3"/>
      <c r="Q1918" s="3"/>
    </row>
    <row r="1919" spans="1:17" x14ac:dyDescent="0.2">
      <c r="A1919" s="5">
        <v>2016</v>
      </c>
      <c r="B1919" s="4" t="s">
        <v>263</v>
      </c>
      <c r="C1919" s="5" t="s">
        <v>264</v>
      </c>
      <c r="D1919" s="5">
        <v>359</v>
      </c>
      <c r="E1919" s="5">
        <v>10100</v>
      </c>
      <c r="F1919" s="5">
        <v>3734</v>
      </c>
      <c r="G1919" s="5">
        <v>5363</v>
      </c>
      <c r="H1919" s="5">
        <v>4628</v>
      </c>
      <c r="I1919" s="5">
        <v>144</v>
      </c>
      <c r="J1919" s="5">
        <v>1</v>
      </c>
      <c r="K1919" s="5">
        <v>51</v>
      </c>
      <c r="L1919" s="5">
        <v>1125</v>
      </c>
      <c r="M1919" s="5">
        <v>429</v>
      </c>
      <c r="N1919" s="5">
        <v>645</v>
      </c>
      <c r="O1919" s="5">
        <v>351020</v>
      </c>
      <c r="P1919" s="3"/>
      <c r="Q1919" s="3"/>
    </row>
    <row r="1920" spans="1:17" x14ac:dyDescent="0.2">
      <c r="A1920" s="2">
        <v>2017</v>
      </c>
      <c r="B1920" s="1" t="s">
        <v>263</v>
      </c>
      <c r="C1920" s="2" t="s">
        <v>264</v>
      </c>
      <c r="D1920" s="2">
        <v>137</v>
      </c>
      <c r="E1920" s="2">
        <v>10503</v>
      </c>
      <c r="F1920" s="2">
        <v>3784</v>
      </c>
      <c r="G1920" s="2">
        <v>5468</v>
      </c>
      <c r="H1920" s="2">
        <v>4921</v>
      </c>
      <c r="I1920" s="2">
        <v>153</v>
      </c>
      <c r="J1920" s="2">
        <v>2</v>
      </c>
      <c r="K1920" s="2">
        <v>52</v>
      </c>
      <c r="L1920" s="2">
        <v>1065</v>
      </c>
      <c r="M1920" s="2">
        <v>241</v>
      </c>
      <c r="N1920" s="2">
        <v>772</v>
      </c>
      <c r="O1920" s="2">
        <v>351020</v>
      </c>
      <c r="P1920" s="3"/>
      <c r="Q1920" s="3"/>
    </row>
    <row r="1921" spans="1:17" x14ac:dyDescent="0.2">
      <c r="A1921" s="5">
        <v>2018</v>
      </c>
      <c r="B1921" s="4" t="s">
        <v>263</v>
      </c>
      <c r="C1921" s="5" t="s">
        <v>264</v>
      </c>
      <c r="D1921" s="5">
        <v>135</v>
      </c>
      <c r="E1921" s="5">
        <v>11003</v>
      </c>
      <c r="F1921" s="5">
        <v>3893</v>
      </c>
      <c r="G1921" s="5">
        <v>5659</v>
      </c>
      <c r="H1921" s="5">
        <v>5216</v>
      </c>
      <c r="I1921" s="5">
        <v>169</v>
      </c>
      <c r="J1921" s="5">
        <v>2</v>
      </c>
      <c r="K1921" s="5">
        <v>52</v>
      </c>
      <c r="L1921" s="5">
        <v>970</v>
      </c>
      <c r="M1921" s="5">
        <v>182</v>
      </c>
      <c r="N1921" s="5">
        <v>736</v>
      </c>
      <c r="O1921" s="5">
        <v>351020</v>
      </c>
      <c r="P1921" s="3"/>
      <c r="Q1921" s="3"/>
    </row>
    <row r="1922" spans="1:17" x14ac:dyDescent="0.2">
      <c r="A1922" s="2">
        <v>2019</v>
      </c>
      <c r="B1922" s="1" t="s">
        <v>263</v>
      </c>
      <c r="C1922" s="2" t="s">
        <v>264</v>
      </c>
      <c r="D1922" s="2">
        <v>1192</v>
      </c>
      <c r="E1922" s="2">
        <v>12843</v>
      </c>
      <c r="F1922" s="2">
        <v>5328</v>
      </c>
      <c r="G1922" s="2">
        <v>7080</v>
      </c>
      <c r="H1922" s="2">
        <v>5641</v>
      </c>
      <c r="I1922" s="2">
        <v>180</v>
      </c>
      <c r="J1922" s="2">
        <v>5</v>
      </c>
      <c r="K1922" s="2">
        <v>48</v>
      </c>
      <c r="L1922" s="2">
        <v>1133</v>
      </c>
      <c r="M1922" s="2">
        <v>247</v>
      </c>
      <c r="N1922" s="2">
        <v>858</v>
      </c>
      <c r="O1922" s="2">
        <v>351020</v>
      </c>
      <c r="P1922" s="3"/>
      <c r="Q1922" s="3"/>
    </row>
    <row r="1923" spans="1:17" x14ac:dyDescent="0.2">
      <c r="A1923" s="5">
        <v>2004</v>
      </c>
      <c r="B1923" s="4" t="s">
        <v>265</v>
      </c>
      <c r="C1923" s="5" t="s">
        <v>266</v>
      </c>
      <c r="D1923" s="5">
        <v>518</v>
      </c>
      <c r="E1923" s="5">
        <v>8985.2000000000007</v>
      </c>
      <c r="F1923" s="5">
        <v>3031.6</v>
      </c>
      <c r="G1923" s="5">
        <v>4858.1000000000004</v>
      </c>
      <c r="H1923" s="5">
        <v>3960.7</v>
      </c>
      <c r="I1923" s="5">
        <v>242.6</v>
      </c>
      <c r="J1923" s="5"/>
      <c r="K1923" s="5"/>
      <c r="L1923" s="5">
        <v>1582.9</v>
      </c>
      <c r="M1923" s="5">
        <v>607.79999999999995</v>
      </c>
      <c r="N1923" s="5">
        <v>975.1</v>
      </c>
      <c r="O1923" s="5">
        <v>252010</v>
      </c>
      <c r="P1923" s="3"/>
      <c r="Q1923" s="3"/>
    </row>
    <row r="1924" spans="1:17" x14ac:dyDescent="0.2">
      <c r="A1924" s="2">
        <v>2005</v>
      </c>
      <c r="B1924" s="1" t="s">
        <v>265</v>
      </c>
      <c r="C1924" s="2" t="s">
        <v>266</v>
      </c>
      <c r="D1924" s="2">
        <v>1149.8</v>
      </c>
      <c r="E1924" s="2">
        <v>12514.8</v>
      </c>
      <c r="F1924" s="2">
        <v>3660.1</v>
      </c>
      <c r="G1924" s="2">
        <v>6951.2</v>
      </c>
      <c r="H1924" s="2">
        <v>5360.4</v>
      </c>
      <c r="I1924" s="2">
        <v>294.10000000000002</v>
      </c>
      <c r="J1924" s="2"/>
      <c r="K1924" s="2"/>
      <c r="L1924" s="2">
        <v>2378.6</v>
      </c>
      <c r="M1924" s="2">
        <v>908.1</v>
      </c>
      <c r="N1924" s="2">
        <v>1470.5</v>
      </c>
      <c r="O1924" s="2">
        <v>252010</v>
      </c>
      <c r="P1924" s="3"/>
      <c r="Q1924" s="3"/>
    </row>
    <row r="1925" spans="1:17" x14ac:dyDescent="0.2">
      <c r="A1925" s="5">
        <v>2006</v>
      </c>
      <c r="B1925" s="4" t="s">
        <v>265</v>
      </c>
      <c r="C1925" s="5" t="s">
        <v>266</v>
      </c>
      <c r="D1925" s="5">
        <v>835.9</v>
      </c>
      <c r="E1925" s="5">
        <v>14820.7</v>
      </c>
      <c r="F1925" s="5">
        <v>4886.8999999999996</v>
      </c>
      <c r="G1925" s="5">
        <v>8262.7000000000007</v>
      </c>
      <c r="H1925" s="5">
        <v>6452.9</v>
      </c>
      <c r="I1925" s="5">
        <v>362.6</v>
      </c>
      <c r="J1925" s="5"/>
      <c r="K1925" s="5"/>
      <c r="L1925" s="5">
        <v>1987.1</v>
      </c>
      <c r="M1925" s="5">
        <v>753.8</v>
      </c>
      <c r="N1925" s="5">
        <v>1233.3</v>
      </c>
      <c r="O1925" s="5">
        <v>252010</v>
      </c>
      <c r="P1925" s="3"/>
      <c r="Q1925" s="3"/>
    </row>
    <row r="1926" spans="1:17" x14ac:dyDescent="0.2">
      <c r="A1926" s="2">
        <v>2007</v>
      </c>
      <c r="B1926" s="1" t="s">
        <v>265</v>
      </c>
      <c r="C1926" s="2" t="s">
        <v>266</v>
      </c>
      <c r="D1926" s="2">
        <v>275</v>
      </c>
      <c r="E1926" s="2">
        <v>11556.3</v>
      </c>
      <c r="F1926" s="2">
        <v>3989</v>
      </c>
      <c r="G1926" s="2">
        <v>5901</v>
      </c>
      <c r="H1926" s="2">
        <v>5586.9</v>
      </c>
      <c r="I1926" s="2">
        <v>327.9</v>
      </c>
      <c r="J1926" s="2"/>
      <c r="K1926" s="2"/>
      <c r="L1926" s="2">
        <v>-951.2</v>
      </c>
      <c r="M1926" s="2">
        <v>-238.7</v>
      </c>
      <c r="N1926" s="2">
        <v>-712.5</v>
      </c>
      <c r="O1926" s="2">
        <v>252010</v>
      </c>
      <c r="P1926" s="3"/>
      <c r="Q1926" s="3"/>
    </row>
    <row r="1927" spans="1:17" x14ac:dyDescent="0.2">
      <c r="A1927" s="5">
        <v>2008</v>
      </c>
      <c r="B1927" s="4" t="s">
        <v>265</v>
      </c>
      <c r="C1927" s="5" t="s">
        <v>266</v>
      </c>
      <c r="D1927" s="5">
        <v>1389.3</v>
      </c>
      <c r="E1927" s="5">
        <v>7709.6</v>
      </c>
      <c r="F1927" s="5">
        <v>3544.9</v>
      </c>
      <c r="G1927" s="5">
        <v>4844.8</v>
      </c>
      <c r="H1927" s="5">
        <v>2834.3</v>
      </c>
      <c r="I1927" s="5">
        <v>240.4</v>
      </c>
      <c r="J1927" s="5"/>
      <c r="K1927" s="5"/>
      <c r="L1927" s="5">
        <v>-2631.8</v>
      </c>
      <c r="M1927" s="5">
        <v>1.8</v>
      </c>
      <c r="N1927" s="5">
        <v>-2633.6</v>
      </c>
      <c r="O1927" s="5">
        <v>252010</v>
      </c>
      <c r="P1927" s="3"/>
      <c r="Q1927" s="3"/>
    </row>
    <row r="1928" spans="1:17" x14ac:dyDescent="0.2">
      <c r="A1928" s="2">
        <v>2009</v>
      </c>
      <c r="B1928" s="1" t="s">
        <v>265</v>
      </c>
      <c r="C1928" s="2" t="s">
        <v>266</v>
      </c>
      <c r="D1928" s="2">
        <v>2012.5</v>
      </c>
      <c r="E1928" s="2">
        <v>6756.6</v>
      </c>
      <c r="F1928" s="2">
        <v>3208.6</v>
      </c>
      <c r="G1928" s="2">
        <v>4488.2</v>
      </c>
      <c r="H1928" s="2">
        <v>2259.6</v>
      </c>
      <c r="I1928" s="2">
        <v>198.3</v>
      </c>
      <c r="J1928" s="2"/>
      <c r="K1928" s="2"/>
      <c r="L1928" s="2">
        <v>-552.29999999999995</v>
      </c>
      <c r="M1928" s="2">
        <v>-7</v>
      </c>
      <c r="N1928" s="2">
        <v>-545.29999999999995</v>
      </c>
      <c r="O1928" s="2">
        <v>252010</v>
      </c>
      <c r="P1928" s="3"/>
      <c r="Q1928" s="3"/>
    </row>
    <row r="1929" spans="1:17" x14ac:dyDescent="0.2">
      <c r="A1929" s="5">
        <v>2010</v>
      </c>
      <c r="B1929" s="4" t="s">
        <v>265</v>
      </c>
      <c r="C1929" s="5" t="s">
        <v>266</v>
      </c>
      <c r="D1929" s="5">
        <v>1660.7</v>
      </c>
      <c r="E1929" s="5">
        <v>5938.6</v>
      </c>
      <c r="F1929" s="5">
        <v>2085.3000000000002</v>
      </c>
      <c r="G1929" s="5">
        <v>3315.7</v>
      </c>
      <c r="H1929" s="5">
        <v>2613.1999999999998</v>
      </c>
      <c r="I1929" s="5">
        <v>175.1</v>
      </c>
      <c r="J1929" s="5"/>
      <c r="K1929" s="5"/>
      <c r="L1929" s="5">
        <v>99.5</v>
      </c>
      <c r="M1929" s="5">
        <v>-145.6</v>
      </c>
      <c r="N1929" s="5">
        <v>245.1</v>
      </c>
      <c r="O1929" s="5">
        <v>252010</v>
      </c>
      <c r="P1929" s="3"/>
      <c r="Q1929" s="3"/>
    </row>
    <row r="1930" spans="1:17" x14ac:dyDescent="0.2">
      <c r="A1930" s="2">
        <v>2011</v>
      </c>
      <c r="B1930" s="1" t="s">
        <v>265</v>
      </c>
      <c r="C1930" s="2" t="s">
        <v>266</v>
      </c>
      <c r="D1930" s="2">
        <v>1079.3</v>
      </c>
      <c r="E1930" s="2">
        <v>5358.4</v>
      </c>
      <c r="F1930" s="2">
        <v>1588.1</v>
      </c>
      <c r="G1930" s="2">
        <v>2734.9</v>
      </c>
      <c r="H1930" s="2">
        <v>2620.6</v>
      </c>
      <c r="I1930" s="2">
        <v>131.6</v>
      </c>
      <c r="J1930" s="2"/>
      <c r="K1930" s="2"/>
      <c r="L1930" s="2">
        <v>12.1</v>
      </c>
      <c r="M1930" s="2">
        <v>-59.7</v>
      </c>
      <c r="N1930" s="2">
        <v>71.8</v>
      </c>
      <c r="O1930" s="2">
        <v>252010</v>
      </c>
      <c r="P1930" s="3"/>
      <c r="Q1930" s="3"/>
    </row>
    <row r="1931" spans="1:17" x14ac:dyDescent="0.2">
      <c r="A1931" s="5">
        <v>2012</v>
      </c>
      <c r="B1931" s="4" t="s">
        <v>265</v>
      </c>
      <c r="C1931" s="5" t="s">
        <v>266</v>
      </c>
      <c r="D1931" s="5">
        <v>1304.9000000000001</v>
      </c>
      <c r="E1931" s="5">
        <v>7248.2</v>
      </c>
      <c r="F1931" s="5">
        <v>2305.3000000000002</v>
      </c>
      <c r="G1931" s="5">
        <v>3653.5</v>
      </c>
      <c r="H1931" s="5">
        <v>3592.1</v>
      </c>
      <c r="I1931" s="5">
        <v>124.1</v>
      </c>
      <c r="J1931" s="5"/>
      <c r="K1931" s="5"/>
      <c r="L1931" s="5">
        <v>242.9</v>
      </c>
      <c r="M1931" s="5">
        <v>-713.4</v>
      </c>
      <c r="N1931" s="5">
        <v>956.3</v>
      </c>
      <c r="O1931" s="5">
        <v>252010</v>
      </c>
      <c r="P1931" s="3"/>
      <c r="Q1931" s="3"/>
    </row>
    <row r="1932" spans="1:17" x14ac:dyDescent="0.2">
      <c r="A1932" s="2">
        <v>2013</v>
      </c>
      <c r="B1932" s="1" t="s">
        <v>265</v>
      </c>
      <c r="C1932" s="2" t="s">
        <v>266</v>
      </c>
      <c r="D1932" s="2">
        <v>1014.3</v>
      </c>
      <c r="E1932" s="2">
        <v>8856.4</v>
      </c>
      <c r="F1932" s="2">
        <v>3270.4</v>
      </c>
      <c r="G1932" s="2">
        <v>4795</v>
      </c>
      <c r="H1932" s="2">
        <v>4058.5</v>
      </c>
      <c r="I1932" s="2">
        <v>172.8</v>
      </c>
      <c r="J1932" s="2"/>
      <c r="K1932" s="2"/>
      <c r="L1932" s="2">
        <v>657.8</v>
      </c>
      <c r="M1932" s="2">
        <v>195.1</v>
      </c>
      <c r="N1932" s="2">
        <v>462.7</v>
      </c>
      <c r="O1932" s="2">
        <v>252010</v>
      </c>
      <c r="P1932" s="3"/>
      <c r="Q1932" s="3"/>
    </row>
    <row r="1933" spans="1:17" x14ac:dyDescent="0.2">
      <c r="A1933" s="5">
        <v>2014</v>
      </c>
      <c r="B1933" s="4" t="s">
        <v>265</v>
      </c>
      <c r="C1933" s="5" t="s">
        <v>266</v>
      </c>
      <c r="D1933" s="5">
        <v>671.8</v>
      </c>
      <c r="E1933" s="5">
        <v>10202.5</v>
      </c>
      <c r="F1933" s="5">
        <v>3323.6</v>
      </c>
      <c r="G1933" s="5">
        <v>5082.8</v>
      </c>
      <c r="H1933" s="5">
        <v>5115.8</v>
      </c>
      <c r="I1933" s="5">
        <v>185.8</v>
      </c>
      <c r="J1933" s="5"/>
      <c r="K1933" s="5"/>
      <c r="L1933" s="5">
        <v>814.2</v>
      </c>
      <c r="M1933" s="5">
        <v>280.7</v>
      </c>
      <c r="N1933" s="5">
        <v>533.5</v>
      </c>
      <c r="O1933" s="5">
        <v>252010</v>
      </c>
      <c r="P1933" s="3"/>
      <c r="Q1933" s="3"/>
    </row>
    <row r="1934" spans="1:17" x14ac:dyDescent="0.2">
      <c r="A1934" s="2">
        <v>2015</v>
      </c>
      <c r="B1934" s="1" t="s">
        <v>265</v>
      </c>
      <c r="C1934" s="2" t="s">
        <v>266</v>
      </c>
      <c r="D1934" s="2">
        <v>1393.5</v>
      </c>
      <c r="E1934" s="2">
        <v>11151</v>
      </c>
      <c r="F1934" s="2">
        <v>3333.6</v>
      </c>
      <c r="G1934" s="2">
        <v>5255.6</v>
      </c>
      <c r="H1934" s="2">
        <v>5894.3</v>
      </c>
      <c r="I1934" s="2">
        <v>169.2</v>
      </c>
      <c r="J1934" s="2"/>
      <c r="K1934" s="2"/>
      <c r="L1934" s="2">
        <v>1123.4000000000001</v>
      </c>
      <c r="M1934" s="2">
        <v>372.7</v>
      </c>
      <c r="N1934" s="2">
        <v>750.7</v>
      </c>
      <c r="O1934" s="2">
        <v>252010</v>
      </c>
      <c r="P1934" s="3"/>
      <c r="Q1934" s="3"/>
    </row>
    <row r="1935" spans="1:17" x14ac:dyDescent="0.2">
      <c r="A1935" s="5">
        <v>2016</v>
      </c>
      <c r="B1935" s="4" t="s">
        <v>265</v>
      </c>
      <c r="C1935" s="5" t="s">
        <v>266</v>
      </c>
      <c r="D1935" s="5">
        <v>1312.7</v>
      </c>
      <c r="E1935" s="5">
        <v>11558.9</v>
      </c>
      <c r="F1935" s="5">
        <v>2798.3</v>
      </c>
      <c r="G1935" s="5">
        <v>4765.8999999999996</v>
      </c>
      <c r="H1935" s="5">
        <v>6792.5</v>
      </c>
      <c r="I1935" s="5">
        <v>152.30000000000001</v>
      </c>
      <c r="J1935" s="5"/>
      <c r="K1935" s="5"/>
      <c r="L1935" s="5">
        <v>1353.5</v>
      </c>
      <c r="M1935" s="5">
        <v>467.2</v>
      </c>
      <c r="N1935" s="5">
        <v>886.3</v>
      </c>
      <c r="O1935" s="5">
        <v>252010</v>
      </c>
      <c r="P1935" s="3"/>
      <c r="Q1935" s="3"/>
    </row>
    <row r="1936" spans="1:17" x14ac:dyDescent="0.2">
      <c r="A1936" s="2">
        <v>2017</v>
      </c>
      <c r="B1936" s="1" t="s">
        <v>265</v>
      </c>
      <c r="C1936" s="2" t="s">
        <v>266</v>
      </c>
      <c r="D1936" s="2">
        <v>1017.1</v>
      </c>
      <c r="E1936" s="2">
        <v>12184.6</v>
      </c>
      <c r="F1936" s="2">
        <v>2451.6</v>
      </c>
      <c r="G1936" s="2">
        <v>4437</v>
      </c>
      <c r="H1936" s="2">
        <v>7747.1</v>
      </c>
      <c r="I1936" s="2">
        <v>129.30000000000001</v>
      </c>
      <c r="J1936" s="2"/>
      <c r="K1936" s="2"/>
      <c r="L1936" s="2">
        <v>1602.1</v>
      </c>
      <c r="M1936" s="2">
        <v>563.70000000000005</v>
      </c>
      <c r="N1936" s="2">
        <v>1038.4000000000001</v>
      </c>
      <c r="O1936" s="2">
        <v>252010</v>
      </c>
      <c r="P1936" s="3"/>
      <c r="Q1936" s="3"/>
    </row>
    <row r="1937" spans="1:17" x14ac:dyDescent="0.2">
      <c r="A1937" s="5">
        <v>2018</v>
      </c>
      <c r="B1937" s="4" t="s">
        <v>265</v>
      </c>
      <c r="C1937" s="5" t="s">
        <v>266</v>
      </c>
      <c r="D1937" s="5">
        <v>1506</v>
      </c>
      <c r="E1937" s="5">
        <v>14114.6</v>
      </c>
      <c r="F1937" s="5">
        <v>2565.8000000000002</v>
      </c>
      <c r="G1937" s="5">
        <v>4955.7</v>
      </c>
      <c r="H1937" s="5">
        <v>8984.4</v>
      </c>
      <c r="I1937" s="5">
        <v>125.4</v>
      </c>
      <c r="J1937" s="5"/>
      <c r="K1937" s="5">
        <v>2</v>
      </c>
      <c r="L1937" s="5">
        <v>2060</v>
      </c>
      <c r="M1937" s="5">
        <v>597.70000000000005</v>
      </c>
      <c r="N1937" s="5">
        <v>1460.3</v>
      </c>
      <c r="O1937" s="5">
        <v>252010</v>
      </c>
      <c r="P1937" s="3"/>
      <c r="Q1937" s="3"/>
    </row>
    <row r="1938" spans="1:17" x14ac:dyDescent="0.2">
      <c r="A1938" s="2">
        <v>2019</v>
      </c>
      <c r="B1938" s="1" t="s">
        <v>265</v>
      </c>
      <c r="C1938" s="2" t="s">
        <v>266</v>
      </c>
      <c r="D1938" s="2">
        <v>1514</v>
      </c>
      <c r="E1938" s="2">
        <v>15606.6</v>
      </c>
      <c r="F1938" s="2">
        <v>2510.5</v>
      </c>
      <c r="G1938" s="2">
        <v>5311.5</v>
      </c>
      <c r="H1938" s="2">
        <v>10020.9</v>
      </c>
      <c r="I1938" s="2">
        <v>140.19999999999999</v>
      </c>
      <c r="J1938" s="2"/>
      <c r="K1938" s="2">
        <v>0.1</v>
      </c>
      <c r="L1938" s="2">
        <v>2125.3000000000002</v>
      </c>
      <c r="M1938" s="2">
        <v>506.7</v>
      </c>
      <c r="N1938" s="2">
        <v>1618.5</v>
      </c>
      <c r="O1938" s="2">
        <v>252010</v>
      </c>
      <c r="P1938" s="3"/>
      <c r="Q1938" s="3"/>
    </row>
    <row r="1939" spans="1:17" x14ac:dyDescent="0.2">
      <c r="A1939" s="5">
        <v>2004</v>
      </c>
      <c r="B1939" s="4" t="s">
        <v>267</v>
      </c>
      <c r="C1939" s="5" t="s">
        <v>268</v>
      </c>
      <c r="D1939" s="5">
        <v>609.11500000000001</v>
      </c>
      <c r="E1939" s="5">
        <v>8493.893</v>
      </c>
      <c r="F1939" s="5">
        <v>1350.298</v>
      </c>
      <c r="G1939" s="5">
        <v>3874.2109999999998</v>
      </c>
      <c r="H1939" s="5">
        <v>4619.6819999999998</v>
      </c>
      <c r="I1939" s="5">
        <v>54.984000000000002</v>
      </c>
      <c r="J1939" s="5">
        <v>7.5679999999999996</v>
      </c>
      <c r="K1939" s="5">
        <v>0</v>
      </c>
      <c r="L1939" s="5">
        <v>1057.7170000000001</v>
      </c>
      <c r="M1939" s="5">
        <v>311.71699999999998</v>
      </c>
      <c r="N1939" s="5">
        <v>746</v>
      </c>
      <c r="O1939" s="5">
        <v>351010</v>
      </c>
      <c r="P1939" s="3"/>
      <c r="Q1939" s="3"/>
    </row>
    <row r="1940" spans="1:17" x14ac:dyDescent="0.2">
      <c r="A1940" s="2">
        <v>2005</v>
      </c>
      <c r="B1940" s="1" t="s">
        <v>267</v>
      </c>
      <c r="C1940" s="2" t="s">
        <v>268</v>
      </c>
      <c r="D1940" s="2">
        <v>315.55099999999999</v>
      </c>
      <c r="E1940" s="2">
        <v>9163.1090000000004</v>
      </c>
      <c r="F1940" s="2">
        <v>1041.722</v>
      </c>
      <c r="G1940" s="2">
        <v>4082.759</v>
      </c>
      <c r="H1940" s="2">
        <v>5080.3500000000004</v>
      </c>
      <c r="I1940" s="2">
        <v>44.933</v>
      </c>
      <c r="J1940" s="2">
        <v>14.707000000000001</v>
      </c>
      <c r="K1940" s="2">
        <v>0</v>
      </c>
      <c r="L1940" s="2">
        <v>1234.442</v>
      </c>
      <c r="M1940" s="2">
        <v>336.642</v>
      </c>
      <c r="N1940" s="2">
        <v>897.8</v>
      </c>
      <c r="O1940" s="2">
        <v>351010</v>
      </c>
      <c r="P1940" s="3"/>
      <c r="Q1940" s="3"/>
    </row>
    <row r="1941" spans="1:17" x14ac:dyDescent="0.2">
      <c r="A1941" s="5">
        <v>2006</v>
      </c>
      <c r="B1941" s="4" t="s">
        <v>267</v>
      </c>
      <c r="C1941" s="5" t="s">
        <v>268</v>
      </c>
      <c r="D1941" s="5">
        <v>317.81</v>
      </c>
      <c r="E1941" s="5">
        <v>12864.151</v>
      </c>
      <c r="F1941" s="5">
        <v>2433.7159999999999</v>
      </c>
      <c r="G1941" s="5">
        <v>6219.491</v>
      </c>
      <c r="H1941" s="5">
        <v>6644.66</v>
      </c>
      <c r="I1941" s="5">
        <v>79.828999999999994</v>
      </c>
      <c r="J1941" s="5">
        <v>8.0079999999999991</v>
      </c>
      <c r="K1941" s="5">
        <v>0</v>
      </c>
      <c r="L1941" s="5">
        <v>1446.172</v>
      </c>
      <c r="M1941" s="5">
        <v>324.14299999999997</v>
      </c>
      <c r="N1941" s="5">
        <v>1122.029</v>
      </c>
      <c r="O1941" s="5">
        <v>351010</v>
      </c>
      <c r="P1941" s="3"/>
      <c r="Q1941" s="3"/>
    </row>
    <row r="1942" spans="1:17" x14ac:dyDescent="0.2">
      <c r="A1942" s="2">
        <v>2007</v>
      </c>
      <c r="B1942" s="1" t="s">
        <v>267</v>
      </c>
      <c r="C1942" s="2" t="s">
        <v>268</v>
      </c>
      <c r="D1942" s="2">
        <v>239.108</v>
      </c>
      <c r="E1942" s="2">
        <v>17471.935000000001</v>
      </c>
      <c r="F1942" s="2">
        <v>3726.2440000000001</v>
      </c>
      <c r="G1942" s="2">
        <v>8386.2469999999994</v>
      </c>
      <c r="H1942" s="2">
        <v>9085.6880000000001</v>
      </c>
      <c r="I1942" s="2">
        <v>109.702</v>
      </c>
      <c r="J1942" s="2">
        <v>6.0919999999999996</v>
      </c>
      <c r="K1942" s="2">
        <v>0</v>
      </c>
      <c r="L1942" s="2">
        <v>1637.0989999999999</v>
      </c>
      <c r="M1942" s="2">
        <v>423.101</v>
      </c>
      <c r="N1942" s="2">
        <v>1369.904</v>
      </c>
      <c r="O1942" s="2">
        <v>351010</v>
      </c>
      <c r="P1942" s="3"/>
      <c r="Q1942" s="3"/>
    </row>
    <row r="1943" spans="1:17" x14ac:dyDescent="0.2">
      <c r="A1943" s="5">
        <v>2008</v>
      </c>
      <c r="B1943" s="4" t="s">
        <v>267</v>
      </c>
      <c r="C1943" s="5" t="s">
        <v>268</v>
      </c>
      <c r="D1943" s="5">
        <v>392.85399999999998</v>
      </c>
      <c r="E1943" s="5">
        <v>17490.128000000001</v>
      </c>
      <c r="F1943" s="5">
        <v>2619.3290000000002</v>
      </c>
      <c r="G1943" s="5">
        <v>7681.5659999999998</v>
      </c>
      <c r="H1943" s="5">
        <v>9808.5619999999999</v>
      </c>
      <c r="I1943" s="5">
        <v>130.17400000000001</v>
      </c>
      <c r="J1943" s="5">
        <v>10.004</v>
      </c>
      <c r="K1943" s="5">
        <v>0</v>
      </c>
      <c r="L1943" s="5">
        <v>1749.307</v>
      </c>
      <c r="M1943" s="5">
        <v>431.67599999999999</v>
      </c>
      <c r="N1943" s="5">
        <v>1317.6310000000001</v>
      </c>
      <c r="O1943" s="5">
        <v>351010</v>
      </c>
      <c r="P1943" s="3"/>
      <c r="Q1943" s="3"/>
    </row>
    <row r="1944" spans="1:17" x14ac:dyDescent="0.2">
      <c r="A1944" s="2">
        <v>2009</v>
      </c>
      <c r="B1944" s="1" t="s">
        <v>267</v>
      </c>
      <c r="C1944" s="2" t="s">
        <v>268</v>
      </c>
      <c r="D1944" s="2">
        <v>1721.92</v>
      </c>
      <c r="E1944" s="2">
        <v>19595.419999999998</v>
      </c>
      <c r="F1944" s="2">
        <v>2933.2089999999998</v>
      </c>
      <c r="G1944" s="2">
        <v>7965.2439999999997</v>
      </c>
      <c r="H1944" s="2">
        <v>11630.175999999999</v>
      </c>
      <c r="I1944" s="2">
        <v>122.65600000000001</v>
      </c>
      <c r="J1944" s="2">
        <v>5.0339999999999998</v>
      </c>
      <c r="K1944" s="2">
        <v>0</v>
      </c>
      <c r="L1944" s="2">
        <v>1424.854</v>
      </c>
      <c r="M1944" s="2">
        <v>273.14999999999998</v>
      </c>
      <c r="N1944" s="2">
        <v>1151.704</v>
      </c>
      <c r="O1944" s="2">
        <v>351010</v>
      </c>
      <c r="P1944" s="3"/>
      <c r="Q1944" s="3"/>
    </row>
    <row r="1945" spans="1:17" x14ac:dyDescent="0.2">
      <c r="A1945" s="5">
        <v>2010</v>
      </c>
      <c r="B1945" s="4" t="s">
        <v>267</v>
      </c>
      <c r="C1945" s="5" t="s">
        <v>268</v>
      </c>
      <c r="D1945" s="5">
        <v>1632.98</v>
      </c>
      <c r="E1945" s="5">
        <v>22217.13</v>
      </c>
      <c r="F1945" s="5">
        <v>2824.6680000000001</v>
      </c>
      <c r="G1945" s="5">
        <v>8444.3639999999996</v>
      </c>
      <c r="H1945" s="5">
        <v>13711.01</v>
      </c>
      <c r="I1945" s="5">
        <v>120.77500000000001</v>
      </c>
      <c r="J1945" s="5">
        <v>6.069</v>
      </c>
      <c r="K1945" s="5"/>
      <c r="L1945" s="5">
        <v>2342.7049999999999</v>
      </c>
      <c r="M1945" s="5">
        <v>549.70500000000004</v>
      </c>
      <c r="N1945" s="5">
        <v>1793</v>
      </c>
      <c r="O1945" s="5">
        <v>351010</v>
      </c>
      <c r="P1945" s="3"/>
      <c r="Q1945" s="3"/>
    </row>
    <row r="1946" spans="1:17" x14ac:dyDescent="0.2">
      <c r="A1946" s="2">
        <v>2011</v>
      </c>
      <c r="B1946" s="1" t="s">
        <v>267</v>
      </c>
      <c r="C1946" s="2" t="s">
        <v>268</v>
      </c>
      <c r="D1946" s="2">
        <v>537.00099999999998</v>
      </c>
      <c r="E1946" s="2">
        <v>29949.447</v>
      </c>
      <c r="F1946" s="2">
        <v>5305.192</v>
      </c>
      <c r="G1946" s="2">
        <v>12977.679</v>
      </c>
      <c r="H1946" s="2">
        <v>16904.782999999999</v>
      </c>
      <c r="I1946" s="2">
        <v>141.637</v>
      </c>
      <c r="J1946" s="2">
        <v>5.1470000000000002</v>
      </c>
      <c r="K1946" s="2"/>
      <c r="L1946" s="2">
        <v>2447.8490000000002</v>
      </c>
      <c r="M1946" s="2">
        <v>512.56200000000001</v>
      </c>
      <c r="N1946" s="2">
        <v>2172.2640000000001</v>
      </c>
      <c r="O1946" s="2">
        <v>351010</v>
      </c>
      <c r="P1946" s="3"/>
      <c r="Q1946" s="3"/>
    </row>
    <row r="1947" spans="1:17" x14ac:dyDescent="0.2">
      <c r="A1947" s="5">
        <v>2012</v>
      </c>
      <c r="B1947" s="4" t="s">
        <v>267</v>
      </c>
      <c r="C1947" s="5" t="s">
        <v>268</v>
      </c>
      <c r="D1947" s="5">
        <v>1678.7</v>
      </c>
      <c r="E1947" s="5">
        <v>32941</v>
      </c>
      <c r="F1947" s="5">
        <v>5343.1</v>
      </c>
      <c r="G1947" s="5">
        <v>13857.1</v>
      </c>
      <c r="H1947" s="5">
        <v>19016.5</v>
      </c>
      <c r="I1947" s="5">
        <v>157.5</v>
      </c>
      <c r="J1947" s="5">
        <v>3.2</v>
      </c>
      <c r="K1947" s="5"/>
      <c r="L1947" s="5">
        <v>3010.8</v>
      </c>
      <c r="M1947" s="5">
        <v>711.5</v>
      </c>
      <c r="N1947" s="5">
        <v>2392.1999999999998</v>
      </c>
      <c r="O1947" s="5">
        <v>351010</v>
      </c>
      <c r="P1947" s="3"/>
      <c r="Q1947" s="3"/>
    </row>
    <row r="1948" spans="1:17" x14ac:dyDescent="0.2">
      <c r="A1948" s="2">
        <v>2013</v>
      </c>
      <c r="B1948" s="1" t="s">
        <v>267</v>
      </c>
      <c r="C1948" s="2" t="s">
        <v>268</v>
      </c>
      <c r="D1948" s="2">
        <v>3115.2</v>
      </c>
      <c r="E1948" s="2">
        <v>34672.199999999997</v>
      </c>
      <c r="F1948" s="2">
        <v>3499</v>
      </c>
      <c r="G1948" s="2">
        <v>12220.8</v>
      </c>
      <c r="H1948" s="2">
        <v>22385.3</v>
      </c>
      <c r="I1948" s="2">
        <v>145.9</v>
      </c>
      <c r="J1948" s="2">
        <v>5.7</v>
      </c>
      <c r="K1948" s="2"/>
      <c r="L1948" s="2">
        <v>3566</v>
      </c>
      <c r="M1948" s="2">
        <v>871</v>
      </c>
      <c r="N1948" s="2">
        <v>2695</v>
      </c>
      <c r="O1948" s="2">
        <v>351010</v>
      </c>
      <c r="P1948" s="3"/>
      <c r="Q1948" s="3"/>
    </row>
    <row r="1949" spans="1:17" x14ac:dyDescent="0.2">
      <c r="A1949" s="5">
        <v>2014</v>
      </c>
      <c r="B1949" s="4" t="s">
        <v>267</v>
      </c>
      <c r="C1949" s="5" t="s">
        <v>268</v>
      </c>
      <c r="D1949" s="5">
        <v>3005.6</v>
      </c>
      <c r="E1949" s="5">
        <v>36991.699999999997</v>
      </c>
      <c r="F1949" s="5">
        <v>3473.4</v>
      </c>
      <c r="G1949" s="5">
        <v>13541.9</v>
      </c>
      <c r="H1949" s="5">
        <v>23378.1</v>
      </c>
      <c r="I1949" s="5">
        <v>122.7</v>
      </c>
      <c r="J1949" s="5">
        <v>16.7</v>
      </c>
      <c r="K1949" s="5"/>
      <c r="L1949" s="5">
        <v>3481.8</v>
      </c>
      <c r="M1949" s="5">
        <v>883.4</v>
      </c>
      <c r="N1949" s="5">
        <v>2598.4</v>
      </c>
      <c r="O1949" s="5">
        <v>351010</v>
      </c>
      <c r="P1949" s="3"/>
      <c r="Q1949" s="3"/>
    </row>
    <row r="1950" spans="1:17" x14ac:dyDescent="0.2">
      <c r="A1950" s="2">
        <v>2015</v>
      </c>
      <c r="B1950" s="1" t="s">
        <v>267</v>
      </c>
      <c r="C1950" s="2" t="s">
        <v>268</v>
      </c>
      <c r="D1950" s="2">
        <v>790.8</v>
      </c>
      <c r="E1950" s="2">
        <v>48222.2</v>
      </c>
      <c r="F1950" s="2">
        <v>12870.4</v>
      </c>
      <c r="G1950" s="2">
        <v>24458.2</v>
      </c>
      <c r="H1950" s="2">
        <v>23690.3</v>
      </c>
      <c r="I1950" s="2">
        <v>162.80000000000001</v>
      </c>
      <c r="J1950" s="2">
        <v>5.3</v>
      </c>
      <c r="K1950" s="2"/>
      <c r="L1950" s="2">
        <v>3324</v>
      </c>
      <c r="M1950" s="2">
        <v>725.3</v>
      </c>
      <c r="N1950" s="2">
        <v>3357.4</v>
      </c>
      <c r="O1950" s="2">
        <v>351010</v>
      </c>
      <c r="P1950" s="3"/>
      <c r="Q1950" s="3"/>
    </row>
    <row r="1951" spans="1:17" x14ac:dyDescent="0.2">
      <c r="A1951" s="5">
        <v>2016</v>
      </c>
      <c r="B1951" s="4" t="s">
        <v>267</v>
      </c>
      <c r="C1951" s="5" t="s">
        <v>268</v>
      </c>
      <c r="D1951" s="5">
        <v>963.7</v>
      </c>
      <c r="E1951" s="5">
        <v>45295.3</v>
      </c>
      <c r="F1951" s="5">
        <v>12269</v>
      </c>
      <c r="G1951" s="5">
        <v>22218.5</v>
      </c>
      <c r="H1951" s="5">
        <v>23002.799999999999</v>
      </c>
      <c r="I1951" s="5">
        <v>184.4</v>
      </c>
      <c r="J1951" s="5">
        <v>0.2</v>
      </c>
      <c r="K1951" s="5"/>
      <c r="L1951" s="5">
        <v>2611.3000000000002</v>
      </c>
      <c r="M1951" s="5">
        <v>457.9</v>
      </c>
      <c r="N1951" s="5">
        <v>2553.6999999999998</v>
      </c>
      <c r="O1951" s="5">
        <v>351010</v>
      </c>
      <c r="P1951" s="3"/>
      <c r="Q1951" s="3"/>
    </row>
    <row r="1952" spans="1:17" x14ac:dyDescent="0.2">
      <c r="A1952" s="2">
        <v>2017</v>
      </c>
      <c r="B1952" s="1" t="s">
        <v>267</v>
      </c>
      <c r="C1952" s="2" t="s">
        <v>268</v>
      </c>
      <c r="D1952" s="2">
        <v>630.29999999999995</v>
      </c>
      <c r="E1952" s="2">
        <v>46648.6</v>
      </c>
      <c r="F1952" s="2">
        <v>10522.1</v>
      </c>
      <c r="G1952" s="2">
        <v>20280.8</v>
      </c>
      <c r="H1952" s="2">
        <v>26358.2</v>
      </c>
      <c r="I1952" s="2">
        <v>162.69999999999999</v>
      </c>
      <c r="J1952" s="2">
        <v>7.5</v>
      </c>
      <c r="K1952" s="2"/>
      <c r="L1952" s="2">
        <v>2938.8</v>
      </c>
      <c r="M1952" s="2">
        <v>469</v>
      </c>
      <c r="N1952" s="2">
        <v>2492.1</v>
      </c>
      <c r="O1952" s="2">
        <v>351010</v>
      </c>
      <c r="P1952" s="3"/>
      <c r="Q1952" s="3"/>
    </row>
    <row r="1953" spans="1:17" x14ac:dyDescent="0.2">
      <c r="A1953" s="5">
        <v>2018</v>
      </c>
      <c r="B1953" s="4" t="s">
        <v>267</v>
      </c>
      <c r="C1953" s="5" t="s">
        <v>268</v>
      </c>
      <c r="D1953" s="5">
        <v>787.8</v>
      </c>
      <c r="E1953" s="5">
        <v>47832.5</v>
      </c>
      <c r="F1953" s="5">
        <v>9740.2999999999993</v>
      </c>
      <c r="G1953" s="5">
        <v>19605.8</v>
      </c>
      <c r="H1953" s="5">
        <v>28214.400000000001</v>
      </c>
      <c r="I1953" s="5">
        <v>157.4</v>
      </c>
      <c r="J1953" s="5">
        <v>9.1999999999999993</v>
      </c>
      <c r="K1953" s="5"/>
      <c r="L1953" s="5">
        <v>3292.8</v>
      </c>
      <c r="M1953" s="5">
        <v>641.9</v>
      </c>
      <c r="N1953" s="5">
        <v>2650.9</v>
      </c>
      <c r="O1953" s="5">
        <v>351010</v>
      </c>
      <c r="P1953" s="3"/>
      <c r="Q1953" s="3"/>
    </row>
    <row r="1954" spans="1:17" x14ac:dyDescent="0.2">
      <c r="A1954" s="2">
        <v>2019</v>
      </c>
      <c r="B1954" s="1" t="s">
        <v>267</v>
      </c>
      <c r="C1954" s="2" t="s">
        <v>268</v>
      </c>
      <c r="D1954" s="2">
        <v>19912.3</v>
      </c>
      <c r="E1954" s="2">
        <v>62081.599999999999</v>
      </c>
      <c r="F1954" s="2">
        <v>22526</v>
      </c>
      <c r="G1954" s="2">
        <v>31799.7</v>
      </c>
      <c r="H1954" s="2">
        <v>30270.6</v>
      </c>
      <c r="I1954" s="2">
        <v>108.6</v>
      </c>
      <c r="J1954" s="2">
        <v>139</v>
      </c>
      <c r="K1954" s="2"/>
      <c r="L1954" s="2">
        <v>3305.3</v>
      </c>
      <c r="M1954" s="2">
        <v>873</v>
      </c>
      <c r="N1954" s="2">
        <v>3008.2</v>
      </c>
      <c r="O1954" s="2">
        <v>351010</v>
      </c>
      <c r="P1954" s="3"/>
      <c r="Q1954" s="3"/>
    </row>
    <row r="1955" spans="1:17" x14ac:dyDescent="0.2">
      <c r="A1955" s="5">
        <v>2004</v>
      </c>
      <c r="B1955" s="4" t="s">
        <v>269</v>
      </c>
      <c r="C1955" s="5" t="s">
        <v>270</v>
      </c>
      <c r="D1955" s="5">
        <v>2042</v>
      </c>
      <c r="E1955" s="5">
        <v>53902</v>
      </c>
      <c r="F1955" s="5">
        <v>13827</v>
      </c>
      <c r="G1955" s="5">
        <v>27023</v>
      </c>
      <c r="H1955" s="5">
        <v>26081</v>
      </c>
      <c r="I1955" s="5">
        <v>664</v>
      </c>
      <c r="J1955" s="5"/>
      <c r="K1955" s="5">
        <v>197</v>
      </c>
      <c r="L1955" s="5">
        <v>3739</v>
      </c>
      <c r="M1955" s="5">
        <v>1197</v>
      </c>
      <c r="N1955" s="5">
        <v>2345</v>
      </c>
      <c r="O1955" s="5">
        <v>502020</v>
      </c>
      <c r="P1955" s="3"/>
      <c r="Q1955" s="3"/>
    </row>
    <row r="1956" spans="1:17" x14ac:dyDescent="0.2">
      <c r="A1956" s="2">
        <v>2005</v>
      </c>
      <c r="B1956" s="1" t="s">
        <v>269</v>
      </c>
      <c r="C1956" s="2" t="s">
        <v>270</v>
      </c>
      <c r="D1956" s="2">
        <v>1723</v>
      </c>
      <c r="E1956" s="2">
        <v>53158</v>
      </c>
      <c r="F1956" s="2">
        <v>12841</v>
      </c>
      <c r="G1956" s="2">
        <v>25700</v>
      </c>
      <c r="H1956" s="2">
        <v>26210</v>
      </c>
      <c r="I1956" s="2">
        <v>682</v>
      </c>
      <c r="J1956" s="2">
        <v>29</v>
      </c>
      <c r="K1956" s="2">
        <v>177</v>
      </c>
      <c r="L1956" s="2">
        <v>3987</v>
      </c>
      <c r="M1956" s="2">
        <v>1241</v>
      </c>
      <c r="N1956" s="2">
        <v>2533</v>
      </c>
      <c r="O1956" s="2">
        <v>502020</v>
      </c>
      <c r="P1956" s="3"/>
      <c r="Q1956" s="3"/>
    </row>
    <row r="1957" spans="1:17" x14ac:dyDescent="0.2">
      <c r="A1957" s="5">
        <v>2006</v>
      </c>
      <c r="B1957" s="4" t="s">
        <v>269</v>
      </c>
      <c r="C1957" s="5" t="s">
        <v>270</v>
      </c>
      <c r="D1957" s="5">
        <v>2411</v>
      </c>
      <c r="E1957" s="5">
        <v>59998</v>
      </c>
      <c r="F1957" s="5">
        <v>13817</v>
      </c>
      <c r="G1957" s="5">
        <v>26835</v>
      </c>
      <c r="H1957" s="5">
        <v>31820</v>
      </c>
      <c r="I1957" s="5">
        <v>736</v>
      </c>
      <c r="J1957" s="5"/>
      <c r="K1957" s="5">
        <v>183</v>
      </c>
      <c r="L1957" s="5">
        <v>5447</v>
      </c>
      <c r="M1957" s="5">
        <v>1890</v>
      </c>
      <c r="N1957" s="5">
        <v>3374</v>
      </c>
      <c r="O1957" s="5">
        <v>502020</v>
      </c>
      <c r="P1957" s="3"/>
      <c r="Q1957" s="3"/>
    </row>
    <row r="1958" spans="1:17" x14ac:dyDescent="0.2">
      <c r="A1958" s="2">
        <v>2007</v>
      </c>
      <c r="B1958" s="1" t="s">
        <v>269</v>
      </c>
      <c r="C1958" s="2" t="s">
        <v>270</v>
      </c>
      <c r="D1958" s="2">
        <v>3670</v>
      </c>
      <c r="E1958" s="2">
        <v>60928</v>
      </c>
      <c r="F1958" s="2">
        <v>15446</v>
      </c>
      <c r="G1958" s="2">
        <v>28880</v>
      </c>
      <c r="H1958" s="2">
        <v>30753</v>
      </c>
      <c r="I1958" s="2">
        <v>783</v>
      </c>
      <c r="J1958" s="2"/>
      <c r="K1958" s="2">
        <v>177</v>
      </c>
      <c r="L1958" s="2">
        <v>7725</v>
      </c>
      <c r="M1958" s="2">
        <v>2874</v>
      </c>
      <c r="N1958" s="2">
        <v>4687</v>
      </c>
      <c r="O1958" s="2">
        <v>502020</v>
      </c>
      <c r="P1958" s="3"/>
      <c r="Q1958" s="3"/>
    </row>
    <row r="1959" spans="1:17" x14ac:dyDescent="0.2">
      <c r="A1959" s="5">
        <v>2008</v>
      </c>
      <c r="B1959" s="4" t="s">
        <v>269</v>
      </c>
      <c r="C1959" s="5" t="s">
        <v>270</v>
      </c>
      <c r="D1959" s="5">
        <v>3001</v>
      </c>
      <c r="E1959" s="5">
        <v>62497</v>
      </c>
      <c r="F1959" s="5">
        <v>14880</v>
      </c>
      <c r="G1959" s="5">
        <v>28830</v>
      </c>
      <c r="H1959" s="5">
        <v>32323</v>
      </c>
      <c r="I1959" s="5">
        <v>774</v>
      </c>
      <c r="J1959" s="5"/>
      <c r="K1959" s="5">
        <v>302</v>
      </c>
      <c r="L1959" s="5">
        <v>7402</v>
      </c>
      <c r="M1959" s="5">
        <v>2673</v>
      </c>
      <c r="N1959" s="5">
        <v>4427</v>
      </c>
      <c r="O1959" s="5">
        <v>502020</v>
      </c>
      <c r="P1959" s="3"/>
      <c r="Q1959" s="3"/>
    </row>
    <row r="1960" spans="1:17" x14ac:dyDescent="0.2">
      <c r="A1960" s="2">
        <v>2009</v>
      </c>
      <c r="B1960" s="1" t="s">
        <v>269</v>
      </c>
      <c r="C1960" s="2" t="s">
        <v>270</v>
      </c>
      <c r="D1960" s="2">
        <v>3417</v>
      </c>
      <c r="E1960" s="2">
        <v>63117</v>
      </c>
      <c r="F1960" s="2">
        <v>12927</v>
      </c>
      <c r="G1960" s="2">
        <v>27692</v>
      </c>
      <c r="H1960" s="2">
        <v>33734</v>
      </c>
      <c r="I1960" s="2">
        <v>645</v>
      </c>
      <c r="J1960" s="2"/>
      <c r="K1960" s="2">
        <v>302</v>
      </c>
      <c r="L1960" s="2">
        <v>5658</v>
      </c>
      <c r="M1960" s="2">
        <v>2049</v>
      </c>
      <c r="N1960" s="2">
        <v>3307</v>
      </c>
      <c r="O1960" s="2">
        <v>502020</v>
      </c>
      <c r="P1960" s="3"/>
      <c r="Q1960" s="3"/>
    </row>
    <row r="1961" spans="1:17" x14ac:dyDescent="0.2">
      <c r="A1961" s="5">
        <v>2010</v>
      </c>
      <c r="B1961" s="4" t="s">
        <v>269</v>
      </c>
      <c r="C1961" s="5" t="s">
        <v>270</v>
      </c>
      <c r="D1961" s="5">
        <v>2722</v>
      </c>
      <c r="E1961" s="5">
        <v>69206</v>
      </c>
      <c r="F1961" s="5">
        <v>12704</v>
      </c>
      <c r="G1961" s="5">
        <v>29864</v>
      </c>
      <c r="H1961" s="5">
        <v>37519</v>
      </c>
      <c r="I1961" s="5">
        <v>538</v>
      </c>
      <c r="J1961" s="5"/>
      <c r="K1961" s="5">
        <v>350</v>
      </c>
      <c r="L1961" s="5">
        <v>6627</v>
      </c>
      <c r="M1961" s="5">
        <v>2314</v>
      </c>
      <c r="N1961" s="5">
        <v>3963</v>
      </c>
      <c r="O1961" s="5">
        <v>502020</v>
      </c>
      <c r="P1961" s="3"/>
      <c r="Q1961" s="3"/>
    </row>
    <row r="1962" spans="1:17" x14ac:dyDescent="0.2">
      <c r="A1962" s="2">
        <v>2011</v>
      </c>
      <c r="B1962" s="1" t="s">
        <v>269</v>
      </c>
      <c r="C1962" s="2" t="s">
        <v>270</v>
      </c>
      <c r="D1962" s="2">
        <v>3185</v>
      </c>
      <c r="E1962" s="2">
        <v>72124</v>
      </c>
      <c r="F1962" s="2">
        <v>14265</v>
      </c>
      <c r="G1962" s="2">
        <v>32671</v>
      </c>
      <c r="H1962" s="2">
        <v>37385</v>
      </c>
      <c r="I1962" s="2">
        <v>526</v>
      </c>
      <c r="J1962" s="2"/>
      <c r="K1962" s="2">
        <v>451</v>
      </c>
      <c r="L1962" s="2">
        <v>8043</v>
      </c>
      <c r="M1962" s="2">
        <v>2785</v>
      </c>
      <c r="N1962" s="2">
        <v>4807</v>
      </c>
      <c r="O1962" s="2">
        <v>502020</v>
      </c>
      <c r="P1962" s="3"/>
      <c r="Q1962" s="3"/>
    </row>
    <row r="1963" spans="1:17" x14ac:dyDescent="0.2">
      <c r="A1963" s="5">
        <v>2012</v>
      </c>
      <c r="B1963" s="4" t="s">
        <v>269</v>
      </c>
      <c r="C1963" s="5" t="s">
        <v>270</v>
      </c>
      <c r="D1963" s="5">
        <v>3387</v>
      </c>
      <c r="E1963" s="5">
        <v>74898</v>
      </c>
      <c r="F1963" s="5">
        <v>14612</v>
      </c>
      <c r="G1963" s="5">
        <v>32940</v>
      </c>
      <c r="H1963" s="5">
        <v>39759</v>
      </c>
      <c r="I1963" s="5">
        <v>564</v>
      </c>
      <c r="J1963" s="5"/>
      <c r="K1963" s="5">
        <v>491</v>
      </c>
      <c r="L1963" s="5">
        <v>9260</v>
      </c>
      <c r="M1963" s="5">
        <v>3087</v>
      </c>
      <c r="N1963" s="5">
        <v>5682</v>
      </c>
      <c r="O1963" s="5">
        <v>502020</v>
      </c>
      <c r="P1963" s="3"/>
      <c r="Q1963" s="3"/>
    </row>
    <row r="1964" spans="1:17" x14ac:dyDescent="0.2">
      <c r="A1964" s="2">
        <v>2013</v>
      </c>
      <c r="B1964" s="1" t="s">
        <v>269</v>
      </c>
      <c r="C1964" s="2" t="s">
        <v>270</v>
      </c>
      <c r="D1964" s="2">
        <v>3931</v>
      </c>
      <c r="E1964" s="2">
        <v>81241</v>
      </c>
      <c r="F1964" s="2">
        <v>14580</v>
      </c>
      <c r="G1964" s="2">
        <v>33091</v>
      </c>
      <c r="H1964" s="2">
        <v>45429</v>
      </c>
      <c r="I1964" s="2">
        <v>426</v>
      </c>
      <c r="J1964" s="2"/>
      <c r="K1964" s="2">
        <v>500</v>
      </c>
      <c r="L1964" s="2">
        <v>9620</v>
      </c>
      <c r="M1964" s="2">
        <v>2984</v>
      </c>
      <c r="N1964" s="2">
        <v>6136</v>
      </c>
      <c r="O1964" s="2">
        <v>502020</v>
      </c>
      <c r="P1964" s="3"/>
      <c r="Q1964" s="3"/>
    </row>
    <row r="1965" spans="1:17" x14ac:dyDescent="0.2">
      <c r="A1965" s="5">
        <v>2014</v>
      </c>
      <c r="B1965" s="4" t="s">
        <v>269</v>
      </c>
      <c r="C1965" s="5" t="s">
        <v>270</v>
      </c>
      <c r="D1965" s="5">
        <v>3421</v>
      </c>
      <c r="E1965" s="5">
        <v>84186</v>
      </c>
      <c r="F1965" s="5">
        <v>15052</v>
      </c>
      <c r="G1965" s="5">
        <v>36008</v>
      </c>
      <c r="H1965" s="5">
        <v>44958</v>
      </c>
      <c r="I1965" s="5">
        <v>367</v>
      </c>
      <c r="J1965" s="5"/>
      <c r="K1965" s="5">
        <v>503</v>
      </c>
      <c r="L1965" s="5">
        <v>12246</v>
      </c>
      <c r="M1965" s="5">
        <v>4242</v>
      </c>
      <c r="N1965" s="5">
        <v>7501</v>
      </c>
      <c r="O1965" s="5">
        <v>502020</v>
      </c>
      <c r="P1965" s="3"/>
      <c r="Q1965" s="3"/>
    </row>
    <row r="1966" spans="1:17" x14ac:dyDescent="0.2">
      <c r="A1966" s="2">
        <v>2015</v>
      </c>
      <c r="B1966" s="1" t="s">
        <v>269</v>
      </c>
      <c r="C1966" s="2" t="s">
        <v>270</v>
      </c>
      <c r="D1966" s="2">
        <v>4269</v>
      </c>
      <c r="E1966" s="2">
        <v>88182</v>
      </c>
      <c r="F1966" s="2">
        <v>15128</v>
      </c>
      <c r="G1966" s="2">
        <v>39527</v>
      </c>
      <c r="H1966" s="2">
        <v>44525</v>
      </c>
      <c r="I1966" s="2">
        <v>375</v>
      </c>
      <c r="J1966" s="2"/>
      <c r="K1966" s="2">
        <v>470</v>
      </c>
      <c r="L1966" s="2">
        <v>13868</v>
      </c>
      <c r="M1966" s="2">
        <v>5016</v>
      </c>
      <c r="N1966" s="2">
        <v>8382</v>
      </c>
      <c r="O1966" s="2">
        <v>502020</v>
      </c>
      <c r="P1966" s="3"/>
      <c r="Q1966" s="3"/>
    </row>
    <row r="1967" spans="1:17" x14ac:dyDescent="0.2">
      <c r="A1967" s="5">
        <v>2016</v>
      </c>
      <c r="B1967" s="4" t="s">
        <v>269</v>
      </c>
      <c r="C1967" s="5" t="s">
        <v>270</v>
      </c>
      <c r="D1967" s="5">
        <v>4610</v>
      </c>
      <c r="E1967" s="5">
        <v>92033</v>
      </c>
      <c r="F1967" s="5">
        <v>18843</v>
      </c>
      <c r="G1967" s="5">
        <v>44710</v>
      </c>
      <c r="H1967" s="5">
        <v>43265</v>
      </c>
      <c r="I1967" s="5">
        <v>493</v>
      </c>
      <c r="J1967" s="5"/>
      <c r="K1967" s="5">
        <v>399</v>
      </c>
      <c r="L1967" s="5">
        <v>14868</v>
      </c>
      <c r="M1967" s="5">
        <v>5078</v>
      </c>
      <c r="N1967" s="5">
        <v>9391</v>
      </c>
      <c r="O1967" s="5">
        <v>502020</v>
      </c>
      <c r="P1967" s="3"/>
      <c r="Q1967" s="3"/>
    </row>
    <row r="1968" spans="1:17" x14ac:dyDescent="0.2">
      <c r="A1968" s="2">
        <v>2017</v>
      </c>
      <c r="B1968" s="1" t="s">
        <v>269</v>
      </c>
      <c r="C1968" s="2" t="s">
        <v>270</v>
      </c>
      <c r="D1968" s="2">
        <v>4043</v>
      </c>
      <c r="E1968" s="2">
        <v>95789</v>
      </c>
      <c r="F1968" s="2">
        <v>22660</v>
      </c>
      <c r="G1968" s="2">
        <v>49637</v>
      </c>
      <c r="H1968" s="2">
        <v>41315</v>
      </c>
      <c r="I1968" s="2">
        <v>594</v>
      </c>
      <c r="J1968" s="2"/>
      <c r="K1968" s="2">
        <v>386</v>
      </c>
      <c r="L1968" s="2">
        <v>13788</v>
      </c>
      <c r="M1968" s="2">
        <v>4422</v>
      </c>
      <c r="N1968" s="2">
        <v>8980</v>
      </c>
      <c r="O1968" s="2">
        <v>502020</v>
      </c>
      <c r="P1968" s="3"/>
      <c r="Q1968" s="3"/>
    </row>
    <row r="1969" spans="1:17" x14ac:dyDescent="0.2">
      <c r="A1969" s="5">
        <v>2018</v>
      </c>
      <c r="B1969" s="4" t="s">
        <v>269</v>
      </c>
      <c r="C1969" s="5" t="s">
        <v>270</v>
      </c>
      <c r="D1969" s="5">
        <v>4151</v>
      </c>
      <c r="E1969" s="5">
        <v>98598</v>
      </c>
      <c r="F1969" s="5">
        <v>20023</v>
      </c>
      <c r="G1969" s="5">
        <v>44643</v>
      </c>
      <c r="H1969" s="5">
        <v>48773</v>
      </c>
      <c r="I1969" s="5">
        <v>807</v>
      </c>
      <c r="J1969" s="5"/>
      <c r="K1969" s="5">
        <v>468</v>
      </c>
      <c r="L1969" s="5">
        <v>14729</v>
      </c>
      <c r="M1969" s="5">
        <v>1663</v>
      </c>
      <c r="N1969" s="5">
        <v>12598</v>
      </c>
      <c r="O1969" s="5">
        <v>502020</v>
      </c>
      <c r="P1969" s="3"/>
      <c r="Q1969" s="3"/>
    </row>
    <row r="1970" spans="1:17" x14ac:dyDescent="0.2">
      <c r="A1970" s="2">
        <v>2019</v>
      </c>
      <c r="B1970" s="1" t="s">
        <v>269</v>
      </c>
      <c r="C1970" s="2" t="s">
        <v>270</v>
      </c>
      <c r="D1970" s="2">
        <v>5444</v>
      </c>
      <c r="E1970" s="2">
        <v>193984</v>
      </c>
      <c r="F1970" s="2">
        <v>41795</v>
      </c>
      <c r="G1970" s="2">
        <v>91132</v>
      </c>
      <c r="H1970" s="2">
        <v>88877</v>
      </c>
      <c r="I1970" s="2">
        <v>1368</v>
      </c>
      <c r="J1970" s="2"/>
      <c r="K1970" s="2">
        <v>472</v>
      </c>
      <c r="L1970" s="2">
        <v>13944</v>
      </c>
      <c r="M1970" s="2">
        <v>3031</v>
      </c>
      <c r="N1970" s="2">
        <v>11054</v>
      </c>
      <c r="O1970" s="2">
        <v>502020</v>
      </c>
      <c r="P1970" s="3"/>
      <c r="Q1970" s="3"/>
    </row>
    <row r="1971" spans="1:17" x14ac:dyDescent="0.2">
      <c r="A1971" s="5">
        <v>2004</v>
      </c>
      <c r="B1971" s="4" t="s">
        <v>271</v>
      </c>
      <c r="C1971" s="5" t="s">
        <v>272</v>
      </c>
      <c r="D1971" s="5">
        <v>34.441000000000003</v>
      </c>
      <c r="E1971" s="5">
        <v>5564.8280000000004</v>
      </c>
      <c r="F1971" s="5">
        <v>0</v>
      </c>
      <c r="G1971" s="5">
        <v>1217.549</v>
      </c>
      <c r="H1971" s="5">
        <v>4347.2790000000005</v>
      </c>
      <c r="I1971" s="5">
        <v>0</v>
      </c>
      <c r="J1971" s="5"/>
      <c r="K1971" s="5">
        <v>0</v>
      </c>
      <c r="L1971" s="5">
        <v>101.078</v>
      </c>
      <c r="M1971" s="5">
        <v>34.97</v>
      </c>
      <c r="N1971" s="5">
        <v>66.108000000000004</v>
      </c>
      <c r="O1971" s="5">
        <v>502010</v>
      </c>
      <c r="P1971" s="3"/>
      <c r="Q1971" s="3"/>
    </row>
    <row r="1972" spans="1:17" x14ac:dyDescent="0.2">
      <c r="A1972" s="2">
        <v>2005</v>
      </c>
      <c r="B1972" s="1" t="s">
        <v>271</v>
      </c>
      <c r="C1972" s="2" t="s">
        <v>272</v>
      </c>
      <c r="D1972" s="2">
        <v>250.352</v>
      </c>
      <c r="E1972" s="2">
        <v>5819.2359999999999</v>
      </c>
      <c r="F1972" s="2">
        <v>0</v>
      </c>
      <c r="G1972" s="2">
        <v>1243.8109999999999</v>
      </c>
      <c r="H1972" s="2">
        <v>4575.4250000000002</v>
      </c>
      <c r="I1972" s="2">
        <v>0</v>
      </c>
      <c r="J1972" s="2"/>
      <c r="K1972" s="2">
        <v>0</v>
      </c>
      <c r="L1972" s="2">
        <v>82.111999999999995</v>
      </c>
      <c r="M1972" s="2">
        <v>48.835999999999999</v>
      </c>
      <c r="N1972" s="2">
        <v>33.276000000000003</v>
      </c>
      <c r="O1972" s="2">
        <v>502010</v>
      </c>
      <c r="P1972" s="3"/>
      <c r="Q1972" s="3"/>
    </row>
    <row r="1973" spans="1:17" x14ac:dyDescent="0.2">
      <c r="A1973" s="5">
        <v>2006</v>
      </c>
      <c r="B1973" s="4" t="s">
        <v>271</v>
      </c>
      <c r="C1973" s="5" t="s">
        <v>272</v>
      </c>
      <c r="D1973" s="5">
        <v>154.77500000000001</v>
      </c>
      <c r="E1973" s="5">
        <v>5870.982</v>
      </c>
      <c r="F1973" s="5">
        <v>0</v>
      </c>
      <c r="G1973" s="5">
        <v>1321.7180000000001</v>
      </c>
      <c r="H1973" s="5">
        <v>4549.2640000000001</v>
      </c>
      <c r="I1973" s="5">
        <v>0</v>
      </c>
      <c r="J1973" s="5"/>
      <c r="K1973" s="5">
        <v>0</v>
      </c>
      <c r="L1973" s="5">
        <v>-2.0680000000000001</v>
      </c>
      <c r="M1973" s="5">
        <v>43.942</v>
      </c>
      <c r="N1973" s="5">
        <v>-46.01</v>
      </c>
      <c r="O1973" s="5">
        <v>502010</v>
      </c>
      <c r="P1973" s="3"/>
      <c r="Q1973" s="3"/>
    </row>
    <row r="1974" spans="1:17" x14ac:dyDescent="0.2">
      <c r="A1974" s="2">
        <v>2007</v>
      </c>
      <c r="B1974" s="1" t="s">
        <v>271</v>
      </c>
      <c r="C1974" s="2" t="s">
        <v>272</v>
      </c>
      <c r="D1974" s="2">
        <v>209.44900000000001</v>
      </c>
      <c r="E1974" s="2">
        <v>5865.7520000000004</v>
      </c>
      <c r="F1974" s="2">
        <v>0</v>
      </c>
      <c r="G1974" s="2">
        <v>1371.431</v>
      </c>
      <c r="H1974" s="2">
        <v>4494.3209999999999</v>
      </c>
      <c r="I1974" s="2">
        <v>0</v>
      </c>
      <c r="J1974" s="2"/>
      <c r="K1974" s="2">
        <v>0</v>
      </c>
      <c r="L1974" s="2">
        <v>-9.2349999999999994</v>
      </c>
      <c r="M1974" s="2">
        <v>59.156999999999996</v>
      </c>
      <c r="N1974" s="2">
        <v>-68.391999999999996</v>
      </c>
      <c r="O1974" s="2">
        <v>502010</v>
      </c>
      <c r="P1974" s="3"/>
      <c r="Q1974" s="3"/>
    </row>
    <row r="1975" spans="1:17" x14ac:dyDescent="0.2">
      <c r="A1975" s="5">
        <v>2008</v>
      </c>
      <c r="B1975" s="4" t="s">
        <v>271</v>
      </c>
      <c r="C1975" s="5" t="s">
        <v>272</v>
      </c>
      <c r="D1975" s="5">
        <v>100</v>
      </c>
      <c r="E1975" s="5">
        <v>10484</v>
      </c>
      <c r="F1975" s="5">
        <v>3789</v>
      </c>
      <c r="G1975" s="5">
        <v>4899</v>
      </c>
      <c r="H1975" s="5">
        <v>5536</v>
      </c>
      <c r="I1975" s="5">
        <v>258</v>
      </c>
      <c r="J1975" s="5">
        <v>2</v>
      </c>
      <c r="K1975" s="5">
        <v>128</v>
      </c>
      <c r="L1975" s="5">
        <v>754</v>
      </c>
      <c r="M1975" s="5">
        <v>352</v>
      </c>
      <c r="N1975" s="5">
        <v>317</v>
      </c>
      <c r="O1975" s="5">
        <v>502010</v>
      </c>
      <c r="P1975" s="3"/>
      <c r="Q1975" s="3"/>
    </row>
    <row r="1976" spans="1:17" x14ac:dyDescent="0.2">
      <c r="A1976" s="2">
        <v>2009</v>
      </c>
      <c r="B1976" s="1" t="s">
        <v>271</v>
      </c>
      <c r="C1976" s="2" t="s">
        <v>272</v>
      </c>
      <c r="D1976" s="2">
        <v>623</v>
      </c>
      <c r="E1976" s="2">
        <v>10965</v>
      </c>
      <c r="F1976" s="2">
        <v>3495</v>
      </c>
      <c r="G1976" s="2">
        <v>4697</v>
      </c>
      <c r="H1976" s="2">
        <v>6208</v>
      </c>
      <c r="I1976" s="2">
        <v>251</v>
      </c>
      <c r="J1976" s="2">
        <v>1</v>
      </c>
      <c r="K1976" s="2">
        <v>-1</v>
      </c>
      <c r="L1976" s="2">
        <v>1031</v>
      </c>
      <c r="M1976" s="2">
        <v>472</v>
      </c>
      <c r="N1976" s="2">
        <v>560</v>
      </c>
      <c r="O1976" s="2">
        <v>502010</v>
      </c>
      <c r="P1976" s="3"/>
      <c r="Q1976" s="3"/>
    </row>
    <row r="1977" spans="1:17" x14ac:dyDescent="0.2">
      <c r="A1977" s="5">
        <v>2010</v>
      </c>
      <c r="B1977" s="4" t="s">
        <v>271</v>
      </c>
      <c r="C1977" s="5" t="s">
        <v>272</v>
      </c>
      <c r="D1977" s="5">
        <v>521</v>
      </c>
      <c r="E1977" s="5">
        <v>11019</v>
      </c>
      <c r="F1977" s="5">
        <v>3618</v>
      </c>
      <c r="G1977" s="5">
        <v>4786</v>
      </c>
      <c r="H1977" s="5">
        <v>6225</v>
      </c>
      <c r="I1977" s="5">
        <v>203</v>
      </c>
      <c r="J1977" s="5"/>
      <c r="K1977" s="5">
        <v>16</v>
      </c>
      <c r="L1977" s="5">
        <v>935</v>
      </c>
      <c r="M1977" s="5">
        <v>288</v>
      </c>
      <c r="N1977" s="5">
        <v>653</v>
      </c>
      <c r="O1977" s="5">
        <v>502010</v>
      </c>
      <c r="P1977" s="3"/>
      <c r="Q1977" s="3"/>
    </row>
    <row r="1978" spans="1:17" x14ac:dyDescent="0.2">
      <c r="A1978" s="2">
        <v>2011</v>
      </c>
      <c r="B1978" s="1" t="s">
        <v>271</v>
      </c>
      <c r="C1978" s="2" t="s">
        <v>272</v>
      </c>
      <c r="D1978" s="2">
        <v>1124</v>
      </c>
      <c r="E1978" s="2">
        <v>11913</v>
      </c>
      <c r="F1978" s="2">
        <v>4245</v>
      </c>
      <c r="G1978" s="2">
        <v>5394</v>
      </c>
      <c r="H1978" s="2">
        <v>6517</v>
      </c>
      <c r="I1978" s="2">
        <v>208</v>
      </c>
      <c r="J1978" s="2"/>
      <c r="K1978" s="2">
        <v>1</v>
      </c>
      <c r="L1978" s="2">
        <v>1559</v>
      </c>
      <c r="M1978" s="2">
        <v>425</v>
      </c>
      <c r="N1978" s="2">
        <v>1132</v>
      </c>
      <c r="O1978" s="2">
        <v>502010</v>
      </c>
      <c r="P1978" s="3"/>
      <c r="Q1978" s="3"/>
    </row>
    <row r="1979" spans="1:17" x14ac:dyDescent="0.2">
      <c r="A1979" s="5">
        <v>2012</v>
      </c>
      <c r="B1979" s="4" t="s">
        <v>271</v>
      </c>
      <c r="C1979" s="5" t="s">
        <v>272</v>
      </c>
      <c r="D1979" s="5">
        <v>1297</v>
      </c>
      <c r="E1979" s="5">
        <v>12930</v>
      </c>
      <c r="F1979" s="5">
        <v>5243</v>
      </c>
      <c r="G1979" s="5">
        <v>6637</v>
      </c>
      <c r="H1979" s="5">
        <v>6291</v>
      </c>
      <c r="I1979" s="5">
        <v>248</v>
      </c>
      <c r="J1979" s="5"/>
      <c r="K1979" s="5">
        <v>2</v>
      </c>
      <c r="L1979" s="5">
        <v>1518</v>
      </c>
      <c r="M1979" s="5">
        <v>562</v>
      </c>
      <c r="N1979" s="5">
        <v>943</v>
      </c>
      <c r="O1979" s="5">
        <v>502010</v>
      </c>
      <c r="P1979" s="3"/>
      <c r="Q1979" s="3"/>
    </row>
    <row r="1980" spans="1:17" x14ac:dyDescent="0.2">
      <c r="A1980" s="2">
        <v>2013</v>
      </c>
      <c r="B1980" s="1" t="s">
        <v>271</v>
      </c>
      <c r="C1980" s="2" t="s">
        <v>272</v>
      </c>
      <c r="D1980" s="2">
        <v>537</v>
      </c>
      <c r="E1980" s="2">
        <v>14979</v>
      </c>
      <c r="F1980" s="2">
        <v>6499</v>
      </c>
      <c r="G1980" s="2">
        <v>8746</v>
      </c>
      <c r="H1980" s="2">
        <v>6196</v>
      </c>
      <c r="I1980" s="2">
        <v>306</v>
      </c>
      <c r="J1980" s="2"/>
      <c r="K1980" s="2">
        <v>2</v>
      </c>
      <c r="L1980" s="2">
        <v>1736</v>
      </c>
      <c r="M1980" s="2">
        <v>659</v>
      </c>
      <c r="N1980" s="2">
        <v>1075</v>
      </c>
      <c r="O1980" s="2">
        <v>502010</v>
      </c>
      <c r="P1980" s="3"/>
      <c r="Q1980" s="3"/>
    </row>
    <row r="1981" spans="1:17" x14ac:dyDescent="0.2">
      <c r="A1981" s="5">
        <v>2014</v>
      </c>
      <c r="B1981" s="4" t="s">
        <v>271</v>
      </c>
      <c r="C1981" s="5" t="s">
        <v>272</v>
      </c>
      <c r="D1981" s="5">
        <v>514</v>
      </c>
      <c r="E1981" s="5">
        <v>16014</v>
      </c>
      <c r="F1981" s="5">
        <v>6924</v>
      </c>
      <c r="G1981" s="5">
        <v>9663</v>
      </c>
      <c r="H1981" s="5">
        <v>5602</v>
      </c>
      <c r="I1981" s="5">
        <v>328</v>
      </c>
      <c r="J1981" s="5"/>
      <c r="K1981" s="5">
        <v>-2</v>
      </c>
      <c r="L1981" s="5">
        <v>1747</v>
      </c>
      <c r="M1981" s="5">
        <v>610</v>
      </c>
      <c r="N1981" s="5">
        <v>1139</v>
      </c>
      <c r="O1981" s="5">
        <v>502010</v>
      </c>
      <c r="P1981" s="3"/>
      <c r="Q1981" s="3"/>
    </row>
    <row r="1982" spans="1:17" x14ac:dyDescent="0.2">
      <c r="A1982" s="2">
        <v>2015</v>
      </c>
      <c r="B1982" s="1" t="s">
        <v>271</v>
      </c>
      <c r="C1982" s="2" t="s">
        <v>272</v>
      </c>
      <c r="D1982" s="2">
        <v>539</v>
      </c>
      <c r="E1982" s="2">
        <v>15864</v>
      </c>
      <c r="F1982" s="2">
        <v>7642</v>
      </c>
      <c r="G1982" s="2">
        <v>10172</v>
      </c>
      <c r="H1982" s="2">
        <v>5451</v>
      </c>
      <c r="I1982" s="2">
        <v>325</v>
      </c>
      <c r="J1982" s="2"/>
      <c r="K1982" s="2">
        <v>14</v>
      </c>
      <c r="L1982" s="2">
        <v>1559</v>
      </c>
      <c r="M1982" s="2">
        <v>511</v>
      </c>
      <c r="N1982" s="2">
        <v>1034</v>
      </c>
      <c r="O1982" s="2">
        <v>502010</v>
      </c>
      <c r="P1982" s="3"/>
      <c r="Q1982" s="3"/>
    </row>
    <row r="1983" spans="1:17" x14ac:dyDescent="0.2">
      <c r="A1983" s="5">
        <v>2016</v>
      </c>
      <c r="B1983" s="4" t="s">
        <v>271</v>
      </c>
      <c r="C1983" s="5" t="s">
        <v>272</v>
      </c>
      <c r="D1983" s="5">
        <v>460</v>
      </c>
      <c r="E1983" s="5">
        <v>15758</v>
      </c>
      <c r="F1983" s="5">
        <v>7875</v>
      </c>
      <c r="G1983" s="5">
        <v>10348</v>
      </c>
      <c r="H1983" s="5">
        <v>5167</v>
      </c>
      <c r="I1983" s="5">
        <v>353</v>
      </c>
      <c r="J1983" s="5"/>
      <c r="K1983" s="5">
        <v>24</v>
      </c>
      <c r="L1983" s="5">
        <v>1671</v>
      </c>
      <c r="M1983" s="5">
        <v>453</v>
      </c>
      <c r="N1983" s="5">
        <v>1194</v>
      </c>
      <c r="O1983" s="5">
        <v>502010</v>
      </c>
      <c r="P1983" s="3"/>
      <c r="Q1983" s="3"/>
    </row>
    <row r="1984" spans="1:17" x14ac:dyDescent="0.2">
      <c r="A1984" s="2">
        <v>2017</v>
      </c>
      <c r="B1984" s="1" t="s">
        <v>271</v>
      </c>
      <c r="C1984" s="2" t="s">
        <v>272</v>
      </c>
      <c r="D1984" s="2">
        <v>7491</v>
      </c>
      <c r="E1984" s="2">
        <v>22555</v>
      </c>
      <c r="F1984" s="2">
        <v>14785</v>
      </c>
      <c r="G1984" s="2">
        <v>17532</v>
      </c>
      <c r="H1984" s="2">
        <v>4610</v>
      </c>
      <c r="I1984" s="2">
        <v>363</v>
      </c>
      <c r="J1984" s="2">
        <v>21</v>
      </c>
      <c r="K1984" s="2">
        <v>24</v>
      </c>
      <c r="L1984" s="2">
        <v>-137</v>
      </c>
      <c r="M1984" s="2">
        <v>176</v>
      </c>
      <c r="N1984" s="2">
        <v>-337</v>
      </c>
      <c r="O1984" s="2">
        <v>502010</v>
      </c>
      <c r="P1984" s="3"/>
      <c r="Q1984" s="3"/>
    </row>
    <row r="1985" spans="1:17" x14ac:dyDescent="0.2">
      <c r="A1985" s="5">
        <v>2018</v>
      </c>
      <c r="B1985" s="4" t="s">
        <v>271</v>
      </c>
      <c r="C1985" s="5" t="s">
        <v>272</v>
      </c>
      <c r="D1985" s="5">
        <v>999</v>
      </c>
      <c r="E1985" s="5">
        <v>32550</v>
      </c>
      <c r="F1985" s="5">
        <v>17045</v>
      </c>
      <c r="G1985" s="5">
        <v>22033</v>
      </c>
      <c r="H1985" s="5">
        <v>8386</v>
      </c>
      <c r="I1985" s="5">
        <v>729</v>
      </c>
      <c r="J1985" s="5">
        <v>15</v>
      </c>
      <c r="K1985" s="5">
        <v>92</v>
      </c>
      <c r="L1985" s="5">
        <v>1022</v>
      </c>
      <c r="M1985" s="5">
        <v>341</v>
      </c>
      <c r="N1985" s="5">
        <v>589</v>
      </c>
      <c r="O1985" s="5">
        <v>502010</v>
      </c>
      <c r="P1985" s="3"/>
      <c r="Q1985" s="3"/>
    </row>
    <row r="1986" spans="1:17" x14ac:dyDescent="0.2">
      <c r="A1986" s="2">
        <v>2019</v>
      </c>
      <c r="B1986" s="1" t="s">
        <v>271</v>
      </c>
      <c r="C1986" s="2" t="s">
        <v>272</v>
      </c>
      <c r="D1986" s="2">
        <v>1563</v>
      </c>
      <c r="E1986" s="2">
        <v>33735</v>
      </c>
      <c r="F1986" s="2">
        <v>16372</v>
      </c>
      <c r="G1986" s="2">
        <v>21769</v>
      </c>
      <c r="H1986" s="2">
        <v>9891</v>
      </c>
      <c r="I1986" s="2">
        <v>677</v>
      </c>
      <c r="J1986" s="2">
        <v>22</v>
      </c>
      <c r="K1986" s="2">
        <v>164</v>
      </c>
      <c r="L1986" s="2">
        <v>2294</v>
      </c>
      <c r="M1986" s="2">
        <v>81</v>
      </c>
      <c r="N1986" s="2">
        <v>2049</v>
      </c>
      <c r="O1986" s="2">
        <v>502010</v>
      </c>
      <c r="P1986" s="3"/>
      <c r="Q1986" s="3"/>
    </row>
    <row r="1987" spans="1:17" x14ac:dyDescent="0.2">
      <c r="A1987" s="5">
        <v>2004</v>
      </c>
      <c r="B1987" s="4" t="s">
        <v>273</v>
      </c>
      <c r="C1987" s="5" t="s">
        <v>274</v>
      </c>
      <c r="D1987" s="5">
        <v>1155.633</v>
      </c>
      <c r="E1987" s="5">
        <v>6029.277</v>
      </c>
      <c r="F1987" s="5">
        <v>5802.8879999999999</v>
      </c>
      <c r="G1987" s="5">
        <v>8107.4889999999996</v>
      </c>
      <c r="H1987" s="5">
        <v>-2078.212</v>
      </c>
      <c r="I1987" s="5">
        <v>375.33199999999999</v>
      </c>
      <c r="J1987" s="5">
        <v>42.286999999999999</v>
      </c>
      <c r="K1987" s="5"/>
      <c r="L1987" s="5">
        <v>226.37799999999999</v>
      </c>
      <c r="M1987" s="5">
        <v>11.609</v>
      </c>
      <c r="N1987" s="5">
        <v>214.76900000000001</v>
      </c>
      <c r="O1987" s="5">
        <v>502010</v>
      </c>
      <c r="P1987" s="3"/>
      <c r="Q1987" s="3"/>
    </row>
    <row r="1988" spans="1:17" x14ac:dyDescent="0.2">
      <c r="A1988" s="2">
        <v>2005</v>
      </c>
      <c r="B1988" s="1" t="s">
        <v>273</v>
      </c>
      <c r="C1988" s="2" t="s">
        <v>274</v>
      </c>
      <c r="D1988" s="2">
        <v>1181.3599999999999</v>
      </c>
      <c r="E1988" s="2">
        <v>7410.21</v>
      </c>
      <c r="F1988" s="2">
        <v>5935.3010000000004</v>
      </c>
      <c r="G1988" s="2">
        <v>8276.8340000000007</v>
      </c>
      <c r="H1988" s="2">
        <v>-866.62400000000002</v>
      </c>
      <c r="I1988" s="2">
        <v>381.44400000000002</v>
      </c>
      <c r="J1988" s="2">
        <v>43.518000000000001</v>
      </c>
      <c r="K1988" s="2"/>
      <c r="L1988" s="2">
        <v>1007.091</v>
      </c>
      <c r="M1988" s="2">
        <v>-507.44900000000001</v>
      </c>
      <c r="N1988" s="2">
        <v>1514.54</v>
      </c>
      <c r="O1988" s="2">
        <v>502010</v>
      </c>
      <c r="P1988" s="3"/>
      <c r="Q1988" s="3"/>
    </row>
    <row r="1989" spans="1:17" x14ac:dyDescent="0.2">
      <c r="A1989" s="5">
        <v>2006</v>
      </c>
      <c r="B1989" s="4" t="s">
        <v>273</v>
      </c>
      <c r="C1989" s="5" t="s">
        <v>274</v>
      </c>
      <c r="D1989" s="5">
        <v>3032.57</v>
      </c>
      <c r="E1989" s="5">
        <v>9768.6959999999999</v>
      </c>
      <c r="F1989" s="5">
        <v>6967.3209999999999</v>
      </c>
      <c r="G1989" s="5">
        <v>9988.0789999999997</v>
      </c>
      <c r="H1989" s="5">
        <v>-219.38300000000001</v>
      </c>
      <c r="I1989" s="5">
        <v>450.35</v>
      </c>
      <c r="J1989" s="5">
        <v>126.401</v>
      </c>
      <c r="K1989" s="5"/>
      <c r="L1989" s="5">
        <v>923.01499999999999</v>
      </c>
      <c r="M1989" s="5">
        <v>314.74299999999999</v>
      </c>
      <c r="N1989" s="5">
        <v>608.27200000000005</v>
      </c>
      <c r="O1989" s="5">
        <v>502010</v>
      </c>
      <c r="P1989" s="3"/>
      <c r="Q1989" s="3"/>
    </row>
    <row r="1990" spans="1:17" x14ac:dyDescent="0.2">
      <c r="A1990" s="2">
        <v>2007</v>
      </c>
      <c r="B1990" s="1" t="s">
        <v>273</v>
      </c>
      <c r="C1990" s="2" t="s">
        <v>274</v>
      </c>
      <c r="D1990" s="2">
        <v>2788.1959999999999</v>
      </c>
      <c r="E1990" s="2">
        <v>10086.529</v>
      </c>
      <c r="F1990" s="2">
        <v>6125.7039999999997</v>
      </c>
      <c r="G1990" s="2">
        <v>9446.5400000000009</v>
      </c>
      <c r="H1990" s="2">
        <v>639.98900000000003</v>
      </c>
      <c r="I1990" s="2">
        <v>423.31900000000002</v>
      </c>
      <c r="J1990" s="2">
        <v>137.87200000000001</v>
      </c>
      <c r="K1990" s="2"/>
      <c r="L1990" s="2">
        <v>1250.153</v>
      </c>
      <c r="M1990" s="2">
        <v>494.09899999999999</v>
      </c>
      <c r="N1990" s="2">
        <v>756.05399999999997</v>
      </c>
      <c r="O1990" s="2">
        <v>502010</v>
      </c>
      <c r="P1990" s="3"/>
      <c r="Q1990" s="3"/>
    </row>
    <row r="1991" spans="1:17" x14ac:dyDescent="0.2">
      <c r="A1991" s="5">
        <v>2008</v>
      </c>
      <c r="B1991" s="4" t="s">
        <v>273</v>
      </c>
      <c r="C1991" s="5" t="s">
        <v>274</v>
      </c>
      <c r="D1991" s="5">
        <v>559.13199999999995</v>
      </c>
      <c r="E1991" s="5">
        <v>6460.0469999999996</v>
      </c>
      <c r="F1991" s="5">
        <v>5007.7560000000003</v>
      </c>
      <c r="G1991" s="5">
        <v>8409.1530000000002</v>
      </c>
      <c r="H1991" s="5">
        <v>-1949.106</v>
      </c>
      <c r="I1991" s="5">
        <v>386.75799999999998</v>
      </c>
      <c r="J1991" s="5">
        <v>51.216999999999999</v>
      </c>
      <c r="K1991" s="5"/>
      <c r="L1991" s="5">
        <v>1568.806</v>
      </c>
      <c r="M1991" s="5">
        <v>665.85900000000004</v>
      </c>
      <c r="N1991" s="5">
        <v>902.947</v>
      </c>
      <c r="O1991" s="5">
        <v>502010</v>
      </c>
      <c r="P1991" s="3"/>
      <c r="Q1991" s="3"/>
    </row>
    <row r="1992" spans="1:17" x14ac:dyDescent="0.2">
      <c r="A1992" s="2">
        <v>2009</v>
      </c>
      <c r="B1992" s="1" t="s">
        <v>273</v>
      </c>
      <c r="C1992" s="2" t="s">
        <v>274</v>
      </c>
      <c r="D1992" s="2">
        <v>2139.3359999999998</v>
      </c>
      <c r="E1992" s="2">
        <v>8295.3430000000008</v>
      </c>
      <c r="F1992" s="2">
        <v>6496.5640000000003</v>
      </c>
      <c r="G1992" s="2">
        <v>10387.031000000001</v>
      </c>
      <c r="H1992" s="2">
        <v>-2092.1709999999998</v>
      </c>
      <c r="I1992" s="2">
        <v>408.11</v>
      </c>
      <c r="J1992" s="2">
        <v>30.033999999999999</v>
      </c>
      <c r="K1992" s="2">
        <v>-0.14199999999999999</v>
      </c>
      <c r="L1992" s="2">
        <v>1012.832</v>
      </c>
      <c r="M1992" s="2">
        <v>377.42899999999997</v>
      </c>
      <c r="N1992" s="2">
        <v>635.54499999999996</v>
      </c>
      <c r="O1992" s="2">
        <v>502010</v>
      </c>
      <c r="P1992" s="3"/>
      <c r="Q1992" s="3"/>
    </row>
    <row r="1993" spans="1:17" x14ac:dyDescent="0.2">
      <c r="A1993" s="5">
        <v>2010</v>
      </c>
      <c r="B1993" s="4" t="s">
        <v>273</v>
      </c>
      <c r="C1993" s="5" t="s">
        <v>274</v>
      </c>
      <c r="D1993" s="5">
        <v>2940.377</v>
      </c>
      <c r="E1993" s="5">
        <v>9632.1530000000002</v>
      </c>
      <c r="F1993" s="5">
        <v>6514.9359999999997</v>
      </c>
      <c r="G1993" s="5">
        <v>10765.596</v>
      </c>
      <c r="H1993" s="5">
        <v>-1133.9290000000001</v>
      </c>
      <c r="I1993" s="5">
        <v>471.916</v>
      </c>
      <c r="J1993" s="5">
        <v>25.158000000000001</v>
      </c>
      <c r="K1993" s="5">
        <v>3.0000000000000001E-3</v>
      </c>
      <c r="L1993" s="5">
        <v>1542.2049999999999</v>
      </c>
      <c r="M1993" s="5">
        <v>557.47299999999996</v>
      </c>
      <c r="N1993" s="5">
        <v>984.72900000000004</v>
      </c>
      <c r="O1993" s="5">
        <v>502010</v>
      </c>
      <c r="P1993" s="3"/>
      <c r="Q1993" s="3"/>
    </row>
    <row r="1994" spans="1:17" x14ac:dyDescent="0.2">
      <c r="A1994" s="2">
        <v>2011</v>
      </c>
      <c r="B1994" s="1" t="s">
        <v>273</v>
      </c>
      <c r="C1994" s="2" t="s">
        <v>274</v>
      </c>
      <c r="D1994" s="2">
        <v>2040.8530000000001</v>
      </c>
      <c r="E1994" s="2">
        <v>11470.231</v>
      </c>
      <c r="F1994" s="2">
        <v>7493.7790000000005</v>
      </c>
      <c r="G1994" s="2">
        <v>11889.234</v>
      </c>
      <c r="H1994" s="2">
        <v>-420.37</v>
      </c>
      <c r="I1994" s="2">
        <v>558.03</v>
      </c>
      <c r="J1994" s="2">
        <v>34.353999999999999</v>
      </c>
      <c r="K1994" s="2">
        <v>-0.32900000000000001</v>
      </c>
      <c r="L1994" s="2">
        <v>2410.5839999999998</v>
      </c>
      <c r="M1994" s="2">
        <v>895.00599999999997</v>
      </c>
      <c r="N1994" s="2">
        <v>1515.9069999999999</v>
      </c>
      <c r="O1994" s="2">
        <v>502010</v>
      </c>
      <c r="P1994" s="3"/>
      <c r="Q1994" s="3"/>
    </row>
    <row r="1995" spans="1:17" x14ac:dyDescent="0.2">
      <c r="A1995" s="5">
        <v>2012</v>
      </c>
      <c r="B1995" s="4" t="s">
        <v>273</v>
      </c>
      <c r="C1995" s="5" t="s">
        <v>274</v>
      </c>
      <c r="D1995" s="5">
        <v>7237.777</v>
      </c>
      <c r="E1995" s="5">
        <v>17379.608</v>
      </c>
      <c r="F1995" s="5">
        <v>11888.1</v>
      </c>
      <c r="G1995" s="5">
        <v>17307.98</v>
      </c>
      <c r="H1995" s="5">
        <v>36.866999999999997</v>
      </c>
      <c r="I1995" s="5">
        <v>643.202</v>
      </c>
      <c r="J1995" s="5">
        <v>99.522000000000006</v>
      </c>
      <c r="K1995" s="5">
        <v>-10.946999999999999</v>
      </c>
      <c r="L1995" s="5">
        <v>932.76900000000001</v>
      </c>
      <c r="M1995" s="5">
        <v>307.029</v>
      </c>
      <c r="N1995" s="5">
        <v>636.68700000000001</v>
      </c>
      <c r="O1995" s="5">
        <v>502010</v>
      </c>
      <c r="P1995" s="3"/>
      <c r="Q1995" s="3"/>
    </row>
    <row r="1996" spans="1:17" x14ac:dyDescent="0.2">
      <c r="A1996" s="2">
        <v>2013</v>
      </c>
      <c r="B1996" s="1" t="s">
        <v>273</v>
      </c>
      <c r="C1996" s="2" t="s">
        <v>274</v>
      </c>
      <c r="D1996" s="2">
        <v>9739.4040000000005</v>
      </c>
      <c r="E1996" s="2">
        <v>20375.628000000001</v>
      </c>
      <c r="F1996" s="2">
        <v>13650.884</v>
      </c>
      <c r="G1996" s="2">
        <v>19378.623</v>
      </c>
      <c r="H1996" s="2">
        <v>977.08</v>
      </c>
      <c r="I1996" s="2">
        <v>881.49300000000005</v>
      </c>
      <c r="J1996" s="2">
        <v>148.86500000000001</v>
      </c>
      <c r="K1996" s="2">
        <v>-17.745999999999999</v>
      </c>
      <c r="L1996" s="2">
        <v>1136.915</v>
      </c>
      <c r="M1996" s="2">
        <v>299.82600000000002</v>
      </c>
      <c r="N1996" s="2">
        <v>807.49199999999996</v>
      </c>
      <c r="O1996" s="2">
        <v>502010</v>
      </c>
      <c r="P1996" s="3"/>
      <c r="Q1996" s="3"/>
    </row>
    <row r="1997" spans="1:17" x14ac:dyDescent="0.2">
      <c r="A1997" s="5">
        <v>2014</v>
      </c>
      <c r="B1997" s="4" t="s">
        <v>273</v>
      </c>
      <c r="C1997" s="5" t="s">
        <v>274</v>
      </c>
      <c r="D1997" s="5">
        <v>10556.241</v>
      </c>
      <c r="E1997" s="5">
        <v>22107.462</v>
      </c>
      <c r="F1997" s="5">
        <v>14463.78</v>
      </c>
      <c r="G1997" s="5">
        <v>20053.830000000002</v>
      </c>
      <c r="H1997" s="5">
        <v>2013.009</v>
      </c>
      <c r="I1997" s="5">
        <v>834.86699999999996</v>
      </c>
      <c r="J1997" s="5">
        <v>61.841000000000001</v>
      </c>
      <c r="K1997" s="5">
        <v>-15.791</v>
      </c>
      <c r="L1997" s="5">
        <v>1205.742</v>
      </c>
      <c r="M1997" s="5">
        <v>276.83999999999997</v>
      </c>
      <c r="N1997" s="5">
        <v>944.69299999999998</v>
      </c>
      <c r="O1997" s="5">
        <v>502010</v>
      </c>
      <c r="P1997" s="3"/>
      <c r="Q1997" s="3"/>
    </row>
    <row r="1998" spans="1:17" x14ac:dyDescent="0.2">
      <c r="A1998" s="2">
        <v>2015</v>
      </c>
      <c r="B1998" s="1" t="s">
        <v>273</v>
      </c>
      <c r="C1998" s="2" t="s">
        <v>274</v>
      </c>
      <c r="D1998" s="2">
        <v>1611.069</v>
      </c>
      <c r="E1998" s="2">
        <v>22886.71</v>
      </c>
      <c r="F1998" s="2">
        <v>13755.924999999999</v>
      </c>
      <c r="G1998" s="2">
        <v>19854.68</v>
      </c>
      <c r="H1998" s="2">
        <v>2748.7869999999998</v>
      </c>
      <c r="I1998" s="2">
        <v>863.90700000000004</v>
      </c>
      <c r="J1998" s="2">
        <v>19.523</v>
      </c>
      <c r="K1998" s="2">
        <v>22.184000000000001</v>
      </c>
      <c r="L1998" s="2">
        <v>1135.952</v>
      </c>
      <c r="M1998" s="2">
        <v>366.67599999999999</v>
      </c>
      <c r="N1998" s="2">
        <v>747.09199999999998</v>
      </c>
      <c r="O1998" s="2">
        <v>502010</v>
      </c>
      <c r="P1998" s="3"/>
      <c r="Q1998" s="3"/>
    </row>
    <row r="1999" spans="1:17" x14ac:dyDescent="0.2">
      <c r="A1999" s="5">
        <v>2016</v>
      </c>
      <c r="B1999" s="4" t="s">
        <v>273</v>
      </c>
      <c r="C1999" s="5" t="s">
        <v>274</v>
      </c>
      <c r="D1999" s="5">
        <v>5359.3410000000003</v>
      </c>
      <c r="E1999" s="5">
        <v>28091.847000000002</v>
      </c>
      <c r="F1999" s="5">
        <v>16478.900000000001</v>
      </c>
      <c r="G1999" s="5">
        <v>23126.32</v>
      </c>
      <c r="H1999" s="5">
        <v>4637.1189999999997</v>
      </c>
      <c r="I1999" s="5">
        <v>897.322</v>
      </c>
      <c r="J1999" s="5">
        <v>31.164000000000001</v>
      </c>
      <c r="K1999" s="5">
        <v>19.600999999999999</v>
      </c>
      <c r="L1999" s="5">
        <v>2306.4630000000002</v>
      </c>
      <c r="M1999" s="5">
        <v>837.00900000000001</v>
      </c>
      <c r="N1999" s="5">
        <v>1449.8530000000001</v>
      </c>
      <c r="O1999" s="5">
        <v>502010</v>
      </c>
      <c r="P1999" s="3"/>
      <c r="Q1999" s="3"/>
    </row>
    <row r="2000" spans="1:17" x14ac:dyDescent="0.2">
      <c r="A2000" s="2">
        <v>2017</v>
      </c>
      <c r="B2000" s="1" t="s">
        <v>273</v>
      </c>
      <c r="C2000" s="2" t="s">
        <v>274</v>
      </c>
      <c r="D2000" s="2">
        <v>1980.673</v>
      </c>
      <c r="E2000" s="2">
        <v>29773.766</v>
      </c>
      <c r="F2000" s="2">
        <v>16202.965</v>
      </c>
      <c r="G2000" s="2">
        <v>22452.47</v>
      </c>
      <c r="H2000" s="2">
        <v>6937.4139999999998</v>
      </c>
      <c r="I2000" s="2">
        <v>1079.0730000000001</v>
      </c>
      <c r="J2000" s="2">
        <v>41.006</v>
      </c>
      <c r="K2000" s="2">
        <v>66.718000000000004</v>
      </c>
      <c r="L2000" s="2">
        <v>1650.087</v>
      </c>
      <c r="M2000" s="2">
        <v>-515.32000000000005</v>
      </c>
      <c r="N2000" s="2">
        <v>2098.6889999999999</v>
      </c>
      <c r="O2000" s="2">
        <v>502010</v>
      </c>
      <c r="P2000" s="3"/>
      <c r="Q2000" s="3"/>
    </row>
    <row r="2001" spans="1:17" x14ac:dyDescent="0.2">
      <c r="A2001" s="5">
        <v>2018</v>
      </c>
      <c r="B2001" s="4" t="s">
        <v>273</v>
      </c>
      <c r="C2001" s="5" t="s">
        <v>274</v>
      </c>
      <c r="D2001" s="5">
        <v>2068.817</v>
      </c>
      <c r="E2001" s="5">
        <v>30587.011999999999</v>
      </c>
      <c r="F2001" s="5">
        <v>15152.777</v>
      </c>
      <c r="G2001" s="5">
        <v>21532.755000000001</v>
      </c>
      <c r="H2001" s="5">
        <v>8595.6880000000001</v>
      </c>
      <c r="I2001" s="5">
        <v>1027.183</v>
      </c>
      <c r="J2001" s="5">
        <v>44.759</v>
      </c>
      <c r="K2001" s="5">
        <v>80.400000000000006</v>
      </c>
      <c r="L2001" s="5">
        <v>2189.1750000000002</v>
      </c>
      <c r="M2001" s="5">
        <v>533.68399999999997</v>
      </c>
      <c r="N2001" s="5">
        <v>1575.0909999999999</v>
      </c>
      <c r="O2001" s="5">
        <v>502010</v>
      </c>
      <c r="P2001" s="3"/>
      <c r="Q2001" s="3"/>
    </row>
    <row r="2002" spans="1:17" x14ac:dyDescent="0.2">
      <c r="A2002" s="2">
        <v>2019</v>
      </c>
      <c r="B2002" s="1" t="s">
        <v>273</v>
      </c>
      <c r="C2002" s="2" t="s">
        <v>274</v>
      </c>
      <c r="D2002" s="2">
        <v>2860.3470000000002</v>
      </c>
      <c r="E2002" s="2">
        <v>33230.934999999998</v>
      </c>
      <c r="F2002" s="2">
        <v>14282.3</v>
      </c>
      <c r="G2002" s="2">
        <v>21114.788</v>
      </c>
      <c r="H2002" s="2">
        <v>11564.521000000001</v>
      </c>
      <c r="I2002" s="2">
        <v>1003.986</v>
      </c>
      <c r="J2002" s="2">
        <v>77.213999999999999</v>
      </c>
      <c r="K2002" s="2">
        <v>93.057000000000002</v>
      </c>
      <c r="L2002" s="2">
        <v>1943.9269999999999</v>
      </c>
      <c r="M2002" s="2">
        <v>451.358</v>
      </c>
      <c r="N2002" s="2">
        <v>1399.5119999999999</v>
      </c>
      <c r="O2002" s="2">
        <v>502010</v>
      </c>
      <c r="P2002" s="3"/>
      <c r="Q2002" s="3"/>
    </row>
    <row r="2003" spans="1:17" x14ac:dyDescent="0.2">
      <c r="A2003" s="5">
        <v>2004</v>
      </c>
      <c r="B2003" s="4" t="s">
        <v>275</v>
      </c>
      <c r="C2003" s="5" t="s">
        <v>276</v>
      </c>
      <c r="D2003" s="5">
        <v>4.5570000000000004</v>
      </c>
      <c r="E2003" s="5">
        <v>1013.287</v>
      </c>
      <c r="F2003" s="5">
        <v>511.548</v>
      </c>
      <c r="G2003" s="5">
        <v>584.22900000000004</v>
      </c>
      <c r="H2003" s="5">
        <v>173.19900000000001</v>
      </c>
      <c r="I2003" s="5">
        <v>24.460999999999999</v>
      </c>
      <c r="J2003" s="5">
        <v>0</v>
      </c>
      <c r="K2003" s="5">
        <v>-10.238</v>
      </c>
      <c r="L2003" s="5">
        <v>-5.681</v>
      </c>
      <c r="M2003" s="5">
        <v>0</v>
      </c>
      <c r="N2003" s="5">
        <v>4.5570000000000004</v>
      </c>
      <c r="O2003" s="5">
        <v>601010</v>
      </c>
      <c r="P2003" s="3"/>
      <c r="Q2003" s="3"/>
    </row>
    <row r="2004" spans="1:17" x14ac:dyDescent="0.2">
      <c r="A2004" s="2">
        <v>2005</v>
      </c>
      <c r="B2004" s="1" t="s">
        <v>275</v>
      </c>
      <c r="C2004" s="2" t="s">
        <v>276</v>
      </c>
      <c r="D2004" s="2">
        <v>33.052999999999997</v>
      </c>
      <c r="E2004" s="2">
        <v>1529.17</v>
      </c>
      <c r="F2004" s="2">
        <v>749.06700000000001</v>
      </c>
      <c r="G2004" s="2">
        <v>880.22799999999995</v>
      </c>
      <c r="H2004" s="2">
        <v>386.49700000000001</v>
      </c>
      <c r="I2004" s="2">
        <v>39.421999999999997</v>
      </c>
      <c r="J2004" s="2">
        <v>0</v>
      </c>
      <c r="K2004" s="2">
        <v>8.2560000000000002</v>
      </c>
      <c r="L2004" s="2">
        <v>24.356999999999999</v>
      </c>
      <c r="M2004" s="2">
        <v>0</v>
      </c>
      <c r="N2004" s="2">
        <v>16.100999999999999</v>
      </c>
      <c r="O2004" s="2">
        <v>601010</v>
      </c>
      <c r="P2004" s="3"/>
      <c r="Q2004" s="3"/>
    </row>
    <row r="2005" spans="1:17" x14ac:dyDescent="0.2">
      <c r="A2005" s="5">
        <v>2006</v>
      </c>
      <c r="B2005" s="4" t="s">
        <v>275</v>
      </c>
      <c r="C2005" s="5" t="s">
        <v>276</v>
      </c>
      <c r="D2005" s="5">
        <v>50.405000000000001</v>
      </c>
      <c r="E2005" s="5">
        <v>2186.2190000000001</v>
      </c>
      <c r="F2005" s="5">
        <v>1122.6379999999999</v>
      </c>
      <c r="G2005" s="5">
        <v>1338.0309999999999</v>
      </c>
      <c r="H2005" s="5">
        <v>709.77200000000005</v>
      </c>
      <c r="I2005" s="5">
        <v>55.823999999999998</v>
      </c>
      <c r="J2005" s="5">
        <v>0</v>
      </c>
      <c r="K2005" s="5">
        <v>5.383</v>
      </c>
      <c r="L2005" s="5">
        <v>26.555</v>
      </c>
      <c r="M2005" s="5">
        <v>0</v>
      </c>
      <c r="N2005" s="5">
        <v>31.391999999999999</v>
      </c>
      <c r="O2005" s="5">
        <v>601010</v>
      </c>
      <c r="P2005" s="3"/>
      <c r="Q2005" s="3"/>
    </row>
    <row r="2006" spans="1:17" x14ac:dyDescent="0.2">
      <c r="A2006" s="2">
        <v>2007</v>
      </c>
      <c r="B2006" s="1" t="s">
        <v>275</v>
      </c>
      <c r="C2006" s="2" t="s">
        <v>276</v>
      </c>
      <c r="D2006" s="2">
        <v>72.653999999999996</v>
      </c>
      <c r="E2006" s="2">
        <v>2809.4639999999999</v>
      </c>
      <c r="F2006" s="2">
        <v>1367.7380000000001</v>
      </c>
      <c r="G2006" s="2">
        <v>1687.6369999999999</v>
      </c>
      <c r="H2006" s="2">
        <v>1043.9159999999999</v>
      </c>
      <c r="I2006" s="2">
        <v>76.004000000000005</v>
      </c>
      <c r="J2006" s="2">
        <v>0</v>
      </c>
      <c r="K2006" s="2">
        <v>0.80900000000000005</v>
      </c>
      <c r="L2006" s="2">
        <v>25.221</v>
      </c>
      <c r="M2006" s="2">
        <v>0</v>
      </c>
      <c r="N2006" s="2">
        <v>40.591999999999999</v>
      </c>
      <c r="O2006" s="2">
        <v>601010</v>
      </c>
      <c r="P2006" s="3"/>
      <c r="Q2006" s="3"/>
    </row>
    <row r="2007" spans="1:17" x14ac:dyDescent="0.2">
      <c r="A2007" s="5">
        <v>2008</v>
      </c>
      <c r="B2007" s="4" t="s">
        <v>275</v>
      </c>
      <c r="C2007" s="5" t="s">
        <v>276</v>
      </c>
      <c r="D2007" s="5">
        <v>118.804</v>
      </c>
      <c r="E2007" s="5">
        <v>3279.6689999999999</v>
      </c>
      <c r="F2007" s="5">
        <v>1395.673</v>
      </c>
      <c r="G2007" s="5">
        <v>1716.568</v>
      </c>
      <c r="H2007" s="5">
        <v>1492.827</v>
      </c>
      <c r="I2007" s="5">
        <v>78.39</v>
      </c>
      <c r="J2007" s="5">
        <v>0</v>
      </c>
      <c r="K2007" s="5">
        <v>2.8860000000000001</v>
      </c>
      <c r="L2007" s="5">
        <v>70.546999999999997</v>
      </c>
      <c r="M2007" s="5">
        <v>0</v>
      </c>
      <c r="N2007" s="5">
        <v>67.661000000000001</v>
      </c>
      <c r="O2007" s="5">
        <v>601010</v>
      </c>
      <c r="P2007" s="3"/>
      <c r="Q2007" s="3"/>
    </row>
    <row r="2008" spans="1:17" x14ac:dyDescent="0.2">
      <c r="A2008" s="2">
        <v>2009</v>
      </c>
      <c r="B2008" s="1" t="s">
        <v>275</v>
      </c>
      <c r="C2008" s="2" t="s">
        <v>276</v>
      </c>
      <c r="D2008" s="2">
        <v>110.13</v>
      </c>
      <c r="E2008" s="2">
        <v>3745.0590000000002</v>
      </c>
      <c r="F2008" s="2">
        <v>1784.444</v>
      </c>
      <c r="G2008" s="2">
        <v>2110.2579999999998</v>
      </c>
      <c r="H2008" s="2">
        <v>1558.9949999999999</v>
      </c>
      <c r="I2008" s="2">
        <v>97.641999999999996</v>
      </c>
      <c r="J2008" s="2">
        <v>0</v>
      </c>
      <c r="K2008" s="2">
        <v>3.5720000000000001</v>
      </c>
      <c r="L2008" s="2">
        <v>92.272000000000006</v>
      </c>
      <c r="M2008" s="2">
        <v>1.038</v>
      </c>
      <c r="N2008" s="2">
        <v>87.662000000000006</v>
      </c>
      <c r="O2008" s="2">
        <v>601010</v>
      </c>
      <c r="P2008" s="3"/>
      <c r="Q2008" s="3"/>
    </row>
    <row r="2009" spans="1:17" x14ac:dyDescent="0.2">
      <c r="A2009" s="5">
        <v>2010</v>
      </c>
      <c r="B2009" s="4" t="s">
        <v>275</v>
      </c>
      <c r="C2009" s="5" t="s">
        <v>276</v>
      </c>
      <c r="D2009" s="5">
        <v>71.781000000000006</v>
      </c>
      <c r="E2009" s="5">
        <v>5329.4830000000002</v>
      </c>
      <c r="F2009" s="5">
        <v>2806.9540000000002</v>
      </c>
      <c r="G2009" s="5">
        <v>3274.82</v>
      </c>
      <c r="H2009" s="5">
        <v>1962.518</v>
      </c>
      <c r="I2009" s="5">
        <v>147.625</v>
      </c>
      <c r="J2009" s="5">
        <v>0</v>
      </c>
      <c r="K2009" s="5">
        <v>3.1179999999999999</v>
      </c>
      <c r="L2009" s="5">
        <v>107.26300000000001</v>
      </c>
      <c r="M2009" s="5">
        <v>1.851</v>
      </c>
      <c r="N2009" s="5">
        <v>102.294</v>
      </c>
      <c r="O2009" s="5">
        <v>601010</v>
      </c>
      <c r="P2009" s="3"/>
      <c r="Q2009" s="3"/>
    </row>
    <row r="2010" spans="1:17" x14ac:dyDescent="0.2">
      <c r="A2010" s="2">
        <v>2011</v>
      </c>
      <c r="B2010" s="1" t="s">
        <v>275</v>
      </c>
      <c r="C2010" s="2" t="s">
        <v>276</v>
      </c>
      <c r="D2010" s="2">
        <v>95.796000000000006</v>
      </c>
      <c r="E2010" s="2">
        <v>6098.5659999999998</v>
      </c>
      <c r="F2010" s="2">
        <v>2940.21</v>
      </c>
      <c r="G2010" s="2">
        <v>3518.1550000000002</v>
      </c>
      <c r="H2010" s="2">
        <v>2522.9169999999999</v>
      </c>
      <c r="I2010" s="2">
        <v>167.255</v>
      </c>
      <c r="J2010" s="2">
        <v>0</v>
      </c>
      <c r="K2010" s="2">
        <v>5.8609999999999998</v>
      </c>
      <c r="L2010" s="2">
        <v>162.084</v>
      </c>
      <c r="M2010" s="2">
        <v>-4.2000000000000003E-2</v>
      </c>
      <c r="N2010" s="2">
        <v>156.26499999999999</v>
      </c>
      <c r="O2010" s="2">
        <v>601010</v>
      </c>
      <c r="P2010" s="3"/>
      <c r="Q2010" s="3"/>
    </row>
    <row r="2011" spans="1:17" x14ac:dyDescent="0.2">
      <c r="A2011" s="5">
        <v>2012</v>
      </c>
      <c r="B2011" s="4" t="s">
        <v>275</v>
      </c>
      <c r="C2011" s="5" t="s">
        <v>276</v>
      </c>
      <c r="D2011" s="5">
        <v>100.331</v>
      </c>
      <c r="E2011" s="5">
        <v>8819.2139999999999</v>
      </c>
      <c r="F2011" s="5">
        <v>4278.5649999999996</v>
      </c>
      <c r="G2011" s="5">
        <v>5320.83</v>
      </c>
      <c r="H2011" s="5">
        <v>3468.3049999999998</v>
      </c>
      <c r="I2011" s="5">
        <v>178.565</v>
      </c>
      <c r="J2011" s="5"/>
      <c r="K2011" s="5">
        <v>5.7130000000000001</v>
      </c>
      <c r="L2011" s="5">
        <v>218.69399999999999</v>
      </c>
      <c r="M2011" s="5">
        <v>2.6469999999999998</v>
      </c>
      <c r="N2011" s="5">
        <v>210.334</v>
      </c>
      <c r="O2011" s="5">
        <v>601010</v>
      </c>
      <c r="P2011" s="3"/>
      <c r="Q2011" s="3"/>
    </row>
    <row r="2012" spans="1:17" x14ac:dyDescent="0.2">
      <c r="A2012" s="2">
        <v>2013</v>
      </c>
      <c r="B2012" s="1" t="s">
        <v>275</v>
      </c>
      <c r="C2012" s="2" t="s">
        <v>276</v>
      </c>
      <c r="D2012" s="2">
        <v>97.17</v>
      </c>
      <c r="E2012" s="2">
        <v>9685.7450000000008</v>
      </c>
      <c r="F2012" s="2">
        <v>4961.8919999999998</v>
      </c>
      <c r="G2012" s="2">
        <v>6039.2330000000002</v>
      </c>
      <c r="H2012" s="2">
        <v>3610.5160000000001</v>
      </c>
      <c r="I2012" s="2">
        <v>215.67599999999999</v>
      </c>
      <c r="J2012" s="2"/>
      <c r="K2012" s="2">
        <v>5.9610000000000003</v>
      </c>
      <c r="L2012" s="2">
        <v>321.74099999999999</v>
      </c>
      <c r="M2012" s="2">
        <v>1.292</v>
      </c>
      <c r="N2012" s="2">
        <v>314.488</v>
      </c>
      <c r="O2012" s="2">
        <v>601010</v>
      </c>
      <c r="P2012" s="3"/>
      <c r="Q2012" s="3"/>
    </row>
    <row r="2013" spans="1:17" x14ac:dyDescent="0.2">
      <c r="A2013" s="5">
        <v>2014</v>
      </c>
      <c r="B2013" s="4" t="s">
        <v>275</v>
      </c>
      <c r="C2013" s="5" t="s">
        <v>276</v>
      </c>
      <c r="D2013" s="5">
        <v>52.875999999999998</v>
      </c>
      <c r="E2013" s="5">
        <v>9526.7839999999997</v>
      </c>
      <c r="F2013" s="5">
        <v>4673.1270000000004</v>
      </c>
      <c r="G2013" s="5">
        <v>5612.5460000000003</v>
      </c>
      <c r="H2013" s="5">
        <v>3878.2559999999999</v>
      </c>
      <c r="I2013" s="5">
        <v>211.458</v>
      </c>
      <c r="J2013" s="5"/>
      <c r="K2013" s="5">
        <v>3.2320000000000002</v>
      </c>
      <c r="L2013" s="5">
        <v>208.65299999999999</v>
      </c>
      <c r="M2013" s="5">
        <v>5.2380000000000004</v>
      </c>
      <c r="N2013" s="5">
        <v>200.18299999999999</v>
      </c>
      <c r="O2013" s="5">
        <v>601010</v>
      </c>
      <c r="P2013" s="3"/>
      <c r="Q2013" s="3"/>
    </row>
    <row r="2014" spans="1:17" x14ac:dyDescent="0.2">
      <c r="A2014" s="2">
        <v>2015</v>
      </c>
      <c r="B2014" s="1" t="s">
        <v>275</v>
      </c>
      <c r="C2014" s="2" t="s">
        <v>276</v>
      </c>
      <c r="D2014" s="2">
        <v>75.061999999999998</v>
      </c>
      <c r="E2014" s="2">
        <v>11451.267</v>
      </c>
      <c r="F2014" s="2">
        <v>5934.241</v>
      </c>
      <c r="G2014" s="2">
        <v>6914.7650000000003</v>
      </c>
      <c r="H2014" s="2">
        <v>4500.1319999999996</v>
      </c>
      <c r="I2014" s="2">
        <v>214.286</v>
      </c>
      <c r="J2014" s="2"/>
      <c r="K2014" s="2">
        <v>4.9020000000000001</v>
      </c>
      <c r="L2014" s="2">
        <v>308.04199999999997</v>
      </c>
      <c r="M2014" s="2">
        <v>6.4509999999999996</v>
      </c>
      <c r="N2014" s="2">
        <v>296.68900000000002</v>
      </c>
      <c r="O2014" s="2">
        <v>601010</v>
      </c>
      <c r="P2014" s="3"/>
      <c r="Q2014" s="3"/>
    </row>
    <row r="2015" spans="1:17" x14ac:dyDescent="0.2">
      <c r="A2015" s="5">
        <v>2016</v>
      </c>
      <c r="B2015" s="4" t="s">
        <v>275</v>
      </c>
      <c r="C2015" s="5" t="s">
        <v>276</v>
      </c>
      <c r="D2015" s="5">
        <v>22.036000000000001</v>
      </c>
      <c r="E2015" s="5">
        <v>12192.584999999999</v>
      </c>
      <c r="F2015" s="5">
        <v>6000.7910000000002</v>
      </c>
      <c r="G2015" s="5">
        <v>7060.2879999999996</v>
      </c>
      <c r="H2015" s="5">
        <v>5096.0150000000003</v>
      </c>
      <c r="I2015" s="5">
        <v>252.804</v>
      </c>
      <c r="J2015" s="5"/>
      <c r="K2015" s="5">
        <v>5.665</v>
      </c>
      <c r="L2015" s="5">
        <v>442.23700000000002</v>
      </c>
      <c r="M2015" s="5">
        <v>10.385</v>
      </c>
      <c r="N2015" s="5">
        <v>426.18700000000001</v>
      </c>
      <c r="O2015" s="5">
        <v>601010</v>
      </c>
      <c r="P2015" s="3"/>
      <c r="Q2015" s="3"/>
    </row>
    <row r="2016" spans="1:17" x14ac:dyDescent="0.2">
      <c r="A2016" s="2">
        <v>2017</v>
      </c>
      <c r="B2016" s="1" t="s">
        <v>275</v>
      </c>
      <c r="C2016" s="2" t="s">
        <v>276</v>
      </c>
      <c r="D2016" s="2">
        <v>13.180999999999999</v>
      </c>
      <c r="E2016" s="2">
        <v>21404.345000000001</v>
      </c>
      <c r="F2016" s="2">
        <v>8819.4290000000001</v>
      </c>
      <c r="G2016" s="2">
        <v>10300.993</v>
      </c>
      <c r="H2016" s="2">
        <v>10349.082</v>
      </c>
      <c r="I2016" s="2">
        <v>280.35599999999999</v>
      </c>
      <c r="J2016" s="2">
        <v>0</v>
      </c>
      <c r="K2016" s="2">
        <v>8.0079999999999991</v>
      </c>
      <c r="L2016" s="2">
        <v>264.16800000000001</v>
      </c>
      <c r="M2016" s="2">
        <v>7.9009999999999998</v>
      </c>
      <c r="N2016" s="2">
        <v>248.25899999999999</v>
      </c>
      <c r="O2016" s="2">
        <v>601010</v>
      </c>
      <c r="P2016" s="3"/>
      <c r="Q2016" s="3"/>
    </row>
    <row r="2017" spans="1:17" x14ac:dyDescent="0.2">
      <c r="A2017" s="5">
        <v>2018</v>
      </c>
      <c r="B2017" s="4" t="s">
        <v>275</v>
      </c>
      <c r="C2017" s="5" t="s">
        <v>276</v>
      </c>
      <c r="D2017" s="5">
        <v>135.22200000000001</v>
      </c>
      <c r="E2017" s="5">
        <v>23766.695</v>
      </c>
      <c r="F2017" s="5">
        <v>10940.323</v>
      </c>
      <c r="G2017" s="5">
        <v>12892.653</v>
      </c>
      <c r="H2017" s="5">
        <v>9858.6440000000002</v>
      </c>
      <c r="I2017" s="5">
        <v>356.26499999999999</v>
      </c>
      <c r="J2017" s="5">
        <v>0</v>
      </c>
      <c r="K2017" s="5">
        <v>9.8689999999999998</v>
      </c>
      <c r="L2017" s="5">
        <v>343.19900000000001</v>
      </c>
      <c r="M2017" s="5">
        <v>2.0840000000000001</v>
      </c>
      <c r="N2017" s="5">
        <v>331.24599999999998</v>
      </c>
      <c r="O2017" s="5">
        <v>601010</v>
      </c>
      <c r="P2017" s="3"/>
      <c r="Q2017" s="3"/>
    </row>
    <row r="2018" spans="1:17" x14ac:dyDescent="0.2">
      <c r="A2018" s="2">
        <v>2019</v>
      </c>
      <c r="B2018" s="1" t="s">
        <v>275</v>
      </c>
      <c r="C2018" s="2" t="s">
        <v>276</v>
      </c>
      <c r="D2018" s="2">
        <v>89.816999999999993</v>
      </c>
      <c r="E2018" s="2">
        <v>23068.131000000001</v>
      </c>
      <c r="F2018" s="2">
        <v>10815.986999999999</v>
      </c>
      <c r="G2018" s="2">
        <v>12418.566000000001</v>
      </c>
      <c r="H2018" s="2">
        <v>9879.3119999999999</v>
      </c>
      <c r="I2018" s="2">
        <v>393.26</v>
      </c>
      <c r="J2018" s="2">
        <v>0</v>
      </c>
      <c r="K2018" s="2">
        <v>19.46</v>
      </c>
      <c r="L2018" s="2">
        <v>611.21600000000001</v>
      </c>
      <c r="M2018" s="2">
        <v>11.994999999999999</v>
      </c>
      <c r="N2018" s="2">
        <v>579.76099999999997</v>
      </c>
      <c r="O2018" s="2">
        <v>601010</v>
      </c>
      <c r="P2018" s="3"/>
      <c r="Q2018" s="3"/>
    </row>
    <row r="2019" spans="1:17" x14ac:dyDescent="0.2">
      <c r="A2019" s="5">
        <v>2003</v>
      </c>
      <c r="B2019" s="4" t="s">
        <v>277</v>
      </c>
      <c r="C2019" s="5" t="s">
        <v>278</v>
      </c>
      <c r="D2019" s="5">
        <v>168.685</v>
      </c>
      <c r="E2019" s="5">
        <v>1480.306</v>
      </c>
      <c r="F2019" s="5">
        <v>185.15100000000001</v>
      </c>
      <c r="G2019" s="5">
        <v>465.78399999999999</v>
      </c>
      <c r="H2019" s="5">
        <v>1014.522</v>
      </c>
      <c r="I2019" s="5">
        <v>8.3819999999999997</v>
      </c>
      <c r="J2019" s="5">
        <v>2.6480000000000001</v>
      </c>
      <c r="K2019" s="5">
        <v>0</v>
      </c>
      <c r="L2019" s="5">
        <v>288.75200000000001</v>
      </c>
      <c r="M2019" s="5">
        <v>111.169</v>
      </c>
      <c r="N2019" s="5">
        <v>177.583</v>
      </c>
      <c r="O2019" s="5">
        <v>255030</v>
      </c>
      <c r="P2019" s="3"/>
      <c r="Q2019" s="3"/>
    </row>
    <row r="2020" spans="1:17" x14ac:dyDescent="0.2">
      <c r="A2020" s="2">
        <v>2004</v>
      </c>
      <c r="B2020" s="1" t="s">
        <v>277</v>
      </c>
      <c r="C2020" s="2" t="s">
        <v>278</v>
      </c>
      <c r="D2020" s="2">
        <v>317.80700000000002</v>
      </c>
      <c r="E2020" s="2">
        <v>1792.672</v>
      </c>
      <c r="F2020" s="2">
        <v>262.74599999999998</v>
      </c>
      <c r="G2020" s="2">
        <v>628.46</v>
      </c>
      <c r="H2020" s="2">
        <v>1164.212</v>
      </c>
      <c r="I2020" s="2">
        <v>10.298</v>
      </c>
      <c r="J2020" s="2">
        <v>3.86</v>
      </c>
      <c r="K2020" s="2">
        <v>0</v>
      </c>
      <c r="L2020" s="2">
        <v>288.17</v>
      </c>
      <c r="M2020" s="2">
        <v>107.92</v>
      </c>
      <c r="N2020" s="2">
        <v>180.25</v>
      </c>
      <c r="O2020" s="2">
        <v>255030</v>
      </c>
      <c r="P2020" s="3"/>
      <c r="Q2020" s="3"/>
    </row>
    <row r="2021" spans="1:17" x14ac:dyDescent="0.2">
      <c r="A2021" s="5">
        <v>2005</v>
      </c>
      <c r="B2021" s="4" t="s">
        <v>277</v>
      </c>
      <c r="C2021" s="5" t="s">
        <v>278</v>
      </c>
      <c r="D2021" s="5">
        <v>339.78399999999999</v>
      </c>
      <c r="E2021" s="5">
        <v>1798.4</v>
      </c>
      <c r="F2021" s="5">
        <v>250.94800000000001</v>
      </c>
      <c r="G2021" s="5">
        <v>626.125</v>
      </c>
      <c r="H2021" s="5">
        <v>1172.2750000000001</v>
      </c>
      <c r="I2021" s="5">
        <v>14.041</v>
      </c>
      <c r="J2021" s="5">
        <v>6.02</v>
      </c>
      <c r="K2021" s="5">
        <v>0</v>
      </c>
      <c r="L2021" s="5">
        <v>275.21800000000002</v>
      </c>
      <c r="M2021" s="5">
        <v>101.3</v>
      </c>
      <c r="N2021" s="5">
        <v>173.91800000000001</v>
      </c>
      <c r="O2021" s="5">
        <v>255030</v>
      </c>
      <c r="P2021" s="3"/>
      <c r="Q2021" s="3"/>
    </row>
    <row r="2022" spans="1:17" x14ac:dyDescent="0.2">
      <c r="A2022" s="2">
        <v>2006</v>
      </c>
      <c r="B2022" s="1" t="s">
        <v>277</v>
      </c>
      <c r="C2022" s="2" t="s">
        <v>278</v>
      </c>
      <c r="D2022" s="2">
        <v>306.8</v>
      </c>
      <c r="E2022" s="2">
        <v>1873.3</v>
      </c>
      <c r="F2022" s="2">
        <v>250</v>
      </c>
      <c r="G2022" s="2">
        <v>705.6</v>
      </c>
      <c r="H2022" s="2">
        <v>1167.7</v>
      </c>
      <c r="I2022" s="2">
        <v>16.5</v>
      </c>
      <c r="J2022" s="2">
        <v>8.6</v>
      </c>
      <c r="K2022" s="2">
        <v>0</v>
      </c>
      <c r="L2022" s="2">
        <v>302.89999999999998</v>
      </c>
      <c r="M2022" s="2">
        <v>110.9</v>
      </c>
      <c r="N2022" s="2">
        <v>192</v>
      </c>
      <c r="O2022" s="2">
        <v>255030</v>
      </c>
      <c r="P2022" s="3"/>
      <c r="Q2022" s="3"/>
    </row>
    <row r="2023" spans="1:17" x14ac:dyDescent="0.2">
      <c r="A2023" s="5">
        <v>2007</v>
      </c>
      <c r="B2023" s="4" t="s">
        <v>277</v>
      </c>
      <c r="C2023" s="5" t="s">
        <v>278</v>
      </c>
      <c r="D2023" s="5">
        <v>81.099999999999994</v>
      </c>
      <c r="E2023" s="5">
        <v>1787.7</v>
      </c>
      <c r="F2023" s="5">
        <v>250</v>
      </c>
      <c r="G2023" s="5">
        <v>799.3</v>
      </c>
      <c r="H2023" s="5">
        <v>988.4</v>
      </c>
      <c r="I2023" s="5">
        <v>17.2</v>
      </c>
      <c r="J2023" s="5">
        <v>6.7</v>
      </c>
      <c r="K2023" s="5">
        <v>0</v>
      </c>
      <c r="L2023" s="5">
        <v>319.8</v>
      </c>
      <c r="M2023" s="5">
        <v>118.5</v>
      </c>
      <c r="N2023" s="5">
        <v>201.3</v>
      </c>
      <c r="O2023" s="5">
        <v>255030</v>
      </c>
      <c r="P2023" s="3"/>
      <c r="Q2023" s="3"/>
    </row>
    <row r="2024" spans="1:17" x14ac:dyDescent="0.2">
      <c r="A2024" s="2">
        <v>2008</v>
      </c>
      <c r="B2024" s="1" t="s">
        <v>277</v>
      </c>
      <c r="C2024" s="2" t="s">
        <v>278</v>
      </c>
      <c r="D2024" s="2">
        <v>364.4</v>
      </c>
      <c r="E2024" s="2">
        <v>2035.7</v>
      </c>
      <c r="F2024" s="2">
        <v>250</v>
      </c>
      <c r="G2024" s="2">
        <v>782.5</v>
      </c>
      <c r="H2024" s="2">
        <v>1253.2</v>
      </c>
      <c r="I2024" s="2">
        <v>9.3000000000000007</v>
      </c>
      <c r="J2024" s="2">
        <v>2.6</v>
      </c>
      <c r="K2024" s="2">
        <v>0</v>
      </c>
      <c r="L2024" s="2">
        <v>359.1</v>
      </c>
      <c r="M2024" s="2">
        <v>129.6</v>
      </c>
      <c r="N2024" s="2">
        <v>229.5</v>
      </c>
      <c r="O2024" s="2">
        <v>255030</v>
      </c>
      <c r="P2024" s="3"/>
      <c r="Q2024" s="3"/>
    </row>
    <row r="2025" spans="1:17" x14ac:dyDescent="0.2">
      <c r="A2025" s="5">
        <v>2009</v>
      </c>
      <c r="B2025" s="4" t="s">
        <v>277</v>
      </c>
      <c r="C2025" s="5" t="s">
        <v>278</v>
      </c>
      <c r="D2025" s="5">
        <v>599.4</v>
      </c>
      <c r="E2025" s="5">
        <v>2289.6999999999998</v>
      </c>
      <c r="F2025" s="5">
        <v>250</v>
      </c>
      <c r="G2025" s="5">
        <v>860.5</v>
      </c>
      <c r="H2025" s="5">
        <v>1429.2</v>
      </c>
      <c r="I2025" s="5">
        <v>7.1</v>
      </c>
      <c r="J2025" s="5">
        <v>1.9</v>
      </c>
      <c r="K2025" s="5">
        <v>0</v>
      </c>
      <c r="L2025" s="5">
        <v>507.6</v>
      </c>
      <c r="M2025" s="5">
        <v>187.1</v>
      </c>
      <c r="N2025" s="5">
        <v>320.5</v>
      </c>
      <c r="O2025" s="5">
        <v>255030</v>
      </c>
      <c r="P2025" s="3"/>
      <c r="Q2025" s="3"/>
    </row>
    <row r="2026" spans="1:17" x14ac:dyDescent="0.2">
      <c r="A2026" s="2">
        <v>2010</v>
      </c>
      <c r="B2026" s="1" t="s">
        <v>277</v>
      </c>
      <c r="C2026" s="2" t="s">
        <v>278</v>
      </c>
      <c r="D2026" s="2">
        <v>486</v>
      </c>
      <c r="E2026" s="2">
        <v>2380.5</v>
      </c>
      <c r="F2026" s="2">
        <v>251.4</v>
      </c>
      <c r="G2026" s="2">
        <v>921.5</v>
      </c>
      <c r="H2026" s="2">
        <v>1459</v>
      </c>
      <c r="I2026" s="2">
        <v>5.6</v>
      </c>
      <c r="J2026" s="2"/>
      <c r="K2026" s="2">
        <v>0</v>
      </c>
      <c r="L2026" s="2">
        <v>629.9</v>
      </c>
      <c r="M2026" s="2">
        <v>232.6</v>
      </c>
      <c r="N2026" s="2">
        <v>397.3</v>
      </c>
      <c r="O2026" s="2">
        <v>255030</v>
      </c>
      <c r="P2026" s="3"/>
      <c r="Q2026" s="3"/>
    </row>
    <row r="2027" spans="1:17" x14ac:dyDescent="0.2">
      <c r="A2027" s="5">
        <v>2011</v>
      </c>
      <c r="B2027" s="4" t="s">
        <v>277</v>
      </c>
      <c r="C2027" s="5" t="s">
        <v>278</v>
      </c>
      <c r="D2027" s="5">
        <v>288.3</v>
      </c>
      <c r="E2027" s="5">
        <v>2328.6</v>
      </c>
      <c r="F2027" s="5">
        <v>250.3</v>
      </c>
      <c r="G2027" s="5">
        <v>984</v>
      </c>
      <c r="H2027" s="5">
        <v>1344.6</v>
      </c>
      <c r="I2027" s="5">
        <v>2.9</v>
      </c>
      <c r="J2027" s="5"/>
      <c r="K2027" s="5">
        <v>0</v>
      </c>
      <c r="L2027" s="5">
        <v>779.5</v>
      </c>
      <c r="M2027" s="5">
        <v>291.2</v>
      </c>
      <c r="N2027" s="5">
        <v>488.3</v>
      </c>
      <c r="O2027" s="5">
        <v>255030</v>
      </c>
      <c r="P2027" s="3"/>
      <c r="Q2027" s="3"/>
    </row>
    <row r="2028" spans="1:17" x14ac:dyDescent="0.2">
      <c r="A2028" s="2">
        <v>2012</v>
      </c>
      <c r="B2028" s="1" t="s">
        <v>277</v>
      </c>
      <c r="C2028" s="2" t="s">
        <v>278</v>
      </c>
      <c r="D2028" s="2">
        <v>399.9</v>
      </c>
      <c r="E2028" s="2">
        <v>2752</v>
      </c>
      <c r="F2028" s="2">
        <v>257</v>
      </c>
      <c r="G2028" s="2">
        <v>1084.7</v>
      </c>
      <c r="H2028" s="2">
        <v>1667.3</v>
      </c>
      <c r="I2028" s="2">
        <v>2.8</v>
      </c>
      <c r="J2028" s="2"/>
      <c r="K2028" s="2">
        <v>0</v>
      </c>
      <c r="L2028" s="2">
        <v>978.9</v>
      </c>
      <c r="M2028" s="2">
        <v>359.6</v>
      </c>
      <c r="N2028" s="2">
        <v>619.29999999999995</v>
      </c>
      <c r="O2028" s="2">
        <v>255030</v>
      </c>
      <c r="P2028" s="3"/>
      <c r="Q2028" s="3"/>
    </row>
    <row r="2029" spans="1:17" x14ac:dyDescent="0.2">
      <c r="A2029" s="5">
        <v>2013</v>
      </c>
      <c r="B2029" s="4" t="s">
        <v>277</v>
      </c>
      <c r="C2029" s="5" t="s">
        <v>278</v>
      </c>
      <c r="D2029" s="5">
        <v>267.7</v>
      </c>
      <c r="E2029" s="5">
        <v>2771.9</v>
      </c>
      <c r="F2029" s="5">
        <v>757</v>
      </c>
      <c r="G2029" s="5">
        <v>1601.2</v>
      </c>
      <c r="H2029" s="5">
        <v>1170.7</v>
      </c>
      <c r="I2029" s="5">
        <v>15.4</v>
      </c>
      <c r="J2029" s="5"/>
      <c r="K2029" s="5">
        <v>0</v>
      </c>
      <c r="L2029" s="5">
        <v>954.3</v>
      </c>
      <c r="M2029" s="5">
        <v>357.6</v>
      </c>
      <c r="N2029" s="5">
        <v>596.70000000000005</v>
      </c>
      <c r="O2029" s="5">
        <v>255030</v>
      </c>
      <c r="P2029" s="3"/>
      <c r="Q2029" s="3"/>
    </row>
    <row r="2030" spans="1:17" x14ac:dyDescent="0.2">
      <c r="A2030" s="2">
        <v>2014</v>
      </c>
      <c r="B2030" s="1" t="s">
        <v>277</v>
      </c>
      <c r="C2030" s="2" t="s">
        <v>278</v>
      </c>
      <c r="D2030" s="2">
        <v>864.1</v>
      </c>
      <c r="E2030" s="2">
        <v>3567</v>
      </c>
      <c r="F2030" s="2">
        <v>757</v>
      </c>
      <c r="G2030" s="2">
        <v>1782</v>
      </c>
      <c r="H2030" s="2">
        <v>1785</v>
      </c>
      <c r="I2030" s="2">
        <v>33.4</v>
      </c>
      <c r="J2030" s="2"/>
      <c r="K2030" s="2">
        <v>0</v>
      </c>
      <c r="L2030" s="2">
        <v>954.2</v>
      </c>
      <c r="M2030" s="2">
        <v>355</v>
      </c>
      <c r="N2030" s="2">
        <v>599.20000000000005</v>
      </c>
      <c r="O2030" s="2">
        <v>255030</v>
      </c>
      <c r="P2030" s="3"/>
      <c r="Q2030" s="3"/>
    </row>
    <row r="2031" spans="1:17" x14ac:dyDescent="0.2">
      <c r="A2031" s="5">
        <v>2015</v>
      </c>
      <c r="B2031" s="4" t="s">
        <v>277</v>
      </c>
      <c r="C2031" s="5" t="s">
        <v>278</v>
      </c>
      <c r="D2031" s="5">
        <v>740.1</v>
      </c>
      <c r="E2031" s="5">
        <v>15901.2</v>
      </c>
      <c r="F2031" s="5">
        <v>7346.4</v>
      </c>
      <c r="G2031" s="5">
        <v>11494.3</v>
      </c>
      <c r="H2031" s="5">
        <v>4406.8999999999996</v>
      </c>
      <c r="I2031" s="5">
        <v>257.5</v>
      </c>
      <c r="J2031" s="5"/>
      <c r="K2031" s="5">
        <v>0</v>
      </c>
      <c r="L2031" s="5">
        <v>448.2</v>
      </c>
      <c r="M2031" s="5">
        <v>165.8</v>
      </c>
      <c r="N2031" s="5">
        <v>282.39999999999998</v>
      </c>
      <c r="O2031" s="5">
        <v>255030</v>
      </c>
      <c r="P2031" s="3"/>
      <c r="Q2031" s="3"/>
    </row>
    <row r="2032" spans="1:17" x14ac:dyDescent="0.2">
      <c r="A2032" s="2">
        <v>2016</v>
      </c>
      <c r="B2032" s="1" t="s">
        <v>277</v>
      </c>
      <c r="C2032" s="2" t="s">
        <v>278</v>
      </c>
      <c r="D2032" s="2">
        <v>870.4</v>
      </c>
      <c r="E2032" s="2">
        <v>15701.6</v>
      </c>
      <c r="F2032" s="2">
        <v>6321.8</v>
      </c>
      <c r="G2032" s="2">
        <v>10312.1</v>
      </c>
      <c r="H2032" s="2">
        <v>5389.5</v>
      </c>
      <c r="I2032" s="2">
        <v>337</v>
      </c>
      <c r="J2032" s="2"/>
      <c r="K2032" s="2">
        <v>0</v>
      </c>
      <c r="L2032" s="2">
        <v>1329.4</v>
      </c>
      <c r="M2032" s="2">
        <v>433.2</v>
      </c>
      <c r="N2032" s="2">
        <v>896.2</v>
      </c>
      <c r="O2032" s="2">
        <v>255030</v>
      </c>
      <c r="P2032" s="3"/>
      <c r="Q2032" s="3"/>
    </row>
    <row r="2033" spans="1:17" x14ac:dyDescent="0.2">
      <c r="A2033" s="5">
        <v>2017</v>
      </c>
      <c r="B2033" s="4" t="s">
        <v>277</v>
      </c>
      <c r="C2033" s="5" t="s">
        <v>278</v>
      </c>
      <c r="D2033" s="5">
        <v>1097.8</v>
      </c>
      <c r="E2033" s="5">
        <v>16332.8</v>
      </c>
      <c r="F2033" s="5">
        <v>5678</v>
      </c>
      <c r="G2033" s="5">
        <v>9150.5</v>
      </c>
      <c r="H2033" s="5">
        <v>7182.3</v>
      </c>
      <c r="I2033" s="5">
        <v>294.3</v>
      </c>
      <c r="J2033" s="5"/>
      <c r="K2033" s="5">
        <v>0</v>
      </c>
      <c r="L2033" s="5">
        <v>1704</v>
      </c>
      <c r="M2033" s="5">
        <v>-10.3</v>
      </c>
      <c r="N2033" s="5">
        <v>1714.3</v>
      </c>
      <c r="O2033" s="5">
        <v>255030</v>
      </c>
      <c r="P2033" s="3"/>
      <c r="Q2033" s="3"/>
    </row>
    <row r="2034" spans="1:17" x14ac:dyDescent="0.2">
      <c r="A2034" s="2">
        <v>2018</v>
      </c>
      <c r="B2034" s="1" t="s">
        <v>277</v>
      </c>
      <c r="C2034" s="2" t="s">
        <v>278</v>
      </c>
      <c r="D2034" s="2">
        <v>422.1</v>
      </c>
      <c r="E2034" s="2">
        <v>13501.2</v>
      </c>
      <c r="F2034" s="2">
        <v>4265.3</v>
      </c>
      <c r="G2034" s="2">
        <v>7858.3</v>
      </c>
      <c r="H2034" s="2">
        <v>5642.9</v>
      </c>
      <c r="I2034" s="2">
        <v>218.3</v>
      </c>
      <c r="J2034" s="2"/>
      <c r="K2034" s="2">
        <v>0</v>
      </c>
      <c r="L2034" s="2">
        <v>-1309</v>
      </c>
      <c r="M2034" s="2">
        <v>281.8</v>
      </c>
      <c r="N2034" s="2">
        <v>-1590.8</v>
      </c>
      <c r="O2034" s="2">
        <v>255030</v>
      </c>
      <c r="P2034" s="3"/>
      <c r="Q2034" s="3"/>
    </row>
    <row r="2035" spans="1:17" x14ac:dyDescent="0.2">
      <c r="A2035" s="5">
        <v>2004</v>
      </c>
      <c r="B2035" s="4" t="s">
        <v>279</v>
      </c>
      <c r="C2035" s="5" t="s">
        <v>280</v>
      </c>
      <c r="D2035" s="5">
        <v>357.60599999999999</v>
      </c>
      <c r="E2035" s="5">
        <v>5792.1790000000001</v>
      </c>
      <c r="F2035" s="5">
        <v>1005.74</v>
      </c>
      <c r="G2035" s="5">
        <v>2673.4969999999998</v>
      </c>
      <c r="H2035" s="5">
        <v>3118.6819999999998</v>
      </c>
      <c r="I2035" s="5">
        <v>61.29</v>
      </c>
      <c r="J2035" s="5"/>
      <c r="K2035" s="5"/>
      <c r="L2035" s="5">
        <v>552.14599999999996</v>
      </c>
      <c r="M2035" s="5">
        <v>143.006</v>
      </c>
      <c r="N2035" s="5">
        <v>412.755</v>
      </c>
      <c r="O2035" s="5">
        <v>201060</v>
      </c>
      <c r="P2035" s="3"/>
      <c r="Q2035" s="3"/>
    </row>
    <row r="2036" spans="1:17" x14ac:dyDescent="0.2">
      <c r="A2036" s="2">
        <v>2005</v>
      </c>
      <c r="B2036" s="1" t="s">
        <v>279</v>
      </c>
      <c r="C2036" s="2" t="s">
        <v>280</v>
      </c>
      <c r="D2036" s="2">
        <v>191.15</v>
      </c>
      <c r="E2036" s="2">
        <v>6573.0320000000002</v>
      </c>
      <c r="F2036" s="2">
        <v>1345.374</v>
      </c>
      <c r="G2036" s="2">
        <v>3243.509</v>
      </c>
      <c r="H2036" s="2">
        <v>3329.5230000000001</v>
      </c>
      <c r="I2036" s="2">
        <v>72.206000000000003</v>
      </c>
      <c r="J2036" s="2"/>
      <c r="K2036" s="2"/>
      <c r="L2036" s="2">
        <v>643.58799999999997</v>
      </c>
      <c r="M2036" s="2">
        <v>169.13499999999999</v>
      </c>
      <c r="N2036" s="2">
        <v>510.142</v>
      </c>
      <c r="O2036" s="2">
        <v>201060</v>
      </c>
      <c r="P2036" s="3"/>
      <c r="Q2036" s="3"/>
    </row>
    <row r="2037" spans="1:17" x14ac:dyDescent="0.2">
      <c r="A2037" s="5">
        <v>2006</v>
      </c>
      <c r="B2037" s="4" t="s">
        <v>279</v>
      </c>
      <c r="C2037" s="5" t="s">
        <v>280</v>
      </c>
      <c r="D2037" s="5">
        <v>373.61599999999999</v>
      </c>
      <c r="E2037" s="5">
        <v>7626.6580000000004</v>
      </c>
      <c r="F2037" s="5">
        <v>1512.758</v>
      </c>
      <c r="G2037" s="5">
        <v>3815.636</v>
      </c>
      <c r="H2037" s="5">
        <v>3811.0219999999999</v>
      </c>
      <c r="I2037" s="5">
        <v>76.983999999999995</v>
      </c>
      <c r="J2037" s="5"/>
      <c r="K2037" s="5"/>
      <c r="L2037" s="5">
        <v>822.86900000000003</v>
      </c>
      <c r="M2037" s="5">
        <v>219.541</v>
      </c>
      <c r="N2037" s="5">
        <v>561.78200000000004</v>
      </c>
      <c r="O2037" s="5">
        <v>201060</v>
      </c>
      <c r="P2037" s="3"/>
      <c r="Q2037" s="3"/>
    </row>
    <row r="2038" spans="1:17" x14ac:dyDescent="0.2">
      <c r="A2038" s="2">
        <v>2007</v>
      </c>
      <c r="B2038" s="1" t="s">
        <v>279</v>
      </c>
      <c r="C2038" s="2" t="s">
        <v>280</v>
      </c>
      <c r="D2038" s="2">
        <v>602.41200000000003</v>
      </c>
      <c r="E2038" s="2">
        <v>8069.77</v>
      </c>
      <c r="F2038" s="2">
        <v>1485.1780000000001</v>
      </c>
      <c r="G2038" s="2">
        <v>4123.5969999999998</v>
      </c>
      <c r="H2038" s="2">
        <v>3946.1729999999998</v>
      </c>
      <c r="I2038" s="2">
        <v>89.007999999999996</v>
      </c>
      <c r="J2038" s="2"/>
      <c r="K2038" s="2"/>
      <c r="L2038" s="2">
        <v>887.60400000000004</v>
      </c>
      <c r="M2038" s="2">
        <v>234.33099999999999</v>
      </c>
      <c r="N2038" s="2">
        <v>661.08</v>
      </c>
      <c r="O2038" s="2">
        <v>201060</v>
      </c>
      <c r="P2038" s="3"/>
      <c r="Q2038" s="3"/>
    </row>
    <row r="2039" spans="1:17" x14ac:dyDescent="0.2">
      <c r="A2039" s="5">
        <v>2008</v>
      </c>
      <c r="B2039" s="4" t="s">
        <v>279</v>
      </c>
      <c r="C2039" s="5" t="s">
        <v>280</v>
      </c>
      <c r="D2039" s="5">
        <v>826.86900000000003</v>
      </c>
      <c r="E2039" s="5">
        <v>7867.3040000000001</v>
      </c>
      <c r="F2039" s="5">
        <v>1892.923</v>
      </c>
      <c r="G2039" s="5">
        <v>4074.4380000000001</v>
      </c>
      <c r="H2039" s="5">
        <v>3792.866</v>
      </c>
      <c r="I2039" s="5">
        <v>96.037000000000006</v>
      </c>
      <c r="J2039" s="5"/>
      <c r="K2039" s="5"/>
      <c r="L2039" s="5">
        <v>946.01900000000001</v>
      </c>
      <c r="M2039" s="5">
        <v>251.261</v>
      </c>
      <c r="N2039" s="5">
        <v>590.83100000000002</v>
      </c>
      <c r="O2039" s="5">
        <v>201060</v>
      </c>
      <c r="P2039" s="3"/>
      <c r="Q2039" s="3"/>
    </row>
    <row r="2040" spans="1:17" x14ac:dyDescent="0.2">
      <c r="A2040" s="2">
        <v>2009</v>
      </c>
      <c r="B2040" s="1" t="s">
        <v>279</v>
      </c>
      <c r="C2040" s="2" t="s">
        <v>280</v>
      </c>
      <c r="D2040" s="2">
        <v>938.17399999999998</v>
      </c>
      <c r="E2040" s="2">
        <v>7882.4030000000002</v>
      </c>
      <c r="F2040" s="2">
        <v>1860.884</v>
      </c>
      <c r="G2040" s="2">
        <v>3798.7950000000001</v>
      </c>
      <c r="H2040" s="2">
        <v>4083.6080000000002</v>
      </c>
      <c r="I2040" s="2">
        <v>116.175</v>
      </c>
      <c r="J2040" s="2">
        <v>15.8</v>
      </c>
      <c r="K2040" s="2">
        <v>0</v>
      </c>
      <c r="L2040" s="2">
        <v>491.61799999999999</v>
      </c>
      <c r="M2040" s="2">
        <v>119.724</v>
      </c>
      <c r="N2040" s="2">
        <v>356.43799999999999</v>
      </c>
      <c r="O2040" s="2">
        <v>201060</v>
      </c>
      <c r="P2040" s="3"/>
      <c r="Q2040" s="3"/>
    </row>
    <row r="2041" spans="1:17" x14ac:dyDescent="0.2">
      <c r="A2041" s="5">
        <v>2010</v>
      </c>
      <c r="B2041" s="4" t="s">
        <v>279</v>
      </c>
      <c r="C2041" s="5" t="s">
        <v>280</v>
      </c>
      <c r="D2041" s="5">
        <v>1309.095</v>
      </c>
      <c r="E2041" s="5">
        <v>8562.8940000000002</v>
      </c>
      <c r="F2041" s="5">
        <v>1792.8109999999999</v>
      </c>
      <c r="G2041" s="5">
        <v>4036.3319999999999</v>
      </c>
      <c r="H2041" s="5">
        <v>4526.5619999999999</v>
      </c>
      <c r="I2041" s="5">
        <v>115.49</v>
      </c>
      <c r="J2041" s="5">
        <v>9.1489999999999991</v>
      </c>
      <c r="K2041" s="5">
        <v>0</v>
      </c>
      <c r="L2041" s="5">
        <v>925.08399999999995</v>
      </c>
      <c r="M2041" s="5">
        <v>217.17599999999999</v>
      </c>
      <c r="N2041" s="5">
        <v>700.10400000000004</v>
      </c>
      <c r="O2041" s="5">
        <v>201060</v>
      </c>
      <c r="P2041" s="3"/>
      <c r="Q2041" s="3"/>
    </row>
    <row r="2042" spans="1:17" x14ac:dyDescent="0.2">
      <c r="A2042" s="2">
        <v>2011</v>
      </c>
      <c r="B2042" s="1" t="s">
        <v>279</v>
      </c>
      <c r="C2042" s="2" t="s">
        <v>280</v>
      </c>
      <c r="D2042" s="2">
        <v>1206.7550000000001</v>
      </c>
      <c r="E2042" s="2">
        <v>9501.4500000000007</v>
      </c>
      <c r="F2042" s="2">
        <v>2187.252</v>
      </c>
      <c r="G2042" s="2">
        <v>4570.8950000000004</v>
      </c>
      <c r="H2042" s="2">
        <v>4930.5550000000003</v>
      </c>
      <c r="I2042" s="2">
        <v>124.878</v>
      </c>
      <c r="J2042" s="2">
        <v>9.282</v>
      </c>
      <c r="K2042" s="2">
        <v>0</v>
      </c>
      <c r="L2042" s="2">
        <v>1095.164</v>
      </c>
      <c r="M2042" s="2">
        <v>248.79900000000001</v>
      </c>
      <c r="N2042" s="2">
        <v>895.24300000000005</v>
      </c>
      <c r="O2042" s="2">
        <v>201060</v>
      </c>
      <c r="P2042" s="3"/>
      <c r="Q2042" s="3"/>
    </row>
    <row r="2043" spans="1:17" x14ac:dyDescent="0.2">
      <c r="A2043" s="5">
        <v>2012</v>
      </c>
      <c r="B2043" s="4" t="s">
        <v>279</v>
      </c>
      <c r="C2043" s="5" t="s">
        <v>280</v>
      </c>
      <c r="D2043" s="5">
        <v>800.07600000000002</v>
      </c>
      <c r="E2043" s="5">
        <v>10443.942999999999</v>
      </c>
      <c r="F2043" s="5">
        <v>2199.4549999999999</v>
      </c>
      <c r="G2043" s="5">
        <v>5524.7129999999997</v>
      </c>
      <c r="H2043" s="5">
        <v>4919.2299999999996</v>
      </c>
      <c r="I2043" s="5">
        <v>125.995</v>
      </c>
      <c r="J2043" s="5">
        <v>4.8540000000000001</v>
      </c>
      <c r="K2043" s="5">
        <v>0</v>
      </c>
      <c r="L2043" s="5">
        <v>1137.5709999999999</v>
      </c>
      <c r="M2043" s="5">
        <v>304.452</v>
      </c>
      <c r="N2043" s="5">
        <v>811.07</v>
      </c>
      <c r="O2043" s="5">
        <v>201060</v>
      </c>
      <c r="P2043" s="3"/>
      <c r="Q2043" s="3"/>
    </row>
    <row r="2044" spans="1:17" x14ac:dyDescent="0.2">
      <c r="A2044" s="2">
        <v>2013</v>
      </c>
      <c r="B2044" s="1" t="s">
        <v>279</v>
      </c>
      <c r="C2044" s="2" t="s">
        <v>280</v>
      </c>
      <c r="D2044" s="2">
        <v>803.88199999999995</v>
      </c>
      <c r="E2044" s="2">
        <v>10838.172</v>
      </c>
      <c r="F2044" s="2">
        <v>2611.395</v>
      </c>
      <c r="G2044" s="2">
        <v>5460.7759999999998</v>
      </c>
      <c r="H2044" s="2">
        <v>5377.3959999999997</v>
      </c>
      <c r="I2044" s="2">
        <v>124.64700000000001</v>
      </c>
      <c r="J2044" s="2">
        <v>3.9049999999999998</v>
      </c>
      <c r="K2044" s="2">
        <v>0</v>
      </c>
      <c r="L2044" s="2">
        <v>1237.412</v>
      </c>
      <c r="M2044" s="2">
        <v>271.60700000000003</v>
      </c>
      <c r="N2044" s="2">
        <v>1003.129</v>
      </c>
      <c r="O2044" s="2">
        <v>201060</v>
      </c>
      <c r="P2044" s="3"/>
      <c r="Q2044" s="3"/>
    </row>
    <row r="2045" spans="1:17" x14ac:dyDescent="0.2">
      <c r="A2045" s="5">
        <v>2014</v>
      </c>
      <c r="B2045" s="4" t="s">
        <v>279</v>
      </c>
      <c r="C2045" s="5" t="s">
        <v>280</v>
      </c>
      <c r="D2045" s="5">
        <v>681.58100000000002</v>
      </c>
      <c r="E2045" s="5">
        <v>9090.3850000000002</v>
      </c>
      <c r="F2045" s="5">
        <v>2560.1990000000001</v>
      </c>
      <c r="G2045" s="5">
        <v>5389.66</v>
      </c>
      <c r="H2045" s="5">
        <v>3700.7249999999999</v>
      </c>
      <c r="I2045" s="5">
        <v>131.68899999999999</v>
      </c>
      <c r="J2045" s="5">
        <v>4.51</v>
      </c>
      <c r="K2045" s="5">
        <v>0</v>
      </c>
      <c r="L2045" s="5">
        <v>1094.2070000000001</v>
      </c>
      <c r="M2045" s="5">
        <v>316.06700000000001</v>
      </c>
      <c r="N2045" s="5">
        <v>775.23500000000001</v>
      </c>
      <c r="O2045" s="5">
        <v>201060</v>
      </c>
      <c r="P2045" s="3"/>
      <c r="Q2045" s="3"/>
    </row>
    <row r="2046" spans="1:17" x14ac:dyDescent="0.2">
      <c r="A2046" s="2">
        <v>2015</v>
      </c>
      <c r="B2046" s="1" t="s">
        <v>279</v>
      </c>
      <c r="C2046" s="2" t="s">
        <v>280</v>
      </c>
      <c r="D2046" s="2">
        <v>362.185</v>
      </c>
      <c r="E2046" s="2">
        <v>8619.7630000000008</v>
      </c>
      <c r="F2046" s="2">
        <v>2622.6170000000002</v>
      </c>
      <c r="G2046" s="2">
        <v>4975.1880000000001</v>
      </c>
      <c r="H2046" s="2">
        <v>3644.5749999999998</v>
      </c>
      <c r="I2046" s="2">
        <v>131.67599999999999</v>
      </c>
      <c r="J2046" s="2">
        <v>4.4189999999999996</v>
      </c>
      <c r="K2046" s="2">
        <v>0</v>
      </c>
      <c r="L2046" s="2">
        <v>800.61</v>
      </c>
      <c r="M2046" s="2">
        <v>204.72900000000001</v>
      </c>
      <c r="N2046" s="2">
        <v>869.82899999999995</v>
      </c>
      <c r="O2046" s="2">
        <v>201060</v>
      </c>
      <c r="P2046" s="3"/>
      <c r="Q2046" s="3"/>
    </row>
    <row r="2047" spans="1:17" x14ac:dyDescent="0.2">
      <c r="A2047" s="5">
        <v>2016</v>
      </c>
      <c r="B2047" s="4" t="s">
        <v>279</v>
      </c>
      <c r="C2047" s="5" t="s">
        <v>280</v>
      </c>
      <c r="D2047" s="5">
        <v>349.14600000000002</v>
      </c>
      <c r="E2047" s="5">
        <v>10115.991</v>
      </c>
      <c r="F2047" s="5">
        <v>3227.2170000000001</v>
      </c>
      <c r="G2047" s="5">
        <v>6316.2449999999999</v>
      </c>
      <c r="H2047" s="5">
        <v>3799.7460000000001</v>
      </c>
      <c r="I2047" s="5">
        <v>136.40100000000001</v>
      </c>
      <c r="J2047" s="5">
        <v>6.7590000000000003</v>
      </c>
      <c r="K2047" s="5">
        <v>0</v>
      </c>
      <c r="L2047" s="5">
        <v>689.33199999999999</v>
      </c>
      <c r="M2047" s="5">
        <v>180.44</v>
      </c>
      <c r="N2047" s="5">
        <v>508.892</v>
      </c>
      <c r="O2047" s="5">
        <v>201060</v>
      </c>
      <c r="P2047" s="3"/>
      <c r="Q2047" s="3"/>
    </row>
    <row r="2048" spans="1:17" x14ac:dyDescent="0.2">
      <c r="A2048" s="2">
        <v>2017</v>
      </c>
      <c r="B2048" s="1" t="s">
        <v>279</v>
      </c>
      <c r="C2048" s="2" t="s">
        <v>280</v>
      </c>
      <c r="D2048" s="2">
        <v>753.96400000000006</v>
      </c>
      <c r="E2048" s="2">
        <v>10657.653</v>
      </c>
      <c r="F2048" s="2">
        <v>3352.3809999999999</v>
      </c>
      <c r="G2048" s="2">
        <v>6274.473</v>
      </c>
      <c r="H2048" s="2">
        <v>4383.18</v>
      </c>
      <c r="I2048" s="2">
        <v>145.208</v>
      </c>
      <c r="J2048" s="2">
        <v>8.5020000000000007</v>
      </c>
      <c r="K2048" s="2">
        <v>0</v>
      </c>
      <c r="L2048" s="2">
        <v>973.84299999999996</v>
      </c>
      <c r="M2048" s="2">
        <v>162.178</v>
      </c>
      <c r="N2048" s="2">
        <v>811.66499999999996</v>
      </c>
      <c r="O2048" s="2">
        <v>201060</v>
      </c>
      <c r="P2048" s="3"/>
      <c r="Q2048" s="3"/>
    </row>
    <row r="2049" spans="1:17" x14ac:dyDescent="0.2">
      <c r="A2049" s="5">
        <v>2018</v>
      </c>
      <c r="B2049" s="4" t="s">
        <v>279</v>
      </c>
      <c r="C2049" s="5" t="s">
        <v>280</v>
      </c>
      <c r="D2049" s="5">
        <v>396.221</v>
      </c>
      <c r="E2049" s="5">
        <v>8365.7710000000006</v>
      </c>
      <c r="F2049" s="5">
        <v>2955.0430000000001</v>
      </c>
      <c r="G2049" s="5">
        <v>5597.1049999999996</v>
      </c>
      <c r="H2049" s="5">
        <v>2768.6660000000002</v>
      </c>
      <c r="I2049" s="5">
        <v>130.97200000000001</v>
      </c>
      <c r="J2049" s="5">
        <v>8.8810000000000002</v>
      </c>
      <c r="K2049" s="5">
        <v>0</v>
      </c>
      <c r="L2049" s="5">
        <v>725.37800000000004</v>
      </c>
      <c r="M2049" s="5">
        <v>134.233</v>
      </c>
      <c r="N2049" s="5">
        <v>570.26700000000005</v>
      </c>
      <c r="O2049" s="5">
        <v>201060</v>
      </c>
      <c r="P2049" s="3"/>
      <c r="Q2049" s="3"/>
    </row>
    <row r="2050" spans="1:17" x14ac:dyDescent="0.2">
      <c r="A2050" s="2">
        <v>2019</v>
      </c>
      <c r="B2050" s="1" t="s">
        <v>279</v>
      </c>
      <c r="C2050" s="2" t="s">
        <v>280</v>
      </c>
      <c r="D2050" s="2">
        <v>397.25299999999999</v>
      </c>
      <c r="E2050" s="2">
        <v>8669.4770000000008</v>
      </c>
      <c r="F2050" s="2">
        <v>3158.721</v>
      </c>
      <c r="G2050" s="2">
        <v>5636.817</v>
      </c>
      <c r="H2050" s="2">
        <v>3032.66</v>
      </c>
      <c r="I2050" s="2">
        <v>125.818</v>
      </c>
      <c r="J2050" s="2">
        <v>4.5259999999999998</v>
      </c>
      <c r="K2050" s="2">
        <v>0</v>
      </c>
      <c r="L2050" s="2">
        <v>843.00900000000001</v>
      </c>
      <c r="M2050" s="2">
        <v>165.09100000000001</v>
      </c>
      <c r="N2050" s="2">
        <v>677.91800000000001</v>
      </c>
      <c r="O2050" s="2">
        <v>201060</v>
      </c>
      <c r="P2050" s="3"/>
      <c r="Q2050" s="3"/>
    </row>
    <row r="2051" spans="1:17" x14ac:dyDescent="0.2">
      <c r="A2051" s="5">
        <v>2004</v>
      </c>
      <c r="B2051" s="4" t="s">
        <v>281</v>
      </c>
      <c r="C2051" s="5" t="s">
        <v>282</v>
      </c>
      <c r="D2051" s="5">
        <v>5.5890000000000004</v>
      </c>
      <c r="E2051" s="5">
        <v>5896.643</v>
      </c>
      <c r="F2051" s="5">
        <v>2518.7040000000002</v>
      </c>
      <c r="G2051" s="5">
        <v>2875.6610000000001</v>
      </c>
      <c r="H2051" s="5">
        <v>2825.8690000000001</v>
      </c>
      <c r="I2051" s="5">
        <v>141.13</v>
      </c>
      <c r="J2051" s="5">
        <v>0</v>
      </c>
      <c r="K2051" s="5">
        <v>14.678000000000001</v>
      </c>
      <c r="L2051" s="5">
        <v>177.87899999999999</v>
      </c>
      <c r="M2051" s="5">
        <v>0</v>
      </c>
      <c r="N2051" s="5">
        <v>188.70099999999999</v>
      </c>
      <c r="O2051" s="5">
        <v>601010</v>
      </c>
      <c r="P2051" s="3"/>
      <c r="Q2051" s="3"/>
    </row>
    <row r="2052" spans="1:17" x14ac:dyDescent="0.2">
      <c r="A2052" s="2">
        <v>2005</v>
      </c>
      <c r="B2052" s="1" t="s">
        <v>281</v>
      </c>
      <c r="C2052" s="2" t="s">
        <v>282</v>
      </c>
      <c r="D2052" s="2">
        <v>26.731999999999999</v>
      </c>
      <c r="E2052" s="2">
        <v>5647.56</v>
      </c>
      <c r="F2052" s="2">
        <v>2600.6509999999998</v>
      </c>
      <c r="G2052" s="2">
        <v>3012.1959999999999</v>
      </c>
      <c r="H2052" s="2">
        <v>2452.7979999999998</v>
      </c>
      <c r="I2052" s="2">
        <v>129.869</v>
      </c>
      <c r="J2052" s="2">
        <v>0</v>
      </c>
      <c r="K2052" s="2">
        <v>10.816000000000001</v>
      </c>
      <c r="L2052" s="2">
        <v>150.56899999999999</v>
      </c>
      <c r="M2052" s="2">
        <v>0</v>
      </c>
      <c r="N2052" s="2">
        <v>355.66199999999998</v>
      </c>
      <c r="O2052" s="2">
        <v>601010</v>
      </c>
      <c r="P2052" s="3"/>
      <c r="Q2052" s="3"/>
    </row>
    <row r="2053" spans="1:17" x14ac:dyDescent="0.2">
      <c r="A2053" s="5">
        <v>2006</v>
      </c>
      <c r="B2053" s="4" t="s">
        <v>281</v>
      </c>
      <c r="C2053" s="5" t="s">
        <v>282</v>
      </c>
      <c r="D2053" s="5">
        <v>68.483000000000004</v>
      </c>
      <c r="E2053" s="5">
        <v>7238.5950000000003</v>
      </c>
      <c r="F2053" s="5">
        <v>4109.1540000000005</v>
      </c>
      <c r="G2053" s="5">
        <v>4578.1589999999997</v>
      </c>
      <c r="H2053" s="5">
        <v>2503.5830000000001</v>
      </c>
      <c r="I2053" s="5">
        <v>215.30699999999999</v>
      </c>
      <c r="J2053" s="5">
        <v>0</v>
      </c>
      <c r="K2053" s="5">
        <v>10.007</v>
      </c>
      <c r="L2053" s="5">
        <v>163.59200000000001</v>
      </c>
      <c r="M2053" s="5">
        <v>0</v>
      </c>
      <c r="N2053" s="5">
        <v>204.14699999999999</v>
      </c>
      <c r="O2053" s="5">
        <v>601010</v>
      </c>
      <c r="P2053" s="3"/>
      <c r="Q2053" s="3"/>
    </row>
    <row r="2054" spans="1:17" x14ac:dyDescent="0.2">
      <c r="A2054" s="2">
        <v>2007</v>
      </c>
      <c r="B2054" s="1" t="s">
        <v>281</v>
      </c>
      <c r="C2054" s="2" t="s">
        <v>282</v>
      </c>
      <c r="D2054" s="2">
        <v>48.012</v>
      </c>
      <c r="E2054" s="2">
        <v>7661.9809999999998</v>
      </c>
      <c r="F2054" s="2">
        <v>4316.46</v>
      </c>
      <c r="G2054" s="2">
        <v>4828.2650000000003</v>
      </c>
      <c r="H2054" s="2">
        <v>2750.0329999999999</v>
      </c>
      <c r="I2054" s="2">
        <v>227.55799999999999</v>
      </c>
      <c r="J2054" s="2">
        <v>0</v>
      </c>
      <c r="K2054" s="2">
        <v>9.7940000000000005</v>
      </c>
      <c r="L2054" s="2">
        <v>168.99</v>
      </c>
      <c r="M2054" s="2">
        <v>0</v>
      </c>
      <c r="N2054" s="2">
        <v>279.46699999999998</v>
      </c>
      <c r="O2054" s="2">
        <v>601010</v>
      </c>
      <c r="P2054" s="3"/>
      <c r="Q2054" s="3"/>
    </row>
    <row r="2055" spans="1:17" x14ac:dyDescent="0.2">
      <c r="A2055" s="5">
        <v>2008</v>
      </c>
      <c r="B2055" s="4" t="s">
        <v>281</v>
      </c>
      <c r="C2055" s="5" t="s">
        <v>282</v>
      </c>
      <c r="D2055" s="5">
        <v>22.532</v>
      </c>
      <c r="E2055" s="5">
        <v>7690.8829999999998</v>
      </c>
      <c r="F2055" s="5">
        <v>4298.4780000000001</v>
      </c>
      <c r="G2055" s="5">
        <v>4812.3959999999997</v>
      </c>
      <c r="H2055" s="5">
        <v>2821.7579999999998</v>
      </c>
      <c r="I2055" s="5">
        <v>248.648</v>
      </c>
      <c r="J2055" s="5">
        <v>0</v>
      </c>
      <c r="K2055" s="5">
        <v>2.6669999999999998</v>
      </c>
      <c r="L2055" s="5">
        <v>98.965000000000003</v>
      </c>
      <c r="M2055" s="5">
        <v>0</v>
      </c>
      <c r="N2055" s="5">
        <v>113.996</v>
      </c>
      <c r="O2055" s="5">
        <v>601010</v>
      </c>
      <c r="P2055" s="3"/>
      <c r="Q2055" s="3"/>
    </row>
    <row r="2056" spans="1:17" x14ac:dyDescent="0.2">
      <c r="A2056" s="2">
        <v>2009</v>
      </c>
      <c r="B2056" s="1" t="s">
        <v>281</v>
      </c>
      <c r="C2056" s="2" t="s">
        <v>282</v>
      </c>
      <c r="D2056" s="2">
        <v>147.322</v>
      </c>
      <c r="E2056" s="2">
        <v>7304.2790000000005</v>
      </c>
      <c r="F2056" s="2">
        <v>3854.0320000000002</v>
      </c>
      <c r="G2056" s="2">
        <v>4336.4189999999999</v>
      </c>
      <c r="H2056" s="2">
        <v>2925.3449999999998</v>
      </c>
      <c r="I2056" s="2">
        <v>247.13900000000001</v>
      </c>
      <c r="J2056" s="2">
        <v>0</v>
      </c>
      <c r="K2056" s="2">
        <v>-11.34</v>
      </c>
      <c r="L2056" s="2">
        <v>-283.13499999999999</v>
      </c>
      <c r="M2056" s="2">
        <v>-6.07</v>
      </c>
      <c r="N2056" s="2">
        <v>-260.14999999999998</v>
      </c>
      <c r="O2056" s="2">
        <v>601010</v>
      </c>
      <c r="P2056" s="3"/>
      <c r="Q2056" s="3"/>
    </row>
    <row r="2057" spans="1:17" x14ac:dyDescent="0.2">
      <c r="A2057" s="5">
        <v>2010</v>
      </c>
      <c r="B2057" s="4" t="s">
        <v>281</v>
      </c>
      <c r="C2057" s="5" t="s">
        <v>282</v>
      </c>
      <c r="D2057" s="5">
        <v>18.384</v>
      </c>
      <c r="E2057" s="5">
        <v>7644.2759999999998</v>
      </c>
      <c r="F2057" s="5">
        <v>4207.0789999999997</v>
      </c>
      <c r="G2057" s="5">
        <v>4654.3729999999996</v>
      </c>
      <c r="H2057" s="5">
        <v>2945.61</v>
      </c>
      <c r="I2057" s="5">
        <v>250.881</v>
      </c>
      <c r="J2057" s="5">
        <v>0</v>
      </c>
      <c r="K2057" s="5">
        <v>-0.53600000000000003</v>
      </c>
      <c r="L2057" s="5">
        <v>28.35</v>
      </c>
      <c r="M2057" s="5">
        <v>-1.1259999999999999</v>
      </c>
      <c r="N2057" s="5">
        <v>65.798000000000002</v>
      </c>
      <c r="O2057" s="5">
        <v>601010</v>
      </c>
      <c r="P2057" s="3"/>
      <c r="Q2057" s="3"/>
    </row>
    <row r="2058" spans="1:17" x14ac:dyDescent="0.2">
      <c r="A2058" s="2">
        <v>2011</v>
      </c>
      <c r="B2058" s="1" t="s">
        <v>281</v>
      </c>
      <c r="C2058" s="2" t="s">
        <v>282</v>
      </c>
      <c r="D2058" s="2">
        <v>213.809</v>
      </c>
      <c r="E2058" s="2">
        <v>7004.4369999999999</v>
      </c>
      <c r="F2058" s="2">
        <v>3809.5889999999999</v>
      </c>
      <c r="G2058" s="2">
        <v>4224.7790000000005</v>
      </c>
      <c r="H2058" s="2">
        <v>2714.6860000000001</v>
      </c>
      <c r="I2058" s="2">
        <v>227.38800000000001</v>
      </c>
      <c r="J2058" s="2">
        <v>0</v>
      </c>
      <c r="K2058" s="2">
        <v>0.74399999999999999</v>
      </c>
      <c r="L2058" s="2">
        <v>-4.2309999999999999</v>
      </c>
      <c r="M2058" s="2">
        <v>-0.19400000000000001</v>
      </c>
      <c r="N2058" s="2">
        <v>95.564999999999998</v>
      </c>
      <c r="O2058" s="2">
        <v>601010</v>
      </c>
      <c r="P2058" s="3"/>
      <c r="Q2058" s="3"/>
    </row>
    <row r="2059" spans="1:17" x14ac:dyDescent="0.2">
      <c r="A2059" s="5">
        <v>2012</v>
      </c>
      <c r="B2059" s="4" t="s">
        <v>281</v>
      </c>
      <c r="C2059" s="5" t="s">
        <v>282</v>
      </c>
      <c r="D2059" s="5">
        <v>33.889000000000003</v>
      </c>
      <c r="E2059" s="5">
        <v>7560.1009999999997</v>
      </c>
      <c r="F2059" s="5">
        <v>4446.17</v>
      </c>
      <c r="G2059" s="5">
        <v>4933.9830000000002</v>
      </c>
      <c r="H2059" s="5">
        <v>2591.4140000000002</v>
      </c>
      <c r="I2059" s="5">
        <v>254.52699999999999</v>
      </c>
      <c r="J2059" s="5"/>
      <c r="K2059" s="5">
        <v>-1.891</v>
      </c>
      <c r="L2059" s="5">
        <v>-87.888999999999996</v>
      </c>
      <c r="M2059" s="5">
        <v>-0.10299999999999999</v>
      </c>
      <c r="N2059" s="5">
        <v>-73.977000000000004</v>
      </c>
      <c r="O2059" s="5">
        <v>601010</v>
      </c>
      <c r="P2059" s="3"/>
      <c r="Q2059" s="3"/>
    </row>
    <row r="2060" spans="1:17" x14ac:dyDescent="0.2">
      <c r="A2060" s="2">
        <v>2013</v>
      </c>
      <c r="B2060" s="1" t="s">
        <v>281</v>
      </c>
      <c r="C2060" s="2" t="s">
        <v>282</v>
      </c>
      <c r="D2060" s="2">
        <v>19.274999999999999</v>
      </c>
      <c r="E2060" s="2">
        <v>7752.6139999999996</v>
      </c>
      <c r="F2060" s="2">
        <v>4254.3760000000002</v>
      </c>
      <c r="G2060" s="2">
        <v>4707.9849999999997</v>
      </c>
      <c r="H2060" s="2">
        <v>3013.2429999999999</v>
      </c>
      <c r="I2060" s="2">
        <v>245.65100000000001</v>
      </c>
      <c r="J2060" s="2"/>
      <c r="K2060" s="2">
        <v>5.9569999999999999</v>
      </c>
      <c r="L2060" s="2">
        <v>56.466000000000001</v>
      </c>
      <c r="M2060" s="2">
        <v>-5.08</v>
      </c>
      <c r="N2060" s="2">
        <v>190.59200000000001</v>
      </c>
      <c r="O2060" s="2">
        <v>601010</v>
      </c>
      <c r="P2060" s="3"/>
      <c r="Q2060" s="3"/>
    </row>
    <row r="2061" spans="1:17" x14ac:dyDescent="0.2">
      <c r="A2061" s="5">
        <v>2014</v>
      </c>
      <c r="B2061" s="4" t="s">
        <v>281</v>
      </c>
      <c r="C2061" s="5" t="s">
        <v>282</v>
      </c>
      <c r="D2061" s="5">
        <v>17.922000000000001</v>
      </c>
      <c r="E2061" s="5">
        <v>7754.8389999999999</v>
      </c>
      <c r="F2061" s="5">
        <v>4453.4030000000002</v>
      </c>
      <c r="G2061" s="5">
        <v>4874.9589999999998</v>
      </c>
      <c r="H2061" s="5">
        <v>2860.3249999999998</v>
      </c>
      <c r="I2061" s="5">
        <v>237.233</v>
      </c>
      <c r="J2061" s="5"/>
      <c r="K2061" s="5">
        <v>2.867</v>
      </c>
      <c r="L2061" s="5">
        <v>225.125</v>
      </c>
      <c r="M2061" s="5">
        <v>-0.84399999999999997</v>
      </c>
      <c r="N2061" s="5">
        <v>243.58799999999999</v>
      </c>
      <c r="O2061" s="5">
        <v>601010</v>
      </c>
      <c r="P2061" s="3"/>
      <c r="Q2061" s="3"/>
    </row>
    <row r="2062" spans="1:17" x14ac:dyDescent="0.2">
      <c r="A2062" s="2">
        <v>2015</v>
      </c>
      <c r="B2062" s="1" t="s">
        <v>281</v>
      </c>
      <c r="C2062" s="2" t="s">
        <v>282</v>
      </c>
      <c r="D2062" s="2">
        <v>22.533000000000001</v>
      </c>
      <c r="E2062" s="2">
        <v>6917.1130000000003</v>
      </c>
      <c r="F2062" s="2">
        <v>3341.739</v>
      </c>
      <c r="G2062" s="2">
        <v>3712.3119999999999</v>
      </c>
      <c r="H2062" s="2">
        <v>3181.9319999999998</v>
      </c>
      <c r="I2062" s="2">
        <v>190.33799999999999</v>
      </c>
      <c r="J2062" s="2"/>
      <c r="K2062" s="2">
        <v>6.5510000000000002</v>
      </c>
      <c r="L2062" s="2">
        <v>185.27699999999999</v>
      </c>
      <c r="M2062" s="2">
        <v>-3.9279999999999999</v>
      </c>
      <c r="N2062" s="2">
        <v>615.30999999999995</v>
      </c>
      <c r="O2062" s="2">
        <v>601010</v>
      </c>
      <c r="P2062" s="3"/>
      <c r="Q2062" s="3"/>
    </row>
    <row r="2063" spans="1:17" x14ac:dyDescent="0.2">
      <c r="A2063" s="5">
        <v>2016</v>
      </c>
      <c r="B2063" s="4" t="s">
        <v>281</v>
      </c>
      <c r="C2063" s="5" t="s">
        <v>282</v>
      </c>
      <c r="D2063" s="5">
        <v>12.638999999999999</v>
      </c>
      <c r="E2063" s="5">
        <v>6772.0020000000004</v>
      </c>
      <c r="F2063" s="5">
        <v>2908.4769999999999</v>
      </c>
      <c r="G2063" s="5">
        <v>3278.7089999999998</v>
      </c>
      <c r="H2063" s="5">
        <v>3465.8180000000002</v>
      </c>
      <c r="I2063" s="5">
        <v>157.67500000000001</v>
      </c>
      <c r="J2063" s="5"/>
      <c r="K2063" s="5">
        <v>3.1349999999999998</v>
      </c>
      <c r="L2063" s="5">
        <v>312.68200000000002</v>
      </c>
      <c r="M2063" s="5">
        <v>-0.58899999999999997</v>
      </c>
      <c r="N2063" s="5">
        <v>312.14299999999997</v>
      </c>
      <c r="O2063" s="5">
        <v>601010</v>
      </c>
      <c r="P2063" s="3"/>
      <c r="Q2063" s="3"/>
    </row>
    <row r="2064" spans="1:17" x14ac:dyDescent="0.2">
      <c r="A2064" s="2">
        <v>2017</v>
      </c>
      <c r="B2064" s="1" t="s">
        <v>281</v>
      </c>
      <c r="C2064" s="2" t="s">
        <v>282</v>
      </c>
      <c r="D2064" s="2">
        <v>183.96700000000001</v>
      </c>
      <c r="E2064" s="2">
        <v>7388.1959999999999</v>
      </c>
      <c r="F2064" s="2">
        <v>2422.8910000000001</v>
      </c>
      <c r="G2064" s="2">
        <v>2813.8180000000002</v>
      </c>
      <c r="H2064" s="2">
        <v>4532.8440000000001</v>
      </c>
      <c r="I2064" s="2">
        <v>105.88800000000001</v>
      </c>
      <c r="J2064" s="2"/>
      <c r="K2064" s="2">
        <v>2.5169999999999999</v>
      </c>
      <c r="L2064" s="2">
        <v>290.23500000000001</v>
      </c>
      <c r="M2064" s="2">
        <v>-0.35699999999999998</v>
      </c>
      <c r="N2064" s="2">
        <v>1634.431</v>
      </c>
      <c r="O2064" s="2">
        <v>601010</v>
      </c>
      <c r="P2064" s="3"/>
      <c r="Q2064" s="3"/>
    </row>
    <row r="2065" spans="1:17" x14ac:dyDescent="0.2">
      <c r="A2065" s="5">
        <v>2018</v>
      </c>
      <c r="B2065" s="4" t="s">
        <v>281</v>
      </c>
      <c r="C2065" s="5" t="s">
        <v>282</v>
      </c>
      <c r="D2065" s="5">
        <v>25.516999999999999</v>
      </c>
      <c r="E2065" s="5">
        <v>7804.0240000000003</v>
      </c>
      <c r="F2065" s="5">
        <v>2658.5010000000002</v>
      </c>
      <c r="G2065" s="5">
        <v>3090.7809999999999</v>
      </c>
      <c r="H2065" s="5">
        <v>4658.201</v>
      </c>
      <c r="I2065" s="5">
        <v>112.206</v>
      </c>
      <c r="J2065" s="5"/>
      <c r="K2065" s="5">
        <v>3.5030000000000001</v>
      </c>
      <c r="L2065" s="5">
        <v>392.19600000000003</v>
      </c>
      <c r="M2065" s="5">
        <v>8.8279999999999994</v>
      </c>
      <c r="N2065" s="5">
        <v>383.72899999999998</v>
      </c>
      <c r="O2065" s="5">
        <v>601010</v>
      </c>
      <c r="P2065" s="3"/>
      <c r="Q2065" s="3"/>
    </row>
    <row r="2066" spans="1:17" x14ac:dyDescent="0.2">
      <c r="A2066" s="2">
        <v>2019</v>
      </c>
      <c r="B2066" s="1" t="s">
        <v>281</v>
      </c>
      <c r="C2066" s="2" t="s">
        <v>282</v>
      </c>
      <c r="D2066" s="2">
        <v>121.431</v>
      </c>
      <c r="E2066" s="2">
        <v>8420.5619999999999</v>
      </c>
      <c r="F2066" s="2">
        <v>2961.665</v>
      </c>
      <c r="G2066" s="2">
        <v>3340.3020000000001</v>
      </c>
      <c r="H2066" s="2">
        <v>5018.1149999999998</v>
      </c>
      <c r="I2066" s="2">
        <v>116.256</v>
      </c>
      <c r="J2066" s="2"/>
      <c r="K2066" s="2">
        <v>3.6680000000000001</v>
      </c>
      <c r="L2066" s="2">
        <v>440.88499999999999</v>
      </c>
      <c r="M2066" s="2">
        <v>8.6859999999999999</v>
      </c>
      <c r="N2066" s="2">
        <v>428.97199999999998</v>
      </c>
      <c r="O2066" s="2">
        <v>601010</v>
      </c>
      <c r="P2066" s="3"/>
      <c r="Q2066" s="3"/>
    </row>
    <row r="2067" spans="1:17" x14ac:dyDescent="0.2">
      <c r="A2067" s="5">
        <v>2003</v>
      </c>
      <c r="B2067" s="4" t="s">
        <v>283</v>
      </c>
      <c r="C2067" s="5" t="s">
        <v>284</v>
      </c>
      <c r="D2067" s="5">
        <v>36.694000000000003</v>
      </c>
      <c r="E2067" s="5">
        <v>2780.348</v>
      </c>
      <c r="F2067" s="5">
        <v>653.34900000000005</v>
      </c>
      <c r="G2067" s="5">
        <v>1605.06</v>
      </c>
      <c r="H2067" s="5">
        <v>1175.288</v>
      </c>
      <c r="I2067" s="5">
        <v>47.71</v>
      </c>
      <c r="J2067" s="5">
        <v>0.55100000000000005</v>
      </c>
      <c r="K2067" s="5">
        <v>0</v>
      </c>
      <c r="L2067" s="5">
        <v>332.77600000000001</v>
      </c>
      <c r="M2067" s="5">
        <v>105.60299999999999</v>
      </c>
      <c r="N2067" s="5">
        <v>227.173</v>
      </c>
      <c r="O2067" s="5">
        <v>253010</v>
      </c>
      <c r="P2067" s="3"/>
      <c r="Q2067" s="3"/>
    </row>
    <row r="2068" spans="1:17" x14ac:dyDescent="0.2">
      <c r="A2068" s="2">
        <v>2004</v>
      </c>
      <c r="B2068" s="1" t="s">
        <v>283</v>
      </c>
      <c r="C2068" s="2" t="s">
        <v>284</v>
      </c>
      <c r="D2068" s="2">
        <v>42.801000000000002</v>
      </c>
      <c r="E2068" s="2">
        <v>2937.7710000000002</v>
      </c>
      <c r="F2068" s="2">
        <v>650.24699999999996</v>
      </c>
      <c r="G2068" s="2">
        <v>1664.752</v>
      </c>
      <c r="H2068" s="2">
        <v>1273.019</v>
      </c>
      <c r="I2068" s="2">
        <v>47.655999999999999</v>
      </c>
      <c r="J2068" s="2">
        <v>1.355</v>
      </c>
      <c r="K2068" s="2">
        <v>0</v>
      </c>
      <c r="L2068" s="2">
        <v>423.91699999999997</v>
      </c>
      <c r="M2068" s="2">
        <v>133.31100000000001</v>
      </c>
      <c r="N2068" s="2">
        <v>290.60599999999999</v>
      </c>
      <c r="O2068" s="2">
        <v>253010</v>
      </c>
      <c r="P2068" s="3"/>
      <c r="Q2068" s="3"/>
    </row>
    <row r="2069" spans="1:17" x14ac:dyDescent="0.2">
      <c r="A2069" s="5">
        <v>2005</v>
      </c>
      <c r="B2069" s="4" t="s">
        <v>283</v>
      </c>
      <c r="C2069" s="5" t="s">
        <v>284</v>
      </c>
      <c r="D2069" s="5">
        <v>42.334000000000003</v>
      </c>
      <c r="E2069" s="5">
        <v>3010.17</v>
      </c>
      <c r="F2069" s="5">
        <v>644.601</v>
      </c>
      <c r="G2069" s="5">
        <v>1780.4069999999999</v>
      </c>
      <c r="H2069" s="5">
        <v>1229.7629999999999</v>
      </c>
      <c r="I2069" s="5">
        <v>48.921999999999997</v>
      </c>
      <c r="J2069" s="5">
        <v>3.121</v>
      </c>
      <c r="K2069" s="5">
        <v>0</v>
      </c>
      <c r="L2069" s="5">
        <v>482.51799999999997</v>
      </c>
      <c r="M2069" s="5">
        <v>144.32400000000001</v>
      </c>
      <c r="N2069" s="5">
        <v>338.19400000000002</v>
      </c>
      <c r="O2069" s="5">
        <v>253010</v>
      </c>
      <c r="P2069" s="3"/>
      <c r="Q2069" s="3"/>
    </row>
    <row r="2070" spans="1:17" x14ac:dyDescent="0.2">
      <c r="A2070" s="2">
        <v>2006</v>
      </c>
      <c r="B2070" s="1" t="s">
        <v>283</v>
      </c>
      <c r="C2070" s="2" t="s">
        <v>284</v>
      </c>
      <c r="D2070" s="2">
        <v>30.2</v>
      </c>
      <c r="E2070" s="2">
        <v>2880.8</v>
      </c>
      <c r="F2070" s="2">
        <v>491.6</v>
      </c>
      <c r="G2070" s="2">
        <v>1786.3</v>
      </c>
      <c r="H2070" s="2">
        <v>1094.5</v>
      </c>
      <c r="I2070" s="2">
        <v>43.6</v>
      </c>
      <c r="J2070" s="2">
        <v>0.6</v>
      </c>
      <c r="K2070" s="2">
        <v>0</v>
      </c>
      <c r="L2070" s="2">
        <v>530.79999999999995</v>
      </c>
      <c r="M2070" s="2">
        <v>153.69999999999999</v>
      </c>
      <c r="N2070" s="2">
        <v>201.4</v>
      </c>
      <c r="O2070" s="2">
        <v>253010</v>
      </c>
      <c r="P2070" s="3"/>
      <c r="Q2070" s="3"/>
    </row>
    <row r="2071" spans="1:17" x14ac:dyDescent="0.2">
      <c r="A2071" s="5">
        <v>2007</v>
      </c>
      <c r="B2071" s="4" t="s">
        <v>283</v>
      </c>
      <c r="C2071" s="5" t="s">
        <v>284</v>
      </c>
      <c r="D2071" s="5">
        <v>43.2</v>
      </c>
      <c r="E2071" s="5">
        <v>4730.6000000000004</v>
      </c>
      <c r="F2071" s="5">
        <v>1695.1</v>
      </c>
      <c r="G2071" s="5">
        <v>3321.5</v>
      </c>
      <c r="H2071" s="5">
        <v>1409.1</v>
      </c>
      <c r="I2071" s="5">
        <v>91.8</v>
      </c>
      <c r="J2071" s="5">
        <v>1.2</v>
      </c>
      <c r="K2071" s="5">
        <v>0</v>
      </c>
      <c r="L2071" s="5">
        <v>514.70000000000005</v>
      </c>
      <c r="M2071" s="5">
        <v>145.19999999999999</v>
      </c>
      <c r="N2071" s="5">
        <v>377.2</v>
      </c>
      <c r="O2071" s="5">
        <v>253010</v>
      </c>
      <c r="P2071" s="3"/>
      <c r="Q2071" s="3"/>
    </row>
    <row r="2072" spans="1:17" x14ac:dyDescent="0.2">
      <c r="A2072" s="2">
        <v>2008</v>
      </c>
      <c r="B2072" s="1" t="s">
        <v>283</v>
      </c>
      <c r="C2072" s="2" t="s">
        <v>284</v>
      </c>
      <c r="D2072" s="2">
        <v>62.9</v>
      </c>
      <c r="E2072" s="2">
        <v>5025.2</v>
      </c>
      <c r="F2072" s="2">
        <v>1692.3</v>
      </c>
      <c r="G2072" s="2">
        <v>3419.2</v>
      </c>
      <c r="H2072" s="2">
        <v>1606</v>
      </c>
      <c r="I2072" s="2">
        <v>117.6</v>
      </c>
      <c r="J2072" s="2">
        <v>0.9</v>
      </c>
      <c r="K2072" s="2">
        <v>0</v>
      </c>
      <c r="L2072" s="2">
        <v>512.5</v>
      </c>
      <c r="M2072" s="2">
        <v>140.69999999999999</v>
      </c>
      <c r="N2072" s="2">
        <v>372.2</v>
      </c>
      <c r="O2072" s="2">
        <v>253010</v>
      </c>
      <c r="P2072" s="3"/>
      <c r="Q2072" s="3"/>
    </row>
    <row r="2073" spans="1:17" x14ac:dyDescent="0.2">
      <c r="A2073" s="5">
        <v>2009</v>
      </c>
      <c r="B2073" s="4" t="s">
        <v>283</v>
      </c>
      <c r="C2073" s="5" t="s">
        <v>284</v>
      </c>
      <c r="D2073" s="5">
        <v>248.8</v>
      </c>
      <c r="E2073" s="5">
        <v>5247.4</v>
      </c>
      <c r="F2073" s="5">
        <v>1692.6</v>
      </c>
      <c r="G2073" s="5">
        <v>3353.4</v>
      </c>
      <c r="H2073" s="5">
        <v>1894</v>
      </c>
      <c r="I2073" s="5">
        <v>99.6</v>
      </c>
      <c r="J2073" s="5">
        <v>1.3</v>
      </c>
      <c r="K2073" s="5">
        <v>0</v>
      </c>
      <c r="L2073" s="5">
        <v>543.6</v>
      </c>
      <c r="M2073" s="5">
        <v>136.6</v>
      </c>
      <c r="N2073" s="5">
        <v>404.5</v>
      </c>
      <c r="O2073" s="5">
        <v>253010</v>
      </c>
      <c r="P2073" s="3"/>
      <c r="Q2073" s="3"/>
    </row>
    <row r="2074" spans="1:17" x14ac:dyDescent="0.2">
      <c r="A2074" s="2">
        <v>2010</v>
      </c>
      <c r="B2074" s="1" t="s">
        <v>283</v>
      </c>
      <c r="C2074" s="2" t="s">
        <v>284</v>
      </c>
      <c r="D2074" s="2">
        <v>70.5</v>
      </c>
      <c r="E2074" s="2">
        <v>5466.6</v>
      </c>
      <c r="F2074" s="2">
        <v>1464.6</v>
      </c>
      <c r="G2074" s="2">
        <v>3530.4</v>
      </c>
      <c r="H2074" s="2">
        <v>1936.2</v>
      </c>
      <c r="I2074" s="2">
        <v>97.5</v>
      </c>
      <c r="J2074" s="2">
        <v>0.9</v>
      </c>
      <c r="K2074" s="2">
        <v>0</v>
      </c>
      <c r="L2074" s="2">
        <v>647.6</v>
      </c>
      <c r="M2074" s="2">
        <v>168.9</v>
      </c>
      <c r="N2074" s="2">
        <v>476.3</v>
      </c>
      <c r="O2074" s="2">
        <v>253010</v>
      </c>
      <c r="P2074" s="3"/>
      <c r="Q2074" s="3"/>
    </row>
    <row r="2075" spans="1:17" x14ac:dyDescent="0.2">
      <c r="A2075" s="5">
        <v>2011</v>
      </c>
      <c r="B2075" s="4" t="s">
        <v>283</v>
      </c>
      <c r="C2075" s="5" t="s">
        <v>284</v>
      </c>
      <c r="D2075" s="5">
        <v>70.5</v>
      </c>
      <c r="E2075" s="5">
        <v>5944.2</v>
      </c>
      <c r="F2075" s="5">
        <v>1859.6</v>
      </c>
      <c r="G2075" s="5">
        <v>4102.2</v>
      </c>
      <c r="H2075" s="5">
        <v>1842</v>
      </c>
      <c r="I2075" s="5">
        <v>106.4</v>
      </c>
      <c r="J2075" s="5">
        <v>0.9</v>
      </c>
      <c r="K2075" s="5">
        <v>0</v>
      </c>
      <c r="L2075" s="5">
        <v>638</v>
      </c>
      <c r="M2075" s="5">
        <v>161.5</v>
      </c>
      <c r="N2075" s="5">
        <v>475.5</v>
      </c>
      <c r="O2075" s="5">
        <v>253010</v>
      </c>
      <c r="P2075" s="3"/>
      <c r="Q2075" s="3"/>
    </row>
    <row r="2076" spans="1:17" x14ac:dyDescent="0.2">
      <c r="A2076" s="2">
        <v>2012</v>
      </c>
      <c r="B2076" s="1" t="s">
        <v>283</v>
      </c>
      <c r="C2076" s="2" t="s">
        <v>284</v>
      </c>
      <c r="D2076" s="2">
        <v>88.2</v>
      </c>
      <c r="E2076" s="2">
        <v>6936.9</v>
      </c>
      <c r="F2076" s="2">
        <v>2550.6</v>
      </c>
      <c r="G2076" s="2">
        <v>4877.3999999999996</v>
      </c>
      <c r="H2076" s="2">
        <v>2059.5</v>
      </c>
      <c r="I2076" s="2">
        <v>129.80000000000001</v>
      </c>
      <c r="J2076" s="2">
        <v>0.9</v>
      </c>
      <c r="K2076" s="2">
        <v>0</v>
      </c>
      <c r="L2076" s="2">
        <v>522.4</v>
      </c>
      <c r="M2076" s="2">
        <v>109.8</v>
      </c>
      <c r="N2076" s="2">
        <v>411.9</v>
      </c>
      <c r="O2076" s="2">
        <v>253010</v>
      </c>
      <c r="P2076" s="3"/>
      <c r="Q2076" s="3"/>
    </row>
    <row r="2077" spans="1:17" x14ac:dyDescent="0.2">
      <c r="A2077" s="5">
        <v>2013</v>
      </c>
      <c r="B2077" s="4" t="s">
        <v>283</v>
      </c>
      <c r="C2077" s="5" t="s">
        <v>284</v>
      </c>
      <c r="D2077" s="5">
        <v>98.3</v>
      </c>
      <c r="E2077" s="5">
        <v>7100.7</v>
      </c>
      <c r="F2077" s="5">
        <v>2550.6999999999998</v>
      </c>
      <c r="G2077" s="5">
        <v>4943.8</v>
      </c>
      <c r="H2077" s="5">
        <v>2156.9</v>
      </c>
      <c r="I2077" s="5">
        <v>137.5</v>
      </c>
      <c r="J2077" s="5">
        <v>0.6</v>
      </c>
      <c r="K2077" s="5">
        <v>0</v>
      </c>
      <c r="L2077" s="5">
        <v>174.6</v>
      </c>
      <c r="M2077" s="5">
        <v>-8.6</v>
      </c>
      <c r="N2077" s="5">
        <v>286.2</v>
      </c>
      <c r="O2077" s="5">
        <v>253010</v>
      </c>
      <c r="P2077" s="3"/>
      <c r="Q2077" s="3"/>
    </row>
    <row r="2078" spans="1:17" x14ac:dyDescent="0.2">
      <c r="A2078" s="2">
        <v>2014</v>
      </c>
      <c r="B2078" s="1" t="s">
        <v>283</v>
      </c>
      <c r="C2078" s="2" t="s">
        <v>284</v>
      </c>
      <c r="D2078" s="2">
        <v>535.9</v>
      </c>
      <c r="E2078" s="2">
        <v>5994.7</v>
      </c>
      <c r="F2078" s="2">
        <v>1597.1</v>
      </c>
      <c r="G2078" s="2">
        <v>3661.2</v>
      </c>
      <c r="H2078" s="2">
        <v>2333.5</v>
      </c>
      <c r="I2078" s="2">
        <v>102.9</v>
      </c>
      <c r="J2078" s="2">
        <v>0.6</v>
      </c>
      <c r="K2078" s="2">
        <v>0</v>
      </c>
      <c r="L2078" s="2">
        <v>175.3</v>
      </c>
      <c r="M2078" s="2">
        <v>-21.1</v>
      </c>
      <c r="N2078" s="2">
        <v>709.5</v>
      </c>
      <c r="O2078" s="2">
        <v>253010</v>
      </c>
      <c r="P2078" s="3"/>
      <c r="Q2078" s="3"/>
    </row>
    <row r="2079" spans="1:17" x14ac:dyDescent="0.2">
      <c r="A2079" s="5">
        <v>2015</v>
      </c>
      <c r="B2079" s="4" t="s">
        <v>283</v>
      </c>
      <c r="C2079" s="5" t="s">
        <v>284</v>
      </c>
      <c r="D2079" s="5">
        <v>274.8</v>
      </c>
      <c r="E2079" s="5">
        <v>4582.6000000000004</v>
      </c>
      <c r="F2079" s="5">
        <v>568</v>
      </c>
      <c r="G2079" s="5">
        <v>2630.6</v>
      </c>
      <c r="H2079" s="5">
        <v>1952</v>
      </c>
      <c r="I2079" s="5">
        <v>67.5</v>
      </c>
      <c r="J2079" s="5">
        <v>1.1000000000000001</v>
      </c>
      <c r="K2079" s="5">
        <v>0</v>
      </c>
      <c r="L2079" s="5">
        <v>449.7</v>
      </c>
      <c r="M2079" s="5">
        <v>90</v>
      </c>
      <c r="N2079" s="5">
        <v>375</v>
      </c>
      <c r="O2079" s="5">
        <v>253010</v>
      </c>
      <c r="P2079" s="3"/>
      <c r="Q2079" s="3"/>
    </row>
    <row r="2080" spans="1:17" x14ac:dyDescent="0.2">
      <c r="A2080" s="2">
        <v>2016</v>
      </c>
      <c r="B2080" s="1" t="s">
        <v>283</v>
      </c>
      <c r="C2080" s="2" t="s">
        <v>284</v>
      </c>
      <c r="D2080" s="2">
        <v>233.1</v>
      </c>
      <c r="E2080" s="2">
        <v>5504.2</v>
      </c>
      <c r="F2080" s="2">
        <v>1096.2</v>
      </c>
      <c r="G2080" s="2">
        <v>3402.5</v>
      </c>
      <c r="H2080" s="2">
        <v>2101.6999999999998</v>
      </c>
      <c r="I2080" s="2">
        <v>43.2</v>
      </c>
      <c r="J2080" s="2">
        <v>1.3</v>
      </c>
      <c r="K2080" s="2">
        <v>0</v>
      </c>
      <c r="L2080" s="2">
        <v>637.29999999999995</v>
      </c>
      <c r="M2080" s="2">
        <v>154.80000000000001</v>
      </c>
      <c r="N2080" s="2">
        <v>479.1</v>
      </c>
      <c r="O2080" s="2">
        <v>253010</v>
      </c>
      <c r="P2080" s="3"/>
      <c r="Q2080" s="3"/>
    </row>
    <row r="2081" spans="1:17" x14ac:dyDescent="0.2">
      <c r="A2081" s="5">
        <v>2017</v>
      </c>
      <c r="B2081" s="4" t="s">
        <v>283</v>
      </c>
      <c r="C2081" s="5" t="s">
        <v>284</v>
      </c>
      <c r="D2081" s="5">
        <v>146.9</v>
      </c>
      <c r="E2081" s="5">
        <v>5469.6</v>
      </c>
      <c r="F2081" s="5">
        <v>1100</v>
      </c>
      <c r="G2081" s="5">
        <v>3274.8</v>
      </c>
      <c r="H2081" s="5">
        <v>2194.8000000000002</v>
      </c>
      <c r="I2081" s="5">
        <v>61.6</v>
      </c>
      <c r="J2081" s="5">
        <v>0.8</v>
      </c>
      <c r="K2081" s="5">
        <v>0</v>
      </c>
      <c r="L2081" s="5">
        <v>605.70000000000005</v>
      </c>
      <c r="M2081" s="5">
        <v>1.9</v>
      </c>
      <c r="N2081" s="5">
        <v>596</v>
      </c>
      <c r="O2081" s="5">
        <v>253010</v>
      </c>
      <c r="P2081" s="3"/>
      <c r="Q2081" s="3"/>
    </row>
    <row r="2082" spans="1:17" x14ac:dyDescent="0.2">
      <c r="A2082" s="2">
        <v>2018</v>
      </c>
      <c r="B2082" s="1" t="s">
        <v>283</v>
      </c>
      <c r="C2082" s="2" t="s">
        <v>284</v>
      </c>
      <c r="D2082" s="2">
        <v>457.3</v>
      </c>
      <c r="E2082" s="2">
        <v>5892.8</v>
      </c>
      <c r="F2082" s="2">
        <v>1103</v>
      </c>
      <c r="G2082" s="2">
        <v>3500.2</v>
      </c>
      <c r="H2082" s="2">
        <v>2392.6</v>
      </c>
      <c r="I2082" s="2">
        <v>56.2</v>
      </c>
      <c r="J2082" s="2">
        <v>3.8</v>
      </c>
      <c r="K2082" s="2">
        <v>0</v>
      </c>
      <c r="L2082" s="2">
        <v>782.3</v>
      </c>
      <c r="M2082" s="2">
        <v>63.7</v>
      </c>
      <c r="N2082" s="2">
        <v>713.4</v>
      </c>
      <c r="O2082" s="2">
        <v>253010</v>
      </c>
      <c r="P2082" s="3"/>
      <c r="Q2082" s="3"/>
    </row>
    <row r="2083" spans="1:17" x14ac:dyDescent="0.2">
      <c r="A2083" s="5">
        <v>2004</v>
      </c>
      <c r="B2083" s="4" t="s">
        <v>285</v>
      </c>
      <c r="C2083" s="5" t="s">
        <v>286</v>
      </c>
      <c r="D2083" s="5">
        <v>182</v>
      </c>
      <c r="E2083" s="5">
        <v>21297</v>
      </c>
      <c r="F2083" s="5"/>
      <c r="G2083" s="5">
        <v>15617</v>
      </c>
      <c r="H2083" s="5">
        <v>5548</v>
      </c>
      <c r="I2083" s="5">
        <v>518</v>
      </c>
      <c r="J2083" s="5">
        <v>55</v>
      </c>
      <c r="K2083" s="5">
        <v>-212</v>
      </c>
      <c r="L2083" s="5">
        <v>396</v>
      </c>
      <c r="M2083" s="5">
        <v>165</v>
      </c>
      <c r="N2083" s="5">
        <v>431</v>
      </c>
      <c r="O2083" s="5">
        <v>551030</v>
      </c>
      <c r="P2083" s="3"/>
      <c r="Q2083" s="3"/>
    </row>
    <row r="2084" spans="1:17" x14ac:dyDescent="0.2">
      <c r="A2084" s="2">
        <v>2005</v>
      </c>
      <c r="B2084" s="1" t="s">
        <v>285</v>
      </c>
      <c r="C2084" s="2" t="s">
        <v>286</v>
      </c>
      <c r="D2084" s="2">
        <v>210</v>
      </c>
      <c r="E2084" s="2">
        <v>23335</v>
      </c>
      <c r="F2084" s="2"/>
      <c r="G2084" s="2">
        <v>17474</v>
      </c>
      <c r="H2084" s="2">
        <v>5769</v>
      </c>
      <c r="I2084" s="2">
        <v>519</v>
      </c>
      <c r="J2084" s="2">
        <v>57</v>
      </c>
      <c r="K2084" s="2">
        <v>-281</v>
      </c>
      <c r="L2084" s="2">
        <v>497</v>
      </c>
      <c r="M2084" s="2">
        <v>202</v>
      </c>
      <c r="N2084" s="2">
        <v>537</v>
      </c>
      <c r="O2084" s="2">
        <v>551030</v>
      </c>
      <c r="P2084" s="3"/>
      <c r="Q2084" s="3"/>
    </row>
    <row r="2085" spans="1:17" x14ac:dyDescent="0.2">
      <c r="A2085" s="5">
        <v>2006</v>
      </c>
      <c r="B2085" s="4" t="s">
        <v>285</v>
      </c>
      <c r="C2085" s="5" t="s">
        <v>286</v>
      </c>
      <c r="D2085" s="5">
        <v>293</v>
      </c>
      <c r="E2085" s="5">
        <v>23785</v>
      </c>
      <c r="F2085" s="5"/>
      <c r="G2085" s="5">
        <v>17894</v>
      </c>
      <c r="H2085" s="5">
        <v>5849</v>
      </c>
      <c r="I2085" s="5">
        <v>526</v>
      </c>
      <c r="J2085" s="5">
        <v>47</v>
      </c>
      <c r="K2085" s="5">
        <v>-250</v>
      </c>
      <c r="L2085" s="5">
        <v>324</v>
      </c>
      <c r="M2085" s="5">
        <v>137</v>
      </c>
      <c r="N2085" s="5">
        <v>433</v>
      </c>
      <c r="O2085" s="5">
        <v>551030</v>
      </c>
      <c r="P2085" s="3"/>
      <c r="Q2085" s="3"/>
    </row>
    <row r="2086" spans="1:17" x14ac:dyDescent="0.2">
      <c r="A2086" s="2">
        <v>2007</v>
      </c>
      <c r="B2086" s="1" t="s">
        <v>285</v>
      </c>
      <c r="C2086" s="2" t="s">
        <v>286</v>
      </c>
      <c r="D2086" s="2">
        <v>263</v>
      </c>
      <c r="E2086" s="2">
        <v>23754</v>
      </c>
      <c r="F2086" s="2"/>
      <c r="G2086" s="2">
        <v>17853</v>
      </c>
      <c r="H2086" s="2">
        <v>5853</v>
      </c>
      <c r="I2086" s="2">
        <v>565</v>
      </c>
      <c r="J2086" s="2">
        <v>25</v>
      </c>
      <c r="K2086" s="2">
        <v>4</v>
      </c>
      <c r="L2086" s="2">
        <v>1155</v>
      </c>
      <c r="M2086" s="2">
        <v>364</v>
      </c>
      <c r="N2086" s="2">
        <v>971</v>
      </c>
      <c r="O2086" s="2">
        <v>551030</v>
      </c>
      <c r="P2086" s="3"/>
      <c r="Q2086" s="3"/>
    </row>
    <row r="2087" spans="1:17" x14ac:dyDescent="0.2">
      <c r="A2087" s="5">
        <v>2008</v>
      </c>
      <c r="B2087" s="4" t="s">
        <v>285</v>
      </c>
      <c r="C2087" s="5" t="s">
        <v>286</v>
      </c>
      <c r="D2087" s="5">
        <v>172</v>
      </c>
      <c r="E2087" s="5">
        <v>24590</v>
      </c>
      <c r="F2087" s="5"/>
      <c r="G2087" s="5">
        <v>18552</v>
      </c>
      <c r="H2087" s="5">
        <v>5995</v>
      </c>
      <c r="I2087" s="5">
        <v>553</v>
      </c>
      <c r="J2087" s="5">
        <v>19</v>
      </c>
      <c r="K2087" s="5">
        <v>5</v>
      </c>
      <c r="L2087" s="5">
        <v>819</v>
      </c>
      <c r="M2087" s="5">
        <v>288</v>
      </c>
      <c r="N2087" s="5">
        <v>546</v>
      </c>
      <c r="O2087" s="5">
        <v>551030</v>
      </c>
      <c r="P2087" s="3"/>
      <c r="Q2087" s="3"/>
    </row>
    <row r="2088" spans="1:17" x14ac:dyDescent="0.2">
      <c r="A2088" s="2">
        <v>2009</v>
      </c>
      <c r="B2088" s="1" t="s">
        <v>285</v>
      </c>
      <c r="C2088" s="2" t="s">
        <v>286</v>
      </c>
      <c r="D2088" s="2">
        <v>136</v>
      </c>
      <c r="E2088" s="2">
        <v>24195</v>
      </c>
      <c r="F2088" s="2"/>
      <c r="G2088" s="2">
        <v>17879</v>
      </c>
      <c r="H2088" s="2">
        <v>6278</v>
      </c>
      <c r="I2088" s="2">
        <v>559</v>
      </c>
      <c r="J2088" s="2">
        <v>19</v>
      </c>
      <c r="K2088" s="2">
        <v>3</v>
      </c>
      <c r="L2088" s="2">
        <v>782</v>
      </c>
      <c r="M2088" s="2">
        <v>247</v>
      </c>
      <c r="N2088" s="2">
        <v>532</v>
      </c>
      <c r="O2088" s="2">
        <v>551030</v>
      </c>
      <c r="P2088" s="3"/>
      <c r="Q2088" s="3"/>
    </row>
    <row r="2089" spans="1:17" x14ac:dyDescent="0.2">
      <c r="A2089" s="5">
        <v>2010</v>
      </c>
      <c r="B2089" s="4" t="s">
        <v>285</v>
      </c>
      <c r="C2089" s="5" t="s">
        <v>286</v>
      </c>
      <c r="D2089" s="5">
        <v>185</v>
      </c>
      <c r="E2089" s="5">
        <v>24896</v>
      </c>
      <c r="F2089" s="5"/>
      <c r="G2089" s="5">
        <v>18129</v>
      </c>
      <c r="H2089" s="5">
        <v>6722</v>
      </c>
      <c r="I2089" s="5">
        <v>559</v>
      </c>
      <c r="J2089" s="5">
        <v>12</v>
      </c>
      <c r="K2089" s="5">
        <v>9</v>
      </c>
      <c r="L2089" s="5">
        <v>950</v>
      </c>
      <c r="M2089" s="5">
        <v>311</v>
      </c>
      <c r="N2089" s="5">
        <v>630</v>
      </c>
      <c r="O2089" s="5">
        <v>551030</v>
      </c>
      <c r="P2089" s="3"/>
      <c r="Q2089" s="3"/>
    </row>
    <row r="2090" spans="1:17" x14ac:dyDescent="0.2">
      <c r="A2090" s="2">
        <v>2011</v>
      </c>
      <c r="B2090" s="1" t="s">
        <v>285</v>
      </c>
      <c r="C2090" s="2" t="s">
        <v>286</v>
      </c>
      <c r="D2090" s="2">
        <v>215</v>
      </c>
      <c r="E2090" s="2">
        <v>26009</v>
      </c>
      <c r="F2090" s="2"/>
      <c r="G2090" s="2">
        <v>18956</v>
      </c>
      <c r="H2090" s="2">
        <v>7009</v>
      </c>
      <c r="I2090" s="2">
        <v>504</v>
      </c>
      <c r="J2090" s="2">
        <v>10</v>
      </c>
      <c r="K2090" s="2">
        <v>9</v>
      </c>
      <c r="L2090" s="2">
        <v>987</v>
      </c>
      <c r="M2090" s="2">
        <v>267</v>
      </c>
      <c r="N2090" s="2">
        <v>711</v>
      </c>
      <c r="O2090" s="2">
        <v>551030</v>
      </c>
      <c r="P2090" s="3"/>
      <c r="Q2090" s="3"/>
    </row>
    <row r="2091" spans="1:17" x14ac:dyDescent="0.2">
      <c r="A2091" s="5">
        <v>2012</v>
      </c>
      <c r="B2091" s="4" t="s">
        <v>285</v>
      </c>
      <c r="C2091" s="5" t="s">
        <v>286</v>
      </c>
      <c r="D2091" s="5">
        <v>187</v>
      </c>
      <c r="E2091" s="5">
        <v>26339</v>
      </c>
      <c r="F2091" s="5"/>
      <c r="G2091" s="5">
        <v>18928</v>
      </c>
      <c r="H2091" s="5">
        <v>7373</v>
      </c>
      <c r="I2091" s="5">
        <v>460</v>
      </c>
      <c r="J2091" s="5">
        <v>10</v>
      </c>
      <c r="K2091" s="5">
        <v>8</v>
      </c>
      <c r="L2091" s="5">
        <v>960</v>
      </c>
      <c r="M2091" s="5">
        <v>286</v>
      </c>
      <c r="N2091" s="5">
        <v>610</v>
      </c>
      <c r="O2091" s="5">
        <v>551030</v>
      </c>
      <c r="P2091" s="3"/>
      <c r="Q2091" s="3"/>
    </row>
    <row r="2092" spans="1:17" x14ac:dyDescent="0.2">
      <c r="A2092" s="2">
        <v>2013</v>
      </c>
      <c r="B2092" s="1" t="s">
        <v>285</v>
      </c>
      <c r="C2092" s="2" t="s">
        <v>286</v>
      </c>
      <c r="D2092" s="2">
        <v>175</v>
      </c>
      <c r="E2092" s="2">
        <v>25935</v>
      </c>
      <c r="F2092" s="2"/>
      <c r="G2092" s="2">
        <v>17981</v>
      </c>
      <c r="H2092" s="2">
        <v>7921</v>
      </c>
      <c r="I2092" s="2">
        <v>444</v>
      </c>
      <c r="J2092" s="2">
        <v>9</v>
      </c>
      <c r="K2092" s="2">
        <v>7</v>
      </c>
      <c r="L2092" s="2">
        <v>922</v>
      </c>
      <c r="M2092" s="2">
        <v>254</v>
      </c>
      <c r="N2092" s="2">
        <v>661</v>
      </c>
      <c r="O2092" s="2">
        <v>551030</v>
      </c>
      <c r="P2092" s="3"/>
      <c r="Q2092" s="3"/>
    </row>
    <row r="2093" spans="1:17" x14ac:dyDescent="0.2">
      <c r="A2093" s="5">
        <v>2014</v>
      </c>
      <c r="B2093" s="4" t="s">
        <v>285</v>
      </c>
      <c r="C2093" s="5" t="s">
        <v>286</v>
      </c>
      <c r="D2093" s="5">
        <v>168</v>
      </c>
      <c r="E2093" s="5">
        <v>27974</v>
      </c>
      <c r="F2093" s="5"/>
      <c r="G2093" s="5">
        <v>19632</v>
      </c>
      <c r="H2093" s="5">
        <v>8327</v>
      </c>
      <c r="I2093" s="5">
        <v>445</v>
      </c>
      <c r="J2093" s="5">
        <v>10</v>
      </c>
      <c r="K2093" s="5">
        <v>6</v>
      </c>
      <c r="L2093" s="5">
        <v>1275</v>
      </c>
      <c r="M2093" s="5">
        <v>364</v>
      </c>
      <c r="N2093" s="5">
        <v>905</v>
      </c>
      <c r="O2093" s="5">
        <v>551030</v>
      </c>
      <c r="P2093" s="3"/>
      <c r="Q2093" s="3"/>
    </row>
    <row r="2094" spans="1:17" x14ac:dyDescent="0.2">
      <c r="A2094" s="2">
        <v>2015</v>
      </c>
      <c r="B2094" s="1" t="s">
        <v>285</v>
      </c>
      <c r="C2094" s="2" t="s">
        <v>286</v>
      </c>
      <c r="D2094" s="2">
        <v>60</v>
      </c>
      <c r="E2094" s="2">
        <v>28737</v>
      </c>
      <c r="F2094" s="2"/>
      <c r="G2094" s="2">
        <v>19942</v>
      </c>
      <c r="H2094" s="2">
        <v>8772</v>
      </c>
      <c r="I2094" s="2">
        <v>463</v>
      </c>
      <c r="J2094" s="2">
        <v>13</v>
      </c>
      <c r="K2094" s="2">
        <v>-7</v>
      </c>
      <c r="L2094" s="2">
        <v>950</v>
      </c>
      <c r="M2094" s="2">
        <v>230</v>
      </c>
      <c r="N2094" s="2">
        <v>727</v>
      </c>
      <c r="O2094" s="2">
        <v>551030</v>
      </c>
      <c r="P2094" s="3"/>
      <c r="Q2094" s="3"/>
    </row>
    <row r="2095" spans="1:17" x14ac:dyDescent="0.2">
      <c r="A2095" s="5">
        <v>2016</v>
      </c>
      <c r="B2095" s="4" t="s">
        <v>285</v>
      </c>
      <c r="C2095" s="5" t="s">
        <v>286</v>
      </c>
      <c r="D2095" s="5">
        <v>113</v>
      </c>
      <c r="E2095" s="5">
        <v>32041</v>
      </c>
      <c r="F2095" s="5"/>
      <c r="G2095" s="5">
        <v>22542</v>
      </c>
      <c r="H2095" s="5">
        <v>9011</v>
      </c>
      <c r="I2095" s="5">
        <v>482</v>
      </c>
      <c r="J2095" s="5">
        <v>20</v>
      </c>
      <c r="K2095" s="5">
        <v>-34</v>
      </c>
      <c r="L2095" s="5">
        <v>1105</v>
      </c>
      <c r="M2095" s="5">
        <v>271</v>
      </c>
      <c r="N2095" s="5">
        <v>868</v>
      </c>
      <c r="O2095" s="5">
        <v>551030</v>
      </c>
      <c r="P2095" s="3"/>
      <c r="Q2095" s="3"/>
    </row>
    <row r="2096" spans="1:17" x14ac:dyDescent="0.2">
      <c r="A2096" s="2">
        <v>2017</v>
      </c>
      <c r="B2096" s="1" t="s">
        <v>285</v>
      </c>
      <c r="C2096" s="2" t="s">
        <v>286</v>
      </c>
      <c r="D2096" s="2">
        <v>89</v>
      </c>
      <c r="E2096" s="2">
        <v>33767</v>
      </c>
      <c r="F2096" s="2"/>
      <c r="G2096" s="2">
        <v>23777</v>
      </c>
      <c r="H2096" s="2">
        <v>9512</v>
      </c>
      <c r="I2096" s="2">
        <v>549</v>
      </c>
      <c r="J2096" s="2">
        <v>12</v>
      </c>
      <c r="K2096" s="2">
        <v>-22</v>
      </c>
      <c r="L2096" s="2">
        <v>1287</v>
      </c>
      <c r="M2096" s="2">
        <v>175</v>
      </c>
      <c r="N2096" s="2">
        <v>1134</v>
      </c>
      <c r="O2096" s="2">
        <v>551030</v>
      </c>
      <c r="P2096" s="3"/>
      <c r="Q2096" s="3"/>
    </row>
    <row r="2097" spans="1:17" x14ac:dyDescent="0.2">
      <c r="A2097" s="5">
        <v>2018</v>
      </c>
      <c r="B2097" s="4" t="s">
        <v>285</v>
      </c>
      <c r="C2097" s="5" t="s">
        <v>286</v>
      </c>
      <c r="D2097" s="5">
        <v>76</v>
      </c>
      <c r="E2097" s="5">
        <v>36288</v>
      </c>
      <c r="F2097" s="5"/>
      <c r="G2097" s="5">
        <v>25571</v>
      </c>
      <c r="H2097" s="5">
        <v>10237</v>
      </c>
      <c r="I2097" s="5">
        <v>574</v>
      </c>
      <c r="J2097" s="5">
        <v>12</v>
      </c>
      <c r="K2097" s="5">
        <v>-2</v>
      </c>
      <c r="L2097" s="5">
        <v>1216</v>
      </c>
      <c r="M2097" s="5">
        <v>98</v>
      </c>
      <c r="N2097" s="5">
        <v>1120</v>
      </c>
      <c r="O2097" s="5">
        <v>551030</v>
      </c>
      <c r="P2097" s="3"/>
      <c r="Q2097" s="3"/>
    </row>
    <row r="2098" spans="1:17" x14ac:dyDescent="0.2">
      <c r="A2098" s="2">
        <v>2019</v>
      </c>
      <c r="B2098" s="1" t="s">
        <v>285</v>
      </c>
      <c r="C2098" s="2" t="s">
        <v>286</v>
      </c>
      <c r="D2098" s="2">
        <v>93</v>
      </c>
      <c r="E2098" s="2">
        <v>41882</v>
      </c>
      <c r="F2098" s="2"/>
      <c r="G2098" s="2">
        <v>30046</v>
      </c>
      <c r="H2098" s="2">
        <v>11672</v>
      </c>
      <c r="I2098" s="2">
        <v>656</v>
      </c>
      <c r="J2098" s="2">
        <v>17</v>
      </c>
      <c r="K2098" s="2">
        <v>3</v>
      </c>
      <c r="L2098" s="2">
        <v>1324</v>
      </c>
      <c r="M2098" s="2">
        <v>152</v>
      </c>
      <c r="N2098" s="2">
        <v>1169</v>
      </c>
      <c r="O2098" s="2">
        <v>551030</v>
      </c>
      <c r="P2098" s="3"/>
      <c r="Q2098" s="3"/>
    </row>
    <row r="2099" spans="1:17" x14ac:dyDescent="0.2">
      <c r="A2099" s="5">
        <v>2004</v>
      </c>
      <c r="B2099" s="4" t="s">
        <v>287</v>
      </c>
      <c r="C2099" s="5" t="s">
        <v>288</v>
      </c>
      <c r="D2099" s="5">
        <v>1852</v>
      </c>
      <c r="E2099" s="5">
        <v>55470</v>
      </c>
      <c r="F2099" s="5"/>
      <c r="G2099" s="5">
        <v>37409</v>
      </c>
      <c r="H2099" s="5">
        <v>16575</v>
      </c>
      <c r="I2099" s="5">
        <v>1363</v>
      </c>
      <c r="J2099" s="5"/>
      <c r="K2099" s="5">
        <v>195</v>
      </c>
      <c r="L2099" s="5">
        <v>1967</v>
      </c>
      <c r="M2099" s="5">
        <v>540</v>
      </c>
      <c r="N2099" s="5">
        <v>1490</v>
      </c>
      <c r="O2099" s="5">
        <v>551010</v>
      </c>
      <c r="P2099" s="3"/>
      <c r="Q2099" s="3"/>
    </row>
    <row r="2100" spans="1:17" x14ac:dyDescent="0.2">
      <c r="A2100" s="2">
        <v>2005</v>
      </c>
      <c r="B2100" s="1" t="s">
        <v>287</v>
      </c>
      <c r="C2100" s="2" t="s">
        <v>288</v>
      </c>
      <c r="D2100" s="2">
        <v>1143</v>
      </c>
      <c r="E2100" s="2">
        <v>54723</v>
      </c>
      <c r="F2100" s="2"/>
      <c r="G2100" s="2">
        <v>37535</v>
      </c>
      <c r="H2100" s="2">
        <v>16439</v>
      </c>
      <c r="I2100" s="2">
        <v>1080</v>
      </c>
      <c r="J2100" s="2">
        <v>75</v>
      </c>
      <c r="K2100" s="2">
        <v>538</v>
      </c>
      <c r="L2100" s="2">
        <v>4354</v>
      </c>
      <c r="M2100" s="2">
        <v>1283</v>
      </c>
      <c r="N2100" s="2">
        <v>1824</v>
      </c>
      <c r="O2100" s="2">
        <v>551010</v>
      </c>
      <c r="P2100" s="3"/>
      <c r="Q2100" s="3"/>
    </row>
    <row r="2101" spans="1:17" x14ac:dyDescent="0.2">
      <c r="A2101" s="5">
        <v>2006</v>
      </c>
      <c r="B2101" s="4" t="s">
        <v>287</v>
      </c>
      <c r="C2101" s="5" t="s">
        <v>288</v>
      </c>
      <c r="D2101" s="5">
        <v>2462</v>
      </c>
      <c r="E2101" s="5">
        <v>68700</v>
      </c>
      <c r="F2101" s="5"/>
      <c r="G2101" s="5">
        <v>41793</v>
      </c>
      <c r="H2101" s="5">
        <v>26102</v>
      </c>
      <c r="I2101" s="5">
        <v>1292</v>
      </c>
      <c r="J2101" s="5">
        <v>190</v>
      </c>
      <c r="K2101" s="5">
        <v>61</v>
      </c>
      <c r="L2101" s="5">
        <v>2923</v>
      </c>
      <c r="M2101" s="5">
        <v>843</v>
      </c>
      <c r="N2101" s="5">
        <v>1863</v>
      </c>
      <c r="O2101" s="5">
        <v>551010</v>
      </c>
      <c r="P2101" s="3"/>
      <c r="Q2101" s="3"/>
    </row>
    <row r="2102" spans="1:17" x14ac:dyDescent="0.2">
      <c r="A2102" s="2">
        <v>2007</v>
      </c>
      <c r="B2102" s="1" t="s">
        <v>287</v>
      </c>
      <c r="C2102" s="2" t="s">
        <v>288</v>
      </c>
      <c r="D2102" s="2">
        <v>1115</v>
      </c>
      <c r="E2102" s="2">
        <v>49704</v>
      </c>
      <c r="F2102" s="2"/>
      <c r="G2102" s="2">
        <v>28324</v>
      </c>
      <c r="H2102" s="2">
        <v>21199</v>
      </c>
      <c r="I2102" s="2">
        <v>756</v>
      </c>
      <c r="J2102" s="2">
        <v>192</v>
      </c>
      <c r="K2102" s="2">
        <v>2</v>
      </c>
      <c r="L2102" s="2">
        <v>2236</v>
      </c>
      <c r="M2102" s="2">
        <v>712</v>
      </c>
      <c r="N2102" s="2">
        <v>1500</v>
      </c>
      <c r="O2102" s="2">
        <v>551010</v>
      </c>
      <c r="P2102" s="3"/>
      <c r="Q2102" s="3"/>
    </row>
    <row r="2103" spans="1:17" x14ac:dyDescent="0.2">
      <c r="A2103" s="5">
        <v>2008</v>
      </c>
      <c r="B2103" s="4" t="s">
        <v>287</v>
      </c>
      <c r="C2103" s="5" t="s">
        <v>288</v>
      </c>
      <c r="D2103" s="5">
        <v>1037</v>
      </c>
      <c r="E2103" s="5">
        <v>53077</v>
      </c>
      <c r="F2103" s="5"/>
      <c r="G2103" s="5">
        <v>31926</v>
      </c>
      <c r="H2103" s="5">
        <v>20988</v>
      </c>
      <c r="I2103" s="5">
        <v>834</v>
      </c>
      <c r="J2103" s="5">
        <v>130</v>
      </c>
      <c r="K2103" s="5">
        <v>-4</v>
      </c>
      <c r="L2103" s="5">
        <v>1891</v>
      </c>
      <c r="M2103" s="5">
        <v>616</v>
      </c>
      <c r="N2103" s="5">
        <v>1362</v>
      </c>
      <c r="O2103" s="5">
        <v>551010</v>
      </c>
      <c r="P2103" s="3"/>
      <c r="Q2103" s="3"/>
    </row>
    <row r="2104" spans="1:17" x14ac:dyDescent="0.2">
      <c r="A2104" s="2">
        <v>2009</v>
      </c>
      <c r="B2104" s="1" t="s">
        <v>287</v>
      </c>
      <c r="C2104" s="2" t="s">
        <v>288</v>
      </c>
      <c r="D2104" s="2">
        <v>1542</v>
      </c>
      <c r="E2104" s="2">
        <v>57040</v>
      </c>
      <c r="F2104" s="2"/>
      <c r="G2104" s="2">
        <v>35154</v>
      </c>
      <c r="H2104" s="2">
        <v>21750</v>
      </c>
      <c r="I2104" s="2">
        <v>847</v>
      </c>
      <c r="J2104" s="2">
        <v>77</v>
      </c>
      <c r="K2104" s="2">
        <v>10</v>
      </c>
      <c r="L2104" s="2">
        <v>1831</v>
      </c>
      <c r="M2104" s="2">
        <v>758</v>
      </c>
      <c r="N2104" s="2">
        <v>1075</v>
      </c>
      <c r="O2104" s="2">
        <v>551010</v>
      </c>
      <c r="P2104" s="3"/>
      <c r="Q2104" s="3"/>
    </row>
    <row r="2105" spans="1:17" x14ac:dyDescent="0.2">
      <c r="A2105" s="5">
        <v>2010</v>
      </c>
      <c r="B2105" s="4" t="s">
        <v>287</v>
      </c>
      <c r="C2105" s="5" t="s">
        <v>288</v>
      </c>
      <c r="D2105" s="5">
        <v>1670</v>
      </c>
      <c r="E2105" s="5">
        <v>59090</v>
      </c>
      <c r="F2105" s="5"/>
      <c r="G2105" s="5">
        <v>36437</v>
      </c>
      <c r="H2105" s="5">
        <v>22522</v>
      </c>
      <c r="I2105" s="5">
        <v>1007</v>
      </c>
      <c r="J2105" s="5">
        <v>67</v>
      </c>
      <c r="K2105" s="5">
        <v>3</v>
      </c>
      <c r="L2105" s="5">
        <v>2210</v>
      </c>
      <c r="M2105" s="5">
        <v>890</v>
      </c>
      <c r="N2105" s="5">
        <v>1320</v>
      </c>
      <c r="O2105" s="5">
        <v>551010</v>
      </c>
      <c r="P2105" s="3"/>
      <c r="Q2105" s="3"/>
    </row>
    <row r="2106" spans="1:17" x14ac:dyDescent="0.2">
      <c r="A2106" s="2">
        <v>2011</v>
      </c>
      <c r="B2106" s="1" t="s">
        <v>287</v>
      </c>
      <c r="C2106" s="2" t="s">
        <v>288</v>
      </c>
      <c r="D2106" s="2">
        <v>2300</v>
      </c>
      <c r="E2106" s="2">
        <v>62526</v>
      </c>
      <c r="F2106" s="2"/>
      <c r="G2106" s="2">
        <v>39661</v>
      </c>
      <c r="H2106" s="2">
        <v>22772</v>
      </c>
      <c r="I2106" s="2">
        <v>1025</v>
      </c>
      <c r="J2106" s="2">
        <v>53</v>
      </c>
      <c r="K2106" s="2">
        <v>8</v>
      </c>
      <c r="L2106" s="2">
        <v>2465</v>
      </c>
      <c r="M2106" s="2">
        <v>752</v>
      </c>
      <c r="N2106" s="2">
        <v>1706</v>
      </c>
      <c r="O2106" s="2">
        <v>551010</v>
      </c>
      <c r="P2106" s="3"/>
      <c r="Q2106" s="3"/>
    </row>
    <row r="2107" spans="1:17" x14ac:dyDescent="0.2">
      <c r="A2107" s="5">
        <v>2012</v>
      </c>
      <c r="B2107" s="4" t="s">
        <v>287</v>
      </c>
      <c r="C2107" s="5" t="s">
        <v>288</v>
      </c>
      <c r="D2107" s="5">
        <v>1757</v>
      </c>
      <c r="E2107" s="5">
        <v>113856</v>
      </c>
      <c r="F2107" s="5"/>
      <c r="G2107" s="5">
        <v>72822</v>
      </c>
      <c r="H2107" s="5">
        <v>40956</v>
      </c>
      <c r="I2107" s="5">
        <v>1419</v>
      </c>
      <c r="J2107" s="5">
        <v>50</v>
      </c>
      <c r="K2107" s="5">
        <v>14</v>
      </c>
      <c r="L2107" s="5">
        <v>2451</v>
      </c>
      <c r="M2107" s="5">
        <v>705</v>
      </c>
      <c r="N2107" s="5">
        <v>1768</v>
      </c>
      <c r="O2107" s="5">
        <v>551010</v>
      </c>
      <c r="P2107" s="3"/>
      <c r="Q2107" s="3"/>
    </row>
    <row r="2108" spans="1:17" x14ac:dyDescent="0.2">
      <c r="A2108" s="2">
        <v>2013</v>
      </c>
      <c r="B2108" s="1" t="s">
        <v>287</v>
      </c>
      <c r="C2108" s="2" t="s">
        <v>288</v>
      </c>
      <c r="D2108" s="2">
        <v>1545</v>
      </c>
      <c r="E2108" s="2">
        <v>114779</v>
      </c>
      <c r="F2108" s="2"/>
      <c r="G2108" s="2">
        <v>73371</v>
      </c>
      <c r="H2108" s="2">
        <v>41330</v>
      </c>
      <c r="I2108" s="2">
        <v>1634</v>
      </c>
      <c r="J2108" s="2">
        <v>26</v>
      </c>
      <c r="K2108" s="2">
        <v>11</v>
      </c>
      <c r="L2108" s="2">
        <v>3920</v>
      </c>
      <c r="M2108" s="2">
        <v>1261</v>
      </c>
      <c r="N2108" s="2">
        <v>2665</v>
      </c>
      <c r="O2108" s="2">
        <v>551010</v>
      </c>
      <c r="P2108" s="3"/>
      <c r="Q2108" s="3"/>
    </row>
    <row r="2109" spans="1:17" x14ac:dyDescent="0.2">
      <c r="A2109" s="5">
        <v>2014</v>
      </c>
      <c r="B2109" s="4" t="s">
        <v>287</v>
      </c>
      <c r="C2109" s="5" t="s">
        <v>288</v>
      </c>
      <c r="D2109" s="5">
        <v>2036</v>
      </c>
      <c r="E2109" s="5">
        <v>120709</v>
      </c>
      <c r="F2109" s="5"/>
      <c r="G2109" s="5">
        <v>79810</v>
      </c>
      <c r="H2109" s="5">
        <v>40875</v>
      </c>
      <c r="I2109" s="5">
        <v>1695</v>
      </c>
      <c r="J2109" s="5">
        <v>57</v>
      </c>
      <c r="K2109" s="5">
        <v>6</v>
      </c>
      <c r="L2109" s="5">
        <v>4134</v>
      </c>
      <c r="M2109" s="5">
        <v>1669</v>
      </c>
      <c r="N2109" s="5">
        <v>1883</v>
      </c>
      <c r="O2109" s="5">
        <v>551010</v>
      </c>
      <c r="P2109" s="3"/>
      <c r="Q2109" s="3"/>
    </row>
    <row r="2110" spans="1:17" x14ac:dyDescent="0.2">
      <c r="A2110" s="2">
        <v>2015</v>
      </c>
      <c r="B2110" s="1" t="s">
        <v>287</v>
      </c>
      <c r="C2110" s="2" t="s">
        <v>288</v>
      </c>
      <c r="D2110" s="2">
        <v>857</v>
      </c>
      <c r="E2110" s="2">
        <v>121156</v>
      </c>
      <c r="F2110" s="2"/>
      <c r="G2110" s="2">
        <v>81385</v>
      </c>
      <c r="H2110" s="2">
        <v>39727</v>
      </c>
      <c r="I2110" s="2">
        <v>1711</v>
      </c>
      <c r="J2110" s="2">
        <v>38</v>
      </c>
      <c r="K2110" s="2">
        <v>15</v>
      </c>
      <c r="L2110" s="2">
        <v>4137</v>
      </c>
      <c r="M2110" s="2">
        <v>1326</v>
      </c>
      <c r="N2110" s="2">
        <v>2816</v>
      </c>
      <c r="O2110" s="2">
        <v>551010</v>
      </c>
      <c r="P2110" s="3"/>
      <c r="Q2110" s="3"/>
    </row>
    <row r="2111" spans="1:17" x14ac:dyDescent="0.2">
      <c r="A2111" s="5">
        <v>2016</v>
      </c>
      <c r="B2111" s="4" t="s">
        <v>287</v>
      </c>
      <c r="C2111" s="5" t="s">
        <v>288</v>
      </c>
      <c r="D2111" s="5">
        <v>392</v>
      </c>
      <c r="E2111" s="5">
        <v>132761</v>
      </c>
      <c r="F2111" s="5"/>
      <c r="G2111" s="5">
        <v>91720</v>
      </c>
      <c r="H2111" s="5">
        <v>41033</v>
      </c>
      <c r="I2111" s="5">
        <v>1782</v>
      </c>
      <c r="J2111" s="5">
        <v>21</v>
      </c>
      <c r="K2111" s="5">
        <v>18</v>
      </c>
      <c r="L2111" s="5">
        <v>3734</v>
      </c>
      <c r="M2111" s="5">
        <v>1156</v>
      </c>
      <c r="N2111" s="5">
        <v>2152</v>
      </c>
      <c r="O2111" s="5">
        <v>551010</v>
      </c>
      <c r="P2111" s="3"/>
      <c r="Q2111" s="3"/>
    </row>
    <row r="2112" spans="1:17" x14ac:dyDescent="0.2">
      <c r="A2112" s="2">
        <v>2017</v>
      </c>
      <c r="B2112" s="1" t="s">
        <v>287</v>
      </c>
      <c r="C2112" s="2" t="s">
        <v>288</v>
      </c>
      <c r="D2112" s="2">
        <v>358</v>
      </c>
      <c r="E2112" s="2">
        <v>137914</v>
      </c>
      <c r="F2112" s="2"/>
      <c r="G2112" s="2">
        <v>96177</v>
      </c>
      <c r="H2112" s="2">
        <v>41739</v>
      </c>
      <c r="I2112" s="2">
        <v>2113</v>
      </c>
      <c r="J2112" s="2">
        <v>13</v>
      </c>
      <c r="K2112" s="2">
        <v>5</v>
      </c>
      <c r="L2112" s="2">
        <v>4266</v>
      </c>
      <c r="M2112" s="2">
        <v>1196</v>
      </c>
      <c r="N2112" s="2">
        <v>3059</v>
      </c>
      <c r="O2112" s="2">
        <v>551010</v>
      </c>
      <c r="P2112" s="3"/>
      <c r="Q2112" s="3"/>
    </row>
    <row r="2113" spans="1:17" x14ac:dyDescent="0.2">
      <c r="A2113" s="5">
        <v>2018</v>
      </c>
      <c r="B2113" s="4" t="s">
        <v>287</v>
      </c>
      <c r="C2113" s="5" t="s">
        <v>288</v>
      </c>
      <c r="D2113" s="5">
        <v>442</v>
      </c>
      <c r="E2113" s="5">
        <v>145392</v>
      </c>
      <c r="F2113" s="5"/>
      <c r="G2113" s="5">
        <v>101558</v>
      </c>
      <c r="H2113" s="5">
        <v>43817</v>
      </c>
      <c r="I2113" s="5">
        <v>2249</v>
      </c>
      <c r="J2113" s="5">
        <v>20</v>
      </c>
      <c r="K2113" s="5">
        <v>-22</v>
      </c>
      <c r="L2113" s="5">
        <v>3073</v>
      </c>
      <c r="M2113" s="5">
        <v>448</v>
      </c>
      <c r="N2113" s="5">
        <v>2666</v>
      </c>
      <c r="O2113" s="5">
        <v>551010</v>
      </c>
      <c r="P2113" s="3"/>
      <c r="Q2113" s="3"/>
    </row>
    <row r="2114" spans="1:17" x14ac:dyDescent="0.2">
      <c r="A2114" s="2">
        <v>2019</v>
      </c>
      <c r="B2114" s="1" t="s">
        <v>287</v>
      </c>
      <c r="C2114" s="2" t="s">
        <v>288</v>
      </c>
      <c r="D2114" s="2">
        <v>311</v>
      </c>
      <c r="E2114" s="2">
        <v>158838</v>
      </c>
      <c r="F2114" s="2"/>
      <c r="G2114" s="2">
        <v>110887</v>
      </c>
      <c r="H2114" s="2">
        <v>46822</v>
      </c>
      <c r="I2114" s="2">
        <v>2363</v>
      </c>
      <c r="J2114" s="2">
        <v>31</v>
      </c>
      <c r="K2114" s="2">
        <v>-177</v>
      </c>
      <c r="L2114" s="2">
        <v>4097</v>
      </c>
      <c r="M2114" s="2">
        <v>519</v>
      </c>
      <c r="N2114" s="2">
        <v>3748</v>
      </c>
      <c r="O2114" s="2">
        <v>551010</v>
      </c>
      <c r="P2114" s="3"/>
      <c r="Q2114" s="3"/>
    </row>
    <row r="2115" spans="1:17" x14ac:dyDescent="0.2">
      <c r="A2115" s="5">
        <v>2004</v>
      </c>
      <c r="B2115" s="4" t="s">
        <v>289</v>
      </c>
      <c r="C2115" s="5" t="s">
        <v>290</v>
      </c>
      <c r="D2115" s="5">
        <v>251.97900000000001</v>
      </c>
      <c r="E2115" s="5">
        <v>2511.9589999999998</v>
      </c>
      <c r="F2115" s="5">
        <v>1375.8320000000001</v>
      </c>
      <c r="G2115" s="5">
        <v>1935.6320000000001</v>
      </c>
      <c r="H2115" s="5">
        <v>523.13400000000001</v>
      </c>
      <c r="I2115" s="5">
        <v>53.49</v>
      </c>
      <c r="J2115" s="5"/>
      <c r="K2115" s="5">
        <v>15.135</v>
      </c>
      <c r="L2115" s="5">
        <v>377.01900000000001</v>
      </c>
      <c r="M2115" s="5">
        <v>139.63</v>
      </c>
      <c r="N2115" s="5">
        <v>222.25399999999999</v>
      </c>
      <c r="O2115" s="5">
        <v>351020</v>
      </c>
      <c r="P2115" s="3"/>
      <c r="Q2115" s="3"/>
    </row>
    <row r="2116" spans="1:17" x14ac:dyDescent="0.2">
      <c r="A2116" s="2">
        <v>2005</v>
      </c>
      <c r="B2116" s="1" t="s">
        <v>289</v>
      </c>
      <c r="C2116" s="2" t="s">
        <v>290</v>
      </c>
      <c r="D2116" s="2">
        <v>431.81099999999998</v>
      </c>
      <c r="E2116" s="2">
        <v>6279.7619999999997</v>
      </c>
      <c r="F2116" s="2">
        <v>4157.2020000000002</v>
      </c>
      <c r="G2116" s="2">
        <v>5340.5140000000001</v>
      </c>
      <c r="H2116" s="2">
        <v>850.60900000000004</v>
      </c>
      <c r="I2116" s="2">
        <v>141.49799999999999</v>
      </c>
      <c r="J2116" s="2"/>
      <c r="K2116" s="2"/>
      <c r="L2116" s="2">
        <v>331.09699999999998</v>
      </c>
      <c r="M2116" s="2">
        <v>123.675</v>
      </c>
      <c r="N2116" s="2">
        <v>228.643</v>
      </c>
      <c r="O2116" s="2">
        <v>351020</v>
      </c>
      <c r="P2116" s="3"/>
      <c r="Q2116" s="3"/>
    </row>
    <row r="2117" spans="1:17" x14ac:dyDescent="0.2">
      <c r="A2117" s="5">
        <v>2006</v>
      </c>
      <c r="B2117" s="4" t="s">
        <v>289</v>
      </c>
      <c r="C2117" s="5" t="s">
        <v>290</v>
      </c>
      <c r="D2117" s="5">
        <v>310.202</v>
      </c>
      <c r="E2117" s="5">
        <v>6491.8159999999998</v>
      </c>
      <c r="F2117" s="5">
        <v>3751.2510000000002</v>
      </c>
      <c r="G2117" s="5">
        <v>5123.5330000000004</v>
      </c>
      <c r="H2117" s="5">
        <v>1245.924</v>
      </c>
      <c r="I2117" s="5">
        <v>281.41399999999999</v>
      </c>
      <c r="J2117" s="5"/>
      <c r="K2117" s="5"/>
      <c r="L2117" s="5">
        <v>475.75900000000001</v>
      </c>
      <c r="M2117" s="5">
        <v>186.43</v>
      </c>
      <c r="N2117" s="5">
        <v>289.69099999999997</v>
      </c>
      <c r="O2117" s="5">
        <v>351020</v>
      </c>
      <c r="P2117" s="3"/>
      <c r="Q2117" s="3"/>
    </row>
    <row r="2118" spans="1:17" x14ac:dyDescent="0.2">
      <c r="A2118" s="2">
        <v>2007</v>
      </c>
      <c r="B2118" s="1" t="s">
        <v>289</v>
      </c>
      <c r="C2118" s="2" t="s">
        <v>290</v>
      </c>
      <c r="D2118" s="2">
        <v>487.32400000000001</v>
      </c>
      <c r="E2118" s="2">
        <v>6943.96</v>
      </c>
      <c r="F2118" s="2">
        <v>3707.3180000000002</v>
      </c>
      <c r="G2118" s="2">
        <v>5061.1930000000002</v>
      </c>
      <c r="H2118" s="2">
        <v>1732.25</v>
      </c>
      <c r="I2118" s="2">
        <v>256.654</v>
      </c>
      <c r="J2118" s="2"/>
      <c r="K2118" s="2">
        <v>46.701999999999998</v>
      </c>
      <c r="L2118" s="2">
        <v>674.22400000000005</v>
      </c>
      <c r="M2118" s="2">
        <v>245.744</v>
      </c>
      <c r="N2118" s="2">
        <v>381.77800000000002</v>
      </c>
      <c r="O2118" s="2">
        <v>351020</v>
      </c>
      <c r="P2118" s="3"/>
      <c r="Q2118" s="3"/>
    </row>
    <row r="2119" spans="1:17" x14ac:dyDescent="0.2">
      <c r="A2119" s="5">
        <v>2008</v>
      </c>
      <c r="B2119" s="4" t="s">
        <v>289</v>
      </c>
      <c r="C2119" s="5" t="s">
        <v>290</v>
      </c>
      <c r="D2119" s="5">
        <v>446.41300000000001</v>
      </c>
      <c r="E2119" s="5">
        <v>7286.0910000000003</v>
      </c>
      <c r="F2119" s="5">
        <v>3695.1460000000002</v>
      </c>
      <c r="G2119" s="5">
        <v>5167.7870000000003</v>
      </c>
      <c r="H2119" s="5">
        <v>1952.4580000000001</v>
      </c>
      <c r="I2119" s="5">
        <v>228.905</v>
      </c>
      <c r="J2119" s="5"/>
      <c r="K2119" s="5">
        <v>47.331000000000003</v>
      </c>
      <c r="L2119" s="5">
        <v>656.79100000000005</v>
      </c>
      <c r="M2119" s="5">
        <v>235.3</v>
      </c>
      <c r="N2119" s="5">
        <v>374.16</v>
      </c>
      <c r="O2119" s="5">
        <v>351020</v>
      </c>
      <c r="P2119" s="3"/>
      <c r="Q2119" s="3"/>
    </row>
    <row r="2120" spans="1:17" x14ac:dyDescent="0.2">
      <c r="A2120" s="2">
        <v>2009</v>
      </c>
      <c r="B2120" s="1" t="s">
        <v>289</v>
      </c>
      <c r="C2120" s="2" t="s">
        <v>290</v>
      </c>
      <c r="D2120" s="2">
        <v>565.93399999999997</v>
      </c>
      <c r="E2120" s="2">
        <v>7558.2359999999999</v>
      </c>
      <c r="F2120" s="2">
        <v>3632.2240000000002</v>
      </c>
      <c r="G2120" s="2">
        <v>5032.3519999999999</v>
      </c>
      <c r="H2120" s="2">
        <v>2135.0659999999998</v>
      </c>
      <c r="I2120" s="2">
        <v>189.38200000000001</v>
      </c>
      <c r="J2120" s="2"/>
      <c r="K2120" s="2">
        <v>57.075000000000003</v>
      </c>
      <c r="L2120" s="2">
        <v>758.22400000000005</v>
      </c>
      <c r="M2120" s="2">
        <v>278.46499999999997</v>
      </c>
      <c r="N2120" s="2">
        <v>422.68400000000003</v>
      </c>
      <c r="O2120" s="2">
        <v>351020</v>
      </c>
      <c r="P2120" s="3"/>
      <c r="Q2120" s="3"/>
    </row>
    <row r="2121" spans="1:17" x14ac:dyDescent="0.2">
      <c r="A2121" s="5">
        <v>2010</v>
      </c>
      <c r="B2121" s="4" t="s">
        <v>289</v>
      </c>
      <c r="C2121" s="5" t="s">
        <v>290</v>
      </c>
      <c r="D2121" s="5">
        <v>883.12</v>
      </c>
      <c r="E2121" s="5">
        <v>8114.424</v>
      </c>
      <c r="F2121" s="5">
        <v>4308.7420000000002</v>
      </c>
      <c r="G2121" s="5">
        <v>5694.2380000000003</v>
      </c>
      <c r="H2121" s="5">
        <v>1978.422</v>
      </c>
      <c r="I2121" s="5">
        <v>184.22800000000001</v>
      </c>
      <c r="J2121" s="5"/>
      <c r="K2121" s="5">
        <v>78.536000000000001</v>
      </c>
      <c r="L2121" s="5">
        <v>744.45799999999997</v>
      </c>
      <c r="M2121" s="5">
        <v>260.23899999999998</v>
      </c>
      <c r="N2121" s="5">
        <v>405.68299999999999</v>
      </c>
      <c r="O2121" s="5">
        <v>351020</v>
      </c>
      <c r="P2121" s="3"/>
      <c r="Q2121" s="3"/>
    </row>
    <row r="2122" spans="1:17" x14ac:dyDescent="0.2">
      <c r="A2122" s="2">
        <v>2011</v>
      </c>
      <c r="B2122" s="1" t="s">
        <v>289</v>
      </c>
      <c r="C2122" s="2" t="s">
        <v>290</v>
      </c>
      <c r="D2122" s="2">
        <v>411.15100000000001</v>
      </c>
      <c r="E2122" s="2">
        <v>8892.1720000000005</v>
      </c>
      <c r="F2122" s="2">
        <v>4504.9690000000001</v>
      </c>
      <c r="G2122" s="2">
        <v>6145.8310000000001</v>
      </c>
      <c r="H2122" s="2">
        <v>2141.0749999999998</v>
      </c>
      <c r="I2122" s="2">
        <v>245.977</v>
      </c>
      <c r="J2122" s="2"/>
      <c r="K2122" s="2">
        <v>95.174999999999997</v>
      </c>
      <c r="L2122" s="2">
        <v>892.67399999999998</v>
      </c>
      <c r="M2122" s="2">
        <v>315.74400000000003</v>
      </c>
      <c r="N2122" s="2">
        <v>478.00099999999998</v>
      </c>
      <c r="O2122" s="2">
        <v>351020</v>
      </c>
      <c r="P2122" s="3"/>
      <c r="Q2122" s="3"/>
    </row>
    <row r="2123" spans="1:17" x14ac:dyDescent="0.2">
      <c r="A2123" s="5">
        <v>2012</v>
      </c>
      <c r="B2123" s="4" t="s">
        <v>289</v>
      </c>
      <c r="C2123" s="5" t="s">
        <v>290</v>
      </c>
      <c r="D2123" s="5">
        <v>540.88599999999997</v>
      </c>
      <c r="E2123" s="5">
        <v>16018.596</v>
      </c>
      <c r="F2123" s="5">
        <v>8554.3250000000007</v>
      </c>
      <c r="G2123" s="5">
        <v>11509.856</v>
      </c>
      <c r="H2123" s="5">
        <v>3763.1370000000002</v>
      </c>
      <c r="I2123" s="5">
        <v>296.68</v>
      </c>
      <c r="J2123" s="5"/>
      <c r="K2123" s="5">
        <v>105.223</v>
      </c>
      <c r="L2123" s="5">
        <v>1001.304</v>
      </c>
      <c r="M2123" s="5">
        <v>359.84500000000003</v>
      </c>
      <c r="N2123" s="5">
        <v>536.01700000000005</v>
      </c>
      <c r="O2123" s="5">
        <v>351020</v>
      </c>
      <c r="P2123" s="3"/>
      <c r="Q2123" s="3"/>
    </row>
    <row r="2124" spans="1:17" x14ac:dyDescent="0.2">
      <c r="A2124" s="2">
        <v>2013</v>
      </c>
      <c r="B2124" s="1" t="s">
        <v>289</v>
      </c>
      <c r="C2124" s="2" t="s">
        <v>290</v>
      </c>
      <c r="D2124" s="2">
        <v>953.05</v>
      </c>
      <c r="E2124" s="2">
        <v>17098.877</v>
      </c>
      <c r="F2124" s="2">
        <v>8415.9279999999999</v>
      </c>
      <c r="G2124" s="2">
        <v>11796.036</v>
      </c>
      <c r="H2124" s="2">
        <v>4432.4790000000003</v>
      </c>
      <c r="I2124" s="2">
        <v>436.351</v>
      </c>
      <c r="J2124" s="2"/>
      <c r="K2124" s="2">
        <v>123.768</v>
      </c>
      <c r="L2124" s="2">
        <v>1124.9780000000001</v>
      </c>
      <c r="M2124" s="2">
        <v>381.01299999999998</v>
      </c>
      <c r="N2124" s="2">
        <v>633.44600000000003</v>
      </c>
      <c r="O2124" s="2">
        <v>351020</v>
      </c>
      <c r="P2124" s="3"/>
      <c r="Q2124" s="3"/>
    </row>
    <row r="2125" spans="1:17" x14ac:dyDescent="0.2">
      <c r="A2125" s="5">
        <v>2014</v>
      </c>
      <c r="B2125" s="4" t="s">
        <v>289</v>
      </c>
      <c r="C2125" s="5" t="s">
        <v>290</v>
      </c>
      <c r="D2125" s="5">
        <v>1302.6400000000001</v>
      </c>
      <c r="E2125" s="5">
        <v>17942.715</v>
      </c>
      <c r="F2125" s="5">
        <v>8503.4339999999993</v>
      </c>
      <c r="G2125" s="5">
        <v>11752.439</v>
      </c>
      <c r="H2125" s="5">
        <v>5170.5129999999999</v>
      </c>
      <c r="I2125" s="5">
        <v>418.18200000000002</v>
      </c>
      <c r="J2125" s="5"/>
      <c r="K2125" s="5">
        <v>140.21600000000001</v>
      </c>
      <c r="L2125" s="5">
        <v>1309.673</v>
      </c>
      <c r="M2125" s="5">
        <v>446.34300000000002</v>
      </c>
      <c r="N2125" s="5">
        <v>723.11400000000003</v>
      </c>
      <c r="O2125" s="5">
        <v>351020</v>
      </c>
      <c r="P2125" s="3"/>
      <c r="Q2125" s="3"/>
    </row>
    <row r="2126" spans="1:17" x14ac:dyDescent="0.2">
      <c r="A2126" s="2">
        <v>2015</v>
      </c>
      <c r="B2126" s="1" t="s">
        <v>289</v>
      </c>
      <c r="C2126" s="2" t="s">
        <v>290</v>
      </c>
      <c r="D2126" s="2">
        <v>1907.2</v>
      </c>
      <c r="E2126" s="2">
        <v>18514.875</v>
      </c>
      <c r="F2126" s="2">
        <v>9130.3449999999993</v>
      </c>
      <c r="G2126" s="2">
        <v>12566.637000000001</v>
      </c>
      <c r="H2126" s="2">
        <v>4870.78</v>
      </c>
      <c r="I2126" s="2">
        <v>418.10300000000001</v>
      </c>
      <c r="J2126" s="2"/>
      <c r="K2126" s="2">
        <v>157.678</v>
      </c>
      <c r="L2126" s="2">
        <v>723.13599999999997</v>
      </c>
      <c r="M2126" s="2">
        <v>295.726</v>
      </c>
      <c r="N2126" s="2">
        <v>269.73200000000003</v>
      </c>
      <c r="O2126" s="2">
        <v>351020</v>
      </c>
      <c r="P2126" s="3"/>
      <c r="Q2126" s="3"/>
    </row>
    <row r="2127" spans="1:17" x14ac:dyDescent="0.2">
      <c r="A2127" s="5">
        <v>2016</v>
      </c>
      <c r="B2127" s="4" t="s">
        <v>289</v>
      </c>
      <c r="C2127" s="5" t="s">
        <v>290</v>
      </c>
      <c r="D2127" s="5">
        <v>1223.385</v>
      </c>
      <c r="E2127" s="5">
        <v>18741.257000000001</v>
      </c>
      <c r="F2127" s="5">
        <v>9112.3680000000004</v>
      </c>
      <c r="G2127" s="5">
        <v>12918.258</v>
      </c>
      <c r="H2127" s="5">
        <v>4648.0469999999996</v>
      </c>
      <c r="I2127" s="5">
        <v>427.37200000000001</v>
      </c>
      <c r="J2127" s="5"/>
      <c r="K2127" s="5">
        <v>153.208</v>
      </c>
      <c r="L2127" s="5">
        <v>1488.895</v>
      </c>
      <c r="M2127" s="5">
        <v>455.81299999999999</v>
      </c>
      <c r="N2127" s="5">
        <v>879.87400000000002</v>
      </c>
      <c r="O2127" s="5">
        <v>351020</v>
      </c>
      <c r="P2127" s="3"/>
      <c r="Q2127" s="3"/>
    </row>
    <row r="2128" spans="1:17" x14ac:dyDescent="0.2">
      <c r="A2128" s="2">
        <v>2017</v>
      </c>
      <c r="B2128" s="1" t="s">
        <v>289</v>
      </c>
      <c r="C2128" s="2" t="s">
        <v>290</v>
      </c>
      <c r="D2128" s="2">
        <v>551.75</v>
      </c>
      <c r="E2128" s="2">
        <v>18948.192999999999</v>
      </c>
      <c r="F2128" s="2">
        <v>9336.2309999999998</v>
      </c>
      <c r="G2128" s="2">
        <v>13050.767</v>
      </c>
      <c r="H2128" s="2">
        <v>4690.0290000000005</v>
      </c>
      <c r="I2128" s="2">
        <v>449.81</v>
      </c>
      <c r="J2128" s="2"/>
      <c r="K2128" s="2">
        <v>174.65</v>
      </c>
      <c r="L2128" s="2">
        <v>1399.7860000000001</v>
      </c>
      <c r="M2128" s="2">
        <v>323.85899999999998</v>
      </c>
      <c r="N2128" s="2">
        <v>663.61800000000005</v>
      </c>
      <c r="O2128" s="2">
        <v>351020</v>
      </c>
      <c r="P2128" s="3"/>
      <c r="Q2128" s="3"/>
    </row>
    <row r="2129" spans="1:17" x14ac:dyDescent="0.2">
      <c r="A2129" s="5">
        <v>2018</v>
      </c>
      <c r="B2129" s="4" t="s">
        <v>289</v>
      </c>
      <c r="C2129" s="5" t="s">
        <v>290</v>
      </c>
      <c r="D2129" s="5">
        <v>418.35500000000002</v>
      </c>
      <c r="E2129" s="5">
        <v>19110.252</v>
      </c>
      <c r="F2129" s="5">
        <v>10102.216</v>
      </c>
      <c r="G2129" s="5">
        <v>14077.213</v>
      </c>
      <c r="H2129" s="5">
        <v>3703.442</v>
      </c>
      <c r="I2129" s="5">
        <v>513.41300000000001</v>
      </c>
      <c r="J2129" s="5"/>
      <c r="K2129" s="5">
        <v>165.75700000000001</v>
      </c>
      <c r="L2129" s="5">
        <v>1048.4780000000001</v>
      </c>
      <c r="M2129" s="5">
        <v>258.39999999999998</v>
      </c>
      <c r="N2129" s="5">
        <v>159.39400000000001</v>
      </c>
      <c r="O2129" s="5">
        <v>351020</v>
      </c>
      <c r="P2129" s="3"/>
      <c r="Q2129" s="3"/>
    </row>
    <row r="2130" spans="1:17" x14ac:dyDescent="0.2">
      <c r="A2130" s="2">
        <v>2019</v>
      </c>
      <c r="B2130" s="1" t="s">
        <v>289</v>
      </c>
      <c r="C2130" s="2" t="s">
        <v>290</v>
      </c>
      <c r="D2130" s="2">
        <v>1220.29</v>
      </c>
      <c r="E2130" s="2">
        <v>17311.394</v>
      </c>
      <c r="F2130" s="2">
        <v>11175.946</v>
      </c>
      <c r="G2130" s="2">
        <v>13811.776</v>
      </c>
      <c r="H2130" s="2">
        <v>2133.4090000000001</v>
      </c>
      <c r="I2130" s="2">
        <v>471.14600000000002</v>
      </c>
      <c r="J2130" s="2"/>
      <c r="K2130" s="2">
        <v>208.97900000000001</v>
      </c>
      <c r="L2130" s="2">
        <v>1195.4390000000001</v>
      </c>
      <c r="M2130" s="2">
        <v>279.62799999999999</v>
      </c>
      <c r="N2130" s="2">
        <v>810.98099999999999</v>
      </c>
      <c r="O2130" s="2">
        <v>351020</v>
      </c>
      <c r="P2130" s="3"/>
      <c r="Q2130" s="3"/>
    </row>
    <row r="2131" spans="1:17" x14ac:dyDescent="0.2">
      <c r="A2131" s="5">
        <v>2004</v>
      </c>
      <c r="B2131" s="4" t="s">
        <v>291</v>
      </c>
      <c r="C2131" s="5" t="s">
        <v>292</v>
      </c>
      <c r="D2131" s="5">
        <v>2119</v>
      </c>
      <c r="E2131" s="5">
        <v>29736</v>
      </c>
      <c r="F2131" s="5">
        <v>7964</v>
      </c>
      <c r="G2131" s="5">
        <v>16062</v>
      </c>
      <c r="H2131" s="5">
        <v>13674</v>
      </c>
      <c r="I2131" s="5">
        <v>525</v>
      </c>
      <c r="J2131" s="5"/>
      <c r="K2131" s="5">
        <v>0</v>
      </c>
      <c r="L2131" s="5">
        <v>3293</v>
      </c>
      <c r="M2131" s="5">
        <v>1107</v>
      </c>
      <c r="N2131" s="5">
        <v>2186</v>
      </c>
      <c r="O2131" s="5">
        <v>101020</v>
      </c>
      <c r="P2131" s="3"/>
      <c r="Q2131" s="3"/>
    </row>
    <row r="2132" spans="1:17" x14ac:dyDescent="0.2">
      <c r="A2132" s="2">
        <v>2005</v>
      </c>
      <c r="B2132" s="1" t="s">
        <v>291</v>
      </c>
      <c r="C2132" s="2" t="s">
        <v>292</v>
      </c>
      <c r="D2132" s="2">
        <v>2286</v>
      </c>
      <c r="E2132" s="2">
        <v>30273</v>
      </c>
      <c r="F2132" s="2">
        <v>6619</v>
      </c>
      <c r="G2132" s="2">
        <v>15411</v>
      </c>
      <c r="H2132" s="2">
        <v>14862</v>
      </c>
      <c r="I2132" s="2">
        <v>522</v>
      </c>
      <c r="J2132" s="2"/>
      <c r="K2132" s="2">
        <v>0</v>
      </c>
      <c r="L2132" s="2">
        <v>4552</v>
      </c>
      <c r="M2132" s="2">
        <v>1622</v>
      </c>
      <c r="N2132" s="2">
        <v>2930</v>
      </c>
      <c r="O2132" s="2">
        <v>101020</v>
      </c>
      <c r="P2132" s="3"/>
      <c r="Q2132" s="3"/>
    </row>
    <row r="2133" spans="1:17" x14ac:dyDescent="0.2">
      <c r="A2133" s="5">
        <v>2006</v>
      </c>
      <c r="B2133" s="4" t="s">
        <v>291</v>
      </c>
      <c r="C2133" s="5" t="s">
        <v>292</v>
      </c>
      <c r="D2133" s="5">
        <v>1313</v>
      </c>
      <c r="E2133" s="5">
        <v>35063</v>
      </c>
      <c r="F2133" s="5">
        <v>7773</v>
      </c>
      <c r="G2133" s="5">
        <v>17621</v>
      </c>
      <c r="H2133" s="5">
        <v>17442</v>
      </c>
      <c r="I2133" s="5">
        <v>500</v>
      </c>
      <c r="J2133" s="5"/>
      <c r="K2133" s="5">
        <v>0</v>
      </c>
      <c r="L2133" s="5">
        <v>4012</v>
      </c>
      <c r="M2133" s="5">
        <v>1189</v>
      </c>
      <c r="N2133" s="5">
        <v>2846</v>
      </c>
      <c r="O2133" s="5">
        <v>101020</v>
      </c>
      <c r="P2133" s="3"/>
      <c r="Q2133" s="3"/>
    </row>
    <row r="2134" spans="1:17" x14ac:dyDescent="0.2">
      <c r="A2134" s="2">
        <v>2007</v>
      </c>
      <c r="B2134" s="1" t="s">
        <v>291</v>
      </c>
      <c r="C2134" s="2" t="s">
        <v>292</v>
      </c>
      <c r="D2134" s="2">
        <v>1736</v>
      </c>
      <c r="E2134" s="2">
        <v>41456</v>
      </c>
      <c r="F2134" s="2">
        <v>7928</v>
      </c>
      <c r="G2134" s="2">
        <v>19450</v>
      </c>
      <c r="H2134" s="2">
        <v>22006</v>
      </c>
      <c r="I2134" s="2">
        <v>532</v>
      </c>
      <c r="J2134" s="2"/>
      <c r="K2134" s="2">
        <v>0</v>
      </c>
      <c r="L2134" s="2">
        <v>4224</v>
      </c>
      <c r="M2134" s="2">
        <v>1078</v>
      </c>
      <c r="N2134" s="2">
        <v>3606</v>
      </c>
      <c r="O2134" s="2">
        <v>101020</v>
      </c>
      <c r="P2134" s="3"/>
      <c r="Q2134" s="3"/>
    </row>
    <row r="2135" spans="1:17" x14ac:dyDescent="0.2">
      <c r="A2135" s="5">
        <v>2008</v>
      </c>
      <c r="B2135" s="4" t="s">
        <v>291</v>
      </c>
      <c r="C2135" s="5" t="s">
        <v>292</v>
      </c>
      <c r="D2135" s="5">
        <v>379</v>
      </c>
      <c r="E2135" s="5">
        <v>31908</v>
      </c>
      <c r="F2135" s="5">
        <v>5841</v>
      </c>
      <c r="G2135" s="5">
        <v>14848</v>
      </c>
      <c r="H2135" s="5">
        <v>17060</v>
      </c>
      <c r="I2135" s="5">
        <v>440</v>
      </c>
      <c r="J2135" s="5"/>
      <c r="K2135" s="5">
        <v>0</v>
      </c>
      <c r="L2135" s="5">
        <v>-4033</v>
      </c>
      <c r="M2135" s="5">
        <v>-954</v>
      </c>
      <c r="N2135" s="5">
        <v>-2148</v>
      </c>
      <c r="O2135" s="5">
        <v>101020</v>
      </c>
      <c r="P2135" s="3"/>
      <c r="Q2135" s="3"/>
    </row>
    <row r="2136" spans="1:17" x14ac:dyDescent="0.2">
      <c r="A2136" s="2">
        <v>2009</v>
      </c>
      <c r="B2136" s="1" t="s">
        <v>291</v>
      </c>
      <c r="C2136" s="2" t="s">
        <v>292</v>
      </c>
      <c r="D2136" s="2">
        <v>646</v>
      </c>
      <c r="E2136" s="2">
        <v>29686</v>
      </c>
      <c r="F2136" s="2">
        <v>7279</v>
      </c>
      <c r="G2136" s="2">
        <v>14116</v>
      </c>
      <c r="H2136" s="2">
        <v>15570</v>
      </c>
      <c r="I2136" s="2">
        <v>443</v>
      </c>
      <c r="J2136" s="2"/>
      <c r="K2136" s="2">
        <v>0</v>
      </c>
      <c r="L2136" s="2">
        <v>-4526</v>
      </c>
      <c r="M2136" s="2">
        <v>-1773</v>
      </c>
      <c r="N2136" s="2">
        <v>-2479</v>
      </c>
      <c r="O2136" s="2">
        <v>101020</v>
      </c>
      <c r="P2136" s="3"/>
      <c r="Q2136" s="3"/>
    </row>
    <row r="2137" spans="1:17" x14ac:dyDescent="0.2">
      <c r="A2137" s="5">
        <v>2010</v>
      </c>
      <c r="B2137" s="4" t="s">
        <v>291</v>
      </c>
      <c r="C2137" s="5" t="s">
        <v>292</v>
      </c>
      <c r="D2137" s="5">
        <v>3011</v>
      </c>
      <c r="E2137" s="5">
        <v>32927</v>
      </c>
      <c r="F2137" s="5">
        <v>5630</v>
      </c>
      <c r="G2137" s="5">
        <v>13674</v>
      </c>
      <c r="H2137" s="5">
        <v>19253</v>
      </c>
      <c r="I2137" s="5">
        <v>420</v>
      </c>
      <c r="J2137" s="5"/>
      <c r="K2137" s="5">
        <v>0</v>
      </c>
      <c r="L2137" s="5">
        <v>3568</v>
      </c>
      <c r="M2137" s="5">
        <v>1235</v>
      </c>
      <c r="N2137" s="5">
        <v>4550</v>
      </c>
      <c r="O2137" s="5">
        <v>101020</v>
      </c>
      <c r="P2137" s="3"/>
      <c r="Q2137" s="3"/>
    </row>
    <row r="2138" spans="1:17" x14ac:dyDescent="0.2">
      <c r="A2138" s="2">
        <v>2011</v>
      </c>
      <c r="B2138" s="1" t="s">
        <v>291</v>
      </c>
      <c r="C2138" s="2" t="s">
        <v>292</v>
      </c>
      <c r="D2138" s="2">
        <v>7058</v>
      </c>
      <c r="E2138" s="2">
        <v>41117</v>
      </c>
      <c r="F2138" s="2">
        <v>9780</v>
      </c>
      <c r="G2138" s="2">
        <v>19687</v>
      </c>
      <c r="H2138" s="2">
        <v>21430</v>
      </c>
      <c r="I2138" s="2">
        <v>424</v>
      </c>
      <c r="J2138" s="2">
        <v>21</v>
      </c>
      <c r="K2138" s="2">
        <v>0</v>
      </c>
      <c r="L2138" s="2">
        <v>4290</v>
      </c>
      <c r="M2138" s="2">
        <v>2156</v>
      </c>
      <c r="N2138" s="2">
        <v>4704</v>
      </c>
      <c r="O2138" s="2">
        <v>101020</v>
      </c>
      <c r="P2138" s="3"/>
      <c r="Q2138" s="3"/>
    </row>
    <row r="2139" spans="1:17" x14ac:dyDescent="0.2">
      <c r="A2139" s="5">
        <v>2012</v>
      </c>
      <c r="B2139" s="4" t="s">
        <v>291</v>
      </c>
      <c r="C2139" s="5" t="s">
        <v>292</v>
      </c>
      <c r="D2139" s="5">
        <v>6980</v>
      </c>
      <c r="E2139" s="5">
        <v>43326</v>
      </c>
      <c r="F2139" s="5">
        <v>11644</v>
      </c>
      <c r="G2139" s="5">
        <v>22048</v>
      </c>
      <c r="H2139" s="5">
        <v>21278</v>
      </c>
      <c r="I2139" s="5">
        <v>454</v>
      </c>
      <c r="J2139" s="5">
        <v>36</v>
      </c>
      <c r="K2139" s="5">
        <v>0</v>
      </c>
      <c r="L2139" s="5">
        <v>-317</v>
      </c>
      <c r="M2139" s="5">
        <v>-132</v>
      </c>
      <c r="N2139" s="5">
        <v>-206</v>
      </c>
      <c r="O2139" s="5">
        <v>101020</v>
      </c>
      <c r="P2139" s="3"/>
      <c r="Q2139" s="3"/>
    </row>
    <row r="2140" spans="1:17" x14ac:dyDescent="0.2">
      <c r="A2140" s="2">
        <v>2013</v>
      </c>
      <c r="B2140" s="1" t="s">
        <v>291</v>
      </c>
      <c r="C2140" s="2" t="s">
        <v>292</v>
      </c>
      <c r="D2140" s="2">
        <v>6066</v>
      </c>
      <c r="E2140" s="2">
        <v>42877</v>
      </c>
      <c r="F2140" s="2">
        <v>12022</v>
      </c>
      <c r="G2140" s="2">
        <v>22378</v>
      </c>
      <c r="H2140" s="2">
        <v>20499</v>
      </c>
      <c r="I2140" s="2">
        <v>493</v>
      </c>
      <c r="J2140" s="2">
        <v>20</v>
      </c>
      <c r="K2140" s="2">
        <v>0</v>
      </c>
      <c r="L2140" s="2">
        <v>149</v>
      </c>
      <c r="M2140" s="2">
        <v>169</v>
      </c>
      <c r="N2140" s="2">
        <v>-20</v>
      </c>
      <c r="O2140" s="2">
        <v>101020</v>
      </c>
      <c r="P2140" s="3"/>
      <c r="Q2140" s="3"/>
    </row>
    <row r="2141" spans="1:17" x14ac:dyDescent="0.2">
      <c r="A2141" s="5">
        <v>2014</v>
      </c>
      <c r="B2141" s="4" t="s">
        <v>291</v>
      </c>
      <c r="C2141" s="5" t="s">
        <v>292</v>
      </c>
      <c r="D2141" s="5">
        <v>1480</v>
      </c>
      <c r="E2141" s="5">
        <v>50637</v>
      </c>
      <c r="F2141" s="5">
        <v>10330</v>
      </c>
      <c r="G2141" s="5">
        <v>24296</v>
      </c>
      <c r="H2141" s="5">
        <v>21539</v>
      </c>
      <c r="I2141" s="5">
        <v>558</v>
      </c>
      <c r="J2141" s="5">
        <v>10</v>
      </c>
      <c r="K2141" s="5">
        <v>84</v>
      </c>
      <c r="L2141" s="5">
        <v>4059</v>
      </c>
      <c r="M2141" s="5">
        <v>2368</v>
      </c>
      <c r="N2141" s="5">
        <v>1607</v>
      </c>
      <c r="O2141" s="5">
        <v>101020</v>
      </c>
      <c r="P2141" s="3"/>
      <c r="Q2141" s="3"/>
    </row>
    <row r="2142" spans="1:17" x14ac:dyDescent="0.2">
      <c r="A2142" s="2">
        <v>2015</v>
      </c>
      <c r="B2142" s="1" t="s">
        <v>291</v>
      </c>
      <c r="C2142" s="2" t="s">
        <v>292</v>
      </c>
      <c r="D2142" s="2">
        <v>2310</v>
      </c>
      <c r="E2142" s="2">
        <v>29532</v>
      </c>
      <c r="F2142" s="2">
        <v>12487</v>
      </c>
      <c r="G2142" s="2">
        <v>18543</v>
      </c>
      <c r="H2142" s="2">
        <v>7049</v>
      </c>
      <c r="I2142" s="2">
        <v>585</v>
      </c>
      <c r="J2142" s="2">
        <v>6</v>
      </c>
      <c r="K2142" s="2">
        <v>-749</v>
      </c>
      <c r="L2142" s="2">
        <v>-21268</v>
      </c>
      <c r="M2142" s="2">
        <v>-6065</v>
      </c>
      <c r="N2142" s="2">
        <v>-14454</v>
      </c>
      <c r="O2142" s="2">
        <v>101020</v>
      </c>
      <c r="P2142" s="3"/>
      <c r="Q2142" s="3"/>
    </row>
    <row r="2143" spans="1:17" x14ac:dyDescent="0.2">
      <c r="A2143" s="5">
        <v>2016</v>
      </c>
      <c r="B2143" s="4" t="s">
        <v>291</v>
      </c>
      <c r="C2143" s="5" t="s">
        <v>292</v>
      </c>
      <c r="D2143" s="5">
        <v>1959</v>
      </c>
      <c r="E2143" s="5">
        <v>25913</v>
      </c>
      <c r="F2143" s="5">
        <v>10154</v>
      </c>
      <c r="G2143" s="5">
        <v>15538</v>
      </c>
      <c r="H2143" s="5">
        <v>5927</v>
      </c>
      <c r="I2143" s="5">
        <v>684</v>
      </c>
      <c r="J2143" s="5"/>
      <c r="K2143" s="5">
        <v>-402</v>
      </c>
      <c r="L2143" s="5">
        <v>-3877</v>
      </c>
      <c r="M2143" s="5">
        <v>-173</v>
      </c>
      <c r="N2143" s="5">
        <v>-3302</v>
      </c>
      <c r="O2143" s="5">
        <v>101020</v>
      </c>
      <c r="P2143" s="3"/>
      <c r="Q2143" s="3"/>
    </row>
    <row r="2144" spans="1:17" x14ac:dyDescent="0.2">
      <c r="A2144" s="2">
        <v>2017</v>
      </c>
      <c r="B2144" s="1" t="s">
        <v>291</v>
      </c>
      <c r="C2144" s="2" t="s">
        <v>292</v>
      </c>
      <c r="D2144" s="2">
        <v>2673</v>
      </c>
      <c r="E2144" s="2">
        <v>30241</v>
      </c>
      <c r="F2144" s="2">
        <v>10406</v>
      </c>
      <c r="G2144" s="2">
        <v>16137</v>
      </c>
      <c r="H2144" s="2">
        <v>9254</v>
      </c>
      <c r="I2144" s="2">
        <v>583</v>
      </c>
      <c r="J2144" s="2"/>
      <c r="K2144" s="2">
        <v>180</v>
      </c>
      <c r="L2144" s="2">
        <v>896</v>
      </c>
      <c r="M2144" s="2">
        <v>-182</v>
      </c>
      <c r="N2144" s="2">
        <v>898</v>
      </c>
      <c r="O2144" s="2">
        <v>101020</v>
      </c>
      <c r="P2144" s="3"/>
      <c r="Q2144" s="3"/>
    </row>
    <row r="2145" spans="1:17" x14ac:dyDescent="0.2">
      <c r="A2145" s="5">
        <v>2018</v>
      </c>
      <c r="B2145" s="4" t="s">
        <v>291</v>
      </c>
      <c r="C2145" s="5" t="s">
        <v>292</v>
      </c>
      <c r="D2145" s="5">
        <v>2446</v>
      </c>
      <c r="E2145" s="5">
        <v>19566</v>
      </c>
      <c r="F2145" s="5">
        <v>5947</v>
      </c>
      <c r="G2145" s="5">
        <v>10380</v>
      </c>
      <c r="H2145" s="5">
        <v>9186</v>
      </c>
      <c r="I2145" s="5">
        <v>339</v>
      </c>
      <c r="J2145" s="5"/>
      <c r="K2145" s="5">
        <v>0</v>
      </c>
      <c r="L2145" s="5">
        <v>920</v>
      </c>
      <c r="M2145" s="5">
        <v>156</v>
      </c>
      <c r="N2145" s="5">
        <v>3064</v>
      </c>
      <c r="O2145" s="5">
        <v>101020</v>
      </c>
      <c r="P2145" s="3"/>
      <c r="Q2145" s="3"/>
    </row>
    <row r="2146" spans="1:17" x14ac:dyDescent="0.2">
      <c r="A2146" s="2">
        <v>2019</v>
      </c>
      <c r="B2146" s="1" t="s">
        <v>291</v>
      </c>
      <c r="C2146" s="2" t="s">
        <v>292</v>
      </c>
      <c r="D2146" s="2">
        <v>1464</v>
      </c>
      <c r="E2146" s="2">
        <v>13717</v>
      </c>
      <c r="F2146" s="2">
        <v>4555</v>
      </c>
      <c r="G2146" s="2">
        <v>7797</v>
      </c>
      <c r="H2146" s="2">
        <v>5802</v>
      </c>
      <c r="I2146" s="2">
        <v>260</v>
      </c>
      <c r="J2146" s="2"/>
      <c r="K2146" s="2">
        <v>2</v>
      </c>
      <c r="L2146" s="2">
        <v>-109</v>
      </c>
      <c r="M2146" s="2">
        <v>-30</v>
      </c>
      <c r="N2146" s="2">
        <v>-355</v>
      </c>
      <c r="O2146" s="2">
        <v>101020</v>
      </c>
      <c r="P2146" s="3"/>
      <c r="Q2146" s="3"/>
    </row>
    <row r="2147" spans="1:17" x14ac:dyDescent="0.2">
      <c r="A2147" s="5">
        <v>2003</v>
      </c>
      <c r="B2147" s="4" t="s">
        <v>293</v>
      </c>
      <c r="C2147" s="5" t="s">
        <v>294</v>
      </c>
      <c r="D2147" s="5">
        <v>609.70000000000005</v>
      </c>
      <c r="E2147" s="5">
        <v>11804</v>
      </c>
      <c r="F2147" s="5">
        <v>2313.6</v>
      </c>
      <c r="G2147" s="5">
        <v>6300.3</v>
      </c>
      <c r="H2147" s="5">
        <v>5503.7</v>
      </c>
      <c r="I2147" s="5">
        <v>169.8</v>
      </c>
      <c r="J2147" s="5">
        <v>9.1999999999999993</v>
      </c>
      <c r="K2147" s="5"/>
      <c r="L2147" s="5">
        <v>746.9</v>
      </c>
      <c r="M2147" s="5">
        <v>227.5</v>
      </c>
      <c r="N2147" s="5">
        <v>519.4</v>
      </c>
      <c r="O2147" s="5">
        <v>451020</v>
      </c>
      <c r="P2147" s="3"/>
      <c r="Q2147" s="3"/>
    </row>
    <row r="2148" spans="1:17" x14ac:dyDescent="0.2">
      <c r="A2148" s="2">
        <v>2004</v>
      </c>
      <c r="B2148" s="1" t="s">
        <v>293</v>
      </c>
      <c r="C2148" s="2" t="s">
        <v>294</v>
      </c>
      <c r="D2148" s="2">
        <v>1010.3</v>
      </c>
      <c r="E2148" s="2">
        <v>12633.9</v>
      </c>
      <c r="F2148" s="2">
        <v>1310.3</v>
      </c>
      <c r="G2148" s="2">
        <v>6139.2</v>
      </c>
      <c r="H2148" s="2">
        <v>6494.7</v>
      </c>
      <c r="I2148" s="2">
        <v>156.80000000000001</v>
      </c>
      <c r="J2148" s="2">
        <v>16.100000000000001</v>
      </c>
      <c r="K2148" s="2"/>
      <c r="L2148" s="2">
        <v>715.4</v>
      </c>
      <c r="M2148" s="2">
        <v>219</v>
      </c>
      <c r="N2148" s="2">
        <v>810.2</v>
      </c>
      <c r="O2148" s="2">
        <v>451020</v>
      </c>
      <c r="P2148" s="3"/>
      <c r="Q2148" s="3"/>
    </row>
    <row r="2149" spans="1:17" x14ac:dyDescent="0.2">
      <c r="A2149" s="5">
        <v>2005</v>
      </c>
      <c r="B2149" s="4" t="s">
        <v>293</v>
      </c>
      <c r="C2149" s="5" t="s">
        <v>294</v>
      </c>
      <c r="D2149" s="5">
        <v>1290.7</v>
      </c>
      <c r="E2149" s="5">
        <v>12943.3</v>
      </c>
      <c r="F2149" s="5">
        <v>1405.5</v>
      </c>
      <c r="G2149" s="5">
        <v>6171.4</v>
      </c>
      <c r="H2149" s="5">
        <v>6771.9</v>
      </c>
      <c r="I2149" s="5">
        <v>104.2</v>
      </c>
      <c r="J2149" s="5">
        <v>40.799999999999997</v>
      </c>
      <c r="K2149" s="5"/>
      <c r="L2149" s="5">
        <v>821.1</v>
      </c>
      <c r="M2149" s="5">
        <v>244.1</v>
      </c>
      <c r="N2149" s="5">
        <v>634</v>
      </c>
      <c r="O2149" s="5">
        <v>451020</v>
      </c>
      <c r="P2149" s="3"/>
      <c r="Q2149" s="3"/>
    </row>
    <row r="2150" spans="1:17" x14ac:dyDescent="0.2">
      <c r="A2150" s="2">
        <v>2006</v>
      </c>
      <c r="B2150" s="1" t="s">
        <v>293</v>
      </c>
      <c r="C2150" s="2" t="s">
        <v>294</v>
      </c>
      <c r="D2150" s="2">
        <v>1050.0999999999999</v>
      </c>
      <c r="E2150" s="2">
        <v>13740.2</v>
      </c>
      <c r="F2150" s="2">
        <v>1454</v>
      </c>
      <c r="G2150" s="2">
        <v>8200.2000000000007</v>
      </c>
      <c r="H2150" s="2">
        <v>5540</v>
      </c>
      <c r="I2150" s="2">
        <v>217.9</v>
      </c>
      <c r="J2150" s="2">
        <v>49.5</v>
      </c>
      <c r="K2150" s="2"/>
      <c r="L2150" s="2">
        <v>606.29999999999995</v>
      </c>
      <c r="M2150" s="2">
        <v>209</v>
      </c>
      <c r="N2150" s="2">
        <v>397.3</v>
      </c>
      <c r="O2150" s="2">
        <v>451020</v>
      </c>
      <c r="P2150" s="3"/>
      <c r="Q2150" s="3"/>
    </row>
    <row r="2151" spans="1:17" x14ac:dyDescent="0.2">
      <c r="A2151" s="5">
        <v>2007</v>
      </c>
      <c r="B2151" s="4" t="s">
        <v>293</v>
      </c>
      <c r="C2151" s="5" t="s">
        <v>294</v>
      </c>
      <c r="D2151" s="5">
        <v>698.9</v>
      </c>
      <c r="E2151" s="5">
        <v>15774.8</v>
      </c>
      <c r="F2151" s="5">
        <v>3164.2</v>
      </c>
      <c r="G2151" s="5">
        <v>10313</v>
      </c>
      <c r="H2151" s="5">
        <v>5461.8</v>
      </c>
      <c r="I2151" s="5">
        <v>185.4</v>
      </c>
      <c r="J2151" s="5">
        <v>37.1</v>
      </c>
      <c r="K2151" s="5"/>
      <c r="L2151" s="5">
        <v>917.9</v>
      </c>
      <c r="M2151" s="5">
        <v>373.3</v>
      </c>
      <c r="N2151" s="5">
        <v>544.6</v>
      </c>
      <c r="O2151" s="5">
        <v>451020</v>
      </c>
      <c r="P2151" s="3"/>
      <c r="Q2151" s="3"/>
    </row>
    <row r="2152" spans="1:17" x14ac:dyDescent="0.2">
      <c r="A2152" s="2">
        <v>2008</v>
      </c>
      <c r="B2152" s="1" t="s">
        <v>293</v>
      </c>
      <c r="C2152" s="2" t="s">
        <v>294</v>
      </c>
      <c r="D2152" s="2">
        <v>2297.3000000000002</v>
      </c>
      <c r="E2152" s="2">
        <v>15618.7</v>
      </c>
      <c r="F2152" s="2">
        <v>4202.3999999999996</v>
      </c>
      <c r="G2152" s="2">
        <v>10108.799999999999</v>
      </c>
      <c r="H2152" s="2">
        <v>5509.9</v>
      </c>
      <c r="I2152" s="2">
        <v>260.5</v>
      </c>
      <c r="J2152" s="2">
        <v>41</v>
      </c>
      <c r="K2152" s="2"/>
      <c r="L2152" s="2">
        <v>949.1</v>
      </c>
      <c r="M2152" s="2">
        <v>-166.1</v>
      </c>
      <c r="N2152" s="2">
        <v>1115.2</v>
      </c>
      <c r="O2152" s="2">
        <v>451020</v>
      </c>
      <c r="P2152" s="3"/>
      <c r="Q2152" s="3"/>
    </row>
    <row r="2153" spans="1:17" x14ac:dyDescent="0.2">
      <c r="A2153" s="5">
        <v>2009</v>
      </c>
      <c r="B2153" s="4" t="s">
        <v>293</v>
      </c>
      <c r="C2153" s="5" t="s">
        <v>294</v>
      </c>
      <c r="D2153" s="5">
        <v>2784</v>
      </c>
      <c r="E2153" s="5">
        <v>16455</v>
      </c>
      <c r="F2153" s="5">
        <v>3723</v>
      </c>
      <c r="G2153" s="5">
        <v>9947</v>
      </c>
      <c r="H2153" s="5">
        <v>6446</v>
      </c>
      <c r="I2153" s="5">
        <v>252</v>
      </c>
      <c r="J2153" s="5">
        <v>27</v>
      </c>
      <c r="K2153" s="5">
        <v>17</v>
      </c>
      <c r="L2153" s="5">
        <v>1038</v>
      </c>
      <c r="M2153" s="5">
        <v>204</v>
      </c>
      <c r="N2153" s="5">
        <v>817</v>
      </c>
      <c r="O2153" s="5">
        <v>451020</v>
      </c>
      <c r="P2153" s="3"/>
      <c r="Q2153" s="3"/>
    </row>
    <row r="2154" spans="1:17" x14ac:dyDescent="0.2">
      <c r="A2154" s="2">
        <v>2010</v>
      </c>
      <c r="B2154" s="1" t="s">
        <v>293</v>
      </c>
      <c r="C2154" s="2" t="s">
        <v>294</v>
      </c>
      <c r="D2154" s="2">
        <v>1837</v>
      </c>
      <c r="E2154" s="2">
        <v>16120</v>
      </c>
      <c r="F2154" s="2">
        <v>2550</v>
      </c>
      <c r="G2154" s="2">
        <v>8560</v>
      </c>
      <c r="H2154" s="2">
        <v>7504</v>
      </c>
      <c r="I2154" s="2">
        <v>168</v>
      </c>
      <c r="J2154" s="2">
        <v>37</v>
      </c>
      <c r="K2154" s="2">
        <v>19</v>
      </c>
      <c r="L2154" s="2">
        <v>968</v>
      </c>
      <c r="M2154" s="2">
        <v>243</v>
      </c>
      <c r="N2154" s="2">
        <v>740</v>
      </c>
      <c r="O2154" s="2">
        <v>451020</v>
      </c>
      <c r="P2154" s="3"/>
      <c r="Q2154" s="3"/>
    </row>
    <row r="2155" spans="1:17" x14ac:dyDescent="0.2">
      <c r="A2155" s="5">
        <v>2011</v>
      </c>
      <c r="B2155" s="4" t="s">
        <v>293</v>
      </c>
      <c r="C2155" s="5" t="s">
        <v>294</v>
      </c>
      <c r="D2155" s="5">
        <v>1093</v>
      </c>
      <c r="E2155" s="5">
        <v>11189</v>
      </c>
      <c r="F2155" s="5">
        <v>2697</v>
      </c>
      <c r="G2155" s="5">
        <v>8355</v>
      </c>
      <c r="H2155" s="5">
        <v>2779</v>
      </c>
      <c r="I2155" s="5">
        <v>176</v>
      </c>
      <c r="J2155" s="5">
        <v>38</v>
      </c>
      <c r="K2155" s="5">
        <v>17</v>
      </c>
      <c r="L2155" s="5">
        <v>-4347</v>
      </c>
      <c r="M2155" s="5">
        <v>-121</v>
      </c>
      <c r="N2155" s="5">
        <v>-4242</v>
      </c>
      <c r="O2155" s="5">
        <v>451020</v>
      </c>
      <c r="P2155" s="3"/>
      <c r="Q2155" s="3"/>
    </row>
    <row r="2156" spans="1:17" x14ac:dyDescent="0.2">
      <c r="A2156" s="2">
        <v>2012</v>
      </c>
      <c r="B2156" s="1" t="s">
        <v>293</v>
      </c>
      <c r="C2156" s="2" t="s">
        <v>294</v>
      </c>
      <c r="D2156" s="2">
        <v>2054</v>
      </c>
      <c r="E2156" s="2">
        <v>11251</v>
      </c>
      <c r="F2156" s="2">
        <v>2732</v>
      </c>
      <c r="G2156" s="2">
        <v>8091</v>
      </c>
      <c r="H2156" s="2">
        <v>3135</v>
      </c>
      <c r="I2156" s="2">
        <v>164</v>
      </c>
      <c r="J2156" s="2">
        <v>22</v>
      </c>
      <c r="K2156" s="2">
        <v>18</v>
      </c>
      <c r="L2156" s="2">
        <v>480</v>
      </c>
      <c r="M2156" s="2">
        <v>-35</v>
      </c>
      <c r="N2156" s="2">
        <v>961</v>
      </c>
      <c r="O2156" s="2">
        <v>451020</v>
      </c>
      <c r="P2156" s="3"/>
      <c r="Q2156" s="3"/>
    </row>
    <row r="2157" spans="1:17" x14ac:dyDescent="0.2">
      <c r="A2157" s="5">
        <v>2013</v>
      </c>
      <c r="B2157" s="4" t="s">
        <v>293</v>
      </c>
      <c r="C2157" s="5" t="s">
        <v>294</v>
      </c>
      <c r="D2157" s="5">
        <v>2443</v>
      </c>
      <c r="E2157" s="5">
        <v>11389</v>
      </c>
      <c r="F2157" s="5">
        <v>2475</v>
      </c>
      <c r="G2157" s="5">
        <v>7445</v>
      </c>
      <c r="H2157" s="5">
        <v>3912</v>
      </c>
      <c r="I2157" s="5">
        <v>146</v>
      </c>
      <c r="J2157" s="5">
        <v>16</v>
      </c>
      <c r="K2157" s="5">
        <v>21</v>
      </c>
      <c r="L2157" s="5">
        <v>1263</v>
      </c>
      <c r="M2157" s="5">
        <v>383</v>
      </c>
      <c r="N2157" s="5">
        <v>947</v>
      </c>
      <c r="O2157" s="5">
        <v>451020</v>
      </c>
      <c r="P2157" s="3"/>
      <c r="Q2157" s="3"/>
    </row>
    <row r="2158" spans="1:17" x14ac:dyDescent="0.2">
      <c r="A2158" s="2">
        <v>2014</v>
      </c>
      <c r="B2158" s="1" t="s">
        <v>293</v>
      </c>
      <c r="C2158" s="2" t="s">
        <v>294</v>
      </c>
      <c r="D2158" s="2">
        <v>2098</v>
      </c>
      <c r="E2158" s="2">
        <v>10201</v>
      </c>
      <c r="F2158" s="2">
        <v>1948</v>
      </c>
      <c r="G2158" s="2">
        <v>7252</v>
      </c>
      <c r="H2158" s="2">
        <v>2921</v>
      </c>
      <c r="I2158" s="2">
        <v>148</v>
      </c>
      <c r="J2158" s="2">
        <v>20</v>
      </c>
      <c r="K2158" s="2">
        <v>15</v>
      </c>
      <c r="L2158" s="2">
        <v>-276</v>
      </c>
      <c r="M2158" s="2">
        <v>-312</v>
      </c>
      <c r="N2158" s="2">
        <v>-8</v>
      </c>
      <c r="O2158" s="2">
        <v>451020</v>
      </c>
      <c r="P2158" s="3"/>
      <c r="Q2158" s="3"/>
    </row>
    <row r="2159" spans="1:17" x14ac:dyDescent="0.2">
      <c r="A2159" s="5">
        <v>2015</v>
      </c>
      <c r="B2159" s="4" t="s">
        <v>293</v>
      </c>
      <c r="C2159" s="5" t="s">
        <v>294</v>
      </c>
      <c r="D2159" s="5">
        <v>1178</v>
      </c>
      <c r="E2159" s="5">
        <v>7736</v>
      </c>
      <c r="F2159" s="5">
        <v>2085</v>
      </c>
      <c r="G2159" s="5">
        <v>5704</v>
      </c>
      <c r="H2159" s="5">
        <v>2025</v>
      </c>
      <c r="I2159" s="5">
        <v>123</v>
      </c>
      <c r="J2159" s="5">
        <v>38</v>
      </c>
      <c r="K2159" s="5">
        <v>12</v>
      </c>
      <c r="L2159" s="5">
        <v>10</v>
      </c>
      <c r="M2159" s="5">
        <v>-62</v>
      </c>
      <c r="N2159" s="5">
        <v>251</v>
      </c>
      <c r="O2159" s="5">
        <v>451020</v>
      </c>
      <c r="P2159" s="3"/>
      <c r="Q2159" s="3"/>
    </row>
    <row r="2160" spans="1:17" x14ac:dyDescent="0.2">
      <c r="A2160" s="2">
        <v>2016</v>
      </c>
      <c r="B2160" s="1" t="s">
        <v>293</v>
      </c>
      <c r="C2160" s="2" t="s">
        <v>294</v>
      </c>
      <c r="D2160" s="2">
        <v>1263</v>
      </c>
      <c r="E2160" s="2">
        <v>8663</v>
      </c>
      <c r="F2160" s="2">
        <v>2317</v>
      </c>
      <c r="G2160" s="2">
        <v>6497</v>
      </c>
      <c r="H2160" s="2">
        <v>1888</v>
      </c>
      <c r="I2160" s="2">
        <v>117</v>
      </c>
      <c r="J2160" s="2">
        <v>35</v>
      </c>
      <c r="K2160" s="2">
        <v>23</v>
      </c>
      <c r="L2160" s="2">
        <v>-174</v>
      </c>
      <c r="M2160" s="2">
        <v>-74</v>
      </c>
      <c r="N2160" s="2">
        <v>-123</v>
      </c>
      <c r="O2160" s="2">
        <v>451020</v>
      </c>
      <c r="P2160" s="3"/>
      <c r="Q2160" s="3"/>
    </row>
    <row r="2161" spans="1:17" x14ac:dyDescent="0.2">
      <c r="A2161" s="5">
        <v>2017</v>
      </c>
      <c r="B2161" s="4" t="s">
        <v>293</v>
      </c>
      <c r="C2161" s="5" t="s">
        <v>294</v>
      </c>
      <c r="D2161" s="5">
        <v>2648</v>
      </c>
      <c r="E2161" s="5">
        <v>33921</v>
      </c>
      <c r="F2161" s="5">
        <v>7516</v>
      </c>
      <c r="G2161" s="5">
        <v>20084</v>
      </c>
      <c r="H2161" s="5">
        <v>13487</v>
      </c>
      <c r="I2161" s="5">
        <v>335</v>
      </c>
      <c r="J2161" s="5">
        <v>89</v>
      </c>
      <c r="K2161" s="5">
        <v>31</v>
      </c>
      <c r="L2161" s="5">
        <v>1671</v>
      </c>
      <c r="M2161" s="5">
        <v>-111</v>
      </c>
      <c r="N2161" s="5">
        <v>1751</v>
      </c>
      <c r="O2161" s="5">
        <v>451020</v>
      </c>
      <c r="P2161" s="3"/>
      <c r="Q2161" s="3"/>
    </row>
    <row r="2162" spans="1:17" x14ac:dyDescent="0.2">
      <c r="A2162" s="2">
        <v>2018</v>
      </c>
      <c r="B2162" s="1" t="s">
        <v>293</v>
      </c>
      <c r="C2162" s="2" t="s">
        <v>294</v>
      </c>
      <c r="D2162" s="2">
        <v>2899</v>
      </c>
      <c r="E2162" s="2">
        <v>29574</v>
      </c>
      <c r="F2162" s="2">
        <v>6718</v>
      </c>
      <c r="G2162" s="2">
        <v>17849</v>
      </c>
      <c r="H2162" s="2">
        <v>11402</v>
      </c>
      <c r="I2162" s="2">
        <v>334</v>
      </c>
      <c r="J2162" s="2">
        <v>128</v>
      </c>
      <c r="K2162" s="2">
        <v>5</v>
      </c>
      <c r="L2162" s="2">
        <v>1515</v>
      </c>
      <c r="M2162" s="2">
        <v>288</v>
      </c>
      <c r="N2162" s="2">
        <v>1257</v>
      </c>
      <c r="O2162" s="2">
        <v>451020</v>
      </c>
      <c r="P2162" s="3"/>
      <c r="Q2162" s="3"/>
    </row>
    <row r="2163" spans="1:17" x14ac:dyDescent="0.2">
      <c r="A2163" s="5">
        <v>2003</v>
      </c>
      <c r="B2163" s="4" t="s">
        <v>295</v>
      </c>
      <c r="C2163" s="5" t="s">
        <v>296</v>
      </c>
      <c r="D2163" s="5">
        <v>2415.5709999999999</v>
      </c>
      <c r="E2163" s="5">
        <v>3400.6109999999999</v>
      </c>
      <c r="F2163" s="5">
        <v>0</v>
      </c>
      <c r="G2163" s="5">
        <v>722.25300000000004</v>
      </c>
      <c r="H2163" s="5">
        <v>2678.3580000000002</v>
      </c>
      <c r="I2163" s="5"/>
      <c r="J2163" s="5"/>
      <c r="K2163" s="5">
        <v>0</v>
      </c>
      <c r="L2163" s="5">
        <v>796.56</v>
      </c>
      <c r="M2163" s="5">
        <v>219.268</v>
      </c>
      <c r="N2163" s="5">
        <v>577.29200000000003</v>
      </c>
      <c r="O2163" s="5">
        <v>502020</v>
      </c>
      <c r="P2163" s="3"/>
      <c r="Q2163" s="3"/>
    </row>
    <row r="2164" spans="1:17" x14ac:dyDescent="0.2">
      <c r="A2164" s="2">
        <v>2004</v>
      </c>
      <c r="B2164" s="1" t="s">
        <v>295</v>
      </c>
      <c r="C2164" s="2" t="s">
        <v>296</v>
      </c>
      <c r="D2164" s="2">
        <v>3098</v>
      </c>
      <c r="E2164" s="2">
        <v>4370</v>
      </c>
      <c r="F2164" s="2">
        <v>0</v>
      </c>
      <c r="G2164" s="2">
        <v>861</v>
      </c>
      <c r="H2164" s="2">
        <v>3498</v>
      </c>
      <c r="I2164" s="2"/>
      <c r="J2164" s="2"/>
      <c r="K2164" s="2">
        <v>0</v>
      </c>
      <c r="L2164" s="2">
        <v>725</v>
      </c>
      <c r="M2164" s="2">
        <v>221</v>
      </c>
      <c r="N2164" s="2">
        <v>504</v>
      </c>
      <c r="O2164" s="2">
        <v>502020</v>
      </c>
      <c r="P2164" s="3"/>
      <c r="Q2164" s="3"/>
    </row>
    <row r="2165" spans="1:17" x14ac:dyDescent="0.2">
      <c r="A2165" s="5">
        <v>2005</v>
      </c>
      <c r="B2165" s="4" t="s">
        <v>295</v>
      </c>
      <c r="C2165" s="5" t="s">
        <v>296</v>
      </c>
      <c r="D2165" s="5">
        <v>2432</v>
      </c>
      <c r="E2165" s="5">
        <v>4386</v>
      </c>
      <c r="F2165" s="5">
        <v>0</v>
      </c>
      <c r="G2165" s="5">
        <v>966</v>
      </c>
      <c r="H2165" s="5">
        <v>3408</v>
      </c>
      <c r="I2165" s="5"/>
      <c r="J2165" s="5"/>
      <c r="K2165" s="5">
        <v>6</v>
      </c>
      <c r="L2165" s="5">
        <v>389</v>
      </c>
      <c r="M2165" s="5">
        <v>147</v>
      </c>
      <c r="N2165" s="5">
        <v>236</v>
      </c>
      <c r="O2165" s="5">
        <v>502020</v>
      </c>
      <c r="P2165" s="3"/>
      <c r="Q2165" s="3"/>
    </row>
    <row r="2166" spans="1:17" x14ac:dyDescent="0.2">
      <c r="A2166" s="2">
        <v>2006</v>
      </c>
      <c r="B2166" s="1" t="s">
        <v>295</v>
      </c>
      <c r="C2166" s="2" t="s">
        <v>296</v>
      </c>
      <c r="D2166" s="2">
        <v>2976</v>
      </c>
      <c r="E2166" s="2">
        <v>5146</v>
      </c>
      <c r="F2166" s="2">
        <v>0</v>
      </c>
      <c r="G2166" s="2">
        <v>1114</v>
      </c>
      <c r="H2166" s="2">
        <v>4032</v>
      </c>
      <c r="I2166" s="2"/>
      <c r="J2166" s="2"/>
      <c r="K2166" s="2">
        <v>-4</v>
      </c>
      <c r="L2166" s="2">
        <v>138</v>
      </c>
      <c r="M2166" s="2">
        <v>66</v>
      </c>
      <c r="N2166" s="2">
        <v>76</v>
      </c>
      <c r="O2166" s="2">
        <v>502020</v>
      </c>
      <c r="P2166" s="3"/>
      <c r="Q2166" s="3"/>
    </row>
    <row r="2167" spans="1:17" x14ac:dyDescent="0.2">
      <c r="A2167" s="5">
        <v>2007</v>
      </c>
      <c r="B2167" s="4" t="s">
        <v>295</v>
      </c>
      <c r="C2167" s="5" t="s">
        <v>296</v>
      </c>
      <c r="D2167" s="5">
        <v>3016</v>
      </c>
      <c r="E2167" s="5">
        <v>6059</v>
      </c>
      <c r="F2167" s="5">
        <v>0</v>
      </c>
      <c r="G2167" s="5">
        <v>1720</v>
      </c>
      <c r="H2167" s="5">
        <v>4339</v>
      </c>
      <c r="I2167" s="5">
        <v>0</v>
      </c>
      <c r="J2167" s="5">
        <v>102</v>
      </c>
      <c r="K2167" s="5">
        <v>0</v>
      </c>
      <c r="L2167" s="5">
        <v>-507</v>
      </c>
      <c r="M2167" s="5">
        <v>-53</v>
      </c>
      <c r="N2167" s="5">
        <v>-454</v>
      </c>
      <c r="O2167" s="5">
        <v>502020</v>
      </c>
      <c r="P2167" s="3"/>
      <c r="Q2167" s="3"/>
    </row>
    <row r="2168" spans="1:17" x14ac:dyDescent="0.2">
      <c r="A2168" s="2">
        <v>2008</v>
      </c>
      <c r="B2168" s="1" t="s">
        <v>295</v>
      </c>
      <c r="C2168" s="2" t="s">
        <v>296</v>
      </c>
      <c r="D2168" s="2">
        <v>2520</v>
      </c>
      <c r="E2168" s="2">
        <v>4678</v>
      </c>
      <c r="F2168" s="2">
        <v>0</v>
      </c>
      <c r="G2168" s="2">
        <v>1544</v>
      </c>
      <c r="H2168" s="2">
        <v>3134</v>
      </c>
      <c r="I2168" s="2">
        <v>0</v>
      </c>
      <c r="J2168" s="2">
        <v>48</v>
      </c>
      <c r="K2168" s="2">
        <v>0</v>
      </c>
      <c r="L2168" s="2">
        <v>-855</v>
      </c>
      <c r="M2168" s="2">
        <v>233</v>
      </c>
      <c r="N2168" s="2">
        <v>-1088</v>
      </c>
      <c r="O2168" s="2">
        <v>502020</v>
      </c>
      <c r="P2168" s="3"/>
      <c r="Q2168" s="3"/>
    </row>
    <row r="2169" spans="1:17" x14ac:dyDescent="0.2">
      <c r="A2169" s="5">
        <v>2009</v>
      </c>
      <c r="B2169" s="4" t="s">
        <v>295</v>
      </c>
      <c r="C2169" s="5" t="s">
        <v>296</v>
      </c>
      <c r="D2169" s="5">
        <v>1996</v>
      </c>
      <c r="E2169" s="5">
        <v>4646</v>
      </c>
      <c r="F2169" s="5">
        <v>0</v>
      </c>
      <c r="G2169" s="5">
        <v>1917</v>
      </c>
      <c r="H2169" s="5">
        <v>2729</v>
      </c>
      <c r="I2169" s="5">
        <v>0</v>
      </c>
      <c r="J2169" s="5">
        <v>10</v>
      </c>
      <c r="K2169" s="5">
        <v>0</v>
      </c>
      <c r="L2169" s="5">
        <v>-706</v>
      </c>
      <c r="M2169" s="5">
        <v>-29</v>
      </c>
      <c r="N2169" s="5">
        <v>-677</v>
      </c>
      <c r="O2169" s="5">
        <v>502020</v>
      </c>
      <c r="P2169" s="3"/>
      <c r="Q2169" s="3"/>
    </row>
    <row r="2170" spans="1:17" x14ac:dyDescent="0.2">
      <c r="A2170" s="2">
        <v>2010</v>
      </c>
      <c r="B2170" s="1" t="s">
        <v>295</v>
      </c>
      <c r="C2170" s="2" t="s">
        <v>296</v>
      </c>
      <c r="D2170" s="2">
        <v>2237</v>
      </c>
      <c r="E2170" s="2">
        <v>4928</v>
      </c>
      <c r="F2170" s="2">
        <v>0</v>
      </c>
      <c r="G2170" s="2">
        <v>2364</v>
      </c>
      <c r="H2170" s="2">
        <v>2564</v>
      </c>
      <c r="I2170" s="2">
        <v>0</v>
      </c>
      <c r="J2170" s="2">
        <v>8</v>
      </c>
      <c r="K2170" s="2">
        <v>0</v>
      </c>
      <c r="L2170" s="2">
        <v>-279</v>
      </c>
      <c r="M2170" s="2">
        <v>-3</v>
      </c>
      <c r="N2170" s="2">
        <v>-276</v>
      </c>
      <c r="O2170" s="2">
        <v>502020</v>
      </c>
      <c r="P2170" s="3"/>
      <c r="Q2170" s="3"/>
    </row>
    <row r="2171" spans="1:17" x14ac:dyDescent="0.2">
      <c r="A2171" s="5">
        <v>2011</v>
      </c>
      <c r="B2171" s="4" t="s">
        <v>295</v>
      </c>
      <c r="C2171" s="5" t="s">
        <v>296</v>
      </c>
      <c r="D2171" s="5">
        <v>1849</v>
      </c>
      <c r="E2171" s="5">
        <v>5491</v>
      </c>
      <c r="F2171" s="5">
        <v>539</v>
      </c>
      <c r="G2171" s="5">
        <v>3033</v>
      </c>
      <c r="H2171" s="5">
        <v>2458</v>
      </c>
      <c r="I2171" s="5">
        <v>20</v>
      </c>
      <c r="J2171" s="5">
        <v>9</v>
      </c>
      <c r="K2171" s="5">
        <v>0</v>
      </c>
      <c r="L2171" s="5">
        <v>18</v>
      </c>
      <c r="M2171" s="5">
        <v>-58</v>
      </c>
      <c r="N2171" s="5">
        <v>76</v>
      </c>
      <c r="O2171" s="5">
        <v>502020</v>
      </c>
      <c r="P2171" s="3"/>
      <c r="Q2171" s="3"/>
    </row>
    <row r="2172" spans="1:17" x14ac:dyDescent="0.2">
      <c r="A2172" s="2">
        <v>2012</v>
      </c>
      <c r="B2172" s="1" t="s">
        <v>295</v>
      </c>
      <c r="C2172" s="2" t="s">
        <v>296</v>
      </c>
      <c r="D2172" s="2">
        <v>1680</v>
      </c>
      <c r="E2172" s="2">
        <v>5070</v>
      </c>
      <c r="F2172" s="2">
        <v>559</v>
      </c>
      <c r="G2172" s="2">
        <v>2803</v>
      </c>
      <c r="H2172" s="2">
        <v>2267</v>
      </c>
      <c r="I2172" s="2">
        <v>29</v>
      </c>
      <c r="J2172" s="2">
        <v>6</v>
      </c>
      <c r="K2172" s="2">
        <v>0</v>
      </c>
      <c r="L2172" s="2">
        <v>139</v>
      </c>
      <c r="M2172" s="2">
        <v>41</v>
      </c>
      <c r="N2172" s="2">
        <v>98</v>
      </c>
      <c r="O2172" s="2">
        <v>502020</v>
      </c>
      <c r="P2172" s="3"/>
      <c r="Q2172" s="3"/>
    </row>
    <row r="2173" spans="1:17" x14ac:dyDescent="0.2">
      <c r="A2173" s="5">
        <v>2013</v>
      </c>
      <c r="B2173" s="4" t="s">
        <v>295</v>
      </c>
      <c r="C2173" s="5" t="s">
        <v>296</v>
      </c>
      <c r="D2173" s="5">
        <v>2365</v>
      </c>
      <c r="E2173" s="5">
        <v>5716</v>
      </c>
      <c r="F2173" s="5">
        <v>580</v>
      </c>
      <c r="G2173" s="5">
        <v>3294</v>
      </c>
      <c r="H2173" s="5">
        <v>2422</v>
      </c>
      <c r="I2173" s="5">
        <v>30</v>
      </c>
      <c r="J2173" s="5">
        <v>5</v>
      </c>
      <c r="K2173" s="5">
        <v>0</v>
      </c>
      <c r="L2173" s="5">
        <v>7</v>
      </c>
      <c r="M2173" s="5">
        <v>-1</v>
      </c>
      <c r="N2173" s="5">
        <v>8</v>
      </c>
      <c r="O2173" s="5">
        <v>502020</v>
      </c>
      <c r="P2173" s="3"/>
      <c r="Q2173" s="3"/>
    </row>
    <row r="2174" spans="1:17" x14ac:dyDescent="0.2">
      <c r="A2174" s="2">
        <v>2014</v>
      </c>
      <c r="B2174" s="1" t="s">
        <v>295</v>
      </c>
      <c r="C2174" s="2" t="s">
        <v>296</v>
      </c>
      <c r="D2174" s="2">
        <v>3021</v>
      </c>
      <c r="E2174" s="2">
        <v>6147</v>
      </c>
      <c r="F2174" s="2">
        <v>633</v>
      </c>
      <c r="G2174" s="2">
        <v>3111</v>
      </c>
      <c r="H2174" s="2">
        <v>3036</v>
      </c>
      <c r="I2174" s="2">
        <v>31</v>
      </c>
      <c r="J2174" s="2">
        <v>10</v>
      </c>
      <c r="K2174" s="2">
        <v>0</v>
      </c>
      <c r="L2174" s="2">
        <v>925</v>
      </c>
      <c r="M2174" s="2">
        <v>50</v>
      </c>
      <c r="N2174" s="2">
        <v>875</v>
      </c>
      <c r="O2174" s="2">
        <v>502020</v>
      </c>
      <c r="P2174" s="3"/>
      <c r="Q2174" s="3"/>
    </row>
    <row r="2175" spans="1:17" x14ac:dyDescent="0.2">
      <c r="A2175" s="5">
        <v>2015</v>
      </c>
      <c r="B2175" s="4" t="s">
        <v>295</v>
      </c>
      <c r="C2175" s="5" t="s">
        <v>296</v>
      </c>
      <c r="D2175" s="5">
        <v>3834</v>
      </c>
      <c r="E2175" s="5">
        <v>7050</v>
      </c>
      <c r="F2175" s="5">
        <v>1152</v>
      </c>
      <c r="G2175" s="5">
        <v>3654</v>
      </c>
      <c r="H2175" s="5">
        <v>3396</v>
      </c>
      <c r="I2175" s="5">
        <v>28</v>
      </c>
      <c r="J2175" s="5">
        <v>15</v>
      </c>
      <c r="K2175" s="5">
        <v>0</v>
      </c>
      <c r="L2175" s="5">
        <v>877</v>
      </c>
      <c r="M2175" s="5">
        <v>-279</v>
      </c>
      <c r="N2175" s="5">
        <v>1156</v>
      </c>
      <c r="O2175" s="5">
        <v>502020</v>
      </c>
      <c r="P2175" s="3"/>
      <c r="Q2175" s="3"/>
    </row>
    <row r="2176" spans="1:17" x14ac:dyDescent="0.2">
      <c r="A2176" s="2">
        <v>2016</v>
      </c>
      <c r="B2176" s="1" t="s">
        <v>295</v>
      </c>
      <c r="C2176" s="2" t="s">
        <v>296</v>
      </c>
      <c r="D2176" s="2">
        <v>4532</v>
      </c>
      <c r="E2176" s="2">
        <v>7718</v>
      </c>
      <c r="F2176" s="2">
        <v>990</v>
      </c>
      <c r="G2176" s="2">
        <v>3658</v>
      </c>
      <c r="H2176" s="2">
        <v>4060</v>
      </c>
      <c r="I2176" s="2">
        <v>47</v>
      </c>
      <c r="J2176" s="2">
        <v>25</v>
      </c>
      <c r="K2176" s="2">
        <v>0</v>
      </c>
      <c r="L2176" s="2">
        <v>1210</v>
      </c>
      <c r="M2176" s="2">
        <v>243</v>
      </c>
      <c r="N2176" s="2">
        <v>967</v>
      </c>
      <c r="O2176" s="2">
        <v>502020</v>
      </c>
      <c r="P2176" s="3"/>
      <c r="Q2176" s="3"/>
    </row>
    <row r="2177" spans="1:17" x14ac:dyDescent="0.2">
      <c r="A2177" s="5">
        <v>2017</v>
      </c>
      <c r="B2177" s="4" t="s">
        <v>295</v>
      </c>
      <c r="C2177" s="5" t="s">
        <v>296</v>
      </c>
      <c r="D2177" s="5">
        <v>5331</v>
      </c>
      <c r="E2177" s="5">
        <v>8584</v>
      </c>
      <c r="F2177" s="5">
        <v>992</v>
      </c>
      <c r="G2177" s="5">
        <v>3989</v>
      </c>
      <c r="H2177" s="5">
        <v>4595</v>
      </c>
      <c r="I2177" s="5">
        <v>44</v>
      </c>
      <c r="J2177" s="5">
        <v>50</v>
      </c>
      <c r="K2177" s="5">
        <v>0</v>
      </c>
      <c r="L2177" s="5">
        <v>1449</v>
      </c>
      <c r="M2177" s="5">
        <v>406</v>
      </c>
      <c r="N2177" s="5">
        <v>1043</v>
      </c>
      <c r="O2177" s="5">
        <v>502020</v>
      </c>
      <c r="P2177" s="3"/>
      <c r="Q2177" s="3"/>
    </row>
    <row r="2178" spans="1:17" x14ac:dyDescent="0.2">
      <c r="A2178" s="2">
        <v>2018</v>
      </c>
      <c r="B2178" s="1" t="s">
        <v>295</v>
      </c>
      <c r="C2178" s="2" t="s">
        <v>296</v>
      </c>
      <c r="D2178" s="2">
        <v>5445</v>
      </c>
      <c r="E2178" s="2">
        <v>8957</v>
      </c>
      <c r="F2178" s="2">
        <v>994</v>
      </c>
      <c r="G2178" s="2">
        <v>3626</v>
      </c>
      <c r="H2178" s="2">
        <v>5331</v>
      </c>
      <c r="I2178" s="2">
        <v>45</v>
      </c>
      <c r="J2178" s="2">
        <v>88</v>
      </c>
      <c r="K2178" s="2">
        <v>0</v>
      </c>
      <c r="L2178" s="2">
        <v>1079</v>
      </c>
      <c r="M2178" s="2">
        <v>60</v>
      </c>
      <c r="N2178" s="2">
        <v>1019</v>
      </c>
      <c r="O2178" s="2">
        <v>502020</v>
      </c>
      <c r="P2178" s="3"/>
      <c r="Q2178" s="3"/>
    </row>
    <row r="2179" spans="1:17" x14ac:dyDescent="0.2">
      <c r="A2179" s="5">
        <v>2004</v>
      </c>
      <c r="B2179" s="4" t="s">
        <v>297</v>
      </c>
      <c r="C2179" s="5" t="s">
        <v>298</v>
      </c>
      <c r="D2179" s="5">
        <v>2438.3719999999998</v>
      </c>
      <c r="E2179" s="5">
        <v>7991.0510000000004</v>
      </c>
      <c r="F2179" s="5">
        <v>124.34699999999999</v>
      </c>
      <c r="G2179" s="5">
        <v>1258.614</v>
      </c>
      <c r="H2179" s="5">
        <v>6728.3410000000003</v>
      </c>
      <c r="I2179" s="5">
        <v>8.8789999999999996</v>
      </c>
      <c r="J2179" s="5"/>
      <c r="K2179" s="5">
        <v>6.1219999999999999</v>
      </c>
      <c r="L2179" s="5">
        <v>1128.23</v>
      </c>
      <c r="M2179" s="5">
        <v>343.88499999999999</v>
      </c>
      <c r="N2179" s="5">
        <v>778.22299999999996</v>
      </c>
      <c r="O2179" s="5">
        <v>255020</v>
      </c>
      <c r="P2179" s="3"/>
      <c r="Q2179" s="3"/>
    </row>
    <row r="2180" spans="1:17" x14ac:dyDescent="0.2">
      <c r="A2180" s="2">
        <v>2005</v>
      </c>
      <c r="B2180" s="1" t="s">
        <v>297</v>
      </c>
      <c r="C2180" s="2" t="s">
        <v>298</v>
      </c>
      <c r="D2180" s="2">
        <v>2442.527</v>
      </c>
      <c r="E2180" s="2">
        <v>11788.986000000001</v>
      </c>
      <c r="F2180" s="2">
        <v>0</v>
      </c>
      <c r="G2180" s="2">
        <v>1741.0050000000001</v>
      </c>
      <c r="H2180" s="2">
        <v>10047.981</v>
      </c>
      <c r="I2180" s="2">
        <v>3.4780000000000002</v>
      </c>
      <c r="J2180" s="2"/>
      <c r="K2180" s="2">
        <v>4.9000000000000002E-2</v>
      </c>
      <c r="L2180" s="2">
        <v>1549.377</v>
      </c>
      <c r="M2180" s="2">
        <v>467.28500000000003</v>
      </c>
      <c r="N2180" s="2">
        <v>1082.0429999999999</v>
      </c>
      <c r="O2180" s="2">
        <v>255020</v>
      </c>
      <c r="P2180" s="3"/>
      <c r="Q2180" s="3"/>
    </row>
    <row r="2181" spans="1:17" x14ac:dyDescent="0.2">
      <c r="A2181" s="5">
        <v>2006</v>
      </c>
      <c r="B2181" s="4" t="s">
        <v>297</v>
      </c>
      <c r="C2181" s="5" t="s">
        <v>298</v>
      </c>
      <c r="D2181" s="5">
        <v>3981.39</v>
      </c>
      <c r="E2181" s="5">
        <v>13494.011</v>
      </c>
      <c r="F2181" s="5">
        <v>0</v>
      </c>
      <c r="G2181" s="5">
        <v>2589.3789999999999</v>
      </c>
      <c r="H2181" s="5">
        <v>10904.632</v>
      </c>
      <c r="I2181" s="5">
        <v>5.9160000000000004</v>
      </c>
      <c r="J2181" s="5"/>
      <c r="K2181" s="5">
        <v>4.0000000000000001E-3</v>
      </c>
      <c r="L2181" s="5">
        <v>1547.0609999999999</v>
      </c>
      <c r="M2181" s="5">
        <v>421.41800000000001</v>
      </c>
      <c r="N2181" s="5">
        <v>1125.6389999999999</v>
      </c>
      <c r="O2181" s="5">
        <v>255020</v>
      </c>
      <c r="P2181" s="3"/>
      <c r="Q2181" s="3"/>
    </row>
    <row r="2182" spans="1:17" x14ac:dyDescent="0.2">
      <c r="A2182" s="2">
        <v>2007</v>
      </c>
      <c r="B2182" s="1" t="s">
        <v>297</v>
      </c>
      <c r="C2182" s="2" t="s">
        <v>298</v>
      </c>
      <c r="D2182" s="2">
        <v>5983.6959999999999</v>
      </c>
      <c r="E2182" s="2">
        <v>15366.037</v>
      </c>
      <c r="F2182" s="2">
        <v>0</v>
      </c>
      <c r="G2182" s="2">
        <v>3661.4349999999999</v>
      </c>
      <c r="H2182" s="2">
        <v>11704.602000000001</v>
      </c>
      <c r="I2182" s="2">
        <v>16.600000000000001</v>
      </c>
      <c r="J2182" s="2"/>
      <c r="K2182" s="2"/>
      <c r="L2182" s="2">
        <v>750.851</v>
      </c>
      <c r="M2182" s="2">
        <v>402.6</v>
      </c>
      <c r="N2182" s="2">
        <v>348.25099999999998</v>
      </c>
      <c r="O2182" s="2">
        <v>255020</v>
      </c>
      <c r="P2182" s="3"/>
      <c r="Q2182" s="3"/>
    </row>
    <row r="2183" spans="1:17" x14ac:dyDescent="0.2">
      <c r="A2183" s="5">
        <v>2008</v>
      </c>
      <c r="B2183" s="4" t="s">
        <v>297</v>
      </c>
      <c r="C2183" s="5" t="s">
        <v>298</v>
      </c>
      <c r="D2183" s="5">
        <v>3352.6619999999998</v>
      </c>
      <c r="E2183" s="5">
        <v>15592.439</v>
      </c>
      <c r="F2183" s="5">
        <v>0</v>
      </c>
      <c r="G2183" s="5">
        <v>4508.5810000000001</v>
      </c>
      <c r="H2183" s="5">
        <v>11083.858</v>
      </c>
      <c r="I2183" s="5">
        <v>8.0370000000000008</v>
      </c>
      <c r="J2183" s="5"/>
      <c r="K2183" s="5"/>
      <c r="L2183" s="5">
        <v>2183.5639999999999</v>
      </c>
      <c r="M2183" s="5">
        <v>404.09</v>
      </c>
      <c r="N2183" s="5">
        <v>1779.4739999999999</v>
      </c>
      <c r="O2183" s="5">
        <v>255020</v>
      </c>
      <c r="P2183" s="3"/>
      <c r="Q2183" s="3"/>
    </row>
    <row r="2184" spans="1:17" x14ac:dyDescent="0.2">
      <c r="A2184" s="2">
        <v>2009</v>
      </c>
      <c r="B2184" s="1" t="s">
        <v>297</v>
      </c>
      <c r="C2184" s="2" t="s">
        <v>298</v>
      </c>
      <c r="D2184" s="2">
        <v>4943.8040000000001</v>
      </c>
      <c r="E2184" s="2">
        <v>18408.32</v>
      </c>
      <c r="F2184" s="2">
        <v>0</v>
      </c>
      <c r="G2184" s="2">
        <v>4620.6719999999996</v>
      </c>
      <c r="H2184" s="2">
        <v>13787.647999999999</v>
      </c>
      <c r="I2184" s="2"/>
      <c r="J2184" s="2"/>
      <c r="K2184" s="2"/>
      <c r="L2184" s="2">
        <v>2879.1509999999998</v>
      </c>
      <c r="M2184" s="2">
        <v>490.05399999999997</v>
      </c>
      <c r="N2184" s="2">
        <v>2389.0970000000002</v>
      </c>
      <c r="O2184" s="2">
        <v>255020</v>
      </c>
      <c r="P2184" s="3"/>
      <c r="Q2184" s="3"/>
    </row>
    <row r="2185" spans="1:17" x14ac:dyDescent="0.2">
      <c r="A2185" s="5">
        <v>2010</v>
      </c>
      <c r="B2185" s="4" t="s">
        <v>297</v>
      </c>
      <c r="C2185" s="5" t="s">
        <v>298</v>
      </c>
      <c r="D2185" s="5">
        <v>6622.8140000000003</v>
      </c>
      <c r="E2185" s="5">
        <v>22003.761999999999</v>
      </c>
      <c r="F2185" s="5">
        <v>1494.2270000000001</v>
      </c>
      <c r="G2185" s="5">
        <v>6701.5829999999996</v>
      </c>
      <c r="H2185" s="5">
        <v>15302.179</v>
      </c>
      <c r="I2185" s="5">
        <v>3.5960000000000001</v>
      </c>
      <c r="J2185" s="5">
        <v>86.74</v>
      </c>
      <c r="K2185" s="5"/>
      <c r="L2185" s="5">
        <v>2098.4470000000001</v>
      </c>
      <c r="M2185" s="5">
        <v>297.48599999999999</v>
      </c>
      <c r="N2185" s="5">
        <v>1800.961</v>
      </c>
      <c r="O2185" s="5">
        <v>255020</v>
      </c>
      <c r="P2185" s="3"/>
      <c r="Q2185" s="3"/>
    </row>
    <row r="2186" spans="1:17" x14ac:dyDescent="0.2">
      <c r="A2186" s="2">
        <v>2011</v>
      </c>
      <c r="B2186" s="1" t="s">
        <v>297</v>
      </c>
      <c r="C2186" s="2" t="s">
        <v>298</v>
      </c>
      <c r="D2186" s="2">
        <v>5929.402</v>
      </c>
      <c r="E2186" s="2">
        <v>27320.218000000001</v>
      </c>
      <c r="F2186" s="2">
        <v>1539.6479999999999</v>
      </c>
      <c r="G2186" s="2">
        <v>9390.3389999999999</v>
      </c>
      <c r="H2186" s="2">
        <v>17929.879000000001</v>
      </c>
      <c r="I2186" s="2">
        <v>25.03</v>
      </c>
      <c r="J2186" s="2">
        <v>110.753</v>
      </c>
      <c r="K2186" s="2"/>
      <c r="L2186" s="2">
        <v>3910.0459999999998</v>
      </c>
      <c r="M2186" s="2">
        <v>680.65899999999999</v>
      </c>
      <c r="N2186" s="2">
        <v>3229.3870000000002</v>
      </c>
      <c r="O2186" s="2">
        <v>255020</v>
      </c>
      <c r="P2186" s="3"/>
      <c r="Q2186" s="3"/>
    </row>
    <row r="2187" spans="1:17" x14ac:dyDescent="0.2">
      <c r="A2187" s="5">
        <v>2012</v>
      </c>
      <c r="B2187" s="4" t="s">
        <v>297</v>
      </c>
      <c r="C2187" s="5" t="s">
        <v>298</v>
      </c>
      <c r="D2187" s="5">
        <v>9408</v>
      </c>
      <c r="E2187" s="5">
        <v>37074</v>
      </c>
      <c r="F2187" s="5">
        <v>4519</v>
      </c>
      <c r="G2187" s="5">
        <v>16209</v>
      </c>
      <c r="H2187" s="5">
        <v>20865</v>
      </c>
      <c r="I2187" s="5">
        <v>63</v>
      </c>
      <c r="J2187" s="5">
        <v>134</v>
      </c>
      <c r="K2187" s="5"/>
      <c r="L2187" s="5">
        <v>3084</v>
      </c>
      <c r="M2187" s="5">
        <v>475</v>
      </c>
      <c r="N2187" s="5">
        <v>2609</v>
      </c>
      <c r="O2187" s="5">
        <v>255020</v>
      </c>
      <c r="P2187" s="3"/>
      <c r="Q2187" s="3"/>
    </row>
    <row r="2188" spans="1:17" x14ac:dyDescent="0.2">
      <c r="A2188" s="2">
        <v>2013</v>
      </c>
      <c r="B2188" s="1" t="s">
        <v>297</v>
      </c>
      <c r="C2188" s="2" t="s">
        <v>298</v>
      </c>
      <c r="D2188" s="2">
        <v>9025</v>
      </c>
      <c r="E2188" s="2">
        <v>41488</v>
      </c>
      <c r="F2188" s="2">
        <v>4123</v>
      </c>
      <c r="G2188" s="2">
        <v>17841</v>
      </c>
      <c r="H2188" s="2">
        <v>23647</v>
      </c>
      <c r="I2188" s="2">
        <v>100</v>
      </c>
      <c r="J2188" s="2">
        <v>111</v>
      </c>
      <c r="K2188" s="2"/>
      <c r="L2188" s="2">
        <v>3466</v>
      </c>
      <c r="M2188" s="2">
        <v>610</v>
      </c>
      <c r="N2188" s="2">
        <v>2856</v>
      </c>
      <c r="O2188" s="2">
        <v>255020</v>
      </c>
      <c r="P2188" s="3"/>
      <c r="Q2188" s="3"/>
    </row>
    <row r="2189" spans="1:17" x14ac:dyDescent="0.2">
      <c r="A2189" s="5">
        <v>2014</v>
      </c>
      <c r="B2189" s="4" t="s">
        <v>297</v>
      </c>
      <c r="C2189" s="5" t="s">
        <v>298</v>
      </c>
      <c r="D2189" s="5">
        <v>10098</v>
      </c>
      <c r="E2189" s="5">
        <v>45132</v>
      </c>
      <c r="F2189" s="5">
        <v>7627</v>
      </c>
      <c r="G2189" s="5">
        <v>25226</v>
      </c>
      <c r="H2189" s="5">
        <v>19906</v>
      </c>
      <c r="I2189" s="5">
        <v>123</v>
      </c>
      <c r="J2189" s="5">
        <v>133</v>
      </c>
      <c r="K2189" s="5"/>
      <c r="L2189" s="5">
        <v>3531</v>
      </c>
      <c r="M2189" s="5">
        <v>3485</v>
      </c>
      <c r="N2189" s="5">
        <v>46</v>
      </c>
      <c r="O2189" s="5">
        <v>255020</v>
      </c>
      <c r="P2189" s="3"/>
      <c r="Q2189" s="3"/>
    </row>
    <row r="2190" spans="1:17" x14ac:dyDescent="0.2">
      <c r="A2190" s="2">
        <v>2015</v>
      </c>
      <c r="B2190" s="1" t="s">
        <v>297</v>
      </c>
      <c r="C2190" s="2" t="s">
        <v>298</v>
      </c>
      <c r="D2190" s="2">
        <v>6131</v>
      </c>
      <c r="E2190" s="2">
        <v>17785</v>
      </c>
      <c r="F2190" s="2">
        <v>6779</v>
      </c>
      <c r="G2190" s="2">
        <v>11209</v>
      </c>
      <c r="H2190" s="2">
        <v>6576</v>
      </c>
      <c r="I2190" s="2">
        <v>144</v>
      </c>
      <c r="J2190" s="2">
        <v>97</v>
      </c>
      <c r="K2190" s="2"/>
      <c r="L2190" s="2">
        <v>2406</v>
      </c>
      <c r="M2190" s="2">
        <v>459</v>
      </c>
      <c r="N2190" s="2">
        <v>1725</v>
      </c>
      <c r="O2190" s="2">
        <v>255020</v>
      </c>
      <c r="P2190" s="3"/>
      <c r="Q2190" s="3"/>
    </row>
    <row r="2191" spans="1:17" x14ac:dyDescent="0.2">
      <c r="A2191" s="5">
        <v>2016</v>
      </c>
      <c r="B2191" s="4" t="s">
        <v>297</v>
      </c>
      <c r="C2191" s="5" t="s">
        <v>298</v>
      </c>
      <c r="D2191" s="5">
        <v>7149</v>
      </c>
      <c r="E2191" s="5">
        <v>23847</v>
      </c>
      <c r="F2191" s="5">
        <v>8958</v>
      </c>
      <c r="G2191" s="5">
        <v>13308</v>
      </c>
      <c r="H2191" s="5">
        <v>10539</v>
      </c>
      <c r="I2191" s="5">
        <v>225</v>
      </c>
      <c r="J2191" s="5">
        <v>125</v>
      </c>
      <c r="K2191" s="5"/>
      <c r="L2191" s="5">
        <v>3651</v>
      </c>
      <c r="M2191" s="5">
        <v>-3634</v>
      </c>
      <c r="N2191" s="5">
        <v>7266</v>
      </c>
      <c r="O2191" s="5">
        <v>255020</v>
      </c>
      <c r="P2191" s="3"/>
      <c r="Q2191" s="3"/>
    </row>
    <row r="2192" spans="1:17" x14ac:dyDescent="0.2">
      <c r="A2192" s="2">
        <v>2017</v>
      </c>
      <c r="B2192" s="1" t="s">
        <v>297</v>
      </c>
      <c r="C2192" s="2" t="s">
        <v>298</v>
      </c>
      <c r="D2192" s="2">
        <v>5863</v>
      </c>
      <c r="E2192" s="2">
        <v>25981</v>
      </c>
      <c r="F2192" s="2">
        <v>9984</v>
      </c>
      <c r="G2192" s="2">
        <v>17918</v>
      </c>
      <c r="H2192" s="2">
        <v>8063</v>
      </c>
      <c r="I2192" s="2">
        <v>292</v>
      </c>
      <c r="J2192" s="2">
        <v>177</v>
      </c>
      <c r="K2192" s="2"/>
      <c r="L2192" s="2">
        <v>2276</v>
      </c>
      <c r="M2192" s="2">
        <v>3288</v>
      </c>
      <c r="N2192" s="2">
        <v>-1016</v>
      </c>
      <c r="O2192" s="2">
        <v>255020</v>
      </c>
      <c r="P2192" s="3"/>
      <c r="Q2192" s="3"/>
    </row>
    <row r="2193" spans="1:17" x14ac:dyDescent="0.2">
      <c r="A2193" s="5">
        <v>2018</v>
      </c>
      <c r="B2193" s="4" t="s">
        <v>297</v>
      </c>
      <c r="C2193" s="5" t="s">
        <v>298</v>
      </c>
      <c r="D2193" s="5">
        <v>4915</v>
      </c>
      <c r="E2193" s="5">
        <v>22819</v>
      </c>
      <c r="F2193" s="5">
        <v>9227</v>
      </c>
      <c r="G2193" s="5">
        <v>16538</v>
      </c>
      <c r="H2193" s="5">
        <v>6281</v>
      </c>
      <c r="I2193" s="5">
        <v>326</v>
      </c>
      <c r="J2193" s="5">
        <v>176</v>
      </c>
      <c r="K2193" s="5"/>
      <c r="L2193" s="5">
        <v>2718</v>
      </c>
      <c r="M2193" s="5">
        <v>190</v>
      </c>
      <c r="N2193" s="5">
        <v>2530</v>
      </c>
      <c r="O2193" s="5">
        <v>255020</v>
      </c>
      <c r="P2193" s="3"/>
      <c r="Q2193" s="3"/>
    </row>
    <row r="2194" spans="1:17" x14ac:dyDescent="0.2">
      <c r="A2194" s="2">
        <v>2019</v>
      </c>
      <c r="B2194" s="1" t="s">
        <v>297</v>
      </c>
      <c r="C2194" s="2" t="s">
        <v>298</v>
      </c>
      <c r="D2194" s="2">
        <v>2825</v>
      </c>
      <c r="E2194" s="2">
        <v>18174</v>
      </c>
      <c r="F2194" s="2">
        <v>8399</v>
      </c>
      <c r="G2194" s="2">
        <v>15304</v>
      </c>
      <c r="H2194" s="2">
        <v>2870</v>
      </c>
      <c r="I2194" s="2">
        <v>311</v>
      </c>
      <c r="J2194" s="2">
        <v>120</v>
      </c>
      <c r="K2194" s="2"/>
      <c r="L2194" s="2">
        <v>2207</v>
      </c>
      <c r="M2194" s="2">
        <v>415</v>
      </c>
      <c r="N2194" s="2">
        <v>1786</v>
      </c>
      <c r="O2194" s="2">
        <v>255020</v>
      </c>
      <c r="P2194" s="3"/>
      <c r="Q2194" s="3"/>
    </row>
    <row r="2195" spans="1:17" x14ac:dyDescent="0.2">
      <c r="A2195" s="5">
        <v>2004</v>
      </c>
      <c r="B2195" s="4" t="s">
        <v>299</v>
      </c>
      <c r="C2195" s="5" t="s">
        <v>300</v>
      </c>
      <c r="D2195" s="5">
        <v>71.230999999999995</v>
      </c>
      <c r="E2195" s="5">
        <v>3716.174</v>
      </c>
      <c r="F2195" s="5">
        <v>650.59699999999998</v>
      </c>
      <c r="G2195" s="5">
        <v>2153.6550000000002</v>
      </c>
      <c r="H2195" s="5">
        <v>1562.519</v>
      </c>
      <c r="I2195" s="5">
        <v>48.478999999999999</v>
      </c>
      <c r="J2195" s="5">
        <v>3.1349999999999998</v>
      </c>
      <c r="K2195" s="5"/>
      <c r="L2195" s="5">
        <v>488.77800000000002</v>
      </c>
      <c r="M2195" s="5">
        <v>178.29</v>
      </c>
      <c r="N2195" s="5">
        <v>310.488</v>
      </c>
      <c r="O2195" s="5">
        <v>151010</v>
      </c>
      <c r="P2195" s="3"/>
      <c r="Q2195" s="3"/>
    </row>
    <row r="2196" spans="1:17" x14ac:dyDescent="0.2">
      <c r="A2196" s="2">
        <v>2005</v>
      </c>
      <c r="B2196" s="1" t="s">
        <v>299</v>
      </c>
      <c r="C2196" s="2" t="s">
        <v>300</v>
      </c>
      <c r="D2196" s="2">
        <v>229.441</v>
      </c>
      <c r="E2196" s="2">
        <v>3796.6280000000002</v>
      </c>
      <c r="F2196" s="2">
        <v>599.57600000000002</v>
      </c>
      <c r="G2196" s="2">
        <v>2147.4180000000001</v>
      </c>
      <c r="H2196" s="2">
        <v>1649.21</v>
      </c>
      <c r="I2196" s="2">
        <v>49.795999999999999</v>
      </c>
      <c r="J2196" s="2">
        <v>5.5579999999999998</v>
      </c>
      <c r="K2196" s="2"/>
      <c r="L2196" s="2">
        <v>498.18200000000002</v>
      </c>
      <c r="M2196" s="2">
        <v>178.70099999999999</v>
      </c>
      <c r="N2196" s="2">
        <v>319.48099999999999</v>
      </c>
      <c r="O2196" s="2">
        <v>151010</v>
      </c>
      <c r="P2196" s="3"/>
      <c r="Q2196" s="3"/>
    </row>
    <row r="2197" spans="1:17" x14ac:dyDescent="0.2">
      <c r="A2197" s="5">
        <v>2006</v>
      </c>
      <c r="B2197" s="4" t="s">
        <v>299</v>
      </c>
      <c r="C2197" s="5" t="s">
        <v>300</v>
      </c>
      <c r="D2197" s="5">
        <v>484.029</v>
      </c>
      <c r="E2197" s="5">
        <v>4419.3649999999998</v>
      </c>
      <c r="F2197" s="5">
        <v>956.93600000000004</v>
      </c>
      <c r="G2197" s="5">
        <v>2739.1350000000002</v>
      </c>
      <c r="H2197" s="5">
        <v>1680.23</v>
      </c>
      <c r="I2197" s="5">
        <v>51.317999999999998</v>
      </c>
      <c r="J2197" s="5">
        <v>6.9</v>
      </c>
      <c r="K2197" s="5"/>
      <c r="L2197" s="5">
        <v>567.22400000000005</v>
      </c>
      <c r="M2197" s="5">
        <v>198.60900000000001</v>
      </c>
      <c r="N2197" s="5">
        <v>368.61500000000001</v>
      </c>
      <c r="O2197" s="5">
        <v>151010</v>
      </c>
      <c r="P2197" s="3"/>
      <c r="Q2197" s="3"/>
    </row>
    <row r="2198" spans="1:17" x14ac:dyDescent="0.2">
      <c r="A2198" s="2">
        <v>2007</v>
      </c>
      <c r="B2198" s="1" t="s">
        <v>299</v>
      </c>
      <c r="C2198" s="2" t="s">
        <v>300</v>
      </c>
      <c r="D2198" s="2">
        <v>137.4</v>
      </c>
      <c r="E2198" s="2">
        <v>4722.8</v>
      </c>
      <c r="F2198" s="2">
        <v>603.1</v>
      </c>
      <c r="G2198" s="2">
        <v>2787.1</v>
      </c>
      <c r="H2198" s="2">
        <v>1935.7</v>
      </c>
      <c r="I2198" s="2">
        <v>58.9</v>
      </c>
      <c r="J2198" s="2">
        <v>7.9</v>
      </c>
      <c r="K2198" s="2"/>
      <c r="L2198" s="2">
        <v>616.29999999999995</v>
      </c>
      <c r="M2198" s="2">
        <v>189.1</v>
      </c>
      <c r="N2198" s="2">
        <v>427.2</v>
      </c>
      <c r="O2198" s="2">
        <v>151010</v>
      </c>
      <c r="P2198" s="3"/>
      <c r="Q2198" s="3"/>
    </row>
    <row r="2199" spans="1:17" x14ac:dyDescent="0.2">
      <c r="A2199" s="5">
        <v>2008</v>
      </c>
      <c r="B2199" s="4" t="s">
        <v>299</v>
      </c>
      <c r="C2199" s="5" t="s">
        <v>300</v>
      </c>
      <c r="D2199" s="5">
        <v>66.7</v>
      </c>
      <c r="E2199" s="5">
        <v>4756.8999999999996</v>
      </c>
      <c r="F2199" s="5">
        <v>804.4</v>
      </c>
      <c r="G2199" s="5">
        <v>3177.9</v>
      </c>
      <c r="H2199" s="5">
        <v>1571.6</v>
      </c>
      <c r="I2199" s="5">
        <v>70.8</v>
      </c>
      <c r="J2199" s="5">
        <v>9.1999999999999993</v>
      </c>
      <c r="K2199" s="5"/>
      <c r="L2199" s="5">
        <v>650.9</v>
      </c>
      <c r="M2199" s="5">
        <v>202.8</v>
      </c>
      <c r="N2199" s="5">
        <v>448.1</v>
      </c>
      <c r="O2199" s="5">
        <v>151010</v>
      </c>
      <c r="P2199" s="3"/>
      <c r="Q2199" s="3"/>
    </row>
    <row r="2200" spans="1:17" x14ac:dyDescent="0.2">
      <c r="A2200" s="2">
        <v>2009</v>
      </c>
      <c r="B2200" s="1" t="s">
        <v>299</v>
      </c>
      <c r="C2200" s="2" t="s">
        <v>300</v>
      </c>
      <c r="D2200" s="2">
        <v>73.599999999999994</v>
      </c>
      <c r="E2200" s="2">
        <v>5020.8999999999996</v>
      </c>
      <c r="F2200" s="2">
        <v>876.7</v>
      </c>
      <c r="G2200" s="2">
        <v>3011.3</v>
      </c>
      <c r="H2200" s="2">
        <v>2000.9</v>
      </c>
      <c r="I2200" s="2">
        <v>67.5</v>
      </c>
      <c r="J2200" s="2">
        <v>6.3</v>
      </c>
      <c r="K2200" s="2">
        <v>1.4</v>
      </c>
      <c r="L2200" s="2">
        <v>620.1</v>
      </c>
      <c r="M2200" s="2">
        <v>201.4</v>
      </c>
      <c r="N2200" s="2">
        <v>417.3</v>
      </c>
      <c r="O2200" s="2">
        <v>151010</v>
      </c>
      <c r="P2200" s="3"/>
      <c r="Q2200" s="3"/>
    </row>
    <row r="2201" spans="1:17" x14ac:dyDescent="0.2">
      <c r="A2201" s="5">
        <v>2010</v>
      </c>
      <c r="B2201" s="4" t="s">
        <v>299</v>
      </c>
      <c r="C2201" s="5" t="s">
        <v>300</v>
      </c>
      <c r="D2201" s="5">
        <v>242.3</v>
      </c>
      <c r="E2201" s="5">
        <v>4872.2</v>
      </c>
      <c r="F2201" s="5">
        <v>813.2</v>
      </c>
      <c r="G2201" s="5">
        <v>2739.2</v>
      </c>
      <c r="H2201" s="5">
        <v>2129.1999999999998</v>
      </c>
      <c r="I2201" s="5">
        <v>65.599999999999994</v>
      </c>
      <c r="J2201" s="5">
        <v>6.5</v>
      </c>
      <c r="K2201" s="5">
        <v>0.8</v>
      </c>
      <c r="L2201" s="5">
        <v>747.7</v>
      </c>
      <c r="M2201" s="5">
        <v>216.6</v>
      </c>
      <c r="N2201" s="5">
        <v>530.29999999999995</v>
      </c>
      <c r="O2201" s="5">
        <v>151010</v>
      </c>
      <c r="P2201" s="3"/>
      <c r="Q2201" s="3"/>
    </row>
    <row r="2202" spans="1:17" x14ac:dyDescent="0.2">
      <c r="A2202" s="2">
        <v>2011</v>
      </c>
      <c r="B2202" s="1" t="s">
        <v>299</v>
      </c>
      <c r="C2202" s="2" t="s">
        <v>300</v>
      </c>
      <c r="D2202" s="2">
        <v>1843.6</v>
      </c>
      <c r="E2202" s="2">
        <v>18240.8</v>
      </c>
      <c r="F2202" s="2">
        <v>6619.8</v>
      </c>
      <c r="G2202" s="2">
        <v>12499.7</v>
      </c>
      <c r="H2202" s="2">
        <v>5666.7</v>
      </c>
      <c r="I2202" s="2">
        <v>80.599999999999994</v>
      </c>
      <c r="J2202" s="2">
        <v>7.9</v>
      </c>
      <c r="K2202" s="2">
        <v>0.8</v>
      </c>
      <c r="L2202" s="2">
        <v>679.6</v>
      </c>
      <c r="M2202" s="2">
        <v>216.3</v>
      </c>
      <c r="N2202" s="2">
        <v>462.5</v>
      </c>
      <c r="O2202" s="2">
        <v>151010</v>
      </c>
      <c r="P2202" s="3"/>
      <c r="Q2202" s="3"/>
    </row>
    <row r="2203" spans="1:17" x14ac:dyDescent="0.2">
      <c r="A2203" s="5">
        <v>2012</v>
      </c>
      <c r="B2203" s="4" t="s">
        <v>299</v>
      </c>
      <c r="C2203" s="5" t="s">
        <v>300</v>
      </c>
      <c r="D2203" s="5">
        <v>1157.8</v>
      </c>
      <c r="E2203" s="5">
        <v>17572.3</v>
      </c>
      <c r="F2203" s="5">
        <v>5903.7</v>
      </c>
      <c r="G2203" s="5">
        <v>11412.2</v>
      </c>
      <c r="H2203" s="5">
        <v>6077</v>
      </c>
      <c r="I2203" s="5">
        <v>266.3</v>
      </c>
      <c r="J2203" s="5">
        <v>8.9</v>
      </c>
      <c r="K2203" s="5">
        <v>-2.2999999999999998</v>
      </c>
      <c r="L2203" s="5">
        <v>1012.6</v>
      </c>
      <c r="M2203" s="5">
        <v>311.3</v>
      </c>
      <c r="N2203" s="5">
        <v>703.6</v>
      </c>
      <c r="O2203" s="5">
        <v>151010</v>
      </c>
      <c r="P2203" s="3"/>
      <c r="Q2203" s="3"/>
    </row>
    <row r="2204" spans="1:17" x14ac:dyDescent="0.2">
      <c r="A2204" s="2">
        <v>2013</v>
      </c>
      <c r="B2204" s="1" t="s">
        <v>299</v>
      </c>
      <c r="C2204" s="2" t="s">
        <v>300</v>
      </c>
      <c r="D2204" s="2">
        <v>339.2</v>
      </c>
      <c r="E2204" s="2">
        <v>19636.5</v>
      </c>
      <c r="F2204" s="2">
        <v>6548.8</v>
      </c>
      <c r="G2204" s="2">
        <v>12227.1</v>
      </c>
      <c r="H2204" s="2">
        <v>7344.3</v>
      </c>
      <c r="I2204" s="2">
        <v>270.3</v>
      </c>
      <c r="J2204" s="2">
        <v>10.5</v>
      </c>
      <c r="K2204" s="2">
        <v>5.8</v>
      </c>
      <c r="L2204" s="2">
        <v>1298.3</v>
      </c>
      <c r="M2204" s="2">
        <v>324.7</v>
      </c>
      <c r="N2204" s="2">
        <v>967.8</v>
      </c>
      <c r="O2204" s="2">
        <v>151010</v>
      </c>
      <c r="P2204" s="3"/>
      <c r="Q2204" s="3"/>
    </row>
    <row r="2205" spans="1:17" x14ac:dyDescent="0.2">
      <c r="A2205" s="5">
        <v>2014</v>
      </c>
      <c r="B2205" s="4" t="s">
        <v>299</v>
      </c>
      <c r="C2205" s="5" t="s">
        <v>300</v>
      </c>
      <c r="D2205" s="5">
        <v>209.6</v>
      </c>
      <c r="E2205" s="5">
        <v>19466.7</v>
      </c>
      <c r="F2205" s="5">
        <v>5619.5</v>
      </c>
      <c r="G2205" s="5">
        <v>12084.6</v>
      </c>
      <c r="H2205" s="5">
        <v>7315.9</v>
      </c>
      <c r="I2205" s="5">
        <v>268</v>
      </c>
      <c r="J2205" s="5">
        <v>11.4</v>
      </c>
      <c r="K2205" s="5">
        <v>19.399999999999999</v>
      </c>
      <c r="L2205" s="5">
        <v>1698.4</v>
      </c>
      <c r="M2205" s="5">
        <v>476.2</v>
      </c>
      <c r="N2205" s="5">
        <v>1202.8</v>
      </c>
      <c r="O2205" s="5">
        <v>151010</v>
      </c>
      <c r="P2205" s="3"/>
      <c r="Q2205" s="3"/>
    </row>
    <row r="2206" spans="1:17" x14ac:dyDescent="0.2">
      <c r="A2206" s="2">
        <v>2015</v>
      </c>
      <c r="B2206" s="1" t="s">
        <v>299</v>
      </c>
      <c r="C2206" s="2" t="s">
        <v>300</v>
      </c>
      <c r="D2206" s="2">
        <v>92.8</v>
      </c>
      <c r="E2206" s="2">
        <v>18641.7</v>
      </c>
      <c r="F2206" s="2">
        <v>5829.6</v>
      </c>
      <c r="G2206" s="2">
        <v>11661.3</v>
      </c>
      <c r="H2206" s="2">
        <v>6909.9</v>
      </c>
      <c r="I2206" s="2">
        <v>253.7</v>
      </c>
      <c r="J2206" s="2">
        <v>10.1</v>
      </c>
      <c r="K2206" s="2">
        <v>15.1</v>
      </c>
      <c r="L2206" s="2">
        <v>1317.7</v>
      </c>
      <c r="M2206" s="2">
        <v>300.5</v>
      </c>
      <c r="N2206" s="2">
        <v>1002.1</v>
      </c>
      <c r="O2206" s="2">
        <v>151010</v>
      </c>
      <c r="P2206" s="3"/>
      <c r="Q2206" s="3"/>
    </row>
    <row r="2207" spans="1:17" x14ac:dyDescent="0.2">
      <c r="A2207" s="5">
        <v>2016</v>
      </c>
      <c r="B2207" s="4" t="s">
        <v>299</v>
      </c>
      <c r="C2207" s="5" t="s">
        <v>300</v>
      </c>
      <c r="D2207" s="5">
        <v>327.39999999999998</v>
      </c>
      <c r="E2207" s="5">
        <v>18330.2</v>
      </c>
      <c r="F2207" s="5">
        <v>6657.1</v>
      </c>
      <c r="G2207" s="5">
        <v>11359.3</v>
      </c>
      <c r="H2207" s="5">
        <v>6901.1</v>
      </c>
      <c r="I2207" s="5">
        <v>285.39999999999998</v>
      </c>
      <c r="J2207" s="5">
        <v>20.8</v>
      </c>
      <c r="K2207" s="5">
        <v>17.5</v>
      </c>
      <c r="L2207" s="5">
        <v>1650.4</v>
      </c>
      <c r="M2207" s="5">
        <v>403.3</v>
      </c>
      <c r="N2207" s="5">
        <v>1229.5999999999999</v>
      </c>
      <c r="O2207" s="5">
        <v>151010</v>
      </c>
      <c r="P2207" s="3"/>
      <c r="Q2207" s="3"/>
    </row>
    <row r="2208" spans="1:17" x14ac:dyDescent="0.2">
      <c r="A2208" s="2">
        <v>2017</v>
      </c>
      <c r="B2208" s="1" t="s">
        <v>299</v>
      </c>
      <c r="C2208" s="2" t="s">
        <v>300</v>
      </c>
      <c r="D2208" s="2">
        <v>211.4</v>
      </c>
      <c r="E2208" s="2">
        <v>19962.400000000001</v>
      </c>
      <c r="F2208" s="2">
        <v>7308</v>
      </c>
      <c r="G2208" s="2">
        <v>12273.7</v>
      </c>
      <c r="H2208" s="2">
        <v>7618.5</v>
      </c>
      <c r="I2208" s="2">
        <v>252.7</v>
      </c>
      <c r="J2208" s="2">
        <v>19.600000000000001</v>
      </c>
      <c r="K2208" s="2">
        <v>14</v>
      </c>
      <c r="L2208" s="2">
        <v>1764.8</v>
      </c>
      <c r="M2208" s="2">
        <v>242.4</v>
      </c>
      <c r="N2208" s="2">
        <v>1508.4</v>
      </c>
      <c r="O2208" s="2">
        <v>151010</v>
      </c>
      <c r="P2208" s="3"/>
      <c r="Q2208" s="3"/>
    </row>
    <row r="2209" spans="1:17" x14ac:dyDescent="0.2">
      <c r="A2209" s="5">
        <v>2018</v>
      </c>
      <c r="B2209" s="4" t="s">
        <v>299</v>
      </c>
      <c r="C2209" s="5" t="s">
        <v>300</v>
      </c>
      <c r="D2209" s="5">
        <v>114.7</v>
      </c>
      <c r="E2209" s="5">
        <v>20074.5</v>
      </c>
      <c r="F2209" s="5">
        <v>6703</v>
      </c>
      <c r="G2209" s="5">
        <v>12020.9</v>
      </c>
      <c r="H2209" s="5">
        <v>8003.2</v>
      </c>
      <c r="I2209" s="5">
        <v>236.9</v>
      </c>
      <c r="J2209" s="5">
        <v>14.9</v>
      </c>
      <c r="K2209" s="5">
        <v>11.2</v>
      </c>
      <c r="L2209" s="5">
        <v>1804.6</v>
      </c>
      <c r="M2209" s="5">
        <v>364.3</v>
      </c>
      <c r="N2209" s="5">
        <v>1429.1</v>
      </c>
      <c r="O2209" s="5">
        <v>151010</v>
      </c>
      <c r="P2209" s="3"/>
      <c r="Q2209" s="3"/>
    </row>
    <row r="2210" spans="1:17" x14ac:dyDescent="0.2">
      <c r="A2210" s="2">
        <v>2019</v>
      </c>
      <c r="B2210" s="1" t="s">
        <v>299</v>
      </c>
      <c r="C2210" s="2" t="s">
        <v>300</v>
      </c>
      <c r="D2210" s="2">
        <v>186.4</v>
      </c>
      <c r="E2210" s="2">
        <v>20869.099999999999</v>
      </c>
      <c r="F2210" s="2">
        <v>6852.8</v>
      </c>
      <c r="G2210" s="2">
        <v>12143.3</v>
      </c>
      <c r="H2210" s="2">
        <v>8685.2999999999993</v>
      </c>
      <c r="I2210" s="2">
        <v>215.1</v>
      </c>
      <c r="J2210" s="2">
        <v>24.1</v>
      </c>
      <c r="K2210" s="2">
        <v>17.3</v>
      </c>
      <c r="L2210" s="2">
        <v>1898.9</v>
      </c>
      <c r="M2210" s="2">
        <v>322.7</v>
      </c>
      <c r="N2210" s="2">
        <v>1558.9</v>
      </c>
      <c r="O2210" s="2">
        <v>151010</v>
      </c>
      <c r="P2210" s="3"/>
      <c r="Q2210" s="3"/>
    </row>
    <row r="2211" spans="1:17" x14ac:dyDescent="0.2">
      <c r="A2211" s="5">
        <v>2004</v>
      </c>
      <c r="B2211" s="4" t="s">
        <v>301</v>
      </c>
      <c r="C2211" s="5" t="s">
        <v>302</v>
      </c>
      <c r="D2211" s="5">
        <v>44</v>
      </c>
      <c r="E2211" s="5">
        <v>22560</v>
      </c>
      <c r="F2211" s="5"/>
      <c r="G2211" s="5">
        <v>15254</v>
      </c>
      <c r="H2211" s="5">
        <v>7267</v>
      </c>
      <c r="I2211" s="5">
        <v>462</v>
      </c>
      <c r="J2211" s="5"/>
      <c r="K2211" s="5"/>
      <c r="L2211" s="5">
        <v>832</v>
      </c>
      <c r="M2211" s="5">
        <v>272</v>
      </c>
      <c r="N2211" s="5">
        <v>548</v>
      </c>
      <c r="O2211" s="5">
        <v>551030</v>
      </c>
      <c r="P2211" s="3"/>
      <c r="Q2211" s="3"/>
    </row>
    <row r="2212" spans="1:17" x14ac:dyDescent="0.2">
      <c r="A2212" s="2">
        <v>2005</v>
      </c>
      <c r="B2212" s="1" t="s">
        <v>301</v>
      </c>
      <c r="C2212" s="2" t="s">
        <v>302</v>
      </c>
      <c r="D2212" s="2">
        <v>96</v>
      </c>
      <c r="E2212" s="2">
        <v>24850</v>
      </c>
      <c r="F2212" s="2"/>
      <c r="G2212" s="2">
        <v>17285</v>
      </c>
      <c r="H2212" s="2">
        <v>7523</v>
      </c>
      <c r="I2212" s="2">
        <v>471</v>
      </c>
      <c r="J2212" s="2"/>
      <c r="K2212" s="2"/>
      <c r="L2212" s="2">
        <v>1084</v>
      </c>
      <c r="M2212" s="2">
        <v>341</v>
      </c>
      <c r="N2212" s="2">
        <v>730</v>
      </c>
      <c r="O2212" s="2">
        <v>551030</v>
      </c>
      <c r="P2212" s="3"/>
      <c r="Q2212" s="3"/>
    </row>
    <row r="2213" spans="1:17" x14ac:dyDescent="0.2">
      <c r="A2213" s="5">
        <v>2006</v>
      </c>
      <c r="B2213" s="4" t="s">
        <v>301</v>
      </c>
      <c r="C2213" s="5" t="s">
        <v>302</v>
      </c>
      <c r="D2213" s="5">
        <v>112</v>
      </c>
      <c r="E2213" s="5">
        <v>26699</v>
      </c>
      <c r="F2213" s="5"/>
      <c r="G2213" s="5">
        <v>18441</v>
      </c>
      <c r="H2213" s="5">
        <v>8217</v>
      </c>
      <c r="I2213" s="5">
        <v>556</v>
      </c>
      <c r="J2213" s="5"/>
      <c r="K2213" s="5"/>
      <c r="L2213" s="5">
        <v>1139</v>
      </c>
      <c r="M2213" s="5">
        <v>390</v>
      </c>
      <c r="N2213" s="5">
        <v>748</v>
      </c>
      <c r="O2213" s="5">
        <v>551030</v>
      </c>
      <c r="P2213" s="3"/>
      <c r="Q2213" s="3"/>
    </row>
    <row r="2214" spans="1:17" x14ac:dyDescent="0.2">
      <c r="A2214" s="2">
        <v>2007</v>
      </c>
      <c r="B2214" s="1" t="s">
        <v>301</v>
      </c>
      <c r="C2214" s="2" t="s">
        <v>302</v>
      </c>
      <c r="D2214" s="2">
        <v>211</v>
      </c>
      <c r="E2214" s="2">
        <v>28343</v>
      </c>
      <c r="F2214" s="2"/>
      <c r="G2214" s="2">
        <v>19011</v>
      </c>
      <c r="H2214" s="2">
        <v>9289</v>
      </c>
      <c r="I2214" s="2">
        <v>527</v>
      </c>
      <c r="J2214" s="2"/>
      <c r="K2214" s="2"/>
      <c r="L2214" s="2">
        <v>1373</v>
      </c>
      <c r="M2214" s="2">
        <v>437</v>
      </c>
      <c r="N2214" s="2">
        <v>940</v>
      </c>
      <c r="O2214" s="2">
        <v>551030</v>
      </c>
      <c r="P2214" s="3"/>
      <c r="Q2214" s="3"/>
    </row>
    <row r="2215" spans="1:17" x14ac:dyDescent="0.2">
      <c r="A2215" s="5">
        <v>2008</v>
      </c>
      <c r="B2215" s="4" t="s">
        <v>301</v>
      </c>
      <c r="C2215" s="5" t="s">
        <v>302</v>
      </c>
      <c r="D2215" s="5">
        <v>74</v>
      </c>
      <c r="E2215" s="5">
        <v>33498</v>
      </c>
      <c r="F2215" s="5"/>
      <c r="G2215" s="5">
        <v>23587</v>
      </c>
      <c r="H2215" s="5">
        <v>9911</v>
      </c>
      <c r="I2215" s="5">
        <v>552</v>
      </c>
      <c r="J2215" s="5"/>
      <c r="K2215" s="5">
        <v>0</v>
      </c>
      <c r="L2215" s="5">
        <v>1457</v>
      </c>
      <c r="M2215" s="5">
        <v>524</v>
      </c>
      <c r="N2215" s="5">
        <v>1207</v>
      </c>
      <c r="O2215" s="5">
        <v>551030</v>
      </c>
      <c r="P2215" s="3"/>
      <c r="Q2215" s="3"/>
    </row>
    <row r="2216" spans="1:17" x14ac:dyDescent="0.2">
      <c r="A2216" s="2">
        <v>2009</v>
      </c>
      <c r="B2216" s="1" t="s">
        <v>301</v>
      </c>
      <c r="C2216" s="2" t="s">
        <v>302</v>
      </c>
      <c r="D2216" s="2">
        <v>260</v>
      </c>
      <c r="E2216" s="2">
        <v>33873</v>
      </c>
      <c r="F2216" s="2"/>
      <c r="G2216" s="2">
        <v>23411</v>
      </c>
      <c r="H2216" s="2">
        <v>10462</v>
      </c>
      <c r="I2216" s="2">
        <v>620</v>
      </c>
      <c r="J2216" s="2"/>
      <c r="K2216" s="2">
        <v>0</v>
      </c>
      <c r="L2216" s="2">
        <v>1319</v>
      </c>
      <c r="M2216" s="2">
        <v>440</v>
      </c>
      <c r="N2216" s="2">
        <v>879</v>
      </c>
      <c r="O2216" s="2">
        <v>551030</v>
      </c>
      <c r="P2216" s="3"/>
      <c r="Q2216" s="3"/>
    </row>
    <row r="2217" spans="1:17" x14ac:dyDescent="0.2">
      <c r="A2217" s="5">
        <v>2010</v>
      </c>
      <c r="B2217" s="4" t="s">
        <v>301</v>
      </c>
      <c r="C2217" s="5" t="s">
        <v>302</v>
      </c>
      <c r="D2217" s="5">
        <v>338</v>
      </c>
      <c r="E2217" s="5">
        <v>36146</v>
      </c>
      <c r="F2217" s="5"/>
      <c r="G2217" s="5">
        <v>24872</v>
      </c>
      <c r="H2217" s="5">
        <v>11274</v>
      </c>
      <c r="I2217" s="5">
        <v>618</v>
      </c>
      <c r="J2217" s="5"/>
      <c r="K2217" s="5">
        <v>0</v>
      </c>
      <c r="L2217" s="5">
        <v>1551</v>
      </c>
      <c r="M2217" s="5">
        <v>548</v>
      </c>
      <c r="N2217" s="5">
        <v>1003</v>
      </c>
      <c r="O2217" s="5">
        <v>551030</v>
      </c>
      <c r="P2217" s="3"/>
      <c r="Q2217" s="3"/>
    </row>
    <row r="2218" spans="1:17" x14ac:dyDescent="0.2">
      <c r="A2218" s="2">
        <v>2011</v>
      </c>
      <c r="B2218" s="1" t="s">
        <v>301</v>
      </c>
      <c r="C2218" s="2" t="s">
        <v>302</v>
      </c>
      <c r="D2218" s="2">
        <v>648</v>
      </c>
      <c r="E2218" s="2">
        <v>39214</v>
      </c>
      <c r="F2218" s="2"/>
      <c r="G2218" s="2">
        <v>27565</v>
      </c>
      <c r="H2218" s="2">
        <v>11649</v>
      </c>
      <c r="I2218" s="2">
        <v>600</v>
      </c>
      <c r="J2218" s="2"/>
      <c r="K2218" s="2">
        <v>0</v>
      </c>
      <c r="L2218" s="2">
        <v>1662</v>
      </c>
      <c r="M2218" s="2">
        <v>600</v>
      </c>
      <c r="N2218" s="2">
        <v>1062</v>
      </c>
      <c r="O2218" s="2">
        <v>551030</v>
      </c>
      <c r="P2218" s="3"/>
      <c r="Q2218" s="3"/>
    </row>
    <row r="2219" spans="1:17" x14ac:dyDescent="0.2">
      <c r="A2219" s="5">
        <v>2012</v>
      </c>
      <c r="B2219" s="4" t="s">
        <v>301</v>
      </c>
      <c r="C2219" s="5" t="s">
        <v>302</v>
      </c>
      <c r="D2219" s="5">
        <v>394</v>
      </c>
      <c r="E2219" s="5">
        <v>41209</v>
      </c>
      <c r="F2219" s="5"/>
      <c r="G2219" s="5">
        <v>29340</v>
      </c>
      <c r="H2219" s="5">
        <v>11869</v>
      </c>
      <c r="I2219" s="5">
        <v>606</v>
      </c>
      <c r="J2219" s="5"/>
      <c r="K2219" s="5">
        <v>0</v>
      </c>
      <c r="L2219" s="5">
        <v>1741</v>
      </c>
      <c r="M2219" s="5">
        <v>600</v>
      </c>
      <c r="N2219" s="5">
        <v>1141</v>
      </c>
      <c r="O2219" s="5">
        <v>551030</v>
      </c>
      <c r="P2219" s="3"/>
      <c r="Q2219" s="3"/>
    </row>
    <row r="2220" spans="1:17" x14ac:dyDescent="0.2">
      <c r="A2220" s="2">
        <v>2013</v>
      </c>
      <c r="B2220" s="1" t="s">
        <v>301</v>
      </c>
      <c r="C2220" s="2" t="s">
        <v>302</v>
      </c>
      <c r="D2220" s="2">
        <v>674</v>
      </c>
      <c r="E2220" s="2">
        <v>40647</v>
      </c>
      <c r="F2220" s="2"/>
      <c r="G2220" s="2">
        <v>28402</v>
      </c>
      <c r="H2220" s="2">
        <v>12245</v>
      </c>
      <c r="I2220" s="2">
        <v>721</v>
      </c>
      <c r="J2220" s="2"/>
      <c r="K2220" s="2">
        <v>0</v>
      </c>
      <c r="L2220" s="2">
        <v>1538</v>
      </c>
      <c r="M2220" s="2">
        <v>476</v>
      </c>
      <c r="N2220" s="2">
        <v>1062</v>
      </c>
      <c r="O2220" s="2">
        <v>551030</v>
      </c>
      <c r="P2220" s="3"/>
      <c r="Q2220" s="3"/>
    </row>
    <row r="2221" spans="1:17" x14ac:dyDescent="0.2">
      <c r="A2221" s="5">
        <v>2014</v>
      </c>
      <c r="B2221" s="4" t="s">
        <v>301</v>
      </c>
      <c r="C2221" s="5" t="s">
        <v>302</v>
      </c>
      <c r="D2221" s="5">
        <v>699</v>
      </c>
      <c r="E2221" s="5">
        <v>44308</v>
      </c>
      <c r="F2221" s="5"/>
      <c r="G2221" s="5">
        <v>31723</v>
      </c>
      <c r="H2221" s="5">
        <v>12576</v>
      </c>
      <c r="I2221" s="5">
        <v>592</v>
      </c>
      <c r="J2221" s="5"/>
      <c r="K2221" s="5"/>
      <c r="L2221" s="5">
        <v>1660</v>
      </c>
      <c r="M2221" s="5">
        <v>568</v>
      </c>
      <c r="N2221" s="5">
        <v>1092</v>
      </c>
      <c r="O2221" s="5">
        <v>551030</v>
      </c>
      <c r="P2221" s="3"/>
      <c r="Q2221" s="3"/>
    </row>
    <row r="2222" spans="1:17" x14ac:dyDescent="0.2">
      <c r="A2222" s="2">
        <v>2015</v>
      </c>
      <c r="B2222" s="1" t="s">
        <v>301</v>
      </c>
      <c r="C2222" s="2" t="s">
        <v>302</v>
      </c>
      <c r="D2222" s="2">
        <v>944</v>
      </c>
      <c r="E2222" s="2">
        <v>45642</v>
      </c>
      <c r="F2222" s="2"/>
      <c r="G2222" s="2">
        <v>32581</v>
      </c>
      <c r="H2222" s="2">
        <v>13052</v>
      </c>
      <c r="I2222" s="2">
        <v>656</v>
      </c>
      <c r="J2222" s="2"/>
      <c r="K2222" s="2">
        <v>0</v>
      </c>
      <c r="L2222" s="2">
        <v>1798</v>
      </c>
      <c r="M2222" s="2">
        <v>605</v>
      </c>
      <c r="N2222" s="2">
        <v>1193</v>
      </c>
      <c r="O2222" s="2">
        <v>551030</v>
      </c>
      <c r="P2222" s="3"/>
      <c r="Q2222" s="3"/>
    </row>
    <row r="2223" spans="1:17" x14ac:dyDescent="0.2">
      <c r="A2223" s="5">
        <v>2016</v>
      </c>
      <c r="B2223" s="4" t="s">
        <v>301</v>
      </c>
      <c r="C2223" s="5" t="s">
        <v>302</v>
      </c>
      <c r="D2223" s="5">
        <v>776</v>
      </c>
      <c r="E2223" s="5">
        <v>48255</v>
      </c>
      <c r="F2223" s="5"/>
      <c r="G2223" s="5">
        <v>33949</v>
      </c>
      <c r="H2223" s="5">
        <v>14298</v>
      </c>
      <c r="I2223" s="5">
        <v>702</v>
      </c>
      <c r="J2223" s="5"/>
      <c r="K2223" s="5">
        <v>0</v>
      </c>
      <c r="L2223" s="5">
        <v>1943</v>
      </c>
      <c r="M2223" s="5">
        <v>698</v>
      </c>
      <c r="N2223" s="5">
        <v>1245</v>
      </c>
      <c r="O2223" s="5">
        <v>551030</v>
      </c>
      <c r="P2223" s="3"/>
      <c r="Q2223" s="3"/>
    </row>
    <row r="2224" spans="1:17" x14ac:dyDescent="0.2">
      <c r="A2224" s="2">
        <v>2017</v>
      </c>
      <c r="B2224" s="1" t="s">
        <v>301</v>
      </c>
      <c r="C2224" s="2" t="s">
        <v>302</v>
      </c>
      <c r="D2224" s="2">
        <v>844</v>
      </c>
      <c r="E2224" s="2">
        <v>48111</v>
      </c>
      <c r="F2224" s="2"/>
      <c r="G2224" s="2">
        <v>32686</v>
      </c>
      <c r="H2224" s="2">
        <v>15418</v>
      </c>
      <c r="I2224" s="2">
        <v>737</v>
      </c>
      <c r="J2224" s="2"/>
      <c r="K2224" s="2">
        <v>0</v>
      </c>
      <c r="L2224" s="2">
        <v>1997</v>
      </c>
      <c r="M2224" s="2">
        <v>472</v>
      </c>
      <c r="N2224" s="2">
        <v>1525</v>
      </c>
      <c r="O2224" s="2">
        <v>551030</v>
      </c>
      <c r="P2224" s="3"/>
      <c r="Q2224" s="3"/>
    </row>
    <row r="2225" spans="1:17" x14ac:dyDescent="0.2">
      <c r="A2225" s="5">
        <v>2018</v>
      </c>
      <c r="B2225" s="4" t="s">
        <v>301</v>
      </c>
      <c r="C2225" s="5" t="s">
        <v>302</v>
      </c>
      <c r="D2225" s="5">
        <v>1006</v>
      </c>
      <c r="E2225" s="5">
        <v>53920</v>
      </c>
      <c r="F2225" s="5"/>
      <c r="G2225" s="5">
        <v>37081</v>
      </c>
      <c r="H2225" s="5">
        <v>16726</v>
      </c>
      <c r="I2225" s="5">
        <v>829</v>
      </c>
      <c r="J2225" s="5"/>
      <c r="K2225" s="5"/>
      <c r="L2225" s="5">
        <v>1783</v>
      </c>
      <c r="M2225" s="5">
        <v>401</v>
      </c>
      <c r="N2225" s="5">
        <v>1382</v>
      </c>
      <c r="O2225" s="5">
        <v>551030</v>
      </c>
      <c r="P2225" s="3"/>
      <c r="Q2225" s="3"/>
    </row>
    <row r="2226" spans="1:17" x14ac:dyDescent="0.2">
      <c r="A2226" s="2">
        <v>2019</v>
      </c>
      <c r="B2226" s="1" t="s">
        <v>301</v>
      </c>
      <c r="C2226" s="2" t="s">
        <v>302</v>
      </c>
      <c r="D2226" s="2">
        <v>1217</v>
      </c>
      <c r="E2226" s="2">
        <v>58079</v>
      </c>
      <c r="F2226" s="2"/>
      <c r="G2226" s="2">
        <v>39866</v>
      </c>
      <c r="H2226" s="2">
        <v>18022</v>
      </c>
      <c r="I2226" s="2">
        <v>1004</v>
      </c>
      <c r="J2226" s="2"/>
      <c r="K2226" s="2">
        <v>97</v>
      </c>
      <c r="L2226" s="2">
        <v>1736</v>
      </c>
      <c r="M2226" s="2">
        <v>296</v>
      </c>
      <c r="N2226" s="2">
        <v>1343</v>
      </c>
      <c r="O2226" s="2">
        <v>551030</v>
      </c>
      <c r="P2226" s="3"/>
      <c r="Q2226" s="3"/>
    </row>
    <row r="2227" spans="1:17" x14ac:dyDescent="0.2">
      <c r="A2227" s="5">
        <v>2004</v>
      </c>
      <c r="B2227" s="4" t="s">
        <v>303</v>
      </c>
      <c r="C2227" s="5" t="s">
        <v>304</v>
      </c>
      <c r="D2227" s="5">
        <v>52.1</v>
      </c>
      <c r="E2227" s="5">
        <v>1557.2</v>
      </c>
      <c r="F2227" s="5">
        <v>654.20000000000005</v>
      </c>
      <c r="G2227" s="5">
        <v>1033.5999999999999</v>
      </c>
      <c r="H2227" s="5">
        <v>523.6</v>
      </c>
      <c r="I2227" s="5">
        <v>34.9</v>
      </c>
      <c r="J2227" s="5"/>
      <c r="K2227" s="5">
        <v>3.2</v>
      </c>
      <c r="L2227" s="5">
        <v>388.4</v>
      </c>
      <c r="M2227" s="5">
        <v>147.9</v>
      </c>
      <c r="N2227" s="5">
        <v>234.7</v>
      </c>
      <c r="O2227" s="5">
        <v>202020</v>
      </c>
      <c r="P2227" s="3"/>
      <c r="Q2227" s="3"/>
    </row>
    <row r="2228" spans="1:17" x14ac:dyDescent="0.2">
      <c r="A2228" s="2">
        <v>2005</v>
      </c>
      <c r="B2228" s="1" t="s">
        <v>303</v>
      </c>
      <c r="C2228" s="2" t="s">
        <v>304</v>
      </c>
      <c r="D2228" s="2">
        <v>37.5</v>
      </c>
      <c r="E2228" s="2">
        <v>1831.5</v>
      </c>
      <c r="F2228" s="2">
        <v>556.1</v>
      </c>
      <c r="G2228" s="2">
        <v>1011.2</v>
      </c>
      <c r="H2228" s="2">
        <v>820.3</v>
      </c>
      <c r="I2228" s="2">
        <v>35.6</v>
      </c>
      <c r="J2228" s="2"/>
      <c r="K2228" s="2">
        <v>4.9000000000000004</v>
      </c>
      <c r="L2228" s="2">
        <v>395.6</v>
      </c>
      <c r="M2228" s="2">
        <v>144.19999999999999</v>
      </c>
      <c r="N2228" s="2">
        <v>246.5</v>
      </c>
      <c r="O2228" s="2">
        <v>202020</v>
      </c>
      <c r="P2228" s="3"/>
      <c r="Q2228" s="3"/>
    </row>
    <row r="2229" spans="1:17" x14ac:dyDescent="0.2">
      <c r="A2229" s="5">
        <v>2006</v>
      </c>
      <c r="B2229" s="4" t="s">
        <v>303</v>
      </c>
      <c r="C2229" s="5" t="s">
        <v>304</v>
      </c>
      <c r="D2229" s="5">
        <v>67.8</v>
      </c>
      <c r="E2229" s="5">
        <v>1790.6</v>
      </c>
      <c r="F2229" s="5">
        <v>503.9</v>
      </c>
      <c r="G2229" s="5">
        <v>952.5</v>
      </c>
      <c r="H2229" s="5">
        <v>838.1</v>
      </c>
      <c r="I2229" s="5">
        <v>31.9</v>
      </c>
      <c r="J2229" s="5"/>
      <c r="K2229" s="5">
        <v>4.5</v>
      </c>
      <c r="L2229" s="5">
        <v>420.4</v>
      </c>
      <c r="M2229" s="5">
        <v>141.4</v>
      </c>
      <c r="N2229" s="5">
        <v>274.5</v>
      </c>
      <c r="O2229" s="5">
        <v>202020</v>
      </c>
      <c r="P2229" s="3"/>
      <c r="Q2229" s="3"/>
    </row>
    <row r="2230" spans="1:17" x14ac:dyDescent="0.2">
      <c r="A2230" s="2">
        <v>2007</v>
      </c>
      <c r="B2230" s="1" t="s">
        <v>303</v>
      </c>
      <c r="C2230" s="2" t="s">
        <v>304</v>
      </c>
      <c r="D2230" s="2">
        <v>81.599999999999994</v>
      </c>
      <c r="E2230" s="2">
        <v>3523.9</v>
      </c>
      <c r="F2230" s="2">
        <v>1167.8</v>
      </c>
      <c r="G2230" s="2">
        <v>2124.6999999999998</v>
      </c>
      <c r="H2230" s="2">
        <v>1399.2</v>
      </c>
      <c r="I2230" s="2">
        <v>58.5</v>
      </c>
      <c r="J2230" s="2"/>
      <c r="K2230" s="2">
        <v>6.1</v>
      </c>
      <c r="L2230" s="2">
        <v>430.7</v>
      </c>
      <c r="M2230" s="2">
        <v>151.9</v>
      </c>
      <c r="N2230" s="2">
        <v>272.7</v>
      </c>
      <c r="O2230" s="2">
        <v>202020</v>
      </c>
      <c r="P2230" s="3"/>
      <c r="Q2230" s="3"/>
    </row>
    <row r="2231" spans="1:17" x14ac:dyDescent="0.2">
      <c r="A2231" s="5">
        <v>2008</v>
      </c>
      <c r="B2231" s="4" t="s">
        <v>303</v>
      </c>
      <c r="C2231" s="5" t="s">
        <v>304</v>
      </c>
      <c r="D2231" s="5">
        <v>58.2</v>
      </c>
      <c r="E2231" s="5">
        <v>3260.3</v>
      </c>
      <c r="F2231" s="5">
        <v>1216.3</v>
      </c>
      <c r="G2231" s="5">
        <v>1947.9</v>
      </c>
      <c r="H2231" s="5">
        <v>1312.4</v>
      </c>
      <c r="I2231" s="5">
        <v>71.3</v>
      </c>
      <c r="J2231" s="5"/>
      <c r="K2231" s="5">
        <v>6.2</v>
      </c>
      <c r="L2231" s="5">
        <v>412.1</v>
      </c>
      <c r="M2231" s="5">
        <v>133.1</v>
      </c>
      <c r="N2231" s="5">
        <v>272.8</v>
      </c>
      <c r="O2231" s="5">
        <v>202020</v>
      </c>
      <c r="P2231" s="3"/>
      <c r="Q2231" s="3"/>
    </row>
    <row r="2232" spans="1:17" x14ac:dyDescent="0.2">
      <c r="A2232" s="2">
        <v>2009</v>
      </c>
      <c r="B2232" s="1" t="s">
        <v>303</v>
      </c>
      <c r="C2232" s="2" t="s">
        <v>304</v>
      </c>
      <c r="D2232" s="2">
        <v>103.1</v>
      </c>
      <c r="E2232" s="2">
        <v>3550.5</v>
      </c>
      <c r="F2232" s="2">
        <v>1010.1</v>
      </c>
      <c r="G2232" s="2">
        <v>1935.5</v>
      </c>
      <c r="H2232" s="2">
        <v>1601.2</v>
      </c>
      <c r="I2232" s="2">
        <v>57</v>
      </c>
      <c r="J2232" s="2"/>
      <c r="K2232" s="2">
        <v>6.6</v>
      </c>
      <c r="L2232" s="2">
        <v>356.6</v>
      </c>
      <c r="M2232" s="2">
        <v>116.1</v>
      </c>
      <c r="N2232" s="2">
        <v>233.9</v>
      </c>
      <c r="O2232" s="2">
        <v>202020</v>
      </c>
      <c r="P2232" s="3"/>
      <c r="Q2232" s="3"/>
    </row>
    <row r="2233" spans="1:17" x14ac:dyDescent="0.2">
      <c r="A2233" s="5">
        <v>2010</v>
      </c>
      <c r="B2233" s="4" t="s">
        <v>303</v>
      </c>
      <c r="C2233" s="5" t="s">
        <v>304</v>
      </c>
      <c r="D2233" s="5">
        <v>119.4</v>
      </c>
      <c r="E2233" s="5">
        <v>3433.6</v>
      </c>
      <c r="F2233" s="5">
        <v>999.6</v>
      </c>
      <c r="G2233" s="5">
        <v>1725.2</v>
      </c>
      <c r="H2233" s="5">
        <v>1691.4</v>
      </c>
      <c r="I2233" s="5">
        <v>56.1</v>
      </c>
      <c r="J2233" s="5"/>
      <c r="K2233" s="5">
        <v>8.1</v>
      </c>
      <c r="L2233" s="5">
        <v>375.2</v>
      </c>
      <c r="M2233" s="5">
        <v>131.9</v>
      </c>
      <c r="N2233" s="5">
        <v>266.7</v>
      </c>
      <c r="O2233" s="5">
        <v>202020</v>
      </c>
      <c r="P2233" s="3"/>
      <c r="Q2233" s="3"/>
    </row>
    <row r="2234" spans="1:17" x14ac:dyDescent="0.2">
      <c r="A2234" s="2">
        <v>2011</v>
      </c>
      <c r="B2234" s="1" t="s">
        <v>303</v>
      </c>
      <c r="C2234" s="2" t="s">
        <v>304</v>
      </c>
      <c r="D2234" s="2">
        <v>127.7</v>
      </c>
      <c r="E2234" s="2">
        <v>3508.6</v>
      </c>
      <c r="F2234" s="2">
        <v>983.2</v>
      </c>
      <c r="G2234" s="2">
        <v>1786.5</v>
      </c>
      <c r="H2234" s="2">
        <v>1702.4</v>
      </c>
      <c r="I2234" s="2">
        <v>55.1</v>
      </c>
      <c r="J2234" s="2"/>
      <c r="K2234" s="2">
        <v>8.8000000000000007</v>
      </c>
      <c r="L2234" s="2">
        <v>408.2</v>
      </c>
      <c r="M2234" s="2">
        <v>168</v>
      </c>
      <c r="N2234" s="2">
        <v>232.9</v>
      </c>
      <c r="O2234" s="2">
        <v>202020</v>
      </c>
      <c r="P2234" s="3"/>
      <c r="Q2234" s="3"/>
    </row>
    <row r="2235" spans="1:17" x14ac:dyDescent="0.2">
      <c r="A2235" s="5">
        <v>2012</v>
      </c>
      <c r="B2235" s="4" t="s">
        <v>303</v>
      </c>
      <c r="C2235" s="5" t="s">
        <v>304</v>
      </c>
      <c r="D2235" s="5">
        <v>146.80000000000001</v>
      </c>
      <c r="E2235" s="5">
        <v>4511.1000000000004</v>
      </c>
      <c r="F2235" s="5">
        <v>1465.7</v>
      </c>
      <c r="G2235" s="5">
        <v>2551.9</v>
      </c>
      <c r="H2235" s="5">
        <v>1933.2</v>
      </c>
      <c r="I2235" s="5">
        <v>55.4</v>
      </c>
      <c r="J2235" s="5"/>
      <c r="K2235" s="5">
        <v>8.6999999999999993</v>
      </c>
      <c r="L2235" s="5">
        <v>440.2</v>
      </c>
      <c r="M2235" s="5">
        <v>159.4</v>
      </c>
      <c r="N2235" s="5">
        <v>272.10000000000002</v>
      </c>
      <c r="O2235" s="5">
        <v>202020</v>
      </c>
      <c r="P2235" s="3"/>
      <c r="Q2235" s="3"/>
    </row>
    <row r="2236" spans="1:17" x14ac:dyDescent="0.2">
      <c r="A2236" s="2">
        <v>2013</v>
      </c>
      <c r="B2236" s="1" t="s">
        <v>303</v>
      </c>
      <c r="C2236" s="2" t="s">
        <v>304</v>
      </c>
      <c r="D2236" s="2">
        <v>235.9</v>
      </c>
      <c r="E2236" s="2">
        <v>4539.8999999999996</v>
      </c>
      <c r="F2236" s="2">
        <v>1442</v>
      </c>
      <c r="G2236" s="2">
        <v>2198.9</v>
      </c>
      <c r="H2236" s="2">
        <v>2300.6999999999998</v>
      </c>
      <c r="I2236" s="2">
        <v>70.2</v>
      </c>
      <c r="J2236" s="2"/>
      <c r="K2236" s="2">
        <v>8.1</v>
      </c>
      <c r="L2236" s="2">
        <v>530.4</v>
      </c>
      <c r="M2236" s="2">
        <v>188.9</v>
      </c>
      <c r="N2236" s="2">
        <v>351.8</v>
      </c>
      <c r="O2236" s="2">
        <v>202020</v>
      </c>
      <c r="P2236" s="3"/>
      <c r="Q2236" s="3"/>
    </row>
    <row r="2237" spans="1:17" x14ac:dyDescent="0.2">
      <c r="A2237" s="5">
        <v>2014</v>
      </c>
      <c r="B2237" s="4" t="s">
        <v>303</v>
      </c>
      <c r="C2237" s="5" t="s">
        <v>304</v>
      </c>
      <c r="D2237" s="5">
        <v>179.1</v>
      </c>
      <c r="E2237" s="5">
        <v>4674.2</v>
      </c>
      <c r="F2237" s="5">
        <v>1146.4000000000001</v>
      </c>
      <c r="G2237" s="5">
        <v>2439.6</v>
      </c>
      <c r="H2237" s="5">
        <v>2200.1</v>
      </c>
      <c r="I2237" s="5">
        <v>68.599999999999994</v>
      </c>
      <c r="J2237" s="5"/>
      <c r="K2237" s="5">
        <v>6.6</v>
      </c>
      <c r="L2237" s="5">
        <v>574.20000000000005</v>
      </c>
      <c r="M2237" s="5">
        <v>200.2</v>
      </c>
      <c r="N2237" s="5">
        <v>367.4</v>
      </c>
      <c r="O2237" s="5">
        <v>202020</v>
      </c>
      <c r="P2237" s="3"/>
      <c r="Q2237" s="3"/>
    </row>
    <row r="2238" spans="1:17" x14ac:dyDescent="0.2">
      <c r="A2238" s="2">
        <v>2015</v>
      </c>
      <c r="B2238" s="1" t="s">
        <v>303</v>
      </c>
      <c r="C2238" s="2" t="s">
        <v>304</v>
      </c>
      <c r="D2238" s="2">
        <v>123.5</v>
      </c>
      <c r="E2238" s="2">
        <v>4509</v>
      </c>
      <c r="F2238" s="2">
        <v>1148</v>
      </c>
      <c r="G2238" s="2">
        <v>2158.6</v>
      </c>
      <c r="H2238" s="2">
        <v>2310.9</v>
      </c>
      <c r="I2238" s="2">
        <v>63.8</v>
      </c>
      <c r="J2238" s="2"/>
      <c r="K2238" s="2">
        <v>5.7</v>
      </c>
      <c r="L2238" s="2">
        <v>636.6</v>
      </c>
      <c r="M2238" s="2">
        <v>201.8</v>
      </c>
      <c r="N2238" s="2">
        <v>429.1</v>
      </c>
      <c r="O2238" s="2">
        <v>202020</v>
      </c>
      <c r="P2238" s="3"/>
      <c r="Q2238" s="3"/>
    </row>
    <row r="2239" spans="1:17" x14ac:dyDescent="0.2">
      <c r="A2239" s="5">
        <v>2016</v>
      </c>
      <c r="B2239" s="4" t="s">
        <v>303</v>
      </c>
      <c r="C2239" s="5" t="s">
        <v>304</v>
      </c>
      <c r="D2239" s="5">
        <v>157.30000000000001</v>
      </c>
      <c r="E2239" s="5">
        <v>6664</v>
      </c>
      <c r="F2239" s="5">
        <v>2361.9</v>
      </c>
      <c r="G2239" s="5">
        <v>3942.7</v>
      </c>
      <c r="H2239" s="5">
        <v>2662.7</v>
      </c>
      <c r="I2239" s="5">
        <v>91.4</v>
      </c>
      <c r="J2239" s="5">
        <v>3.5</v>
      </c>
      <c r="K2239" s="5">
        <v>6.3</v>
      </c>
      <c r="L2239" s="5">
        <v>728.2</v>
      </c>
      <c r="M2239" s="5">
        <v>233.1</v>
      </c>
      <c r="N2239" s="5">
        <v>488.8</v>
      </c>
      <c r="O2239" s="5">
        <v>202020</v>
      </c>
      <c r="P2239" s="3"/>
      <c r="Q2239" s="3"/>
    </row>
    <row r="2240" spans="1:17" x14ac:dyDescent="0.2">
      <c r="A2240" s="2">
        <v>2017</v>
      </c>
      <c r="B2240" s="1" t="s">
        <v>303</v>
      </c>
      <c r="C2240" s="2" t="s">
        <v>304</v>
      </c>
      <c r="D2240" s="2">
        <v>357.8</v>
      </c>
      <c r="E2240" s="2">
        <v>7233.4</v>
      </c>
      <c r="F2240" s="2">
        <v>2141.6999999999998</v>
      </c>
      <c r="G2240" s="2">
        <v>3994.4</v>
      </c>
      <c r="H2240" s="2">
        <v>3174.4</v>
      </c>
      <c r="I2240" s="2">
        <v>92.8</v>
      </c>
      <c r="J2240" s="2">
        <v>3.1</v>
      </c>
      <c r="K2240" s="2">
        <v>10.7</v>
      </c>
      <c r="L2240" s="2">
        <v>746.6</v>
      </c>
      <c r="M2240" s="2">
        <v>148.6</v>
      </c>
      <c r="N2240" s="2">
        <v>587.29999999999995</v>
      </c>
      <c r="O2240" s="2">
        <v>202020</v>
      </c>
      <c r="P2240" s="3"/>
      <c r="Q2240" s="3"/>
    </row>
    <row r="2241" spans="1:17" x14ac:dyDescent="0.2">
      <c r="A2241" s="5">
        <v>2018</v>
      </c>
      <c r="B2241" s="4" t="s">
        <v>303</v>
      </c>
      <c r="C2241" s="5" t="s">
        <v>304</v>
      </c>
      <c r="D2241" s="5">
        <v>254.6</v>
      </c>
      <c r="E2241" s="5">
        <v>7153.2</v>
      </c>
      <c r="F2241" s="5">
        <v>2635.5</v>
      </c>
      <c r="G2241" s="5">
        <v>3997.5</v>
      </c>
      <c r="H2241" s="5">
        <v>3107.8</v>
      </c>
      <c r="I2241" s="5">
        <v>103.5</v>
      </c>
      <c r="J2241" s="5">
        <v>4.2</v>
      </c>
      <c r="K2241" s="5">
        <v>6.5</v>
      </c>
      <c r="L2241" s="5">
        <v>356.3</v>
      </c>
      <c r="M2241" s="5">
        <v>50</v>
      </c>
      <c r="N2241" s="5">
        <v>299.8</v>
      </c>
      <c r="O2241" s="5">
        <v>202020</v>
      </c>
      <c r="P2241" s="3"/>
      <c r="Q2241" s="3"/>
    </row>
    <row r="2242" spans="1:17" x14ac:dyDescent="0.2">
      <c r="A2242" s="2">
        <v>2019</v>
      </c>
      <c r="B2242" s="1" t="s">
        <v>303</v>
      </c>
      <c r="C2242" s="2" t="s">
        <v>304</v>
      </c>
      <c r="D2242" s="2">
        <v>430.6</v>
      </c>
      <c r="E2242" s="2">
        <v>7909</v>
      </c>
      <c r="F2242" s="2">
        <v>3382.6</v>
      </c>
      <c r="G2242" s="2">
        <v>5286.1</v>
      </c>
      <c r="H2242" s="2">
        <v>2578.6</v>
      </c>
      <c r="I2242" s="2">
        <v>111.7</v>
      </c>
      <c r="J2242" s="2">
        <v>3.1</v>
      </c>
      <c r="K2242" s="2">
        <v>6</v>
      </c>
      <c r="L2242" s="2">
        <v>-433</v>
      </c>
      <c r="M2242" s="2">
        <v>-40.200000000000003</v>
      </c>
      <c r="N2242" s="2">
        <v>-398.8</v>
      </c>
      <c r="O2242" s="2">
        <v>202020</v>
      </c>
      <c r="P2242" s="3"/>
      <c r="Q2242" s="3"/>
    </row>
    <row r="2243" spans="1:17" x14ac:dyDescent="0.2">
      <c r="A2243" s="5">
        <v>2004</v>
      </c>
      <c r="B2243" s="4" t="s">
        <v>305</v>
      </c>
      <c r="C2243" s="5" t="s">
        <v>306</v>
      </c>
      <c r="D2243" s="5">
        <v>2761</v>
      </c>
      <c r="E2243" s="5">
        <v>33269</v>
      </c>
      <c r="F2243" s="5"/>
      <c r="G2243" s="5">
        <v>26778</v>
      </c>
      <c r="H2243" s="5">
        <v>6178</v>
      </c>
      <c r="I2243" s="5">
        <v>1006</v>
      </c>
      <c r="J2243" s="5">
        <v>46</v>
      </c>
      <c r="K2243" s="5">
        <v>142</v>
      </c>
      <c r="L2243" s="5">
        <v>282</v>
      </c>
      <c r="M2243" s="5">
        <v>-92</v>
      </c>
      <c r="N2243" s="5">
        <v>922</v>
      </c>
      <c r="O2243" s="5">
        <v>551010</v>
      </c>
      <c r="P2243" s="3"/>
      <c r="Q2243" s="3"/>
    </row>
    <row r="2244" spans="1:17" x14ac:dyDescent="0.2">
      <c r="A2244" s="2">
        <v>2005</v>
      </c>
      <c r="B2244" s="1" t="s">
        <v>305</v>
      </c>
      <c r="C2244" s="2" t="s">
        <v>306</v>
      </c>
      <c r="D2244" s="2">
        <v>1953</v>
      </c>
      <c r="E2244" s="2">
        <v>34791</v>
      </c>
      <c r="F2244" s="2"/>
      <c r="G2244" s="2">
        <v>27156</v>
      </c>
      <c r="H2244" s="2">
        <v>7334</v>
      </c>
      <c r="I2244" s="2">
        <v>810</v>
      </c>
      <c r="J2244" s="2">
        <v>112</v>
      </c>
      <c r="K2244" s="2">
        <v>167</v>
      </c>
      <c r="L2244" s="2">
        <v>1756</v>
      </c>
      <c r="M2244" s="2">
        <v>457</v>
      </c>
      <c r="N2244" s="2">
        <v>1161</v>
      </c>
      <c r="O2244" s="2">
        <v>551010</v>
      </c>
      <c r="P2244" s="3"/>
      <c r="Q2244" s="3"/>
    </row>
    <row r="2245" spans="1:17" x14ac:dyDescent="0.2">
      <c r="A2245" s="5">
        <v>2006</v>
      </c>
      <c r="B2245" s="4" t="s">
        <v>305</v>
      </c>
      <c r="C2245" s="5" t="s">
        <v>306</v>
      </c>
      <c r="D2245" s="5">
        <v>2412</v>
      </c>
      <c r="E2245" s="5">
        <v>36261</v>
      </c>
      <c r="F2245" s="5"/>
      <c r="G2245" s="5">
        <v>27366</v>
      </c>
      <c r="H2245" s="5">
        <v>8624</v>
      </c>
      <c r="I2245" s="5">
        <v>815</v>
      </c>
      <c r="J2245" s="5">
        <v>169</v>
      </c>
      <c r="K2245" s="5">
        <v>139</v>
      </c>
      <c r="L2245" s="5">
        <v>1855</v>
      </c>
      <c r="M2245" s="5">
        <v>582</v>
      </c>
      <c r="N2245" s="5">
        <v>1232</v>
      </c>
      <c r="O2245" s="5">
        <v>551010</v>
      </c>
      <c r="P2245" s="3"/>
      <c r="Q2245" s="3"/>
    </row>
    <row r="2246" spans="1:17" x14ac:dyDescent="0.2">
      <c r="A2246" s="2">
        <v>2007</v>
      </c>
      <c r="B2246" s="1" t="s">
        <v>305</v>
      </c>
      <c r="C2246" s="2" t="s">
        <v>306</v>
      </c>
      <c r="D2246" s="2">
        <v>1525</v>
      </c>
      <c r="E2246" s="2">
        <v>37562</v>
      </c>
      <c r="F2246" s="2"/>
      <c r="G2246" s="2">
        <v>27908</v>
      </c>
      <c r="H2246" s="2">
        <v>9359</v>
      </c>
      <c r="I2246" s="2">
        <v>776</v>
      </c>
      <c r="J2246" s="2">
        <v>154</v>
      </c>
      <c r="K2246" s="2">
        <v>156</v>
      </c>
      <c r="L2246" s="2">
        <v>1799</v>
      </c>
      <c r="M2246" s="2">
        <v>492</v>
      </c>
      <c r="N2246" s="2">
        <v>1149</v>
      </c>
      <c r="O2246" s="2">
        <v>551010</v>
      </c>
      <c r="P2246" s="3"/>
      <c r="Q2246" s="3"/>
    </row>
    <row r="2247" spans="1:17" x14ac:dyDescent="0.2">
      <c r="A2247" s="5">
        <v>2008</v>
      </c>
      <c r="B2247" s="4" t="s">
        <v>305</v>
      </c>
      <c r="C2247" s="5" t="s">
        <v>306</v>
      </c>
      <c r="D2247" s="5">
        <v>3926</v>
      </c>
      <c r="E2247" s="5">
        <v>44615</v>
      </c>
      <c r="F2247" s="5"/>
      <c r="G2247" s="5">
        <v>33906</v>
      </c>
      <c r="H2247" s="5">
        <v>10424</v>
      </c>
      <c r="I2247" s="5">
        <v>759</v>
      </c>
      <c r="J2247" s="5">
        <v>62</v>
      </c>
      <c r="K2247" s="5">
        <v>82</v>
      </c>
      <c r="L2247" s="5">
        <v>1944</v>
      </c>
      <c r="M2247" s="5">
        <v>596</v>
      </c>
      <c r="N2247" s="5">
        <v>1266</v>
      </c>
      <c r="O2247" s="5">
        <v>551010</v>
      </c>
      <c r="P2247" s="3"/>
      <c r="Q2247" s="3"/>
    </row>
    <row r="2248" spans="1:17" x14ac:dyDescent="0.2">
      <c r="A2248" s="2">
        <v>2009</v>
      </c>
      <c r="B2248" s="1" t="s">
        <v>305</v>
      </c>
      <c r="C2248" s="2" t="s">
        <v>306</v>
      </c>
      <c r="D2248" s="2">
        <v>1752</v>
      </c>
      <c r="E2248" s="2">
        <v>41444</v>
      </c>
      <c r="F2248" s="2"/>
      <c r="G2248" s="2">
        <v>30438</v>
      </c>
      <c r="H2248" s="2">
        <v>10748</v>
      </c>
      <c r="I2248" s="2">
        <v>783</v>
      </c>
      <c r="J2248" s="2">
        <v>32</v>
      </c>
      <c r="K2248" s="2">
        <v>45</v>
      </c>
      <c r="L2248" s="2">
        <v>854</v>
      </c>
      <c r="M2248" s="2">
        <v>-98</v>
      </c>
      <c r="N2248" s="2">
        <v>900</v>
      </c>
      <c r="O2248" s="2">
        <v>551010</v>
      </c>
      <c r="P2248" s="3"/>
      <c r="Q2248" s="3"/>
    </row>
    <row r="2249" spans="1:17" x14ac:dyDescent="0.2">
      <c r="A2249" s="5">
        <v>2010</v>
      </c>
      <c r="B2249" s="4" t="s">
        <v>305</v>
      </c>
      <c r="C2249" s="5" t="s">
        <v>306</v>
      </c>
      <c r="D2249" s="5">
        <v>1391</v>
      </c>
      <c r="E2249" s="5">
        <v>45530</v>
      </c>
      <c r="F2249" s="5"/>
      <c r="G2249" s="5">
        <v>34036</v>
      </c>
      <c r="H2249" s="5">
        <v>11490</v>
      </c>
      <c r="I2249" s="5">
        <v>798</v>
      </c>
      <c r="J2249" s="5">
        <v>31</v>
      </c>
      <c r="K2249" s="5">
        <v>-1</v>
      </c>
      <c r="L2249" s="5">
        <v>1657</v>
      </c>
      <c r="M2249" s="5">
        <v>354</v>
      </c>
      <c r="N2249" s="5">
        <v>1308</v>
      </c>
      <c r="O2249" s="5">
        <v>551010</v>
      </c>
      <c r="P2249" s="3"/>
      <c r="Q2249" s="3"/>
    </row>
    <row r="2250" spans="1:17" x14ac:dyDescent="0.2">
      <c r="A2250" s="2">
        <v>2011</v>
      </c>
      <c r="B2250" s="1" t="s">
        <v>305</v>
      </c>
      <c r="C2250" s="2" t="s">
        <v>306</v>
      </c>
      <c r="D2250" s="2">
        <v>1572</v>
      </c>
      <c r="E2250" s="2">
        <v>48039</v>
      </c>
      <c r="F2250" s="2"/>
      <c r="G2250" s="2">
        <v>36953</v>
      </c>
      <c r="H2250" s="2">
        <v>11084</v>
      </c>
      <c r="I2250" s="2">
        <v>904</v>
      </c>
      <c r="J2250" s="2">
        <v>37</v>
      </c>
      <c r="K2250" s="2">
        <v>-1</v>
      </c>
      <c r="L2250" s="2">
        <v>-264</v>
      </c>
      <c r="M2250" s="2">
        <v>-288</v>
      </c>
      <c r="N2250" s="2">
        <v>22</v>
      </c>
      <c r="O2250" s="2">
        <v>551010</v>
      </c>
      <c r="P2250" s="3"/>
      <c r="Q2250" s="3"/>
    </row>
    <row r="2251" spans="1:17" x14ac:dyDescent="0.2">
      <c r="A2251" s="5">
        <v>2012</v>
      </c>
      <c r="B2251" s="4" t="s">
        <v>305</v>
      </c>
      <c r="C2251" s="5" t="s">
        <v>306</v>
      </c>
      <c r="D2251" s="5">
        <v>170</v>
      </c>
      <c r="E2251" s="5">
        <v>44394</v>
      </c>
      <c r="F2251" s="5"/>
      <c r="G2251" s="5">
        <v>33203</v>
      </c>
      <c r="H2251" s="5">
        <v>11191</v>
      </c>
      <c r="I2251" s="5">
        <v>561</v>
      </c>
      <c r="J2251" s="5">
        <v>10</v>
      </c>
      <c r="K2251" s="5">
        <v>0</v>
      </c>
      <c r="L2251" s="5">
        <v>1861</v>
      </c>
      <c r="M2251" s="5">
        <v>267</v>
      </c>
      <c r="N2251" s="5">
        <v>-92</v>
      </c>
      <c r="O2251" s="5">
        <v>551010</v>
      </c>
      <c r="P2251" s="3"/>
      <c r="Q2251" s="3"/>
    </row>
    <row r="2252" spans="1:17" x14ac:dyDescent="0.2">
      <c r="A2252" s="2">
        <v>2013</v>
      </c>
      <c r="B2252" s="1" t="s">
        <v>305</v>
      </c>
      <c r="C2252" s="2" t="s">
        <v>306</v>
      </c>
      <c r="D2252" s="2">
        <v>146</v>
      </c>
      <c r="E2252" s="2">
        <v>46646</v>
      </c>
      <c r="F2252" s="2"/>
      <c r="G2252" s="2">
        <v>34955</v>
      </c>
      <c r="H2252" s="2">
        <v>11691</v>
      </c>
      <c r="I2252" s="2">
        <v>577</v>
      </c>
      <c r="J2252" s="2">
        <v>1</v>
      </c>
      <c r="K2252" s="2">
        <v>0</v>
      </c>
      <c r="L2252" s="2">
        <v>1221</v>
      </c>
      <c r="M2252" s="2">
        <v>242</v>
      </c>
      <c r="N2252" s="2">
        <v>1015</v>
      </c>
      <c r="O2252" s="2">
        <v>551010</v>
      </c>
      <c r="P2252" s="3"/>
      <c r="Q2252" s="3"/>
    </row>
    <row r="2253" spans="1:17" x14ac:dyDescent="0.2">
      <c r="A2253" s="5">
        <v>2014</v>
      </c>
      <c r="B2253" s="4" t="s">
        <v>305</v>
      </c>
      <c r="C2253" s="5" t="s">
        <v>306</v>
      </c>
      <c r="D2253" s="5">
        <v>132</v>
      </c>
      <c r="E2253" s="5">
        <v>50186</v>
      </c>
      <c r="F2253" s="5"/>
      <c r="G2253" s="5">
        <v>37198</v>
      </c>
      <c r="H2253" s="5">
        <v>12982</v>
      </c>
      <c r="I2253" s="5">
        <v>585</v>
      </c>
      <c r="J2253" s="5">
        <v>5</v>
      </c>
      <c r="K2253" s="5">
        <v>-3</v>
      </c>
      <c r="L2253" s="5">
        <v>1979</v>
      </c>
      <c r="M2253" s="5">
        <v>443</v>
      </c>
      <c r="N2253" s="5">
        <v>1724</v>
      </c>
      <c r="O2253" s="5">
        <v>551010</v>
      </c>
      <c r="P2253" s="3"/>
      <c r="Q2253" s="3"/>
    </row>
    <row r="2254" spans="1:17" x14ac:dyDescent="0.2">
      <c r="A2254" s="2">
        <v>2015</v>
      </c>
      <c r="B2254" s="1" t="s">
        <v>305</v>
      </c>
      <c r="C2254" s="2" t="s">
        <v>306</v>
      </c>
      <c r="D2254" s="2">
        <v>161</v>
      </c>
      <c r="E2254" s="2">
        <v>50310</v>
      </c>
      <c r="F2254" s="2"/>
      <c r="G2254" s="2">
        <v>36916</v>
      </c>
      <c r="H2254" s="2">
        <v>13388</v>
      </c>
      <c r="I2254" s="2">
        <v>586</v>
      </c>
      <c r="J2254" s="2">
        <v>4</v>
      </c>
      <c r="K2254" s="2">
        <v>-16</v>
      </c>
      <c r="L2254" s="2">
        <v>1568</v>
      </c>
      <c r="M2254" s="2">
        <v>486</v>
      </c>
      <c r="N2254" s="2">
        <v>1133</v>
      </c>
      <c r="O2254" s="2">
        <v>551010</v>
      </c>
      <c r="P2254" s="3"/>
      <c r="Q2254" s="3"/>
    </row>
    <row r="2255" spans="1:17" x14ac:dyDescent="0.2">
      <c r="A2255" s="5">
        <v>2016</v>
      </c>
      <c r="B2255" s="4" t="s">
        <v>305</v>
      </c>
      <c r="C2255" s="5" t="s">
        <v>306</v>
      </c>
      <c r="D2255" s="5">
        <v>96</v>
      </c>
      <c r="E2255" s="5">
        <v>51319</v>
      </c>
      <c r="F2255" s="5"/>
      <c r="G2255" s="5">
        <v>37127</v>
      </c>
      <c r="H2255" s="5">
        <v>14187</v>
      </c>
      <c r="I2255" s="5">
        <v>604</v>
      </c>
      <c r="J2255" s="5">
        <v>3</v>
      </c>
      <c r="K2255" s="5">
        <v>-9</v>
      </c>
      <c r="L2255" s="5">
        <v>1590</v>
      </c>
      <c r="M2255" s="5">
        <v>177</v>
      </c>
      <c r="N2255" s="5">
        <v>1434</v>
      </c>
      <c r="O2255" s="5">
        <v>551010</v>
      </c>
      <c r="P2255" s="3"/>
      <c r="Q2255" s="3"/>
    </row>
    <row r="2256" spans="1:17" x14ac:dyDescent="0.2">
      <c r="A2256" s="2">
        <v>2017</v>
      </c>
      <c r="B2256" s="1" t="s">
        <v>305</v>
      </c>
      <c r="C2256" s="2" t="s">
        <v>306</v>
      </c>
      <c r="D2256" s="2">
        <v>1091</v>
      </c>
      <c r="E2256" s="2">
        <v>52580</v>
      </c>
      <c r="F2256" s="2"/>
      <c r="G2256" s="2">
        <v>38695</v>
      </c>
      <c r="H2256" s="2">
        <v>13864</v>
      </c>
      <c r="I2256" s="2">
        <v>667</v>
      </c>
      <c r="J2256" s="2">
        <v>7</v>
      </c>
      <c r="K2256" s="2">
        <v>-21</v>
      </c>
      <c r="L2256" s="2">
        <v>949</v>
      </c>
      <c r="M2256" s="2">
        <v>281</v>
      </c>
      <c r="N2256" s="2">
        <v>689</v>
      </c>
      <c r="O2256" s="2">
        <v>551010</v>
      </c>
      <c r="P2256" s="3"/>
      <c r="Q2256" s="3"/>
    </row>
    <row r="2257" spans="1:17" x14ac:dyDescent="0.2">
      <c r="A2257" s="5">
        <v>2018</v>
      </c>
      <c r="B2257" s="4" t="s">
        <v>305</v>
      </c>
      <c r="C2257" s="5" t="s">
        <v>306</v>
      </c>
      <c r="D2257" s="5">
        <v>144</v>
      </c>
      <c r="E2257" s="5">
        <v>56715</v>
      </c>
      <c r="F2257" s="5"/>
      <c r="G2257" s="5">
        <v>44063</v>
      </c>
      <c r="H2257" s="5">
        <v>12652</v>
      </c>
      <c r="I2257" s="5">
        <v>778</v>
      </c>
      <c r="J2257" s="5">
        <v>24</v>
      </c>
      <c r="K2257" s="5">
        <v>-14</v>
      </c>
      <c r="L2257" s="5">
        <v>-1089</v>
      </c>
      <c r="M2257" s="5">
        <v>-739</v>
      </c>
      <c r="N2257" s="5">
        <v>-302</v>
      </c>
      <c r="O2257" s="5">
        <v>551010</v>
      </c>
      <c r="P2257" s="3"/>
      <c r="Q2257" s="3"/>
    </row>
    <row r="2258" spans="1:17" x14ac:dyDescent="0.2">
      <c r="A2258" s="2">
        <v>2019</v>
      </c>
      <c r="B2258" s="1" t="s">
        <v>305</v>
      </c>
      <c r="C2258" s="2" t="s">
        <v>306</v>
      </c>
      <c r="D2258" s="2">
        <v>68</v>
      </c>
      <c r="E2258" s="2">
        <v>64382</v>
      </c>
      <c r="F2258" s="2"/>
      <c r="G2258" s="2">
        <v>48886</v>
      </c>
      <c r="H2258" s="2">
        <v>15496</v>
      </c>
      <c r="I2258" s="2">
        <v>904</v>
      </c>
      <c r="J2258" s="2">
        <v>37</v>
      </c>
      <c r="K2258" s="2">
        <v>0</v>
      </c>
      <c r="L2258" s="2">
        <v>1127</v>
      </c>
      <c r="M2258" s="2">
        <v>-278</v>
      </c>
      <c r="N2258" s="2">
        <v>1405</v>
      </c>
      <c r="O2258" s="2">
        <v>551010</v>
      </c>
      <c r="P2258" s="3"/>
      <c r="Q2258" s="3"/>
    </row>
    <row r="2259" spans="1:17" x14ac:dyDescent="0.2">
      <c r="A2259" s="5">
        <v>2004</v>
      </c>
      <c r="B2259" s="4" t="s">
        <v>307</v>
      </c>
      <c r="C2259" s="5" t="s">
        <v>308</v>
      </c>
      <c r="D2259" s="5">
        <v>611.6</v>
      </c>
      <c r="E2259" s="5">
        <v>3708.1</v>
      </c>
      <c r="F2259" s="5">
        <v>535.29999999999995</v>
      </c>
      <c r="G2259" s="5">
        <v>1959.1</v>
      </c>
      <c r="H2259" s="5">
        <v>1733.5</v>
      </c>
      <c r="I2259" s="5">
        <v>27.1</v>
      </c>
      <c r="J2259" s="5"/>
      <c r="K2259" s="5">
        <v>8.9</v>
      </c>
      <c r="L2259" s="5">
        <v>616.9</v>
      </c>
      <c r="M2259" s="5">
        <v>232.6</v>
      </c>
      <c r="N2259" s="5">
        <v>342.1</v>
      </c>
      <c r="O2259" s="5">
        <v>303020</v>
      </c>
      <c r="P2259" s="3"/>
      <c r="Q2259" s="3"/>
    </row>
    <row r="2260" spans="1:17" x14ac:dyDescent="0.2">
      <c r="A2260" s="2">
        <v>2005</v>
      </c>
      <c r="B2260" s="1" t="s">
        <v>307</v>
      </c>
      <c r="C2260" s="2" t="s">
        <v>308</v>
      </c>
      <c r="D2260" s="2">
        <v>553.29999999999995</v>
      </c>
      <c r="E2260" s="2">
        <v>3885.8</v>
      </c>
      <c r="F2260" s="2">
        <v>714.7</v>
      </c>
      <c r="G2260" s="2">
        <v>2177.1999999999998</v>
      </c>
      <c r="H2260" s="2">
        <v>1692.8</v>
      </c>
      <c r="I2260" s="2">
        <v>13.9</v>
      </c>
      <c r="J2260" s="2"/>
      <c r="K2260" s="2">
        <v>9.3000000000000007</v>
      </c>
      <c r="L2260" s="2">
        <v>706.7</v>
      </c>
      <c r="M2260" s="2">
        <v>291.3</v>
      </c>
      <c r="N2260" s="2">
        <v>406.1</v>
      </c>
      <c r="O2260" s="2">
        <v>303020</v>
      </c>
      <c r="P2260" s="3"/>
      <c r="Q2260" s="3"/>
    </row>
    <row r="2261" spans="1:17" x14ac:dyDescent="0.2">
      <c r="A2261" s="5">
        <v>2006</v>
      </c>
      <c r="B2261" s="4" t="s">
        <v>307</v>
      </c>
      <c r="C2261" s="5" t="s">
        <v>308</v>
      </c>
      <c r="D2261" s="5">
        <v>368.6</v>
      </c>
      <c r="E2261" s="5">
        <v>3784.1</v>
      </c>
      <c r="F2261" s="5">
        <v>521.5</v>
      </c>
      <c r="G2261" s="5">
        <v>2136.4</v>
      </c>
      <c r="H2261" s="5">
        <v>1622.3</v>
      </c>
      <c r="I2261" s="5">
        <v>23.8</v>
      </c>
      <c r="J2261" s="5"/>
      <c r="K2261" s="5">
        <v>11.6</v>
      </c>
      <c r="L2261" s="5">
        <v>595.79999999999995</v>
      </c>
      <c r="M2261" s="5">
        <v>259.7</v>
      </c>
      <c r="N2261" s="5">
        <v>244.2</v>
      </c>
      <c r="O2261" s="5">
        <v>303020</v>
      </c>
      <c r="P2261" s="3"/>
      <c r="Q2261" s="3"/>
    </row>
    <row r="2262" spans="1:17" x14ac:dyDescent="0.2">
      <c r="A2262" s="2">
        <v>2007</v>
      </c>
      <c r="B2262" s="1" t="s">
        <v>307</v>
      </c>
      <c r="C2262" s="2" t="s">
        <v>308</v>
      </c>
      <c r="D2262" s="2">
        <v>253.7</v>
      </c>
      <c r="E2262" s="2">
        <v>4125.7</v>
      </c>
      <c r="F2262" s="2">
        <v>1028.0999999999999</v>
      </c>
      <c r="G2262" s="2">
        <v>2905.4</v>
      </c>
      <c r="H2262" s="2">
        <v>1199</v>
      </c>
      <c r="I2262" s="2">
        <v>38.9</v>
      </c>
      <c r="J2262" s="2"/>
      <c r="K2262" s="2">
        <v>7.1</v>
      </c>
      <c r="L2262" s="2">
        <v>711</v>
      </c>
      <c r="M2262" s="2">
        <v>255.2</v>
      </c>
      <c r="N2262" s="2">
        <v>449.2</v>
      </c>
      <c r="O2262" s="2">
        <v>303020</v>
      </c>
      <c r="P2262" s="3"/>
      <c r="Q2262" s="3"/>
    </row>
    <row r="2263" spans="1:17" x14ac:dyDescent="0.2">
      <c r="A2263" s="5">
        <v>2008</v>
      </c>
      <c r="B2263" s="4" t="s">
        <v>307</v>
      </c>
      <c r="C2263" s="5" t="s">
        <v>308</v>
      </c>
      <c r="D2263" s="5">
        <v>401.7</v>
      </c>
      <c r="E2263" s="5">
        <v>5011.2</v>
      </c>
      <c r="F2263" s="5">
        <v>1078.2</v>
      </c>
      <c r="G2263" s="5">
        <v>3331.4</v>
      </c>
      <c r="H2263" s="5">
        <v>1653.2</v>
      </c>
      <c r="I2263" s="5">
        <v>66.8</v>
      </c>
      <c r="J2263" s="5"/>
      <c r="K2263" s="5">
        <v>10.199999999999999</v>
      </c>
      <c r="L2263" s="5">
        <v>743.9</v>
      </c>
      <c r="M2263" s="5">
        <v>259.89999999999998</v>
      </c>
      <c r="N2263" s="5">
        <v>473.8</v>
      </c>
      <c r="O2263" s="5">
        <v>303020</v>
      </c>
      <c r="P2263" s="3"/>
      <c r="Q2263" s="3"/>
    </row>
    <row r="2264" spans="1:17" x14ac:dyDescent="0.2">
      <c r="A2264" s="2">
        <v>2009</v>
      </c>
      <c r="B2264" s="1" t="s">
        <v>307</v>
      </c>
      <c r="C2264" s="2" t="s">
        <v>308</v>
      </c>
      <c r="D2264" s="2">
        <v>864.5</v>
      </c>
      <c r="E2264" s="2">
        <v>5176.6000000000004</v>
      </c>
      <c r="F2264" s="2">
        <v>1387.6</v>
      </c>
      <c r="G2264" s="2">
        <v>3512.6</v>
      </c>
      <c r="H2264" s="2">
        <v>1640</v>
      </c>
      <c r="I2264" s="2">
        <v>75.7</v>
      </c>
      <c r="J2264" s="2"/>
      <c r="K2264" s="2">
        <v>8.4</v>
      </c>
      <c r="L2264" s="2">
        <v>342.7</v>
      </c>
      <c r="M2264" s="2">
        <v>115.9</v>
      </c>
      <c r="N2264" s="2">
        <v>218.4</v>
      </c>
      <c r="O2264" s="2">
        <v>303020</v>
      </c>
      <c r="P2264" s="3"/>
      <c r="Q2264" s="3"/>
    </row>
    <row r="2265" spans="1:17" x14ac:dyDescent="0.2">
      <c r="A2265" s="5">
        <v>2010</v>
      </c>
      <c r="B2265" s="4" t="s">
        <v>307</v>
      </c>
      <c r="C2265" s="5" t="s">
        <v>308</v>
      </c>
      <c r="D2265" s="5">
        <v>1120.7</v>
      </c>
      <c r="E2265" s="5">
        <v>5335.6</v>
      </c>
      <c r="F2265" s="5">
        <v>1205</v>
      </c>
      <c r="G2265" s="5">
        <v>3370.2</v>
      </c>
      <c r="H2265" s="5">
        <v>1948.4</v>
      </c>
      <c r="I2265" s="5">
        <v>74.3</v>
      </c>
      <c r="J2265" s="5"/>
      <c r="K2265" s="5">
        <v>4.0999999999999996</v>
      </c>
      <c r="L2265" s="5">
        <v>688.3</v>
      </c>
      <c r="M2265" s="5">
        <v>205.9</v>
      </c>
      <c r="N2265" s="5">
        <v>478.3</v>
      </c>
      <c r="O2265" s="5">
        <v>303020</v>
      </c>
      <c r="P2265" s="3"/>
      <c r="Q2265" s="3"/>
    </row>
    <row r="2266" spans="1:17" x14ac:dyDescent="0.2">
      <c r="A2266" s="2">
        <v>2011</v>
      </c>
      <c r="B2266" s="1" t="s">
        <v>307</v>
      </c>
      <c r="C2266" s="2" t="s">
        <v>308</v>
      </c>
      <c r="D2266" s="2">
        <v>1253</v>
      </c>
      <c r="E2266" s="2">
        <v>6273.9</v>
      </c>
      <c r="F2266" s="2">
        <v>1199.5</v>
      </c>
      <c r="G2266" s="2">
        <v>3626.9</v>
      </c>
      <c r="H2266" s="2">
        <v>2629.4</v>
      </c>
      <c r="I2266" s="2">
        <v>63.9</v>
      </c>
      <c r="J2266" s="2"/>
      <c r="K2266" s="2">
        <v>3</v>
      </c>
      <c r="L2266" s="2">
        <v>1025.5</v>
      </c>
      <c r="M2266" s="2">
        <v>321.7</v>
      </c>
      <c r="N2266" s="2">
        <v>700.8</v>
      </c>
      <c r="O2266" s="2">
        <v>303020</v>
      </c>
      <c r="P2266" s="3"/>
      <c r="Q2266" s="3"/>
    </row>
    <row r="2267" spans="1:17" x14ac:dyDescent="0.2">
      <c r="A2267" s="5">
        <v>2012</v>
      </c>
      <c r="B2267" s="4" t="s">
        <v>307</v>
      </c>
      <c r="C2267" s="5" t="s">
        <v>308</v>
      </c>
      <c r="D2267" s="5">
        <v>1347.7</v>
      </c>
      <c r="E2267" s="5">
        <v>6593</v>
      </c>
      <c r="F2267" s="5">
        <v>1069.0999999999999</v>
      </c>
      <c r="G2267" s="5">
        <v>3845.5</v>
      </c>
      <c r="H2267" s="5">
        <v>2733.2</v>
      </c>
      <c r="I2267" s="5">
        <v>61.1</v>
      </c>
      <c r="J2267" s="5"/>
      <c r="K2267" s="5">
        <v>3.6</v>
      </c>
      <c r="L2267" s="5">
        <v>1261.0999999999999</v>
      </c>
      <c r="M2267" s="5">
        <v>400.6</v>
      </c>
      <c r="N2267" s="5">
        <v>856.9</v>
      </c>
      <c r="O2267" s="5">
        <v>303020</v>
      </c>
      <c r="P2267" s="3"/>
      <c r="Q2267" s="3"/>
    </row>
    <row r="2268" spans="1:17" x14ac:dyDescent="0.2">
      <c r="A2268" s="2">
        <v>2013</v>
      </c>
      <c r="B2268" s="1" t="s">
        <v>307</v>
      </c>
      <c r="C2268" s="2" t="s">
        <v>308</v>
      </c>
      <c r="D2268" s="2">
        <v>1495.7</v>
      </c>
      <c r="E2268" s="2">
        <v>7145.2</v>
      </c>
      <c r="F2268" s="2">
        <v>1326</v>
      </c>
      <c r="G2268" s="2">
        <v>3843.3</v>
      </c>
      <c r="H2268" s="2">
        <v>3286.9</v>
      </c>
      <c r="I2268" s="2">
        <v>54.8</v>
      </c>
      <c r="J2268" s="2"/>
      <c r="K2268" s="2">
        <v>4</v>
      </c>
      <c r="L2268" s="2">
        <v>1475.2</v>
      </c>
      <c r="M2268" s="2">
        <v>451.4</v>
      </c>
      <c r="N2268" s="2">
        <v>1019.8</v>
      </c>
      <c r="O2268" s="2">
        <v>303020</v>
      </c>
      <c r="P2268" s="3"/>
      <c r="Q2268" s="3"/>
    </row>
    <row r="2269" spans="1:17" x14ac:dyDescent="0.2">
      <c r="A2269" s="5">
        <v>2014</v>
      </c>
      <c r="B2269" s="4" t="s">
        <v>307</v>
      </c>
      <c r="C2269" s="5" t="s">
        <v>308</v>
      </c>
      <c r="D2269" s="5">
        <v>1629.1</v>
      </c>
      <c r="E2269" s="5">
        <v>7868.8</v>
      </c>
      <c r="F2269" s="5">
        <v>1324.7</v>
      </c>
      <c r="G2269" s="5">
        <v>3999.4</v>
      </c>
      <c r="H2269" s="5">
        <v>3854.9</v>
      </c>
      <c r="I2269" s="5">
        <v>59.4</v>
      </c>
      <c r="J2269" s="5"/>
      <c r="K2269" s="5">
        <v>5</v>
      </c>
      <c r="L2269" s="5">
        <v>1776.8</v>
      </c>
      <c r="M2269" s="5">
        <v>567.70000000000005</v>
      </c>
      <c r="N2269" s="5">
        <v>1204.0999999999999</v>
      </c>
      <c r="O2269" s="5">
        <v>303020</v>
      </c>
      <c r="P2269" s="3"/>
      <c r="Q2269" s="3"/>
    </row>
    <row r="2270" spans="1:17" x14ac:dyDescent="0.2">
      <c r="A2270" s="2">
        <v>2015</v>
      </c>
      <c r="B2270" s="1" t="s">
        <v>307</v>
      </c>
      <c r="C2270" s="2" t="s">
        <v>308</v>
      </c>
      <c r="D2270" s="2">
        <v>1525.1</v>
      </c>
      <c r="E2270" s="2">
        <v>8239.2000000000007</v>
      </c>
      <c r="F2270" s="2">
        <v>1607.5</v>
      </c>
      <c r="G2270" s="2">
        <v>4584.8999999999996</v>
      </c>
      <c r="H2270" s="2">
        <v>3643.2</v>
      </c>
      <c r="I2270" s="2">
        <v>60</v>
      </c>
      <c r="J2270" s="2"/>
      <c r="K2270" s="2">
        <v>4.5</v>
      </c>
      <c r="L2270" s="2">
        <v>1560.6</v>
      </c>
      <c r="M2270" s="2">
        <v>467.2</v>
      </c>
      <c r="N2270" s="2">
        <v>1088.9000000000001</v>
      </c>
      <c r="O2270" s="2">
        <v>303020</v>
      </c>
      <c r="P2270" s="3"/>
      <c r="Q2270" s="3"/>
    </row>
    <row r="2271" spans="1:17" x14ac:dyDescent="0.2">
      <c r="A2271" s="5">
        <v>2016</v>
      </c>
      <c r="B2271" s="4" t="s">
        <v>307</v>
      </c>
      <c r="C2271" s="5" t="s">
        <v>308</v>
      </c>
      <c r="D2271" s="5">
        <v>1383.4</v>
      </c>
      <c r="E2271" s="5">
        <v>9223.2999999999993</v>
      </c>
      <c r="F2271" s="5">
        <v>2216.3000000000002</v>
      </c>
      <c r="G2271" s="5">
        <v>5636</v>
      </c>
      <c r="H2271" s="5">
        <v>3571.9</v>
      </c>
      <c r="I2271" s="5">
        <v>70.7</v>
      </c>
      <c r="J2271" s="5"/>
      <c r="K2271" s="5">
        <v>6.2</v>
      </c>
      <c r="L2271" s="5">
        <v>1555.2</v>
      </c>
      <c r="M2271" s="5">
        <v>434.4</v>
      </c>
      <c r="N2271" s="5">
        <v>1114.5999999999999</v>
      </c>
      <c r="O2271" s="5">
        <v>303020</v>
      </c>
      <c r="P2271" s="3"/>
      <c r="Q2271" s="3"/>
    </row>
    <row r="2272" spans="1:17" x14ac:dyDescent="0.2">
      <c r="A2272" s="2">
        <v>2017</v>
      </c>
      <c r="B2272" s="1" t="s">
        <v>307</v>
      </c>
      <c r="C2272" s="2" t="s">
        <v>308</v>
      </c>
      <c r="D2272" s="2">
        <v>1741</v>
      </c>
      <c r="E2272" s="2">
        <v>11568</v>
      </c>
      <c r="F2272" s="2">
        <v>3383</v>
      </c>
      <c r="G2272" s="2">
        <v>7166</v>
      </c>
      <c r="H2272" s="2">
        <v>4384</v>
      </c>
      <c r="I2272" s="2">
        <v>103</v>
      </c>
      <c r="J2272" s="2"/>
      <c r="K2272" s="2">
        <v>7</v>
      </c>
      <c r="L2272" s="2">
        <v>1617</v>
      </c>
      <c r="M2272" s="2">
        <v>361</v>
      </c>
      <c r="N2272" s="2">
        <v>1249</v>
      </c>
      <c r="O2272" s="2">
        <v>303020</v>
      </c>
      <c r="P2272" s="3"/>
      <c r="Q2272" s="3"/>
    </row>
    <row r="2273" spans="1:17" x14ac:dyDescent="0.2">
      <c r="A2273" s="5">
        <v>2018</v>
      </c>
      <c r="B2273" s="4" t="s">
        <v>307</v>
      </c>
      <c r="C2273" s="5" t="s">
        <v>308</v>
      </c>
      <c r="D2273" s="5">
        <v>2715</v>
      </c>
      <c r="E2273" s="5">
        <v>12567</v>
      </c>
      <c r="F2273" s="5">
        <v>3361</v>
      </c>
      <c r="G2273" s="5">
        <v>7857</v>
      </c>
      <c r="H2273" s="5">
        <v>4688</v>
      </c>
      <c r="I2273" s="5">
        <v>128</v>
      </c>
      <c r="J2273" s="5"/>
      <c r="K2273" s="5">
        <v>9</v>
      </c>
      <c r="L2273" s="5">
        <v>1980</v>
      </c>
      <c r="M2273" s="5">
        <v>863</v>
      </c>
      <c r="N2273" s="5">
        <v>1108</v>
      </c>
      <c r="O2273" s="5">
        <v>303020</v>
      </c>
      <c r="P2273" s="3"/>
      <c r="Q2273" s="3"/>
    </row>
    <row r="2274" spans="1:17" x14ac:dyDescent="0.2">
      <c r="A2274" s="2">
        <v>2019</v>
      </c>
      <c r="B2274" s="1" t="s">
        <v>307</v>
      </c>
      <c r="C2274" s="2" t="s">
        <v>308</v>
      </c>
      <c r="D2274" s="2">
        <v>2987</v>
      </c>
      <c r="E2274" s="2">
        <v>13156</v>
      </c>
      <c r="F2274" s="2">
        <v>3395</v>
      </c>
      <c r="G2274" s="2">
        <v>8745</v>
      </c>
      <c r="H2274" s="2">
        <v>4386</v>
      </c>
      <c r="I2274" s="2">
        <v>133</v>
      </c>
      <c r="J2274" s="2"/>
      <c r="K2274" s="2">
        <v>9</v>
      </c>
      <c r="L2274" s="2">
        <v>2307</v>
      </c>
      <c r="M2274" s="2">
        <v>513</v>
      </c>
      <c r="N2274" s="2">
        <v>1785</v>
      </c>
      <c r="O2274" s="2">
        <v>303020</v>
      </c>
      <c r="P2274" s="3"/>
      <c r="Q2274" s="3"/>
    </row>
    <row r="2275" spans="1:17" x14ac:dyDescent="0.2">
      <c r="A2275" s="5">
        <v>2004</v>
      </c>
      <c r="B2275" s="4" t="s">
        <v>309</v>
      </c>
      <c r="C2275" s="5" t="s">
        <v>310</v>
      </c>
      <c r="D2275" s="5">
        <v>325</v>
      </c>
      <c r="E2275" s="5">
        <v>5872</v>
      </c>
      <c r="F2275" s="5">
        <v>2062</v>
      </c>
      <c r="G2275" s="5">
        <v>4688</v>
      </c>
      <c r="H2275" s="5">
        <v>1184</v>
      </c>
      <c r="I2275" s="5">
        <v>126</v>
      </c>
      <c r="J2275" s="5">
        <v>8</v>
      </c>
      <c r="K2275" s="5"/>
      <c r="L2275" s="5">
        <v>64</v>
      </c>
      <c r="M2275" s="5">
        <v>-106</v>
      </c>
      <c r="N2275" s="5">
        <v>170</v>
      </c>
      <c r="O2275" s="5">
        <v>151010</v>
      </c>
      <c r="P2275" s="3"/>
      <c r="Q2275" s="3"/>
    </row>
    <row r="2276" spans="1:17" x14ac:dyDescent="0.2">
      <c r="A2276" s="2">
        <v>2005</v>
      </c>
      <c r="B2276" s="1" t="s">
        <v>309</v>
      </c>
      <c r="C2276" s="2" t="s">
        <v>310</v>
      </c>
      <c r="D2276" s="2">
        <v>524</v>
      </c>
      <c r="E2276" s="2">
        <v>5773</v>
      </c>
      <c r="F2276" s="2">
        <v>1625</v>
      </c>
      <c r="G2276" s="2">
        <v>4161</v>
      </c>
      <c r="H2276" s="2">
        <v>1612</v>
      </c>
      <c r="I2276" s="2">
        <v>118</v>
      </c>
      <c r="J2276" s="2">
        <v>13</v>
      </c>
      <c r="K2276" s="2"/>
      <c r="L2276" s="2">
        <v>783</v>
      </c>
      <c r="M2276" s="2">
        <v>226</v>
      </c>
      <c r="N2276" s="2">
        <v>557</v>
      </c>
      <c r="O2276" s="2">
        <v>151010</v>
      </c>
      <c r="P2276" s="3"/>
      <c r="Q2276" s="3"/>
    </row>
    <row r="2277" spans="1:17" x14ac:dyDescent="0.2">
      <c r="A2277" s="5">
        <v>2006</v>
      </c>
      <c r="B2277" s="4" t="s">
        <v>309</v>
      </c>
      <c r="C2277" s="5" t="s">
        <v>310</v>
      </c>
      <c r="D2277" s="5">
        <v>939</v>
      </c>
      <c r="E2277" s="5">
        <v>6173</v>
      </c>
      <c r="F2277" s="5">
        <v>1592</v>
      </c>
      <c r="G2277" s="5">
        <v>4144</v>
      </c>
      <c r="H2277" s="5">
        <v>2029</v>
      </c>
      <c r="I2277" s="5">
        <v>112</v>
      </c>
      <c r="J2277" s="5">
        <v>25</v>
      </c>
      <c r="K2277" s="5"/>
      <c r="L2277" s="5">
        <v>576</v>
      </c>
      <c r="M2277" s="5">
        <v>167</v>
      </c>
      <c r="N2277" s="5">
        <v>409</v>
      </c>
      <c r="O2277" s="5">
        <v>151010</v>
      </c>
      <c r="P2277" s="3"/>
      <c r="Q2277" s="3"/>
    </row>
    <row r="2278" spans="1:17" x14ac:dyDescent="0.2">
      <c r="A2278" s="2">
        <v>2007</v>
      </c>
      <c r="B2278" s="1" t="s">
        <v>309</v>
      </c>
      <c r="C2278" s="2" t="s">
        <v>310</v>
      </c>
      <c r="D2278" s="2">
        <v>888</v>
      </c>
      <c r="E2278" s="2">
        <v>6009</v>
      </c>
      <c r="F2278" s="2">
        <v>1607</v>
      </c>
      <c r="G2278" s="2">
        <v>3927</v>
      </c>
      <c r="H2278" s="2">
        <v>2082</v>
      </c>
      <c r="I2278" s="2">
        <v>113</v>
      </c>
      <c r="J2278" s="2">
        <v>41</v>
      </c>
      <c r="K2278" s="2"/>
      <c r="L2278" s="2">
        <v>470</v>
      </c>
      <c r="M2278" s="2">
        <v>149</v>
      </c>
      <c r="N2278" s="2">
        <v>300</v>
      </c>
      <c r="O2278" s="2">
        <v>151010</v>
      </c>
      <c r="P2278" s="3"/>
      <c r="Q2278" s="3"/>
    </row>
    <row r="2279" spans="1:17" x14ac:dyDescent="0.2">
      <c r="A2279" s="5">
        <v>2008</v>
      </c>
      <c r="B2279" s="4" t="s">
        <v>309</v>
      </c>
      <c r="C2279" s="5" t="s">
        <v>310</v>
      </c>
      <c r="D2279" s="5">
        <v>387</v>
      </c>
      <c r="E2279" s="5">
        <v>5281</v>
      </c>
      <c r="F2279" s="5">
        <v>1455</v>
      </c>
      <c r="G2279" s="5">
        <v>3728</v>
      </c>
      <c r="H2279" s="5">
        <v>1553</v>
      </c>
      <c r="I2279" s="5">
        <v>106</v>
      </c>
      <c r="J2279" s="5">
        <v>24</v>
      </c>
      <c r="K2279" s="5"/>
      <c r="L2279" s="5">
        <v>429</v>
      </c>
      <c r="M2279" s="5">
        <v>101</v>
      </c>
      <c r="N2279" s="5">
        <v>346</v>
      </c>
      <c r="O2279" s="5">
        <v>151010</v>
      </c>
      <c r="P2279" s="3"/>
      <c r="Q2279" s="3"/>
    </row>
    <row r="2280" spans="1:17" x14ac:dyDescent="0.2">
      <c r="A2280" s="2">
        <v>2009</v>
      </c>
      <c r="B2280" s="1" t="s">
        <v>309</v>
      </c>
      <c r="C2280" s="2" t="s">
        <v>310</v>
      </c>
      <c r="D2280" s="2">
        <v>793</v>
      </c>
      <c r="E2280" s="2">
        <v>5515</v>
      </c>
      <c r="F2280" s="2">
        <v>1604</v>
      </c>
      <c r="G2280" s="2">
        <v>4002</v>
      </c>
      <c r="H2280" s="2">
        <v>1513</v>
      </c>
      <c r="I2280" s="2">
        <v>99</v>
      </c>
      <c r="J2280" s="2">
        <v>7</v>
      </c>
      <c r="K2280" s="2"/>
      <c r="L2280" s="2">
        <v>226</v>
      </c>
      <c r="M2280" s="2">
        <v>90</v>
      </c>
      <c r="N2280" s="2">
        <v>136</v>
      </c>
      <c r="O2280" s="2">
        <v>151010</v>
      </c>
      <c r="P2280" s="3"/>
      <c r="Q2280" s="3"/>
    </row>
    <row r="2281" spans="1:17" x14ac:dyDescent="0.2">
      <c r="A2281" s="5">
        <v>2010</v>
      </c>
      <c r="B2281" s="4" t="s">
        <v>309</v>
      </c>
      <c r="C2281" s="5" t="s">
        <v>310</v>
      </c>
      <c r="D2281" s="5">
        <v>516</v>
      </c>
      <c r="E2281" s="5">
        <v>5986</v>
      </c>
      <c r="F2281" s="5">
        <v>1604</v>
      </c>
      <c r="G2281" s="5">
        <v>4359</v>
      </c>
      <c r="H2281" s="5">
        <v>1627</v>
      </c>
      <c r="I2281" s="5">
        <v>108</v>
      </c>
      <c r="J2281" s="5">
        <v>6</v>
      </c>
      <c r="K2281" s="5"/>
      <c r="L2281" s="5">
        <v>636</v>
      </c>
      <c r="M2281" s="5">
        <v>211</v>
      </c>
      <c r="N2281" s="5">
        <v>438</v>
      </c>
      <c r="O2281" s="5">
        <v>151010</v>
      </c>
      <c r="P2281" s="3"/>
      <c r="Q2281" s="3"/>
    </row>
    <row r="2282" spans="1:17" x14ac:dyDescent="0.2">
      <c r="A2282" s="2">
        <v>2011</v>
      </c>
      <c r="B2282" s="1" t="s">
        <v>309</v>
      </c>
      <c r="C2282" s="2" t="s">
        <v>310</v>
      </c>
      <c r="D2282" s="2">
        <v>777</v>
      </c>
      <c r="E2282" s="2">
        <v>6184</v>
      </c>
      <c r="F2282" s="2">
        <v>1598</v>
      </c>
      <c r="G2282" s="2">
        <v>4314</v>
      </c>
      <c r="H2282" s="2">
        <v>1870</v>
      </c>
      <c r="I2282" s="2">
        <v>92</v>
      </c>
      <c r="J2282" s="2">
        <v>7</v>
      </c>
      <c r="K2282" s="2"/>
      <c r="L2282" s="2">
        <v>964</v>
      </c>
      <c r="M2282" s="2">
        <v>307</v>
      </c>
      <c r="N2282" s="2">
        <v>696</v>
      </c>
      <c r="O2282" s="2">
        <v>151010</v>
      </c>
      <c r="P2282" s="3"/>
      <c r="Q2282" s="3"/>
    </row>
    <row r="2283" spans="1:17" x14ac:dyDescent="0.2">
      <c r="A2283" s="5">
        <v>2012</v>
      </c>
      <c r="B2283" s="4" t="s">
        <v>309</v>
      </c>
      <c r="C2283" s="5" t="s">
        <v>310</v>
      </c>
      <c r="D2283" s="5">
        <v>249</v>
      </c>
      <c r="E2283" s="5">
        <v>11619</v>
      </c>
      <c r="F2283" s="5">
        <v>4783</v>
      </c>
      <c r="G2283" s="5">
        <v>8591</v>
      </c>
      <c r="H2283" s="5">
        <v>2943</v>
      </c>
      <c r="I2283" s="5">
        <v>143</v>
      </c>
      <c r="J2283" s="5">
        <v>5</v>
      </c>
      <c r="K2283" s="5">
        <v>7</v>
      </c>
      <c r="L2283" s="5">
        <v>649</v>
      </c>
      <c r="M2283" s="5">
        <v>206</v>
      </c>
      <c r="N2283" s="5">
        <v>437</v>
      </c>
      <c r="O2283" s="5">
        <v>151010</v>
      </c>
      <c r="P2283" s="3"/>
      <c r="Q2283" s="3"/>
    </row>
    <row r="2284" spans="1:17" x14ac:dyDescent="0.2">
      <c r="A2284" s="2">
        <v>2013</v>
      </c>
      <c r="B2284" s="1" t="s">
        <v>309</v>
      </c>
      <c r="C2284" s="2" t="s">
        <v>310</v>
      </c>
      <c r="D2284" s="2">
        <v>237</v>
      </c>
      <c r="E2284" s="2">
        <v>11845</v>
      </c>
      <c r="F2284" s="2">
        <v>4254</v>
      </c>
      <c r="G2284" s="2">
        <v>7970</v>
      </c>
      <c r="H2284" s="2">
        <v>3796</v>
      </c>
      <c r="I2284" s="2">
        <v>190</v>
      </c>
      <c r="J2284" s="2">
        <v>6</v>
      </c>
      <c r="K2284" s="2">
        <v>7</v>
      </c>
      <c r="L2284" s="2">
        <v>1679</v>
      </c>
      <c r="M2284" s="2">
        <v>507</v>
      </c>
      <c r="N2284" s="2">
        <v>1165</v>
      </c>
      <c r="O2284" s="2">
        <v>151010</v>
      </c>
      <c r="P2284" s="3"/>
      <c r="Q2284" s="3"/>
    </row>
    <row r="2285" spans="1:17" x14ac:dyDescent="0.2">
      <c r="A2285" s="5">
        <v>2014</v>
      </c>
      <c r="B2285" s="4" t="s">
        <v>309</v>
      </c>
      <c r="C2285" s="5" t="s">
        <v>310</v>
      </c>
      <c r="D2285" s="5">
        <v>214</v>
      </c>
      <c r="E2285" s="5">
        <v>16072</v>
      </c>
      <c r="F2285" s="5">
        <v>7549</v>
      </c>
      <c r="G2285" s="5">
        <v>12482</v>
      </c>
      <c r="H2285" s="5">
        <v>3510</v>
      </c>
      <c r="I2285" s="5">
        <v>210</v>
      </c>
      <c r="J2285" s="5">
        <v>16</v>
      </c>
      <c r="K2285" s="5">
        <v>6</v>
      </c>
      <c r="L2285" s="5">
        <v>990</v>
      </c>
      <c r="M2285" s="5">
        <v>235</v>
      </c>
      <c r="N2285" s="5">
        <v>751</v>
      </c>
      <c r="O2285" s="5">
        <v>151010</v>
      </c>
      <c r="P2285" s="3"/>
      <c r="Q2285" s="3"/>
    </row>
    <row r="2286" spans="1:17" x14ac:dyDescent="0.2">
      <c r="A2286" s="2">
        <v>2015</v>
      </c>
      <c r="B2286" s="1" t="s">
        <v>309</v>
      </c>
      <c r="C2286" s="2" t="s">
        <v>310</v>
      </c>
      <c r="D2286" s="2">
        <v>293</v>
      </c>
      <c r="E2286" s="2">
        <v>15611</v>
      </c>
      <c r="F2286" s="2">
        <v>6609</v>
      </c>
      <c r="G2286" s="2">
        <v>11590</v>
      </c>
      <c r="H2286" s="2">
        <v>3941</v>
      </c>
      <c r="I2286" s="2">
        <v>286</v>
      </c>
      <c r="J2286" s="2">
        <v>16</v>
      </c>
      <c r="K2286" s="2">
        <v>6</v>
      </c>
      <c r="L2286" s="2">
        <v>1129</v>
      </c>
      <c r="M2286" s="2">
        <v>275</v>
      </c>
      <c r="N2286" s="2">
        <v>848</v>
      </c>
      <c r="O2286" s="2">
        <v>151010</v>
      </c>
      <c r="P2286" s="3"/>
      <c r="Q2286" s="3"/>
    </row>
    <row r="2287" spans="1:17" x14ac:dyDescent="0.2">
      <c r="A2287" s="5">
        <v>2016</v>
      </c>
      <c r="B2287" s="4" t="s">
        <v>309</v>
      </c>
      <c r="C2287" s="5" t="s">
        <v>310</v>
      </c>
      <c r="D2287" s="5">
        <v>181</v>
      </c>
      <c r="E2287" s="5">
        <v>15457</v>
      </c>
      <c r="F2287" s="5">
        <v>6314</v>
      </c>
      <c r="G2287" s="5">
        <v>10849</v>
      </c>
      <c r="H2287" s="5">
        <v>4532</v>
      </c>
      <c r="I2287" s="5">
        <v>288</v>
      </c>
      <c r="J2287" s="5">
        <v>26</v>
      </c>
      <c r="K2287" s="5">
        <v>5</v>
      </c>
      <c r="L2287" s="5">
        <v>1049</v>
      </c>
      <c r="M2287" s="5">
        <v>190</v>
      </c>
      <c r="N2287" s="5">
        <v>854</v>
      </c>
      <c r="O2287" s="5">
        <v>151010</v>
      </c>
      <c r="P2287" s="3"/>
      <c r="Q2287" s="3"/>
    </row>
    <row r="2288" spans="1:17" x14ac:dyDescent="0.2">
      <c r="A2288" s="2">
        <v>2017</v>
      </c>
      <c r="B2288" s="1" t="s">
        <v>309</v>
      </c>
      <c r="C2288" s="2" t="s">
        <v>310</v>
      </c>
      <c r="D2288" s="2">
        <v>191</v>
      </c>
      <c r="E2288" s="2">
        <v>15999</v>
      </c>
      <c r="F2288" s="2">
        <v>6151</v>
      </c>
      <c r="G2288" s="2">
        <v>10519</v>
      </c>
      <c r="H2288" s="2">
        <v>5403</v>
      </c>
      <c r="I2288" s="2">
        <v>251</v>
      </c>
      <c r="J2288" s="2">
        <v>3</v>
      </c>
      <c r="K2288" s="2">
        <v>4</v>
      </c>
      <c r="L2288" s="2">
        <v>1289</v>
      </c>
      <c r="M2288" s="2">
        <v>-99</v>
      </c>
      <c r="N2288" s="2">
        <v>1384</v>
      </c>
      <c r="O2288" s="2">
        <v>151010</v>
      </c>
      <c r="P2288" s="3"/>
      <c r="Q2288" s="3"/>
    </row>
    <row r="2289" spans="1:17" x14ac:dyDescent="0.2">
      <c r="A2289" s="5">
        <v>2018</v>
      </c>
      <c r="B2289" s="4" t="s">
        <v>309</v>
      </c>
      <c r="C2289" s="5" t="s">
        <v>310</v>
      </c>
      <c r="D2289" s="5">
        <v>226</v>
      </c>
      <c r="E2289" s="5">
        <v>15995</v>
      </c>
      <c r="F2289" s="5">
        <v>5925</v>
      </c>
      <c r="G2289" s="5">
        <v>10117</v>
      </c>
      <c r="H2289" s="5">
        <v>5803</v>
      </c>
      <c r="I2289" s="5">
        <v>242</v>
      </c>
      <c r="J2289" s="5">
        <v>3</v>
      </c>
      <c r="K2289" s="5">
        <v>4</v>
      </c>
      <c r="L2289" s="5">
        <v>1310</v>
      </c>
      <c r="M2289" s="5">
        <v>226</v>
      </c>
      <c r="N2289" s="5">
        <v>1080</v>
      </c>
      <c r="O2289" s="5">
        <v>151010</v>
      </c>
      <c r="P2289" s="3"/>
      <c r="Q2289" s="3"/>
    </row>
    <row r="2290" spans="1:17" x14ac:dyDescent="0.2">
      <c r="A2290" s="2">
        <v>2019</v>
      </c>
      <c r="B2290" s="1" t="s">
        <v>309</v>
      </c>
      <c r="C2290" s="2" t="s">
        <v>310</v>
      </c>
      <c r="D2290" s="2">
        <v>204</v>
      </c>
      <c r="E2290" s="2">
        <v>16008</v>
      </c>
      <c r="F2290" s="2">
        <v>5807</v>
      </c>
      <c r="G2290" s="2">
        <v>9976</v>
      </c>
      <c r="H2290" s="2">
        <v>5958</v>
      </c>
      <c r="I2290" s="2">
        <v>225</v>
      </c>
      <c r="J2290" s="2">
        <v>3</v>
      </c>
      <c r="K2290" s="2">
        <v>3</v>
      </c>
      <c r="L2290" s="2">
        <v>902</v>
      </c>
      <c r="M2290" s="2">
        <v>140</v>
      </c>
      <c r="N2290" s="2">
        <v>759</v>
      </c>
      <c r="O2290" s="2">
        <v>151010</v>
      </c>
      <c r="P2290" s="3"/>
      <c r="Q2290" s="3"/>
    </row>
    <row r="2291" spans="1:17" x14ac:dyDescent="0.2">
      <c r="A2291" s="5">
        <v>2004</v>
      </c>
      <c r="B2291" s="4" t="s">
        <v>311</v>
      </c>
      <c r="C2291" s="5" t="s">
        <v>312</v>
      </c>
      <c r="D2291" s="5">
        <v>1346</v>
      </c>
      <c r="E2291" s="5">
        <v>16361</v>
      </c>
      <c r="F2291" s="5">
        <v>3758</v>
      </c>
      <c r="G2291" s="5">
        <v>8997</v>
      </c>
      <c r="H2291" s="5">
        <v>7238</v>
      </c>
      <c r="I2291" s="5">
        <v>234</v>
      </c>
      <c r="J2291" s="5">
        <v>24</v>
      </c>
      <c r="K2291" s="5"/>
      <c r="L2291" s="5">
        <v>1852</v>
      </c>
      <c r="M2291" s="5">
        <v>595</v>
      </c>
      <c r="N2291" s="5">
        <v>1257</v>
      </c>
      <c r="O2291" s="5">
        <v>201040</v>
      </c>
      <c r="P2291" s="3"/>
      <c r="Q2291" s="3"/>
    </row>
    <row r="2292" spans="1:17" x14ac:dyDescent="0.2">
      <c r="A2292" s="2">
        <v>2005</v>
      </c>
      <c r="B2292" s="1" t="s">
        <v>311</v>
      </c>
      <c r="C2292" s="2" t="s">
        <v>312</v>
      </c>
      <c r="D2292" s="2">
        <v>1233</v>
      </c>
      <c r="E2292" s="2">
        <v>17227</v>
      </c>
      <c r="F2292" s="2">
        <v>3387</v>
      </c>
      <c r="G2292" s="2">
        <v>9685</v>
      </c>
      <c r="H2292" s="2">
        <v>7400</v>
      </c>
      <c r="I2292" s="2">
        <v>243</v>
      </c>
      <c r="J2292" s="2">
        <v>34</v>
      </c>
      <c r="K2292" s="2"/>
      <c r="L2292" s="2">
        <v>2149</v>
      </c>
      <c r="M2292" s="2">
        <v>727</v>
      </c>
      <c r="N2292" s="2">
        <v>1422</v>
      </c>
      <c r="O2292" s="2">
        <v>201040</v>
      </c>
      <c r="P2292" s="3"/>
      <c r="Q2292" s="3"/>
    </row>
    <row r="2293" spans="1:17" x14ac:dyDescent="0.2">
      <c r="A2293" s="5">
        <v>2006</v>
      </c>
      <c r="B2293" s="4" t="s">
        <v>311</v>
      </c>
      <c r="C2293" s="5" t="s">
        <v>312</v>
      </c>
      <c r="D2293" s="5">
        <v>810</v>
      </c>
      <c r="E2293" s="5">
        <v>18672</v>
      </c>
      <c r="F2293" s="5">
        <v>3130</v>
      </c>
      <c r="G2293" s="5">
        <v>10342</v>
      </c>
      <c r="H2293" s="5">
        <v>8154</v>
      </c>
      <c r="I2293" s="5">
        <v>225</v>
      </c>
      <c r="J2293" s="5">
        <v>18</v>
      </c>
      <c r="K2293" s="5"/>
      <c r="L2293" s="5">
        <v>2684</v>
      </c>
      <c r="M2293" s="5">
        <v>839</v>
      </c>
      <c r="N2293" s="5">
        <v>1845</v>
      </c>
      <c r="O2293" s="5">
        <v>201040</v>
      </c>
      <c r="P2293" s="3"/>
      <c r="Q2293" s="3"/>
    </row>
    <row r="2294" spans="1:17" x14ac:dyDescent="0.2">
      <c r="A2294" s="2">
        <v>2007</v>
      </c>
      <c r="B2294" s="1" t="s">
        <v>311</v>
      </c>
      <c r="C2294" s="2" t="s">
        <v>312</v>
      </c>
      <c r="D2294" s="2">
        <v>1008</v>
      </c>
      <c r="E2294" s="2">
        <v>19680</v>
      </c>
      <c r="F2294" s="2">
        <v>3623</v>
      </c>
      <c r="G2294" s="2">
        <v>10717</v>
      </c>
      <c r="H2294" s="2">
        <v>8772</v>
      </c>
      <c r="I2294" s="2">
        <v>261</v>
      </c>
      <c r="J2294" s="2">
        <v>33</v>
      </c>
      <c r="K2294" s="2"/>
      <c r="L2294" s="2">
        <v>3107</v>
      </c>
      <c r="M2294" s="2">
        <v>971</v>
      </c>
      <c r="N2294" s="2">
        <v>2136</v>
      </c>
      <c r="O2294" s="2">
        <v>201040</v>
      </c>
      <c r="P2294" s="3"/>
      <c r="Q2294" s="3"/>
    </row>
    <row r="2295" spans="1:17" x14ac:dyDescent="0.2">
      <c r="A2295" s="5">
        <v>2008</v>
      </c>
      <c r="B2295" s="4" t="s">
        <v>311</v>
      </c>
      <c r="C2295" s="5" t="s">
        <v>312</v>
      </c>
      <c r="D2295" s="5">
        <v>1777</v>
      </c>
      <c r="E2295" s="5">
        <v>21040</v>
      </c>
      <c r="F2295" s="5">
        <v>3764</v>
      </c>
      <c r="G2295" s="5">
        <v>11739</v>
      </c>
      <c r="H2295" s="5">
        <v>9113</v>
      </c>
      <c r="I2295" s="5">
        <v>244</v>
      </c>
      <c r="J2295" s="5">
        <v>56</v>
      </c>
      <c r="K2295" s="5"/>
      <c r="L2295" s="5">
        <v>3591</v>
      </c>
      <c r="M2295" s="5">
        <v>1137</v>
      </c>
      <c r="N2295" s="5">
        <v>2412</v>
      </c>
      <c r="O2295" s="5">
        <v>201040</v>
      </c>
      <c r="P2295" s="3"/>
      <c r="Q2295" s="3"/>
    </row>
    <row r="2296" spans="1:17" x14ac:dyDescent="0.2">
      <c r="A2296" s="2">
        <v>2009</v>
      </c>
      <c r="B2296" s="1" t="s">
        <v>311</v>
      </c>
      <c r="C2296" s="2" t="s">
        <v>312</v>
      </c>
      <c r="D2296" s="2">
        <v>1560</v>
      </c>
      <c r="E2296" s="2">
        <v>19763</v>
      </c>
      <c r="F2296" s="2">
        <v>4564</v>
      </c>
      <c r="G2296" s="2">
        <v>11057</v>
      </c>
      <c r="H2296" s="2">
        <v>8555</v>
      </c>
      <c r="I2296" s="2">
        <v>244</v>
      </c>
      <c r="J2296" s="2">
        <v>24</v>
      </c>
      <c r="K2296" s="2"/>
      <c r="L2296" s="2">
        <v>2417</v>
      </c>
      <c r="M2296" s="2">
        <v>693</v>
      </c>
      <c r="N2296" s="2">
        <v>1724</v>
      </c>
      <c r="O2296" s="2">
        <v>201040</v>
      </c>
      <c r="P2296" s="3"/>
      <c r="Q2296" s="3"/>
    </row>
    <row r="2297" spans="1:17" x14ac:dyDescent="0.2">
      <c r="A2297" s="5">
        <v>2010</v>
      </c>
      <c r="B2297" s="4" t="s">
        <v>311</v>
      </c>
      <c r="C2297" s="5" t="s">
        <v>312</v>
      </c>
      <c r="D2297" s="5">
        <v>1592</v>
      </c>
      <c r="E2297" s="5">
        <v>22843</v>
      </c>
      <c r="F2297" s="5">
        <v>4657</v>
      </c>
      <c r="G2297" s="5">
        <v>12891</v>
      </c>
      <c r="H2297" s="5">
        <v>9792</v>
      </c>
      <c r="I2297" s="5">
        <v>280</v>
      </c>
      <c r="J2297" s="5">
        <v>19</v>
      </c>
      <c r="K2297" s="5">
        <v>53</v>
      </c>
      <c r="L2297" s="5">
        <v>2879</v>
      </c>
      <c r="M2297" s="5">
        <v>848</v>
      </c>
      <c r="N2297" s="5">
        <v>2164</v>
      </c>
      <c r="O2297" s="5">
        <v>201040</v>
      </c>
      <c r="P2297" s="3"/>
      <c r="Q2297" s="3"/>
    </row>
    <row r="2298" spans="1:17" x14ac:dyDescent="0.2">
      <c r="A2298" s="2">
        <v>2011</v>
      </c>
      <c r="B2298" s="1" t="s">
        <v>311</v>
      </c>
      <c r="C2298" s="2" t="s">
        <v>312</v>
      </c>
      <c r="D2298" s="2">
        <v>2052</v>
      </c>
      <c r="E2298" s="2">
        <v>23861</v>
      </c>
      <c r="F2298" s="2">
        <v>4603</v>
      </c>
      <c r="G2298" s="2">
        <v>13310</v>
      </c>
      <c r="H2298" s="2">
        <v>10399</v>
      </c>
      <c r="I2298" s="2">
        <v>246</v>
      </c>
      <c r="J2298" s="2">
        <v>23</v>
      </c>
      <c r="K2298" s="2">
        <v>50</v>
      </c>
      <c r="L2298" s="2">
        <v>3631</v>
      </c>
      <c r="M2298" s="2">
        <v>1127</v>
      </c>
      <c r="N2298" s="2">
        <v>2480</v>
      </c>
      <c r="O2298" s="2">
        <v>201040</v>
      </c>
      <c r="P2298" s="3"/>
      <c r="Q2298" s="3"/>
    </row>
    <row r="2299" spans="1:17" x14ac:dyDescent="0.2">
      <c r="A2299" s="5">
        <v>2012</v>
      </c>
      <c r="B2299" s="4" t="s">
        <v>311</v>
      </c>
      <c r="C2299" s="5" t="s">
        <v>312</v>
      </c>
      <c r="D2299" s="5">
        <v>2367</v>
      </c>
      <c r="E2299" s="5">
        <v>23818</v>
      </c>
      <c r="F2299" s="5">
        <v>4347</v>
      </c>
      <c r="G2299" s="5">
        <v>13376</v>
      </c>
      <c r="H2299" s="5">
        <v>10295</v>
      </c>
      <c r="I2299" s="5">
        <v>241</v>
      </c>
      <c r="J2299" s="5">
        <v>17</v>
      </c>
      <c r="K2299" s="5">
        <v>56</v>
      </c>
      <c r="L2299" s="5">
        <v>3115</v>
      </c>
      <c r="M2299" s="5">
        <v>1091</v>
      </c>
      <c r="N2299" s="5">
        <v>1968</v>
      </c>
      <c r="O2299" s="5">
        <v>201040</v>
      </c>
      <c r="P2299" s="3"/>
      <c r="Q2299" s="3"/>
    </row>
    <row r="2300" spans="1:17" x14ac:dyDescent="0.2">
      <c r="A2300" s="2">
        <v>2013</v>
      </c>
      <c r="B2300" s="1" t="s">
        <v>311</v>
      </c>
      <c r="C2300" s="2" t="s">
        <v>312</v>
      </c>
      <c r="D2300" s="2">
        <v>3275</v>
      </c>
      <c r="E2300" s="2">
        <v>24711</v>
      </c>
      <c r="F2300" s="2">
        <v>4322</v>
      </c>
      <c r="G2300" s="2">
        <v>13993</v>
      </c>
      <c r="H2300" s="2">
        <v>10585</v>
      </c>
      <c r="I2300" s="2">
        <v>234</v>
      </c>
      <c r="J2300" s="2">
        <v>16</v>
      </c>
      <c r="K2300" s="2">
        <v>62</v>
      </c>
      <c r="L2300" s="2">
        <v>3196</v>
      </c>
      <c r="M2300" s="2">
        <v>1130</v>
      </c>
      <c r="N2300" s="2">
        <v>2004</v>
      </c>
      <c r="O2300" s="2">
        <v>201040</v>
      </c>
      <c r="P2300" s="3"/>
      <c r="Q2300" s="3"/>
    </row>
    <row r="2301" spans="1:17" x14ac:dyDescent="0.2">
      <c r="A2301" s="5">
        <v>2014</v>
      </c>
      <c r="B2301" s="4" t="s">
        <v>311</v>
      </c>
      <c r="C2301" s="5" t="s">
        <v>312</v>
      </c>
      <c r="D2301" s="5">
        <v>3149</v>
      </c>
      <c r="E2301" s="5">
        <v>24177</v>
      </c>
      <c r="F2301" s="5">
        <v>4081</v>
      </c>
      <c r="G2301" s="5">
        <v>14010</v>
      </c>
      <c r="H2301" s="5">
        <v>10119</v>
      </c>
      <c r="I2301" s="5">
        <v>218</v>
      </c>
      <c r="J2301" s="5">
        <v>24</v>
      </c>
      <c r="K2301" s="5">
        <v>37</v>
      </c>
      <c r="L2301" s="5">
        <v>3348</v>
      </c>
      <c r="M2301" s="5">
        <v>1164</v>
      </c>
      <c r="N2301" s="5">
        <v>2147</v>
      </c>
      <c r="O2301" s="5">
        <v>201040</v>
      </c>
      <c r="P2301" s="3"/>
      <c r="Q2301" s="3"/>
    </row>
    <row r="2302" spans="1:17" x14ac:dyDescent="0.2">
      <c r="A2302" s="2">
        <v>2015</v>
      </c>
      <c r="B2302" s="1" t="s">
        <v>311</v>
      </c>
      <c r="C2302" s="2" t="s">
        <v>312</v>
      </c>
      <c r="D2302" s="2">
        <v>3153</v>
      </c>
      <c r="E2302" s="2">
        <v>22088</v>
      </c>
      <c r="F2302" s="2">
        <v>4580</v>
      </c>
      <c r="G2302" s="2">
        <v>13960</v>
      </c>
      <c r="H2302" s="2">
        <v>8081</v>
      </c>
      <c r="I2302" s="2">
        <v>200</v>
      </c>
      <c r="J2302" s="2">
        <v>29</v>
      </c>
      <c r="K2302" s="2">
        <v>23</v>
      </c>
      <c r="L2302" s="2">
        <v>4161</v>
      </c>
      <c r="M2302" s="2">
        <v>1428</v>
      </c>
      <c r="N2302" s="2">
        <v>2710</v>
      </c>
      <c r="O2302" s="2">
        <v>201040</v>
      </c>
      <c r="P2302" s="3"/>
      <c r="Q2302" s="3"/>
    </row>
    <row r="2303" spans="1:17" x14ac:dyDescent="0.2">
      <c r="A2303" s="5">
        <v>2016</v>
      </c>
      <c r="B2303" s="4" t="s">
        <v>311</v>
      </c>
      <c r="C2303" s="5" t="s">
        <v>312</v>
      </c>
      <c r="D2303" s="5">
        <v>3182</v>
      </c>
      <c r="E2303" s="5">
        <v>21743</v>
      </c>
      <c r="F2303" s="5">
        <v>4329</v>
      </c>
      <c r="G2303" s="5">
        <v>14125</v>
      </c>
      <c r="H2303" s="5">
        <v>7568</v>
      </c>
      <c r="I2303" s="5">
        <v>215</v>
      </c>
      <c r="J2303" s="5">
        <v>27</v>
      </c>
      <c r="K2303" s="5">
        <v>29</v>
      </c>
      <c r="L2303" s="5">
        <v>2316</v>
      </c>
      <c r="M2303" s="5">
        <v>697</v>
      </c>
      <c r="N2303" s="5">
        <v>1635</v>
      </c>
      <c r="O2303" s="5">
        <v>201040</v>
      </c>
      <c r="P2303" s="3"/>
      <c r="Q2303" s="3"/>
    </row>
    <row r="2304" spans="1:17" x14ac:dyDescent="0.2">
      <c r="A2304" s="2">
        <v>2017</v>
      </c>
      <c r="B2304" s="1" t="s">
        <v>311</v>
      </c>
      <c r="C2304" s="2" t="s">
        <v>312</v>
      </c>
      <c r="D2304" s="2">
        <v>3062</v>
      </c>
      <c r="E2304" s="2">
        <v>19589</v>
      </c>
      <c r="F2304" s="2">
        <v>4064</v>
      </c>
      <c r="G2304" s="2">
        <v>10819</v>
      </c>
      <c r="H2304" s="2">
        <v>8718</v>
      </c>
      <c r="I2304" s="2">
        <v>201</v>
      </c>
      <c r="J2304" s="2">
        <v>36</v>
      </c>
      <c r="K2304" s="2">
        <v>32</v>
      </c>
      <c r="L2304" s="2">
        <v>2335</v>
      </c>
      <c r="M2304" s="2">
        <v>660</v>
      </c>
      <c r="N2304" s="2">
        <v>1518</v>
      </c>
      <c r="O2304" s="2">
        <v>201040</v>
      </c>
      <c r="P2304" s="3"/>
      <c r="Q2304" s="3"/>
    </row>
    <row r="2305" spans="1:17" x14ac:dyDescent="0.2">
      <c r="A2305" s="5">
        <v>2018</v>
      </c>
      <c r="B2305" s="4" t="s">
        <v>311</v>
      </c>
      <c r="C2305" s="5" t="s">
        <v>312</v>
      </c>
      <c r="D2305" s="5">
        <v>1093</v>
      </c>
      <c r="E2305" s="5">
        <v>20390</v>
      </c>
      <c r="F2305" s="5">
        <v>3825</v>
      </c>
      <c r="G2305" s="5">
        <v>11400</v>
      </c>
      <c r="H2305" s="5">
        <v>8947</v>
      </c>
      <c r="I2305" s="5">
        <v>202</v>
      </c>
      <c r="J2305" s="5">
        <v>43</v>
      </c>
      <c r="K2305" s="5">
        <v>21</v>
      </c>
      <c r="L2305" s="5">
        <v>2667</v>
      </c>
      <c r="M2305" s="5">
        <v>443</v>
      </c>
      <c r="N2305" s="5">
        <v>2203</v>
      </c>
      <c r="O2305" s="5">
        <v>201040</v>
      </c>
      <c r="P2305" s="3"/>
      <c r="Q2305" s="3"/>
    </row>
    <row r="2306" spans="1:17" x14ac:dyDescent="0.2">
      <c r="A2306" s="2">
        <v>2019</v>
      </c>
      <c r="B2306" s="1" t="s">
        <v>311</v>
      </c>
      <c r="C2306" s="2" t="s">
        <v>312</v>
      </c>
      <c r="D2306" s="2">
        <v>1494</v>
      </c>
      <c r="E2306" s="2">
        <v>20497</v>
      </c>
      <c r="F2306" s="2">
        <v>4792</v>
      </c>
      <c r="G2306" s="2">
        <v>12224</v>
      </c>
      <c r="H2306" s="2">
        <v>8233</v>
      </c>
      <c r="I2306" s="2">
        <v>201</v>
      </c>
      <c r="J2306" s="2">
        <v>27</v>
      </c>
      <c r="K2306" s="2">
        <v>22</v>
      </c>
      <c r="L2306" s="2">
        <v>2859</v>
      </c>
      <c r="M2306" s="2">
        <v>531</v>
      </c>
      <c r="N2306" s="2">
        <v>2306</v>
      </c>
      <c r="O2306" s="2">
        <v>201040</v>
      </c>
      <c r="P2306" s="3"/>
      <c r="Q2306" s="3"/>
    </row>
    <row r="2307" spans="1:17" x14ac:dyDescent="0.2">
      <c r="A2307" s="5">
        <v>2004</v>
      </c>
      <c r="B2307" s="4" t="s">
        <v>313</v>
      </c>
      <c r="C2307" s="5" t="s">
        <v>314</v>
      </c>
      <c r="D2307" s="5">
        <v>20.98</v>
      </c>
      <c r="E2307" s="5">
        <v>5798.9229999999998</v>
      </c>
      <c r="F2307" s="5">
        <v>1077.6220000000001</v>
      </c>
      <c r="G2307" s="5">
        <v>2853.4989999999998</v>
      </c>
      <c r="H2307" s="5">
        <v>2945.424</v>
      </c>
      <c r="I2307" s="5">
        <v>72.759</v>
      </c>
      <c r="J2307" s="5">
        <v>1.63</v>
      </c>
      <c r="K2307" s="5">
        <v>0</v>
      </c>
      <c r="L2307" s="5">
        <v>926.01199999999994</v>
      </c>
      <c r="M2307" s="5">
        <v>301.15699999999998</v>
      </c>
      <c r="N2307" s="5">
        <v>624.85500000000002</v>
      </c>
      <c r="O2307" s="5">
        <v>101020</v>
      </c>
      <c r="P2307" s="3"/>
      <c r="Q2307" s="3"/>
    </row>
    <row r="2308" spans="1:17" x14ac:dyDescent="0.2">
      <c r="A2308" s="2">
        <v>2005</v>
      </c>
      <c r="B2308" s="1" t="s">
        <v>313</v>
      </c>
      <c r="C2308" s="2" t="s">
        <v>314</v>
      </c>
      <c r="D2308" s="2">
        <v>643.81100000000004</v>
      </c>
      <c r="E2308" s="2">
        <v>7753.32</v>
      </c>
      <c r="F2308" s="2">
        <v>985.06700000000001</v>
      </c>
      <c r="G2308" s="2">
        <v>3437.0279999999998</v>
      </c>
      <c r="H2308" s="2">
        <v>4316.2920000000004</v>
      </c>
      <c r="I2308" s="2">
        <v>69.602000000000004</v>
      </c>
      <c r="J2308" s="2">
        <v>7.867</v>
      </c>
      <c r="K2308" s="2">
        <v>0</v>
      </c>
      <c r="L2308" s="2">
        <v>1965.1369999999999</v>
      </c>
      <c r="M2308" s="2">
        <v>705.56100000000004</v>
      </c>
      <c r="N2308" s="2">
        <v>1259.576</v>
      </c>
      <c r="O2308" s="2">
        <v>101020</v>
      </c>
      <c r="P2308" s="3"/>
      <c r="Q2308" s="3"/>
    </row>
    <row r="2309" spans="1:17" x14ac:dyDescent="0.2">
      <c r="A2309" s="5">
        <v>2006</v>
      </c>
      <c r="B2309" s="4" t="s">
        <v>313</v>
      </c>
      <c r="C2309" s="5" t="s">
        <v>314</v>
      </c>
      <c r="D2309" s="5">
        <v>218.255</v>
      </c>
      <c r="E2309" s="5">
        <v>9402.16</v>
      </c>
      <c r="F2309" s="5">
        <v>733.44200000000001</v>
      </c>
      <c r="G2309" s="5">
        <v>3802.489</v>
      </c>
      <c r="H2309" s="5">
        <v>5599.6710000000003</v>
      </c>
      <c r="I2309" s="5">
        <v>63.058</v>
      </c>
      <c r="J2309" s="5">
        <v>27</v>
      </c>
      <c r="K2309" s="5">
        <v>0</v>
      </c>
      <c r="L2309" s="5">
        <v>1912.6410000000001</v>
      </c>
      <c r="M2309" s="5">
        <v>612.75599999999997</v>
      </c>
      <c r="N2309" s="5">
        <v>1299.885</v>
      </c>
      <c r="O2309" s="5">
        <v>101020</v>
      </c>
      <c r="P2309" s="3"/>
      <c r="Q2309" s="3"/>
    </row>
    <row r="2310" spans="1:17" x14ac:dyDescent="0.2">
      <c r="A2310" s="2">
        <v>2007</v>
      </c>
      <c r="B2310" s="1" t="s">
        <v>313</v>
      </c>
      <c r="C2310" s="2" t="s">
        <v>314</v>
      </c>
      <c r="D2310" s="2">
        <v>54.231000000000002</v>
      </c>
      <c r="E2310" s="2">
        <v>12088.906999999999</v>
      </c>
      <c r="F2310" s="2">
        <v>1185</v>
      </c>
      <c r="G2310" s="2">
        <v>5098.8130000000001</v>
      </c>
      <c r="H2310" s="2">
        <v>6990.0940000000001</v>
      </c>
      <c r="I2310" s="2">
        <v>76.102000000000004</v>
      </c>
      <c r="J2310" s="2">
        <v>10</v>
      </c>
      <c r="K2310" s="2">
        <v>0</v>
      </c>
      <c r="L2310" s="2">
        <v>1630.8679999999999</v>
      </c>
      <c r="M2310" s="2">
        <v>540.95000000000005</v>
      </c>
      <c r="N2310" s="2">
        <v>1089.9179999999999</v>
      </c>
      <c r="O2310" s="2">
        <v>101020</v>
      </c>
      <c r="P2310" s="3"/>
      <c r="Q2310" s="3"/>
    </row>
    <row r="2311" spans="1:17" x14ac:dyDescent="0.2">
      <c r="A2311" s="5">
        <v>2008</v>
      </c>
      <c r="B2311" s="4" t="s">
        <v>313</v>
      </c>
      <c r="C2311" s="5" t="s">
        <v>314</v>
      </c>
      <c r="D2311" s="5">
        <v>331.31099999999998</v>
      </c>
      <c r="E2311" s="5">
        <v>15951.226000000001</v>
      </c>
      <c r="F2311" s="5">
        <v>1897</v>
      </c>
      <c r="G2311" s="5">
        <v>6936.7290000000003</v>
      </c>
      <c r="H2311" s="5">
        <v>9014.4969999999994</v>
      </c>
      <c r="I2311" s="5">
        <v>94.286000000000001</v>
      </c>
      <c r="J2311" s="5">
        <v>9</v>
      </c>
      <c r="K2311" s="5">
        <v>0</v>
      </c>
      <c r="L2311" s="5">
        <v>3746.5390000000002</v>
      </c>
      <c r="M2311" s="5">
        <v>1309.6199999999999</v>
      </c>
      <c r="N2311" s="5">
        <v>2436.9189999999999</v>
      </c>
      <c r="O2311" s="5">
        <v>101020</v>
      </c>
      <c r="P2311" s="3"/>
      <c r="Q2311" s="3"/>
    </row>
    <row r="2312" spans="1:17" x14ac:dyDescent="0.2">
      <c r="A2312" s="2">
        <v>2009</v>
      </c>
      <c r="B2312" s="1" t="s">
        <v>313</v>
      </c>
      <c r="C2312" s="2" t="s">
        <v>314</v>
      </c>
      <c r="D2312" s="2">
        <v>685.75099999999998</v>
      </c>
      <c r="E2312" s="2">
        <v>18118.667000000001</v>
      </c>
      <c r="F2312" s="2">
        <v>2797</v>
      </c>
      <c r="G2312" s="2">
        <v>8120.625</v>
      </c>
      <c r="H2312" s="2">
        <v>9998.0419999999995</v>
      </c>
      <c r="I2312" s="2">
        <v>155.82</v>
      </c>
      <c r="J2312" s="2">
        <v>1.1000000000000001</v>
      </c>
      <c r="K2312" s="2">
        <v>0</v>
      </c>
      <c r="L2312" s="2">
        <v>872.01099999999997</v>
      </c>
      <c r="M2312" s="2">
        <v>325.38400000000001</v>
      </c>
      <c r="N2312" s="2">
        <v>546.62699999999995</v>
      </c>
      <c r="O2312" s="2">
        <v>101020</v>
      </c>
      <c r="P2312" s="3"/>
      <c r="Q2312" s="3"/>
    </row>
    <row r="2313" spans="1:17" x14ac:dyDescent="0.2">
      <c r="A2313" s="5">
        <v>2010</v>
      </c>
      <c r="B2313" s="4" t="s">
        <v>313</v>
      </c>
      <c r="C2313" s="5" t="s">
        <v>314</v>
      </c>
      <c r="D2313" s="5">
        <v>788.85299999999995</v>
      </c>
      <c r="E2313" s="5">
        <v>21624.233</v>
      </c>
      <c r="F2313" s="5">
        <v>5223.3410000000003</v>
      </c>
      <c r="G2313" s="5">
        <v>11392.601000000001</v>
      </c>
      <c r="H2313" s="5">
        <v>10231.632</v>
      </c>
      <c r="I2313" s="5">
        <v>205.886</v>
      </c>
      <c r="J2313" s="5">
        <v>0.82299999999999995</v>
      </c>
      <c r="K2313" s="5">
        <v>0</v>
      </c>
      <c r="L2313" s="5">
        <v>407.976</v>
      </c>
      <c r="M2313" s="5">
        <v>247.322</v>
      </c>
      <c r="N2313" s="5">
        <v>160.654</v>
      </c>
      <c r="O2313" s="5">
        <v>101020</v>
      </c>
      <c r="P2313" s="3"/>
      <c r="Q2313" s="3"/>
    </row>
    <row r="2314" spans="1:17" x14ac:dyDescent="0.2">
      <c r="A2314" s="2">
        <v>2011</v>
      </c>
      <c r="B2314" s="1" t="s">
        <v>313</v>
      </c>
      <c r="C2314" s="2" t="s">
        <v>314</v>
      </c>
      <c r="D2314" s="2">
        <v>615.726</v>
      </c>
      <c r="E2314" s="2">
        <v>24838.796999999999</v>
      </c>
      <c r="F2314" s="2">
        <v>5009.1660000000002</v>
      </c>
      <c r="G2314" s="2">
        <v>12197.893</v>
      </c>
      <c r="H2314" s="2">
        <v>12640.904</v>
      </c>
      <c r="I2314" s="2">
        <v>262.10399999999998</v>
      </c>
      <c r="J2314" s="2">
        <v>1.0189999999999999</v>
      </c>
      <c r="K2314" s="2">
        <v>0</v>
      </c>
      <c r="L2314" s="2">
        <v>1909.799</v>
      </c>
      <c r="M2314" s="2">
        <v>818.67600000000004</v>
      </c>
      <c r="N2314" s="2">
        <v>1091.123</v>
      </c>
      <c r="O2314" s="2">
        <v>101020</v>
      </c>
      <c r="P2314" s="3"/>
      <c r="Q2314" s="3"/>
    </row>
    <row r="2315" spans="1:17" x14ac:dyDescent="0.2">
      <c r="A2315" s="5">
        <v>2012</v>
      </c>
      <c r="B2315" s="4" t="s">
        <v>313</v>
      </c>
      <c r="C2315" s="5" t="s">
        <v>314</v>
      </c>
      <c r="D2315" s="5">
        <v>876.43499999999995</v>
      </c>
      <c r="E2315" s="5">
        <v>27336.578000000001</v>
      </c>
      <c r="F2315" s="5">
        <v>6312.1809999999996</v>
      </c>
      <c r="G2315" s="5">
        <v>14051.814</v>
      </c>
      <c r="H2315" s="5">
        <v>13284.763999999999</v>
      </c>
      <c r="I2315" s="5">
        <v>263.25400000000002</v>
      </c>
      <c r="J2315" s="5">
        <v>8.7710000000000008</v>
      </c>
      <c r="K2315" s="5">
        <v>0</v>
      </c>
      <c r="L2315" s="5">
        <v>1280.74</v>
      </c>
      <c r="M2315" s="5">
        <v>710.46100000000001</v>
      </c>
      <c r="N2315" s="5">
        <v>570.279</v>
      </c>
      <c r="O2315" s="5">
        <v>101020</v>
      </c>
      <c r="P2315" s="3"/>
      <c r="Q2315" s="3"/>
    </row>
    <row r="2316" spans="1:17" x14ac:dyDescent="0.2">
      <c r="A2316" s="2">
        <v>2013</v>
      </c>
      <c r="B2316" s="1" t="s">
        <v>313</v>
      </c>
      <c r="C2316" s="2" t="s">
        <v>314</v>
      </c>
      <c r="D2316" s="2">
        <v>1318.2090000000001</v>
      </c>
      <c r="E2316" s="2">
        <v>30574.238000000001</v>
      </c>
      <c r="F2316" s="2">
        <v>5913.2209999999995</v>
      </c>
      <c r="G2316" s="2">
        <v>15155.779</v>
      </c>
      <c r="H2316" s="2">
        <v>15418.459000000001</v>
      </c>
      <c r="I2316" s="2">
        <v>284.59899999999999</v>
      </c>
      <c r="J2316" s="2">
        <v>5.585</v>
      </c>
      <c r="K2316" s="2">
        <v>0</v>
      </c>
      <c r="L2316" s="2">
        <v>3436.886</v>
      </c>
      <c r="M2316" s="2">
        <v>1239.777</v>
      </c>
      <c r="N2316" s="2">
        <v>2197.1089999999999</v>
      </c>
      <c r="O2316" s="2">
        <v>101020</v>
      </c>
      <c r="P2316" s="3"/>
      <c r="Q2316" s="3"/>
    </row>
    <row r="2317" spans="1:17" x14ac:dyDescent="0.2">
      <c r="A2317" s="5">
        <v>2014</v>
      </c>
      <c r="B2317" s="4" t="s">
        <v>313</v>
      </c>
      <c r="C2317" s="5" t="s">
        <v>314</v>
      </c>
      <c r="D2317" s="5">
        <v>2087.2130000000002</v>
      </c>
      <c r="E2317" s="5">
        <v>34762.686999999998</v>
      </c>
      <c r="F2317" s="5">
        <v>5909.933</v>
      </c>
      <c r="G2317" s="5">
        <v>17050.105</v>
      </c>
      <c r="H2317" s="5">
        <v>17712.581999999999</v>
      </c>
      <c r="I2317" s="5">
        <v>258.62799999999999</v>
      </c>
      <c r="J2317" s="5">
        <v>2.2389999999999999</v>
      </c>
      <c r="K2317" s="5">
        <v>0</v>
      </c>
      <c r="L2317" s="5">
        <v>4995.3149999999996</v>
      </c>
      <c r="M2317" s="5">
        <v>2079.828</v>
      </c>
      <c r="N2317" s="5">
        <v>2915.4870000000001</v>
      </c>
      <c r="O2317" s="5">
        <v>101020</v>
      </c>
      <c r="P2317" s="3"/>
      <c r="Q2317" s="3"/>
    </row>
    <row r="2318" spans="1:17" x14ac:dyDescent="0.2">
      <c r="A2318" s="2">
        <v>2015</v>
      </c>
      <c r="B2318" s="1" t="s">
        <v>313</v>
      </c>
      <c r="C2318" s="2" t="s">
        <v>314</v>
      </c>
      <c r="D2318" s="2">
        <v>718.50599999999997</v>
      </c>
      <c r="E2318" s="2">
        <v>26975.243999999999</v>
      </c>
      <c r="F2318" s="2">
        <v>6660.2640000000001</v>
      </c>
      <c r="G2318" s="2">
        <v>14032.209000000001</v>
      </c>
      <c r="H2318" s="2">
        <v>12943.035</v>
      </c>
      <c r="I2318" s="2">
        <v>279.23399999999998</v>
      </c>
      <c r="J2318" s="2">
        <v>3.4689999999999999</v>
      </c>
      <c r="K2318" s="2">
        <v>0</v>
      </c>
      <c r="L2318" s="2">
        <v>-6921.5559999999996</v>
      </c>
      <c r="M2318" s="2">
        <v>-2397.0410000000002</v>
      </c>
      <c r="N2318" s="2">
        <v>-4524.5150000000003</v>
      </c>
      <c r="O2318" s="2">
        <v>101020</v>
      </c>
      <c r="P2318" s="3"/>
      <c r="Q2318" s="3"/>
    </row>
    <row r="2319" spans="1:17" x14ac:dyDescent="0.2">
      <c r="A2319" s="5">
        <v>2016</v>
      </c>
      <c r="B2319" s="4" t="s">
        <v>313</v>
      </c>
      <c r="C2319" s="5" t="s">
        <v>314</v>
      </c>
      <c r="D2319" s="5">
        <v>1599.895</v>
      </c>
      <c r="E2319" s="5">
        <v>29459.433000000001</v>
      </c>
      <c r="F2319" s="5">
        <v>6986.3580000000002</v>
      </c>
      <c r="G2319" s="5">
        <v>15477.852000000001</v>
      </c>
      <c r="H2319" s="5">
        <v>13981.581</v>
      </c>
      <c r="I2319" s="5">
        <v>313.34100000000001</v>
      </c>
      <c r="J2319" s="5">
        <v>2.6190000000000002</v>
      </c>
      <c r="K2319" s="5">
        <v>0</v>
      </c>
      <c r="L2319" s="5">
        <v>-1557.5050000000001</v>
      </c>
      <c r="M2319" s="5">
        <v>-460.81900000000002</v>
      </c>
      <c r="N2319" s="5">
        <v>-1096.6859999999999</v>
      </c>
      <c r="O2319" s="5">
        <v>101020</v>
      </c>
      <c r="P2319" s="3"/>
      <c r="Q2319" s="3"/>
    </row>
    <row r="2320" spans="1:17" x14ac:dyDescent="0.2">
      <c r="A2320" s="2">
        <v>2017</v>
      </c>
      <c r="B2320" s="1" t="s">
        <v>313</v>
      </c>
      <c r="C2320" s="2" t="s">
        <v>314</v>
      </c>
      <c r="D2320" s="2">
        <v>834.22799999999995</v>
      </c>
      <c r="E2320" s="2">
        <v>29833.078000000001</v>
      </c>
      <c r="F2320" s="2">
        <v>6387.0709999999999</v>
      </c>
      <c r="G2320" s="2">
        <v>13549.805</v>
      </c>
      <c r="H2320" s="2">
        <v>16283.272999999999</v>
      </c>
      <c r="I2320" s="2">
        <v>301.80099999999999</v>
      </c>
      <c r="J2320" s="2">
        <v>7.7130000000000001</v>
      </c>
      <c r="K2320" s="2">
        <v>0</v>
      </c>
      <c r="L2320" s="2">
        <v>661.18200000000002</v>
      </c>
      <c r="M2320" s="2">
        <v>-1921.3969999999999</v>
      </c>
      <c r="N2320" s="2">
        <v>2582.5790000000002</v>
      </c>
      <c r="O2320" s="2">
        <v>101020</v>
      </c>
      <c r="P2320" s="3"/>
      <c r="Q2320" s="3"/>
    </row>
    <row r="2321" spans="1:17" x14ac:dyDescent="0.2">
      <c r="A2321" s="5">
        <v>2018</v>
      </c>
      <c r="B2321" s="4" t="s">
        <v>313</v>
      </c>
      <c r="C2321" s="5" t="s">
        <v>314</v>
      </c>
      <c r="D2321" s="5">
        <v>1555.634</v>
      </c>
      <c r="E2321" s="5">
        <v>33934.474000000002</v>
      </c>
      <c r="F2321" s="5">
        <v>6083.2619999999997</v>
      </c>
      <c r="G2321" s="5">
        <v>14570.286</v>
      </c>
      <c r="H2321" s="5">
        <v>19364.187999999998</v>
      </c>
      <c r="I2321" s="5">
        <v>269.54899999999998</v>
      </c>
      <c r="J2321" s="5">
        <v>11.545999999999999</v>
      </c>
      <c r="K2321" s="5">
        <v>0</v>
      </c>
      <c r="L2321" s="5">
        <v>4240.9979999999996</v>
      </c>
      <c r="M2321" s="5">
        <v>821.95799999999997</v>
      </c>
      <c r="N2321" s="5">
        <v>3419.04</v>
      </c>
      <c r="O2321" s="5">
        <v>101020</v>
      </c>
      <c r="P2321" s="3"/>
      <c r="Q2321" s="3"/>
    </row>
    <row r="2322" spans="1:17" x14ac:dyDescent="0.2">
      <c r="A2322" s="2">
        <v>2019</v>
      </c>
      <c r="B2322" s="1" t="s">
        <v>313</v>
      </c>
      <c r="C2322" s="2" t="s">
        <v>314</v>
      </c>
      <c r="D2322" s="2">
        <v>2027.972</v>
      </c>
      <c r="E2322" s="2">
        <v>37124.608</v>
      </c>
      <c r="F2322" s="2">
        <v>5974.808</v>
      </c>
      <c r="G2322" s="2">
        <v>15483.892</v>
      </c>
      <c r="H2322" s="2">
        <v>21640.716</v>
      </c>
      <c r="I2322" s="2">
        <v>223.42099999999999</v>
      </c>
      <c r="J2322" s="2">
        <v>26.026</v>
      </c>
      <c r="K2322" s="2">
        <v>0</v>
      </c>
      <c r="L2322" s="2">
        <v>3545.2669999999998</v>
      </c>
      <c r="M2322" s="2">
        <v>810.35699999999997</v>
      </c>
      <c r="N2322" s="2">
        <v>2734.91</v>
      </c>
      <c r="O2322" s="2">
        <v>101020</v>
      </c>
      <c r="P2322" s="3"/>
      <c r="Q2322" s="3"/>
    </row>
    <row r="2323" spans="1:17" x14ac:dyDescent="0.2">
      <c r="A2323" s="5">
        <v>2004</v>
      </c>
      <c r="B2323" s="4" t="s">
        <v>315</v>
      </c>
      <c r="C2323" s="5" t="s">
        <v>316</v>
      </c>
      <c r="D2323" s="5">
        <v>90.436999999999998</v>
      </c>
      <c r="E2323" s="5">
        <v>501.798</v>
      </c>
      <c r="F2323" s="5">
        <v>157.27799999999999</v>
      </c>
      <c r="G2323" s="5">
        <v>228.09200000000001</v>
      </c>
      <c r="H2323" s="5">
        <v>273.70600000000002</v>
      </c>
      <c r="I2323" s="5">
        <v>11.496</v>
      </c>
      <c r="J2323" s="5">
        <v>1.2909999999999999</v>
      </c>
      <c r="K2323" s="5">
        <v>0</v>
      </c>
      <c r="L2323" s="5">
        <v>-68.477999999999994</v>
      </c>
      <c r="M2323" s="5">
        <v>0.153</v>
      </c>
      <c r="N2323" s="5">
        <v>-68.631</v>
      </c>
      <c r="O2323" s="5">
        <v>601010</v>
      </c>
      <c r="P2323" s="3"/>
      <c r="Q2323" s="3"/>
    </row>
    <row r="2324" spans="1:17" x14ac:dyDescent="0.2">
      <c r="A2324" s="2">
        <v>2005</v>
      </c>
      <c r="B2324" s="1" t="s">
        <v>315</v>
      </c>
      <c r="C2324" s="2" t="s">
        <v>316</v>
      </c>
      <c r="D2324" s="2">
        <v>171.37200000000001</v>
      </c>
      <c r="E2324" s="2">
        <v>680.99699999999996</v>
      </c>
      <c r="F2324" s="2">
        <v>242.45500000000001</v>
      </c>
      <c r="G2324" s="2">
        <v>392.32400000000001</v>
      </c>
      <c r="H2324" s="2">
        <v>288.673</v>
      </c>
      <c r="I2324" s="2">
        <v>8.8800000000000008</v>
      </c>
      <c r="J2324" s="2">
        <v>3.5840000000000001</v>
      </c>
      <c r="K2324" s="2">
        <v>0</v>
      </c>
      <c r="L2324" s="2">
        <v>-42.069000000000003</v>
      </c>
      <c r="M2324" s="2">
        <v>0.54300000000000004</v>
      </c>
      <c r="N2324" s="2">
        <v>-42.612000000000002</v>
      </c>
      <c r="O2324" s="2">
        <v>601010</v>
      </c>
      <c r="P2324" s="3"/>
      <c r="Q2324" s="3"/>
    </row>
    <row r="2325" spans="1:17" x14ac:dyDescent="0.2">
      <c r="A2325" s="5">
        <v>2006</v>
      </c>
      <c r="B2325" s="4" t="s">
        <v>315</v>
      </c>
      <c r="C2325" s="5" t="s">
        <v>316</v>
      </c>
      <c r="D2325" s="5">
        <v>131.39400000000001</v>
      </c>
      <c r="E2325" s="5">
        <v>771.83199999999999</v>
      </c>
      <c r="F2325" s="5">
        <v>279.84500000000003</v>
      </c>
      <c r="G2325" s="5">
        <v>416.80399999999997</v>
      </c>
      <c r="H2325" s="5">
        <v>355.02800000000002</v>
      </c>
      <c r="I2325" s="5">
        <v>16.45</v>
      </c>
      <c r="J2325" s="5">
        <v>6.6269999999999998</v>
      </c>
      <c r="K2325" s="5">
        <v>0</v>
      </c>
      <c r="L2325" s="5">
        <v>-6.3339999999999996</v>
      </c>
      <c r="M2325" s="5">
        <v>0.439</v>
      </c>
      <c r="N2325" s="5">
        <v>-6.3970000000000002</v>
      </c>
      <c r="O2325" s="5">
        <v>601010</v>
      </c>
      <c r="P2325" s="3"/>
      <c r="Q2325" s="3"/>
    </row>
    <row r="2326" spans="1:17" x14ac:dyDescent="0.2">
      <c r="A2326" s="2">
        <v>2007</v>
      </c>
      <c r="B2326" s="1" t="s">
        <v>315</v>
      </c>
      <c r="C2326" s="2" t="s">
        <v>316</v>
      </c>
      <c r="D2326" s="2">
        <v>353.93400000000003</v>
      </c>
      <c r="E2326" s="2">
        <v>2181.8679999999999</v>
      </c>
      <c r="F2326" s="2">
        <v>1106.144</v>
      </c>
      <c r="G2326" s="2">
        <v>1367.4359999999999</v>
      </c>
      <c r="H2326" s="2">
        <v>814.43200000000002</v>
      </c>
      <c r="I2326" s="2">
        <v>35.039000000000001</v>
      </c>
      <c r="J2326" s="2">
        <v>15.406000000000001</v>
      </c>
      <c r="K2326" s="2">
        <v>0</v>
      </c>
      <c r="L2326" s="2">
        <v>-4.7149999999999999</v>
      </c>
      <c r="M2326" s="2">
        <v>0.47299999999999998</v>
      </c>
      <c r="N2326" s="2">
        <v>-5.1879999999999997</v>
      </c>
      <c r="O2326" s="2">
        <v>601010</v>
      </c>
      <c r="P2326" s="3"/>
      <c r="Q2326" s="3"/>
    </row>
    <row r="2327" spans="1:17" x14ac:dyDescent="0.2">
      <c r="A2327" s="5">
        <v>2008</v>
      </c>
      <c r="B2327" s="4" t="s">
        <v>315</v>
      </c>
      <c r="C2327" s="5" t="s">
        <v>316</v>
      </c>
      <c r="D2327" s="5">
        <v>262.31900000000002</v>
      </c>
      <c r="E2327" s="5">
        <v>2448.2660000000001</v>
      </c>
      <c r="F2327" s="5">
        <v>1241.1659999999999</v>
      </c>
      <c r="G2327" s="5">
        <v>1555.5509999999999</v>
      </c>
      <c r="H2327" s="5">
        <v>892.71500000000003</v>
      </c>
      <c r="I2327" s="5">
        <v>61.070999999999998</v>
      </c>
      <c r="J2327" s="5">
        <v>7.4130000000000003</v>
      </c>
      <c r="K2327" s="5">
        <v>0</v>
      </c>
      <c r="L2327" s="5">
        <v>27.081</v>
      </c>
      <c r="M2327" s="5">
        <v>-104.45699999999999</v>
      </c>
      <c r="N2327" s="5">
        <v>131.53800000000001</v>
      </c>
      <c r="O2327" s="5">
        <v>601010</v>
      </c>
      <c r="P2327" s="3"/>
      <c r="Q2327" s="3"/>
    </row>
    <row r="2328" spans="1:17" x14ac:dyDescent="0.2">
      <c r="A2328" s="2">
        <v>2009</v>
      </c>
      <c r="B2328" s="1" t="s">
        <v>315</v>
      </c>
      <c r="C2328" s="2" t="s">
        <v>316</v>
      </c>
      <c r="D2328" s="2">
        <v>594.56399999999996</v>
      </c>
      <c r="E2328" s="2">
        <v>3038.15</v>
      </c>
      <c r="F2328" s="2">
        <v>1484.9690000000001</v>
      </c>
      <c r="G2328" s="2">
        <v>1855.6669999999999</v>
      </c>
      <c r="H2328" s="2">
        <v>1182.4829999999999</v>
      </c>
      <c r="I2328" s="2">
        <v>87.084999999999994</v>
      </c>
      <c r="J2328" s="2">
        <v>2.3839999999999999</v>
      </c>
      <c r="K2328" s="2">
        <v>0</v>
      </c>
      <c r="L2328" s="2">
        <v>109.02800000000001</v>
      </c>
      <c r="M2328" s="2">
        <v>39.597000000000001</v>
      </c>
      <c r="N2328" s="2">
        <v>69.430999999999997</v>
      </c>
      <c r="O2328" s="2">
        <v>601010</v>
      </c>
      <c r="P2328" s="3"/>
      <c r="Q2328" s="3"/>
    </row>
    <row r="2329" spans="1:17" x14ac:dyDescent="0.2">
      <c r="A2329" s="5">
        <v>2010</v>
      </c>
      <c r="B2329" s="4" t="s">
        <v>315</v>
      </c>
      <c r="C2329" s="5" t="s">
        <v>316</v>
      </c>
      <c r="D2329" s="5">
        <v>590.03300000000002</v>
      </c>
      <c r="E2329" s="5">
        <v>4448.009</v>
      </c>
      <c r="F2329" s="5">
        <v>2048.585</v>
      </c>
      <c r="G2329" s="5">
        <v>2567.4940000000001</v>
      </c>
      <c r="H2329" s="5">
        <v>1880.5150000000001</v>
      </c>
      <c r="I2329" s="5">
        <v>150.82400000000001</v>
      </c>
      <c r="J2329" s="5">
        <v>1.5149999999999999</v>
      </c>
      <c r="K2329" s="5">
        <v>0</v>
      </c>
      <c r="L2329" s="5">
        <v>49.88</v>
      </c>
      <c r="M2329" s="5">
        <v>12.999000000000001</v>
      </c>
      <c r="N2329" s="5">
        <v>36.881</v>
      </c>
      <c r="O2329" s="5">
        <v>601010</v>
      </c>
      <c r="P2329" s="3"/>
      <c r="Q2329" s="3"/>
    </row>
    <row r="2330" spans="1:17" x14ac:dyDescent="0.2">
      <c r="A2330" s="2">
        <v>2011</v>
      </c>
      <c r="B2330" s="1" t="s">
        <v>315</v>
      </c>
      <c r="C2330" s="2" t="s">
        <v>316</v>
      </c>
      <c r="D2330" s="2">
        <v>1002.823</v>
      </c>
      <c r="E2330" s="2">
        <v>5785.3239999999996</v>
      </c>
      <c r="F2330" s="2">
        <v>3099.13</v>
      </c>
      <c r="G2330" s="2">
        <v>3765.511</v>
      </c>
      <c r="H2330" s="2">
        <v>1952.212</v>
      </c>
      <c r="I2330" s="2">
        <v>193.24600000000001</v>
      </c>
      <c r="J2330" s="2">
        <v>2.2799999999999998</v>
      </c>
      <c r="K2330" s="2">
        <v>-1.3939999999999999</v>
      </c>
      <c r="L2330" s="2">
        <v>130.96100000000001</v>
      </c>
      <c r="M2330" s="2">
        <v>38.350999999999999</v>
      </c>
      <c r="N2330" s="2">
        <v>94.004000000000005</v>
      </c>
      <c r="O2330" s="2">
        <v>601010</v>
      </c>
      <c r="P2330" s="3"/>
      <c r="Q2330" s="3"/>
    </row>
    <row r="2331" spans="1:17" x14ac:dyDescent="0.2">
      <c r="A2331" s="5">
        <v>2012</v>
      </c>
      <c r="B2331" s="4" t="s">
        <v>315</v>
      </c>
      <c r="C2331" s="5" t="s">
        <v>316</v>
      </c>
      <c r="D2331" s="5">
        <v>428.08499999999998</v>
      </c>
      <c r="E2331" s="5">
        <v>6132.9639999999999</v>
      </c>
      <c r="F2331" s="5">
        <v>3010.7469999999998</v>
      </c>
      <c r="G2331" s="5">
        <v>3713.5129999999999</v>
      </c>
      <c r="H2331" s="5">
        <v>2335.2730000000001</v>
      </c>
      <c r="I2331" s="5">
        <v>230.971</v>
      </c>
      <c r="J2331" s="5">
        <v>3.4660000000000002</v>
      </c>
      <c r="K2331" s="5">
        <v>3.1160000000000001</v>
      </c>
      <c r="L2331" s="5">
        <v>196.47900000000001</v>
      </c>
      <c r="M2331" s="5">
        <v>61.783000000000001</v>
      </c>
      <c r="N2331" s="5">
        <v>144.666</v>
      </c>
      <c r="O2331" s="5">
        <v>601010</v>
      </c>
      <c r="P2331" s="3"/>
      <c r="Q2331" s="3"/>
    </row>
    <row r="2332" spans="1:17" x14ac:dyDescent="0.2">
      <c r="A2332" s="2">
        <v>2013</v>
      </c>
      <c r="B2332" s="1" t="s">
        <v>315</v>
      </c>
      <c r="C2332" s="2" t="s">
        <v>316</v>
      </c>
      <c r="D2332" s="2">
        <v>634.91200000000003</v>
      </c>
      <c r="E2332" s="2">
        <v>7492.3590000000004</v>
      </c>
      <c r="F2332" s="2">
        <v>4158.6559999999999</v>
      </c>
      <c r="G2332" s="2">
        <v>4909.393</v>
      </c>
      <c r="H2332" s="2">
        <v>2459.0639999999999</v>
      </c>
      <c r="I2332" s="2">
        <v>259.39999999999998</v>
      </c>
      <c r="J2332" s="2">
        <v>3.387</v>
      </c>
      <c r="K2332" s="2">
        <v>1.4379999999999999</v>
      </c>
      <c r="L2332" s="2">
        <v>112.279</v>
      </c>
      <c r="M2332" s="2">
        <v>16.155999999999999</v>
      </c>
      <c r="N2332" s="2">
        <v>94.685000000000002</v>
      </c>
      <c r="O2332" s="2">
        <v>601010</v>
      </c>
      <c r="P2332" s="3"/>
      <c r="Q2332" s="3"/>
    </row>
    <row r="2333" spans="1:17" x14ac:dyDescent="0.2">
      <c r="A2333" s="5">
        <v>2014</v>
      </c>
      <c r="B2333" s="4" t="s">
        <v>315</v>
      </c>
      <c r="C2333" s="5" t="s">
        <v>316</v>
      </c>
      <c r="D2333" s="5">
        <v>1143.3689999999999</v>
      </c>
      <c r="E2333" s="5">
        <v>7817.433</v>
      </c>
      <c r="F2333" s="5">
        <v>4679.4089999999997</v>
      </c>
      <c r="G2333" s="5">
        <v>5547.3019999999997</v>
      </c>
      <c r="H2333" s="5">
        <v>2270.1309999999999</v>
      </c>
      <c r="I2333" s="5">
        <v>289.55700000000002</v>
      </c>
      <c r="J2333" s="5">
        <v>2.891</v>
      </c>
      <c r="K2333" s="5">
        <v>-1.179</v>
      </c>
      <c r="L2333" s="5">
        <v>84.733000000000004</v>
      </c>
      <c r="M2333" s="5">
        <v>345.459</v>
      </c>
      <c r="N2333" s="5">
        <v>-259.54700000000003</v>
      </c>
      <c r="O2333" s="5">
        <v>601010</v>
      </c>
      <c r="P2333" s="3"/>
      <c r="Q2333" s="3"/>
    </row>
    <row r="2334" spans="1:17" x14ac:dyDescent="0.2">
      <c r="A2334" s="2">
        <v>2015</v>
      </c>
      <c r="B2334" s="1" t="s">
        <v>315</v>
      </c>
      <c r="C2334" s="2" t="s">
        <v>316</v>
      </c>
      <c r="D2334" s="2">
        <v>2721.13</v>
      </c>
      <c r="E2334" s="2">
        <v>10356.695</v>
      </c>
      <c r="F2334" s="2">
        <v>6521.02</v>
      </c>
      <c r="G2334" s="2">
        <v>7611.3090000000002</v>
      </c>
      <c r="H2334" s="2">
        <v>2745.386</v>
      </c>
      <c r="I2334" s="2">
        <v>309.99799999999999</v>
      </c>
      <c r="J2334" s="2">
        <v>3.581</v>
      </c>
      <c r="K2334" s="2">
        <v>0</v>
      </c>
      <c r="L2334" s="2">
        <v>210.99799999999999</v>
      </c>
      <c r="M2334" s="2">
        <v>23.224</v>
      </c>
      <c r="N2334" s="2">
        <v>187.774</v>
      </c>
      <c r="O2334" s="2">
        <v>601010</v>
      </c>
      <c r="P2334" s="3"/>
      <c r="Q2334" s="3"/>
    </row>
    <row r="2335" spans="1:17" x14ac:dyDescent="0.2">
      <c r="A2335" s="5">
        <v>2016</v>
      </c>
      <c r="B2335" s="4" t="s">
        <v>315</v>
      </c>
      <c r="C2335" s="5" t="s">
        <v>316</v>
      </c>
      <c r="D2335" s="5">
        <v>766.95</v>
      </c>
      <c r="E2335" s="5">
        <v>12608.370999999999</v>
      </c>
      <c r="F2335" s="5">
        <v>6759.5730000000003</v>
      </c>
      <c r="G2335" s="5">
        <v>8242.5419999999995</v>
      </c>
      <c r="H2335" s="5">
        <v>4365.8289999999997</v>
      </c>
      <c r="I2335" s="5">
        <v>405.49400000000003</v>
      </c>
      <c r="J2335" s="5">
        <v>3.476</v>
      </c>
      <c r="K2335" s="5">
        <v>0</v>
      </c>
      <c r="L2335" s="5">
        <v>159.85900000000001</v>
      </c>
      <c r="M2335" s="5">
        <v>45.451000000000001</v>
      </c>
      <c r="N2335" s="5">
        <v>126.8</v>
      </c>
      <c r="O2335" s="5">
        <v>601010</v>
      </c>
      <c r="P2335" s="3"/>
      <c r="Q2335" s="3"/>
    </row>
    <row r="2336" spans="1:17" x14ac:dyDescent="0.2">
      <c r="A2336" s="2">
        <v>2017</v>
      </c>
      <c r="B2336" s="1" t="s">
        <v>315</v>
      </c>
      <c r="C2336" s="2" t="s">
        <v>316</v>
      </c>
      <c r="D2336" s="2">
        <v>1467.7070000000001</v>
      </c>
      <c r="E2336" s="2">
        <v>18691.456999999999</v>
      </c>
      <c r="F2336" s="2">
        <v>10080.419</v>
      </c>
      <c r="G2336" s="2">
        <v>11841.666999999999</v>
      </c>
      <c r="H2336" s="2">
        <v>6849.79</v>
      </c>
      <c r="I2336" s="2">
        <v>501.32299999999998</v>
      </c>
      <c r="J2336" s="2">
        <v>13.074999999999999</v>
      </c>
      <c r="K2336" s="2">
        <v>0</v>
      </c>
      <c r="L2336" s="2">
        <v>286.83199999999999</v>
      </c>
      <c r="M2336" s="2">
        <v>53.85</v>
      </c>
      <c r="N2336" s="2">
        <v>232.982</v>
      </c>
      <c r="O2336" s="2">
        <v>601010</v>
      </c>
      <c r="P2336" s="3"/>
      <c r="Q2336" s="3"/>
    </row>
    <row r="2337" spans="1:17" x14ac:dyDescent="0.2">
      <c r="A2337" s="5">
        <v>2018</v>
      </c>
      <c r="B2337" s="4" t="s">
        <v>315</v>
      </c>
      <c r="C2337" s="5" t="s">
        <v>316</v>
      </c>
      <c r="D2337" s="5">
        <v>621.59299999999996</v>
      </c>
      <c r="E2337" s="5">
        <v>20244.637999999999</v>
      </c>
      <c r="F2337" s="5">
        <v>11332.496999999999</v>
      </c>
      <c r="G2337" s="5">
        <v>13025.359</v>
      </c>
      <c r="H2337" s="5">
        <v>7219.2790000000005</v>
      </c>
      <c r="I2337" s="5">
        <v>541.37400000000002</v>
      </c>
      <c r="J2337" s="5">
        <v>14.481999999999999</v>
      </c>
      <c r="K2337" s="5">
        <v>0</v>
      </c>
      <c r="L2337" s="5">
        <v>433.03800000000001</v>
      </c>
      <c r="M2337" s="5">
        <v>67.679000000000002</v>
      </c>
      <c r="N2337" s="5">
        <v>365.35899999999998</v>
      </c>
      <c r="O2337" s="5">
        <v>601010</v>
      </c>
      <c r="P2337" s="3"/>
      <c r="Q2337" s="3"/>
    </row>
    <row r="2338" spans="1:17" x14ac:dyDescent="0.2">
      <c r="A2338" s="2">
        <v>2019</v>
      </c>
      <c r="B2338" s="1" t="s">
        <v>315</v>
      </c>
      <c r="C2338" s="2" t="s">
        <v>316</v>
      </c>
      <c r="D2338" s="2">
        <v>1887.029</v>
      </c>
      <c r="E2338" s="2">
        <v>23965.615000000002</v>
      </c>
      <c r="F2338" s="2">
        <v>13287.316999999999</v>
      </c>
      <c r="G2338" s="2">
        <v>15125.233</v>
      </c>
      <c r="H2338" s="2">
        <v>8840.6059999999998</v>
      </c>
      <c r="I2338" s="2">
        <v>511.85700000000003</v>
      </c>
      <c r="J2338" s="2">
        <v>27.696999999999999</v>
      </c>
      <c r="K2338" s="2">
        <v>-0.20499999999999999</v>
      </c>
      <c r="L2338" s="2">
        <v>692.59699999999998</v>
      </c>
      <c r="M2338" s="2">
        <v>185.352</v>
      </c>
      <c r="N2338" s="2">
        <v>507.45</v>
      </c>
      <c r="O2338" s="2">
        <v>601010</v>
      </c>
      <c r="P2338" s="3"/>
      <c r="Q2338" s="3"/>
    </row>
    <row r="2339" spans="1:17" x14ac:dyDescent="0.2">
      <c r="A2339" s="5">
        <v>2004</v>
      </c>
      <c r="B2339" s="4" t="s">
        <v>317</v>
      </c>
      <c r="C2339" s="5" t="s">
        <v>318</v>
      </c>
      <c r="D2339" s="5">
        <v>119.30500000000001</v>
      </c>
      <c r="E2339" s="5">
        <v>12645.275</v>
      </c>
      <c r="F2339" s="5">
        <v>6459.8059999999996</v>
      </c>
      <c r="G2339" s="5">
        <v>7037.165</v>
      </c>
      <c r="H2339" s="5">
        <v>5072.5280000000002</v>
      </c>
      <c r="I2339" s="5">
        <v>363.28300000000002</v>
      </c>
      <c r="J2339" s="5">
        <v>0</v>
      </c>
      <c r="K2339" s="5">
        <v>50.048000000000002</v>
      </c>
      <c r="L2339" s="5">
        <v>185.32400000000001</v>
      </c>
      <c r="M2339" s="5">
        <v>0</v>
      </c>
      <c r="N2339" s="5">
        <v>472.32900000000001</v>
      </c>
      <c r="O2339" s="5">
        <v>601010</v>
      </c>
      <c r="P2339" s="3"/>
      <c r="Q2339" s="3"/>
    </row>
    <row r="2340" spans="1:17" x14ac:dyDescent="0.2">
      <c r="A2340" s="2">
        <v>2005</v>
      </c>
      <c r="B2340" s="1" t="s">
        <v>317</v>
      </c>
      <c r="C2340" s="2" t="s">
        <v>318</v>
      </c>
      <c r="D2340" s="2">
        <v>124.053</v>
      </c>
      <c r="E2340" s="2">
        <v>14098.945</v>
      </c>
      <c r="F2340" s="2">
        <v>7591.0730000000003</v>
      </c>
      <c r="G2340" s="2">
        <v>8281.4220000000005</v>
      </c>
      <c r="H2340" s="2">
        <v>5395.34</v>
      </c>
      <c r="I2340" s="2">
        <v>404.29199999999997</v>
      </c>
      <c r="J2340" s="2">
        <v>0</v>
      </c>
      <c r="K2340" s="2">
        <v>69.453000000000003</v>
      </c>
      <c r="L2340" s="2">
        <v>221.91499999999999</v>
      </c>
      <c r="M2340" s="2">
        <v>0</v>
      </c>
      <c r="N2340" s="2">
        <v>861.79300000000001</v>
      </c>
      <c r="O2340" s="2">
        <v>601010</v>
      </c>
      <c r="P2340" s="3"/>
      <c r="Q2340" s="3"/>
    </row>
    <row r="2341" spans="1:17" x14ac:dyDescent="0.2">
      <c r="A2341" s="5">
        <v>2006</v>
      </c>
      <c r="B2341" s="4" t="s">
        <v>317</v>
      </c>
      <c r="C2341" s="5" t="s">
        <v>318</v>
      </c>
      <c r="D2341" s="5">
        <v>285.80500000000001</v>
      </c>
      <c r="E2341" s="5">
        <v>15062.218999999999</v>
      </c>
      <c r="F2341" s="5">
        <v>8057.6559999999999</v>
      </c>
      <c r="G2341" s="5">
        <v>8766.5380000000005</v>
      </c>
      <c r="H2341" s="5">
        <v>5884.2219999999998</v>
      </c>
      <c r="I2341" s="5">
        <v>456.988</v>
      </c>
      <c r="J2341" s="5">
        <v>0</v>
      </c>
      <c r="K2341" s="5">
        <v>10.019</v>
      </c>
      <c r="L2341" s="5">
        <v>110.551</v>
      </c>
      <c r="M2341" s="5">
        <v>0</v>
      </c>
      <c r="N2341" s="5">
        <v>1072.8440000000001</v>
      </c>
      <c r="O2341" s="5">
        <v>601010</v>
      </c>
      <c r="P2341" s="3"/>
      <c r="Q2341" s="3"/>
    </row>
    <row r="2342" spans="1:17" x14ac:dyDescent="0.2">
      <c r="A2342" s="2">
        <v>2007</v>
      </c>
      <c r="B2342" s="1" t="s">
        <v>317</v>
      </c>
      <c r="C2342" s="2" t="s">
        <v>318</v>
      </c>
      <c r="D2342" s="2">
        <v>71.004999999999995</v>
      </c>
      <c r="E2342" s="2">
        <v>15689.777</v>
      </c>
      <c r="F2342" s="2">
        <v>9508.7330000000002</v>
      </c>
      <c r="G2342" s="2">
        <v>10269.213</v>
      </c>
      <c r="H2342" s="2">
        <v>5062.518</v>
      </c>
      <c r="I2342" s="2">
        <v>533.03399999999999</v>
      </c>
      <c r="J2342" s="2">
        <v>0</v>
      </c>
      <c r="K2342" s="2">
        <v>7.01</v>
      </c>
      <c r="L2342" s="2">
        <v>100.01600000000001</v>
      </c>
      <c r="M2342" s="2">
        <v>0</v>
      </c>
      <c r="N2342" s="2">
        <v>989.62199999999996</v>
      </c>
      <c r="O2342" s="2">
        <v>601010</v>
      </c>
      <c r="P2342" s="3"/>
      <c r="Q2342" s="3"/>
    </row>
    <row r="2343" spans="1:17" x14ac:dyDescent="0.2">
      <c r="A2343" s="5">
        <v>2008</v>
      </c>
      <c r="B2343" s="4" t="s">
        <v>317</v>
      </c>
      <c r="C2343" s="5" t="s">
        <v>318</v>
      </c>
      <c r="D2343" s="5">
        <v>910.52300000000002</v>
      </c>
      <c r="E2343" s="5">
        <v>16535.11</v>
      </c>
      <c r="F2343" s="5">
        <v>10501.245999999999</v>
      </c>
      <c r="G2343" s="5">
        <v>11219.315000000001</v>
      </c>
      <c r="H2343" s="5">
        <v>4997.2939999999999</v>
      </c>
      <c r="I2343" s="5">
        <v>546.58399999999995</v>
      </c>
      <c r="J2343" s="5">
        <v>0</v>
      </c>
      <c r="K2343" s="5">
        <v>4.4000000000000004</v>
      </c>
      <c r="L2343" s="5">
        <v>50.594999999999999</v>
      </c>
      <c r="M2343" s="5">
        <v>5.2859999999999996</v>
      </c>
      <c r="N2343" s="5">
        <v>420.09199999999998</v>
      </c>
      <c r="O2343" s="5">
        <v>601010</v>
      </c>
      <c r="P2343" s="3"/>
      <c r="Q2343" s="3"/>
    </row>
    <row r="2344" spans="1:17" x14ac:dyDescent="0.2">
      <c r="A2344" s="2">
        <v>2009</v>
      </c>
      <c r="B2344" s="1" t="s">
        <v>317</v>
      </c>
      <c r="C2344" s="2" t="s">
        <v>318</v>
      </c>
      <c r="D2344" s="2">
        <v>210.58</v>
      </c>
      <c r="E2344" s="2">
        <v>15417.514999999999</v>
      </c>
      <c r="F2344" s="2">
        <v>9392.57</v>
      </c>
      <c r="G2344" s="2">
        <v>9984.7219999999998</v>
      </c>
      <c r="H2344" s="2">
        <v>5047.3389999999999</v>
      </c>
      <c r="I2344" s="2">
        <v>525.05799999999999</v>
      </c>
      <c r="J2344" s="2">
        <v>0</v>
      </c>
      <c r="K2344" s="2">
        <v>0.20599999999999999</v>
      </c>
      <c r="L2344" s="2">
        <v>30.838999999999999</v>
      </c>
      <c r="M2344" s="2">
        <v>2.8079999999999998</v>
      </c>
      <c r="N2344" s="2">
        <v>362.28199999999998</v>
      </c>
      <c r="O2344" s="2">
        <v>601010</v>
      </c>
      <c r="P2344" s="3"/>
      <c r="Q2344" s="3"/>
    </row>
    <row r="2345" spans="1:17" x14ac:dyDescent="0.2">
      <c r="A2345" s="5">
        <v>2010</v>
      </c>
      <c r="B2345" s="4" t="s">
        <v>317</v>
      </c>
      <c r="C2345" s="5" t="s">
        <v>318</v>
      </c>
      <c r="D2345" s="5">
        <v>444.00099999999998</v>
      </c>
      <c r="E2345" s="5">
        <v>16184.194</v>
      </c>
      <c r="F2345" s="5">
        <v>9948.0759999999991</v>
      </c>
      <c r="G2345" s="5">
        <v>10592.078</v>
      </c>
      <c r="H2345" s="5">
        <v>5090.1859999999997</v>
      </c>
      <c r="I2345" s="5">
        <v>493.21600000000001</v>
      </c>
      <c r="J2345" s="5">
        <v>0</v>
      </c>
      <c r="K2345" s="5">
        <v>-2.2810000000000001</v>
      </c>
      <c r="L2345" s="5">
        <v>-19.510000000000002</v>
      </c>
      <c r="M2345" s="5">
        <v>0.33400000000000002</v>
      </c>
      <c r="N2345" s="5">
        <v>283.61</v>
      </c>
      <c r="O2345" s="5">
        <v>601010</v>
      </c>
      <c r="P2345" s="3"/>
      <c r="Q2345" s="3"/>
    </row>
    <row r="2346" spans="1:17" x14ac:dyDescent="0.2">
      <c r="A2346" s="2">
        <v>2011</v>
      </c>
      <c r="B2346" s="1" t="s">
        <v>317</v>
      </c>
      <c r="C2346" s="2" t="s">
        <v>318</v>
      </c>
      <c r="D2346" s="2">
        <v>394.613</v>
      </c>
      <c r="E2346" s="2">
        <v>16659.303</v>
      </c>
      <c r="F2346" s="2">
        <v>9721.0609999999997</v>
      </c>
      <c r="G2346" s="2">
        <v>10380.041999999999</v>
      </c>
      <c r="H2346" s="2">
        <v>5669.0150000000003</v>
      </c>
      <c r="I2346" s="2">
        <v>488.12400000000002</v>
      </c>
      <c r="J2346" s="2">
        <v>0</v>
      </c>
      <c r="K2346" s="2">
        <v>3.9039999999999999</v>
      </c>
      <c r="L2346" s="2">
        <v>84.725999999999999</v>
      </c>
      <c r="M2346" s="2">
        <v>0.72799999999999998</v>
      </c>
      <c r="N2346" s="2">
        <v>893.58500000000004</v>
      </c>
      <c r="O2346" s="2">
        <v>601010</v>
      </c>
      <c r="P2346" s="3"/>
      <c r="Q2346" s="3"/>
    </row>
    <row r="2347" spans="1:17" x14ac:dyDescent="0.2">
      <c r="A2347" s="5">
        <v>2012</v>
      </c>
      <c r="B2347" s="4" t="s">
        <v>317</v>
      </c>
      <c r="C2347" s="5" t="s">
        <v>318</v>
      </c>
      <c r="D2347" s="5">
        <v>621.71900000000005</v>
      </c>
      <c r="E2347" s="5">
        <v>17201</v>
      </c>
      <c r="F2347" s="5">
        <v>8529.2440000000006</v>
      </c>
      <c r="G2347" s="5">
        <v>9275.5210000000006</v>
      </c>
      <c r="H2347" s="5">
        <v>7289.8130000000001</v>
      </c>
      <c r="I2347" s="5">
        <v>485.25200000000001</v>
      </c>
      <c r="J2347" s="5">
        <v>0</v>
      </c>
      <c r="K2347" s="5">
        <v>14.022</v>
      </c>
      <c r="L2347" s="5">
        <v>312.09399999999999</v>
      </c>
      <c r="M2347" s="5">
        <v>0.53900000000000003</v>
      </c>
      <c r="N2347" s="5">
        <v>841.71900000000005</v>
      </c>
      <c r="O2347" s="5">
        <v>601010</v>
      </c>
      <c r="P2347" s="3"/>
      <c r="Q2347" s="3"/>
    </row>
    <row r="2348" spans="1:17" x14ac:dyDescent="0.2">
      <c r="A2348" s="2">
        <v>2013</v>
      </c>
      <c r="B2348" s="1" t="s">
        <v>317</v>
      </c>
      <c r="C2348" s="2" t="s">
        <v>318</v>
      </c>
      <c r="D2348" s="2">
        <v>96.17</v>
      </c>
      <c r="E2348" s="2">
        <v>22834.544999999998</v>
      </c>
      <c r="F2348" s="2">
        <v>10766.254000000001</v>
      </c>
      <c r="G2348" s="2">
        <v>11626.205</v>
      </c>
      <c r="H2348" s="2">
        <v>10507.200999999999</v>
      </c>
      <c r="I2348" s="2">
        <v>534.64200000000005</v>
      </c>
      <c r="J2348" s="2">
        <v>0</v>
      </c>
      <c r="K2348" s="2">
        <v>-7.3719999999999999</v>
      </c>
      <c r="L2348" s="2">
        <v>-167.005</v>
      </c>
      <c r="M2348" s="2">
        <v>1.169</v>
      </c>
      <c r="N2348" s="2">
        <v>1830.6130000000001</v>
      </c>
      <c r="O2348" s="2">
        <v>601010</v>
      </c>
      <c r="P2348" s="3"/>
      <c r="Q2348" s="3"/>
    </row>
    <row r="2349" spans="1:17" x14ac:dyDescent="0.2">
      <c r="A2349" s="5">
        <v>2014</v>
      </c>
      <c r="B2349" s="4" t="s">
        <v>317</v>
      </c>
      <c r="C2349" s="5" t="s">
        <v>318</v>
      </c>
      <c r="D2349" s="5">
        <v>88.165000000000006</v>
      </c>
      <c r="E2349" s="5">
        <v>22950.614000000001</v>
      </c>
      <c r="F2349" s="5">
        <v>10844.861000000001</v>
      </c>
      <c r="G2349" s="5">
        <v>11742.105</v>
      </c>
      <c r="H2349" s="5">
        <v>10368.456</v>
      </c>
      <c r="I2349" s="5">
        <v>522.17100000000005</v>
      </c>
      <c r="J2349" s="5">
        <v>0</v>
      </c>
      <c r="K2349" s="5">
        <v>27.315000000000001</v>
      </c>
      <c r="L2349" s="5">
        <v>658.495</v>
      </c>
      <c r="M2349" s="5">
        <v>1.3939999999999999</v>
      </c>
      <c r="N2349" s="5">
        <v>631.30799999999999</v>
      </c>
      <c r="O2349" s="5">
        <v>601010</v>
      </c>
      <c r="P2349" s="3"/>
      <c r="Q2349" s="3"/>
    </row>
    <row r="2350" spans="1:17" x14ac:dyDescent="0.2">
      <c r="A2350" s="2">
        <v>2015</v>
      </c>
      <c r="B2350" s="1" t="s">
        <v>317</v>
      </c>
      <c r="C2350" s="2" t="s">
        <v>318</v>
      </c>
      <c r="D2350" s="2">
        <v>99.221999999999994</v>
      </c>
      <c r="E2350" s="2">
        <v>23157.328000000001</v>
      </c>
      <c r="F2350" s="2">
        <v>10968.498</v>
      </c>
      <c r="G2350" s="2">
        <v>11894.19</v>
      </c>
      <c r="H2350" s="2">
        <v>10470.368</v>
      </c>
      <c r="I2350" s="2">
        <v>512.53700000000003</v>
      </c>
      <c r="J2350" s="2">
        <v>0</v>
      </c>
      <c r="K2350" s="2">
        <v>37.883000000000003</v>
      </c>
      <c r="L2350" s="2">
        <v>908.53800000000001</v>
      </c>
      <c r="M2350" s="2">
        <v>0.91700000000000004</v>
      </c>
      <c r="N2350" s="2">
        <v>870.12</v>
      </c>
      <c r="O2350" s="2">
        <v>601010</v>
      </c>
      <c r="P2350" s="3"/>
      <c r="Q2350" s="3"/>
    </row>
    <row r="2351" spans="1:17" x14ac:dyDescent="0.2">
      <c r="A2351" s="5">
        <v>2016</v>
      </c>
      <c r="B2351" s="4" t="s">
        <v>317</v>
      </c>
      <c r="C2351" s="5" t="s">
        <v>318</v>
      </c>
      <c r="D2351" s="5">
        <v>142.142</v>
      </c>
      <c r="E2351" s="5">
        <v>20704.148000000001</v>
      </c>
      <c r="F2351" s="5">
        <v>8967.26</v>
      </c>
      <c r="G2351" s="5">
        <v>9801.0720000000001</v>
      </c>
      <c r="H2351" s="5">
        <v>10229.078</v>
      </c>
      <c r="I2351" s="5">
        <v>382.26400000000001</v>
      </c>
      <c r="J2351" s="5">
        <v>0</v>
      </c>
      <c r="K2351" s="5">
        <v>187.92099999999999</v>
      </c>
      <c r="L2351" s="5">
        <v>4481.1989999999996</v>
      </c>
      <c r="M2351" s="5">
        <v>1.613</v>
      </c>
      <c r="N2351" s="5">
        <v>4292.1629999999996</v>
      </c>
      <c r="O2351" s="5">
        <v>601010</v>
      </c>
      <c r="P2351" s="3"/>
      <c r="Q2351" s="3"/>
    </row>
    <row r="2352" spans="1:17" x14ac:dyDescent="0.2">
      <c r="A2352" s="2">
        <v>2017</v>
      </c>
      <c r="B2352" s="1" t="s">
        <v>317</v>
      </c>
      <c r="C2352" s="2" t="s">
        <v>318</v>
      </c>
      <c r="D2352" s="2">
        <v>63.857999999999997</v>
      </c>
      <c r="E2352" s="2">
        <v>20570.598999999998</v>
      </c>
      <c r="F2352" s="2">
        <v>8657.5339999999997</v>
      </c>
      <c r="G2352" s="2">
        <v>9729.7810000000009</v>
      </c>
      <c r="H2352" s="2">
        <v>10242.464</v>
      </c>
      <c r="I2352" s="2">
        <v>406.91699999999997</v>
      </c>
      <c r="J2352" s="2">
        <v>0</v>
      </c>
      <c r="K2352" s="2">
        <v>24.927</v>
      </c>
      <c r="L2352" s="2">
        <v>628.85900000000004</v>
      </c>
      <c r="M2352" s="2">
        <v>0.47799999999999998</v>
      </c>
      <c r="N2352" s="2">
        <v>603.45399999999995</v>
      </c>
      <c r="O2352" s="2">
        <v>601010</v>
      </c>
      <c r="P2352" s="3"/>
      <c r="Q2352" s="3"/>
    </row>
    <row r="2353" spans="1:17" x14ac:dyDescent="0.2">
      <c r="A2353" s="5">
        <v>2018</v>
      </c>
      <c r="B2353" s="4" t="s">
        <v>317</v>
      </c>
      <c r="C2353" s="5" t="s">
        <v>318</v>
      </c>
      <c r="D2353" s="5">
        <v>67.564999999999998</v>
      </c>
      <c r="E2353" s="5">
        <v>20394.208999999999</v>
      </c>
      <c r="F2353" s="5">
        <v>8318.7559999999994</v>
      </c>
      <c r="G2353" s="5">
        <v>9615.4539999999997</v>
      </c>
      <c r="H2353" s="5">
        <v>10173.204</v>
      </c>
      <c r="I2353" s="5">
        <v>389.63499999999999</v>
      </c>
      <c r="J2353" s="5">
        <v>0</v>
      </c>
      <c r="K2353" s="5">
        <v>27.657</v>
      </c>
      <c r="L2353" s="5">
        <v>686.07</v>
      </c>
      <c r="M2353" s="5">
        <v>0.878</v>
      </c>
      <c r="N2353" s="5">
        <v>657.53499999999997</v>
      </c>
      <c r="O2353" s="5">
        <v>601010</v>
      </c>
      <c r="P2353" s="3"/>
      <c r="Q2353" s="3"/>
    </row>
    <row r="2354" spans="1:17" x14ac:dyDescent="0.2">
      <c r="A2354" s="2">
        <v>2019</v>
      </c>
      <c r="B2354" s="1" t="s">
        <v>317</v>
      </c>
      <c r="C2354" s="2" t="s">
        <v>318</v>
      </c>
      <c r="D2354" s="2">
        <v>63.984999999999999</v>
      </c>
      <c r="E2354" s="2">
        <v>21172.769</v>
      </c>
      <c r="F2354" s="2">
        <v>8368.2900000000009</v>
      </c>
      <c r="G2354" s="2">
        <v>10164.843000000001</v>
      </c>
      <c r="H2354" s="2">
        <v>10315.505999999999</v>
      </c>
      <c r="I2354" s="2">
        <v>384.65499999999997</v>
      </c>
      <c r="J2354" s="2">
        <v>0</v>
      </c>
      <c r="K2354" s="2">
        <v>39.331000000000003</v>
      </c>
      <c r="L2354" s="2">
        <v>1007.427</v>
      </c>
      <c r="M2354" s="2">
        <v>-2.2810000000000001</v>
      </c>
      <c r="N2354" s="2">
        <v>970.37699999999995</v>
      </c>
      <c r="O2354" s="2">
        <v>601010</v>
      </c>
      <c r="P2354" s="3"/>
      <c r="Q2354" s="3"/>
    </row>
    <row r="2355" spans="1:17" x14ac:dyDescent="0.2">
      <c r="A2355" s="5">
        <v>2004</v>
      </c>
      <c r="B2355" s="4" t="s">
        <v>319</v>
      </c>
      <c r="C2355" s="5" t="s">
        <v>320</v>
      </c>
      <c r="D2355" s="5">
        <v>0</v>
      </c>
      <c r="E2355" s="5">
        <v>3196.5459999999998</v>
      </c>
      <c r="F2355" s="5"/>
      <c r="G2355" s="5">
        <v>2321.8739999999998</v>
      </c>
      <c r="H2355" s="5">
        <v>874.67200000000003</v>
      </c>
      <c r="I2355" s="5">
        <v>49.646999999999998</v>
      </c>
      <c r="J2355" s="5"/>
      <c r="K2355" s="5">
        <v>0.97599999999999998</v>
      </c>
      <c r="L2355" s="5">
        <v>423.524</v>
      </c>
      <c r="M2355" s="5">
        <v>142.69399999999999</v>
      </c>
      <c r="N2355" s="5">
        <v>279.85399999999998</v>
      </c>
      <c r="O2355" s="5">
        <v>101020</v>
      </c>
      <c r="P2355" s="3"/>
      <c r="Q2355" s="3"/>
    </row>
    <row r="2356" spans="1:17" x14ac:dyDescent="0.2">
      <c r="A2356" s="2">
        <v>2005</v>
      </c>
      <c r="B2356" s="1" t="s">
        <v>319</v>
      </c>
      <c r="C2356" s="2" t="s">
        <v>320</v>
      </c>
      <c r="D2356" s="2">
        <v>74.965999999999994</v>
      </c>
      <c r="E2356" s="2">
        <v>3342.2849999999999</v>
      </c>
      <c r="F2356" s="2"/>
      <c r="G2356" s="2">
        <v>2987.817</v>
      </c>
      <c r="H2356" s="2">
        <v>354.46800000000002</v>
      </c>
      <c r="I2356" s="2">
        <v>44.637</v>
      </c>
      <c r="J2356" s="2"/>
      <c r="K2356" s="2">
        <v>0</v>
      </c>
      <c r="L2356" s="2">
        <v>411.61200000000002</v>
      </c>
      <c r="M2356" s="2">
        <v>153.03800000000001</v>
      </c>
      <c r="N2356" s="2">
        <v>260.05500000000001</v>
      </c>
      <c r="O2356" s="2">
        <v>101020</v>
      </c>
      <c r="P2356" s="3"/>
      <c r="Q2356" s="3"/>
    </row>
    <row r="2357" spans="1:17" x14ac:dyDescent="0.2">
      <c r="A2357" s="5">
        <v>2006</v>
      </c>
      <c r="B2357" s="4" t="s">
        <v>319</v>
      </c>
      <c r="C2357" s="5" t="s">
        <v>320</v>
      </c>
      <c r="D2357" s="5">
        <v>0</v>
      </c>
      <c r="E2357" s="5">
        <v>3256.9110000000001</v>
      </c>
      <c r="F2357" s="5"/>
      <c r="G2357" s="5">
        <v>2310.6309999999999</v>
      </c>
      <c r="H2357" s="5">
        <v>946.28</v>
      </c>
      <c r="I2357" s="5">
        <v>47.351999999999997</v>
      </c>
      <c r="J2357" s="5"/>
      <c r="K2357" s="5">
        <v>0</v>
      </c>
      <c r="L2357" s="5">
        <v>325.73099999999999</v>
      </c>
      <c r="M2357" s="5">
        <v>109.706</v>
      </c>
      <c r="N2357" s="5">
        <v>220.286</v>
      </c>
      <c r="O2357" s="5">
        <v>101020</v>
      </c>
      <c r="P2357" s="3"/>
      <c r="Q2357" s="3"/>
    </row>
    <row r="2358" spans="1:17" x14ac:dyDescent="0.2">
      <c r="A2358" s="2">
        <v>2007</v>
      </c>
      <c r="B2358" s="1" t="s">
        <v>319</v>
      </c>
      <c r="C2358" s="2" t="s">
        <v>320</v>
      </c>
      <c r="D2358" s="2">
        <v>87.641000000000005</v>
      </c>
      <c r="E2358" s="2">
        <v>3936.971</v>
      </c>
      <c r="F2358" s="2"/>
      <c r="G2358" s="2">
        <v>2839.4989999999998</v>
      </c>
      <c r="H2358" s="2">
        <v>1097.472</v>
      </c>
      <c r="I2358" s="2">
        <v>54.369</v>
      </c>
      <c r="J2358" s="2"/>
      <c r="K2358" s="2">
        <v>0</v>
      </c>
      <c r="L2358" s="2">
        <v>401.87799999999999</v>
      </c>
      <c r="M2358" s="2">
        <v>144.39500000000001</v>
      </c>
      <c r="N2358" s="2">
        <v>257.483</v>
      </c>
      <c r="O2358" s="2">
        <v>101020</v>
      </c>
      <c r="P2358" s="3"/>
      <c r="Q2358" s="3"/>
    </row>
    <row r="2359" spans="1:17" x14ac:dyDescent="0.2">
      <c r="A2359" s="5">
        <v>2008</v>
      </c>
      <c r="B2359" s="4" t="s">
        <v>319</v>
      </c>
      <c r="C2359" s="5" t="s">
        <v>320</v>
      </c>
      <c r="D2359" s="5">
        <v>4.4340000000000002</v>
      </c>
      <c r="E2359" s="5">
        <v>5329.6620000000003</v>
      </c>
      <c r="F2359" s="5"/>
      <c r="G2359" s="5">
        <v>3279.569</v>
      </c>
      <c r="H2359" s="5">
        <v>2050.0929999999998</v>
      </c>
      <c r="I2359" s="5">
        <v>75.394000000000005</v>
      </c>
      <c r="J2359" s="5"/>
      <c r="K2359" s="5">
        <v>0</v>
      </c>
      <c r="L2359" s="5">
        <v>410.524</v>
      </c>
      <c r="M2359" s="5">
        <v>154.91999999999999</v>
      </c>
      <c r="N2359" s="5">
        <v>255.60400000000001</v>
      </c>
      <c r="O2359" s="5">
        <v>101020</v>
      </c>
      <c r="P2359" s="3"/>
      <c r="Q2359" s="3"/>
    </row>
    <row r="2360" spans="1:17" x14ac:dyDescent="0.2">
      <c r="A2360" s="2">
        <v>2009</v>
      </c>
      <c r="B2360" s="1" t="s">
        <v>319</v>
      </c>
      <c r="C2360" s="2" t="s">
        <v>320</v>
      </c>
      <c r="D2360" s="2">
        <v>0</v>
      </c>
      <c r="E2360" s="2">
        <v>5957.2569999999996</v>
      </c>
      <c r="F2360" s="2"/>
      <c r="G2360" s="2">
        <v>3806.2269999999999</v>
      </c>
      <c r="H2360" s="2">
        <v>2151.0300000000002</v>
      </c>
      <c r="I2360" s="2">
        <v>115.979</v>
      </c>
      <c r="J2360" s="2"/>
      <c r="K2360" s="2">
        <v>0</v>
      </c>
      <c r="L2360" s="2">
        <v>253.59700000000001</v>
      </c>
      <c r="M2360" s="2">
        <v>96.668000000000006</v>
      </c>
      <c r="N2360" s="2">
        <v>156.929</v>
      </c>
      <c r="O2360" s="2">
        <v>101020</v>
      </c>
      <c r="P2360" s="3"/>
      <c r="Q2360" s="3"/>
    </row>
    <row r="2361" spans="1:17" x14ac:dyDescent="0.2">
      <c r="A2361" s="5">
        <v>2010</v>
      </c>
      <c r="B2361" s="4" t="s">
        <v>319</v>
      </c>
      <c r="C2361" s="5" t="s">
        <v>320</v>
      </c>
      <c r="D2361" s="5">
        <v>0</v>
      </c>
      <c r="E2361" s="5">
        <v>7098.4380000000001</v>
      </c>
      <c r="F2361" s="5"/>
      <c r="G2361" s="5">
        <v>4019.7420000000002</v>
      </c>
      <c r="H2361" s="5">
        <v>3078.6959999999999</v>
      </c>
      <c r="I2361" s="5">
        <v>137.45699999999999</v>
      </c>
      <c r="J2361" s="5"/>
      <c r="K2361" s="5">
        <v>0</v>
      </c>
      <c r="L2361" s="5">
        <v>355.22</v>
      </c>
      <c r="M2361" s="5">
        <v>127.52</v>
      </c>
      <c r="N2361" s="5">
        <v>227.7</v>
      </c>
      <c r="O2361" s="5">
        <v>101020</v>
      </c>
      <c r="P2361" s="3"/>
      <c r="Q2361" s="3"/>
    </row>
    <row r="2362" spans="1:17" x14ac:dyDescent="0.2">
      <c r="A2362" s="2">
        <v>2011</v>
      </c>
      <c r="B2362" s="1" t="s">
        <v>319</v>
      </c>
      <c r="C2362" s="2" t="s">
        <v>320</v>
      </c>
      <c r="D2362" s="2">
        <v>831.25099999999998</v>
      </c>
      <c r="E2362" s="2">
        <v>8772.7189999999991</v>
      </c>
      <c r="F2362" s="2"/>
      <c r="G2362" s="2">
        <v>5178.8890000000001</v>
      </c>
      <c r="H2362" s="2">
        <v>3593.83</v>
      </c>
      <c r="I2362" s="2">
        <v>151.828</v>
      </c>
      <c r="J2362" s="2"/>
      <c r="K2362" s="2">
        <v>0</v>
      </c>
      <c r="L2362" s="2">
        <v>759.12900000000002</v>
      </c>
      <c r="M2362" s="2">
        <v>279.36</v>
      </c>
      <c r="N2362" s="2">
        <v>479.76900000000001</v>
      </c>
      <c r="O2362" s="2">
        <v>101020</v>
      </c>
      <c r="P2362" s="3"/>
      <c r="Q2362" s="3"/>
    </row>
    <row r="2363" spans="1:17" x14ac:dyDescent="0.2">
      <c r="A2363" s="5">
        <v>2012</v>
      </c>
      <c r="B2363" s="4" t="s">
        <v>319</v>
      </c>
      <c r="C2363" s="5" t="s">
        <v>320</v>
      </c>
      <c r="D2363" s="5">
        <v>182.05500000000001</v>
      </c>
      <c r="E2363" s="5">
        <v>8849.8619999999992</v>
      </c>
      <c r="F2363" s="5"/>
      <c r="G2363" s="5">
        <v>4961.0600000000004</v>
      </c>
      <c r="H2363" s="5">
        <v>3603.82</v>
      </c>
      <c r="I2363" s="5">
        <v>204.386</v>
      </c>
      <c r="J2363" s="5"/>
      <c r="K2363" s="5">
        <v>13.016</v>
      </c>
      <c r="L2363" s="5">
        <v>301.70699999999999</v>
      </c>
      <c r="M2363" s="5">
        <v>105.29600000000001</v>
      </c>
      <c r="N2363" s="5">
        <v>183.39500000000001</v>
      </c>
      <c r="O2363" s="5">
        <v>101020</v>
      </c>
      <c r="P2363" s="3"/>
      <c r="Q2363" s="3"/>
    </row>
    <row r="2364" spans="1:17" x14ac:dyDescent="0.2">
      <c r="A2364" s="2">
        <v>2013</v>
      </c>
      <c r="B2364" s="1" t="s">
        <v>319</v>
      </c>
      <c r="C2364" s="2" t="s">
        <v>320</v>
      </c>
      <c r="D2364" s="2">
        <v>845.64099999999996</v>
      </c>
      <c r="E2364" s="2">
        <v>9792.0529999999999</v>
      </c>
      <c r="F2364" s="2"/>
      <c r="G2364" s="2">
        <v>4927.9250000000002</v>
      </c>
      <c r="H2364" s="2">
        <v>4034.788</v>
      </c>
      <c r="I2364" s="2">
        <v>169.88800000000001</v>
      </c>
      <c r="J2364" s="2"/>
      <c r="K2364" s="2">
        <v>47.243000000000002</v>
      </c>
      <c r="L2364" s="2">
        <v>521.15800000000002</v>
      </c>
      <c r="M2364" s="2">
        <v>175.18600000000001</v>
      </c>
      <c r="N2364" s="2">
        <v>390.572</v>
      </c>
      <c r="O2364" s="2">
        <v>101020</v>
      </c>
      <c r="P2364" s="3"/>
      <c r="Q2364" s="3"/>
    </row>
    <row r="2365" spans="1:17" x14ac:dyDescent="0.2">
      <c r="A2365" s="5">
        <v>2014</v>
      </c>
      <c r="B2365" s="4" t="s">
        <v>319</v>
      </c>
      <c r="C2365" s="5" t="s">
        <v>320</v>
      </c>
      <c r="D2365" s="5">
        <v>1077.4290000000001</v>
      </c>
      <c r="E2365" s="5">
        <v>12064.9</v>
      </c>
      <c r="F2365" s="5"/>
      <c r="G2365" s="5">
        <v>5691.8370000000004</v>
      </c>
      <c r="H2365" s="5">
        <v>4582.8149999999996</v>
      </c>
      <c r="I2365" s="5">
        <v>177.33699999999999</v>
      </c>
      <c r="J2365" s="5"/>
      <c r="K2365" s="5">
        <v>124.02500000000001</v>
      </c>
      <c r="L2365" s="5">
        <v>723.71100000000001</v>
      </c>
      <c r="M2365" s="5">
        <v>214.09200000000001</v>
      </c>
      <c r="N2365" s="5">
        <v>386.96499999999997</v>
      </c>
      <c r="O2365" s="5">
        <v>101020</v>
      </c>
      <c r="P2365" s="3"/>
      <c r="Q2365" s="3"/>
    </row>
    <row r="2366" spans="1:17" x14ac:dyDescent="0.2">
      <c r="A2366" s="2">
        <v>2015</v>
      </c>
      <c r="B2366" s="1" t="s">
        <v>319</v>
      </c>
      <c r="C2366" s="2" t="s">
        <v>320</v>
      </c>
      <c r="D2366" s="2">
        <v>1601.232</v>
      </c>
      <c r="E2366" s="2">
        <v>13976.172</v>
      </c>
      <c r="F2366" s="2"/>
      <c r="G2366" s="2">
        <v>5948.13</v>
      </c>
      <c r="H2366" s="2">
        <v>5077.7910000000002</v>
      </c>
      <c r="I2366" s="2">
        <v>183.93100000000001</v>
      </c>
      <c r="J2366" s="2"/>
      <c r="K2366" s="2">
        <v>236.715</v>
      </c>
      <c r="L2366" s="2">
        <v>426.56099999999998</v>
      </c>
      <c r="M2366" s="2">
        <v>104.675</v>
      </c>
      <c r="N2366" s="2">
        <v>85.171000000000006</v>
      </c>
      <c r="O2366" s="2">
        <v>101020</v>
      </c>
      <c r="P2366" s="3"/>
      <c r="Q2366" s="3"/>
    </row>
    <row r="2367" spans="1:17" x14ac:dyDescent="0.2">
      <c r="A2367" s="5">
        <v>2016</v>
      </c>
      <c r="B2367" s="4" t="s">
        <v>319</v>
      </c>
      <c r="C2367" s="5" t="s">
        <v>320</v>
      </c>
      <c r="D2367" s="5">
        <v>1389.9359999999999</v>
      </c>
      <c r="E2367" s="5">
        <v>15472.922</v>
      </c>
      <c r="F2367" s="5"/>
      <c r="G2367" s="5">
        <v>6353.6750000000002</v>
      </c>
      <c r="H2367" s="5">
        <v>5860.2809999999999</v>
      </c>
      <c r="I2367" s="5">
        <v>169.52</v>
      </c>
      <c r="J2367" s="5"/>
      <c r="K2367" s="5">
        <v>321.92</v>
      </c>
      <c r="L2367" s="5">
        <v>-394.52699999999999</v>
      </c>
      <c r="M2367" s="5">
        <v>-263.464</v>
      </c>
      <c r="N2367" s="5">
        <v>-452.983</v>
      </c>
      <c r="O2367" s="5">
        <v>101020</v>
      </c>
      <c r="P2367" s="3"/>
      <c r="Q2367" s="3"/>
    </row>
    <row r="2368" spans="1:17" x14ac:dyDescent="0.2">
      <c r="A2368" s="2">
        <v>2017</v>
      </c>
      <c r="B2368" s="1" t="s">
        <v>319</v>
      </c>
      <c r="C2368" s="2" t="s">
        <v>320</v>
      </c>
      <c r="D2368" s="2">
        <v>147.315</v>
      </c>
      <c r="E2368" s="2">
        <v>29522.603999999999</v>
      </c>
      <c r="F2368" s="2"/>
      <c r="G2368" s="2">
        <v>11107.991</v>
      </c>
      <c r="H2368" s="2">
        <v>13319.618</v>
      </c>
      <c r="I2368" s="2">
        <v>224.072</v>
      </c>
      <c r="J2368" s="2"/>
      <c r="K2368" s="2">
        <v>349.613</v>
      </c>
      <c r="L2368" s="2">
        <v>742.52300000000002</v>
      </c>
      <c r="M2368" s="2">
        <v>-1115.6189999999999</v>
      </c>
      <c r="N2368" s="2">
        <v>1508.529</v>
      </c>
      <c r="O2368" s="2">
        <v>101020</v>
      </c>
      <c r="P2368" s="3"/>
      <c r="Q2368" s="3"/>
    </row>
    <row r="2369" spans="1:17" x14ac:dyDescent="0.2">
      <c r="A2369" s="5">
        <v>2018</v>
      </c>
      <c r="B2369" s="4" t="s">
        <v>319</v>
      </c>
      <c r="C2369" s="5" t="s">
        <v>320</v>
      </c>
      <c r="D2369" s="5">
        <v>3.4870000000000001</v>
      </c>
      <c r="E2369" s="5">
        <v>20721.344000000001</v>
      </c>
      <c r="F2369" s="5"/>
      <c r="G2369" s="5">
        <v>9763.1149999999998</v>
      </c>
      <c r="H2369" s="5">
        <v>10958.228999999999</v>
      </c>
      <c r="I2369" s="5">
        <v>257.95800000000003</v>
      </c>
      <c r="J2369" s="5"/>
      <c r="K2369" s="5">
        <v>0</v>
      </c>
      <c r="L2369" s="5">
        <v>-3077.431</v>
      </c>
      <c r="M2369" s="5">
        <v>-696.51099999999997</v>
      </c>
      <c r="N2369" s="5">
        <v>-2244.5680000000002</v>
      </c>
      <c r="O2369" s="5">
        <v>101020</v>
      </c>
      <c r="P2369" s="3"/>
      <c r="Q2369" s="3"/>
    </row>
    <row r="2370" spans="1:17" x14ac:dyDescent="0.2">
      <c r="A2370" s="2">
        <v>2019</v>
      </c>
      <c r="B2370" s="1" t="s">
        <v>319</v>
      </c>
      <c r="C2370" s="2" t="s">
        <v>320</v>
      </c>
      <c r="D2370" s="2">
        <v>4.5960000000000001</v>
      </c>
      <c r="E2370" s="2">
        <v>18809.226999999999</v>
      </c>
      <c r="F2370" s="2"/>
      <c r="G2370" s="2">
        <v>9005.6389999999992</v>
      </c>
      <c r="H2370" s="2">
        <v>9803.5879999999997</v>
      </c>
      <c r="I2370" s="2">
        <v>199.851</v>
      </c>
      <c r="J2370" s="2"/>
      <c r="K2370" s="2">
        <v>0</v>
      </c>
      <c r="L2370" s="2">
        <v>-1597.471</v>
      </c>
      <c r="M2370" s="2">
        <v>-375.77600000000001</v>
      </c>
      <c r="N2370" s="2">
        <v>-1221.6949999999999</v>
      </c>
      <c r="O2370" s="2">
        <v>101020</v>
      </c>
      <c r="P2370" s="3"/>
      <c r="Q2370" s="3"/>
    </row>
    <row r="2371" spans="1:17" x14ac:dyDescent="0.2">
      <c r="A2371" s="5">
        <v>2004</v>
      </c>
      <c r="B2371" s="4" t="s">
        <v>321</v>
      </c>
      <c r="C2371" s="5" t="s">
        <v>322</v>
      </c>
      <c r="D2371" s="5">
        <v>268.964</v>
      </c>
      <c r="E2371" s="5">
        <v>11655.834000000001</v>
      </c>
      <c r="F2371" s="5"/>
      <c r="G2371" s="5">
        <v>9242.9230000000007</v>
      </c>
      <c r="H2371" s="5">
        <v>2412.9110000000001</v>
      </c>
      <c r="I2371" s="5">
        <v>258.01400000000001</v>
      </c>
      <c r="J2371" s="5"/>
      <c r="K2371" s="5">
        <v>0</v>
      </c>
      <c r="L2371" s="5">
        <v>173.90299999999999</v>
      </c>
      <c r="M2371" s="5">
        <v>51.756</v>
      </c>
      <c r="N2371" s="5">
        <v>122.14700000000001</v>
      </c>
      <c r="O2371" s="5">
        <v>551010</v>
      </c>
      <c r="P2371" s="3"/>
      <c r="Q2371" s="3"/>
    </row>
    <row r="2372" spans="1:17" x14ac:dyDescent="0.2">
      <c r="A2372" s="2">
        <v>2005</v>
      </c>
      <c r="B2372" s="1" t="s">
        <v>321</v>
      </c>
      <c r="C2372" s="2" t="s">
        <v>322</v>
      </c>
      <c r="D2372" s="2">
        <v>458.38400000000001</v>
      </c>
      <c r="E2372" s="2">
        <v>12569.075000000001</v>
      </c>
      <c r="F2372" s="2"/>
      <c r="G2372" s="2">
        <v>10023.630999999999</v>
      </c>
      <c r="H2372" s="2">
        <v>2545.444</v>
      </c>
      <c r="I2372" s="2">
        <v>279.90100000000001</v>
      </c>
      <c r="J2372" s="2"/>
      <c r="K2372" s="2">
        <v>0</v>
      </c>
      <c r="L2372" s="2">
        <v>-386.42899999999997</v>
      </c>
      <c r="M2372" s="2">
        <v>-162.76499999999999</v>
      </c>
      <c r="N2372" s="2">
        <v>-247.929</v>
      </c>
      <c r="O2372" s="2">
        <v>551010</v>
      </c>
      <c r="P2372" s="3"/>
      <c r="Q2372" s="3"/>
    </row>
    <row r="2373" spans="1:17" x14ac:dyDescent="0.2">
      <c r="A2373" s="5">
        <v>2006</v>
      </c>
      <c r="B2373" s="4" t="s">
        <v>321</v>
      </c>
      <c r="C2373" s="5" t="s">
        <v>322</v>
      </c>
      <c r="D2373" s="5">
        <v>973.63599999999997</v>
      </c>
      <c r="E2373" s="5">
        <v>11303.236000000001</v>
      </c>
      <c r="F2373" s="5"/>
      <c r="G2373" s="5">
        <v>8388.857</v>
      </c>
      <c r="H2373" s="5">
        <v>2914.3789999999999</v>
      </c>
      <c r="I2373" s="5">
        <v>251.53800000000001</v>
      </c>
      <c r="J2373" s="5"/>
      <c r="K2373" s="5">
        <v>0</v>
      </c>
      <c r="L2373" s="5">
        <v>50.28</v>
      </c>
      <c r="M2373" s="5">
        <v>-81.429000000000002</v>
      </c>
      <c r="N2373" s="5">
        <v>476.137</v>
      </c>
      <c r="O2373" s="5">
        <v>551010</v>
      </c>
      <c r="P2373" s="3"/>
      <c r="Q2373" s="3"/>
    </row>
    <row r="2374" spans="1:17" x14ac:dyDescent="0.2">
      <c r="A2374" s="2">
        <v>2007</v>
      </c>
      <c r="B2374" s="1" t="s">
        <v>321</v>
      </c>
      <c r="C2374" s="2" t="s">
        <v>322</v>
      </c>
      <c r="D2374" s="2">
        <v>412.97300000000001</v>
      </c>
      <c r="E2374" s="2">
        <v>11581.822</v>
      </c>
      <c r="F2374" s="2"/>
      <c r="G2374" s="2">
        <v>8551.7870000000003</v>
      </c>
      <c r="H2374" s="2">
        <v>3030.0349999999999</v>
      </c>
      <c r="I2374" s="2">
        <v>257.745</v>
      </c>
      <c r="J2374" s="2"/>
      <c r="K2374" s="2">
        <v>0</v>
      </c>
      <c r="L2374" s="2">
        <v>360.875</v>
      </c>
      <c r="M2374" s="2">
        <v>109.42</v>
      </c>
      <c r="N2374" s="2">
        <v>252.042</v>
      </c>
      <c r="O2374" s="2">
        <v>551010</v>
      </c>
      <c r="P2374" s="3"/>
      <c r="Q2374" s="3"/>
    </row>
    <row r="2375" spans="1:17" x14ac:dyDescent="0.2">
      <c r="A2375" s="5">
        <v>2008</v>
      </c>
      <c r="B2375" s="4" t="s">
        <v>321</v>
      </c>
      <c r="C2375" s="5" t="s">
        <v>322</v>
      </c>
      <c r="D2375" s="5">
        <v>168.268</v>
      </c>
      <c r="E2375" s="5">
        <v>13988.48</v>
      </c>
      <c r="F2375" s="5"/>
      <c r="G2375" s="5">
        <v>10851.968000000001</v>
      </c>
      <c r="H2375" s="5">
        <v>3136.5120000000002</v>
      </c>
      <c r="I2375" s="5">
        <v>286.94499999999999</v>
      </c>
      <c r="J2375" s="5"/>
      <c r="K2375" s="5">
        <v>0</v>
      </c>
      <c r="L2375" s="5">
        <v>372.048</v>
      </c>
      <c r="M2375" s="5">
        <v>105.661</v>
      </c>
      <c r="N2375" s="5">
        <v>266.387</v>
      </c>
      <c r="O2375" s="5">
        <v>551010</v>
      </c>
      <c r="P2375" s="3"/>
      <c r="Q2375" s="3"/>
    </row>
    <row r="2376" spans="1:17" x14ac:dyDescent="0.2">
      <c r="A2376" s="2">
        <v>2009</v>
      </c>
      <c r="B2376" s="1" t="s">
        <v>321</v>
      </c>
      <c r="C2376" s="2" t="s">
        <v>322</v>
      </c>
      <c r="D2376" s="2">
        <v>93.188000000000002</v>
      </c>
      <c r="E2376" s="2">
        <v>14057.679</v>
      </c>
      <c r="F2376" s="2"/>
      <c r="G2376" s="2">
        <v>10363.576999999999</v>
      </c>
      <c r="H2376" s="2">
        <v>3694.1019999999999</v>
      </c>
      <c r="I2376" s="2">
        <v>279.53699999999998</v>
      </c>
      <c r="J2376" s="2">
        <v>5.6</v>
      </c>
      <c r="K2376" s="2">
        <v>0</v>
      </c>
      <c r="L2376" s="2">
        <v>515.53899999999999</v>
      </c>
      <c r="M2376" s="2">
        <v>179.947</v>
      </c>
      <c r="N2376" s="2">
        <v>335.59199999999998</v>
      </c>
      <c r="O2376" s="2">
        <v>551010</v>
      </c>
      <c r="P2376" s="3"/>
      <c r="Q2376" s="3"/>
    </row>
    <row r="2377" spans="1:17" x14ac:dyDescent="0.2">
      <c r="A2377" s="5">
        <v>2010</v>
      </c>
      <c r="B2377" s="4" t="s">
        <v>321</v>
      </c>
      <c r="C2377" s="5" t="s">
        <v>322</v>
      </c>
      <c r="D2377" s="5">
        <v>101.70099999999999</v>
      </c>
      <c r="E2377" s="5">
        <v>14522.041999999999</v>
      </c>
      <c r="F2377" s="5"/>
      <c r="G2377" s="5">
        <v>10593.209000000001</v>
      </c>
      <c r="H2377" s="5">
        <v>3927.3760000000002</v>
      </c>
      <c r="I2377" s="5">
        <v>247.49100000000001</v>
      </c>
      <c r="J2377" s="5">
        <v>4</v>
      </c>
      <c r="K2377" s="5">
        <v>6.1580000000000004</v>
      </c>
      <c r="L2377" s="5">
        <v>604.51599999999996</v>
      </c>
      <c r="M2377" s="5">
        <v>210.40899999999999</v>
      </c>
      <c r="N2377" s="5">
        <v>387.94900000000001</v>
      </c>
      <c r="O2377" s="5">
        <v>551010</v>
      </c>
      <c r="P2377" s="3"/>
      <c r="Q2377" s="3"/>
    </row>
    <row r="2378" spans="1:17" x14ac:dyDescent="0.2">
      <c r="A2378" s="2">
        <v>2011</v>
      </c>
      <c r="B2378" s="1" t="s">
        <v>321</v>
      </c>
      <c r="C2378" s="2" t="s">
        <v>322</v>
      </c>
      <c r="D2378" s="2">
        <v>77.528999999999996</v>
      </c>
      <c r="E2378" s="2">
        <v>15647.066000000001</v>
      </c>
      <c r="F2378" s="2"/>
      <c r="G2378" s="2">
        <v>11515.24</v>
      </c>
      <c r="H2378" s="2">
        <v>4128.87</v>
      </c>
      <c r="I2378" s="2">
        <v>262.22500000000002</v>
      </c>
      <c r="J2378" s="2">
        <v>4.2</v>
      </c>
      <c r="K2378" s="2">
        <v>5.82</v>
      </c>
      <c r="L2378" s="2">
        <v>571.46600000000001</v>
      </c>
      <c r="M2378" s="2">
        <v>170.953</v>
      </c>
      <c r="N2378" s="2">
        <v>394.69299999999998</v>
      </c>
      <c r="O2378" s="2">
        <v>551010</v>
      </c>
      <c r="P2378" s="3"/>
      <c r="Q2378" s="3"/>
    </row>
    <row r="2379" spans="1:17" x14ac:dyDescent="0.2">
      <c r="A2379" s="5">
        <v>2012</v>
      </c>
      <c r="B2379" s="4" t="s">
        <v>321</v>
      </c>
      <c r="C2379" s="5" t="s">
        <v>322</v>
      </c>
      <c r="D2379" s="5">
        <v>137.72300000000001</v>
      </c>
      <c r="E2379" s="5">
        <v>28302.824000000001</v>
      </c>
      <c r="F2379" s="5"/>
      <c r="G2379" s="5">
        <v>18910.205999999998</v>
      </c>
      <c r="H2379" s="5">
        <v>9392.6180000000004</v>
      </c>
      <c r="I2379" s="5">
        <v>335.245</v>
      </c>
      <c r="J2379" s="5">
        <v>3.2</v>
      </c>
      <c r="K2379" s="5">
        <v>7.1319999999999997</v>
      </c>
      <c r="L2379" s="5">
        <v>808.00300000000004</v>
      </c>
      <c r="M2379" s="5">
        <v>274.92599999999999</v>
      </c>
      <c r="N2379" s="5">
        <v>525.94500000000005</v>
      </c>
      <c r="O2379" s="5">
        <v>551010</v>
      </c>
      <c r="P2379" s="3"/>
      <c r="Q2379" s="3"/>
    </row>
    <row r="2380" spans="1:17" x14ac:dyDescent="0.2">
      <c r="A2380" s="2">
        <v>2013</v>
      </c>
      <c r="B2380" s="1" t="s">
        <v>321</v>
      </c>
      <c r="C2380" s="2" t="s">
        <v>322</v>
      </c>
      <c r="D2380" s="2">
        <v>43.363999999999997</v>
      </c>
      <c r="E2380" s="2">
        <v>27795.537</v>
      </c>
      <c r="F2380" s="2"/>
      <c r="G2380" s="2">
        <v>18028.440999999999</v>
      </c>
      <c r="H2380" s="2">
        <v>9767.0959999999995</v>
      </c>
      <c r="I2380" s="2">
        <v>342.79899999999998</v>
      </c>
      <c r="J2380" s="2">
        <v>4.5999999999999996</v>
      </c>
      <c r="K2380" s="2">
        <v>7.6820000000000004</v>
      </c>
      <c r="L2380" s="2">
        <v>1220.6300000000001</v>
      </c>
      <c r="M2380" s="2">
        <v>426.94099999999997</v>
      </c>
      <c r="N2380" s="2">
        <v>786.00699999999995</v>
      </c>
      <c r="O2380" s="2">
        <v>551010</v>
      </c>
      <c r="P2380" s="3"/>
      <c r="Q2380" s="3"/>
    </row>
    <row r="2381" spans="1:17" x14ac:dyDescent="0.2">
      <c r="A2381" s="5">
        <v>2014</v>
      </c>
      <c r="B2381" s="4" t="s">
        <v>321</v>
      </c>
      <c r="C2381" s="5" t="s">
        <v>322</v>
      </c>
      <c r="D2381" s="5">
        <v>38.703000000000003</v>
      </c>
      <c r="E2381" s="5">
        <v>29777.974999999999</v>
      </c>
      <c r="F2381" s="5"/>
      <c r="G2381" s="5">
        <v>19645.592000000001</v>
      </c>
      <c r="H2381" s="5">
        <v>10132.383</v>
      </c>
      <c r="I2381" s="5">
        <v>367.90600000000001</v>
      </c>
      <c r="J2381" s="5">
        <v>6</v>
      </c>
      <c r="K2381" s="5">
        <v>7.5190000000000001</v>
      </c>
      <c r="L2381" s="5">
        <v>1295.3620000000001</v>
      </c>
      <c r="M2381" s="5">
        <v>468.29700000000003</v>
      </c>
      <c r="N2381" s="5">
        <v>819.54600000000005</v>
      </c>
      <c r="O2381" s="5">
        <v>551010</v>
      </c>
      <c r="P2381" s="3"/>
      <c r="Q2381" s="3"/>
    </row>
    <row r="2382" spans="1:17" x14ac:dyDescent="0.2">
      <c r="A2382" s="2">
        <v>2015</v>
      </c>
      <c r="B2382" s="1" t="s">
        <v>321</v>
      </c>
      <c r="C2382" s="2" t="s">
        <v>322</v>
      </c>
      <c r="D2382" s="2">
        <v>23.946999999999999</v>
      </c>
      <c r="E2382" s="2">
        <v>30580.309000000001</v>
      </c>
      <c r="F2382" s="2"/>
      <c r="G2382" s="2">
        <v>20072.526000000002</v>
      </c>
      <c r="H2382" s="2">
        <v>10507.782999999999</v>
      </c>
      <c r="I2382" s="2">
        <v>379.62</v>
      </c>
      <c r="J2382" s="2">
        <v>6.7</v>
      </c>
      <c r="K2382" s="2">
        <v>7.5190000000000001</v>
      </c>
      <c r="L2382" s="2">
        <v>1425.971</v>
      </c>
      <c r="M2382" s="2">
        <v>539.96699999999998</v>
      </c>
      <c r="N2382" s="2">
        <v>878.48500000000001</v>
      </c>
      <c r="O2382" s="2">
        <v>551010</v>
      </c>
      <c r="P2382" s="3"/>
      <c r="Q2382" s="3"/>
    </row>
    <row r="2383" spans="1:17" x14ac:dyDescent="0.2">
      <c r="A2383" s="5">
        <v>2016</v>
      </c>
      <c r="B2383" s="4" t="s">
        <v>321</v>
      </c>
      <c r="C2383" s="5" t="s">
        <v>322</v>
      </c>
      <c r="D2383" s="5">
        <v>30.251000000000001</v>
      </c>
      <c r="E2383" s="5">
        <v>32053.172999999999</v>
      </c>
      <c r="F2383" s="5"/>
      <c r="G2383" s="5">
        <v>21185.870999999999</v>
      </c>
      <c r="H2383" s="5">
        <v>10867.302</v>
      </c>
      <c r="I2383" s="5">
        <v>411.76100000000002</v>
      </c>
      <c r="J2383" s="5">
        <v>11</v>
      </c>
      <c r="K2383" s="5">
        <v>7.5190000000000001</v>
      </c>
      <c r="L2383" s="5">
        <v>1504.818</v>
      </c>
      <c r="M2383" s="5">
        <v>554.99699999999996</v>
      </c>
      <c r="N2383" s="5">
        <v>942.30200000000002</v>
      </c>
      <c r="O2383" s="5">
        <v>551010</v>
      </c>
      <c r="P2383" s="3"/>
      <c r="Q2383" s="3"/>
    </row>
    <row r="2384" spans="1:17" x14ac:dyDescent="0.2">
      <c r="A2384" s="2">
        <v>2017</v>
      </c>
      <c r="B2384" s="1" t="s">
        <v>321</v>
      </c>
      <c r="C2384" s="2" t="s">
        <v>322</v>
      </c>
      <c r="D2384" s="2">
        <v>38.164999999999999</v>
      </c>
      <c r="E2384" s="2">
        <v>36220.385999999999</v>
      </c>
      <c r="F2384" s="2"/>
      <c r="G2384" s="2">
        <v>24978.574000000001</v>
      </c>
      <c r="H2384" s="2">
        <v>11241.812</v>
      </c>
      <c r="I2384" s="2">
        <v>434.255</v>
      </c>
      <c r="J2384" s="2">
        <v>8.3000000000000007</v>
      </c>
      <c r="K2384" s="2">
        <v>7.5190000000000001</v>
      </c>
      <c r="L2384" s="2">
        <v>1574.4069999999999</v>
      </c>
      <c r="M2384" s="2">
        <v>578.89200000000005</v>
      </c>
      <c r="N2384" s="2">
        <v>987.99599999999998</v>
      </c>
      <c r="O2384" s="2">
        <v>551010</v>
      </c>
      <c r="P2384" s="3"/>
      <c r="Q2384" s="3"/>
    </row>
    <row r="2385" spans="1:17" x14ac:dyDescent="0.2">
      <c r="A2385" s="5">
        <v>2018</v>
      </c>
      <c r="B2385" s="4" t="s">
        <v>321</v>
      </c>
      <c r="C2385" s="5" t="s">
        <v>322</v>
      </c>
      <c r="D2385" s="5">
        <v>108.068</v>
      </c>
      <c r="E2385" s="5">
        <v>38241.256000000001</v>
      </c>
      <c r="F2385" s="5"/>
      <c r="G2385" s="5">
        <v>26598.868999999999</v>
      </c>
      <c r="H2385" s="5">
        <v>11642.387000000001</v>
      </c>
      <c r="I2385" s="5">
        <v>518.505</v>
      </c>
      <c r="J2385" s="5">
        <v>18.100000000000001</v>
      </c>
      <c r="K2385" s="5">
        <v>7.5190000000000001</v>
      </c>
      <c r="L2385" s="5">
        <v>1329.491</v>
      </c>
      <c r="M2385" s="5">
        <v>288.97199999999998</v>
      </c>
      <c r="N2385" s="5">
        <v>1033</v>
      </c>
      <c r="O2385" s="5">
        <v>551010</v>
      </c>
      <c r="P2385" s="3"/>
      <c r="Q2385" s="3"/>
    </row>
    <row r="2386" spans="1:17" x14ac:dyDescent="0.2">
      <c r="A2386" s="2">
        <v>2019</v>
      </c>
      <c r="B2386" s="1" t="s">
        <v>321</v>
      </c>
      <c r="C2386" s="2" t="s">
        <v>322</v>
      </c>
      <c r="D2386" s="2">
        <v>15.432</v>
      </c>
      <c r="E2386" s="2">
        <v>41123.915000000001</v>
      </c>
      <c r="F2386" s="2"/>
      <c r="G2386" s="2">
        <v>28338.350999999999</v>
      </c>
      <c r="H2386" s="2">
        <v>12785.564</v>
      </c>
      <c r="I2386" s="2">
        <v>558.79700000000003</v>
      </c>
      <c r="J2386" s="2">
        <v>12.8</v>
      </c>
      <c r="K2386" s="2">
        <v>7.5190000000000001</v>
      </c>
      <c r="L2386" s="2">
        <v>1190.0709999999999</v>
      </c>
      <c r="M2386" s="2">
        <v>273.49900000000002</v>
      </c>
      <c r="N2386" s="2">
        <v>909.053</v>
      </c>
      <c r="O2386" s="2">
        <v>551010</v>
      </c>
      <c r="P2386" s="3"/>
      <c r="Q2386" s="3"/>
    </row>
    <row r="2387" spans="1:17" x14ac:dyDescent="0.2">
      <c r="A2387" s="5">
        <v>2004</v>
      </c>
      <c r="B2387" s="4" t="s">
        <v>323</v>
      </c>
      <c r="C2387" s="5" t="s">
        <v>324</v>
      </c>
      <c r="D2387" s="5">
        <v>31.899000000000001</v>
      </c>
      <c r="E2387" s="5">
        <v>2217.2170000000001</v>
      </c>
      <c r="F2387" s="5">
        <v>1316.9839999999999</v>
      </c>
      <c r="G2387" s="5">
        <v>1385.81</v>
      </c>
      <c r="H2387" s="5">
        <v>591.27700000000004</v>
      </c>
      <c r="I2387" s="5">
        <v>66.606999999999999</v>
      </c>
      <c r="J2387" s="5">
        <v>0</v>
      </c>
      <c r="K2387" s="5">
        <v>27.542000000000002</v>
      </c>
      <c r="L2387" s="5">
        <v>106.518</v>
      </c>
      <c r="M2387" s="5">
        <v>0</v>
      </c>
      <c r="N2387" s="5">
        <v>79.692999999999998</v>
      </c>
      <c r="O2387" s="5">
        <v>601010</v>
      </c>
      <c r="P2387" s="3"/>
      <c r="Q2387" s="3"/>
    </row>
    <row r="2388" spans="1:17" x14ac:dyDescent="0.2">
      <c r="A2388" s="2">
        <v>2005</v>
      </c>
      <c r="B2388" s="1" t="s">
        <v>323</v>
      </c>
      <c r="C2388" s="2" t="s">
        <v>324</v>
      </c>
      <c r="D2388" s="2">
        <v>28.274000000000001</v>
      </c>
      <c r="E2388" s="2">
        <v>2239.29</v>
      </c>
      <c r="F2388" s="2">
        <v>1354.9179999999999</v>
      </c>
      <c r="G2388" s="2">
        <v>1425.1089999999999</v>
      </c>
      <c r="H2388" s="2">
        <v>580.96699999999998</v>
      </c>
      <c r="I2388" s="2">
        <v>76.683999999999997</v>
      </c>
      <c r="J2388" s="2">
        <v>0</v>
      </c>
      <c r="K2388" s="2">
        <v>21.465</v>
      </c>
      <c r="L2388" s="2">
        <v>75.444999999999993</v>
      </c>
      <c r="M2388" s="2">
        <v>2.5379999999999998</v>
      </c>
      <c r="N2388" s="2">
        <v>79.715999999999994</v>
      </c>
      <c r="O2388" s="2">
        <v>601010</v>
      </c>
      <c r="P2388" s="3"/>
      <c r="Q2388" s="3"/>
    </row>
    <row r="2389" spans="1:17" x14ac:dyDescent="0.2">
      <c r="A2389" s="5">
        <v>2006</v>
      </c>
      <c r="B2389" s="4" t="s">
        <v>323</v>
      </c>
      <c r="C2389" s="5" t="s">
        <v>324</v>
      </c>
      <c r="D2389" s="5">
        <v>23.61</v>
      </c>
      <c r="E2389" s="5">
        <v>2485.84</v>
      </c>
      <c r="F2389" s="5">
        <v>1411.5540000000001</v>
      </c>
      <c r="G2389" s="5">
        <v>1491.5989999999999</v>
      </c>
      <c r="H2389" s="5">
        <v>758.12099999999998</v>
      </c>
      <c r="I2389" s="5">
        <v>79.540999999999997</v>
      </c>
      <c r="J2389" s="5">
        <v>0</v>
      </c>
      <c r="K2389" s="5">
        <v>19.309000000000001</v>
      </c>
      <c r="L2389" s="5">
        <v>55.170999999999999</v>
      </c>
      <c r="M2389" s="5">
        <v>0.52500000000000002</v>
      </c>
      <c r="N2389" s="5">
        <v>62.747999999999998</v>
      </c>
      <c r="O2389" s="5">
        <v>601010</v>
      </c>
      <c r="P2389" s="3"/>
      <c r="Q2389" s="3"/>
    </row>
    <row r="2390" spans="1:17" x14ac:dyDescent="0.2">
      <c r="A2390" s="2">
        <v>2007</v>
      </c>
      <c r="B2390" s="1" t="s">
        <v>323</v>
      </c>
      <c r="C2390" s="2" t="s">
        <v>324</v>
      </c>
      <c r="D2390" s="2">
        <v>22.483000000000001</v>
      </c>
      <c r="E2390" s="2">
        <v>2980.3229999999999</v>
      </c>
      <c r="F2390" s="2">
        <v>1657.691</v>
      </c>
      <c r="G2390" s="2">
        <v>1762.133</v>
      </c>
      <c r="H2390" s="2">
        <v>936.23</v>
      </c>
      <c r="I2390" s="2">
        <v>89.165999999999997</v>
      </c>
      <c r="J2390" s="2">
        <v>0</v>
      </c>
      <c r="K2390" s="2">
        <v>19.937000000000001</v>
      </c>
      <c r="L2390" s="2">
        <v>62.000999999999998</v>
      </c>
      <c r="M2390" s="2">
        <v>0.4</v>
      </c>
      <c r="N2390" s="2">
        <v>115.63800000000001</v>
      </c>
      <c r="O2390" s="2">
        <v>601010</v>
      </c>
      <c r="P2390" s="3"/>
      <c r="Q2390" s="3"/>
    </row>
    <row r="2391" spans="1:17" x14ac:dyDescent="0.2">
      <c r="A2391" s="5">
        <v>2008</v>
      </c>
      <c r="B2391" s="4" t="s">
        <v>323</v>
      </c>
      <c r="C2391" s="5" t="s">
        <v>324</v>
      </c>
      <c r="D2391" s="5">
        <v>76.143000000000001</v>
      </c>
      <c r="E2391" s="5">
        <v>3164.8229999999999</v>
      </c>
      <c r="F2391" s="5">
        <v>1760.6469999999999</v>
      </c>
      <c r="G2391" s="5">
        <v>1939.172</v>
      </c>
      <c r="H2391" s="5">
        <v>990.83</v>
      </c>
      <c r="I2391" s="5">
        <v>91.994</v>
      </c>
      <c r="J2391" s="5">
        <v>0</v>
      </c>
      <c r="K2391" s="5">
        <v>22.395</v>
      </c>
      <c r="L2391" s="5">
        <v>85.912000000000006</v>
      </c>
      <c r="M2391" s="5">
        <v>0</v>
      </c>
      <c r="N2391" s="5">
        <v>65.353999999999999</v>
      </c>
      <c r="O2391" s="5">
        <v>601010</v>
      </c>
      <c r="P2391" s="3"/>
      <c r="Q2391" s="3"/>
    </row>
    <row r="2392" spans="1:17" x14ac:dyDescent="0.2">
      <c r="A2392" s="2">
        <v>2009</v>
      </c>
      <c r="B2392" s="1" t="s">
        <v>323</v>
      </c>
      <c r="C2392" s="2" t="s">
        <v>324</v>
      </c>
      <c r="D2392" s="2">
        <v>37.933999999999997</v>
      </c>
      <c r="E2392" s="2">
        <v>3254.6370000000002</v>
      </c>
      <c r="F2392" s="2">
        <v>1847.442</v>
      </c>
      <c r="G2392" s="2">
        <v>1976.7470000000001</v>
      </c>
      <c r="H2392" s="2">
        <v>1057.4449999999999</v>
      </c>
      <c r="I2392" s="2">
        <v>96.478999999999999</v>
      </c>
      <c r="J2392" s="2">
        <v>0</v>
      </c>
      <c r="K2392" s="2">
        <v>15.914999999999999</v>
      </c>
      <c r="L2392" s="2">
        <v>45.052</v>
      </c>
      <c r="M2392" s="2">
        <v>0</v>
      </c>
      <c r="N2392" s="2">
        <v>37.107999999999997</v>
      </c>
      <c r="O2392" s="2">
        <v>601010</v>
      </c>
      <c r="P2392" s="3"/>
      <c r="Q2392" s="3"/>
    </row>
    <row r="2393" spans="1:17" x14ac:dyDescent="0.2">
      <c r="A2393" s="5">
        <v>2010</v>
      </c>
      <c r="B2393" s="4" t="s">
        <v>323</v>
      </c>
      <c r="C2393" s="5" t="s">
        <v>324</v>
      </c>
      <c r="D2393" s="5">
        <v>35.694000000000003</v>
      </c>
      <c r="E2393" s="5">
        <v>3732.8870000000002</v>
      </c>
      <c r="F2393" s="5">
        <v>2258.7449999999999</v>
      </c>
      <c r="G2393" s="5">
        <v>2373.5239999999999</v>
      </c>
      <c r="H2393" s="5">
        <v>1154.2950000000001</v>
      </c>
      <c r="I2393" s="5">
        <v>97.070999999999998</v>
      </c>
      <c r="J2393" s="5">
        <v>0</v>
      </c>
      <c r="K2393" s="5">
        <v>14.848000000000001</v>
      </c>
      <c r="L2393" s="5">
        <v>50.781999999999996</v>
      </c>
      <c r="M2393" s="5">
        <v>0</v>
      </c>
      <c r="N2393" s="5">
        <v>35.933999999999997</v>
      </c>
      <c r="O2393" s="5">
        <v>601010</v>
      </c>
      <c r="P2393" s="3"/>
      <c r="Q2393" s="3"/>
    </row>
    <row r="2394" spans="1:17" x14ac:dyDescent="0.2">
      <c r="A2394" s="2">
        <v>2011</v>
      </c>
      <c r="B2394" s="1" t="s">
        <v>323</v>
      </c>
      <c r="C2394" s="2" t="s">
        <v>324</v>
      </c>
      <c r="D2394" s="2">
        <v>35.463000000000001</v>
      </c>
      <c r="E2394" s="2">
        <v>4036.9639999999999</v>
      </c>
      <c r="F2394" s="2">
        <v>2360.8580000000002</v>
      </c>
      <c r="G2394" s="2">
        <v>2478.8870000000002</v>
      </c>
      <c r="H2394" s="2">
        <v>1441.876</v>
      </c>
      <c r="I2394" s="2">
        <v>111.408</v>
      </c>
      <c r="J2394" s="2">
        <v>0</v>
      </c>
      <c r="K2394" s="2">
        <v>9.9499999999999993</v>
      </c>
      <c r="L2394" s="2">
        <v>49.781999999999996</v>
      </c>
      <c r="M2394" s="2">
        <v>0</v>
      </c>
      <c r="N2394" s="2">
        <v>47.07</v>
      </c>
      <c r="O2394" s="2">
        <v>601010</v>
      </c>
      <c r="P2394" s="3"/>
      <c r="Q2394" s="3"/>
    </row>
    <row r="2395" spans="1:17" x14ac:dyDescent="0.2">
      <c r="A2395" s="5">
        <v>2012</v>
      </c>
      <c r="B2395" s="4" t="s">
        <v>323</v>
      </c>
      <c r="C2395" s="5" t="s">
        <v>324</v>
      </c>
      <c r="D2395" s="5">
        <v>42.125999999999998</v>
      </c>
      <c r="E2395" s="5">
        <v>4847.223</v>
      </c>
      <c r="F2395" s="5">
        <v>2818.683</v>
      </c>
      <c r="G2395" s="5">
        <v>2962.7579999999998</v>
      </c>
      <c r="H2395" s="5">
        <v>1769.153</v>
      </c>
      <c r="I2395" s="5">
        <v>122.23399999999999</v>
      </c>
      <c r="J2395" s="5">
        <v>0</v>
      </c>
      <c r="K2395" s="5">
        <v>13.708</v>
      </c>
      <c r="L2395" s="5">
        <v>129.553</v>
      </c>
      <c r="M2395" s="5">
        <v>0</v>
      </c>
      <c r="N2395" s="5">
        <v>125.28400000000001</v>
      </c>
      <c r="O2395" s="5">
        <v>601010</v>
      </c>
      <c r="P2395" s="3"/>
      <c r="Q2395" s="3"/>
    </row>
    <row r="2396" spans="1:17" x14ac:dyDescent="0.2">
      <c r="A2396" s="2">
        <v>2013</v>
      </c>
      <c r="B2396" s="1" t="s">
        <v>323</v>
      </c>
      <c r="C2396" s="2" t="s">
        <v>324</v>
      </c>
      <c r="D2396" s="2">
        <v>53.765999999999998</v>
      </c>
      <c r="E2396" s="2">
        <v>5186.8389999999999</v>
      </c>
      <c r="F2396" s="2">
        <v>3033.5239999999999</v>
      </c>
      <c r="G2396" s="2">
        <v>3184.252</v>
      </c>
      <c r="H2396" s="2">
        <v>1888.9680000000001</v>
      </c>
      <c r="I2396" s="2">
        <v>133.01</v>
      </c>
      <c r="J2396" s="2">
        <v>0</v>
      </c>
      <c r="K2396" s="2">
        <v>14.086</v>
      </c>
      <c r="L2396" s="2">
        <v>140.88200000000001</v>
      </c>
      <c r="M2396" s="2">
        <v>0</v>
      </c>
      <c r="N2396" s="2">
        <v>156.28299999999999</v>
      </c>
      <c r="O2396" s="2">
        <v>601010</v>
      </c>
      <c r="P2396" s="3"/>
      <c r="Q2396" s="3"/>
    </row>
    <row r="2397" spans="1:17" x14ac:dyDescent="0.2">
      <c r="A2397" s="5">
        <v>2014</v>
      </c>
      <c r="B2397" s="4" t="s">
        <v>323</v>
      </c>
      <c r="C2397" s="5" t="s">
        <v>324</v>
      </c>
      <c r="D2397" s="5">
        <v>95.42</v>
      </c>
      <c r="E2397" s="5">
        <v>11562.874</v>
      </c>
      <c r="F2397" s="5">
        <v>5109.817</v>
      </c>
      <c r="G2397" s="5">
        <v>5403.55</v>
      </c>
      <c r="H2397" s="5">
        <v>6022.6719999999996</v>
      </c>
      <c r="I2397" s="5">
        <v>187.06100000000001</v>
      </c>
      <c r="J2397" s="5">
        <v>0</v>
      </c>
      <c r="K2397" s="5">
        <v>12.288</v>
      </c>
      <c r="L2397" s="5">
        <v>134.43799999999999</v>
      </c>
      <c r="M2397" s="5">
        <v>0</v>
      </c>
      <c r="N2397" s="5">
        <v>122.15</v>
      </c>
      <c r="O2397" s="5">
        <v>601010</v>
      </c>
      <c r="P2397" s="3"/>
      <c r="Q2397" s="3"/>
    </row>
    <row r="2398" spans="1:17" x14ac:dyDescent="0.2">
      <c r="A2398" s="2">
        <v>2015</v>
      </c>
      <c r="B2398" s="1" t="s">
        <v>323</v>
      </c>
      <c r="C2398" s="2" t="s">
        <v>324</v>
      </c>
      <c r="D2398" s="2">
        <v>123.05500000000001</v>
      </c>
      <c r="E2398" s="2">
        <v>12005.091</v>
      </c>
      <c r="F2398" s="2">
        <v>5315.4639999999999</v>
      </c>
      <c r="G2398" s="2">
        <v>5622.616</v>
      </c>
      <c r="H2398" s="2">
        <v>6237.7330000000002</v>
      </c>
      <c r="I2398" s="2">
        <v>214.74299999999999</v>
      </c>
      <c r="J2398" s="2">
        <v>0</v>
      </c>
      <c r="K2398" s="2">
        <v>16.119</v>
      </c>
      <c r="L2398" s="2">
        <v>248.239</v>
      </c>
      <c r="M2398" s="2">
        <v>0</v>
      </c>
      <c r="N2398" s="2">
        <v>232.12</v>
      </c>
      <c r="O2398" s="2">
        <v>601010</v>
      </c>
      <c r="P2398" s="3"/>
      <c r="Q2398" s="3"/>
    </row>
    <row r="2399" spans="1:17" x14ac:dyDescent="0.2">
      <c r="A2399" s="5">
        <v>2016</v>
      </c>
      <c r="B2399" s="4" t="s">
        <v>323</v>
      </c>
      <c r="C2399" s="5" t="s">
        <v>324</v>
      </c>
      <c r="D2399" s="5">
        <v>170.30199999999999</v>
      </c>
      <c r="E2399" s="5">
        <v>12217.407999999999</v>
      </c>
      <c r="F2399" s="5">
        <v>5563.26</v>
      </c>
      <c r="G2399" s="5">
        <v>5880.4870000000001</v>
      </c>
      <c r="H2399" s="5">
        <v>6192.1779999999999</v>
      </c>
      <c r="I2399" s="5">
        <v>220.42400000000001</v>
      </c>
      <c r="J2399" s="5">
        <v>0</v>
      </c>
      <c r="K2399" s="5">
        <v>23.431000000000001</v>
      </c>
      <c r="L2399" s="5">
        <v>442.82</v>
      </c>
      <c r="M2399" s="5">
        <v>4.41</v>
      </c>
      <c r="N2399" s="5">
        <v>414.97899999999998</v>
      </c>
      <c r="O2399" s="5">
        <v>601010</v>
      </c>
      <c r="P2399" s="3"/>
      <c r="Q2399" s="3"/>
    </row>
    <row r="2400" spans="1:17" x14ac:dyDescent="0.2">
      <c r="A2400" s="2">
        <v>2017</v>
      </c>
      <c r="B2400" s="1" t="s">
        <v>323</v>
      </c>
      <c r="C2400" s="2" t="s">
        <v>324</v>
      </c>
      <c r="D2400" s="2">
        <v>61.125999999999998</v>
      </c>
      <c r="E2400" s="2">
        <v>12495.706</v>
      </c>
      <c r="F2400" s="2">
        <v>5689.1260000000002</v>
      </c>
      <c r="G2400" s="2">
        <v>6059.6750000000002</v>
      </c>
      <c r="H2400" s="2">
        <v>6277.4059999999999</v>
      </c>
      <c r="I2400" s="2">
        <v>226.65600000000001</v>
      </c>
      <c r="J2400" s="2">
        <v>0</v>
      </c>
      <c r="K2400" s="2">
        <v>24.984000000000002</v>
      </c>
      <c r="L2400" s="2">
        <v>458.04300000000001</v>
      </c>
      <c r="M2400" s="2">
        <v>0</v>
      </c>
      <c r="N2400" s="2">
        <v>433.05900000000003</v>
      </c>
      <c r="O2400" s="2">
        <v>601010</v>
      </c>
      <c r="P2400" s="3"/>
      <c r="Q2400" s="3"/>
    </row>
    <row r="2401" spans="1:17" x14ac:dyDescent="0.2">
      <c r="A2401" s="5">
        <v>2018</v>
      </c>
      <c r="B2401" s="4" t="s">
        <v>323</v>
      </c>
      <c r="C2401" s="5" t="s">
        <v>324</v>
      </c>
      <c r="D2401" s="5">
        <v>151.39500000000001</v>
      </c>
      <c r="E2401" s="5">
        <v>12383.596</v>
      </c>
      <c r="F2401" s="5">
        <v>5605.942</v>
      </c>
      <c r="G2401" s="5">
        <v>5954.277</v>
      </c>
      <c r="H2401" s="5">
        <v>6267.0730000000003</v>
      </c>
      <c r="I2401" s="5">
        <v>230.49299999999999</v>
      </c>
      <c r="J2401" s="5">
        <v>0</v>
      </c>
      <c r="K2401" s="5">
        <v>23.446000000000002</v>
      </c>
      <c r="L2401" s="5">
        <v>413.59899999999999</v>
      </c>
      <c r="M2401" s="5">
        <v>0</v>
      </c>
      <c r="N2401" s="5">
        <v>390.15300000000002</v>
      </c>
      <c r="O2401" s="5">
        <v>601010</v>
      </c>
      <c r="P2401" s="3"/>
      <c r="Q2401" s="3"/>
    </row>
    <row r="2402" spans="1:17" x14ac:dyDescent="0.2">
      <c r="A2402" s="2">
        <v>2019</v>
      </c>
      <c r="B2402" s="1" t="s">
        <v>323</v>
      </c>
      <c r="C2402" s="2" t="s">
        <v>324</v>
      </c>
      <c r="D2402" s="2">
        <v>81.093999999999994</v>
      </c>
      <c r="E2402" s="2">
        <v>12705.405000000001</v>
      </c>
      <c r="F2402" s="2">
        <v>5885.6130000000003</v>
      </c>
      <c r="G2402" s="2">
        <v>6264.491</v>
      </c>
      <c r="H2402" s="2">
        <v>6220.4269999999997</v>
      </c>
      <c r="I2402" s="2">
        <v>233.06200000000001</v>
      </c>
      <c r="J2402" s="2">
        <v>0</v>
      </c>
      <c r="K2402" s="2">
        <v>25.161999999999999</v>
      </c>
      <c r="L2402" s="2">
        <v>464.44799999999998</v>
      </c>
      <c r="M2402" s="2">
        <v>0</v>
      </c>
      <c r="N2402" s="2">
        <v>439.286</v>
      </c>
      <c r="O2402" s="2">
        <v>601010</v>
      </c>
      <c r="P2402" s="3"/>
      <c r="Q2402" s="3"/>
    </row>
    <row r="2403" spans="1:17" x14ac:dyDescent="0.2">
      <c r="A2403" s="5">
        <v>2004</v>
      </c>
      <c r="B2403" s="4" t="s">
        <v>325</v>
      </c>
      <c r="C2403" s="5" t="s">
        <v>326</v>
      </c>
      <c r="D2403" s="5">
        <v>1663.9880000000001</v>
      </c>
      <c r="E2403" s="5">
        <v>31032.582999999999</v>
      </c>
      <c r="F2403" s="5">
        <v>12243.221</v>
      </c>
      <c r="G2403" s="5">
        <v>28804.381000000001</v>
      </c>
      <c r="H2403" s="5">
        <v>2228.2020000000002</v>
      </c>
      <c r="I2403" s="5">
        <v>47.524999999999999</v>
      </c>
      <c r="J2403" s="5">
        <v>0</v>
      </c>
      <c r="K2403" s="5">
        <v>0.89300000000000002</v>
      </c>
      <c r="L2403" s="5">
        <v>514.00599999999997</v>
      </c>
      <c r="M2403" s="5">
        <v>162.18299999999999</v>
      </c>
      <c r="N2403" s="5">
        <v>380.483</v>
      </c>
      <c r="O2403" s="5">
        <v>402030</v>
      </c>
      <c r="P2403" s="3"/>
      <c r="Q2403" s="3"/>
    </row>
    <row r="2404" spans="1:17" x14ac:dyDescent="0.2">
      <c r="A2404" s="2">
        <v>2005</v>
      </c>
      <c r="B2404" s="1" t="s">
        <v>325</v>
      </c>
      <c r="C2404" s="2" t="s">
        <v>326</v>
      </c>
      <c r="D2404" s="2">
        <v>1454.365</v>
      </c>
      <c r="E2404" s="2">
        <v>44567.686000000002</v>
      </c>
      <c r="F2404" s="2">
        <v>17352.348000000002</v>
      </c>
      <c r="G2404" s="2">
        <v>41168.125999999997</v>
      </c>
      <c r="H2404" s="2">
        <v>3399.56</v>
      </c>
      <c r="I2404" s="2">
        <v>73.956000000000003</v>
      </c>
      <c r="J2404" s="2">
        <v>0</v>
      </c>
      <c r="K2404" s="2">
        <v>6.5000000000000002E-2</v>
      </c>
      <c r="L2404" s="2">
        <v>676.12599999999998</v>
      </c>
      <c r="M2404" s="2">
        <v>229.82300000000001</v>
      </c>
      <c r="N2404" s="2">
        <v>430.41199999999998</v>
      </c>
      <c r="O2404" s="2">
        <v>402030</v>
      </c>
      <c r="P2404" s="3"/>
      <c r="Q2404" s="3"/>
    </row>
    <row r="2405" spans="1:17" x14ac:dyDescent="0.2">
      <c r="A2405" s="5">
        <v>2006</v>
      </c>
      <c r="B2405" s="4" t="s">
        <v>325</v>
      </c>
      <c r="C2405" s="5" t="s">
        <v>326</v>
      </c>
      <c r="D2405" s="5">
        <v>1514.9670000000001</v>
      </c>
      <c r="E2405" s="5">
        <v>53739.303</v>
      </c>
      <c r="F2405" s="5">
        <v>7131.0309999999999</v>
      </c>
      <c r="G2405" s="5">
        <v>49542.932999999997</v>
      </c>
      <c r="H2405" s="5">
        <v>4196.37</v>
      </c>
      <c r="I2405" s="5">
        <v>965.92600000000004</v>
      </c>
      <c r="J2405" s="5">
        <v>0</v>
      </c>
      <c r="K2405" s="5">
        <v>0</v>
      </c>
      <c r="L2405" s="5">
        <v>928.79700000000003</v>
      </c>
      <c r="M2405" s="5">
        <v>301.983</v>
      </c>
      <c r="N2405" s="5">
        <v>628.85900000000004</v>
      </c>
      <c r="O2405" s="5">
        <v>402030</v>
      </c>
      <c r="P2405" s="3"/>
      <c r="Q2405" s="3"/>
    </row>
    <row r="2406" spans="1:17" x14ac:dyDescent="0.2">
      <c r="A2406" s="2">
        <v>2007</v>
      </c>
      <c r="B2406" s="1" t="s">
        <v>325</v>
      </c>
      <c r="C2406" s="2" t="s">
        <v>326</v>
      </c>
      <c r="D2406" s="2">
        <v>2127.2869999999998</v>
      </c>
      <c r="E2406" s="2">
        <v>56845.936999999998</v>
      </c>
      <c r="F2406" s="2">
        <v>8343.65</v>
      </c>
      <c r="G2406" s="2">
        <v>54016.872000000003</v>
      </c>
      <c r="H2406" s="2">
        <v>2829.0650000000001</v>
      </c>
      <c r="I2406" s="2">
        <v>1311.183</v>
      </c>
      <c r="J2406" s="2">
        <v>0</v>
      </c>
      <c r="K2406" s="2">
        <v>0</v>
      </c>
      <c r="L2406" s="2">
        <v>-2177.7040000000002</v>
      </c>
      <c r="M2406" s="2">
        <v>-735.95</v>
      </c>
      <c r="N2406" s="2">
        <v>-1441.7539999999999</v>
      </c>
      <c r="O2406" s="2">
        <v>402030</v>
      </c>
      <c r="P2406" s="3"/>
      <c r="Q2406" s="3"/>
    </row>
    <row r="2407" spans="1:17" x14ac:dyDescent="0.2">
      <c r="A2407" s="5">
        <v>2008</v>
      </c>
      <c r="B2407" s="4" t="s">
        <v>325</v>
      </c>
      <c r="C2407" s="5" t="s">
        <v>326</v>
      </c>
      <c r="D2407" s="5">
        <v>4995.4709999999995</v>
      </c>
      <c r="E2407" s="5">
        <v>48538.214999999997</v>
      </c>
      <c r="F2407" s="5">
        <v>7883.759</v>
      </c>
      <c r="G2407" s="5">
        <v>45946.718999999997</v>
      </c>
      <c r="H2407" s="5">
        <v>2591.4960000000001</v>
      </c>
      <c r="I2407" s="5">
        <v>948.24599999999998</v>
      </c>
      <c r="J2407" s="5">
        <v>0</v>
      </c>
      <c r="K2407" s="5">
        <v>0</v>
      </c>
      <c r="L2407" s="5">
        <v>-1278.9190000000001</v>
      </c>
      <c r="M2407" s="5">
        <v>-469.53500000000003</v>
      </c>
      <c r="N2407" s="5">
        <v>-511.79</v>
      </c>
      <c r="O2407" s="5">
        <v>402030</v>
      </c>
      <c r="P2407" s="3"/>
      <c r="Q2407" s="3"/>
    </row>
    <row r="2408" spans="1:17" x14ac:dyDescent="0.2">
      <c r="A2408" s="2">
        <v>2009</v>
      </c>
      <c r="B2408" s="1" t="s">
        <v>325</v>
      </c>
      <c r="C2408" s="2" t="s">
        <v>326</v>
      </c>
      <c r="D2408" s="2">
        <v>5028.5410000000002</v>
      </c>
      <c r="E2408" s="2">
        <v>47366.485000000001</v>
      </c>
      <c r="F2408" s="2">
        <v>7014.652</v>
      </c>
      <c r="G2408" s="2">
        <v>43616.93</v>
      </c>
      <c r="H2408" s="2">
        <v>3749.5549999999998</v>
      </c>
      <c r="I2408" s="2">
        <v>642.85599999999999</v>
      </c>
      <c r="J2408" s="2">
        <v>0</v>
      </c>
      <c r="K2408" s="2">
        <v>0</v>
      </c>
      <c r="L2408" s="2">
        <v>-1835.431</v>
      </c>
      <c r="M2408" s="2">
        <v>-537.66899999999998</v>
      </c>
      <c r="N2408" s="2">
        <v>-1297.7619999999999</v>
      </c>
      <c r="O2408" s="2">
        <v>402030</v>
      </c>
      <c r="P2408" s="3"/>
      <c r="Q2408" s="3"/>
    </row>
    <row r="2409" spans="1:17" x14ac:dyDescent="0.2">
      <c r="A2409" s="5">
        <v>2010</v>
      </c>
      <c r="B2409" s="4" t="s">
        <v>325</v>
      </c>
      <c r="C2409" s="5" t="s">
        <v>326</v>
      </c>
      <c r="D2409" s="5">
        <v>2983.8560000000002</v>
      </c>
      <c r="E2409" s="5">
        <v>46373.000999999997</v>
      </c>
      <c r="F2409" s="5">
        <v>6285.0839999999998</v>
      </c>
      <c r="G2409" s="5">
        <v>42320.555999999997</v>
      </c>
      <c r="H2409" s="5">
        <v>4052.4450000000002</v>
      </c>
      <c r="I2409" s="5">
        <v>424.73200000000003</v>
      </c>
      <c r="J2409" s="5">
        <v>0</v>
      </c>
      <c r="K2409" s="5">
        <v>0</v>
      </c>
      <c r="L2409" s="5">
        <v>-3.141</v>
      </c>
      <c r="M2409" s="5">
        <v>25.331</v>
      </c>
      <c r="N2409" s="5">
        <v>-28.472000000000001</v>
      </c>
      <c r="O2409" s="5">
        <v>402030</v>
      </c>
      <c r="P2409" s="3"/>
      <c r="Q2409" s="3"/>
    </row>
    <row r="2410" spans="1:17" x14ac:dyDescent="0.2">
      <c r="A2410" s="2">
        <v>2011</v>
      </c>
      <c r="B2410" s="1" t="s">
        <v>325</v>
      </c>
      <c r="C2410" s="2" t="s">
        <v>326</v>
      </c>
      <c r="D2410" s="2">
        <v>3375.4259999999999</v>
      </c>
      <c r="E2410" s="2">
        <v>47940.451999999997</v>
      </c>
      <c r="F2410" s="2">
        <v>5239.2740000000003</v>
      </c>
      <c r="G2410" s="2">
        <v>43012.502</v>
      </c>
      <c r="H2410" s="2">
        <v>4927.95</v>
      </c>
      <c r="I2410" s="2">
        <v>447.33</v>
      </c>
      <c r="J2410" s="2">
        <v>0</v>
      </c>
      <c r="K2410" s="2">
        <v>0</v>
      </c>
      <c r="L2410" s="2">
        <v>185.33</v>
      </c>
      <c r="M2410" s="2">
        <v>28.629000000000001</v>
      </c>
      <c r="N2410" s="2">
        <v>156.70099999999999</v>
      </c>
      <c r="O2410" s="2">
        <v>402030</v>
      </c>
      <c r="P2410" s="3"/>
      <c r="Q2410" s="3"/>
    </row>
    <row r="2411" spans="1:17" x14ac:dyDescent="0.2">
      <c r="A2411" s="5">
        <v>2012</v>
      </c>
      <c r="B2411" s="4" t="s">
        <v>325</v>
      </c>
      <c r="C2411" s="5" t="s">
        <v>326</v>
      </c>
      <c r="D2411" s="5">
        <v>3138.3919999999998</v>
      </c>
      <c r="E2411" s="5">
        <v>47386.739000000001</v>
      </c>
      <c r="F2411" s="5">
        <v>3906.8879999999999</v>
      </c>
      <c r="G2411" s="5">
        <v>42482.269</v>
      </c>
      <c r="H2411" s="5">
        <v>4904.47</v>
      </c>
      <c r="I2411" s="5">
        <v>441.86799999999999</v>
      </c>
      <c r="J2411" s="5">
        <v>0</v>
      </c>
      <c r="K2411" s="5">
        <v>0</v>
      </c>
      <c r="L2411" s="5">
        <v>-130.964</v>
      </c>
      <c r="M2411" s="5">
        <v>-18.381</v>
      </c>
      <c r="N2411" s="5">
        <v>-112.583</v>
      </c>
      <c r="O2411" s="5">
        <v>402030</v>
      </c>
      <c r="P2411" s="3"/>
      <c r="Q2411" s="3"/>
    </row>
    <row r="2412" spans="1:17" x14ac:dyDescent="0.2">
      <c r="A2412" s="2">
        <v>2013</v>
      </c>
      <c r="B2412" s="1" t="s">
        <v>325</v>
      </c>
      <c r="C2412" s="2" t="s">
        <v>326</v>
      </c>
      <c r="D2412" s="2">
        <v>2904.127</v>
      </c>
      <c r="E2412" s="2">
        <v>46279.856</v>
      </c>
      <c r="F2412" s="2">
        <v>3827.3440000000001</v>
      </c>
      <c r="G2412" s="2">
        <v>41423.930999999997</v>
      </c>
      <c r="H2412" s="2">
        <v>4855.9250000000002</v>
      </c>
      <c r="I2412" s="2">
        <v>339.80599999999998</v>
      </c>
      <c r="J2412" s="2">
        <v>0</v>
      </c>
      <c r="K2412" s="2">
        <v>0</v>
      </c>
      <c r="L2412" s="2">
        <v>194.93899999999999</v>
      </c>
      <c r="M2412" s="2">
        <v>108.92700000000001</v>
      </c>
      <c r="N2412" s="2">
        <v>86.012</v>
      </c>
      <c r="O2412" s="2">
        <v>402030</v>
      </c>
      <c r="P2412" s="3"/>
      <c r="Q2412" s="3"/>
    </row>
    <row r="2413" spans="1:17" x14ac:dyDescent="0.2">
      <c r="A2413" s="5">
        <v>2014</v>
      </c>
      <c r="B2413" s="4" t="s">
        <v>325</v>
      </c>
      <c r="C2413" s="5" t="s">
        <v>326</v>
      </c>
      <c r="D2413" s="5">
        <v>2510</v>
      </c>
      <c r="E2413" s="5">
        <v>45530</v>
      </c>
      <c r="F2413" s="5">
        <v>3088</v>
      </c>
      <c r="G2413" s="5">
        <v>40155</v>
      </c>
      <c r="H2413" s="5">
        <v>5375</v>
      </c>
      <c r="I2413" s="5">
        <v>310</v>
      </c>
      <c r="J2413" s="5">
        <v>0</v>
      </c>
      <c r="K2413" s="5">
        <v>0</v>
      </c>
      <c r="L2413" s="5">
        <v>452</v>
      </c>
      <c r="M2413" s="5">
        <v>159</v>
      </c>
      <c r="N2413" s="5">
        <v>293</v>
      </c>
      <c r="O2413" s="5">
        <v>402030</v>
      </c>
      <c r="P2413" s="3"/>
      <c r="Q2413" s="3"/>
    </row>
    <row r="2414" spans="1:17" x14ac:dyDescent="0.2">
      <c r="A2414" s="2">
        <v>2015</v>
      </c>
      <c r="B2414" s="1" t="s">
        <v>325</v>
      </c>
      <c r="C2414" s="2" t="s">
        <v>326</v>
      </c>
      <c r="D2414" s="2">
        <v>3333</v>
      </c>
      <c r="E2414" s="2">
        <v>45427</v>
      </c>
      <c r="F2414" s="2">
        <v>1448</v>
      </c>
      <c r="G2414" s="2">
        <v>39628</v>
      </c>
      <c r="H2414" s="2">
        <v>5799</v>
      </c>
      <c r="I2414" s="2">
        <v>190</v>
      </c>
      <c r="J2414" s="2">
        <v>0</v>
      </c>
      <c r="K2414" s="2">
        <v>0</v>
      </c>
      <c r="L2414" s="2">
        <v>91</v>
      </c>
      <c r="M2414" s="2">
        <v>-177</v>
      </c>
      <c r="N2414" s="2">
        <v>268</v>
      </c>
      <c r="O2414" s="2">
        <v>402030</v>
      </c>
      <c r="P2414" s="3"/>
      <c r="Q2414" s="3"/>
    </row>
    <row r="2415" spans="1:17" x14ac:dyDescent="0.2">
      <c r="A2415" s="5">
        <v>2016</v>
      </c>
      <c r="B2415" s="4" t="s">
        <v>325</v>
      </c>
      <c r="C2415" s="5" t="s">
        <v>326</v>
      </c>
      <c r="D2415" s="5">
        <v>3410</v>
      </c>
      <c r="E2415" s="5">
        <v>48999</v>
      </c>
      <c r="F2415" s="5">
        <v>1441</v>
      </c>
      <c r="G2415" s="5">
        <v>42727</v>
      </c>
      <c r="H2415" s="5">
        <v>6272</v>
      </c>
      <c r="I2415" s="5">
        <v>82</v>
      </c>
      <c r="J2415" s="5">
        <v>0</v>
      </c>
      <c r="K2415" s="5">
        <v>0</v>
      </c>
      <c r="L2415" s="5">
        <v>838</v>
      </c>
      <c r="M2415" s="5">
        <v>286</v>
      </c>
      <c r="N2415" s="5">
        <v>552</v>
      </c>
      <c r="O2415" s="5">
        <v>402030</v>
      </c>
      <c r="P2415" s="3"/>
      <c r="Q2415" s="3"/>
    </row>
    <row r="2416" spans="1:17" x14ac:dyDescent="0.2">
      <c r="A2416" s="2">
        <v>2017</v>
      </c>
      <c r="B2416" s="1" t="s">
        <v>325</v>
      </c>
      <c r="C2416" s="2" t="s">
        <v>326</v>
      </c>
      <c r="D2416" s="2">
        <v>1963</v>
      </c>
      <c r="E2416" s="2">
        <v>63365</v>
      </c>
      <c r="F2416" s="2">
        <v>1935</v>
      </c>
      <c r="G2416" s="2">
        <v>56434</v>
      </c>
      <c r="H2416" s="2">
        <v>6931</v>
      </c>
      <c r="I2416" s="2">
        <v>82</v>
      </c>
      <c r="J2416" s="2">
        <v>0</v>
      </c>
      <c r="K2416" s="2">
        <v>0</v>
      </c>
      <c r="L2416" s="2">
        <v>1064</v>
      </c>
      <c r="M2416" s="2">
        <v>450</v>
      </c>
      <c r="N2416" s="2">
        <v>614</v>
      </c>
      <c r="O2416" s="2">
        <v>402030</v>
      </c>
      <c r="P2416" s="3"/>
      <c r="Q2416" s="3"/>
    </row>
    <row r="2417" spans="1:17" x14ac:dyDescent="0.2">
      <c r="A2417" s="5">
        <v>2018</v>
      </c>
      <c r="B2417" s="4" t="s">
        <v>325</v>
      </c>
      <c r="C2417" s="5" t="s">
        <v>326</v>
      </c>
      <c r="D2417" s="5">
        <v>3404</v>
      </c>
      <c r="E2417" s="5">
        <v>65003</v>
      </c>
      <c r="F2417" s="5">
        <v>1438</v>
      </c>
      <c r="G2417" s="5">
        <v>58441</v>
      </c>
      <c r="H2417" s="5">
        <v>6562</v>
      </c>
      <c r="I2417" s="5">
        <v>112</v>
      </c>
      <c r="J2417" s="5">
        <v>0</v>
      </c>
      <c r="K2417" s="5">
        <v>0</v>
      </c>
      <c r="L2417" s="5">
        <v>1418</v>
      </c>
      <c r="M2417" s="5">
        <v>366</v>
      </c>
      <c r="N2417" s="5">
        <v>1052</v>
      </c>
      <c r="O2417" s="5">
        <v>402030</v>
      </c>
      <c r="P2417" s="3"/>
      <c r="Q2417" s="3"/>
    </row>
    <row r="2418" spans="1:17" x14ac:dyDescent="0.2">
      <c r="A2418" s="2">
        <v>2019</v>
      </c>
      <c r="B2418" s="1" t="s">
        <v>325</v>
      </c>
      <c r="C2418" s="2" t="s">
        <v>326</v>
      </c>
      <c r="D2418" s="2">
        <v>2763</v>
      </c>
      <c r="E2418" s="2">
        <v>61416</v>
      </c>
      <c r="F2418" s="2">
        <v>1645</v>
      </c>
      <c r="G2418" s="2">
        <v>54873</v>
      </c>
      <c r="H2418" s="2">
        <v>6543</v>
      </c>
      <c r="I2418" s="2">
        <v>109</v>
      </c>
      <c r="J2418" s="2">
        <v>0</v>
      </c>
      <c r="K2418" s="2">
        <v>0</v>
      </c>
      <c r="L2418" s="2">
        <v>1319</v>
      </c>
      <c r="M2418" s="2">
        <v>364</v>
      </c>
      <c r="N2418" s="2">
        <v>955</v>
      </c>
      <c r="O2418" s="2">
        <v>402030</v>
      </c>
      <c r="P2418" s="3"/>
      <c r="Q2418" s="3"/>
    </row>
    <row r="2419" spans="1:17" x14ac:dyDescent="0.2">
      <c r="A2419" s="5">
        <v>2004</v>
      </c>
      <c r="B2419" s="4" t="s">
        <v>327</v>
      </c>
      <c r="C2419" s="5" t="s">
        <v>328</v>
      </c>
      <c r="D2419" s="5">
        <v>296</v>
      </c>
      <c r="E2419" s="5">
        <v>9075</v>
      </c>
      <c r="F2419" s="5">
        <v>1760</v>
      </c>
      <c r="G2419" s="5">
        <v>5469</v>
      </c>
      <c r="H2419" s="5">
        <v>3606</v>
      </c>
      <c r="I2419" s="5">
        <v>78</v>
      </c>
      <c r="J2419" s="5"/>
      <c r="K2419" s="5"/>
      <c r="L2419" s="5">
        <v>781</v>
      </c>
      <c r="M2419" s="5">
        <v>133</v>
      </c>
      <c r="N2419" s="5">
        <v>648</v>
      </c>
      <c r="O2419" s="5">
        <v>201040</v>
      </c>
      <c r="P2419" s="3"/>
      <c r="Q2419" s="3"/>
    </row>
    <row r="2420" spans="1:17" x14ac:dyDescent="0.2">
      <c r="A2420" s="2">
        <v>2005</v>
      </c>
      <c r="B2420" s="1" t="s">
        <v>327</v>
      </c>
      <c r="C2420" s="2" t="s">
        <v>328</v>
      </c>
      <c r="D2420" s="2">
        <v>336</v>
      </c>
      <c r="E2420" s="2">
        <v>10218</v>
      </c>
      <c r="F2420" s="2">
        <v>2070</v>
      </c>
      <c r="G2420" s="2">
        <v>6440</v>
      </c>
      <c r="H2420" s="2">
        <v>3778</v>
      </c>
      <c r="I2420" s="2">
        <v>90</v>
      </c>
      <c r="J2420" s="2"/>
      <c r="K2420" s="2"/>
      <c r="L2420" s="2">
        <v>996</v>
      </c>
      <c r="M2420" s="2">
        <v>191</v>
      </c>
      <c r="N2420" s="2">
        <v>805</v>
      </c>
      <c r="O2420" s="2">
        <v>201040</v>
      </c>
      <c r="P2420" s="3"/>
      <c r="Q2420" s="3"/>
    </row>
    <row r="2421" spans="1:17" x14ac:dyDescent="0.2">
      <c r="A2421" s="5">
        <v>2006</v>
      </c>
      <c r="B2421" s="4" t="s">
        <v>327</v>
      </c>
      <c r="C2421" s="5" t="s">
        <v>328</v>
      </c>
      <c r="D2421" s="5">
        <v>785</v>
      </c>
      <c r="E2421" s="5">
        <v>11417</v>
      </c>
      <c r="F2421" s="5">
        <v>2096</v>
      </c>
      <c r="G2421" s="5">
        <v>7311</v>
      </c>
      <c r="H2421" s="5">
        <v>4106</v>
      </c>
      <c r="I2421" s="5">
        <v>104</v>
      </c>
      <c r="J2421" s="5"/>
      <c r="K2421" s="5"/>
      <c r="L2421" s="5">
        <v>989</v>
      </c>
      <c r="M2421" s="5">
        <v>77</v>
      </c>
      <c r="N2421" s="5">
        <v>950</v>
      </c>
      <c r="O2421" s="5">
        <v>201040</v>
      </c>
      <c r="P2421" s="3"/>
      <c r="Q2421" s="3"/>
    </row>
    <row r="2422" spans="1:17" x14ac:dyDescent="0.2">
      <c r="A2422" s="2">
        <v>2007</v>
      </c>
      <c r="B2422" s="1" t="s">
        <v>327</v>
      </c>
      <c r="C2422" s="2" t="s">
        <v>328</v>
      </c>
      <c r="D2422" s="2">
        <v>646</v>
      </c>
      <c r="E2422" s="2">
        <v>13430</v>
      </c>
      <c r="F2422" s="2">
        <v>2592</v>
      </c>
      <c r="G2422" s="2">
        <v>8258</v>
      </c>
      <c r="H2422" s="2">
        <v>5172</v>
      </c>
      <c r="I2422" s="2">
        <v>147</v>
      </c>
      <c r="J2422" s="2"/>
      <c r="K2422" s="2"/>
      <c r="L2422" s="2">
        <v>1041</v>
      </c>
      <c r="M2422" s="2">
        <v>82</v>
      </c>
      <c r="N2422" s="2">
        <v>994</v>
      </c>
      <c r="O2422" s="2">
        <v>201040</v>
      </c>
      <c r="P2422" s="3"/>
      <c r="Q2422" s="3"/>
    </row>
    <row r="2423" spans="1:17" x14ac:dyDescent="0.2">
      <c r="A2423" s="5">
        <v>2008</v>
      </c>
      <c r="B2423" s="4" t="s">
        <v>327</v>
      </c>
      <c r="C2423" s="5" t="s">
        <v>328</v>
      </c>
      <c r="D2423" s="5">
        <v>530</v>
      </c>
      <c r="E2423" s="5">
        <v>16655</v>
      </c>
      <c r="F2423" s="5">
        <v>3459</v>
      </c>
      <c r="G2423" s="5">
        <v>10338</v>
      </c>
      <c r="H2423" s="5">
        <v>6317</v>
      </c>
      <c r="I2423" s="5">
        <v>157</v>
      </c>
      <c r="J2423" s="5"/>
      <c r="K2423" s="5"/>
      <c r="L2423" s="5">
        <v>1128</v>
      </c>
      <c r="M2423" s="5">
        <v>73</v>
      </c>
      <c r="N2423" s="5">
        <v>1058</v>
      </c>
      <c r="O2423" s="5">
        <v>201040</v>
      </c>
      <c r="P2423" s="3"/>
      <c r="Q2423" s="3"/>
    </row>
    <row r="2424" spans="1:17" x14ac:dyDescent="0.2">
      <c r="A2424" s="2">
        <v>2009</v>
      </c>
      <c r="B2424" s="1" t="s">
        <v>327</v>
      </c>
      <c r="C2424" s="2" t="s">
        <v>328</v>
      </c>
      <c r="D2424" s="2">
        <v>773</v>
      </c>
      <c r="E2424" s="2">
        <v>16282</v>
      </c>
      <c r="F2424" s="2">
        <v>3354</v>
      </c>
      <c r="G2424" s="2">
        <v>9464</v>
      </c>
      <c r="H2424" s="2">
        <v>6777</v>
      </c>
      <c r="I2424" s="2">
        <v>150</v>
      </c>
      <c r="J2424" s="2"/>
      <c r="K2424" s="2">
        <v>2</v>
      </c>
      <c r="L2424" s="2">
        <v>303</v>
      </c>
      <c r="M2424" s="2">
        <v>-82</v>
      </c>
      <c r="N2424" s="2">
        <v>383</v>
      </c>
      <c r="O2424" s="2">
        <v>201040</v>
      </c>
      <c r="P2424" s="3"/>
      <c r="Q2424" s="3"/>
    </row>
    <row r="2425" spans="1:17" x14ac:dyDescent="0.2">
      <c r="A2425" s="5">
        <v>2010</v>
      </c>
      <c r="B2425" s="4" t="s">
        <v>327</v>
      </c>
      <c r="C2425" s="5" t="s">
        <v>328</v>
      </c>
      <c r="D2425" s="5">
        <v>1171</v>
      </c>
      <c r="E2425" s="5">
        <v>17252</v>
      </c>
      <c r="F2425" s="5">
        <v>3386</v>
      </c>
      <c r="G2425" s="5">
        <v>9849</v>
      </c>
      <c r="H2425" s="5">
        <v>7362</v>
      </c>
      <c r="I2425" s="5">
        <v>136</v>
      </c>
      <c r="J2425" s="5"/>
      <c r="K2425" s="5">
        <v>8</v>
      </c>
      <c r="L2425" s="5">
        <v>1036</v>
      </c>
      <c r="M2425" s="5">
        <v>99</v>
      </c>
      <c r="N2425" s="5">
        <v>929</v>
      </c>
      <c r="O2425" s="5">
        <v>201040</v>
      </c>
      <c r="P2425" s="3"/>
      <c r="Q2425" s="3"/>
    </row>
    <row r="2426" spans="1:17" x14ac:dyDescent="0.2">
      <c r="A2426" s="2">
        <v>2011</v>
      </c>
      <c r="B2426" s="1" t="s">
        <v>327</v>
      </c>
      <c r="C2426" s="2" t="s">
        <v>328</v>
      </c>
      <c r="D2426" s="2">
        <v>1084</v>
      </c>
      <c r="E2426" s="2">
        <v>17873</v>
      </c>
      <c r="F2426" s="2">
        <v>3687</v>
      </c>
      <c r="G2426" s="2">
        <v>10381</v>
      </c>
      <c r="H2426" s="2">
        <v>7469</v>
      </c>
      <c r="I2426" s="2">
        <v>118</v>
      </c>
      <c r="J2426" s="2"/>
      <c r="K2426" s="2">
        <v>2</v>
      </c>
      <c r="L2426" s="2">
        <v>1553</v>
      </c>
      <c r="M2426" s="2">
        <v>201</v>
      </c>
      <c r="N2426" s="2">
        <v>1350</v>
      </c>
      <c r="O2426" s="2">
        <v>201040</v>
      </c>
      <c r="P2426" s="3"/>
      <c r="Q2426" s="3"/>
    </row>
    <row r="2427" spans="1:17" x14ac:dyDescent="0.2">
      <c r="A2427" s="5">
        <v>2012</v>
      </c>
      <c r="B2427" s="4" t="s">
        <v>327</v>
      </c>
      <c r="C2427" s="5" t="s">
        <v>328</v>
      </c>
      <c r="D2427" s="5">
        <v>1104</v>
      </c>
      <c r="E2427" s="5">
        <v>35848</v>
      </c>
      <c r="F2427" s="5">
        <v>10076</v>
      </c>
      <c r="G2427" s="5">
        <v>20720</v>
      </c>
      <c r="H2427" s="5">
        <v>15086</v>
      </c>
      <c r="I2427" s="5">
        <v>208</v>
      </c>
      <c r="J2427" s="5"/>
      <c r="K2427" s="5">
        <v>3</v>
      </c>
      <c r="L2427" s="5">
        <v>1251</v>
      </c>
      <c r="M2427" s="5">
        <v>31</v>
      </c>
      <c r="N2427" s="5">
        <v>1217</v>
      </c>
      <c r="O2427" s="5">
        <v>201040</v>
      </c>
      <c r="P2427" s="3"/>
      <c r="Q2427" s="3"/>
    </row>
    <row r="2428" spans="1:17" x14ac:dyDescent="0.2">
      <c r="A2428" s="2">
        <v>2013</v>
      </c>
      <c r="B2428" s="1" t="s">
        <v>327</v>
      </c>
      <c r="C2428" s="2" t="s">
        <v>328</v>
      </c>
      <c r="D2428" s="2">
        <v>1709</v>
      </c>
      <c r="E2428" s="2">
        <v>35491</v>
      </c>
      <c r="F2428" s="2">
        <v>9536</v>
      </c>
      <c r="G2428" s="2">
        <v>18628</v>
      </c>
      <c r="H2428" s="2">
        <v>16791</v>
      </c>
      <c r="I2428" s="2">
        <v>271</v>
      </c>
      <c r="J2428" s="2"/>
      <c r="K2428" s="2">
        <v>12</v>
      </c>
      <c r="L2428" s="2">
        <v>1884</v>
      </c>
      <c r="M2428" s="2">
        <v>11</v>
      </c>
      <c r="N2428" s="2">
        <v>1861</v>
      </c>
      <c r="O2428" s="2">
        <v>201040</v>
      </c>
      <c r="P2428" s="3"/>
      <c r="Q2428" s="3"/>
    </row>
    <row r="2429" spans="1:17" x14ac:dyDescent="0.2">
      <c r="A2429" s="5">
        <v>2014</v>
      </c>
      <c r="B2429" s="4" t="s">
        <v>327</v>
      </c>
      <c r="C2429" s="5" t="s">
        <v>328</v>
      </c>
      <c r="D2429" s="5">
        <v>1026</v>
      </c>
      <c r="E2429" s="5">
        <v>33529</v>
      </c>
      <c r="F2429" s="5">
        <v>9032</v>
      </c>
      <c r="G2429" s="5">
        <v>17690</v>
      </c>
      <c r="H2429" s="5">
        <v>15786</v>
      </c>
      <c r="I2429" s="5">
        <v>227</v>
      </c>
      <c r="J2429" s="5"/>
      <c r="K2429" s="5">
        <v>10</v>
      </c>
      <c r="L2429" s="5">
        <v>1761</v>
      </c>
      <c r="M2429" s="5">
        <v>-42</v>
      </c>
      <c r="N2429" s="5">
        <v>1793</v>
      </c>
      <c r="O2429" s="5">
        <v>201040</v>
      </c>
      <c r="P2429" s="3"/>
      <c r="Q2429" s="3"/>
    </row>
    <row r="2430" spans="1:17" x14ac:dyDescent="0.2">
      <c r="A2430" s="2">
        <v>2015</v>
      </c>
      <c r="B2430" s="1" t="s">
        <v>327</v>
      </c>
      <c r="C2430" s="2" t="s">
        <v>328</v>
      </c>
      <c r="D2430" s="2">
        <v>445</v>
      </c>
      <c r="E2430" s="2">
        <v>31031</v>
      </c>
      <c r="F2430" s="2">
        <v>8023</v>
      </c>
      <c r="G2430" s="2">
        <v>15800</v>
      </c>
      <c r="H2430" s="2">
        <v>15186</v>
      </c>
      <c r="I2430" s="2">
        <v>232</v>
      </c>
      <c r="J2430" s="2"/>
      <c r="K2430" s="2">
        <v>2</v>
      </c>
      <c r="L2430" s="2">
        <v>2145</v>
      </c>
      <c r="M2430" s="2">
        <v>164</v>
      </c>
      <c r="N2430" s="2">
        <v>1979</v>
      </c>
      <c r="O2430" s="2">
        <v>201040</v>
      </c>
      <c r="P2430" s="3"/>
      <c r="Q2430" s="3"/>
    </row>
    <row r="2431" spans="1:17" x14ac:dyDescent="0.2">
      <c r="A2431" s="5">
        <v>2016</v>
      </c>
      <c r="B2431" s="4" t="s">
        <v>327</v>
      </c>
      <c r="C2431" s="5" t="s">
        <v>328</v>
      </c>
      <c r="D2431" s="5">
        <v>746</v>
      </c>
      <c r="E2431" s="5">
        <v>30419</v>
      </c>
      <c r="F2431" s="5">
        <v>8263</v>
      </c>
      <c r="G2431" s="5">
        <v>15478</v>
      </c>
      <c r="H2431" s="5">
        <v>14897</v>
      </c>
      <c r="I2431" s="5">
        <v>233</v>
      </c>
      <c r="J2431" s="5"/>
      <c r="K2431" s="5">
        <v>3</v>
      </c>
      <c r="L2431" s="5">
        <v>2127</v>
      </c>
      <c r="M2431" s="5">
        <v>202</v>
      </c>
      <c r="N2431" s="5">
        <v>1922</v>
      </c>
      <c r="O2431" s="5">
        <v>201040</v>
      </c>
      <c r="P2431" s="3"/>
      <c r="Q2431" s="3"/>
    </row>
    <row r="2432" spans="1:17" x14ac:dyDescent="0.2">
      <c r="A2432" s="2">
        <v>2017</v>
      </c>
      <c r="B2432" s="1" t="s">
        <v>327</v>
      </c>
      <c r="C2432" s="2" t="s">
        <v>328</v>
      </c>
      <c r="D2432" s="2">
        <v>1095</v>
      </c>
      <c r="E2432" s="2">
        <v>32623</v>
      </c>
      <c r="F2432" s="2">
        <v>7745</v>
      </c>
      <c r="G2432" s="2">
        <v>15333</v>
      </c>
      <c r="H2432" s="2">
        <v>17253</v>
      </c>
      <c r="I2432" s="2">
        <v>246</v>
      </c>
      <c r="J2432" s="2"/>
      <c r="K2432" s="2">
        <v>1</v>
      </c>
      <c r="L2432" s="2">
        <v>3368</v>
      </c>
      <c r="M2432" s="2">
        <v>382</v>
      </c>
      <c r="N2432" s="2">
        <v>2985</v>
      </c>
      <c r="O2432" s="2">
        <v>201040</v>
      </c>
      <c r="P2432" s="3"/>
      <c r="Q2432" s="3"/>
    </row>
    <row r="2433" spans="1:17" x14ac:dyDescent="0.2">
      <c r="A2433" s="5">
        <v>2018</v>
      </c>
      <c r="B2433" s="4" t="s">
        <v>327</v>
      </c>
      <c r="C2433" s="5" t="s">
        <v>328</v>
      </c>
      <c r="D2433" s="5">
        <v>440</v>
      </c>
      <c r="E2433" s="5">
        <v>31092</v>
      </c>
      <c r="F2433" s="5">
        <v>7107</v>
      </c>
      <c r="G2433" s="5">
        <v>14950</v>
      </c>
      <c r="H2433" s="5">
        <v>16107</v>
      </c>
      <c r="I2433" s="5">
        <v>271</v>
      </c>
      <c r="J2433" s="5"/>
      <c r="K2433" s="5">
        <v>1</v>
      </c>
      <c r="L2433" s="5">
        <v>2424</v>
      </c>
      <c r="M2433" s="5">
        <v>278</v>
      </c>
      <c r="N2433" s="5">
        <v>2145</v>
      </c>
      <c r="O2433" s="5">
        <v>201040</v>
      </c>
      <c r="P2433" s="3"/>
      <c r="Q2433" s="3"/>
    </row>
    <row r="2434" spans="1:17" x14ac:dyDescent="0.2">
      <c r="A2434" s="2">
        <v>2019</v>
      </c>
      <c r="B2434" s="1" t="s">
        <v>327</v>
      </c>
      <c r="C2434" s="2" t="s">
        <v>328</v>
      </c>
      <c r="D2434" s="2">
        <v>591</v>
      </c>
      <c r="E2434" s="2">
        <v>32805</v>
      </c>
      <c r="F2434" s="2">
        <v>8519</v>
      </c>
      <c r="G2434" s="2">
        <v>16672</v>
      </c>
      <c r="H2434" s="2">
        <v>16082</v>
      </c>
      <c r="I2434" s="2">
        <v>236</v>
      </c>
      <c r="J2434" s="2"/>
      <c r="K2434" s="2">
        <v>2</v>
      </c>
      <c r="L2434" s="2">
        <v>2591</v>
      </c>
      <c r="M2434" s="2">
        <v>378</v>
      </c>
      <c r="N2434" s="2">
        <v>2211</v>
      </c>
      <c r="O2434" s="2">
        <v>201040</v>
      </c>
      <c r="P2434" s="3"/>
      <c r="Q2434" s="3"/>
    </row>
    <row r="2435" spans="1:17" x14ac:dyDescent="0.2">
      <c r="A2435" s="5">
        <v>2004</v>
      </c>
      <c r="B2435" s="4" t="s">
        <v>329</v>
      </c>
      <c r="C2435" s="5" t="s">
        <v>330</v>
      </c>
      <c r="D2435" s="5">
        <v>807.73599999999999</v>
      </c>
      <c r="E2435" s="5">
        <v>28310.776999999998</v>
      </c>
      <c r="F2435" s="5"/>
      <c r="G2435" s="5">
        <v>19648.734</v>
      </c>
      <c r="H2435" s="5">
        <v>8662.0429999999997</v>
      </c>
      <c r="I2435" s="5">
        <v>504.76400000000001</v>
      </c>
      <c r="J2435" s="5"/>
      <c r="K2435" s="5">
        <v>0</v>
      </c>
      <c r="L2435" s="5">
        <v>1298.9570000000001</v>
      </c>
      <c r="M2435" s="5">
        <v>365.90800000000002</v>
      </c>
      <c r="N2435" s="5">
        <v>933.04899999999998</v>
      </c>
      <c r="O2435" s="5">
        <v>551010</v>
      </c>
      <c r="P2435" s="3"/>
      <c r="Q2435" s="3"/>
    </row>
    <row r="2436" spans="1:17" x14ac:dyDescent="0.2">
      <c r="A2436" s="2">
        <v>2005</v>
      </c>
      <c r="B2436" s="1" t="s">
        <v>329</v>
      </c>
      <c r="C2436" s="2" t="s">
        <v>330</v>
      </c>
      <c r="D2436" s="2">
        <v>582.82000000000005</v>
      </c>
      <c r="E2436" s="2">
        <v>30851.269</v>
      </c>
      <c r="F2436" s="2"/>
      <c r="G2436" s="2">
        <v>22662.547999999999</v>
      </c>
      <c r="H2436" s="2">
        <v>8188.7209999999995</v>
      </c>
      <c r="I2436" s="2">
        <v>504.98</v>
      </c>
      <c r="J2436" s="2"/>
      <c r="K2436" s="2">
        <v>0</v>
      </c>
      <c r="L2436" s="2">
        <v>1527.836</v>
      </c>
      <c r="M2436" s="2">
        <v>559.28399999999999</v>
      </c>
      <c r="N2436" s="2">
        <v>923.75800000000004</v>
      </c>
      <c r="O2436" s="2">
        <v>551010</v>
      </c>
      <c r="P2436" s="3"/>
      <c r="Q2436" s="3"/>
    </row>
    <row r="2437" spans="1:17" x14ac:dyDescent="0.2">
      <c r="A2437" s="5">
        <v>2006</v>
      </c>
      <c r="B2437" s="4" t="s">
        <v>329</v>
      </c>
      <c r="C2437" s="5" t="s">
        <v>330</v>
      </c>
      <c r="D2437" s="5">
        <v>1016.152</v>
      </c>
      <c r="E2437" s="5">
        <v>31082.731</v>
      </c>
      <c r="F2437" s="5"/>
      <c r="G2437" s="5">
        <v>22539.931</v>
      </c>
      <c r="H2437" s="5">
        <v>8542.7999999999993</v>
      </c>
      <c r="I2437" s="5">
        <v>573.95299999999997</v>
      </c>
      <c r="J2437" s="5"/>
      <c r="K2437" s="5">
        <v>0</v>
      </c>
      <c r="L2437" s="5">
        <v>1603.925</v>
      </c>
      <c r="M2437" s="5">
        <v>443.04399999999998</v>
      </c>
      <c r="N2437" s="5">
        <v>1160.385</v>
      </c>
      <c r="O2437" s="5">
        <v>551010</v>
      </c>
      <c r="P2437" s="3"/>
      <c r="Q2437" s="3"/>
    </row>
    <row r="2438" spans="1:17" x14ac:dyDescent="0.2">
      <c r="A2438" s="2">
        <v>2007</v>
      </c>
      <c r="B2438" s="1" t="s">
        <v>329</v>
      </c>
      <c r="C2438" s="2" t="s">
        <v>330</v>
      </c>
      <c r="D2438" s="2">
        <v>1273.001</v>
      </c>
      <c r="E2438" s="2">
        <v>33643.002</v>
      </c>
      <c r="F2438" s="2"/>
      <c r="G2438" s="2">
        <v>25469.169000000002</v>
      </c>
      <c r="H2438" s="2">
        <v>8173.8329999999996</v>
      </c>
      <c r="I2438" s="2">
        <v>662.08399999999995</v>
      </c>
      <c r="J2438" s="2"/>
      <c r="K2438" s="2">
        <v>0</v>
      </c>
      <c r="L2438" s="2">
        <v>1674.3710000000001</v>
      </c>
      <c r="M2438" s="2">
        <v>514.41700000000003</v>
      </c>
      <c r="N2438" s="2">
        <v>1159.954</v>
      </c>
      <c r="O2438" s="2">
        <v>551010</v>
      </c>
      <c r="P2438" s="3"/>
      <c r="Q2438" s="3"/>
    </row>
    <row r="2439" spans="1:17" x14ac:dyDescent="0.2">
      <c r="A2439" s="5">
        <v>2008</v>
      </c>
      <c r="B2439" s="4" t="s">
        <v>329</v>
      </c>
      <c r="C2439" s="5" t="s">
        <v>330</v>
      </c>
      <c r="D2439" s="5">
        <v>1932.5530000000001</v>
      </c>
      <c r="E2439" s="5">
        <v>36616.817999999999</v>
      </c>
      <c r="F2439" s="5"/>
      <c r="G2439" s="5">
        <v>28339.197</v>
      </c>
      <c r="H2439" s="5">
        <v>8277.6209999999992</v>
      </c>
      <c r="I2439" s="5">
        <v>634.18799999999999</v>
      </c>
      <c r="J2439" s="5"/>
      <c r="K2439" s="5">
        <v>0</v>
      </c>
      <c r="L2439" s="5">
        <v>1843.5329999999999</v>
      </c>
      <c r="M2439" s="5">
        <v>602.99800000000005</v>
      </c>
      <c r="N2439" s="5">
        <v>1240.5350000000001</v>
      </c>
      <c r="O2439" s="5">
        <v>551010</v>
      </c>
      <c r="P2439" s="3"/>
      <c r="Q2439" s="3"/>
    </row>
    <row r="2440" spans="1:17" x14ac:dyDescent="0.2">
      <c r="A2440" s="2">
        <v>2009</v>
      </c>
      <c r="B2440" s="1" t="s">
        <v>329</v>
      </c>
      <c r="C2440" s="2" t="s">
        <v>330</v>
      </c>
      <c r="D2440" s="2">
        <v>1722.6489999999999</v>
      </c>
      <c r="E2440" s="2">
        <v>37364.597000000002</v>
      </c>
      <c r="F2440" s="2"/>
      <c r="G2440" s="2">
        <v>28439.894</v>
      </c>
      <c r="H2440" s="2">
        <v>8924.7029999999995</v>
      </c>
      <c r="I2440" s="2">
        <v>603.67899999999997</v>
      </c>
      <c r="J2440" s="2"/>
      <c r="K2440" s="2">
        <v>0</v>
      </c>
      <c r="L2440" s="2">
        <v>1883.79</v>
      </c>
      <c r="M2440" s="2">
        <v>632.74</v>
      </c>
      <c r="N2440" s="2">
        <v>1251.05</v>
      </c>
      <c r="O2440" s="2">
        <v>551010</v>
      </c>
      <c r="P2440" s="3"/>
      <c r="Q2440" s="3"/>
    </row>
    <row r="2441" spans="1:17" x14ac:dyDescent="0.2">
      <c r="A2441" s="5">
        <v>2010</v>
      </c>
      <c r="B2441" s="4" t="s">
        <v>329</v>
      </c>
      <c r="C2441" s="5" t="s">
        <v>330</v>
      </c>
      <c r="D2441" s="5">
        <v>1337.5160000000001</v>
      </c>
      <c r="E2441" s="5">
        <v>38685.275999999998</v>
      </c>
      <c r="F2441" s="5"/>
      <c r="G2441" s="5">
        <v>29878.137999999999</v>
      </c>
      <c r="H2441" s="5">
        <v>8807.1380000000008</v>
      </c>
      <c r="I2441" s="5">
        <v>610.14599999999996</v>
      </c>
      <c r="J2441" s="5"/>
      <c r="K2441" s="5">
        <v>0</v>
      </c>
      <c r="L2441" s="5">
        <v>1887.5440000000001</v>
      </c>
      <c r="M2441" s="5">
        <v>617.23900000000003</v>
      </c>
      <c r="N2441" s="5">
        <v>1270.3050000000001</v>
      </c>
      <c r="O2441" s="5">
        <v>551010</v>
      </c>
      <c r="P2441" s="3"/>
      <c r="Q2441" s="3"/>
    </row>
    <row r="2442" spans="1:17" x14ac:dyDescent="0.2">
      <c r="A2442" s="2">
        <v>2011</v>
      </c>
      <c r="B2442" s="1" t="s">
        <v>329</v>
      </c>
      <c r="C2442" s="2" t="s">
        <v>330</v>
      </c>
      <c r="D2442" s="2">
        <v>744.74199999999996</v>
      </c>
      <c r="E2442" s="2">
        <v>40701.699000000001</v>
      </c>
      <c r="F2442" s="2"/>
      <c r="G2442" s="2">
        <v>31459.918000000001</v>
      </c>
      <c r="H2442" s="2">
        <v>9241.7810000000009</v>
      </c>
      <c r="I2442" s="2">
        <v>551.52099999999996</v>
      </c>
      <c r="J2442" s="2"/>
      <c r="K2442" s="2">
        <v>0</v>
      </c>
      <c r="L2442" s="2">
        <v>1653.635</v>
      </c>
      <c r="M2442" s="2">
        <v>286.26299999999998</v>
      </c>
      <c r="N2442" s="2">
        <v>1367.3720000000001</v>
      </c>
      <c r="O2442" s="2">
        <v>551010</v>
      </c>
      <c r="P2442" s="3"/>
      <c r="Q2442" s="3"/>
    </row>
    <row r="2443" spans="1:17" x14ac:dyDescent="0.2">
      <c r="A2443" s="5">
        <v>2012</v>
      </c>
      <c r="B2443" s="4" t="s">
        <v>329</v>
      </c>
      <c r="C2443" s="5" t="s">
        <v>330</v>
      </c>
      <c r="D2443" s="5">
        <v>578.60900000000004</v>
      </c>
      <c r="E2443" s="5">
        <v>43202.502</v>
      </c>
      <c r="F2443" s="5"/>
      <c r="G2443" s="5">
        <v>33724.902000000002</v>
      </c>
      <c r="H2443" s="5">
        <v>9477.6</v>
      </c>
      <c r="I2443" s="5">
        <v>606.596</v>
      </c>
      <c r="J2443" s="5"/>
      <c r="K2443" s="5">
        <v>0</v>
      </c>
      <c r="L2443" s="5">
        <v>899.21799999999996</v>
      </c>
      <c r="M2443" s="5">
        <v>30.855</v>
      </c>
      <c r="N2443" s="5">
        <v>868.36300000000006</v>
      </c>
      <c r="O2443" s="5">
        <v>551010</v>
      </c>
      <c r="P2443" s="3"/>
      <c r="Q2443" s="3"/>
    </row>
    <row r="2444" spans="1:17" x14ac:dyDescent="0.2">
      <c r="A2444" s="2">
        <v>2013</v>
      </c>
      <c r="B2444" s="1" t="s">
        <v>329</v>
      </c>
      <c r="C2444" s="2" t="s">
        <v>330</v>
      </c>
      <c r="D2444" s="2">
        <v>785.01099999999997</v>
      </c>
      <c r="E2444" s="2">
        <v>43406.446000000004</v>
      </c>
      <c r="F2444" s="2"/>
      <c r="G2444" s="2">
        <v>33469.22</v>
      </c>
      <c r="H2444" s="2">
        <v>9937.2260000000006</v>
      </c>
      <c r="I2444" s="2">
        <v>629.53700000000003</v>
      </c>
      <c r="J2444" s="2"/>
      <c r="K2444" s="2">
        <v>0</v>
      </c>
      <c r="L2444" s="2">
        <v>956.553</v>
      </c>
      <c r="M2444" s="2">
        <v>225.98099999999999</v>
      </c>
      <c r="N2444" s="2">
        <v>730.572</v>
      </c>
      <c r="O2444" s="2">
        <v>551010</v>
      </c>
      <c r="P2444" s="3"/>
      <c r="Q2444" s="3"/>
    </row>
    <row r="2445" spans="1:17" x14ac:dyDescent="0.2">
      <c r="A2445" s="5">
        <v>2014</v>
      </c>
      <c r="B2445" s="4" t="s">
        <v>329</v>
      </c>
      <c r="C2445" s="5" t="s">
        <v>330</v>
      </c>
      <c r="D2445" s="5">
        <v>1422.0260000000001</v>
      </c>
      <c r="E2445" s="5">
        <v>46527.853999999999</v>
      </c>
      <c r="F2445" s="5"/>
      <c r="G2445" s="5">
        <v>36215.368999999999</v>
      </c>
      <c r="H2445" s="5">
        <v>10312.485000000001</v>
      </c>
      <c r="I2445" s="5">
        <v>661.08299999999997</v>
      </c>
      <c r="J2445" s="5"/>
      <c r="K2445" s="5">
        <v>0</v>
      </c>
      <c r="L2445" s="5">
        <v>1549.854</v>
      </c>
      <c r="M2445" s="5">
        <v>589.59699999999998</v>
      </c>
      <c r="N2445" s="5">
        <v>960.25699999999995</v>
      </c>
      <c r="O2445" s="5">
        <v>551010</v>
      </c>
      <c r="P2445" s="3"/>
      <c r="Q2445" s="3"/>
    </row>
    <row r="2446" spans="1:17" x14ac:dyDescent="0.2">
      <c r="A2446" s="2">
        <v>2015</v>
      </c>
      <c r="B2446" s="1" t="s">
        <v>329</v>
      </c>
      <c r="C2446" s="2" t="s">
        <v>330</v>
      </c>
      <c r="D2446" s="2">
        <v>1350.961</v>
      </c>
      <c r="E2446" s="2">
        <v>44647.680999999997</v>
      </c>
      <c r="F2446" s="2"/>
      <c r="G2446" s="2">
        <v>35072.705000000002</v>
      </c>
      <c r="H2446" s="2">
        <v>9574.9760000000006</v>
      </c>
      <c r="I2446" s="2">
        <v>670.096</v>
      </c>
      <c r="J2446" s="2"/>
      <c r="K2446" s="2">
        <v>0</v>
      </c>
      <c r="L2446" s="2">
        <v>-799.66099999999994</v>
      </c>
      <c r="M2446" s="2">
        <v>-642.92700000000002</v>
      </c>
      <c r="N2446" s="2">
        <v>-156.73400000000001</v>
      </c>
      <c r="O2446" s="2">
        <v>551010</v>
      </c>
      <c r="P2446" s="3"/>
      <c r="Q2446" s="3"/>
    </row>
    <row r="2447" spans="1:17" x14ac:dyDescent="0.2">
      <c r="A2447" s="5">
        <v>2016</v>
      </c>
      <c r="B2447" s="4" t="s">
        <v>329</v>
      </c>
      <c r="C2447" s="5" t="s">
        <v>330</v>
      </c>
      <c r="D2447" s="5">
        <v>1187.8440000000001</v>
      </c>
      <c r="E2447" s="5">
        <v>45904.434000000001</v>
      </c>
      <c r="F2447" s="5"/>
      <c r="G2447" s="5">
        <v>37619.440000000002</v>
      </c>
      <c r="H2447" s="5">
        <v>8284.9940000000006</v>
      </c>
      <c r="I2447" s="5">
        <v>700.54499999999996</v>
      </c>
      <c r="J2447" s="5"/>
      <c r="K2447" s="5">
        <v>0</v>
      </c>
      <c r="L2447" s="5">
        <v>-1381.7619999999999</v>
      </c>
      <c r="M2447" s="5">
        <v>-817.25900000000001</v>
      </c>
      <c r="N2447" s="5">
        <v>-564.50300000000004</v>
      </c>
      <c r="O2447" s="5">
        <v>551010</v>
      </c>
      <c r="P2447" s="3"/>
      <c r="Q2447" s="3"/>
    </row>
    <row r="2448" spans="1:17" x14ac:dyDescent="0.2">
      <c r="A2448" s="2">
        <v>2017</v>
      </c>
      <c r="B2448" s="1" t="s">
        <v>329</v>
      </c>
      <c r="C2448" s="2" t="s">
        <v>330</v>
      </c>
      <c r="D2448" s="2">
        <v>781.27300000000002</v>
      </c>
      <c r="E2448" s="2">
        <v>46707.148999999998</v>
      </c>
      <c r="F2448" s="2"/>
      <c r="G2448" s="2">
        <v>38516.830999999998</v>
      </c>
      <c r="H2448" s="2">
        <v>8190.3180000000002</v>
      </c>
      <c r="I2448" s="2">
        <v>707.21199999999999</v>
      </c>
      <c r="J2448" s="2"/>
      <c r="K2448" s="2">
        <v>0</v>
      </c>
      <c r="L2448" s="2">
        <v>967.923</v>
      </c>
      <c r="M2448" s="2">
        <v>542.57000000000005</v>
      </c>
      <c r="N2448" s="2">
        <v>425.35300000000001</v>
      </c>
      <c r="O2448" s="2">
        <v>551010</v>
      </c>
      <c r="P2448" s="3"/>
      <c r="Q2448" s="3"/>
    </row>
    <row r="2449" spans="1:17" x14ac:dyDescent="0.2">
      <c r="A2449" s="5">
        <v>2018</v>
      </c>
      <c r="B2449" s="4" t="s">
        <v>329</v>
      </c>
      <c r="C2449" s="5" t="s">
        <v>330</v>
      </c>
      <c r="D2449" s="5">
        <v>480.97500000000002</v>
      </c>
      <c r="E2449" s="5">
        <v>48275.065999999999</v>
      </c>
      <c r="F2449" s="5"/>
      <c r="G2449" s="5">
        <v>39211.358999999997</v>
      </c>
      <c r="H2449" s="5">
        <v>9063.7070000000003</v>
      </c>
      <c r="I2449" s="5">
        <v>768.322</v>
      </c>
      <c r="J2449" s="5"/>
      <c r="K2449" s="5">
        <v>0</v>
      </c>
      <c r="L2449" s="5">
        <v>-174.27099999999999</v>
      </c>
      <c r="M2449" s="5">
        <v>-1036.826</v>
      </c>
      <c r="N2449" s="5">
        <v>862.55499999999995</v>
      </c>
      <c r="O2449" s="5">
        <v>551010</v>
      </c>
      <c r="P2449" s="3"/>
      <c r="Q2449" s="3"/>
    </row>
    <row r="2450" spans="1:17" x14ac:dyDescent="0.2">
      <c r="A2450" s="2">
        <v>2019</v>
      </c>
      <c r="B2450" s="1" t="s">
        <v>329</v>
      </c>
      <c r="C2450" s="2" t="s">
        <v>330</v>
      </c>
      <c r="D2450" s="2">
        <v>425.72199999999998</v>
      </c>
      <c r="E2450" s="2">
        <v>51723.911999999997</v>
      </c>
      <c r="F2450" s="2"/>
      <c r="G2450" s="2">
        <v>41245.826999999997</v>
      </c>
      <c r="H2450" s="2">
        <v>10478.084999999999</v>
      </c>
      <c r="I2450" s="2">
        <v>807.38199999999995</v>
      </c>
      <c r="J2450" s="2"/>
      <c r="K2450" s="2">
        <v>0</v>
      </c>
      <c r="L2450" s="2">
        <v>1088.4190000000001</v>
      </c>
      <c r="M2450" s="2">
        <v>-169.82499999999999</v>
      </c>
      <c r="N2450" s="2">
        <v>1258.2439999999999</v>
      </c>
      <c r="O2450" s="2">
        <v>551010</v>
      </c>
      <c r="P2450" s="3"/>
      <c r="Q2450" s="3"/>
    </row>
    <row r="2451" spans="1:17" x14ac:dyDescent="0.2">
      <c r="A2451" s="5">
        <v>2004</v>
      </c>
      <c r="B2451" s="4" t="s">
        <v>331</v>
      </c>
      <c r="C2451" s="5" t="s">
        <v>332</v>
      </c>
      <c r="D2451" s="5">
        <v>48.9</v>
      </c>
      <c r="E2451" s="5">
        <v>1112.7</v>
      </c>
      <c r="F2451" s="5">
        <v>267.10000000000002</v>
      </c>
      <c r="G2451" s="5">
        <v>484.6</v>
      </c>
      <c r="H2451" s="5">
        <v>628.1</v>
      </c>
      <c r="I2451" s="5">
        <v>14.2</v>
      </c>
      <c r="J2451" s="5"/>
      <c r="K2451" s="5">
        <v>0</v>
      </c>
      <c r="L2451" s="5">
        <v>30.1</v>
      </c>
      <c r="M2451" s="5">
        <v>28.4</v>
      </c>
      <c r="N2451" s="5">
        <v>1.7</v>
      </c>
      <c r="O2451" s="5">
        <v>351010</v>
      </c>
      <c r="P2451" s="3"/>
      <c r="Q2451" s="3"/>
    </row>
    <row r="2452" spans="1:17" x14ac:dyDescent="0.2">
      <c r="A2452" s="2">
        <v>2005</v>
      </c>
      <c r="B2452" s="1" t="s">
        <v>331</v>
      </c>
      <c r="C2452" s="2" t="s">
        <v>332</v>
      </c>
      <c r="D2452" s="2">
        <v>178.6</v>
      </c>
      <c r="E2452" s="2">
        <v>1229.0999999999999</v>
      </c>
      <c r="F2452" s="2">
        <v>316.10000000000002</v>
      </c>
      <c r="G2452" s="2">
        <v>539.1</v>
      </c>
      <c r="H2452" s="2">
        <v>690</v>
      </c>
      <c r="I2452" s="2">
        <v>12.3</v>
      </c>
      <c r="J2452" s="2">
        <v>2.6</v>
      </c>
      <c r="K2452" s="2">
        <v>0</v>
      </c>
      <c r="L2452" s="2">
        <v>116.7</v>
      </c>
      <c r="M2452" s="2">
        <v>37.4</v>
      </c>
      <c r="N2452" s="2">
        <v>79.3</v>
      </c>
      <c r="O2452" s="2">
        <v>351010</v>
      </c>
      <c r="P2452" s="3"/>
      <c r="Q2452" s="3"/>
    </row>
    <row r="2453" spans="1:17" x14ac:dyDescent="0.2">
      <c r="A2453" s="5">
        <v>2006</v>
      </c>
      <c r="B2453" s="4" t="s">
        <v>331</v>
      </c>
      <c r="C2453" s="5" t="s">
        <v>332</v>
      </c>
      <c r="D2453" s="5">
        <v>182.8</v>
      </c>
      <c r="E2453" s="5">
        <v>1246.8</v>
      </c>
      <c r="F2453" s="5">
        <v>235.9</v>
      </c>
      <c r="G2453" s="5">
        <v>497.4</v>
      </c>
      <c r="H2453" s="5">
        <v>749.4</v>
      </c>
      <c r="I2453" s="5">
        <v>10.5</v>
      </c>
      <c r="J2453" s="5">
        <v>7.8</v>
      </c>
      <c r="K2453" s="5">
        <v>0</v>
      </c>
      <c r="L2453" s="5">
        <v>172.3</v>
      </c>
      <c r="M2453" s="5">
        <v>41.8</v>
      </c>
      <c r="N2453" s="5">
        <v>130.5</v>
      </c>
      <c r="O2453" s="5">
        <v>351010</v>
      </c>
      <c r="P2453" s="3"/>
      <c r="Q2453" s="3"/>
    </row>
    <row r="2454" spans="1:17" x14ac:dyDescent="0.2">
      <c r="A2454" s="2">
        <v>2007</v>
      </c>
      <c r="B2454" s="1" t="s">
        <v>331</v>
      </c>
      <c r="C2454" s="2" t="s">
        <v>332</v>
      </c>
      <c r="D2454" s="2">
        <v>191.2</v>
      </c>
      <c r="E2454" s="2">
        <v>1345.1</v>
      </c>
      <c r="F2454" s="2">
        <v>211.7</v>
      </c>
      <c r="G2454" s="2">
        <v>510.1</v>
      </c>
      <c r="H2454" s="2">
        <v>835</v>
      </c>
      <c r="I2454" s="2">
        <v>9.1</v>
      </c>
      <c r="J2454" s="2">
        <v>7.7</v>
      </c>
      <c r="K2454" s="2">
        <v>0</v>
      </c>
      <c r="L2454" s="2">
        <v>149.80000000000001</v>
      </c>
      <c r="M2454" s="2">
        <v>36.799999999999997</v>
      </c>
      <c r="N2454" s="2">
        <v>113</v>
      </c>
      <c r="O2454" s="2">
        <v>351010</v>
      </c>
      <c r="P2454" s="3"/>
      <c r="Q2454" s="3"/>
    </row>
    <row r="2455" spans="1:17" x14ac:dyDescent="0.2">
      <c r="A2455" s="5">
        <v>2008</v>
      </c>
      <c r="B2455" s="4" t="s">
        <v>331</v>
      </c>
      <c r="C2455" s="5" t="s">
        <v>332</v>
      </c>
      <c r="D2455" s="5">
        <v>226.8</v>
      </c>
      <c r="E2455" s="5">
        <v>1400.2</v>
      </c>
      <c r="F2455" s="5">
        <v>175.5</v>
      </c>
      <c r="G2455" s="5">
        <v>521.4</v>
      </c>
      <c r="H2455" s="5">
        <v>878.8</v>
      </c>
      <c r="I2455" s="5">
        <v>7.2</v>
      </c>
      <c r="J2455" s="5">
        <v>6.1</v>
      </c>
      <c r="K2455" s="5">
        <v>0</v>
      </c>
      <c r="L2455" s="5">
        <v>164.4</v>
      </c>
      <c r="M2455" s="5">
        <v>35.5</v>
      </c>
      <c r="N2455" s="5">
        <v>128.9</v>
      </c>
      <c r="O2455" s="5">
        <v>351010</v>
      </c>
      <c r="P2455" s="3"/>
      <c r="Q2455" s="3"/>
    </row>
    <row r="2456" spans="1:17" x14ac:dyDescent="0.2">
      <c r="A2456" s="2">
        <v>2009</v>
      </c>
      <c r="B2456" s="1" t="s">
        <v>331</v>
      </c>
      <c r="C2456" s="2" t="s">
        <v>332</v>
      </c>
      <c r="D2456" s="2">
        <v>334.1</v>
      </c>
      <c r="E2456" s="2">
        <v>1615.5</v>
      </c>
      <c r="F2456" s="2">
        <v>90.3</v>
      </c>
      <c r="G2456" s="2">
        <v>457.6</v>
      </c>
      <c r="H2456" s="2">
        <v>1157.9000000000001</v>
      </c>
      <c r="I2456" s="2">
        <v>2.7</v>
      </c>
      <c r="J2456" s="2">
        <v>1.6</v>
      </c>
      <c r="K2456" s="2">
        <v>0</v>
      </c>
      <c r="L2456" s="2">
        <v>304.39999999999998</v>
      </c>
      <c r="M2456" s="2">
        <v>75.3</v>
      </c>
      <c r="N2456" s="2">
        <v>229.1</v>
      </c>
      <c r="O2456" s="2">
        <v>351010</v>
      </c>
      <c r="P2456" s="3"/>
      <c r="Q2456" s="3"/>
    </row>
    <row r="2457" spans="1:17" x14ac:dyDescent="0.2">
      <c r="A2457" s="5">
        <v>2010</v>
      </c>
      <c r="B2457" s="4" t="s">
        <v>331</v>
      </c>
      <c r="C2457" s="5" t="s">
        <v>332</v>
      </c>
      <c r="D2457" s="5">
        <v>396.1</v>
      </c>
      <c r="E2457" s="5">
        <v>1767.2</v>
      </c>
      <c r="F2457" s="5">
        <v>0</v>
      </c>
      <c r="G2457" s="5">
        <v>459</v>
      </c>
      <c r="H2457" s="5">
        <v>1308.2</v>
      </c>
      <c r="I2457" s="5">
        <v>2.4</v>
      </c>
      <c r="J2457" s="5">
        <v>0.9</v>
      </c>
      <c r="K2457" s="5">
        <v>0</v>
      </c>
      <c r="L2457" s="5">
        <v>268.2</v>
      </c>
      <c r="M2457" s="5">
        <v>50.2</v>
      </c>
      <c r="N2457" s="5">
        <v>218</v>
      </c>
      <c r="O2457" s="5">
        <v>351010</v>
      </c>
      <c r="P2457" s="3"/>
      <c r="Q2457" s="3"/>
    </row>
    <row r="2458" spans="1:17" x14ac:dyDescent="0.2">
      <c r="A2458" s="2">
        <v>2011</v>
      </c>
      <c r="B2458" s="1" t="s">
        <v>331</v>
      </c>
      <c r="C2458" s="2" t="s">
        <v>332</v>
      </c>
      <c r="D2458" s="2">
        <v>450.5</v>
      </c>
      <c r="E2458" s="2">
        <v>1980.5</v>
      </c>
      <c r="F2458" s="2">
        <v>150.4</v>
      </c>
      <c r="G2458" s="2">
        <v>642.6</v>
      </c>
      <c r="H2458" s="2">
        <v>1337.9</v>
      </c>
      <c r="I2458" s="2">
        <v>3.1</v>
      </c>
      <c r="J2458" s="2">
        <v>3.4</v>
      </c>
      <c r="K2458" s="2">
        <v>0</v>
      </c>
      <c r="L2458" s="2">
        <v>283.60000000000002</v>
      </c>
      <c r="M2458" s="2">
        <v>46.9</v>
      </c>
      <c r="N2458" s="2">
        <v>236.7</v>
      </c>
      <c r="O2458" s="2">
        <v>351010</v>
      </c>
      <c r="P2458" s="3"/>
      <c r="Q2458" s="3"/>
    </row>
    <row r="2459" spans="1:17" x14ac:dyDescent="0.2">
      <c r="A2459" s="5">
        <v>2012</v>
      </c>
      <c r="B2459" s="4" t="s">
        <v>331</v>
      </c>
      <c r="C2459" s="5" t="s">
        <v>332</v>
      </c>
      <c r="D2459" s="5">
        <v>521.4</v>
      </c>
      <c r="E2459" s="5">
        <v>2221.5</v>
      </c>
      <c r="F2459" s="5">
        <v>189.3</v>
      </c>
      <c r="G2459" s="5">
        <v>742.2</v>
      </c>
      <c r="H2459" s="5">
        <v>1479.3</v>
      </c>
      <c r="I2459" s="5">
        <v>4.4000000000000004</v>
      </c>
      <c r="J2459" s="5">
        <v>4.8</v>
      </c>
      <c r="K2459" s="5">
        <v>0</v>
      </c>
      <c r="L2459" s="5">
        <v>391.1</v>
      </c>
      <c r="M2459" s="5">
        <v>97.9</v>
      </c>
      <c r="N2459" s="5">
        <v>293.2</v>
      </c>
      <c r="O2459" s="5">
        <v>351010</v>
      </c>
      <c r="P2459" s="3"/>
      <c r="Q2459" s="3"/>
    </row>
    <row r="2460" spans="1:17" x14ac:dyDescent="0.2">
      <c r="A2460" s="2">
        <v>2013</v>
      </c>
      <c r="B2460" s="1" t="s">
        <v>331</v>
      </c>
      <c r="C2460" s="2" t="s">
        <v>332</v>
      </c>
      <c r="D2460" s="2">
        <v>936.9</v>
      </c>
      <c r="E2460" s="2">
        <v>2724.7</v>
      </c>
      <c r="F2460" s="2">
        <v>593.1</v>
      </c>
      <c r="G2460" s="2">
        <v>1165.5</v>
      </c>
      <c r="H2460" s="2">
        <v>1559.2</v>
      </c>
      <c r="I2460" s="2">
        <v>9.8000000000000007</v>
      </c>
      <c r="J2460" s="2">
        <v>4.5999999999999996</v>
      </c>
      <c r="K2460" s="2">
        <v>0</v>
      </c>
      <c r="L2460" s="2">
        <v>515.29999999999995</v>
      </c>
      <c r="M2460" s="2">
        <v>123.6</v>
      </c>
      <c r="N2460" s="2">
        <v>391.7</v>
      </c>
      <c r="O2460" s="2">
        <v>351010</v>
      </c>
      <c r="P2460" s="3"/>
      <c r="Q2460" s="3"/>
    </row>
    <row r="2461" spans="1:17" x14ac:dyDescent="0.2">
      <c r="A2461" s="5">
        <v>2014</v>
      </c>
      <c r="B2461" s="4" t="s">
        <v>331</v>
      </c>
      <c r="C2461" s="5" t="s">
        <v>332</v>
      </c>
      <c r="D2461" s="5">
        <v>1438.8</v>
      </c>
      <c r="E2461" s="5">
        <v>3524.3</v>
      </c>
      <c r="F2461" s="5">
        <v>598.1</v>
      </c>
      <c r="G2461" s="5">
        <v>1332.9</v>
      </c>
      <c r="H2461" s="5">
        <v>2191.4</v>
      </c>
      <c r="I2461" s="5">
        <v>17.2</v>
      </c>
      <c r="J2461" s="5">
        <v>6.4</v>
      </c>
      <c r="K2461" s="5">
        <v>0</v>
      </c>
      <c r="L2461" s="5">
        <v>1144</v>
      </c>
      <c r="M2461" s="5">
        <v>332.9</v>
      </c>
      <c r="N2461" s="5">
        <v>811.1</v>
      </c>
      <c r="O2461" s="5">
        <v>351010</v>
      </c>
      <c r="P2461" s="3"/>
      <c r="Q2461" s="3"/>
    </row>
    <row r="2462" spans="1:17" x14ac:dyDescent="0.2">
      <c r="A2462" s="2">
        <v>2015</v>
      </c>
      <c r="B2462" s="1" t="s">
        <v>331</v>
      </c>
      <c r="C2462" s="2" t="s">
        <v>332</v>
      </c>
      <c r="D2462" s="2">
        <v>1224.7</v>
      </c>
      <c r="E2462" s="2">
        <v>4059.3</v>
      </c>
      <c r="F2462" s="2">
        <v>599.9</v>
      </c>
      <c r="G2462" s="2">
        <v>1556.2</v>
      </c>
      <c r="H2462" s="2">
        <v>2503.1</v>
      </c>
      <c r="I2462" s="2">
        <v>17.2</v>
      </c>
      <c r="J2462" s="2">
        <v>7.9</v>
      </c>
      <c r="K2462" s="2">
        <v>0</v>
      </c>
      <c r="L2462" s="2">
        <v>622.4</v>
      </c>
      <c r="M2462" s="2">
        <v>127.5</v>
      </c>
      <c r="N2462" s="2">
        <v>494.9</v>
      </c>
      <c r="O2462" s="2">
        <v>351010</v>
      </c>
      <c r="P2462" s="3"/>
      <c r="Q2462" s="3"/>
    </row>
    <row r="2463" spans="1:17" x14ac:dyDescent="0.2">
      <c r="A2463" s="5">
        <v>2016</v>
      </c>
      <c r="B2463" s="4" t="s">
        <v>331</v>
      </c>
      <c r="C2463" s="5" t="s">
        <v>332</v>
      </c>
      <c r="D2463" s="5">
        <v>1271.0999999999999</v>
      </c>
      <c r="E2463" s="5">
        <v>4510</v>
      </c>
      <c r="F2463" s="5">
        <v>822.3</v>
      </c>
      <c r="G2463" s="5">
        <v>1891</v>
      </c>
      <c r="H2463" s="5">
        <v>2619</v>
      </c>
      <c r="I2463" s="5">
        <v>19.2</v>
      </c>
      <c r="J2463" s="5">
        <v>10.8</v>
      </c>
      <c r="K2463" s="5">
        <v>0</v>
      </c>
      <c r="L2463" s="5">
        <v>737.9</v>
      </c>
      <c r="M2463" s="5">
        <v>168.4</v>
      </c>
      <c r="N2463" s="5">
        <v>569.5</v>
      </c>
      <c r="O2463" s="5">
        <v>351010</v>
      </c>
      <c r="P2463" s="3"/>
      <c r="Q2463" s="3"/>
    </row>
    <row r="2464" spans="1:17" x14ac:dyDescent="0.2">
      <c r="A2464" s="2">
        <v>2017</v>
      </c>
      <c r="B2464" s="1" t="s">
        <v>331</v>
      </c>
      <c r="C2464" s="2" t="s">
        <v>332</v>
      </c>
      <c r="D2464" s="2">
        <v>1337.5</v>
      </c>
      <c r="E2464" s="2">
        <v>5695.8</v>
      </c>
      <c r="F2464" s="2">
        <v>1036.4000000000001</v>
      </c>
      <c r="G2464" s="2">
        <v>2739.6</v>
      </c>
      <c r="H2464" s="2">
        <v>2956.2</v>
      </c>
      <c r="I2464" s="2">
        <v>23.2</v>
      </c>
      <c r="J2464" s="2">
        <v>20.3</v>
      </c>
      <c r="K2464" s="2">
        <v>0</v>
      </c>
      <c r="L2464" s="2">
        <v>1034.9000000000001</v>
      </c>
      <c r="M2464" s="2">
        <v>451.3</v>
      </c>
      <c r="N2464" s="2">
        <v>583.6</v>
      </c>
      <c r="O2464" s="2">
        <v>351010</v>
      </c>
      <c r="P2464" s="3"/>
      <c r="Q2464" s="3"/>
    </row>
    <row r="2465" spans="1:17" x14ac:dyDescent="0.2">
      <c r="A2465" s="5">
        <v>2018</v>
      </c>
      <c r="B2465" s="4" t="s">
        <v>331</v>
      </c>
      <c r="C2465" s="5" t="s">
        <v>332</v>
      </c>
      <c r="D2465" s="5">
        <v>956.5</v>
      </c>
      <c r="E2465" s="5">
        <v>5323.7</v>
      </c>
      <c r="F2465" s="5">
        <v>593.79999999999995</v>
      </c>
      <c r="G2465" s="5">
        <v>2183.3000000000002</v>
      </c>
      <c r="H2465" s="5">
        <v>3140.4</v>
      </c>
      <c r="I2465" s="5">
        <v>29.9</v>
      </c>
      <c r="J2465" s="5">
        <v>32</v>
      </c>
      <c r="K2465" s="5">
        <v>0</v>
      </c>
      <c r="L2465" s="5">
        <v>761.4</v>
      </c>
      <c r="M2465" s="5">
        <v>39.200000000000003</v>
      </c>
      <c r="N2465" s="5">
        <v>722.2</v>
      </c>
      <c r="O2465" s="5">
        <v>351010</v>
      </c>
      <c r="P2465" s="3"/>
      <c r="Q2465" s="3"/>
    </row>
    <row r="2466" spans="1:17" x14ac:dyDescent="0.2">
      <c r="A2466" s="2">
        <v>2019</v>
      </c>
      <c r="B2466" s="1" t="s">
        <v>331</v>
      </c>
      <c r="C2466" s="2" t="s">
        <v>332</v>
      </c>
      <c r="D2466" s="2">
        <v>1516.9</v>
      </c>
      <c r="E2466" s="2">
        <v>6488.1</v>
      </c>
      <c r="F2466" s="2">
        <v>678.8</v>
      </c>
      <c r="G2466" s="2">
        <v>2339.8000000000002</v>
      </c>
      <c r="H2466" s="2">
        <v>4148.3</v>
      </c>
      <c r="I2466" s="2">
        <v>20.7</v>
      </c>
      <c r="J2466" s="2">
        <v>32.200000000000003</v>
      </c>
      <c r="K2466" s="2">
        <v>0</v>
      </c>
      <c r="L2466" s="2">
        <v>1166.5</v>
      </c>
      <c r="M2466" s="2">
        <v>119.6</v>
      </c>
      <c r="N2466" s="2">
        <v>1046.9000000000001</v>
      </c>
      <c r="O2466" s="2">
        <v>351010</v>
      </c>
      <c r="P2466" s="3"/>
      <c r="Q2466" s="3"/>
    </row>
    <row r="2467" spans="1:17" x14ac:dyDescent="0.2">
      <c r="A2467" s="5">
        <v>2004</v>
      </c>
      <c r="B2467" s="4" t="s">
        <v>333</v>
      </c>
      <c r="C2467" s="5" t="s">
        <v>334</v>
      </c>
      <c r="D2467" s="5">
        <v>559</v>
      </c>
      <c r="E2467" s="5">
        <v>42770</v>
      </c>
      <c r="F2467" s="5"/>
      <c r="G2467" s="5">
        <v>33218</v>
      </c>
      <c r="H2467" s="5">
        <v>9510</v>
      </c>
      <c r="I2467" s="5">
        <v>905</v>
      </c>
      <c r="J2467" s="5"/>
      <c r="K2467" s="5">
        <v>-21</v>
      </c>
      <c r="L2467" s="5">
        <v>2515</v>
      </c>
      <c r="M2467" s="5">
        <v>692</v>
      </c>
      <c r="N2467" s="5">
        <v>1867</v>
      </c>
      <c r="O2467" s="5">
        <v>551010</v>
      </c>
      <c r="P2467" s="3"/>
      <c r="Q2467" s="3"/>
    </row>
    <row r="2468" spans="1:17" x14ac:dyDescent="0.2">
      <c r="A2468" s="2">
        <v>2005</v>
      </c>
      <c r="B2468" s="1" t="s">
        <v>333</v>
      </c>
      <c r="C2468" s="2" t="s">
        <v>334</v>
      </c>
      <c r="D2468" s="2">
        <v>189</v>
      </c>
      <c r="E2468" s="2">
        <v>42389</v>
      </c>
      <c r="F2468" s="2"/>
      <c r="G2468" s="2">
        <v>33176</v>
      </c>
      <c r="H2468" s="2">
        <v>9212</v>
      </c>
      <c r="I2468" s="2">
        <v>844</v>
      </c>
      <c r="J2468" s="2"/>
      <c r="K2468" s="2">
        <v>0</v>
      </c>
      <c r="L2468" s="2">
        <v>1899</v>
      </c>
      <c r="M2468" s="2">
        <v>944</v>
      </c>
      <c r="N2468" s="2">
        <v>927</v>
      </c>
      <c r="O2468" s="2">
        <v>551010</v>
      </c>
      <c r="P2468" s="3"/>
      <c r="Q2468" s="3"/>
    </row>
    <row r="2469" spans="1:17" x14ac:dyDescent="0.2">
      <c r="A2469" s="5">
        <v>2006</v>
      </c>
      <c r="B2469" s="4" t="s">
        <v>333</v>
      </c>
      <c r="C2469" s="5" t="s">
        <v>334</v>
      </c>
      <c r="D2469" s="5">
        <v>282</v>
      </c>
      <c r="E2469" s="5">
        <v>44319</v>
      </c>
      <c r="F2469" s="5"/>
      <c r="G2469" s="5">
        <v>34259</v>
      </c>
      <c r="H2469" s="5">
        <v>10060</v>
      </c>
      <c r="I2469" s="5">
        <v>914</v>
      </c>
      <c r="J2469" s="5"/>
      <c r="K2469" s="5">
        <v>0</v>
      </c>
      <c r="L2469" s="5">
        <v>2796</v>
      </c>
      <c r="M2469" s="5">
        <v>1206</v>
      </c>
      <c r="N2469" s="5">
        <v>1592</v>
      </c>
      <c r="O2469" s="5">
        <v>551010</v>
      </c>
      <c r="P2469" s="3"/>
      <c r="Q2469" s="3"/>
    </row>
    <row r="2470" spans="1:17" x14ac:dyDescent="0.2">
      <c r="A2470" s="2">
        <v>2007</v>
      </c>
      <c r="B2470" s="1" t="s">
        <v>333</v>
      </c>
      <c r="C2470" s="2" t="s">
        <v>334</v>
      </c>
      <c r="D2470" s="2">
        <v>429</v>
      </c>
      <c r="E2470" s="2">
        <v>45894</v>
      </c>
      <c r="F2470" s="2"/>
      <c r="G2470" s="2">
        <v>35670</v>
      </c>
      <c r="H2470" s="2">
        <v>10224</v>
      </c>
      <c r="I2470" s="2">
        <v>896</v>
      </c>
      <c r="J2470" s="2"/>
      <c r="K2470" s="2">
        <v>0</v>
      </c>
      <c r="L2470" s="2">
        <v>4172</v>
      </c>
      <c r="M2470" s="2">
        <v>1446</v>
      </c>
      <c r="N2470" s="2">
        <v>2736</v>
      </c>
      <c r="O2470" s="2">
        <v>551010</v>
      </c>
      <c r="P2470" s="3"/>
      <c r="Q2470" s="3"/>
    </row>
    <row r="2471" spans="1:17" x14ac:dyDescent="0.2">
      <c r="A2471" s="5">
        <v>2008</v>
      </c>
      <c r="B2471" s="4" t="s">
        <v>333</v>
      </c>
      <c r="C2471" s="5" t="s">
        <v>334</v>
      </c>
      <c r="D2471" s="5">
        <v>1346</v>
      </c>
      <c r="E2471" s="5">
        <v>47817</v>
      </c>
      <c r="F2471" s="5"/>
      <c r="G2471" s="5">
        <v>36683</v>
      </c>
      <c r="H2471" s="5">
        <v>11134</v>
      </c>
      <c r="I2471" s="5">
        <v>832</v>
      </c>
      <c r="J2471" s="5"/>
      <c r="K2471" s="5">
        <v>0</v>
      </c>
      <c r="L2471" s="5">
        <v>4034</v>
      </c>
      <c r="M2471" s="5">
        <v>1317</v>
      </c>
      <c r="N2471" s="5">
        <v>2737</v>
      </c>
      <c r="O2471" s="5">
        <v>551010</v>
      </c>
      <c r="P2471" s="3"/>
      <c r="Q2471" s="3"/>
    </row>
    <row r="2472" spans="1:17" x14ac:dyDescent="0.2">
      <c r="A2472" s="2">
        <v>2009</v>
      </c>
      <c r="B2472" s="1" t="s">
        <v>333</v>
      </c>
      <c r="C2472" s="2" t="s">
        <v>334</v>
      </c>
      <c r="D2472" s="2">
        <v>2050</v>
      </c>
      <c r="E2472" s="2">
        <v>49180</v>
      </c>
      <c r="F2472" s="2"/>
      <c r="G2472" s="2">
        <v>36453</v>
      </c>
      <c r="H2472" s="2">
        <v>12727</v>
      </c>
      <c r="I2472" s="2">
        <v>731</v>
      </c>
      <c r="J2472" s="2"/>
      <c r="K2472" s="2">
        <v>0</v>
      </c>
      <c r="L2472" s="2">
        <v>4418</v>
      </c>
      <c r="M2472" s="2">
        <v>1712</v>
      </c>
      <c r="N2472" s="2">
        <v>2707</v>
      </c>
      <c r="O2472" s="2">
        <v>551010</v>
      </c>
      <c r="P2472" s="3"/>
      <c r="Q2472" s="3"/>
    </row>
    <row r="2473" spans="1:17" x14ac:dyDescent="0.2">
      <c r="A2473" s="5">
        <v>2010</v>
      </c>
      <c r="B2473" s="4" t="s">
        <v>333</v>
      </c>
      <c r="C2473" s="5" t="s">
        <v>334</v>
      </c>
      <c r="D2473" s="5">
        <v>1642</v>
      </c>
      <c r="E2473" s="5">
        <v>52240</v>
      </c>
      <c r="F2473" s="5"/>
      <c r="G2473" s="5">
        <v>38590</v>
      </c>
      <c r="H2473" s="5">
        <v>13647</v>
      </c>
      <c r="I2473" s="5">
        <v>817</v>
      </c>
      <c r="J2473" s="5"/>
      <c r="K2473" s="5"/>
      <c r="L2473" s="5">
        <v>4221</v>
      </c>
      <c r="M2473" s="5">
        <v>1658</v>
      </c>
      <c r="N2473" s="5">
        <v>2563</v>
      </c>
      <c r="O2473" s="5">
        <v>551010</v>
      </c>
      <c r="P2473" s="3"/>
      <c r="Q2473" s="3"/>
    </row>
    <row r="2474" spans="1:17" x14ac:dyDescent="0.2">
      <c r="A2474" s="2">
        <v>2011</v>
      </c>
      <c r="B2474" s="1" t="s">
        <v>333</v>
      </c>
      <c r="C2474" s="2" t="s">
        <v>334</v>
      </c>
      <c r="D2474" s="2">
        <v>1056</v>
      </c>
      <c r="E2474" s="2">
        <v>55092</v>
      </c>
      <c r="F2474" s="2"/>
      <c r="G2474" s="2">
        <v>40617</v>
      </c>
      <c r="H2474" s="2">
        <v>14472</v>
      </c>
      <c r="I2474" s="2">
        <v>726</v>
      </c>
      <c r="J2474" s="2"/>
      <c r="K2474" s="2"/>
      <c r="L2474" s="2">
        <v>3952</v>
      </c>
      <c r="M2474" s="2">
        <v>1457</v>
      </c>
      <c r="N2474" s="2">
        <v>2495</v>
      </c>
      <c r="O2474" s="2">
        <v>551010</v>
      </c>
      <c r="P2474" s="3"/>
      <c r="Q2474" s="3"/>
    </row>
    <row r="2475" spans="1:17" x14ac:dyDescent="0.2">
      <c r="A2475" s="5">
        <v>2012</v>
      </c>
      <c r="B2475" s="4" t="s">
        <v>333</v>
      </c>
      <c r="C2475" s="5" t="s">
        <v>334</v>
      </c>
      <c r="D2475" s="5">
        <v>1619</v>
      </c>
      <c r="E2475" s="5">
        <v>78554</v>
      </c>
      <c r="F2475" s="5"/>
      <c r="G2475" s="5">
        <v>56737</v>
      </c>
      <c r="H2475" s="5">
        <v>21711</v>
      </c>
      <c r="I2475" s="5">
        <v>928</v>
      </c>
      <c r="J2475" s="5"/>
      <c r="K2475" s="5"/>
      <c r="L2475" s="5">
        <v>1787</v>
      </c>
      <c r="M2475" s="5">
        <v>627</v>
      </c>
      <c r="N2475" s="5">
        <v>1160</v>
      </c>
      <c r="O2475" s="5">
        <v>551010</v>
      </c>
      <c r="P2475" s="3"/>
      <c r="Q2475" s="3"/>
    </row>
    <row r="2476" spans="1:17" x14ac:dyDescent="0.2">
      <c r="A2476" s="2">
        <v>2013</v>
      </c>
      <c r="B2476" s="1" t="s">
        <v>333</v>
      </c>
      <c r="C2476" s="2" t="s">
        <v>334</v>
      </c>
      <c r="D2476" s="2">
        <v>1776</v>
      </c>
      <c r="E2476" s="2">
        <v>79924</v>
      </c>
      <c r="F2476" s="2"/>
      <c r="G2476" s="2">
        <v>56984</v>
      </c>
      <c r="H2476" s="2">
        <v>22925</v>
      </c>
      <c r="I2476" s="2">
        <v>1054</v>
      </c>
      <c r="J2476" s="2"/>
      <c r="K2476" s="2">
        <v>10</v>
      </c>
      <c r="L2476" s="2">
        <v>2773</v>
      </c>
      <c r="M2476" s="2">
        <v>1044</v>
      </c>
      <c r="N2476" s="2">
        <v>1719</v>
      </c>
      <c r="O2476" s="2">
        <v>551010</v>
      </c>
      <c r="P2476" s="3"/>
      <c r="Q2476" s="3"/>
    </row>
    <row r="2477" spans="1:17" x14ac:dyDescent="0.2">
      <c r="A2477" s="5">
        <v>2014</v>
      </c>
      <c r="B2477" s="4" t="s">
        <v>333</v>
      </c>
      <c r="C2477" s="5" t="s">
        <v>334</v>
      </c>
      <c r="D2477" s="5">
        <v>2149</v>
      </c>
      <c r="E2477" s="5">
        <v>86814</v>
      </c>
      <c r="F2477" s="5"/>
      <c r="G2477" s="5">
        <v>62681</v>
      </c>
      <c r="H2477" s="5">
        <v>22801</v>
      </c>
      <c r="I2477" s="5">
        <v>1144</v>
      </c>
      <c r="J2477" s="5"/>
      <c r="K2477" s="5">
        <v>197</v>
      </c>
      <c r="L2477" s="5">
        <v>2486</v>
      </c>
      <c r="M2477" s="5">
        <v>666</v>
      </c>
      <c r="N2477" s="5">
        <v>1623</v>
      </c>
      <c r="O2477" s="5">
        <v>551010</v>
      </c>
      <c r="P2477" s="3"/>
      <c r="Q2477" s="3"/>
    </row>
    <row r="2478" spans="1:17" x14ac:dyDescent="0.2">
      <c r="A2478" s="2">
        <v>2015</v>
      </c>
      <c r="B2478" s="1" t="s">
        <v>333</v>
      </c>
      <c r="C2478" s="2" t="s">
        <v>334</v>
      </c>
      <c r="D2478" s="2">
        <v>6707</v>
      </c>
      <c r="E2478" s="2">
        <v>95384</v>
      </c>
      <c r="F2478" s="2"/>
      <c r="G2478" s="2">
        <v>68062</v>
      </c>
      <c r="H2478" s="2">
        <v>25986</v>
      </c>
      <c r="I2478" s="2">
        <v>1132</v>
      </c>
      <c r="J2478" s="2"/>
      <c r="K2478" s="2">
        <v>-19</v>
      </c>
      <c r="L2478" s="2">
        <v>3323</v>
      </c>
      <c r="M2478" s="2">
        <v>1073</v>
      </c>
      <c r="N2478" s="2">
        <v>2269</v>
      </c>
      <c r="O2478" s="2">
        <v>551010</v>
      </c>
      <c r="P2478" s="3"/>
      <c r="Q2478" s="3"/>
    </row>
    <row r="2479" spans="1:17" x14ac:dyDescent="0.2">
      <c r="A2479" s="5">
        <v>2016</v>
      </c>
      <c r="B2479" s="4" t="s">
        <v>333</v>
      </c>
      <c r="C2479" s="5" t="s">
        <v>334</v>
      </c>
      <c r="D2479" s="5">
        <v>888</v>
      </c>
      <c r="E2479" s="5">
        <v>114904</v>
      </c>
      <c r="F2479" s="5"/>
      <c r="G2479" s="5">
        <v>87292</v>
      </c>
      <c r="H2479" s="5">
        <v>25837</v>
      </c>
      <c r="I2479" s="5">
        <v>1678</v>
      </c>
      <c r="J2479" s="5"/>
      <c r="K2479" s="5">
        <v>70</v>
      </c>
      <c r="L2479" s="5">
        <v>1965</v>
      </c>
      <c r="M2479" s="5">
        <v>761</v>
      </c>
      <c r="N2479" s="5">
        <v>1134</v>
      </c>
      <c r="O2479" s="5">
        <v>551010</v>
      </c>
      <c r="P2479" s="3"/>
      <c r="Q2479" s="3"/>
    </row>
    <row r="2480" spans="1:17" x14ac:dyDescent="0.2">
      <c r="A2480" s="2">
        <v>2017</v>
      </c>
      <c r="B2480" s="1" t="s">
        <v>333</v>
      </c>
      <c r="C2480" s="2" t="s">
        <v>334</v>
      </c>
      <c r="D2480" s="2">
        <v>1105</v>
      </c>
      <c r="E2480" s="2">
        <v>116700</v>
      </c>
      <c r="F2480" s="2"/>
      <c r="G2480" s="2">
        <v>84568</v>
      </c>
      <c r="H2480" s="2">
        <v>29857</v>
      </c>
      <c r="I2480" s="2">
        <v>1664</v>
      </c>
      <c r="J2480" s="2"/>
      <c r="K2480" s="2">
        <v>79</v>
      </c>
      <c r="L2480" s="2">
        <v>3724</v>
      </c>
      <c r="M2480" s="2">
        <v>-125</v>
      </c>
      <c r="N2480" s="2">
        <v>3770</v>
      </c>
      <c r="O2480" s="2">
        <v>551010</v>
      </c>
      <c r="P2480" s="3"/>
      <c r="Q2480" s="3"/>
    </row>
    <row r="2481" spans="1:17" x14ac:dyDescent="0.2">
      <c r="A2481" s="5">
        <v>2018</v>
      </c>
      <c r="B2481" s="4" t="s">
        <v>333</v>
      </c>
      <c r="C2481" s="5" t="s">
        <v>334</v>
      </c>
      <c r="D2481" s="5">
        <v>1596</v>
      </c>
      <c r="E2481" s="5">
        <v>119666</v>
      </c>
      <c r="F2481" s="5"/>
      <c r="G2481" s="5">
        <v>86596</v>
      </c>
      <c r="H2481" s="5">
        <v>30764</v>
      </c>
      <c r="I2481" s="5">
        <v>1625</v>
      </c>
      <c r="J2481" s="5"/>
      <c r="K2481" s="5">
        <v>74</v>
      </c>
      <c r="L2481" s="5">
        <v>2204</v>
      </c>
      <c r="M2481" s="5">
        <v>120</v>
      </c>
      <c r="N2481" s="5">
        <v>2010</v>
      </c>
      <c r="O2481" s="5">
        <v>551010</v>
      </c>
      <c r="P2481" s="3"/>
      <c r="Q2481" s="3"/>
    </row>
    <row r="2482" spans="1:17" x14ac:dyDescent="0.2">
      <c r="A2482" s="2">
        <v>2019</v>
      </c>
      <c r="B2482" s="1" t="s">
        <v>333</v>
      </c>
      <c r="C2482" s="2" t="s">
        <v>334</v>
      </c>
      <c r="D2482" s="2">
        <v>945</v>
      </c>
      <c r="E2482" s="2">
        <v>124977</v>
      </c>
      <c r="F2482" s="2"/>
      <c r="G2482" s="2">
        <v>90404</v>
      </c>
      <c r="H2482" s="2">
        <v>32224</v>
      </c>
      <c r="I2482" s="2">
        <v>1687</v>
      </c>
      <c r="J2482" s="2"/>
      <c r="K2482" s="2">
        <v>92</v>
      </c>
      <c r="L2482" s="2">
        <v>3802</v>
      </c>
      <c r="M2482" s="2">
        <v>774</v>
      </c>
      <c r="N2482" s="2">
        <v>2936</v>
      </c>
      <c r="O2482" s="2">
        <v>551010</v>
      </c>
      <c r="P2482" s="3"/>
      <c r="Q2482" s="3"/>
    </row>
    <row r="2483" spans="1:17" x14ac:dyDescent="0.2">
      <c r="A2483" s="5">
        <v>2004</v>
      </c>
      <c r="B2483" s="4" t="s">
        <v>335</v>
      </c>
      <c r="C2483" s="5" t="s">
        <v>336</v>
      </c>
      <c r="D2483" s="5">
        <v>409.09199999999998</v>
      </c>
      <c r="E2483" s="5">
        <v>1364.0530000000001</v>
      </c>
      <c r="F2483" s="5">
        <v>0</v>
      </c>
      <c r="G2483" s="5">
        <v>549.17700000000002</v>
      </c>
      <c r="H2483" s="5">
        <v>807.404</v>
      </c>
      <c r="I2483" s="5">
        <v>4.2000000000000003E-2</v>
      </c>
      <c r="J2483" s="5">
        <v>5.6669999999999998</v>
      </c>
      <c r="K2483" s="5">
        <v>5.0389999999999997</v>
      </c>
      <c r="L2483" s="5">
        <v>249.58</v>
      </c>
      <c r="M2483" s="5">
        <v>88.415000000000006</v>
      </c>
      <c r="N2483" s="5">
        <v>156.126</v>
      </c>
      <c r="O2483" s="5">
        <v>203010</v>
      </c>
      <c r="P2483" s="3"/>
      <c r="Q2483" s="3"/>
    </row>
    <row r="2484" spans="1:17" x14ac:dyDescent="0.2">
      <c r="A2484" s="2">
        <v>2005</v>
      </c>
      <c r="B2484" s="1" t="s">
        <v>335</v>
      </c>
      <c r="C2484" s="2" t="s">
        <v>336</v>
      </c>
      <c r="D2484" s="2">
        <v>464.017</v>
      </c>
      <c r="E2484" s="2">
        <v>1566.0440000000001</v>
      </c>
      <c r="F2484" s="2">
        <v>0</v>
      </c>
      <c r="G2484" s="2">
        <v>638.44000000000005</v>
      </c>
      <c r="H2484" s="2">
        <v>913.721</v>
      </c>
      <c r="I2484" s="2">
        <v>0.313</v>
      </c>
      <c r="J2484" s="2">
        <v>11.414999999999999</v>
      </c>
      <c r="K2484" s="2">
        <v>6.8959999999999999</v>
      </c>
      <c r="L2484" s="2">
        <v>320.154</v>
      </c>
      <c r="M2484" s="2">
        <v>94.623999999999995</v>
      </c>
      <c r="N2484" s="2">
        <v>218.63399999999999</v>
      </c>
      <c r="O2484" s="2">
        <v>203010</v>
      </c>
      <c r="P2484" s="3"/>
      <c r="Q2484" s="3"/>
    </row>
    <row r="2485" spans="1:17" x14ac:dyDescent="0.2">
      <c r="A2485" s="5">
        <v>2006</v>
      </c>
      <c r="B2485" s="4" t="s">
        <v>335</v>
      </c>
      <c r="C2485" s="5" t="s">
        <v>336</v>
      </c>
      <c r="D2485" s="5">
        <v>511.93599999999998</v>
      </c>
      <c r="E2485" s="5">
        <v>1822.338</v>
      </c>
      <c r="F2485" s="5">
        <v>0</v>
      </c>
      <c r="G2485" s="5">
        <v>735.88800000000003</v>
      </c>
      <c r="H2485" s="5">
        <v>1069.9349999999999</v>
      </c>
      <c r="I2485" s="5">
        <v>0.19800000000000001</v>
      </c>
      <c r="J2485" s="5">
        <v>18.02</v>
      </c>
      <c r="K2485" s="5">
        <v>-9.0999999999999998E-2</v>
      </c>
      <c r="L2485" s="5">
        <v>395.66399999999999</v>
      </c>
      <c r="M2485" s="5">
        <v>160.661</v>
      </c>
      <c r="N2485" s="5">
        <v>235.09399999999999</v>
      </c>
      <c r="O2485" s="5">
        <v>203010</v>
      </c>
      <c r="P2485" s="3"/>
      <c r="Q2485" s="3"/>
    </row>
    <row r="2486" spans="1:17" x14ac:dyDescent="0.2">
      <c r="A2486" s="2">
        <v>2007</v>
      </c>
      <c r="B2486" s="1" t="s">
        <v>335</v>
      </c>
      <c r="C2486" s="2" t="s">
        <v>336</v>
      </c>
      <c r="D2486" s="2">
        <v>575.27300000000002</v>
      </c>
      <c r="E2486" s="2">
        <v>2069.0650000000001</v>
      </c>
      <c r="F2486" s="2">
        <v>0</v>
      </c>
      <c r="G2486" s="2">
        <v>825.28599999999994</v>
      </c>
      <c r="H2486" s="2">
        <v>1226.5709999999999</v>
      </c>
      <c r="I2486" s="2"/>
      <c r="J2486" s="2">
        <v>22.341000000000001</v>
      </c>
      <c r="K2486" s="2">
        <v>0.70399999999999996</v>
      </c>
      <c r="L2486" s="2">
        <v>449.673</v>
      </c>
      <c r="M2486" s="2">
        <v>179.815</v>
      </c>
      <c r="N2486" s="2">
        <v>269.154</v>
      </c>
      <c r="O2486" s="2">
        <v>203010</v>
      </c>
      <c r="P2486" s="3"/>
      <c r="Q2486" s="3"/>
    </row>
    <row r="2487" spans="1:17" x14ac:dyDescent="0.2">
      <c r="A2487" s="5">
        <v>2008</v>
      </c>
      <c r="B2487" s="4" t="s">
        <v>335</v>
      </c>
      <c r="C2487" s="5" t="s">
        <v>336</v>
      </c>
      <c r="D2487" s="5">
        <v>741.68600000000004</v>
      </c>
      <c r="E2487" s="5">
        <v>2100.8389999999999</v>
      </c>
      <c r="F2487" s="5">
        <v>0</v>
      </c>
      <c r="G2487" s="5">
        <v>716.923</v>
      </c>
      <c r="H2487" s="5">
        <v>1366.4179999999999</v>
      </c>
      <c r="I2487" s="5">
        <v>0.183</v>
      </c>
      <c r="J2487" s="5">
        <v>21.077000000000002</v>
      </c>
      <c r="K2487" s="5">
        <v>1.9650000000000001</v>
      </c>
      <c r="L2487" s="5">
        <v>499.572</v>
      </c>
      <c r="M2487" s="5">
        <v>196.59299999999999</v>
      </c>
      <c r="N2487" s="5">
        <v>301.01400000000001</v>
      </c>
      <c r="O2487" s="5">
        <v>203010</v>
      </c>
      <c r="P2487" s="3"/>
      <c r="Q2487" s="3"/>
    </row>
    <row r="2488" spans="1:17" x14ac:dyDescent="0.2">
      <c r="A2488" s="2">
        <v>2009</v>
      </c>
      <c r="B2488" s="1" t="s">
        <v>335</v>
      </c>
      <c r="C2488" s="2" t="s">
        <v>336</v>
      </c>
      <c r="D2488" s="2">
        <v>926.58399999999995</v>
      </c>
      <c r="E2488" s="2">
        <v>2323.7220000000002</v>
      </c>
      <c r="F2488" s="2">
        <v>0</v>
      </c>
      <c r="G2488" s="2">
        <v>762.375</v>
      </c>
      <c r="H2488" s="2">
        <v>1553.0070000000001</v>
      </c>
      <c r="I2488" s="2">
        <v>0.499</v>
      </c>
      <c r="J2488" s="2">
        <v>10.177</v>
      </c>
      <c r="K2488" s="2">
        <v>0.18</v>
      </c>
      <c r="L2488" s="2">
        <v>402.87200000000001</v>
      </c>
      <c r="M2488" s="2">
        <v>162.47499999999999</v>
      </c>
      <c r="N2488" s="2">
        <v>240.21700000000001</v>
      </c>
      <c r="O2488" s="2">
        <v>203010</v>
      </c>
      <c r="P2488" s="3"/>
      <c r="Q2488" s="3"/>
    </row>
    <row r="2489" spans="1:17" x14ac:dyDescent="0.2">
      <c r="A2489" s="5">
        <v>2010</v>
      </c>
      <c r="B2489" s="4" t="s">
        <v>335</v>
      </c>
      <c r="C2489" s="5" t="s">
        <v>336</v>
      </c>
      <c r="D2489" s="5">
        <v>1084.989</v>
      </c>
      <c r="E2489" s="5">
        <v>2679.1790000000001</v>
      </c>
      <c r="F2489" s="5">
        <v>0</v>
      </c>
      <c r="G2489" s="5">
        <v>931.02499999999998</v>
      </c>
      <c r="H2489" s="5">
        <v>1740.9059999999999</v>
      </c>
      <c r="I2489" s="5">
        <v>0.57599999999999996</v>
      </c>
      <c r="J2489" s="5">
        <v>7.0019999999999998</v>
      </c>
      <c r="K2489" s="5">
        <v>3.3000000000000002E-2</v>
      </c>
      <c r="L2489" s="5">
        <v>564.06799999999998</v>
      </c>
      <c r="M2489" s="5">
        <v>219.863</v>
      </c>
      <c r="N2489" s="5">
        <v>344.17200000000003</v>
      </c>
      <c r="O2489" s="5">
        <v>203010</v>
      </c>
      <c r="P2489" s="3"/>
      <c r="Q2489" s="3"/>
    </row>
    <row r="2490" spans="1:17" x14ac:dyDescent="0.2">
      <c r="A2490" s="2">
        <v>2011</v>
      </c>
      <c r="B2490" s="1" t="s">
        <v>335</v>
      </c>
      <c r="C2490" s="2" t="s">
        <v>336</v>
      </c>
      <c r="D2490" s="2">
        <v>1294.828</v>
      </c>
      <c r="E2490" s="2">
        <v>2866.8270000000002</v>
      </c>
      <c r="F2490" s="2">
        <v>0</v>
      </c>
      <c r="G2490" s="2">
        <v>856.75800000000004</v>
      </c>
      <c r="H2490" s="2">
        <v>2003.6379999999999</v>
      </c>
      <c r="I2490" s="2">
        <v>0.97</v>
      </c>
      <c r="J2490" s="2">
        <v>10.234999999999999</v>
      </c>
      <c r="K2490" s="2">
        <v>0.56399999999999995</v>
      </c>
      <c r="L2490" s="2">
        <v>638.02800000000002</v>
      </c>
      <c r="M2490" s="2">
        <v>251.785</v>
      </c>
      <c r="N2490" s="2">
        <v>385.67899999999997</v>
      </c>
      <c r="O2490" s="2">
        <v>203010</v>
      </c>
      <c r="P2490" s="3"/>
      <c r="Q2490" s="3"/>
    </row>
    <row r="2491" spans="1:17" x14ac:dyDescent="0.2">
      <c r="A2491" s="5">
        <v>2012</v>
      </c>
      <c r="B2491" s="4" t="s">
        <v>335</v>
      </c>
      <c r="C2491" s="5" t="s">
        <v>336</v>
      </c>
      <c r="D2491" s="5">
        <v>1260.8420000000001</v>
      </c>
      <c r="E2491" s="5">
        <v>2954.125</v>
      </c>
      <c r="F2491" s="5">
        <v>0</v>
      </c>
      <c r="G2491" s="5">
        <v>921.55499999999995</v>
      </c>
      <c r="H2491" s="5">
        <v>2027.6990000000001</v>
      </c>
      <c r="I2491" s="5">
        <v>1.2509999999999999</v>
      </c>
      <c r="J2491" s="5">
        <v>12.763</v>
      </c>
      <c r="K2491" s="5">
        <v>-0.39100000000000001</v>
      </c>
      <c r="L2491" s="5">
        <v>550.39300000000003</v>
      </c>
      <c r="M2491" s="5">
        <v>217.42400000000001</v>
      </c>
      <c r="N2491" s="5">
        <v>333.36</v>
      </c>
      <c r="O2491" s="5">
        <v>203010</v>
      </c>
      <c r="P2491" s="3"/>
      <c r="Q2491" s="3"/>
    </row>
    <row r="2492" spans="1:17" x14ac:dyDescent="0.2">
      <c r="A2492" s="2">
        <v>2013</v>
      </c>
      <c r="B2492" s="1" t="s">
        <v>335</v>
      </c>
      <c r="C2492" s="2" t="s">
        <v>336</v>
      </c>
      <c r="D2492" s="2">
        <v>1273.989</v>
      </c>
      <c r="E2492" s="2">
        <v>3014.8119999999999</v>
      </c>
      <c r="F2492" s="2">
        <v>0</v>
      </c>
      <c r="G2492" s="2">
        <v>928.48099999999999</v>
      </c>
      <c r="H2492" s="2">
        <v>2084.7829999999999</v>
      </c>
      <c r="I2492" s="2"/>
      <c r="J2492" s="2">
        <v>11.81</v>
      </c>
      <c r="K2492" s="2">
        <v>1.4850000000000001</v>
      </c>
      <c r="L2492" s="2">
        <v>572.596</v>
      </c>
      <c r="M2492" s="2">
        <v>222.58500000000001</v>
      </c>
      <c r="N2492" s="2">
        <v>348.52600000000001</v>
      </c>
      <c r="O2492" s="2">
        <v>203010</v>
      </c>
      <c r="P2492" s="3"/>
      <c r="Q2492" s="3"/>
    </row>
    <row r="2493" spans="1:17" x14ac:dyDescent="0.2">
      <c r="A2493" s="5">
        <v>2014</v>
      </c>
      <c r="B2493" s="4" t="s">
        <v>335</v>
      </c>
      <c r="C2493" s="5" t="s">
        <v>336</v>
      </c>
      <c r="D2493" s="5">
        <v>967.44299999999998</v>
      </c>
      <c r="E2493" s="5">
        <v>2890.9050000000002</v>
      </c>
      <c r="F2493" s="5">
        <v>0</v>
      </c>
      <c r="G2493" s="5">
        <v>1019.297</v>
      </c>
      <c r="H2493" s="5">
        <v>1868.4079999999999</v>
      </c>
      <c r="I2493" s="5"/>
      <c r="J2493" s="5">
        <v>10.773</v>
      </c>
      <c r="K2493" s="5">
        <v>2.5720000000000001</v>
      </c>
      <c r="L2493" s="5">
        <v>610.88900000000001</v>
      </c>
      <c r="M2493" s="5">
        <v>231.429</v>
      </c>
      <c r="N2493" s="5">
        <v>376.88799999999998</v>
      </c>
      <c r="O2493" s="5">
        <v>203010</v>
      </c>
      <c r="P2493" s="3"/>
      <c r="Q2493" s="3"/>
    </row>
    <row r="2494" spans="1:17" x14ac:dyDescent="0.2">
      <c r="A2494" s="2">
        <v>2015</v>
      </c>
      <c r="B2494" s="1" t="s">
        <v>335</v>
      </c>
      <c r="C2494" s="2" t="s">
        <v>336</v>
      </c>
      <c r="D2494" s="2">
        <v>807.83600000000001</v>
      </c>
      <c r="E2494" s="2">
        <v>2582.4380000000001</v>
      </c>
      <c r="F2494" s="2">
        <v>0</v>
      </c>
      <c r="G2494" s="2">
        <v>887.76199999999994</v>
      </c>
      <c r="H2494" s="2">
        <v>1691.9929999999999</v>
      </c>
      <c r="I2494" s="2"/>
      <c r="J2494" s="2">
        <v>10.420999999999999</v>
      </c>
      <c r="K2494" s="2">
        <v>2.274</v>
      </c>
      <c r="L2494" s="2">
        <v>736.68899999999996</v>
      </c>
      <c r="M2494" s="2">
        <v>277.19200000000001</v>
      </c>
      <c r="N2494" s="2">
        <v>457.22300000000001</v>
      </c>
      <c r="O2494" s="2">
        <v>203010</v>
      </c>
      <c r="P2494" s="3"/>
      <c r="Q2494" s="3"/>
    </row>
    <row r="2495" spans="1:17" x14ac:dyDescent="0.2">
      <c r="A2495" s="5">
        <v>2016</v>
      </c>
      <c r="B2495" s="4" t="s">
        <v>335</v>
      </c>
      <c r="C2495" s="5" t="s">
        <v>336</v>
      </c>
      <c r="D2495" s="5">
        <v>974.47</v>
      </c>
      <c r="E2495" s="5">
        <v>2790.8710000000001</v>
      </c>
      <c r="F2495" s="5">
        <v>0</v>
      </c>
      <c r="G2495" s="5">
        <v>943.65800000000002</v>
      </c>
      <c r="H2495" s="5">
        <v>1844.6379999999999</v>
      </c>
      <c r="I2495" s="5">
        <v>0</v>
      </c>
      <c r="J2495" s="5">
        <v>11.58</v>
      </c>
      <c r="K2495" s="5">
        <v>1.726</v>
      </c>
      <c r="L2495" s="5">
        <v>686.85599999999999</v>
      </c>
      <c r="M2495" s="5">
        <v>254.32300000000001</v>
      </c>
      <c r="N2495" s="5">
        <v>430.80700000000002</v>
      </c>
      <c r="O2495" s="5">
        <v>203010</v>
      </c>
      <c r="P2495" s="3"/>
      <c r="Q2495" s="3"/>
    </row>
    <row r="2496" spans="1:17" x14ac:dyDescent="0.2">
      <c r="A2496" s="2">
        <v>2017</v>
      </c>
      <c r="B2496" s="1" t="s">
        <v>335</v>
      </c>
      <c r="C2496" s="2" t="s">
        <v>336</v>
      </c>
      <c r="D2496" s="2">
        <v>1051.0989999999999</v>
      </c>
      <c r="E2496" s="2">
        <v>3117.0079999999998</v>
      </c>
      <c r="F2496" s="2">
        <v>0</v>
      </c>
      <c r="G2496" s="2">
        <v>1122.635</v>
      </c>
      <c r="H2496" s="2">
        <v>1991.8579999999999</v>
      </c>
      <c r="I2496" s="2">
        <v>0</v>
      </c>
      <c r="J2496" s="2">
        <v>13.204000000000001</v>
      </c>
      <c r="K2496" s="2">
        <v>1.038</v>
      </c>
      <c r="L2496" s="2">
        <v>718.59500000000003</v>
      </c>
      <c r="M2496" s="2">
        <v>228.21199999999999</v>
      </c>
      <c r="N2496" s="2">
        <v>489.34500000000003</v>
      </c>
      <c r="O2496" s="2">
        <v>203010</v>
      </c>
      <c r="P2496" s="3"/>
      <c r="Q2496" s="3"/>
    </row>
    <row r="2497" spans="1:17" x14ac:dyDescent="0.2">
      <c r="A2497" s="5">
        <v>2018</v>
      </c>
      <c r="B2497" s="4" t="s">
        <v>335</v>
      </c>
      <c r="C2497" s="5" t="s">
        <v>336</v>
      </c>
      <c r="D2497" s="5">
        <v>923.73500000000001</v>
      </c>
      <c r="E2497" s="5">
        <v>3314.5590000000002</v>
      </c>
      <c r="F2497" s="5">
        <v>0</v>
      </c>
      <c r="G2497" s="5">
        <v>1326.8389999999999</v>
      </c>
      <c r="H2497" s="5">
        <v>1986.838</v>
      </c>
      <c r="I2497" s="5">
        <v>0</v>
      </c>
      <c r="J2497" s="5">
        <v>19.152999999999999</v>
      </c>
      <c r="K2497" s="5">
        <v>1.591</v>
      </c>
      <c r="L2497" s="5">
        <v>818.32899999999995</v>
      </c>
      <c r="M2497" s="5">
        <v>198.53899999999999</v>
      </c>
      <c r="N2497" s="5">
        <v>618.19899999999996</v>
      </c>
      <c r="O2497" s="5">
        <v>203010</v>
      </c>
      <c r="P2497" s="3"/>
      <c r="Q2497" s="3"/>
    </row>
    <row r="2498" spans="1:17" x14ac:dyDescent="0.2">
      <c r="A2498" s="2">
        <v>2019</v>
      </c>
      <c r="B2498" s="1" t="s">
        <v>335</v>
      </c>
      <c r="C2498" s="2" t="s">
        <v>336</v>
      </c>
      <c r="D2498" s="2">
        <v>1230.491</v>
      </c>
      <c r="E2498" s="2">
        <v>3691.884</v>
      </c>
      <c r="F2498" s="2">
        <v>391.714</v>
      </c>
      <c r="G2498" s="2">
        <v>1494.665</v>
      </c>
      <c r="H2498" s="2">
        <v>2195.0279999999998</v>
      </c>
      <c r="I2498" s="2"/>
      <c r="J2498" s="2">
        <v>22.803000000000001</v>
      </c>
      <c r="K2498" s="2">
        <v>1.621</v>
      </c>
      <c r="L2498" s="2">
        <v>795.79399999999998</v>
      </c>
      <c r="M2498" s="2">
        <v>203.77799999999999</v>
      </c>
      <c r="N2498" s="2">
        <v>590.39499999999998</v>
      </c>
      <c r="O2498" s="2">
        <v>203010</v>
      </c>
      <c r="P2498" s="3"/>
      <c r="Q2498" s="3"/>
    </row>
    <row r="2499" spans="1:17" x14ac:dyDescent="0.2">
      <c r="A2499" s="5">
        <v>2004</v>
      </c>
      <c r="B2499" s="4" t="s">
        <v>337</v>
      </c>
      <c r="C2499" s="5" t="s">
        <v>338</v>
      </c>
      <c r="D2499" s="5">
        <v>156.55699999999999</v>
      </c>
      <c r="E2499" s="5">
        <v>9537.1869999999999</v>
      </c>
      <c r="F2499" s="5">
        <v>0</v>
      </c>
      <c r="G2499" s="5">
        <v>1366.123</v>
      </c>
      <c r="H2499" s="5">
        <v>8152.6289999999999</v>
      </c>
      <c r="I2499" s="5">
        <v>0.45300000000000001</v>
      </c>
      <c r="J2499" s="5">
        <v>38.774999999999999</v>
      </c>
      <c r="K2499" s="5">
        <v>-0.30099999999999999</v>
      </c>
      <c r="L2499" s="5">
        <v>269.54300000000001</v>
      </c>
      <c r="M2499" s="5">
        <v>106.371</v>
      </c>
      <c r="N2499" s="5">
        <v>163.47300000000001</v>
      </c>
      <c r="O2499" s="5">
        <v>255020</v>
      </c>
      <c r="P2499" s="3"/>
      <c r="Q2499" s="3"/>
    </row>
    <row r="2500" spans="1:17" x14ac:dyDescent="0.2">
      <c r="A2500" s="2">
        <v>2005</v>
      </c>
      <c r="B2500" s="1" t="s">
        <v>337</v>
      </c>
      <c r="C2500" s="2" t="s">
        <v>338</v>
      </c>
      <c r="D2500" s="2">
        <v>321.00099999999998</v>
      </c>
      <c r="E2500" s="2">
        <v>7756.8919999999998</v>
      </c>
      <c r="F2500" s="2">
        <v>0</v>
      </c>
      <c r="G2500" s="2">
        <v>1951.355</v>
      </c>
      <c r="H2500" s="2">
        <v>5733.7629999999999</v>
      </c>
      <c r="I2500" s="2">
        <v>1.8</v>
      </c>
      <c r="J2500" s="2">
        <v>50.472999999999999</v>
      </c>
      <c r="K2500" s="2">
        <v>-0.83599999999999997</v>
      </c>
      <c r="L2500" s="2">
        <v>413.87099999999998</v>
      </c>
      <c r="M2500" s="2">
        <v>185.977</v>
      </c>
      <c r="N2500" s="2">
        <v>228.73</v>
      </c>
      <c r="O2500" s="2">
        <v>255020</v>
      </c>
      <c r="P2500" s="3"/>
      <c r="Q2500" s="3"/>
    </row>
    <row r="2501" spans="1:17" x14ac:dyDescent="0.2">
      <c r="A2501" s="5">
        <v>2006</v>
      </c>
      <c r="B2501" s="4" t="s">
        <v>337</v>
      </c>
      <c r="C2501" s="5" t="s">
        <v>338</v>
      </c>
      <c r="D2501" s="5">
        <v>864.36699999999996</v>
      </c>
      <c r="E2501" s="5">
        <v>8269.1839999999993</v>
      </c>
      <c r="F2501" s="5">
        <v>500</v>
      </c>
      <c r="G2501" s="5">
        <v>2303.1379999999999</v>
      </c>
      <c r="H2501" s="5">
        <v>5904.29</v>
      </c>
      <c r="I2501" s="5">
        <v>17.265999999999998</v>
      </c>
      <c r="J2501" s="5">
        <v>32.064999999999998</v>
      </c>
      <c r="K2501" s="5">
        <v>0.51300000000000001</v>
      </c>
      <c r="L2501" s="5">
        <v>384.89800000000002</v>
      </c>
      <c r="M2501" s="5">
        <v>139.45099999999999</v>
      </c>
      <c r="N2501" s="5">
        <v>244.934</v>
      </c>
      <c r="O2501" s="5">
        <v>255020</v>
      </c>
      <c r="P2501" s="3"/>
      <c r="Q2501" s="3"/>
    </row>
    <row r="2502" spans="1:17" x14ac:dyDescent="0.2">
      <c r="A2502" s="2">
        <v>2007</v>
      </c>
      <c r="B2502" s="1" t="s">
        <v>337</v>
      </c>
      <c r="C2502" s="2" t="s">
        <v>338</v>
      </c>
      <c r="D2502" s="2">
        <v>634.04100000000005</v>
      </c>
      <c r="E2502" s="2">
        <v>8295.4220000000005</v>
      </c>
      <c r="F2502" s="2">
        <v>1085</v>
      </c>
      <c r="G2502" s="2">
        <v>3415.4059999999999</v>
      </c>
      <c r="H2502" s="2">
        <v>4818.0810000000001</v>
      </c>
      <c r="I2502" s="2">
        <v>52.896000000000001</v>
      </c>
      <c r="J2502" s="2">
        <v>39.417999999999999</v>
      </c>
      <c r="K2502" s="2">
        <v>-1.994</v>
      </c>
      <c r="L2502" s="2">
        <v>496.98399999999998</v>
      </c>
      <c r="M2502" s="2">
        <v>203.114</v>
      </c>
      <c r="N2502" s="2">
        <v>295.86399999999998</v>
      </c>
      <c r="O2502" s="2">
        <v>255020</v>
      </c>
      <c r="P2502" s="3"/>
      <c r="Q2502" s="3"/>
    </row>
    <row r="2503" spans="1:17" x14ac:dyDescent="0.2">
      <c r="A2503" s="5">
        <v>2008</v>
      </c>
      <c r="B2503" s="4" t="s">
        <v>337</v>
      </c>
      <c r="C2503" s="5" t="s">
        <v>338</v>
      </c>
      <c r="D2503" s="5">
        <v>761.53</v>
      </c>
      <c r="E2503" s="5">
        <v>5894.2489999999998</v>
      </c>
      <c r="F2503" s="5">
        <v>1544.548</v>
      </c>
      <c r="G2503" s="5">
        <v>3512.9180000000001</v>
      </c>
      <c r="H2503" s="5">
        <v>2328.3939999999998</v>
      </c>
      <c r="I2503" s="5">
        <v>71.983999999999995</v>
      </c>
      <c r="J2503" s="5">
        <v>30.411000000000001</v>
      </c>
      <c r="K2503" s="5">
        <v>-2.907</v>
      </c>
      <c r="L2503" s="5">
        <v>-2514.7040000000002</v>
      </c>
      <c r="M2503" s="5">
        <v>5.9660000000000002</v>
      </c>
      <c r="N2503" s="5">
        <v>-2517.7629999999999</v>
      </c>
      <c r="O2503" s="5">
        <v>255020</v>
      </c>
      <c r="P2503" s="3"/>
      <c r="Q2503" s="3"/>
    </row>
    <row r="2504" spans="1:17" x14ac:dyDescent="0.2">
      <c r="A2504" s="2">
        <v>2009</v>
      </c>
      <c r="B2504" s="1" t="s">
        <v>337</v>
      </c>
      <c r="C2504" s="2" t="s">
        <v>338</v>
      </c>
      <c r="D2504" s="2">
        <v>702.46500000000003</v>
      </c>
      <c r="E2504" s="2">
        <v>5937.1559999999999</v>
      </c>
      <c r="F2504" s="2">
        <v>895.08600000000001</v>
      </c>
      <c r="G2504" s="2">
        <v>3187.43</v>
      </c>
      <c r="H2504" s="2">
        <v>2682.681</v>
      </c>
      <c r="I2504" s="2">
        <v>84.233000000000004</v>
      </c>
      <c r="J2504" s="2">
        <v>6.2060000000000004</v>
      </c>
      <c r="K2504" s="2">
        <v>4.0970000000000004</v>
      </c>
      <c r="L2504" s="2">
        <v>458.02300000000002</v>
      </c>
      <c r="M2504" s="2">
        <v>154.4</v>
      </c>
      <c r="N2504" s="2">
        <v>299.52600000000001</v>
      </c>
      <c r="O2504" s="2">
        <v>255020</v>
      </c>
      <c r="P2504" s="3"/>
      <c r="Q2504" s="3"/>
    </row>
    <row r="2505" spans="1:17" x14ac:dyDescent="0.2">
      <c r="A2505" s="5">
        <v>2010</v>
      </c>
      <c r="B2505" s="4" t="s">
        <v>337</v>
      </c>
      <c r="C2505" s="5" t="s">
        <v>338</v>
      </c>
      <c r="D2505" s="5">
        <v>1244.174</v>
      </c>
      <c r="E2505" s="5">
        <v>6650.9939999999997</v>
      </c>
      <c r="F2505" s="5">
        <v>1644.894</v>
      </c>
      <c r="G2505" s="5">
        <v>3914.2910000000002</v>
      </c>
      <c r="H2505" s="5">
        <v>2672.5439999999999</v>
      </c>
      <c r="I2505" s="5">
        <v>101.291</v>
      </c>
      <c r="J2505" s="5">
        <v>7.16</v>
      </c>
      <c r="K2505" s="5">
        <v>4.0599999999999996</v>
      </c>
      <c r="L2505" s="5">
        <v>620.56799999999998</v>
      </c>
      <c r="M2505" s="5">
        <v>195.00800000000001</v>
      </c>
      <c r="N2505" s="5">
        <v>421.5</v>
      </c>
      <c r="O2505" s="5">
        <v>255020</v>
      </c>
      <c r="P2505" s="3"/>
      <c r="Q2505" s="3"/>
    </row>
    <row r="2506" spans="1:17" x14ac:dyDescent="0.2">
      <c r="A2506" s="2">
        <v>2011</v>
      </c>
      <c r="B2506" s="1" t="s">
        <v>337</v>
      </c>
      <c r="C2506" s="2" t="s">
        <v>338</v>
      </c>
      <c r="D2506" s="2">
        <v>1357.0350000000001</v>
      </c>
      <c r="E2506" s="2">
        <v>6505.2579999999998</v>
      </c>
      <c r="F2506" s="2">
        <v>1249.2809999999999</v>
      </c>
      <c r="G2506" s="2">
        <v>4200.0910000000003</v>
      </c>
      <c r="H2506" s="2">
        <v>2199.864</v>
      </c>
      <c r="I2506" s="2">
        <v>90.718000000000004</v>
      </c>
      <c r="J2506" s="2">
        <v>20.218</v>
      </c>
      <c r="K2506" s="2">
        <v>2.3090000000000002</v>
      </c>
      <c r="L2506" s="2">
        <v>402.072</v>
      </c>
      <c r="M2506" s="2">
        <v>75.730999999999995</v>
      </c>
      <c r="N2506" s="2">
        <v>472.29399999999998</v>
      </c>
      <c r="O2506" s="2">
        <v>255020</v>
      </c>
      <c r="P2506" s="3"/>
      <c r="Q2506" s="3"/>
    </row>
    <row r="2507" spans="1:17" x14ac:dyDescent="0.2">
      <c r="A2507" s="5">
        <v>2012</v>
      </c>
      <c r="B2507" s="4" t="s">
        <v>337</v>
      </c>
      <c r="C2507" s="5" t="s">
        <v>338</v>
      </c>
      <c r="D2507" s="5">
        <v>1959.6179999999999</v>
      </c>
      <c r="E2507" s="5">
        <v>7085.1949999999997</v>
      </c>
      <c r="F2507" s="5">
        <v>1249.345</v>
      </c>
      <c r="G2507" s="5">
        <v>4695.8069999999998</v>
      </c>
      <c r="H2507" s="5">
        <v>2280.259</v>
      </c>
      <c r="I2507" s="5">
        <v>87.787999999999997</v>
      </c>
      <c r="J2507" s="5">
        <v>26.396000000000001</v>
      </c>
      <c r="K2507" s="5">
        <v>0.26900000000000002</v>
      </c>
      <c r="L2507" s="5">
        <v>350.05700000000002</v>
      </c>
      <c r="M2507" s="5">
        <v>47.078000000000003</v>
      </c>
      <c r="N2507" s="5">
        <v>280.17099999999999</v>
      </c>
      <c r="O2507" s="5">
        <v>255020</v>
      </c>
      <c r="P2507" s="3"/>
      <c r="Q2507" s="3"/>
    </row>
    <row r="2508" spans="1:17" x14ac:dyDescent="0.2">
      <c r="A2508" s="2">
        <v>2013</v>
      </c>
      <c r="B2508" s="1" t="s">
        <v>337</v>
      </c>
      <c r="C2508" s="2" t="s">
        <v>338</v>
      </c>
      <c r="D2508" s="2">
        <v>1372.585</v>
      </c>
      <c r="E2508" s="2">
        <v>7739.4809999999998</v>
      </c>
      <c r="F2508" s="2">
        <v>1249.412</v>
      </c>
      <c r="G2508" s="2">
        <v>5115.625</v>
      </c>
      <c r="H2508" s="2">
        <v>2145.4639999999999</v>
      </c>
      <c r="I2508" s="2">
        <v>87.358000000000004</v>
      </c>
      <c r="J2508" s="2">
        <v>24.779</v>
      </c>
      <c r="K2508" s="2">
        <v>-16.492000000000001</v>
      </c>
      <c r="L2508" s="2">
        <v>300.69299999999998</v>
      </c>
      <c r="M2508" s="2">
        <v>84.334999999999994</v>
      </c>
      <c r="N2508" s="2">
        <v>232.85</v>
      </c>
      <c r="O2508" s="2">
        <v>255020</v>
      </c>
      <c r="P2508" s="3"/>
      <c r="Q2508" s="3"/>
    </row>
    <row r="2509" spans="1:17" x14ac:dyDescent="0.2">
      <c r="A2509" s="5">
        <v>2014</v>
      </c>
      <c r="B2509" s="4" t="s">
        <v>337</v>
      </c>
      <c r="C2509" s="5" t="s">
        <v>338</v>
      </c>
      <c r="D2509" s="5">
        <v>1793.3679999999999</v>
      </c>
      <c r="E2509" s="5">
        <v>9020.5380000000005</v>
      </c>
      <c r="F2509" s="5">
        <v>1746.787</v>
      </c>
      <c r="G2509" s="5">
        <v>6566.7359999999999</v>
      </c>
      <c r="H2509" s="5">
        <v>1784.2670000000001</v>
      </c>
      <c r="I2509" s="5">
        <v>98.088999999999999</v>
      </c>
      <c r="J2509" s="5">
        <v>27.288</v>
      </c>
      <c r="K2509" s="5">
        <v>-25.146999999999998</v>
      </c>
      <c r="L2509" s="5">
        <v>464.64100000000002</v>
      </c>
      <c r="M2509" s="5">
        <v>91.691000000000003</v>
      </c>
      <c r="N2509" s="5">
        <v>398.09699999999998</v>
      </c>
      <c r="O2509" s="5">
        <v>255020</v>
      </c>
      <c r="P2509" s="3"/>
      <c r="Q2509" s="3"/>
    </row>
    <row r="2510" spans="1:17" x14ac:dyDescent="0.2">
      <c r="A2510" s="2">
        <v>2015</v>
      </c>
      <c r="B2510" s="1" t="s">
        <v>337</v>
      </c>
      <c r="C2510" s="2" t="s">
        <v>338</v>
      </c>
      <c r="D2510" s="2">
        <v>1721.3620000000001</v>
      </c>
      <c r="E2510" s="2">
        <v>15503.812</v>
      </c>
      <c r="F2510" s="2">
        <v>3201.277</v>
      </c>
      <c r="G2510" s="2">
        <v>9915.5669999999991</v>
      </c>
      <c r="H2510" s="2">
        <v>4864.3940000000002</v>
      </c>
      <c r="I2510" s="2">
        <v>126.19499999999999</v>
      </c>
      <c r="J2510" s="2">
        <v>16.695</v>
      </c>
      <c r="K2510" s="2">
        <v>-41.716999999999999</v>
      </c>
      <c r="L2510" s="2">
        <v>925.96199999999999</v>
      </c>
      <c r="M2510" s="2">
        <v>203.214</v>
      </c>
      <c r="N2510" s="2">
        <v>764.46500000000003</v>
      </c>
      <c r="O2510" s="2">
        <v>255020</v>
      </c>
      <c r="P2510" s="3"/>
      <c r="Q2510" s="3"/>
    </row>
    <row r="2511" spans="1:17" x14ac:dyDescent="0.2">
      <c r="A2511" s="5">
        <v>2016</v>
      </c>
      <c r="B2511" s="4" t="s">
        <v>337</v>
      </c>
      <c r="C2511" s="5" t="s">
        <v>338</v>
      </c>
      <c r="D2511" s="5">
        <v>1887.857</v>
      </c>
      <c r="E2511" s="5">
        <v>15777.546</v>
      </c>
      <c r="F2511" s="5">
        <v>3159.3359999999998</v>
      </c>
      <c r="G2511" s="5">
        <v>10084.442999999999</v>
      </c>
      <c r="H2511" s="5">
        <v>4132.3010000000004</v>
      </c>
      <c r="I2511" s="5">
        <v>173.148</v>
      </c>
      <c r="J2511" s="5">
        <v>19.725999999999999</v>
      </c>
      <c r="K2511" s="5">
        <v>-20.562999999999999</v>
      </c>
      <c r="L2511" s="5">
        <v>276.60000000000002</v>
      </c>
      <c r="M2511" s="5">
        <v>15.315</v>
      </c>
      <c r="N2511" s="5">
        <v>281.84800000000001</v>
      </c>
      <c r="O2511" s="5">
        <v>255020</v>
      </c>
      <c r="P2511" s="3"/>
      <c r="Q2511" s="3"/>
    </row>
    <row r="2512" spans="1:17" x14ac:dyDescent="0.2">
      <c r="A2512" s="2">
        <v>2017</v>
      </c>
      <c r="B2512" s="1" t="s">
        <v>337</v>
      </c>
      <c r="C2512" s="2" t="s">
        <v>338</v>
      </c>
      <c r="D2512" s="2">
        <v>3384.2919999999999</v>
      </c>
      <c r="E2512" s="2">
        <v>18515.628000000001</v>
      </c>
      <c r="F2512" s="2">
        <v>4249.0540000000001</v>
      </c>
      <c r="G2512" s="2">
        <v>12364.726000000001</v>
      </c>
      <c r="H2512" s="2">
        <v>4522.335</v>
      </c>
      <c r="I2512" s="2">
        <v>181.71199999999999</v>
      </c>
      <c r="J2512" s="2">
        <v>34.137</v>
      </c>
      <c r="K2512" s="2">
        <v>-6.6050000000000004</v>
      </c>
      <c r="L2512" s="2">
        <v>416.76400000000001</v>
      </c>
      <c r="M2512" s="2">
        <v>45.405000000000001</v>
      </c>
      <c r="N2512" s="2">
        <v>377.964</v>
      </c>
      <c r="O2512" s="2">
        <v>255020</v>
      </c>
      <c r="P2512" s="3"/>
      <c r="Q2512" s="3"/>
    </row>
    <row r="2513" spans="1:17" x14ac:dyDescent="0.2">
      <c r="A2513" s="5">
        <v>2018</v>
      </c>
      <c r="B2513" s="4" t="s">
        <v>337</v>
      </c>
      <c r="C2513" s="5" t="s">
        <v>338</v>
      </c>
      <c r="D2513" s="5">
        <v>2730</v>
      </c>
      <c r="E2513" s="5">
        <v>18033</v>
      </c>
      <c r="F2513" s="5">
        <v>3717</v>
      </c>
      <c r="G2513" s="5">
        <v>12352</v>
      </c>
      <c r="H2513" s="5">
        <v>4104</v>
      </c>
      <c r="I2513" s="5">
        <v>190</v>
      </c>
      <c r="J2513" s="5">
        <v>71</v>
      </c>
      <c r="K2513" s="5">
        <v>-8</v>
      </c>
      <c r="L2513" s="5">
        <v>485</v>
      </c>
      <c r="M2513" s="5">
        <v>87</v>
      </c>
      <c r="N2513" s="5">
        <v>406</v>
      </c>
      <c r="O2513" s="5">
        <v>255020</v>
      </c>
      <c r="P2513" s="3"/>
      <c r="Q2513" s="3"/>
    </row>
    <row r="2514" spans="1:17" x14ac:dyDescent="0.2">
      <c r="A2514" s="2">
        <v>2019</v>
      </c>
      <c r="B2514" s="1" t="s">
        <v>337</v>
      </c>
      <c r="C2514" s="2" t="s">
        <v>338</v>
      </c>
      <c r="D2514" s="2">
        <v>4620</v>
      </c>
      <c r="E2514" s="2">
        <v>21416</v>
      </c>
      <c r="F2514" s="2">
        <v>5589</v>
      </c>
      <c r="G2514" s="2">
        <v>15865</v>
      </c>
      <c r="H2514" s="2">
        <v>3967</v>
      </c>
      <c r="I2514" s="2">
        <v>173</v>
      </c>
      <c r="J2514" s="2">
        <v>59</v>
      </c>
      <c r="K2514" s="2">
        <v>7</v>
      </c>
      <c r="L2514" s="2">
        <v>775</v>
      </c>
      <c r="M2514" s="2">
        <v>203</v>
      </c>
      <c r="N2514" s="2">
        <v>565</v>
      </c>
      <c r="O2514" s="2">
        <v>255020</v>
      </c>
      <c r="P2514" s="3"/>
      <c r="Q2514" s="3"/>
    </row>
    <row r="2515" spans="1:17" x14ac:dyDescent="0.2">
      <c r="A2515" s="5">
        <v>2004</v>
      </c>
      <c r="B2515" s="4" t="s">
        <v>339</v>
      </c>
      <c r="C2515" s="5" t="s">
        <v>340</v>
      </c>
      <c r="D2515" s="5">
        <v>24.329000000000001</v>
      </c>
      <c r="E2515" s="5">
        <v>748.48400000000004</v>
      </c>
      <c r="F2515" s="5">
        <v>472.97699999999998</v>
      </c>
      <c r="G2515" s="5">
        <v>483.42399999999998</v>
      </c>
      <c r="H2515" s="5">
        <v>243.607</v>
      </c>
      <c r="I2515" s="5">
        <v>29.704000000000001</v>
      </c>
      <c r="J2515" s="5">
        <v>0</v>
      </c>
      <c r="K2515" s="5">
        <v>0.73299999999999998</v>
      </c>
      <c r="L2515" s="5">
        <v>-17.728999999999999</v>
      </c>
      <c r="M2515" s="5">
        <v>0</v>
      </c>
      <c r="N2515" s="5">
        <v>-18.462</v>
      </c>
      <c r="O2515" s="5">
        <v>601010</v>
      </c>
      <c r="P2515" s="3"/>
      <c r="Q2515" s="3"/>
    </row>
    <row r="2516" spans="1:17" x14ac:dyDescent="0.2">
      <c r="A2516" s="2">
        <v>2005</v>
      </c>
      <c r="B2516" s="1" t="s">
        <v>339</v>
      </c>
      <c r="C2516" s="2" t="s">
        <v>340</v>
      </c>
      <c r="D2516" s="2">
        <v>28.652999999999999</v>
      </c>
      <c r="E2516" s="2">
        <v>1420.192</v>
      </c>
      <c r="F2516" s="2">
        <v>866.78300000000002</v>
      </c>
      <c r="G2516" s="2">
        <v>903.82899999999995</v>
      </c>
      <c r="H2516" s="2">
        <v>480.12799999999999</v>
      </c>
      <c r="I2516" s="2">
        <v>43.008000000000003</v>
      </c>
      <c r="J2516" s="2">
        <v>0</v>
      </c>
      <c r="K2516" s="2">
        <v>-0.434</v>
      </c>
      <c r="L2516" s="2">
        <v>-5.4</v>
      </c>
      <c r="M2516" s="2">
        <v>0</v>
      </c>
      <c r="N2516" s="2">
        <v>-4.9660000000000002</v>
      </c>
      <c r="O2516" s="2">
        <v>601010</v>
      </c>
      <c r="P2516" s="3"/>
      <c r="Q2516" s="3"/>
    </row>
    <row r="2517" spans="1:17" x14ac:dyDescent="0.2">
      <c r="A2517" s="5">
        <v>2006</v>
      </c>
      <c r="B2517" s="4" t="s">
        <v>339</v>
      </c>
      <c r="C2517" s="5" t="s">
        <v>340</v>
      </c>
      <c r="D2517" s="5">
        <v>115.083</v>
      </c>
      <c r="E2517" s="5">
        <v>1669.825</v>
      </c>
      <c r="F2517" s="5">
        <v>948.17399999999998</v>
      </c>
      <c r="G2517" s="5">
        <v>991.11199999999997</v>
      </c>
      <c r="H2517" s="5">
        <v>643.55499999999995</v>
      </c>
      <c r="I2517" s="5">
        <v>54.185000000000002</v>
      </c>
      <c r="J2517" s="5">
        <v>0</v>
      </c>
      <c r="K2517" s="5">
        <v>0.98499999999999999</v>
      </c>
      <c r="L2517" s="5">
        <v>15.861000000000001</v>
      </c>
      <c r="M2517" s="5">
        <v>0</v>
      </c>
      <c r="N2517" s="5">
        <v>14.875999999999999</v>
      </c>
      <c r="O2517" s="5">
        <v>601010</v>
      </c>
      <c r="P2517" s="3"/>
      <c r="Q2517" s="3"/>
    </row>
    <row r="2518" spans="1:17" x14ac:dyDescent="0.2">
      <c r="A2518" s="2">
        <v>2007</v>
      </c>
      <c r="B2518" s="1" t="s">
        <v>339</v>
      </c>
      <c r="C2518" s="2" t="s">
        <v>340</v>
      </c>
      <c r="D2518" s="2">
        <v>73.638000000000005</v>
      </c>
      <c r="E2518" s="2">
        <v>2054.0749999999998</v>
      </c>
      <c r="F2518" s="2">
        <v>1319.771</v>
      </c>
      <c r="G2518" s="2">
        <v>1369.172</v>
      </c>
      <c r="H2518" s="2">
        <v>619.92100000000005</v>
      </c>
      <c r="I2518" s="2">
        <v>65.394999999999996</v>
      </c>
      <c r="J2518" s="2">
        <v>0</v>
      </c>
      <c r="K2518" s="2">
        <v>3.7370000000000001</v>
      </c>
      <c r="L2518" s="2">
        <v>38.320999999999998</v>
      </c>
      <c r="M2518" s="2">
        <v>0</v>
      </c>
      <c r="N2518" s="2">
        <v>34.584000000000003</v>
      </c>
      <c r="O2518" s="2">
        <v>601010</v>
      </c>
      <c r="P2518" s="3"/>
      <c r="Q2518" s="3"/>
    </row>
    <row r="2519" spans="1:17" x14ac:dyDescent="0.2">
      <c r="A2519" s="5">
        <v>2008</v>
      </c>
      <c r="B2519" s="4" t="s">
        <v>339</v>
      </c>
      <c r="C2519" s="5" t="s">
        <v>340</v>
      </c>
      <c r="D2519" s="5">
        <v>102.65</v>
      </c>
      <c r="E2519" s="5">
        <v>2291.0079999999998</v>
      </c>
      <c r="F2519" s="5">
        <v>1272.8510000000001</v>
      </c>
      <c r="G2519" s="5">
        <v>1357.2460000000001</v>
      </c>
      <c r="H2519" s="5">
        <v>872.46299999999997</v>
      </c>
      <c r="I2519" s="5">
        <v>70.117000000000004</v>
      </c>
      <c r="J2519" s="5">
        <v>0</v>
      </c>
      <c r="K2519" s="5">
        <v>2.1800000000000002</v>
      </c>
      <c r="L2519" s="5">
        <v>49.067999999999998</v>
      </c>
      <c r="M2519" s="5">
        <v>0</v>
      </c>
      <c r="N2519" s="5">
        <v>46.887999999999998</v>
      </c>
      <c r="O2519" s="5">
        <v>601010</v>
      </c>
      <c r="P2519" s="3"/>
      <c r="Q2519" s="3"/>
    </row>
    <row r="2520" spans="1:17" x14ac:dyDescent="0.2">
      <c r="A2520" s="2">
        <v>2009</v>
      </c>
      <c r="B2520" s="1" t="s">
        <v>339</v>
      </c>
      <c r="C2520" s="2" t="s">
        <v>340</v>
      </c>
      <c r="D2520" s="2">
        <v>171.15799999999999</v>
      </c>
      <c r="E2520" s="2">
        <v>2407.556</v>
      </c>
      <c r="F2520" s="2">
        <v>1302.9770000000001</v>
      </c>
      <c r="G2520" s="2">
        <v>1461.337</v>
      </c>
      <c r="H2520" s="2">
        <v>884.17899999999997</v>
      </c>
      <c r="I2520" s="2">
        <v>73.965999999999994</v>
      </c>
      <c r="J2520" s="2">
        <v>0</v>
      </c>
      <c r="K2520" s="2">
        <v>7.1159999999999997</v>
      </c>
      <c r="L2520" s="2">
        <v>43.393000000000001</v>
      </c>
      <c r="M2520" s="2">
        <v>4.3</v>
      </c>
      <c r="N2520" s="2">
        <v>31.977</v>
      </c>
      <c r="O2520" s="2">
        <v>601010</v>
      </c>
      <c r="P2520" s="3"/>
      <c r="Q2520" s="3"/>
    </row>
    <row r="2521" spans="1:17" x14ac:dyDescent="0.2">
      <c r="A2521" s="5">
        <v>2010</v>
      </c>
      <c r="B2521" s="4" t="s">
        <v>339</v>
      </c>
      <c r="C2521" s="5" t="s">
        <v>340</v>
      </c>
      <c r="D2521" s="5">
        <v>77.248000000000005</v>
      </c>
      <c r="E2521" s="5">
        <v>2248.4679999999998</v>
      </c>
      <c r="F2521" s="5">
        <v>1076.451</v>
      </c>
      <c r="G2521" s="5">
        <v>1309.3969999999999</v>
      </c>
      <c r="H2521" s="5">
        <v>881.40099999999995</v>
      </c>
      <c r="I2521" s="5">
        <v>67.793000000000006</v>
      </c>
      <c r="J2521" s="5">
        <v>0</v>
      </c>
      <c r="K2521" s="5">
        <v>7.0430000000000001</v>
      </c>
      <c r="L2521" s="5">
        <v>37.536000000000001</v>
      </c>
      <c r="M2521" s="5">
        <v>4.1619999999999999</v>
      </c>
      <c r="N2521" s="5">
        <v>26.331</v>
      </c>
      <c r="O2521" s="5">
        <v>601010</v>
      </c>
      <c r="P2521" s="3"/>
      <c r="Q2521" s="3"/>
    </row>
    <row r="2522" spans="1:17" x14ac:dyDescent="0.2">
      <c r="A2522" s="2">
        <v>2011</v>
      </c>
      <c r="B2522" s="1" t="s">
        <v>339</v>
      </c>
      <c r="C2522" s="2" t="s">
        <v>340</v>
      </c>
      <c r="D2522" s="2">
        <v>52.252000000000002</v>
      </c>
      <c r="E2522" s="2">
        <v>2516.25</v>
      </c>
      <c r="F2522" s="2">
        <v>1148.6559999999999</v>
      </c>
      <c r="G2522" s="2">
        <v>1442.489</v>
      </c>
      <c r="H2522" s="2">
        <v>1018.947</v>
      </c>
      <c r="I2522" s="2">
        <v>69.813999999999993</v>
      </c>
      <c r="J2522" s="2">
        <v>0</v>
      </c>
      <c r="K2522" s="2">
        <v>7.9740000000000002</v>
      </c>
      <c r="L2522" s="2">
        <v>59.578000000000003</v>
      </c>
      <c r="M2522" s="2">
        <v>1.155</v>
      </c>
      <c r="N2522" s="2">
        <v>50.448999999999998</v>
      </c>
      <c r="O2522" s="2">
        <v>601010</v>
      </c>
      <c r="P2522" s="3"/>
      <c r="Q2522" s="3"/>
    </row>
    <row r="2523" spans="1:17" x14ac:dyDescent="0.2">
      <c r="A2523" s="5">
        <v>2012</v>
      </c>
      <c r="B2523" s="4" t="s">
        <v>339</v>
      </c>
      <c r="C2523" s="5" t="s">
        <v>340</v>
      </c>
      <c r="D2523" s="5">
        <v>47.761000000000003</v>
      </c>
      <c r="E2523" s="5">
        <v>3223.4769999999999</v>
      </c>
      <c r="F2523" s="5">
        <v>1492.5989999999999</v>
      </c>
      <c r="G2523" s="5">
        <v>1678.146</v>
      </c>
      <c r="H2523" s="5">
        <v>1491.807</v>
      </c>
      <c r="I2523" s="5">
        <v>72.293999999999997</v>
      </c>
      <c r="J2523" s="5">
        <v>0</v>
      </c>
      <c r="K2523" s="5">
        <v>10.38</v>
      </c>
      <c r="L2523" s="5">
        <v>133.102</v>
      </c>
      <c r="M2523" s="5">
        <v>5.4130000000000003</v>
      </c>
      <c r="N2523" s="5">
        <v>117.309</v>
      </c>
      <c r="O2523" s="5">
        <v>601010</v>
      </c>
      <c r="P2523" s="3"/>
      <c r="Q2523" s="3"/>
    </row>
    <row r="2524" spans="1:17" x14ac:dyDescent="0.2">
      <c r="A2524" s="2">
        <v>2013</v>
      </c>
      <c r="B2524" s="1" t="s">
        <v>339</v>
      </c>
      <c r="C2524" s="2" t="s">
        <v>340</v>
      </c>
      <c r="D2524" s="2">
        <v>148.17400000000001</v>
      </c>
      <c r="E2524" s="2">
        <v>3977.14</v>
      </c>
      <c r="F2524" s="2">
        <v>1946.6469999999999</v>
      </c>
      <c r="G2524" s="2">
        <v>2045.2449999999999</v>
      </c>
      <c r="H2524" s="2">
        <v>1758.47</v>
      </c>
      <c r="I2524" s="2">
        <v>73.034000000000006</v>
      </c>
      <c r="J2524" s="2">
        <v>0</v>
      </c>
      <c r="K2524" s="2">
        <v>13.48</v>
      </c>
      <c r="L2524" s="2">
        <v>195.54</v>
      </c>
      <c r="M2524" s="2">
        <v>9.984</v>
      </c>
      <c r="N2524" s="2">
        <v>172.07599999999999</v>
      </c>
      <c r="O2524" s="2">
        <v>601010</v>
      </c>
      <c r="P2524" s="3"/>
      <c r="Q2524" s="3"/>
    </row>
    <row r="2525" spans="1:17" x14ac:dyDescent="0.2">
      <c r="A2525" s="5">
        <v>2014</v>
      </c>
      <c r="B2525" s="4" t="s">
        <v>339</v>
      </c>
      <c r="C2525" s="5" t="s">
        <v>340</v>
      </c>
      <c r="D2525" s="5">
        <v>72.908000000000001</v>
      </c>
      <c r="E2525" s="5">
        <v>4402.107</v>
      </c>
      <c r="F2525" s="5">
        <v>2369.884</v>
      </c>
      <c r="G2525" s="5">
        <v>2490.1239999999998</v>
      </c>
      <c r="H2525" s="5">
        <v>1737.425</v>
      </c>
      <c r="I2525" s="5">
        <v>84.013000000000005</v>
      </c>
      <c r="J2525" s="5">
        <v>0</v>
      </c>
      <c r="K2525" s="5">
        <v>17.541</v>
      </c>
      <c r="L2525" s="5">
        <v>203.46600000000001</v>
      </c>
      <c r="M2525" s="5">
        <v>7.57</v>
      </c>
      <c r="N2525" s="5">
        <v>178.35499999999999</v>
      </c>
      <c r="O2525" s="5">
        <v>601010</v>
      </c>
      <c r="P2525" s="3"/>
      <c r="Q2525" s="3"/>
    </row>
    <row r="2526" spans="1:17" x14ac:dyDescent="0.2">
      <c r="A2526" s="2">
        <v>2015</v>
      </c>
      <c r="B2526" s="1" t="s">
        <v>339</v>
      </c>
      <c r="C2526" s="2" t="s">
        <v>340</v>
      </c>
      <c r="D2526" s="2">
        <v>106.53700000000001</v>
      </c>
      <c r="E2526" s="2">
        <v>6071.4070000000002</v>
      </c>
      <c r="F2526" s="2">
        <v>3535.6210000000001</v>
      </c>
      <c r="G2526" s="2">
        <v>3698.8029999999999</v>
      </c>
      <c r="H2526" s="2">
        <v>2089.0770000000002</v>
      </c>
      <c r="I2526" s="2">
        <v>98.992000000000004</v>
      </c>
      <c r="J2526" s="2">
        <v>0</v>
      </c>
      <c r="K2526" s="2">
        <v>20.062000000000001</v>
      </c>
      <c r="L2526" s="2">
        <v>220.684</v>
      </c>
      <c r="M2526" s="2">
        <v>11.148</v>
      </c>
      <c r="N2526" s="2">
        <v>189.47399999999999</v>
      </c>
      <c r="O2526" s="2">
        <v>601010</v>
      </c>
      <c r="P2526" s="3"/>
      <c r="Q2526" s="3"/>
    </row>
    <row r="2527" spans="1:17" x14ac:dyDescent="0.2">
      <c r="A2527" s="5">
        <v>2016</v>
      </c>
      <c r="B2527" s="4" t="s">
        <v>339</v>
      </c>
      <c r="C2527" s="5" t="s">
        <v>340</v>
      </c>
      <c r="D2527" s="5">
        <v>57.741999999999997</v>
      </c>
      <c r="E2527" s="5">
        <v>7091.4459999999999</v>
      </c>
      <c r="F2527" s="5">
        <v>4306.223</v>
      </c>
      <c r="G2527" s="5">
        <v>4495.28</v>
      </c>
      <c r="H2527" s="5">
        <v>2244.8919999999998</v>
      </c>
      <c r="I2527" s="5">
        <v>138.459</v>
      </c>
      <c r="J2527" s="5">
        <v>0</v>
      </c>
      <c r="K2527" s="5">
        <v>30.962</v>
      </c>
      <c r="L2527" s="5">
        <v>412.93599999999998</v>
      </c>
      <c r="M2527" s="5">
        <v>15.847</v>
      </c>
      <c r="N2527" s="5">
        <v>366.12700000000001</v>
      </c>
      <c r="O2527" s="5">
        <v>601010</v>
      </c>
      <c r="P2527" s="3"/>
      <c r="Q2527" s="3"/>
    </row>
    <row r="2528" spans="1:17" x14ac:dyDescent="0.2">
      <c r="A2528" s="2">
        <v>2017</v>
      </c>
      <c r="B2528" s="1" t="s">
        <v>339</v>
      </c>
      <c r="C2528" s="2" t="s">
        <v>340</v>
      </c>
      <c r="D2528" s="2">
        <v>86.043999999999997</v>
      </c>
      <c r="E2528" s="2">
        <v>7455.1369999999997</v>
      </c>
      <c r="F2528" s="2">
        <v>4554.2169999999996</v>
      </c>
      <c r="G2528" s="2">
        <v>4731.33</v>
      </c>
      <c r="H2528" s="2">
        <v>2350.7510000000002</v>
      </c>
      <c r="I2528" s="2">
        <v>158.614</v>
      </c>
      <c r="J2528" s="2">
        <v>0</v>
      </c>
      <c r="K2528" s="2">
        <v>35.209000000000003</v>
      </c>
      <c r="L2528" s="2">
        <v>517.84699999999998</v>
      </c>
      <c r="M2528" s="2">
        <v>3.625</v>
      </c>
      <c r="N2528" s="2">
        <v>479.01299999999998</v>
      </c>
      <c r="O2528" s="2">
        <v>601010</v>
      </c>
      <c r="P2528" s="3"/>
      <c r="Q2528" s="3"/>
    </row>
    <row r="2529" spans="1:17" x14ac:dyDescent="0.2">
      <c r="A2529" s="5">
        <v>2018</v>
      </c>
      <c r="B2529" s="4" t="s">
        <v>339</v>
      </c>
      <c r="C2529" s="5" t="s">
        <v>340</v>
      </c>
      <c r="D2529" s="5">
        <v>72.69</v>
      </c>
      <c r="E2529" s="5">
        <v>7847.9780000000001</v>
      </c>
      <c r="F2529" s="5">
        <v>4811.5150000000003</v>
      </c>
      <c r="G2529" s="5">
        <v>5062.5559999999996</v>
      </c>
      <c r="H2529" s="5">
        <v>2413.7240000000002</v>
      </c>
      <c r="I2529" s="5">
        <v>183.12299999999999</v>
      </c>
      <c r="J2529" s="5">
        <v>0</v>
      </c>
      <c r="K2529" s="5">
        <v>31.791</v>
      </c>
      <c r="L2529" s="5">
        <v>456.32400000000001</v>
      </c>
      <c r="M2529" s="5">
        <v>9.2439999999999998</v>
      </c>
      <c r="N2529" s="5">
        <v>415.28899999999999</v>
      </c>
      <c r="O2529" s="5">
        <v>601010</v>
      </c>
      <c r="P2529" s="3"/>
      <c r="Q2529" s="3"/>
    </row>
    <row r="2530" spans="1:17" x14ac:dyDescent="0.2">
      <c r="A2530" s="2">
        <v>2019</v>
      </c>
      <c r="B2530" s="1" t="s">
        <v>339</v>
      </c>
      <c r="C2530" s="2" t="s">
        <v>340</v>
      </c>
      <c r="D2530" s="2">
        <v>70.733000000000004</v>
      </c>
      <c r="E2530" s="2">
        <v>8532.3770000000004</v>
      </c>
      <c r="F2530" s="2">
        <v>5321.2690000000002</v>
      </c>
      <c r="G2530" s="2">
        <v>5610.683</v>
      </c>
      <c r="H2530" s="2">
        <v>2539.9609999999998</v>
      </c>
      <c r="I2530" s="2">
        <v>191.268</v>
      </c>
      <c r="J2530" s="2">
        <v>0</v>
      </c>
      <c r="K2530" s="2">
        <v>31.155999999999999</v>
      </c>
      <c r="L2530" s="2">
        <v>462.43099999999998</v>
      </c>
      <c r="M2530" s="2">
        <v>11.308</v>
      </c>
      <c r="N2530" s="2">
        <v>419.96699999999998</v>
      </c>
      <c r="O2530" s="2">
        <v>601010</v>
      </c>
      <c r="P2530" s="3"/>
      <c r="Q2530" s="3"/>
    </row>
    <row r="2531" spans="1:17" x14ac:dyDescent="0.2">
      <c r="A2531" s="5">
        <v>2004</v>
      </c>
      <c r="B2531" s="4" t="s">
        <v>341</v>
      </c>
      <c r="C2531" s="5" t="s">
        <v>342</v>
      </c>
      <c r="D2531" s="5">
        <v>33420</v>
      </c>
      <c r="E2531" s="5">
        <v>292654</v>
      </c>
      <c r="F2531" s="5">
        <v>138143</v>
      </c>
      <c r="G2531" s="5">
        <v>275732</v>
      </c>
      <c r="H2531" s="5">
        <v>16045</v>
      </c>
      <c r="I2531" s="5">
        <v>7071</v>
      </c>
      <c r="J2531" s="5">
        <v>1113</v>
      </c>
      <c r="K2531" s="5">
        <v>282</v>
      </c>
      <c r="L2531" s="5">
        <v>4853</v>
      </c>
      <c r="M2531" s="5">
        <v>937</v>
      </c>
      <c r="N2531" s="5">
        <v>3487</v>
      </c>
      <c r="O2531" s="5">
        <v>251020</v>
      </c>
      <c r="P2531" s="3"/>
      <c r="Q2531" s="3"/>
    </row>
    <row r="2532" spans="1:17" x14ac:dyDescent="0.2">
      <c r="A2532" s="2">
        <v>2005</v>
      </c>
      <c r="B2532" s="1" t="s">
        <v>341</v>
      </c>
      <c r="C2532" s="2" t="s">
        <v>342</v>
      </c>
      <c r="D2532" s="2">
        <v>41837</v>
      </c>
      <c r="E2532" s="2">
        <v>269459</v>
      </c>
      <c r="F2532" s="2">
        <v>120707</v>
      </c>
      <c r="G2532" s="2">
        <v>254895</v>
      </c>
      <c r="H2532" s="2">
        <v>13442</v>
      </c>
      <c r="I2532" s="2">
        <v>8417</v>
      </c>
      <c r="J2532" s="2">
        <v>1187</v>
      </c>
      <c r="K2532" s="2">
        <v>280</v>
      </c>
      <c r="L2532" s="2">
        <v>1079</v>
      </c>
      <c r="M2532" s="2">
        <v>-845</v>
      </c>
      <c r="N2532" s="2">
        <v>1440</v>
      </c>
      <c r="O2532" s="2">
        <v>251020</v>
      </c>
      <c r="P2532" s="3"/>
      <c r="Q2532" s="3"/>
    </row>
    <row r="2533" spans="1:17" x14ac:dyDescent="0.2">
      <c r="A2533" s="5">
        <v>2006</v>
      </c>
      <c r="B2533" s="4" t="s">
        <v>341</v>
      </c>
      <c r="C2533" s="5" t="s">
        <v>342</v>
      </c>
      <c r="D2533" s="5">
        <v>54987</v>
      </c>
      <c r="E2533" s="5">
        <v>278554</v>
      </c>
      <c r="F2533" s="5">
        <v>145169</v>
      </c>
      <c r="G2533" s="5">
        <v>280860</v>
      </c>
      <c r="H2533" s="5">
        <v>-3465</v>
      </c>
      <c r="I2533" s="5">
        <v>8783</v>
      </c>
      <c r="J2533" s="5">
        <v>1409</v>
      </c>
      <c r="K2533" s="5">
        <v>210</v>
      </c>
      <c r="L2533" s="5">
        <v>-15051</v>
      </c>
      <c r="M2533" s="5">
        <v>-2646</v>
      </c>
      <c r="N2533" s="5">
        <v>-12613</v>
      </c>
      <c r="O2533" s="5">
        <v>251020</v>
      </c>
      <c r="P2533" s="3"/>
      <c r="Q2533" s="3"/>
    </row>
    <row r="2534" spans="1:17" x14ac:dyDescent="0.2">
      <c r="A2534" s="2">
        <v>2007</v>
      </c>
      <c r="B2534" s="1" t="s">
        <v>341</v>
      </c>
      <c r="C2534" s="2" t="s">
        <v>342</v>
      </c>
      <c r="D2534" s="2">
        <v>50031</v>
      </c>
      <c r="E2534" s="2">
        <v>279264</v>
      </c>
      <c r="F2534" s="2">
        <v>140776</v>
      </c>
      <c r="G2534" s="2">
        <v>272215</v>
      </c>
      <c r="H2534" s="2">
        <v>5628</v>
      </c>
      <c r="I2534" s="2">
        <v>10927</v>
      </c>
      <c r="J2534" s="2">
        <v>1713</v>
      </c>
      <c r="K2534" s="2">
        <v>312</v>
      </c>
      <c r="L2534" s="2">
        <v>-3746</v>
      </c>
      <c r="M2534" s="2">
        <v>-1294</v>
      </c>
      <c r="N2534" s="2">
        <v>-2723</v>
      </c>
      <c r="O2534" s="2">
        <v>251020</v>
      </c>
      <c r="P2534" s="3"/>
      <c r="Q2534" s="3"/>
    </row>
    <row r="2535" spans="1:17" x14ac:dyDescent="0.2">
      <c r="A2535" s="5">
        <v>2008</v>
      </c>
      <c r="B2535" s="4" t="s">
        <v>341</v>
      </c>
      <c r="C2535" s="5" t="s">
        <v>342</v>
      </c>
      <c r="D2535" s="5">
        <v>31345</v>
      </c>
      <c r="E2535" s="5">
        <v>218328</v>
      </c>
      <c r="F2535" s="5">
        <v>133085</v>
      </c>
      <c r="G2535" s="5">
        <v>234444</v>
      </c>
      <c r="H2535" s="5">
        <v>-17311</v>
      </c>
      <c r="I2535" s="5">
        <v>9682</v>
      </c>
      <c r="J2535" s="5">
        <v>951</v>
      </c>
      <c r="K2535" s="5">
        <v>214</v>
      </c>
      <c r="L2535" s="5">
        <v>-14404</v>
      </c>
      <c r="M2535" s="5">
        <v>63</v>
      </c>
      <c r="N2535" s="5">
        <v>-14672</v>
      </c>
      <c r="O2535" s="5">
        <v>251020</v>
      </c>
      <c r="P2535" s="3"/>
      <c r="Q2535" s="3"/>
    </row>
    <row r="2536" spans="1:17" x14ac:dyDescent="0.2">
      <c r="A2536" s="2">
        <v>2009</v>
      </c>
      <c r="B2536" s="1" t="s">
        <v>341</v>
      </c>
      <c r="C2536" s="2" t="s">
        <v>342</v>
      </c>
      <c r="D2536" s="2">
        <v>36610</v>
      </c>
      <c r="E2536" s="2">
        <v>194850</v>
      </c>
      <c r="F2536" s="2">
        <v>116035</v>
      </c>
      <c r="G2536" s="2">
        <v>201365</v>
      </c>
      <c r="H2536" s="2">
        <v>-7820</v>
      </c>
      <c r="I2536" s="2">
        <v>6828</v>
      </c>
      <c r="J2536" s="2">
        <v>209</v>
      </c>
      <c r="K2536" s="2">
        <v>245</v>
      </c>
      <c r="L2536" s="2">
        <v>3026</v>
      </c>
      <c r="M2536" s="2">
        <v>69</v>
      </c>
      <c r="N2536" s="2">
        <v>2717</v>
      </c>
      <c r="O2536" s="2">
        <v>251020</v>
      </c>
      <c r="P2536" s="3"/>
      <c r="Q2536" s="3"/>
    </row>
    <row r="2537" spans="1:17" x14ac:dyDescent="0.2">
      <c r="A2537" s="5">
        <v>2010</v>
      </c>
      <c r="B2537" s="4" t="s">
        <v>341</v>
      </c>
      <c r="C2537" s="5" t="s">
        <v>342</v>
      </c>
      <c r="D2537" s="5">
        <v>29012</v>
      </c>
      <c r="E2537" s="5">
        <v>164687</v>
      </c>
      <c r="F2537" s="5">
        <v>89721</v>
      </c>
      <c r="G2537" s="5">
        <v>165329</v>
      </c>
      <c r="H2537" s="5">
        <v>-673</v>
      </c>
      <c r="I2537" s="5">
        <v>6152</v>
      </c>
      <c r="J2537" s="5">
        <v>262</v>
      </c>
      <c r="K2537" s="5">
        <v>-4</v>
      </c>
      <c r="L2537" s="5">
        <v>7149</v>
      </c>
      <c r="M2537" s="5">
        <v>592</v>
      </c>
      <c r="N2537" s="5">
        <v>6561</v>
      </c>
      <c r="O2537" s="5">
        <v>251020</v>
      </c>
      <c r="P2537" s="3"/>
      <c r="Q2537" s="3"/>
    </row>
    <row r="2538" spans="1:17" x14ac:dyDescent="0.2">
      <c r="A2538" s="2">
        <v>2011</v>
      </c>
      <c r="B2538" s="1" t="s">
        <v>341</v>
      </c>
      <c r="C2538" s="2" t="s">
        <v>342</v>
      </c>
      <c r="D2538" s="2">
        <v>32132</v>
      </c>
      <c r="E2538" s="2">
        <v>178348</v>
      </c>
      <c r="F2538" s="2">
        <v>82315</v>
      </c>
      <c r="G2538" s="2">
        <v>163277</v>
      </c>
      <c r="H2538" s="2">
        <v>15028</v>
      </c>
      <c r="I2538" s="2">
        <v>4431</v>
      </c>
      <c r="J2538" s="2">
        <v>387</v>
      </c>
      <c r="K2538" s="2">
        <v>9</v>
      </c>
      <c r="L2538" s="2">
        <v>8681</v>
      </c>
      <c r="M2538" s="2">
        <v>-11541</v>
      </c>
      <c r="N2538" s="2">
        <v>20213</v>
      </c>
      <c r="O2538" s="2">
        <v>251020</v>
      </c>
      <c r="P2538" s="3"/>
      <c r="Q2538" s="3"/>
    </row>
    <row r="2539" spans="1:17" x14ac:dyDescent="0.2">
      <c r="A2539" s="5">
        <v>2012</v>
      </c>
      <c r="B2539" s="4" t="s">
        <v>341</v>
      </c>
      <c r="C2539" s="5" t="s">
        <v>342</v>
      </c>
      <c r="D2539" s="5">
        <v>33837</v>
      </c>
      <c r="E2539" s="5">
        <v>190554</v>
      </c>
      <c r="F2539" s="5">
        <v>86829</v>
      </c>
      <c r="G2539" s="5">
        <v>174243</v>
      </c>
      <c r="H2539" s="5">
        <v>15947</v>
      </c>
      <c r="I2539" s="5">
        <v>3828</v>
      </c>
      <c r="J2539" s="5">
        <v>272</v>
      </c>
      <c r="K2539" s="5">
        <v>-1</v>
      </c>
      <c r="L2539" s="5">
        <v>7720</v>
      </c>
      <c r="M2539" s="5">
        <v>2056</v>
      </c>
      <c r="N2539" s="5">
        <v>5665</v>
      </c>
      <c r="O2539" s="5">
        <v>251020</v>
      </c>
      <c r="P2539" s="3"/>
      <c r="Q2539" s="3"/>
    </row>
    <row r="2540" spans="1:17" x14ac:dyDescent="0.2">
      <c r="A2540" s="2">
        <v>2013</v>
      </c>
      <c r="B2540" s="1" t="s">
        <v>341</v>
      </c>
      <c r="C2540" s="2" t="s">
        <v>342</v>
      </c>
      <c r="D2540" s="2">
        <v>34625</v>
      </c>
      <c r="E2540" s="2">
        <v>202026</v>
      </c>
      <c r="F2540" s="2">
        <v>99132</v>
      </c>
      <c r="G2540" s="2">
        <v>175279</v>
      </c>
      <c r="H2540" s="2">
        <v>26383</v>
      </c>
      <c r="I2540" s="2">
        <v>3689</v>
      </c>
      <c r="J2540" s="2">
        <v>163</v>
      </c>
      <c r="K2540" s="2">
        <v>-7</v>
      </c>
      <c r="L2540" s="2">
        <v>7001</v>
      </c>
      <c r="M2540" s="2">
        <v>-147</v>
      </c>
      <c r="N2540" s="2">
        <v>7155</v>
      </c>
      <c r="O2540" s="2">
        <v>251020</v>
      </c>
      <c r="P2540" s="3"/>
      <c r="Q2540" s="3"/>
    </row>
    <row r="2541" spans="1:17" x14ac:dyDescent="0.2">
      <c r="A2541" s="5">
        <v>2014</v>
      </c>
      <c r="B2541" s="4" t="s">
        <v>341</v>
      </c>
      <c r="C2541" s="5" t="s">
        <v>342</v>
      </c>
      <c r="D2541" s="5">
        <v>27892</v>
      </c>
      <c r="E2541" s="5">
        <v>208527</v>
      </c>
      <c r="F2541" s="5">
        <v>107660</v>
      </c>
      <c r="G2541" s="5">
        <v>183353</v>
      </c>
      <c r="H2541" s="5">
        <v>24805</v>
      </c>
      <c r="I2541" s="5">
        <v>3517</v>
      </c>
      <c r="J2541" s="5">
        <v>244</v>
      </c>
      <c r="K2541" s="5">
        <v>-1</v>
      </c>
      <c r="L2541" s="5">
        <v>4342</v>
      </c>
      <c r="M2541" s="5">
        <v>1156</v>
      </c>
      <c r="N2541" s="5">
        <v>3187</v>
      </c>
      <c r="O2541" s="5">
        <v>251020</v>
      </c>
      <c r="P2541" s="3"/>
      <c r="Q2541" s="3"/>
    </row>
    <row r="2542" spans="1:17" x14ac:dyDescent="0.2">
      <c r="A2542" s="2">
        <v>2015</v>
      </c>
      <c r="B2542" s="1" t="s">
        <v>341</v>
      </c>
      <c r="C2542" s="2" t="s">
        <v>342</v>
      </c>
      <c r="D2542" s="2">
        <v>32453</v>
      </c>
      <c r="E2542" s="2">
        <v>224925</v>
      </c>
      <c r="F2542" s="2">
        <v>119913</v>
      </c>
      <c r="G2542" s="2">
        <v>196174</v>
      </c>
      <c r="H2542" s="2">
        <v>28642</v>
      </c>
      <c r="I2542" s="2">
        <v>3247</v>
      </c>
      <c r="J2542" s="2">
        <v>309</v>
      </c>
      <c r="K2542" s="2">
        <v>-2</v>
      </c>
      <c r="L2542" s="2">
        <v>10252</v>
      </c>
      <c r="M2542" s="2">
        <v>2881</v>
      </c>
      <c r="N2542" s="2">
        <v>7373</v>
      </c>
      <c r="O2542" s="2">
        <v>251020</v>
      </c>
      <c r="P2542" s="3"/>
      <c r="Q2542" s="3"/>
    </row>
    <row r="2543" spans="1:17" x14ac:dyDescent="0.2">
      <c r="A2543" s="5">
        <v>2016</v>
      </c>
      <c r="B2543" s="4" t="s">
        <v>341</v>
      </c>
      <c r="C2543" s="5" t="s">
        <v>342</v>
      </c>
      <c r="D2543" s="5">
        <v>38827</v>
      </c>
      <c r="E2543" s="5">
        <v>237951</v>
      </c>
      <c r="F2543" s="5">
        <v>126316</v>
      </c>
      <c r="G2543" s="5">
        <v>208668</v>
      </c>
      <c r="H2543" s="5">
        <v>29170</v>
      </c>
      <c r="I2543" s="5">
        <v>3729</v>
      </c>
      <c r="J2543" s="5">
        <v>291</v>
      </c>
      <c r="K2543" s="5">
        <v>11</v>
      </c>
      <c r="L2543" s="5">
        <v>6796</v>
      </c>
      <c r="M2543" s="5">
        <v>2189</v>
      </c>
      <c r="N2543" s="5">
        <v>4596</v>
      </c>
      <c r="O2543" s="5">
        <v>251020</v>
      </c>
      <c r="P2543" s="3"/>
      <c r="Q2543" s="3"/>
    </row>
    <row r="2544" spans="1:17" x14ac:dyDescent="0.2">
      <c r="A2544" s="2">
        <v>2017</v>
      </c>
      <c r="B2544" s="1" t="s">
        <v>341</v>
      </c>
      <c r="C2544" s="2" t="s">
        <v>342</v>
      </c>
      <c r="D2544" s="2">
        <v>38927</v>
      </c>
      <c r="E2544" s="2">
        <v>257808</v>
      </c>
      <c r="F2544" s="2">
        <v>135738</v>
      </c>
      <c r="G2544" s="2">
        <v>222792</v>
      </c>
      <c r="H2544" s="2">
        <v>34890</v>
      </c>
      <c r="I2544" s="2">
        <v>4399</v>
      </c>
      <c r="J2544" s="2">
        <v>459</v>
      </c>
      <c r="K2544" s="2">
        <v>26</v>
      </c>
      <c r="L2544" s="2">
        <v>8148</v>
      </c>
      <c r="M2544" s="2">
        <v>520</v>
      </c>
      <c r="N2544" s="2">
        <v>7602</v>
      </c>
      <c r="O2544" s="2">
        <v>251020</v>
      </c>
      <c r="P2544" s="3"/>
      <c r="Q2544" s="3"/>
    </row>
    <row r="2545" spans="1:17" x14ac:dyDescent="0.2">
      <c r="A2545" s="5">
        <v>2018</v>
      </c>
      <c r="B2545" s="4" t="s">
        <v>341</v>
      </c>
      <c r="C2545" s="5" t="s">
        <v>342</v>
      </c>
      <c r="D2545" s="5">
        <v>33951</v>
      </c>
      <c r="E2545" s="5">
        <v>256540</v>
      </c>
      <c r="F2545" s="5">
        <v>138894</v>
      </c>
      <c r="G2545" s="5">
        <v>220474</v>
      </c>
      <c r="H2545" s="5">
        <v>35932</v>
      </c>
      <c r="I2545" s="5">
        <v>5157</v>
      </c>
      <c r="J2545" s="5">
        <v>667</v>
      </c>
      <c r="K2545" s="5">
        <v>18</v>
      </c>
      <c r="L2545" s="5">
        <v>4345</v>
      </c>
      <c r="M2545" s="5">
        <v>650</v>
      </c>
      <c r="N2545" s="5">
        <v>3677</v>
      </c>
      <c r="O2545" s="5">
        <v>251020</v>
      </c>
      <c r="P2545" s="3"/>
      <c r="Q2545" s="3"/>
    </row>
    <row r="2546" spans="1:17" x14ac:dyDescent="0.2">
      <c r="A2546" s="2">
        <v>2019</v>
      </c>
      <c r="B2546" s="1" t="s">
        <v>341</v>
      </c>
      <c r="C2546" s="2" t="s">
        <v>342</v>
      </c>
      <c r="D2546" s="2">
        <v>34651</v>
      </c>
      <c r="E2546" s="2">
        <v>258537</v>
      </c>
      <c r="F2546" s="2">
        <v>142689</v>
      </c>
      <c r="G2546" s="2">
        <v>225307</v>
      </c>
      <c r="H2546" s="2">
        <v>33185</v>
      </c>
      <c r="I2546" s="2">
        <v>5409</v>
      </c>
      <c r="J2546" s="2">
        <v>809</v>
      </c>
      <c r="K2546" s="2">
        <v>37</v>
      </c>
      <c r="L2546" s="2">
        <v>-640</v>
      </c>
      <c r="M2546" s="2">
        <v>-724</v>
      </c>
      <c r="N2546" s="2">
        <v>47</v>
      </c>
      <c r="O2546" s="2">
        <v>251020</v>
      </c>
      <c r="P2546" s="3"/>
      <c r="Q2546" s="3"/>
    </row>
    <row r="2547" spans="1:17" x14ac:dyDescent="0.2">
      <c r="A2547" s="5">
        <v>2004</v>
      </c>
      <c r="B2547" s="4" t="s">
        <v>343</v>
      </c>
      <c r="C2547" s="5" t="s">
        <v>344</v>
      </c>
      <c r="D2547" s="5">
        <v>38.999000000000002</v>
      </c>
      <c r="E2547" s="5">
        <v>770.23400000000004</v>
      </c>
      <c r="F2547" s="5">
        <v>0</v>
      </c>
      <c r="G2547" s="5">
        <v>85.864999999999995</v>
      </c>
      <c r="H2547" s="5">
        <v>684.36900000000003</v>
      </c>
      <c r="I2547" s="5">
        <v>0</v>
      </c>
      <c r="J2547" s="5">
        <v>1.179</v>
      </c>
      <c r="K2547" s="5">
        <v>0</v>
      </c>
      <c r="L2547" s="5">
        <v>208.33600000000001</v>
      </c>
      <c r="M2547" s="5">
        <v>77.346999999999994</v>
      </c>
      <c r="N2547" s="5">
        <v>130.989</v>
      </c>
      <c r="O2547" s="5">
        <v>201070</v>
      </c>
      <c r="P2547" s="3"/>
      <c r="Q2547" s="3"/>
    </row>
    <row r="2548" spans="1:17" x14ac:dyDescent="0.2">
      <c r="A2548" s="2">
        <v>2005</v>
      </c>
      <c r="B2548" s="1" t="s">
        <v>343</v>
      </c>
      <c r="C2548" s="2" t="s">
        <v>344</v>
      </c>
      <c r="D2548" s="2">
        <v>56.872999999999998</v>
      </c>
      <c r="E2548" s="2">
        <v>890.03499999999997</v>
      </c>
      <c r="F2548" s="2">
        <v>0</v>
      </c>
      <c r="G2548" s="2">
        <v>106.486</v>
      </c>
      <c r="H2548" s="2">
        <v>783.54899999999998</v>
      </c>
      <c r="I2548" s="2">
        <v>0</v>
      </c>
      <c r="J2548" s="2">
        <v>1.1919999999999999</v>
      </c>
      <c r="K2548" s="2">
        <v>0</v>
      </c>
      <c r="L2548" s="2">
        <v>269.05599999999998</v>
      </c>
      <c r="M2548" s="2">
        <v>102.242</v>
      </c>
      <c r="N2548" s="2">
        <v>166.81399999999999</v>
      </c>
      <c r="O2548" s="2">
        <v>201070</v>
      </c>
      <c r="P2548" s="3"/>
      <c r="Q2548" s="3"/>
    </row>
    <row r="2549" spans="1:17" x14ac:dyDescent="0.2">
      <c r="A2549" s="5">
        <v>2006</v>
      </c>
      <c r="B2549" s="4" t="s">
        <v>343</v>
      </c>
      <c r="C2549" s="5" t="s">
        <v>344</v>
      </c>
      <c r="D2549" s="5">
        <v>30.181000000000001</v>
      </c>
      <c r="E2549" s="5">
        <v>1039.0160000000001</v>
      </c>
      <c r="F2549" s="5">
        <v>0</v>
      </c>
      <c r="G2549" s="5">
        <v>116.923</v>
      </c>
      <c r="H2549" s="5">
        <v>922.09299999999996</v>
      </c>
      <c r="I2549" s="5">
        <v>0</v>
      </c>
      <c r="J2549" s="5">
        <v>1.1870000000000001</v>
      </c>
      <c r="K2549" s="5">
        <v>0</v>
      </c>
      <c r="L2549" s="5">
        <v>321.029</v>
      </c>
      <c r="M2549" s="5">
        <v>121.991</v>
      </c>
      <c r="N2549" s="5">
        <v>199.03800000000001</v>
      </c>
      <c r="O2549" s="5">
        <v>201070</v>
      </c>
      <c r="P2549" s="3"/>
      <c r="Q2549" s="3"/>
    </row>
    <row r="2550" spans="1:17" x14ac:dyDescent="0.2">
      <c r="A2550" s="2">
        <v>2007</v>
      </c>
      <c r="B2550" s="1" t="s">
        <v>343</v>
      </c>
      <c r="C2550" s="2" t="s">
        <v>344</v>
      </c>
      <c r="D2550" s="2">
        <v>57.378999999999998</v>
      </c>
      <c r="E2550" s="2">
        <v>1163.0609999999999</v>
      </c>
      <c r="F2550" s="2">
        <v>0</v>
      </c>
      <c r="G2550" s="2">
        <v>152.9</v>
      </c>
      <c r="H2550" s="2">
        <v>1010.1609999999999</v>
      </c>
      <c r="I2550" s="2">
        <v>0</v>
      </c>
      <c r="J2550" s="2">
        <v>1.474</v>
      </c>
      <c r="K2550" s="2">
        <v>0</v>
      </c>
      <c r="L2550" s="2">
        <v>377.899</v>
      </c>
      <c r="M2550" s="2">
        <v>145.27699999999999</v>
      </c>
      <c r="N2550" s="2">
        <v>232.62200000000001</v>
      </c>
      <c r="O2550" s="2">
        <v>201070</v>
      </c>
      <c r="P2550" s="3"/>
      <c r="Q2550" s="3"/>
    </row>
    <row r="2551" spans="1:17" x14ac:dyDescent="0.2">
      <c r="A2551" s="5">
        <v>2008</v>
      </c>
      <c r="B2551" s="4" t="s">
        <v>343</v>
      </c>
      <c r="C2551" s="5" t="s">
        <v>344</v>
      </c>
      <c r="D2551" s="5">
        <v>86.742999999999995</v>
      </c>
      <c r="E2551" s="5">
        <v>1304.1489999999999</v>
      </c>
      <c r="F2551" s="5">
        <v>0</v>
      </c>
      <c r="G2551" s="5">
        <v>161.88999999999999</v>
      </c>
      <c r="H2551" s="5">
        <v>1142.259</v>
      </c>
      <c r="I2551" s="5">
        <v>0</v>
      </c>
      <c r="J2551" s="5">
        <v>0.93</v>
      </c>
      <c r="K2551" s="5">
        <v>0</v>
      </c>
      <c r="L2551" s="5">
        <v>451.16699999999997</v>
      </c>
      <c r="M2551" s="5">
        <v>171.46199999999999</v>
      </c>
      <c r="N2551" s="5">
        <v>279.70499999999998</v>
      </c>
      <c r="O2551" s="5">
        <v>201070</v>
      </c>
      <c r="P2551" s="3"/>
      <c r="Q2551" s="3"/>
    </row>
    <row r="2552" spans="1:17" x14ac:dyDescent="0.2">
      <c r="A2552" s="2">
        <v>2009</v>
      </c>
      <c r="B2552" s="1" t="s">
        <v>343</v>
      </c>
      <c r="C2552" s="2" t="s">
        <v>344</v>
      </c>
      <c r="D2552" s="2">
        <v>189.25200000000001</v>
      </c>
      <c r="E2552" s="2">
        <v>1327.3579999999999</v>
      </c>
      <c r="F2552" s="2">
        <v>0</v>
      </c>
      <c r="G2552" s="2">
        <v>136.51499999999999</v>
      </c>
      <c r="H2552" s="2">
        <v>1190.8430000000001</v>
      </c>
      <c r="I2552" s="2">
        <v>0</v>
      </c>
      <c r="J2552" s="2">
        <v>1.6970000000000001</v>
      </c>
      <c r="K2552" s="2">
        <v>0</v>
      </c>
      <c r="L2552" s="2">
        <v>297.49</v>
      </c>
      <c r="M2552" s="2">
        <v>113.133</v>
      </c>
      <c r="N2552" s="2">
        <v>184.357</v>
      </c>
      <c r="O2552" s="2">
        <v>201070</v>
      </c>
      <c r="P2552" s="3"/>
      <c r="Q2552" s="3"/>
    </row>
    <row r="2553" spans="1:17" x14ac:dyDescent="0.2">
      <c r="A2553" s="5">
        <v>2010</v>
      </c>
      <c r="B2553" s="4" t="s">
        <v>343</v>
      </c>
      <c r="C2553" s="5" t="s">
        <v>344</v>
      </c>
      <c r="D2553" s="5">
        <v>169.76</v>
      </c>
      <c r="E2553" s="5">
        <v>1468.2829999999999</v>
      </c>
      <c r="F2553" s="5">
        <v>0</v>
      </c>
      <c r="G2553" s="5">
        <v>185.77099999999999</v>
      </c>
      <c r="H2553" s="5">
        <v>1282.5119999999999</v>
      </c>
      <c r="I2553" s="5">
        <v>0</v>
      </c>
      <c r="J2553" s="5">
        <v>0.95099999999999996</v>
      </c>
      <c r="K2553" s="5">
        <v>0</v>
      </c>
      <c r="L2553" s="5">
        <v>430.64</v>
      </c>
      <c r="M2553" s="5">
        <v>165.28399999999999</v>
      </c>
      <c r="N2553" s="5">
        <v>265.35599999999999</v>
      </c>
      <c r="O2553" s="5">
        <v>201070</v>
      </c>
      <c r="P2553" s="3"/>
      <c r="Q2553" s="3"/>
    </row>
    <row r="2554" spans="1:17" x14ac:dyDescent="0.2">
      <c r="A2554" s="2">
        <v>2011</v>
      </c>
      <c r="B2554" s="1" t="s">
        <v>343</v>
      </c>
      <c r="C2554" s="2" t="s">
        <v>344</v>
      </c>
      <c r="D2554" s="2">
        <v>144.84100000000001</v>
      </c>
      <c r="E2554" s="2">
        <v>1684.9480000000001</v>
      </c>
      <c r="F2554" s="2">
        <v>0</v>
      </c>
      <c r="G2554" s="2">
        <v>225.97200000000001</v>
      </c>
      <c r="H2554" s="2">
        <v>1458.9760000000001</v>
      </c>
      <c r="I2554" s="2">
        <v>0</v>
      </c>
      <c r="J2554" s="2">
        <v>0.47199999999999998</v>
      </c>
      <c r="K2554" s="2">
        <v>0</v>
      </c>
      <c r="L2554" s="2">
        <v>575.08100000000002</v>
      </c>
      <c r="M2554" s="2">
        <v>217.15199999999999</v>
      </c>
      <c r="N2554" s="2">
        <v>357.92899999999997</v>
      </c>
      <c r="O2554" s="2">
        <v>201070</v>
      </c>
      <c r="P2554" s="3"/>
      <c r="Q2554" s="3"/>
    </row>
    <row r="2555" spans="1:17" x14ac:dyDescent="0.2">
      <c r="A2555" s="5">
        <v>2012</v>
      </c>
      <c r="B2555" s="4" t="s">
        <v>343</v>
      </c>
      <c r="C2555" s="5" t="s">
        <v>344</v>
      </c>
      <c r="D2555" s="5">
        <v>79.965000000000003</v>
      </c>
      <c r="E2555" s="5">
        <v>1815.8320000000001</v>
      </c>
      <c r="F2555" s="5">
        <v>0</v>
      </c>
      <c r="G2555" s="5">
        <v>255.47200000000001</v>
      </c>
      <c r="H2555" s="5">
        <v>1560.36</v>
      </c>
      <c r="I2555" s="5">
        <v>0</v>
      </c>
      <c r="J2555" s="5">
        <v>0.46400000000000002</v>
      </c>
      <c r="K2555" s="5">
        <v>0</v>
      </c>
      <c r="L2555" s="5">
        <v>674.15499999999997</v>
      </c>
      <c r="M2555" s="5">
        <v>253.619</v>
      </c>
      <c r="N2555" s="5">
        <v>420.536</v>
      </c>
      <c r="O2555" s="5">
        <v>201070</v>
      </c>
      <c r="P2555" s="3"/>
      <c r="Q2555" s="3"/>
    </row>
    <row r="2556" spans="1:17" x14ac:dyDescent="0.2">
      <c r="A2556" s="2">
        <v>2013</v>
      </c>
      <c r="B2556" s="1" t="s">
        <v>343</v>
      </c>
      <c r="C2556" s="2" t="s">
        <v>344</v>
      </c>
      <c r="D2556" s="2">
        <v>58.957000000000001</v>
      </c>
      <c r="E2556" s="2">
        <v>2075.7840000000001</v>
      </c>
      <c r="F2556" s="2">
        <v>0</v>
      </c>
      <c r="G2556" s="2">
        <v>303.08699999999999</v>
      </c>
      <c r="H2556" s="2">
        <v>1772.6969999999999</v>
      </c>
      <c r="I2556" s="2">
        <v>0.113</v>
      </c>
      <c r="J2556" s="2">
        <v>0.92400000000000004</v>
      </c>
      <c r="K2556" s="2">
        <v>0</v>
      </c>
      <c r="L2556" s="2">
        <v>713.46799999999996</v>
      </c>
      <c r="M2556" s="2">
        <v>264.83199999999999</v>
      </c>
      <c r="N2556" s="2">
        <v>448.63600000000002</v>
      </c>
      <c r="O2556" s="2">
        <v>201070</v>
      </c>
      <c r="P2556" s="3"/>
      <c r="Q2556" s="3"/>
    </row>
    <row r="2557" spans="1:17" x14ac:dyDescent="0.2">
      <c r="A2557" s="5">
        <v>2014</v>
      </c>
      <c r="B2557" s="4" t="s">
        <v>343</v>
      </c>
      <c r="C2557" s="5" t="s">
        <v>344</v>
      </c>
      <c r="D2557" s="5">
        <v>114.496</v>
      </c>
      <c r="E2557" s="5">
        <v>2359.1019999999999</v>
      </c>
      <c r="F2557" s="5">
        <v>0</v>
      </c>
      <c r="G2557" s="5">
        <v>443.88499999999999</v>
      </c>
      <c r="H2557" s="5">
        <v>1915.2170000000001</v>
      </c>
      <c r="I2557" s="5">
        <v>0.91500000000000004</v>
      </c>
      <c r="J2557" s="5">
        <v>0.75900000000000001</v>
      </c>
      <c r="K2557" s="5">
        <v>0</v>
      </c>
      <c r="L2557" s="5">
        <v>787.43399999999997</v>
      </c>
      <c r="M2557" s="5">
        <v>293.28399999999999</v>
      </c>
      <c r="N2557" s="5">
        <v>494.15</v>
      </c>
      <c r="O2557" s="5">
        <v>201070</v>
      </c>
      <c r="P2557" s="3"/>
      <c r="Q2557" s="3"/>
    </row>
    <row r="2558" spans="1:17" x14ac:dyDescent="0.2">
      <c r="A2558" s="2">
        <v>2015</v>
      </c>
      <c r="B2558" s="1" t="s">
        <v>343</v>
      </c>
      <c r="C2558" s="2" t="s">
        <v>344</v>
      </c>
      <c r="D2558" s="2">
        <v>129.01900000000001</v>
      </c>
      <c r="E2558" s="2">
        <v>2532.462</v>
      </c>
      <c r="F2558" s="2">
        <v>365</v>
      </c>
      <c r="G2558" s="2">
        <v>731.173</v>
      </c>
      <c r="H2558" s="2">
        <v>1801.289</v>
      </c>
      <c r="I2558" s="2">
        <v>3.1080000000000001</v>
      </c>
      <c r="J2558" s="2">
        <v>0.373</v>
      </c>
      <c r="K2558" s="2">
        <v>0</v>
      </c>
      <c r="L2558" s="2">
        <v>826.02</v>
      </c>
      <c r="M2558" s="2">
        <v>309.65899999999999</v>
      </c>
      <c r="N2558" s="2">
        <v>516.36099999999999</v>
      </c>
      <c r="O2558" s="2">
        <v>201070</v>
      </c>
      <c r="P2558" s="3"/>
      <c r="Q2558" s="3"/>
    </row>
    <row r="2559" spans="1:17" x14ac:dyDescent="0.2">
      <c r="A2559" s="5">
        <v>2016</v>
      </c>
      <c r="B2559" s="4" t="s">
        <v>343</v>
      </c>
      <c r="C2559" s="5" t="s">
        <v>344</v>
      </c>
      <c r="D2559" s="5">
        <v>112.735</v>
      </c>
      <c r="E2559" s="5">
        <v>2668.884</v>
      </c>
      <c r="F2559" s="5">
        <v>390</v>
      </c>
      <c r="G2559" s="5">
        <v>735.79</v>
      </c>
      <c r="H2559" s="5">
        <v>1933.0940000000001</v>
      </c>
      <c r="I2559" s="5">
        <v>6.5039999999999996</v>
      </c>
      <c r="J2559" s="5">
        <v>0.39400000000000002</v>
      </c>
      <c r="K2559" s="5">
        <v>0</v>
      </c>
      <c r="L2559" s="5">
        <v>789.72900000000004</v>
      </c>
      <c r="M2559" s="5">
        <v>290.25099999999998</v>
      </c>
      <c r="N2559" s="5">
        <v>499.47800000000001</v>
      </c>
      <c r="O2559" s="5">
        <v>201070</v>
      </c>
      <c r="P2559" s="3"/>
      <c r="Q2559" s="3"/>
    </row>
    <row r="2560" spans="1:17" x14ac:dyDescent="0.2">
      <c r="A2560" s="2">
        <v>2017</v>
      </c>
      <c r="B2560" s="1" t="s">
        <v>343</v>
      </c>
      <c r="C2560" s="2" t="s">
        <v>344</v>
      </c>
      <c r="D2560" s="2">
        <v>116.9</v>
      </c>
      <c r="E2560" s="2">
        <v>2910.5</v>
      </c>
      <c r="F2560" s="2">
        <v>415</v>
      </c>
      <c r="G2560" s="2">
        <v>813.6</v>
      </c>
      <c r="H2560" s="2">
        <v>2096.9</v>
      </c>
      <c r="I2560" s="2">
        <v>9.1</v>
      </c>
      <c r="J2560" s="2">
        <v>0.4</v>
      </c>
      <c r="K2560" s="2">
        <v>0</v>
      </c>
      <c r="L2560" s="2">
        <v>873.1</v>
      </c>
      <c r="M2560" s="2">
        <v>294.5</v>
      </c>
      <c r="N2560" s="2">
        <v>578.6</v>
      </c>
      <c r="O2560" s="2">
        <v>201070</v>
      </c>
      <c r="P2560" s="3"/>
      <c r="Q2560" s="3"/>
    </row>
    <row r="2561" spans="1:17" x14ac:dyDescent="0.2">
      <c r="A2561" s="5">
        <v>2018</v>
      </c>
      <c r="B2561" s="4" t="s">
        <v>343</v>
      </c>
      <c r="C2561" s="5" t="s">
        <v>344</v>
      </c>
      <c r="D2561" s="5">
        <v>167.2</v>
      </c>
      <c r="E2561" s="5">
        <v>3321.5</v>
      </c>
      <c r="F2561" s="5">
        <v>500</v>
      </c>
      <c r="G2561" s="5">
        <v>1018.8</v>
      </c>
      <c r="H2561" s="5">
        <v>2302.6999999999998</v>
      </c>
      <c r="I2561" s="5">
        <v>12.6</v>
      </c>
      <c r="J2561" s="5">
        <v>0.4</v>
      </c>
      <c r="K2561" s="5">
        <v>0</v>
      </c>
      <c r="L2561" s="5">
        <v>987</v>
      </c>
      <c r="M2561" s="5">
        <v>235.1</v>
      </c>
      <c r="N2561" s="5">
        <v>751.9</v>
      </c>
      <c r="O2561" s="5">
        <v>201070</v>
      </c>
      <c r="P2561" s="3"/>
      <c r="Q2561" s="3"/>
    </row>
    <row r="2562" spans="1:17" x14ac:dyDescent="0.2">
      <c r="A2562" s="2">
        <v>2019</v>
      </c>
      <c r="B2562" s="1" t="s">
        <v>343</v>
      </c>
      <c r="C2562" s="2" t="s">
        <v>344</v>
      </c>
      <c r="D2562" s="2">
        <v>174.9</v>
      </c>
      <c r="E2562" s="2">
        <v>3799.9</v>
      </c>
      <c r="F2562" s="2">
        <v>590.6</v>
      </c>
      <c r="G2562" s="2">
        <v>1134.3</v>
      </c>
      <c r="H2562" s="2">
        <v>2665.6</v>
      </c>
      <c r="I2562" s="2">
        <v>13.9</v>
      </c>
      <c r="J2562" s="2">
        <v>0.4</v>
      </c>
      <c r="K2562" s="2">
        <v>0</v>
      </c>
      <c r="L2562" s="2">
        <v>1043.7</v>
      </c>
      <c r="M2562" s="2">
        <v>252.8</v>
      </c>
      <c r="N2562" s="2">
        <v>790.9</v>
      </c>
      <c r="O2562" s="2">
        <v>201070</v>
      </c>
      <c r="P2562" s="3"/>
      <c r="Q2562" s="3"/>
    </row>
    <row r="2563" spans="1:17" x14ac:dyDescent="0.2">
      <c r="A2563" s="5">
        <v>2010</v>
      </c>
      <c r="B2563" s="4" t="s">
        <v>345</v>
      </c>
      <c r="C2563" s="5" t="s">
        <v>346</v>
      </c>
      <c r="D2563" s="5">
        <v>1785</v>
      </c>
      <c r="E2563" s="5">
        <v>2990</v>
      </c>
      <c r="F2563" s="5">
        <v>473</v>
      </c>
      <c r="G2563" s="5">
        <v>828</v>
      </c>
      <c r="H2563" s="5">
        <v>2162</v>
      </c>
      <c r="I2563" s="5">
        <v>22</v>
      </c>
      <c r="J2563" s="5"/>
      <c r="K2563" s="5">
        <v>0</v>
      </c>
      <c r="L2563" s="5">
        <v>1008</v>
      </c>
      <c r="M2563" s="5">
        <v>402</v>
      </c>
      <c r="N2563" s="5">
        <v>606</v>
      </c>
      <c r="O2563" s="5">
        <v>502030</v>
      </c>
      <c r="P2563" s="3"/>
      <c r="Q2563" s="3"/>
    </row>
    <row r="2564" spans="1:17" x14ac:dyDescent="0.2">
      <c r="A2564" s="2">
        <v>2011</v>
      </c>
      <c r="B2564" s="1" t="s">
        <v>345</v>
      </c>
      <c r="C2564" s="2" t="s">
        <v>346</v>
      </c>
      <c r="D2564" s="2">
        <v>3908</v>
      </c>
      <c r="E2564" s="2">
        <v>6331</v>
      </c>
      <c r="F2564" s="2">
        <v>677</v>
      </c>
      <c r="G2564" s="2">
        <v>1432</v>
      </c>
      <c r="H2564" s="2">
        <v>4899</v>
      </c>
      <c r="I2564" s="2">
        <v>42</v>
      </c>
      <c r="J2564" s="2"/>
      <c r="K2564" s="2">
        <v>0</v>
      </c>
      <c r="L2564" s="2">
        <v>1695</v>
      </c>
      <c r="M2564" s="2">
        <v>695</v>
      </c>
      <c r="N2564" s="2">
        <v>1000</v>
      </c>
      <c r="O2564" s="2">
        <v>502030</v>
      </c>
      <c r="P2564" s="3"/>
      <c r="Q2564" s="3"/>
    </row>
    <row r="2565" spans="1:17" x14ac:dyDescent="0.2">
      <c r="A2565" s="5">
        <v>2012</v>
      </c>
      <c r="B2565" s="4" t="s">
        <v>345</v>
      </c>
      <c r="C2565" s="5" t="s">
        <v>346</v>
      </c>
      <c r="D2565" s="5">
        <v>9626</v>
      </c>
      <c r="E2565" s="5">
        <v>15103</v>
      </c>
      <c r="F2565" s="5">
        <v>2356</v>
      </c>
      <c r="G2565" s="5">
        <v>3348</v>
      </c>
      <c r="H2565" s="5">
        <v>11755</v>
      </c>
      <c r="I2565" s="5">
        <v>51</v>
      </c>
      <c r="J2565" s="5">
        <v>14</v>
      </c>
      <c r="K2565" s="5">
        <v>0</v>
      </c>
      <c r="L2565" s="5">
        <v>494</v>
      </c>
      <c r="M2565" s="5">
        <v>441</v>
      </c>
      <c r="N2565" s="5">
        <v>53</v>
      </c>
      <c r="O2565" s="5">
        <v>502030</v>
      </c>
      <c r="P2565" s="3"/>
      <c r="Q2565" s="3"/>
    </row>
    <row r="2566" spans="1:17" x14ac:dyDescent="0.2">
      <c r="A2566" s="2">
        <v>2013</v>
      </c>
      <c r="B2566" s="1" t="s">
        <v>345</v>
      </c>
      <c r="C2566" s="2" t="s">
        <v>346</v>
      </c>
      <c r="D2566" s="2">
        <v>11449</v>
      </c>
      <c r="E2566" s="2">
        <v>17895</v>
      </c>
      <c r="F2566" s="2">
        <v>476</v>
      </c>
      <c r="G2566" s="2">
        <v>2425</v>
      </c>
      <c r="H2566" s="2">
        <v>15470</v>
      </c>
      <c r="I2566" s="2">
        <v>56</v>
      </c>
      <c r="J2566" s="2">
        <v>19</v>
      </c>
      <c r="K2566" s="2">
        <v>0</v>
      </c>
      <c r="L2566" s="2">
        <v>2754</v>
      </c>
      <c r="M2566" s="2">
        <v>1254</v>
      </c>
      <c r="N2566" s="2">
        <v>1500</v>
      </c>
      <c r="O2566" s="2">
        <v>502030</v>
      </c>
      <c r="P2566" s="3"/>
      <c r="Q2566" s="3"/>
    </row>
    <row r="2567" spans="1:17" x14ac:dyDescent="0.2">
      <c r="A2567" s="5">
        <v>2014</v>
      </c>
      <c r="B2567" s="4" t="s">
        <v>345</v>
      </c>
      <c r="C2567" s="5" t="s">
        <v>346</v>
      </c>
      <c r="D2567" s="5">
        <v>11199</v>
      </c>
      <c r="E2567" s="5">
        <v>40184</v>
      </c>
      <c r="F2567" s="5">
        <v>233</v>
      </c>
      <c r="G2567" s="5">
        <v>4088</v>
      </c>
      <c r="H2567" s="5">
        <v>36096</v>
      </c>
      <c r="I2567" s="5">
        <v>23</v>
      </c>
      <c r="J2567" s="5">
        <v>27</v>
      </c>
      <c r="K2567" s="5">
        <v>0</v>
      </c>
      <c r="L2567" s="5">
        <v>4910</v>
      </c>
      <c r="M2567" s="5">
        <v>1970</v>
      </c>
      <c r="N2567" s="5">
        <v>2940</v>
      </c>
      <c r="O2567" s="5">
        <v>502030</v>
      </c>
      <c r="P2567" s="3"/>
      <c r="Q2567" s="3"/>
    </row>
    <row r="2568" spans="1:17" x14ac:dyDescent="0.2">
      <c r="A2568" s="2">
        <v>2015</v>
      </c>
      <c r="B2568" s="1" t="s">
        <v>345</v>
      </c>
      <c r="C2568" s="2" t="s">
        <v>346</v>
      </c>
      <c r="D2568" s="2">
        <v>18434</v>
      </c>
      <c r="E2568" s="2">
        <v>49407</v>
      </c>
      <c r="F2568" s="2">
        <v>114</v>
      </c>
      <c r="G2568" s="2">
        <v>5189</v>
      </c>
      <c r="H2568" s="2">
        <v>44218</v>
      </c>
      <c r="I2568" s="2">
        <v>23</v>
      </c>
      <c r="J2568" s="2">
        <v>52</v>
      </c>
      <c r="K2568" s="2">
        <v>0</v>
      </c>
      <c r="L2568" s="2">
        <v>6194</v>
      </c>
      <c r="M2568" s="2">
        <v>2506</v>
      </c>
      <c r="N2568" s="2">
        <v>3688</v>
      </c>
      <c r="O2568" s="2">
        <v>502030</v>
      </c>
      <c r="P2568" s="3"/>
      <c r="Q2568" s="3"/>
    </row>
    <row r="2569" spans="1:17" x14ac:dyDescent="0.2">
      <c r="A2569" s="5">
        <v>2016</v>
      </c>
      <c r="B2569" s="4" t="s">
        <v>345</v>
      </c>
      <c r="C2569" s="5" t="s">
        <v>346</v>
      </c>
      <c r="D2569" s="5">
        <v>29449</v>
      </c>
      <c r="E2569" s="5">
        <v>64961</v>
      </c>
      <c r="F2569" s="5">
        <v>112</v>
      </c>
      <c r="G2569" s="5">
        <v>5767</v>
      </c>
      <c r="H2569" s="5">
        <v>59194</v>
      </c>
      <c r="I2569" s="5">
        <v>10</v>
      </c>
      <c r="J2569" s="5">
        <v>176</v>
      </c>
      <c r="K2569" s="5">
        <v>0</v>
      </c>
      <c r="L2569" s="5">
        <v>12518</v>
      </c>
      <c r="M2569" s="5">
        <v>2301</v>
      </c>
      <c r="N2569" s="5">
        <v>10217</v>
      </c>
      <c r="O2569" s="5">
        <v>502030</v>
      </c>
      <c r="P2569" s="3"/>
      <c r="Q2569" s="3"/>
    </row>
    <row r="2570" spans="1:17" x14ac:dyDescent="0.2">
      <c r="A2570" s="2">
        <v>2017</v>
      </c>
      <c r="B2570" s="1" t="s">
        <v>345</v>
      </c>
      <c r="C2570" s="2" t="s">
        <v>346</v>
      </c>
      <c r="D2570" s="2">
        <v>41729</v>
      </c>
      <c r="E2570" s="2">
        <v>84524</v>
      </c>
      <c r="F2570" s="2">
        <v>72</v>
      </c>
      <c r="G2570" s="2">
        <v>10177</v>
      </c>
      <c r="H2570" s="2">
        <v>74347</v>
      </c>
      <c r="I2570" s="2">
        <v>6</v>
      </c>
      <c r="J2570" s="2">
        <v>398</v>
      </c>
      <c r="K2570" s="2">
        <v>0</v>
      </c>
      <c r="L2570" s="2">
        <v>20594</v>
      </c>
      <c r="M2570" s="2">
        <v>4660</v>
      </c>
      <c r="N2570" s="2">
        <v>15934</v>
      </c>
      <c r="O2570" s="2">
        <v>502030</v>
      </c>
      <c r="P2570" s="3"/>
      <c r="Q2570" s="3"/>
    </row>
    <row r="2571" spans="1:17" x14ac:dyDescent="0.2">
      <c r="A2571" s="5">
        <v>2018</v>
      </c>
      <c r="B2571" s="4" t="s">
        <v>345</v>
      </c>
      <c r="C2571" s="5" t="s">
        <v>346</v>
      </c>
      <c r="D2571" s="5">
        <v>41124</v>
      </c>
      <c r="E2571" s="5">
        <v>97334</v>
      </c>
      <c r="F2571" s="5">
        <v>0</v>
      </c>
      <c r="G2571" s="5">
        <v>13207</v>
      </c>
      <c r="H2571" s="5">
        <v>84127</v>
      </c>
      <c r="I2571" s="5">
        <v>9</v>
      </c>
      <c r="J2571" s="5">
        <v>661</v>
      </c>
      <c r="K2571" s="5">
        <v>0</v>
      </c>
      <c r="L2571" s="5">
        <v>25361</v>
      </c>
      <c r="M2571" s="5">
        <v>3249</v>
      </c>
      <c r="N2571" s="5">
        <v>22112</v>
      </c>
      <c r="O2571" s="5">
        <v>502030</v>
      </c>
      <c r="P2571" s="3"/>
      <c r="Q2571" s="3"/>
    </row>
    <row r="2572" spans="1:17" x14ac:dyDescent="0.2">
      <c r="A2572" s="2">
        <v>2019</v>
      </c>
      <c r="B2572" s="1" t="s">
        <v>345</v>
      </c>
      <c r="C2572" s="2" t="s">
        <v>346</v>
      </c>
      <c r="D2572" s="2">
        <v>54863</v>
      </c>
      <c r="E2572" s="2">
        <v>133376</v>
      </c>
      <c r="F2572" s="2">
        <v>10324</v>
      </c>
      <c r="G2572" s="2">
        <v>32322</v>
      </c>
      <c r="H2572" s="2">
        <v>101054</v>
      </c>
      <c r="I2572" s="2">
        <v>20</v>
      </c>
      <c r="J2572" s="2">
        <v>924</v>
      </c>
      <c r="K2572" s="2">
        <v>0</v>
      </c>
      <c r="L2572" s="2">
        <v>24812</v>
      </c>
      <c r="M2572" s="2">
        <v>6327</v>
      </c>
      <c r="N2572" s="2">
        <v>18485</v>
      </c>
      <c r="O2572" s="2">
        <v>502030</v>
      </c>
      <c r="P2572" s="3"/>
      <c r="Q2572" s="3"/>
    </row>
    <row r="2573" spans="1:17" x14ac:dyDescent="0.2">
      <c r="A2573" s="5">
        <v>2009</v>
      </c>
      <c r="B2573" s="4" t="s">
        <v>347</v>
      </c>
      <c r="C2573" s="5" t="s">
        <v>348</v>
      </c>
      <c r="D2573" s="5">
        <v>57.8</v>
      </c>
      <c r="E2573" s="5">
        <v>4191.2</v>
      </c>
      <c r="F2573" s="5">
        <v>3248.8</v>
      </c>
      <c r="G2573" s="5">
        <v>4350.5</v>
      </c>
      <c r="H2573" s="5">
        <v>-162.19999999999999</v>
      </c>
      <c r="I2573" s="5">
        <v>85.2</v>
      </c>
      <c r="J2573" s="5"/>
      <c r="K2573" s="5">
        <v>0.8</v>
      </c>
      <c r="L2573" s="5">
        <v>-34.799999999999997</v>
      </c>
      <c r="M2573" s="5">
        <v>6.3</v>
      </c>
      <c r="N2573" s="5">
        <v>-41.9</v>
      </c>
      <c r="O2573" s="5">
        <v>201020</v>
      </c>
      <c r="P2573" s="3"/>
      <c r="Q2573" s="3"/>
    </row>
    <row r="2574" spans="1:17" x14ac:dyDescent="0.2">
      <c r="A2574" s="2">
        <v>2010</v>
      </c>
      <c r="B2574" s="1" t="s">
        <v>347</v>
      </c>
      <c r="C2574" s="2" t="s">
        <v>348</v>
      </c>
      <c r="D2574" s="2">
        <v>60.7</v>
      </c>
      <c r="E2574" s="2">
        <v>4259.3999999999996</v>
      </c>
      <c r="F2574" s="2">
        <v>3230.8</v>
      </c>
      <c r="G2574" s="2">
        <v>4314.3</v>
      </c>
      <c r="H2574" s="2">
        <v>-58.4</v>
      </c>
      <c r="I2574" s="2">
        <v>116.3</v>
      </c>
      <c r="J2574" s="2"/>
      <c r="K2574" s="2">
        <v>1.2</v>
      </c>
      <c r="L2574" s="2">
        <v>72.5</v>
      </c>
      <c r="M2574" s="2">
        <v>14.1</v>
      </c>
      <c r="N2574" s="2">
        <v>57.2</v>
      </c>
      <c r="O2574" s="2">
        <v>201020</v>
      </c>
      <c r="P2574" s="3"/>
      <c r="Q2574" s="3"/>
    </row>
    <row r="2575" spans="1:17" x14ac:dyDescent="0.2">
      <c r="A2575" s="5">
        <v>2011</v>
      </c>
      <c r="B2575" s="4" t="s">
        <v>347</v>
      </c>
      <c r="C2575" s="5" t="s">
        <v>348</v>
      </c>
      <c r="D2575" s="5">
        <v>120.8</v>
      </c>
      <c r="E2575" s="5">
        <v>3637.9</v>
      </c>
      <c r="F2575" s="5">
        <v>406.8</v>
      </c>
      <c r="G2575" s="5">
        <v>1513.4</v>
      </c>
      <c r="H2575" s="5">
        <v>2120.8000000000002</v>
      </c>
      <c r="I2575" s="5">
        <v>26.4</v>
      </c>
      <c r="J2575" s="5"/>
      <c r="K2575" s="5">
        <v>1</v>
      </c>
      <c r="L2575" s="5">
        <v>-43.6</v>
      </c>
      <c r="M2575" s="5">
        <v>-9</v>
      </c>
      <c r="N2575" s="5">
        <v>-35.6</v>
      </c>
      <c r="O2575" s="5">
        <v>201020</v>
      </c>
      <c r="P2575" s="3"/>
      <c r="Q2575" s="3"/>
    </row>
    <row r="2576" spans="1:17" x14ac:dyDescent="0.2">
      <c r="A2576" s="2">
        <v>2012</v>
      </c>
      <c r="B2576" s="1" t="s">
        <v>347</v>
      </c>
      <c r="C2576" s="2" t="s">
        <v>348</v>
      </c>
      <c r="D2576" s="2">
        <v>336</v>
      </c>
      <c r="E2576" s="2">
        <v>3873.7</v>
      </c>
      <c r="F2576" s="2">
        <v>320</v>
      </c>
      <c r="G2576" s="2">
        <v>1489</v>
      </c>
      <c r="H2576" s="2">
        <v>2381.1</v>
      </c>
      <c r="I2576" s="2">
        <v>8.6999999999999993</v>
      </c>
      <c r="J2576" s="2"/>
      <c r="K2576" s="2">
        <v>1</v>
      </c>
      <c r="L2576" s="2">
        <v>154</v>
      </c>
      <c r="M2576" s="2">
        <v>34.299999999999997</v>
      </c>
      <c r="N2576" s="2">
        <v>118.7</v>
      </c>
      <c r="O2576" s="2">
        <v>201020</v>
      </c>
      <c r="P2576" s="3"/>
      <c r="Q2576" s="3"/>
    </row>
    <row r="2577" spans="1:17" x14ac:dyDescent="0.2">
      <c r="A2577" s="5">
        <v>2013</v>
      </c>
      <c r="B2577" s="4" t="s">
        <v>347</v>
      </c>
      <c r="C2577" s="5" t="s">
        <v>348</v>
      </c>
      <c r="D2577" s="5">
        <v>241.4</v>
      </c>
      <c r="E2577" s="5">
        <v>4178.1000000000004</v>
      </c>
      <c r="F2577" s="5">
        <v>350</v>
      </c>
      <c r="G2577" s="5">
        <v>1525</v>
      </c>
      <c r="H2577" s="5">
        <v>2649.4</v>
      </c>
      <c r="I2577" s="5">
        <v>7.2</v>
      </c>
      <c r="J2577" s="5"/>
      <c r="K2577" s="5">
        <v>1.2</v>
      </c>
      <c r="L2577" s="5">
        <v>344.9</v>
      </c>
      <c r="M2577" s="5">
        <v>114</v>
      </c>
      <c r="N2577" s="5">
        <v>229.7</v>
      </c>
      <c r="O2577" s="5">
        <v>201020</v>
      </c>
      <c r="P2577" s="3"/>
      <c r="Q2577" s="3"/>
    </row>
    <row r="2578" spans="1:17" x14ac:dyDescent="0.2">
      <c r="A2578" s="2">
        <v>2014</v>
      </c>
      <c r="B2578" s="1" t="s">
        <v>347</v>
      </c>
      <c r="C2578" s="2" t="s">
        <v>348</v>
      </c>
      <c r="D2578" s="2">
        <v>191.9</v>
      </c>
      <c r="E2578" s="2">
        <v>4052.9</v>
      </c>
      <c r="F2578" s="2">
        <v>670</v>
      </c>
      <c r="G2578" s="2">
        <v>1789.8</v>
      </c>
      <c r="H2578" s="2">
        <v>2259.5</v>
      </c>
      <c r="I2578" s="2">
        <v>10.4</v>
      </c>
      <c r="J2578" s="2"/>
      <c r="K2578" s="2">
        <v>1.2</v>
      </c>
      <c r="L2578" s="2">
        <v>391.9</v>
      </c>
      <c r="M2578" s="2">
        <v>118.3</v>
      </c>
      <c r="N2578" s="2">
        <v>158.1</v>
      </c>
      <c r="O2578" s="2">
        <v>201020</v>
      </c>
      <c r="P2578" s="3"/>
      <c r="Q2578" s="3"/>
    </row>
    <row r="2579" spans="1:17" x14ac:dyDescent="0.2">
      <c r="A2579" s="5">
        <v>2015</v>
      </c>
      <c r="B2579" s="4" t="s">
        <v>347</v>
      </c>
      <c r="C2579" s="5" t="s">
        <v>348</v>
      </c>
      <c r="D2579" s="5">
        <v>238.5</v>
      </c>
      <c r="E2579" s="5">
        <v>4878.6000000000004</v>
      </c>
      <c r="F2579" s="5">
        <v>1171.5999999999999</v>
      </c>
      <c r="G2579" s="5">
        <v>2424.8000000000002</v>
      </c>
      <c r="H2579" s="5">
        <v>2450.9</v>
      </c>
      <c r="I2579" s="5">
        <v>31.9</v>
      </c>
      <c r="J2579" s="5"/>
      <c r="K2579" s="5">
        <v>0.5</v>
      </c>
      <c r="L2579" s="5">
        <v>459.9</v>
      </c>
      <c r="M2579" s="5">
        <v>153.4</v>
      </c>
      <c r="N2579" s="5">
        <v>315</v>
      </c>
      <c r="O2579" s="5">
        <v>201020</v>
      </c>
      <c r="P2579" s="3"/>
      <c r="Q2579" s="3"/>
    </row>
    <row r="2580" spans="1:17" x14ac:dyDescent="0.2">
      <c r="A2580" s="2">
        <v>2016</v>
      </c>
      <c r="B2580" s="1" t="s">
        <v>347</v>
      </c>
      <c r="C2580" s="2" t="s">
        <v>348</v>
      </c>
      <c r="D2580" s="2">
        <v>251.5</v>
      </c>
      <c r="E2580" s="2">
        <v>5128.5</v>
      </c>
      <c r="F2580" s="2">
        <v>1431.1</v>
      </c>
      <c r="G2580" s="2">
        <v>2765.5</v>
      </c>
      <c r="H2580" s="2">
        <v>2361.5</v>
      </c>
      <c r="I2580" s="2">
        <v>47.8</v>
      </c>
      <c r="J2580" s="2"/>
      <c r="K2580" s="2">
        <v>0</v>
      </c>
      <c r="L2580" s="2">
        <v>582.1</v>
      </c>
      <c r="M2580" s="2">
        <v>169.7</v>
      </c>
      <c r="N2580" s="2">
        <v>413.2</v>
      </c>
      <c r="O2580" s="2">
        <v>201020</v>
      </c>
      <c r="P2580" s="3"/>
      <c r="Q2580" s="3"/>
    </row>
    <row r="2581" spans="1:17" x14ac:dyDescent="0.2">
      <c r="A2581" s="5">
        <v>2017</v>
      </c>
      <c r="B2581" s="4" t="s">
        <v>347</v>
      </c>
      <c r="C2581" s="5" t="s">
        <v>348</v>
      </c>
      <c r="D2581" s="5">
        <v>323</v>
      </c>
      <c r="E2581" s="5">
        <v>5511.4</v>
      </c>
      <c r="F2581" s="5">
        <v>1507.6</v>
      </c>
      <c r="G2581" s="5">
        <v>2910.3</v>
      </c>
      <c r="H2581" s="5">
        <v>2599.5</v>
      </c>
      <c r="I2581" s="5">
        <v>49.4</v>
      </c>
      <c r="J2581" s="5"/>
      <c r="K2581" s="5">
        <v>0.1</v>
      </c>
      <c r="L2581" s="5">
        <v>634.79999999999995</v>
      </c>
      <c r="M2581" s="5">
        <v>159.5</v>
      </c>
      <c r="N2581" s="5">
        <v>472.6</v>
      </c>
      <c r="O2581" s="5">
        <v>201020</v>
      </c>
      <c r="P2581" s="3"/>
      <c r="Q2581" s="3"/>
    </row>
    <row r="2582" spans="1:17" x14ac:dyDescent="0.2">
      <c r="A2582" s="2">
        <v>2018</v>
      </c>
      <c r="B2582" s="1" t="s">
        <v>347</v>
      </c>
      <c r="C2582" s="2" t="s">
        <v>348</v>
      </c>
      <c r="D2582" s="2">
        <v>263.8</v>
      </c>
      <c r="E2582" s="2">
        <v>5964.6</v>
      </c>
      <c r="F2582" s="2">
        <v>1809</v>
      </c>
      <c r="G2582" s="2">
        <v>3784.6</v>
      </c>
      <c r="H2582" s="2">
        <v>2178.1999999999998</v>
      </c>
      <c r="I2582" s="2">
        <v>74.5</v>
      </c>
      <c r="J2582" s="2"/>
      <c r="K2582" s="2">
        <v>0.2</v>
      </c>
      <c r="L2582" s="2">
        <v>537</v>
      </c>
      <c r="M2582" s="2">
        <v>147</v>
      </c>
      <c r="N2582" s="2">
        <v>389.6</v>
      </c>
      <c r="O2582" s="2">
        <v>201020</v>
      </c>
      <c r="P2582" s="3"/>
      <c r="Q2582" s="3"/>
    </row>
    <row r="2583" spans="1:17" x14ac:dyDescent="0.2">
      <c r="A2583" s="5">
        <v>2019</v>
      </c>
      <c r="B2583" s="4" t="s">
        <v>347</v>
      </c>
      <c r="C2583" s="5" t="s">
        <v>348</v>
      </c>
      <c r="D2583" s="5">
        <v>388.8</v>
      </c>
      <c r="E2583" s="5">
        <v>6291.3</v>
      </c>
      <c r="F2583" s="5">
        <v>2357.1999999999998</v>
      </c>
      <c r="G2583" s="5">
        <v>3863.5</v>
      </c>
      <c r="H2583" s="5">
        <v>2426.6</v>
      </c>
      <c r="I2583" s="5">
        <v>94.2</v>
      </c>
      <c r="J2583" s="5"/>
      <c r="K2583" s="5">
        <v>-0.6</v>
      </c>
      <c r="L2583" s="5">
        <v>575.29999999999995</v>
      </c>
      <c r="M2583" s="5">
        <v>144</v>
      </c>
      <c r="N2583" s="5">
        <v>431.9</v>
      </c>
      <c r="O2583" s="5">
        <v>201020</v>
      </c>
      <c r="P2583" s="3"/>
      <c r="Q2583" s="3"/>
    </row>
    <row r="2584" spans="1:17" x14ac:dyDescent="0.2">
      <c r="A2584" s="2">
        <v>2004</v>
      </c>
      <c r="B2584" s="1" t="s">
        <v>349</v>
      </c>
      <c r="C2584" s="2" t="s">
        <v>350</v>
      </c>
      <c r="D2584" s="2">
        <v>551.95000000000005</v>
      </c>
      <c r="E2584" s="2">
        <v>5086.9949999999999</v>
      </c>
      <c r="F2584" s="2">
        <v>1951.9059999999999</v>
      </c>
      <c r="G2584" s="2">
        <v>3703.8980000000001</v>
      </c>
      <c r="H2584" s="2">
        <v>1163.6489999999999</v>
      </c>
      <c r="I2584" s="2">
        <v>151.00299999999999</v>
      </c>
      <c r="J2584" s="2">
        <v>5.9</v>
      </c>
      <c r="K2584" s="2">
        <v>41.436999999999998</v>
      </c>
      <c r="L2584" s="2">
        <v>574.38400000000001</v>
      </c>
      <c r="M2584" s="2">
        <v>330.68</v>
      </c>
      <c r="N2584" s="2">
        <v>202.267</v>
      </c>
      <c r="O2584" s="2">
        <v>151040</v>
      </c>
      <c r="P2584" s="3"/>
      <c r="Q2584" s="3"/>
    </row>
    <row r="2585" spans="1:17" x14ac:dyDescent="0.2">
      <c r="A2585" s="5">
        <v>2005</v>
      </c>
      <c r="B2585" s="4" t="s">
        <v>349</v>
      </c>
      <c r="C2585" s="5" t="s">
        <v>350</v>
      </c>
      <c r="D2585" s="5">
        <v>763.59900000000005</v>
      </c>
      <c r="E2585" s="5">
        <v>5550.2060000000001</v>
      </c>
      <c r="F2585" s="5">
        <v>1255.9480000000001</v>
      </c>
      <c r="G2585" s="5">
        <v>3484.221</v>
      </c>
      <c r="H2585" s="5">
        <v>1842.9939999999999</v>
      </c>
      <c r="I2585" s="5">
        <v>135.739</v>
      </c>
      <c r="J2585" s="5">
        <v>16.8</v>
      </c>
      <c r="K2585" s="5">
        <v>126.74299999999999</v>
      </c>
      <c r="L2585" s="5">
        <v>2036.9380000000001</v>
      </c>
      <c r="M2585" s="5">
        <v>915.06799999999998</v>
      </c>
      <c r="N2585" s="5">
        <v>995.12699999999995</v>
      </c>
      <c r="O2585" s="5">
        <v>151040</v>
      </c>
      <c r="P2585" s="3"/>
      <c r="Q2585" s="3"/>
    </row>
    <row r="2586" spans="1:17" x14ac:dyDescent="0.2">
      <c r="A2586" s="2">
        <v>2006</v>
      </c>
      <c r="B2586" s="1" t="s">
        <v>349</v>
      </c>
      <c r="C2586" s="2" t="s">
        <v>350</v>
      </c>
      <c r="D2586" s="2">
        <v>907.46400000000006</v>
      </c>
      <c r="E2586" s="2">
        <v>5389.8019999999997</v>
      </c>
      <c r="F2586" s="2">
        <v>680.11500000000001</v>
      </c>
      <c r="G2586" s="2">
        <v>2731.6729999999998</v>
      </c>
      <c r="H2586" s="2">
        <v>2445.1010000000001</v>
      </c>
      <c r="I2586" s="2">
        <v>86.387</v>
      </c>
      <c r="J2586" s="2">
        <v>30.6</v>
      </c>
      <c r="K2586" s="2">
        <v>168.18700000000001</v>
      </c>
      <c r="L2586" s="2">
        <v>2825.8710000000001</v>
      </c>
      <c r="M2586" s="2">
        <v>1201.175</v>
      </c>
      <c r="N2586" s="2">
        <v>1456.509</v>
      </c>
      <c r="O2586" s="2">
        <v>151040</v>
      </c>
      <c r="P2586" s="3"/>
      <c r="Q2586" s="3"/>
    </row>
    <row r="2587" spans="1:17" x14ac:dyDescent="0.2">
      <c r="A2587" s="5">
        <v>2007</v>
      </c>
      <c r="B2587" s="4" t="s">
        <v>349</v>
      </c>
      <c r="C2587" s="5" t="s">
        <v>350</v>
      </c>
      <c r="D2587" s="5">
        <v>1626</v>
      </c>
      <c r="E2587" s="5">
        <v>40661</v>
      </c>
      <c r="F2587" s="5">
        <v>7211</v>
      </c>
      <c r="G2587" s="5">
        <v>21188</v>
      </c>
      <c r="H2587" s="5">
        <v>18234</v>
      </c>
      <c r="I2587" s="5">
        <v>660</v>
      </c>
      <c r="J2587" s="5">
        <v>141</v>
      </c>
      <c r="K2587" s="5">
        <v>791</v>
      </c>
      <c r="L2587" s="5">
        <v>6133</v>
      </c>
      <c r="M2587" s="5">
        <v>2400</v>
      </c>
      <c r="N2587" s="5">
        <v>2977</v>
      </c>
      <c r="O2587" s="5">
        <v>151040</v>
      </c>
      <c r="P2587" s="3"/>
      <c r="Q2587" s="3"/>
    </row>
    <row r="2588" spans="1:17" x14ac:dyDescent="0.2">
      <c r="A2588" s="2">
        <v>2008</v>
      </c>
      <c r="B2588" s="1" t="s">
        <v>349</v>
      </c>
      <c r="C2588" s="2" t="s">
        <v>350</v>
      </c>
      <c r="D2588" s="2">
        <v>872</v>
      </c>
      <c r="E2588" s="2">
        <v>23353</v>
      </c>
      <c r="F2588" s="2">
        <v>7351</v>
      </c>
      <c r="G2588" s="2">
        <v>16252</v>
      </c>
      <c r="H2588" s="2">
        <v>5773</v>
      </c>
      <c r="I2588" s="2">
        <v>706</v>
      </c>
      <c r="J2588" s="2">
        <v>82</v>
      </c>
      <c r="K2588" s="2">
        <v>617</v>
      </c>
      <c r="L2588" s="2">
        <v>-13294</v>
      </c>
      <c r="M2588" s="2">
        <v>-2844</v>
      </c>
      <c r="N2588" s="2">
        <v>-11067</v>
      </c>
      <c r="O2588" s="2">
        <v>151040</v>
      </c>
      <c r="P2588" s="3"/>
      <c r="Q2588" s="3"/>
    </row>
    <row r="2589" spans="1:17" x14ac:dyDescent="0.2">
      <c r="A2589" s="5">
        <v>2009</v>
      </c>
      <c r="B2589" s="4" t="s">
        <v>349</v>
      </c>
      <c r="C2589" s="5" t="s">
        <v>350</v>
      </c>
      <c r="D2589" s="5">
        <v>2656</v>
      </c>
      <c r="E2589" s="5">
        <v>25996</v>
      </c>
      <c r="F2589" s="5">
        <v>6346</v>
      </c>
      <c r="G2589" s="5">
        <v>15239</v>
      </c>
      <c r="H2589" s="5">
        <v>9119</v>
      </c>
      <c r="I2589" s="5">
        <v>664</v>
      </c>
      <c r="J2589" s="5">
        <v>46</v>
      </c>
      <c r="K2589" s="5">
        <v>785</v>
      </c>
      <c r="L2589" s="5">
        <v>5841</v>
      </c>
      <c r="M2589" s="5">
        <v>2307</v>
      </c>
      <c r="N2589" s="5">
        <v>2749</v>
      </c>
      <c r="O2589" s="5">
        <v>151040</v>
      </c>
      <c r="P2589" s="3"/>
      <c r="Q2589" s="3"/>
    </row>
    <row r="2590" spans="1:17" x14ac:dyDescent="0.2">
      <c r="A2590" s="2">
        <v>2010</v>
      </c>
      <c r="B2590" s="1" t="s">
        <v>349</v>
      </c>
      <c r="C2590" s="2" t="s">
        <v>350</v>
      </c>
      <c r="D2590" s="2">
        <v>3738</v>
      </c>
      <c r="E2590" s="2">
        <v>29386</v>
      </c>
      <c r="F2590" s="2">
        <v>4755</v>
      </c>
      <c r="G2590" s="2">
        <v>14826</v>
      </c>
      <c r="H2590" s="2">
        <v>12504</v>
      </c>
      <c r="I2590" s="2">
        <v>528</v>
      </c>
      <c r="J2590" s="2">
        <v>0</v>
      </c>
      <c r="K2590" s="2">
        <v>1208</v>
      </c>
      <c r="L2590" s="2">
        <v>8527</v>
      </c>
      <c r="M2590" s="2">
        <v>2983</v>
      </c>
      <c r="N2590" s="2">
        <v>4336</v>
      </c>
      <c r="O2590" s="2">
        <v>151040</v>
      </c>
      <c r="P2590" s="3"/>
      <c r="Q2590" s="3"/>
    </row>
    <row r="2591" spans="1:17" x14ac:dyDescent="0.2">
      <c r="A2591" s="5">
        <v>2011</v>
      </c>
      <c r="B2591" s="4" t="s">
        <v>349</v>
      </c>
      <c r="C2591" s="5" t="s">
        <v>350</v>
      </c>
      <c r="D2591" s="5">
        <v>4822</v>
      </c>
      <c r="E2591" s="5">
        <v>32070</v>
      </c>
      <c r="F2591" s="5">
        <v>3537</v>
      </c>
      <c r="G2591" s="5">
        <v>13517</v>
      </c>
      <c r="H2591" s="5">
        <v>15642</v>
      </c>
      <c r="I2591" s="5">
        <v>421</v>
      </c>
      <c r="J2591" s="5"/>
      <c r="K2591" s="5">
        <v>1187</v>
      </c>
      <c r="L2591" s="5">
        <v>8834</v>
      </c>
      <c r="M2591" s="5">
        <v>3087</v>
      </c>
      <c r="N2591" s="5">
        <v>4560</v>
      </c>
      <c r="O2591" s="5">
        <v>151040</v>
      </c>
      <c r="P2591" s="3"/>
      <c r="Q2591" s="3"/>
    </row>
    <row r="2592" spans="1:17" x14ac:dyDescent="0.2">
      <c r="A2592" s="2">
        <v>2012</v>
      </c>
      <c r="B2592" s="1" t="s">
        <v>349</v>
      </c>
      <c r="C2592" s="2" t="s">
        <v>350</v>
      </c>
      <c r="D2592" s="2">
        <v>3705</v>
      </c>
      <c r="E2592" s="2">
        <v>35440</v>
      </c>
      <c r="F2592" s="2">
        <v>3527</v>
      </c>
      <c r="G2592" s="2">
        <v>14129</v>
      </c>
      <c r="H2592" s="2">
        <v>17543</v>
      </c>
      <c r="I2592" s="2">
        <v>267</v>
      </c>
      <c r="J2592" s="2"/>
      <c r="K2592" s="2">
        <v>939</v>
      </c>
      <c r="L2592" s="2">
        <v>5490</v>
      </c>
      <c r="M2592" s="2">
        <v>1510</v>
      </c>
      <c r="N2592" s="2">
        <v>3041</v>
      </c>
      <c r="O2592" s="2">
        <v>151040</v>
      </c>
      <c r="P2592" s="3"/>
      <c r="Q2592" s="3"/>
    </row>
    <row r="2593" spans="1:17" x14ac:dyDescent="0.2">
      <c r="A2593" s="5">
        <v>2013</v>
      </c>
      <c r="B2593" s="4" t="s">
        <v>349</v>
      </c>
      <c r="C2593" s="5" t="s">
        <v>350</v>
      </c>
      <c r="D2593" s="5">
        <v>1985</v>
      </c>
      <c r="E2593" s="5">
        <v>63473</v>
      </c>
      <c r="F2593" s="5">
        <v>20706</v>
      </c>
      <c r="G2593" s="5">
        <v>37526</v>
      </c>
      <c r="H2593" s="5">
        <v>20934</v>
      </c>
      <c r="I2593" s="5">
        <v>692</v>
      </c>
      <c r="J2593" s="5"/>
      <c r="K2593" s="5">
        <v>783</v>
      </c>
      <c r="L2593" s="5">
        <v>4916</v>
      </c>
      <c r="M2593" s="5">
        <v>1475</v>
      </c>
      <c r="N2593" s="5">
        <v>2658</v>
      </c>
      <c r="O2593" s="5">
        <v>151040</v>
      </c>
      <c r="P2593" s="3"/>
      <c r="Q2593" s="3"/>
    </row>
    <row r="2594" spans="1:17" x14ac:dyDescent="0.2">
      <c r="A2594" s="2">
        <v>2014</v>
      </c>
      <c r="B2594" s="1" t="s">
        <v>349</v>
      </c>
      <c r="C2594" s="2" t="s">
        <v>350</v>
      </c>
      <c r="D2594" s="2">
        <v>464</v>
      </c>
      <c r="E2594" s="2">
        <v>58795</v>
      </c>
      <c r="F2594" s="2">
        <v>18970</v>
      </c>
      <c r="G2594" s="2">
        <v>35570</v>
      </c>
      <c r="H2594" s="2">
        <v>18287</v>
      </c>
      <c r="I2594" s="2">
        <v>866</v>
      </c>
      <c r="J2594" s="2"/>
      <c r="K2594" s="2">
        <v>563</v>
      </c>
      <c r="L2594" s="2">
        <v>-421</v>
      </c>
      <c r="M2594" s="2">
        <v>324</v>
      </c>
      <c r="N2594" s="2">
        <v>-1308</v>
      </c>
      <c r="O2594" s="2">
        <v>151040</v>
      </c>
      <c r="P2594" s="3"/>
      <c r="Q2594" s="3"/>
    </row>
    <row r="2595" spans="1:17" x14ac:dyDescent="0.2">
      <c r="A2595" s="5">
        <v>2015</v>
      </c>
      <c r="B2595" s="4" t="s">
        <v>349</v>
      </c>
      <c r="C2595" s="5" t="s">
        <v>350</v>
      </c>
      <c r="D2595" s="5">
        <v>224</v>
      </c>
      <c r="E2595" s="5">
        <v>46577</v>
      </c>
      <c r="F2595" s="5">
        <v>20428</v>
      </c>
      <c r="G2595" s="5">
        <v>33769</v>
      </c>
      <c r="H2595" s="5">
        <v>7828</v>
      </c>
      <c r="I2595" s="5">
        <v>860</v>
      </c>
      <c r="J2595" s="5"/>
      <c r="K2595" s="5">
        <v>147</v>
      </c>
      <c r="L2595" s="5">
        <v>-14024</v>
      </c>
      <c r="M2595" s="5">
        <v>-1935</v>
      </c>
      <c r="N2595" s="5">
        <v>-12236</v>
      </c>
      <c r="O2595" s="5">
        <v>151040</v>
      </c>
      <c r="P2595" s="3"/>
      <c r="Q2595" s="3"/>
    </row>
    <row r="2596" spans="1:17" x14ac:dyDescent="0.2">
      <c r="A2596" s="2">
        <v>2016</v>
      </c>
      <c r="B2596" s="1" t="s">
        <v>349</v>
      </c>
      <c r="C2596" s="2" t="s">
        <v>350</v>
      </c>
      <c r="D2596" s="2">
        <v>4245</v>
      </c>
      <c r="E2596" s="2">
        <v>37317</v>
      </c>
      <c r="F2596" s="2">
        <v>16027</v>
      </c>
      <c r="G2596" s="2">
        <v>28060</v>
      </c>
      <c r="H2596" s="2">
        <v>6051</v>
      </c>
      <c r="I2596" s="2">
        <v>854</v>
      </c>
      <c r="J2596" s="2"/>
      <c r="K2596" s="2">
        <v>66</v>
      </c>
      <c r="L2596" s="2">
        <v>-3461</v>
      </c>
      <c r="M2596" s="2">
        <v>371</v>
      </c>
      <c r="N2596" s="2">
        <v>-4154</v>
      </c>
      <c r="O2596" s="2">
        <v>151040</v>
      </c>
      <c r="P2596" s="3"/>
      <c r="Q2596" s="3"/>
    </row>
    <row r="2597" spans="1:17" x14ac:dyDescent="0.2">
      <c r="A2597" s="5">
        <v>2017</v>
      </c>
      <c r="B2597" s="4" t="s">
        <v>349</v>
      </c>
      <c r="C2597" s="5" t="s">
        <v>350</v>
      </c>
      <c r="D2597" s="5">
        <v>4447</v>
      </c>
      <c r="E2597" s="5">
        <v>37302</v>
      </c>
      <c r="F2597" s="5">
        <v>13117</v>
      </c>
      <c r="G2597" s="5">
        <v>26006</v>
      </c>
      <c r="H2597" s="5">
        <v>7977</v>
      </c>
      <c r="I2597" s="5">
        <v>777</v>
      </c>
      <c r="J2597" s="5"/>
      <c r="K2597" s="5">
        <v>274</v>
      </c>
      <c r="L2597" s="5">
        <v>2912</v>
      </c>
      <c r="M2597" s="5">
        <v>883</v>
      </c>
      <c r="N2597" s="5">
        <v>1817</v>
      </c>
      <c r="O2597" s="5">
        <v>151040</v>
      </c>
      <c r="P2597" s="3"/>
      <c r="Q2597" s="3"/>
    </row>
    <row r="2598" spans="1:17" x14ac:dyDescent="0.2">
      <c r="A2598" s="2">
        <v>2018</v>
      </c>
      <c r="B2598" s="1" t="s">
        <v>349</v>
      </c>
      <c r="C2598" s="2" t="s">
        <v>350</v>
      </c>
      <c r="D2598" s="2">
        <v>4327</v>
      </c>
      <c r="E2598" s="2">
        <v>42216</v>
      </c>
      <c r="F2598" s="2">
        <v>11141</v>
      </c>
      <c r="G2598" s="2">
        <v>24324</v>
      </c>
      <c r="H2598" s="2">
        <v>9798</v>
      </c>
      <c r="I2598" s="2">
        <v>671</v>
      </c>
      <c r="J2598" s="2"/>
      <c r="K2598" s="2">
        <v>292</v>
      </c>
      <c r="L2598" s="2">
        <v>3900</v>
      </c>
      <c r="M2598" s="2">
        <v>991</v>
      </c>
      <c r="N2598" s="2">
        <v>2602</v>
      </c>
      <c r="O2598" s="2">
        <v>151040</v>
      </c>
      <c r="P2598" s="3"/>
      <c r="Q2598" s="3"/>
    </row>
    <row r="2599" spans="1:17" x14ac:dyDescent="0.2">
      <c r="A2599" s="5">
        <v>2019</v>
      </c>
      <c r="B2599" s="4" t="s">
        <v>349</v>
      </c>
      <c r="C2599" s="5" t="s">
        <v>350</v>
      </c>
      <c r="D2599" s="5">
        <v>2120</v>
      </c>
      <c r="E2599" s="5">
        <v>40809</v>
      </c>
      <c r="F2599" s="5">
        <v>10074</v>
      </c>
      <c r="G2599" s="5">
        <v>23361</v>
      </c>
      <c r="H2599" s="5">
        <v>9298</v>
      </c>
      <c r="I2599" s="5">
        <v>681</v>
      </c>
      <c r="J2599" s="5"/>
      <c r="K2599" s="5">
        <v>50</v>
      </c>
      <c r="L2599" s="5">
        <v>318</v>
      </c>
      <c r="M2599" s="5">
        <v>510</v>
      </c>
      <c r="N2599" s="5">
        <v>-239</v>
      </c>
      <c r="O2599" s="5">
        <v>151040</v>
      </c>
      <c r="P2599" s="3"/>
      <c r="Q2599" s="3"/>
    </row>
    <row r="2600" spans="1:17" x14ac:dyDescent="0.2">
      <c r="A2600" s="2">
        <v>2003</v>
      </c>
      <c r="B2600" s="1" t="s">
        <v>351</v>
      </c>
      <c r="C2600" s="2" t="s">
        <v>352</v>
      </c>
      <c r="D2600" s="2">
        <v>1046</v>
      </c>
      <c r="E2600" s="2">
        <v>19134</v>
      </c>
      <c r="F2600" s="2">
        <v>3587</v>
      </c>
      <c r="G2600" s="2">
        <v>11098</v>
      </c>
      <c r="H2600" s="2">
        <v>8036</v>
      </c>
      <c r="I2600" s="2">
        <v>147</v>
      </c>
      <c r="J2600" s="2">
        <v>20</v>
      </c>
      <c r="K2600" s="2">
        <v>0</v>
      </c>
      <c r="L2600" s="2">
        <v>1319</v>
      </c>
      <c r="M2600" s="2">
        <v>481</v>
      </c>
      <c r="N2600" s="2">
        <v>838</v>
      </c>
      <c r="O2600" s="2">
        <v>203010</v>
      </c>
      <c r="P2600" s="3"/>
      <c r="Q2600" s="3"/>
    </row>
    <row r="2601" spans="1:17" x14ac:dyDescent="0.2">
      <c r="A2601" s="5">
        <v>2004</v>
      </c>
      <c r="B2601" s="4" t="s">
        <v>351</v>
      </c>
      <c r="C2601" s="5" t="s">
        <v>352</v>
      </c>
      <c r="D2601" s="5">
        <v>1039</v>
      </c>
      <c r="E2601" s="5">
        <v>20404</v>
      </c>
      <c r="F2601" s="5">
        <v>2796</v>
      </c>
      <c r="G2601" s="5">
        <v>10816</v>
      </c>
      <c r="H2601" s="5">
        <v>9588</v>
      </c>
      <c r="I2601" s="5">
        <v>182</v>
      </c>
      <c r="J2601" s="5">
        <v>21</v>
      </c>
      <c r="K2601" s="5">
        <v>0</v>
      </c>
      <c r="L2601" s="5">
        <v>2313</v>
      </c>
      <c r="M2601" s="5">
        <v>864</v>
      </c>
      <c r="N2601" s="5">
        <v>1449</v>
      </c>
      <c r="O2601" s="5">
        <v>203010</v>
      </c>
      <c r="P2601" s="3"/>
      <c r="Q2601" s="3"/>
    </row>
    <row r="2602" spans="1:17" x14ac:dyDescent="0.2">
      <c r="A2602" s="2">
        <v>2005</v>
      </c>
      <c r="B2602" s="1" t="s">
        <v>351</v>
      </c>
      <c r="C2602" s="2" t="s">
        <v>352</v>
      </c>
      <c r="D2602" s="2">
        <v>1937</v>
      </c>
      <c r="E2602" s="2">
        <v>22690</v>
      </c>
      <c r="F2602" s="2">
        <v>2442</v>
      </c>
      <c r="G2602" s="2">
        <v>11179</v>
      </c>
      <c r="H2602" s="2">
        <v>11511</v>
      </c>
      <c r="I2602" s="2">
        <v>175</v>
      </c>
      <c r="J2602" s="2">
        <v>38</v>
      </c>
      <c r="K2602" s="2">
        <v>0</v>
      </c>
      <c r="L2602" s="2">
        <v>2899</v>
      </c>
      <c r="M2602" s="2">
        <v>1093</v>
      </c>
      <c r="N2602" s="2">
        <v>1806</v>
      </c>
      <c r="O2602" s="2">
        <v>203010</v>
      </c>
      <c r="P2602" s="3"/>
      <c r="Q2602" s="3"/>
    </row>
    <row r="2603" spans="1:17" x14ac:dyDescent="0.2">
      <c r="A2603" s="5">
        <v>2006</v>
      </c>
      <c r="B2603" s="4" t="s">
        <v>351</v>
      </c>
      <c r="C2603" s="5" t="s">
        <v>352</v>
      </c>
      <c r="D2603" s="5">
        <v>1569</v>
      </c>
      <c r="E2603" s="5">
        <v>24000</v>
      </c>
      <c r="F2603" s="5">
        <v>2646</v>
      </c>
      <c r="G2603" s="5">
        <v>11344</v>
      </c>
      <c r="H2603" s="5">
        <v>12656</v>
      </c>
      <c r="I2603" s="5">
        <v>170</v>
      </c>
      <c r="J2603" s="5">
        <v>83</v>
      </c>
      <c r="K2603" s="5">
        <v>0</v>
      </c>
      <c r="L2603" s="5">
        <v>3215</v>
      </c>
      <c r="M2603" s="5">
        <v>1199</v>
      </c>
      <c r="N2603" s="5">
        <v>2016</v>
      </c>
      <c r="O2603" s="5">
        <v>203010</v>
      </c>
      <c r="P2603" s="3"/>
      <c r="Q2603" s="3"/>
    </row>
    <row r="2604" spans="1:17" x14ac:dyDescent="0.2">
      <c r="A2604" s="2">
        <v>2007</v>
      </c>
      <c r="B2604" s="1" t="s">
        <v>351</v>
      </c>
      <c r="C2604" s="2" t="s">
        <v>352</v>
      </c>
      <c r="D2604" s="2">
        <v>1539</v>
      </c>
      <c r="E2604" s="2">
        <v>25633</v>
      </c>
      <c r="F2604" s="2">
        <v>2008</v>
      </c>
      <c r="G2604" s="2">
        <v>11107</v>
      </c>
      <c r="H2604" s="2">
        <v>14526</v>
      </c>
      <c r="I2604" s="2">
        <v>148</v>
      </c>
      <c r="J2604" s="2">
        <v>44</v>
      </c>
      <c r="K2604" s="2">
        <v>0</v>
      </c>
      <c r="L2604" s="2">
        <v>2016</v>
      </c>
      <c r="M2604" s="2">
        <v>891</v>
      </c>
      <c r="N2604" s="2">
        <v>1125</v>
      </c>
      <c r="O2604" s="2">
        <v>203010</v>
      </c>
      <c r="P2604" s="3"/>
      <c r="Q2604" s="3"/>
    </row>
    <row r="2605" spans="1:17" x14ac:dyDescent="0.2">
      <c r="A2605" s="5">
        <v>2008</v>
      </c>
      <c r="B2605" s="4" t="s">
        <v>351</v>
      </c>
      <c r="C2605" s="5" t="s">
        <v>352</v>
      </c>
      <c r="D2605" s="5">
        <v>2292</v>
      </c>
      <c r="E2605" s="5">
        <v>24244</v>
      </c>
      <c r="F2605" s="5">
        <v>2583</v>
      </c>
      <c r="G2605" s="5">
        <v>10618</v>
      </c>
      <c r="H2605" s="5">
        <v>13626</v>
      </c>
      <c r="I2605" s="5">
        <v>156</v>
      </c>
      <c r="J2605" s="5">
        <v>26</v>
      </c>
      <c r="K2605" s="5">
        <v>0</v>
      </c>
      <c r="L2605" s="5">
        <v>677</v>
      </c>
      <c r="M2605" s="5">
        <v>579</v>
      </c>
      <c r="N2605" s="5">
        <v>98</v>
      </c>
      <c r="O2605" s="5">
        <v>203010</v>
      </c>
      <c r="P2605" s="3"/>
      <c r="Q2605" s="3"/>
    </row>
    <row r="2606" spans="1:17" x14ac:dyDescent="0.2">
      <c r="A2606" s="2">
        <v>2009</v>
      </c>
      <c r="B2606" s="1" t="s">
        <v>351</v>
      </c>
      <c r="C2606" s="2" t="s">
        <v>352</v>
      </c>
      <c r="D2606" s="2">
        <v>1952</v>
      </c>
      <c r="E2606" s="2">
        <v>24902</v>
      </c>
      <c r="F2606" s="2">
        <v>1930</v>
      </c>
      <c r="G2606" s="2">
        <v>11091</v>
      </c>
      <c r="H2606" s="2">
        <v>13811</v>
      </c>
      <c r="I2606" s="2">
        <v>159</v>
      </c>
      <c r="J2606" s="2">
        <v>8</v>
      </c>
      <c r="K2606" s="2">
        <v>0</v>
      </c>
      <c r="L2606" s="2">
        <v>1894</v>
      </c>
      <c r="M2606" s="2">
        <v>710</v>
      </c>
      <c r="N2606" s="2">
        <v>1184</v>
      </c>
      <c r="O2606" s="2">
        <v>203010</v>
      </c>
      <c r="P2606" s="3"/>
      <c r="Q2606" s="3"/>
    </row>
    <row r="2607" spans="1:17" x14ac:dyDescent="0.2">
      <c r="A2607" s="5">
        <v>2010</v>
      </c>
      <c r="B2607" s="4" t="s">
        <v>351</v>
      </c>
      <c r="C2607" s="5" t="s">
        <v>352</v>
      </c>
      <c r="D2607" s="5">
        <v>2328</v>
      </c>
      <c r="E2607" s="5">
        <v>27385</v>
      </c>
      <c r="F2607" s="5">
        <v>1685</v>
      </c>
      <c r="G2607" s="5">
        <v>12165</v>
      </c>
      <c r="H2607" s="5">
        <v>15220</v>
      </c>
      <c r="I2607" s="5">
        <v>157</v>
      </c>
      <c r="J2607" s="5">
        <v>9</v>
      </c>
      <c r="K2607" s="5">
        <v>0</v>
      </c>
      <c r="L2607" s="5">
        <v>2265</v>
      </c>
      <c r="M2607" s="5">
        <v>813</v>
      </c>
      <c r="N2607" s="5">
        <v>1452</v>
      </c>
      <c r="O2607" s="5">
        <v>203010</v>
      </c>
      <c r="P2607" s="3"/>
      <c r="Q2607" s="3"/>
    </row>
    <row r="2608" spans="1:17" x14ac:dyDescent="0.2">
      <c r="A2608" s="2">
        <v>2011</v>
      </c>
      <c r="B2608" s="1" t="s">
        <v>351</v>
      </c>
      <c r="C2608" s="2" t="s">
        <v>352</v>
      </c>
      <c r="D2608" s="2">
        <v>2843</v>
      </c>
      <c r="E2608" s="2">
        <v>29903</v>
      </c>
      <c r="F2608" s="2">
        <v>1667</v>
      </c>
      <c r="G2608" s="2">
        <v>15176</v>
      </c>
      <c r="H2608" s="2">
        <v>14727</v>
      </c>
      <c r="I2608" s="2">
        <v>137</v>
      </c>
      <c r="J2608" s="2">
        <v>13</v>
      </c>
      <c r="K2608" s="2">
        <v>0</v>
      </c>
      <c r="L2608" s="2">
        <v>3141</v>
      </c>
      <c r="M2608" s="2">
        <v>1109</v>
      </c>
      <c r="N2608" s="2">
        <v>2032</v>
      </c>
      <c r="O2608" s="2">
        <v>203010</v>
      </c>
      <c r="P2608" s="3"/>
      <c r="Q2608" s="3"/>
    </row>
    <row r="2609" spans="1:17" x14ac:dyDescent="0.2">
      <c r="A2609" s="5">
        <v>2012</v>
      </c>
      <c r="B2609" s="4" t="s">
        <v>351</v>
      </c>
      <c r="C2609" s="5" t="s">
        <v>352</v>
      </c>
      <c r="D2609" s="5">
        <v>4917</v>
      </c>
      <c r="E2609" s="5">
        <v>33567</v>
      </c>
      <c r="F2609" s="5">
        <v>2990</v>
      </c>
      <c r="G2609" s="5">
        <v>16169</v>
      </c>
      <c r="H2609" s="5">
        <v>17398</v>
      </c>
      <c r="I2609" s="5">
        <v>127</v>
      </c>
      <c r="J2609" s="5">
        <v>21</v>
      </c>
      <c r="K2609" s="5">
        <v>0</v>
      </c>
      <c r="L2609" s="5">
        <v>2455</v>
      </c>
      <c r="M2609" s="5">
        <v>894</v>
      </c>
      <c r="N2609" s="5">
        <v>1561</v>
      </c>
      <c r="O2609" s="5">
        <v>203010</v>
      </c>
      <c r="P2609" s="3"/>
      <c r="Q2609" s="3"/>
    </row>
    <row r="2610" spans="1:17" x14ac:dyDescent="0.2">
      <c r="A2610" s="2">
        <v>2013</v>
      </c>
      <c r="B2610" s="1" t="s">
        <v>351</v>
      </c>
      <c r="C2610" s="2" t="s">
        <v>352</v>
      </c>
      <c r="D2610" s="2">
        <v>2908</v>
      </c>
      <c r="E2610" s="2">
        <v>33070</v>
      </c>
      <c r="F2610" s="2">
        <v>4737</v>
      </c>
      <c r="G2610" s="2">
        <v>17793</v>
      </c>
      <c r="H2610" s="2">
        <v>15277</v>
      </c>
      <c r="I2610" s="2">
        <v>189</v>
      </c>
      <c r="J2610" s="2">
        <v>18</v>
      </c>
      <c r="K2610" s="2">
        <v>0</v>
      </c>
      <c r="L2610" s="2">
        <v>3289</v>
      </c>
      <c r="M2610" s="2">
        <v>1192</v>
      </c>
      <c r="N2610" s="2">
        <v>2097</v>
      </c>
      <c r="O2610" s="2">
        <v>203010</v>
      </c>
      <c r="P2610" s="3"/>
      <c r="Q2610" s="3"/>
    </row>
    <row r="2611" spans="1:17" x14ac:dyDescent="0.2">
      <c r="A2611" s="5">
        <v>2014</v>
      </c>
      <c r="B2611" s="4" t="s">
        <v>351</v>
      </c>
      <c r="C2611" s="5" t="s">
        <v>352</v>
      </c>
      <c r="D2611" s="5">
        <v>3763</v>
      </c>
      <c r="E2611" s="5">
        <v>37069</v>
      </c>
      <c r="F2611" s="5">
        <v>7268</v>
      </c>
      <c r="G2611" s="5">
        <v>22076</v>
      </c>
      <c r="H2611" s="5">
        <v>14993</v>
      </c>
      <c r="I2611" s="5">
        <v>272</v>
      </c>
      <c r="J2611" s="5">
        <v>14</v>
      </c>
      <c r="K2611" s="5">
        <v>0</v>
      </c>
      <c r="L2611" s="5">
        <v>1627</v>
      </c>
      <c r="M2611" s="5">
        <v>577</v>
      </c>
      <c r="N2611" s="5">
        <v>1050</v>
      </c>
      <c r="O2611" s="5">
        <v>203010</v>
      </c>
      <c r="P2611" s="3"/>
      <c r="Q2611" s="3"/>
    </row>
    <row r="2612" spans="1:17" x14ac:dyDescent="0.2">
      <c r="A2612" s="2">
        <v>2015</v>
      </c>
      <c r="B2612" s="1" t="s">
        <v>351</v>
      </c>
      <c r="C2612" s="2" t="s">
        <v>352</v>
      </c>
      <c r="D2612" s="2">
        <v>3534</v>
      </c>
      <c r="E2612" s="2">
        <v>46064</v>
      </c>
      <c r="F2612" s="2">
        <v>13867</v>
      </c>
      <c r="G2612" s="2">
        <v>32280</v>
      </c>
      <c r="H2612" s="2">
        <v>13784</v>
      </c>
      <c r="I2612" s="2">
        <v>378</v>
      </c>
      <c r="J2612" s="2">
        <v>21</v>
      </c>
      <c r="K2612" s="2">
        <v>0</v>
      </c>
      <c r="L2612" s="2">
        <v>2740</v>
      </c>
      <c r="M2612" s="2">
        <v>920</v>
      </c>
      <c r="N2612" s="2">
        <v>1820</v>
      </c>
      <c r="O2612" s="2">
        <v>203010</v>
      </c>
      <c r="P2612" s="3"/>
      <c r="Q2612" s="3"/>
    </row>
    <row r="2613" spans="1:17" x14ac:dyDescent="0.2">
      <c r="A2613" s="5">
        <v>2016</v>
      </c>
      <c r="B2613" s="4" t="s">
        <v>351</v>
      </c>
      <c r="C2613" s="5" t="s">
        <v>352</v>
      </c>
      <c r="D2613" s="5">
        <v>3969</v>
      </c>
      <c r="E2613" s="5">
        <v>48552</v>
      </c>
      <c r="F2613" s="5">
        <v>14931</v>
      </c>
      <c r="G2613" s="5">
        <v>32479</v>
      </c>
      <c r="H2613" s="5">
        <v>16073</v>
      </c>
      <c r="I2613" s="5">
        <v>553</v>
      </c>
      <c r="J2613" s="5">
        <v>33</v>
      </c>
      <c r="K2613" s="5">
        <v>0</v>
      </c>
      <c r="L2613" s="5">
        <v>4579</v>
      </c>
      <c r="M2613" s="5">
        <v>1582</v>
      </c>
      <c r="N2613" s="5">
        <v>2997</v>
      </c>
      <c r="O2613" s="5">
        <v>203010</v>
      </c>
      <c r="P2613" s="3"/>
      <c r="Q2613" s="3"/>
    </row>
    <row r="2614" spans="1:17" x14ac:dyDescent="0.2">
      <c r="A2614" s="2">
        <v>2017</v>
      </c>
      <c r="B2614" s="1" t="s">
        <v>351</v>
      </c>
      <c r="C2614" s="2" t="s">
        <v>352</v>
      </c>
      <c r="D2614" s="2">
        <v>3265</v>
      </c>
      <c r="E2614" s="2">
        <v>52330</v>
      </c>
      <c r="F2614" s="2">
        <v>16585</v>
      </c>
      <c r="G2614" s="2">
        <v>32914</v>
      </c>
      <c r="H2614" s="2">
        <v>19416</v>
      </c>
      <c r="I2614" s="2">
        <v>619</v>
      </c>
      <c r="J2614" s="2">
        <v>48</v>
      </c>
      <c r="K2614" s="2">
        <v>0</v>
      </c>
      <c r="L2614" s="2">
        <v>4353</v>
      </c>
      <c r="M2614" s="2">
        <v>-219</v>
      </c>
      <c r="N2614" s="2">
        <v>4572</v>
      </c>
      <c r="O2614" s="2">
        <v>203010</v>
      </c>
      <c r="P2614" s="3"/>
      <c r="Q2614" s="3"/>
    </row>
    <row r="2615" spans="1:17" x14ac:dyDescent="0.2">
      <c r="A2615" s="5">
        <v>2018</v>
      </c>
      <c r="B2615" s="4" t="s">
        <v>351</v>
      </c>
      <c r="C2615" s="5" t="s">
        <v>352</v>
      </c>
      <c r="D2615" s="5">
        <v>2319</v>
      </c>
      <c r="E2615" s="5">
        <v>54403</v>
      </c>
      <c r="F2615" s="5">
        <v>17581</v>
      </c>
      <c r="G2615" s="5">
        <v>36646</v>
      </c>
      <c r="H2615" s="5">
        <v>17757</v>
      </c>
      <c r="I2615" s="5">
        <v>652</v>
      </c>
      <c r="J2615" s="5">
        <v>59</v>
      </c>
      <c r="K2615" s="5">
        <v>0</v>
      </c>
      <c r="L2615" s="5">
        <v>655</v>
      </c>
      <c r="M2615" s="5">
        <v>115</v>
      </c>
      <c r="N2615" s="5">
        <v>540</v>
      </c>
      <c r="O2615" s="5">
        <v>203010</v>
      </c>
      <c r="P2615" s="3"/>
      <c r="Q2615" s="3"/>
    </row>
    <row r="2616" spans="1:17" x14ac:dyDescent="0.2">
      <c r="A2616" s="2">
        <v>2004</v>
      </c>
      <c r="B2616" s="1" t="s">
        <v>353</v>
      </c>
      <c r="C2616" s="2" t="s">
        <v>354</v>
      </c>
      <c r="D2616" s="2">
        <v>52.941000000000003</v>
      </c>
      <c r="E2616" s="2">
        <v>31067.944</v>
      </c>
      <c r="F2616" s="2"/>
      <c r="G2616" s="2">
        <v>22143.526999999998</v>
      </c>
      <c r="H2616" s="2">
        <v>8924.4169999999995</v>
      </c>
      <c r="I2616" s="2">
        <v>670.94500000000005</v>
      </c>
      <c r="J2616" s="2"/>
      <c r="K2616" s="2">
        <v>0</v>
      </c>
      <c r="L2616" s="2">
        <v>1566.114</v>
      </c>
      <c r="M2616" s="2">
        <v>670.92200000000003</v>
      </c>
      <c r="N2616" s="2">
        <v>899.58799999999997</v>
      </c>
      <c r="O2616" s="2">
        <v>551010</v>
      </c>
      <c r="P2616" s="3"/>
      <c r="Q2616" s="3"/>
    </row>
    <row r="2617" spans="1:17" x14ac:dyDescent="0.2">
      <c r="A2617" s="5">
        <v>2005</v>
      </c>
      <c r="B2617" s="4" t="s">
        <v>353</v>
      </c>
      <c r="C2617" s="5" t="s">
        <v>354</v>
      </c>
      <c r="D2617" s="5">
        <v>64</v>
      </c>
      <c r="E2617" s="5">
        <v>31841</v>
      </c>
      <c r="F2617" s="5"/>
      <c r="G2617" s="5">
        <v>22469</v>
      </c>
      <c r="H2617" s="5">
        <v>9372</v>
      </c>
      <c r="I2617" s="5">
        <v>661</v>
      </c>
      <c r="J2617" s="5"/>
      <c r="K2617" s="5">
        <v>0</v>
      </c>
      <c r="L2617" s="5">
        <v>1642</v>
      </c>
      <c r="M2617" s="5">
        <v>754</v>
      </c>
      <c r="N2617" s="5">
        <v>876</v>
      </c>
      <c r="O2617" s="5">
        <v>551010</v>
      </c>
      <c r="P2617" s="3"/>
      <c r="Q2617" s="3"/>
    </row>
    <row r="2618" spans="1:17" x14ac:dyDescent="0.2">
      <c r="A2618" s="2">
        <v>2006</v>
      </c>
      <c r="B2618" s="1" t="s">
        <v>353</v>
      </c>
      <c r="C2618" s="2" t="s">
        <v>354</v>
      </c>
      <c r="D2618" s="2">
        <v>90</v>
      </c>
      <c r="E2618" s="2">
        <v>31196</v>
      </c>
      <c r="F2618" s="2"/>
      <c r="G2618" s="2">
        <v>22161</v>
      </c>
      <c r="H2618" s="2">
        <v>9035</v>
      </c>
      <c r="I2618" s="2">
        <v>721</v>
      </c>
      <c r="J2618" s="2"/>
      <c r="K2618" s="2">
        <v>0</v>
      </c>
      <c r="L2618" s="2">
        <v>2060</v>
      </c>
      <c r="M2618" s="2">
        <v>795</v>
      </c>
      <c r="N2618" s="2">
        <v>1261</v>
      </c>
      <c r="O2618" s="2">
        <v>551010</v>
      </c>
      <c r="P2618" s="3"/>
      <c r="Q2618" s="3"/>
    </row>
    <row r="2619" spans="1:17" x14ac:dyDescent="0.2">
      <c r="A2619" s="5">
        <v>2007</v>
      </c>
      <c r="B2619" s="4" t="s">
        <v>353</v>
      </c>
      <c r="C2619" s="5" t="s">
        <v>354</v>
      </c>
      <c r="D2619" s="5">
        <v>129</v>
      </c>
      <c r="E2619" s="5">
        <v>32068</v>
      </c>
      <c r="F2619" s="5"/>
      <c r="G2619" s="5">
        <v>23091</v>
      </c>
      <c r="H2619" s="5">
        <v>8977</v>
      </c>
      <c r="I2619" s="5">
        <v>775</v>
      </c>
      <c r="J2619" s="5"/>
      <c r="K2619" s="5">
        <v>0</v>
      </c>
      <c r="L2619" s="5">
        <v>2192</v>
      </c>
      <c r="M2619" s="5">
        <v>883</v>
      </c>
      <c r="N2619" s="5">
        <v>1309</v>
      </c>
      <c r="O2619" s="5">
        <v>551010</v>
      </c>
      <c r="P2619" s="3"/>
      <c r="Q2619" s="3"/>
    </row>
    <row r="2620" spans="1:17" x14ac:dyDescent="0.2">
      <c r="A2620" s="2">
        <v>2008</v>
      </c>
      <c r="B2620" s="1" t="s">
        <v>353</v>
      </c>
      <c r="C2620" s="2" t="s">
        <v>354</v>
      </c>
      <c r="D2620" s="2">
        <v>545</v>
      </c>
      <c r="E2620" s="2">
        <v>33521</v>
      </c>
      <c r="F2620" s="2"/>
      <c r="G2620" s="2">
        <v>25238</v>
      </c>
      <c r="H2620" s="2">
        <v>8283</v>
      </c>
      <c r="I2620" s="2">
        <v>754</v>
      </c>
      <c r="J2620" s="2"/>
      <c r="K2620" s="2">
        <v>0</v>
      </c>
      <c r="L2620" s="2">
        <v>2119</v>
      </c>
      <c r="M2620" s="2">
        <v>777</v>
      </c>
      <c r="N2620" s="2">
        <v>1342</v>
      </c>
      <c r="O2620" s="2">
        <v>551010</v>
      </c>
      <c r="P2620" s="3"/>
      <c r="Q2620" s="3"/>
    </row>
    <row r="2621" spans="1:17" x14ac:dyDescent="0.2">
      <c r="A2621" s="5">
        <v>2009</v>
      </c>
      <c r="B2621" s="4" t="s">
        <v>353</v>
      </c>
      <c r="C2621" s="5" t="s">
        <v>354</v>
      </c>
      <c r="D2621" s="5">
        <v>874</v>
      </c>
      <c r="E2621" s="5">
        <v>34304</v>
      </c>
      <c r="F2621" s="5"/>
      <c r="G2621" s="5">
        <v>25747</v>
      </c>
      <c r="H2621" s="5">
        <v>8559</v>
      </c>
      <c r="I2621" s="5">
        <v>832</v>
      </c>
      <c r="J2621" s="5"/>
      <c r="K2621" s="5">
        <v>-16</v>
      </c>
      <c r="L2621" s="5">
        <v>1235</v>
      </c>
      <c r="M2621" s="5">
        <v>245</v>
      </c>
      <c r="N2621" s="5">
        <v>1006</v>
      </c>
      <c r="O2621" s="5">
        <v>551010</v>
      </c>
      <c r="P2621" s="3"/>
      <c r="Q2621" s="3"/>
    </row>
    <row r="2622" spans="1:17" x14ac:dyDescent="0.2">
      <c r="A2622" s="2">
        <v>2010</v>
      </c>
      <c r="B2622" s="1" t="s">
        <v>353</v>
      </c>
      <c r="C2622" s="2" t="s">
        <v>354</v>
      </c>
      <c r="D2622" s="2">
        <v>1019</v>
      </c>
      <c r="E2622" s="2">
        <v>34805</v>
      </c>
      <c r="F2622" s="2"/>
      <c r="G2622" s="2">
        <v>26292</v>
      </c>
      <c r="H2622" s="2">
        <v>8545</v>
      </c>
      <c r="I2622" s="2">
        <v>845</v>
      </c>
      <c r="J2622" s="2"/>
      <c r="K2622" s="2">
        <v>-24</v>
      </c>
      <c r="L2622" s="2">
        <v>1242</v>
      </c>
      <c r="M2622" s="2">
        <v>482</v>
      </c>
      <c r="N2622" s="2">
        <v>784</v>
      </c>
      <c r="O2622" s="2">
        <v>551010</v>
      </c>
      <c r="P2622" s="3"/>
      <c r="Q2622" s="3"/>
    </row>
    <row r="2623" spans="1:17" x14ac:dyDescent="0.2">
      <c r="A2623" s="5">
        <v>2011</v>
      </c>
      <c r="B2623" s="4" t="s">
        <v>353</v>
      </c>
      <c r="C2623" s="5" t="s">
        <v>354</v>
      </c>
      <c r="D2623" s="5">
        <v>202</v>
      </c>
      <c r="E2623" s="5">
        <v>47326</v>
      </c>
      <c r="F2623" s="5"/>
      <c r="G2623" s="5">
        <v>34027</v>
      </c>
      <c r="H2623" s="5">
        <v>13280</v>
      </c>
      <c r="I2623" s="5">
        <v>1005</v>
      </c>
      <c r="J2623" s="5"/>
      <c r="K2623" s="5">
        <v>-16</v>
      </c>
      <c r="L2623" s="5">
        <v>1443</v>
      </c>
      <c r="M2623" s="5">
        <v>574</v>
      </c>
      <c r="N2623" s="5">
        <v>885</v>
      </c>
      <c r="O2623" s="5">
        <v>551010</v>
      </c>
      <c r="P2623" s="3"/>
      <c r="Q2623" s="3"/>
    </row>
    <row r="2624" spans="1:17" x14ac:dyDescent="0.2">
      <c r="A2624" s="2">
        <v>2012</v>
      </c>
      <c r="B2624" s="1" t="s">
        <v>353</v>
      </c>
      <c r="C2624" s="2" t="s">
        <v>354</v>
      </c>
      <c r="D2624" s="2">
        <v>172</v>
      </c>
      <c r="E2624" s="2">
        <v>50406</v>
      </c>
      <c r="F2624" s="2"/>
      <c r="G2624" s="2">
        <v>37313</v>
      </c>
      <c r="H2624" s="2">
        <v>13084</v>
      </c>
      <c r="I2624" s="2">
        <v>999</v>
      </c>
      <c r="J2624" s="2"/>
      <c r="K2624" s="2">
        <v>1</v>
      </c>
      <c r="L2624" s="2">
        <v>1324</v>
      </c>
      <c r="M2624" s="2">
        <v>553</v>
      </c>
      <c r="N2624" s="2">
        <v>770</v>
      </c>
      <c r="O2624" s="2">
        <v>551010</v>
      </c>
      <c r="P2624" s="3"/>
      <c r="Q2624" s="3"/>
    </row>
    <row r="2625" spans="1:17" x14ac:dyDescent="0.2">
      <c r="A2625" s="5">
        <v>2013</v>
      </c>
      <c r="B2625" s="4" t="s">
        <v>353</v>
      </c>
      <c r="C2625" s="5" t="s">
        <v>354</v>
      </c>
      <c r="D2625" s="5">
        <v>218</v>
      </c>
      <c r="E2625" s="5">
        <v>50424</v>
      </c>
      <c r="F2625" s="5"/>
      <c r="G2625" s="5">
        <v>37729</v>
      </c>
      <c r="H2625" s="5">
        <v>12692</v>
      </c>
      <c r="I2625" s="5">
        <v>1012</v>
      </c>
      <c r="J2625" s="5"/>
      <c r="K2625" s="5">
        <v>0</v>
      </c>
      <c r="L2625" s="5">
        <v>570</v>
      </c>
      <c r="M2625" s="5">
        <v>195</v>
      </c>
      <c r="N2625" s="5">
        <v>392</v>
      </c>
      <c r="O2625" s="5">
        <v>551010</v>
      </c>
      <c r="P2625" s="3"/>
      <c r="Q2625" s="3"/>
    </row>
    <row r="2626" spans="1:17" x14ac:dyDescent="0.2">
      <c r="A2626" s="2">
        <v>2014</v>
      </c>
      <c r="B2626" s="1" t="s">
        <v>353</v>
      </c>
      <c r="C2626" s="2" t="s">
        <v>354</v>
      </c>
      <c r="D2626" s="2">
        <v>85</v>
      </c>
      <c r="E2626" s="2">
        <v>52166</v>
      </c>
      <c r="F2626" s="2"/>
      <c r="G2626" s="2">
        <v>39744</v>
      </c>
      <c r="H2626" s="2">
        <v>12420</v>
      </c>
      <c r="I2626" s="2">
        <v>1073</v>
      </c>
      <c r="J2626" s="2"/>
      <c r="K2626" s="2">
        <v>0</v>
      </c>
      <c r="L2626" s="2">
        <v>156</v>
      </c>
      <c r="M2626" s="2">
        <v>-57</v>
      </c>
      <c r="N2626" s="2">
        <v>299</v>
      </c>
      <c r="O2626" s="2">
        <v>551010</v>
      </c>
      <c r="P2626" s="3"/>
      <c r="Q2626" s="3"/>
    </row>
    <row r="2627" spans="1:17" x14ac:dyDescent="0.2">
      <c r="A2627" s="5">
        <v>2015</v>
      </c>
      <c r="B2627" s="4" t="s">
        <v>353</v>
      </c>
      <c r="C2627" s="5" t="s">
        <v>354</v>
      </c>
      <c r="D2627" s="5">
        <v>131</v>
      </c>
      <c r="E2627" s="5">
        <v>52187</v>
      </c>
      <c r="F2627" s="5"/>
      <c r="G2627" s="5">
        <v>39765</v>
      </c>
      <c r="H2627" s="5">
        <v>12421</v>
      </c>
      <c r="I2627" s="5">
        <v>1132</v>
      </c>
      <c r="J2627" s="5"/>
      <c r="K2627" s="5">
        <v>0</v>
      </c>
      <c r="L2627" s="5">
        <v>893</v>
      </c>
      <c r="M2627" s="5">
        <v>315</v>
      </c>
      <c r="N2627" s="5">
        <v>578</v>
      </c>
      <c r="O2627" s="5">
        <v>551010</v>
      </c>
      <c r="P2627" s="3"/>
      <c r="Q2627" s="3"/>
    </row>
    <row r="2628" spans="1:17" x14ac:dyDescent="0.2">
      <c r="A2628" s="2">
        <v>2016</v>
      </c>
      <c r="B2628" s="1" t="s">
        <v>353</v>
      </c>
      <c r="C2628" s="2" t="s">
        <v>354</v>
      </c>
      <c r="D2628" s="2">
        <v>199</v>
      </c>
      <c r="E2628" s="2">
        <v>43148</v>
      </c>
      <c r="F2628" s="2"/>
      <c r="G2628" s="2">
        <v>36907</v>
      </c>
      <c r="H2628" s="2">
        <v>6241</v>
      </c>
      <c r="I2628" s="2">
        <v>1146</v>
      </c>
      <c r="J2628" s="2"/>
      <c r="K2628" s="2">
        <v>0</v>
      </c>
      <c r="L2628" s="2">
        <v>-9232</v>
      </c>
      <c r="M2628" s="2">
        <v>-3055</v>
      </c>
      <c r="N2628" s="2">
        <v>-6177</v>
      </c>
      <c r="O2628" s="2">
        <v>551010</v>
      </c>
      <c r="P2628" s="3"/>
      <c r="Q2628" s="3"/>
    </row>
    <row r="2629" spans="1:17" x14ac:dyDescent="0.2">
      <c r="A2629" s="5">
        <v>2017</v>
      </c>
      <c r="B2629" s="4" t="s">
        <v>353</v>
      </c>
      <c r="C2629" s="5" t="s">
        <v>354</v>
      </c>
      <c r="D2629" s="5">
        <v>589</v>
      </c>
      <c r="E2629" s="5">
        <v>42257</v>
      </c>
      <c r="F2629" s="5"/>
      <c r="G2629" s="5">
        <v>38332</v>
      </c>
      <c r="H2629" s="5">
        <v>3925</v>
      </c>
      <c r="I2629" s="5">
        <v>1172</v>
      </c>
      <c r="J2629" s="5"/>
      <c r="K2629" s="5">
        <v>0</v>
      </c>
      <c r="L2629" s="5">
        <v>-829</v>
      </c>
      <c r="M2629" s="5">
        <v>895</v>
      </c>
      <c r="N2629" s="5">
        <v>-1724</v>
      </c>
      <c r="O2629" s="5">
        <v>551010</v>
      </c>
      <c r="P2629" s="3"/>
      <c r="Q2629" s="3"/>
    </row>
    <row r="2630" spans="1:17" x14ac:dyDescent="0.2">
      <c r="A2630" s="2">
        <v>2018</v>
      </c>
      <c r="B2630" s="1" t="s">
        <v>353</v>
      </c>
      <c r="C2630" s="2" t="s">
        <v>354</v>
      </c>
      <c r="D2630" s="2">
        <v>429</v>
      </c>
      <c r="E2630" s="2">
        <v>40063</v>
      </c>
      <c r="F2630" s="2"/>
      <c r="G2630" s="2">
        <v>33249</v>
      </c>
      <c r="H2630" s="2">
        <v>6814</v>
      </c>
      <c r="I2630" s="2">
        <v>1006</v>
      </c>
      <c r="J2630" s="2"/>
      <c r="K2630" s="2">
        <v>0</v>
      </c>
      <c r="L2630" s="2">
        <v>1512</v>
      </c>
      <c r="M2630" s="2">
        <v>490</v>
      </c>
      <c r="N2630" s="2">
        <v>1348</v>
      </c>
      <c r="O2630" s="2">
        <v>551010</v>
      </c>
      <c r="P2630" s="3"/>
      <c r="Q2630" s="3"/>
    </row>
    <row r="2631" spans="1:17" x14ac:dyDescent="0.2">
      <c r="A2631" s="5">
        <v>2019</v>
      </c>
      <c r="B2631" s="4" t="s">
        <v>353</v>
      </c>
      <c r="C2631" s="5" t="s">
        <v>354</v>
      </c>
      <c r="D2631" s="5">
        <v>679</v>
      </c>
      <c r="E2631" s="5">
        <v>42301</v>
      </c>
      <c r="F2631" s="5"/>
      <c r="G2631" s="5">
        <v>35326</v>
      </c>
      <c r="H2631" s="5">
        <v>6975</v>
      </c>
      <c r="I2631" s="5">
        <v>1033</v>
      </c>
      <c r="J2631" s="5"/>
      <c r="K2631" s="5">
        <v>0</v>
      </c>
      <c r="L2631" s="5">
        <v>1117</v>
      </c>
      <c r="M2631" s="5">
        <v>213</v>
      </c>
      <c r="N2631" s="5">
        <v>912</v>
      </c>
      <c r="O2631" s="5">
        <v>551010</v>
      </c>
      <c r="P2631" s="3"/>
      <c r="Q2631" s="3"/>
    </row>
    <row r="2632" spans="1:17" x14ac:dyDescent="0.2">
      <c r="A2632" s="2">
        <v>2004</v>
      </c>
      <c r="B2632" s="1" t="s">
        <v>355</v>
      </c>
      <c r="C2632" s="2" t="s">
        <v>356</v>
      </c>
      <c r="D2632" s="2">
        <v>140.501</v>
      </c>
      <c r="E2632" s="2">
        <v>362.85899999999998</v>
      </c>
      <c r="F2632" s="2">
        <v>0</v>
      </c>
      <c r="G2632" s="2">
        <v>55.213999999999999</v>
      </c>
      <c r="H2632" s="2">
        <v>307.64499999999998</v>
      </c>
      <c r="I2632" s="2">
        <v>0</v>
      </c>
      <c r="J2632" s="2"/>
      <c r="K2632" s="2">
        <v>0</v>
      </c>
      <c r="L2632" s="2">
        <v>29.059000000000001</v>
      </c>
      <c r="M2632" s="2">
        <v>-3.8940000000000001</v>
      </c>
      <c r="N2632" s="2">
        <v>32.953000000000003</v>
      </c>
      <c r="O2632" s="2">
        <v>452010</v>
      </c>
      <c r="P2632" s="3"/>
      <c r="Q2632" s="3"/>
    </row>
    <row r="2633" spans="1:17" x14ac:dyDescent="0.2">
      <c r="A2633" s="5">
        <v>2005</v>
      </c>
      <c r="B2633" s="4" t="s">
        <v>355</v>
      </c>
      <c r="C2633" s="5" t="s">
        <v>356</v>
      </c>
      <c r="D2633" s="5">
        <v>236.18100000000001</v>
      </c>
      <c r="E2633" s="5">
        <v>537.49900000000002</v>
      </c>
      <c r="F2633" s="5">
        <v>0</v>
      </c>
      <c r="G2633" s="5">
        <v>73.289000000000001</v>
      </c>
      <c r="H2633" s="5">
        <v>464.21</v>
      </c>
      <c r="I2633" s="5">
        <v>0</v>
      </c>
      <c r="J2633" s="5"/>
      <c r="K2633" s="5">
        <v>0</v>
      </c>
      <c r="L2633" s="5">
        <v>79.966999999999999</v>
      </c>
      <c r="M2633" s="5">
        <v>28.234000000000002</v>
      </c>
      <c r="N2633" s="5">
        <v>51.732999999999997</v>
      </c>
      <c r="O2633" s="5">
        <v>452010</v>
      </c>
      <c r="P2633" s="3"/>
      <c r="Q2633" s="3"/>
    </row>
    <row r="2634" spans="1:17" x14ac:dyDescent="0.2">
      <c r="A2634" s="2">
        <v>2006</v>
      </c>
      <c r="B2634" s="1" t="s">
        <v>355</v>
      </c>
      <c r="C2634" s="2" t="s">
        <v>356</v>
      </c>
      <c r="D2634" s="2">
        <v>374.173</v>
      </c>
      <c r="E2634" s="2">
        <v>729.51099999999997</v>
      </c>
      <c r="F2634" s="2">
        <v>0</v>
      </c>
      <c r="G2634" s="2">
        <v>113.053</v>
      </c>
      <c r="H2634" s="2">
        <v>616.45799999999997</v>
      </c>
      <c r="I2634" s="2">
        <v>0</v>
      </c>
      <c r="J2634" s="2"/>
      <c r="K2634" s="2">
        <v>0</v>
      </c>
      <c r="L2634" s="2">
        <v>107.569</v>
      </c>
      <c r="M2634" s="2">
        <v>41.564</v>
      </c>
      <c r="N2634" s="2">
        <v>66.004999999999995</v>
      </c>
      <c r="O2634" s="2">
        <v>452010</v>
      </c>
      <c r="P2634" s="3"/>
      <c r="Q2634" s="3"/>
    </row>
    <row r="2635" spans="1:17" x14ac:dyDescent="0.2">
      <c r="A2635" s="5">
        <v>2007</v>
      </c>
      <c r="B2635" s="4" t="s">
        <v>355</v>
      </c>
      <c r="C2635" s="5" t="s">
        <v>356</v>
      </c>
      <c r="D2635" s="5">
        <v>258.46499999999997</v>
      </c>
      <c r="E2635" s="5">
        <v>944.28800000000001</v>
      </c>
      <c r="F2635" s="5">
        <v>0</v>
      </c>
      <c r="G2635" s="5">
        <v>173.71100000000001</v>
      </c>
      <c r="H2635" s="5">
        <v>770.577</v>
      </c>
      <c r="I2635" s="5">
        <v>0</v>
      </c>
      <c r="J2635" s="5"/>
      <c r="K2635" s="5">
        <v>0</v>
      </c>
      <c r="L2635" s="5">
        <v>127.693</v>
      </c>
      <c r="M2635" s="5">
        <v>50.692999999999998</v>
      </c>
      <c r="N2635" s="5">
        <v>77</v>
      </c>
      <c r="O2635" s="5">
        <v>452010</v>
      </c>
      <c r="P2635" s="3"/>
      <c r="Q2635" s="3"/>
    </row>
    <row r="2636" spans="1:17" x14ac:dyDescent="0.2">
      <c r="A2636" s="2">
        <v>2008</v>
      </c>
      <c r="B2636" s="1" t="s">
        <v>355</v>
      </c>
      <c r="C2636" s="2" t="s">
        <v>356</v>
      </c>
      <c r="D2636" s="2">
        <v>190.18600000000001</v>
      </c>
      <c r="E2636" s="2">
        <v>939.22299999999996</v>
      </c>
      <c r="F2636" s="2">
        <v>0</v>
      </c>
      <c r="G2636" s="2">
        <v>220.964</v>
      </c>
      <c r="H2636" s="2">
        <v>718.25900000000001</v>
      </c>
      <c r="I2636" s="2">
        <v>0</v>
      </c>
      <c r="J2636" s="2">
        <v>17.5</v>
      </c>
      <c r="K2636" s="2">
        <v>0</v>
      </c>
      <c r="L2636" s="2">
        <v>118.264</v>
      </c>
      <c r="M2636" s="2">
        <v>43.933</v>
      </c>
      <c r="N2636" s="2">
        <v>74.331000000000003</v>
      </c>
      <c r="O2636" s="2">
        <v>452010</v>
      </c>
      <c r="P2636" s="3"/>
      <c r="Q2636" s="3"/>
    </row>
    <row r="2637" spans="1:17" x14ac:dyDescent="0.2">
      <c r="A2637" s="5">
        <v>2009</v>
      </c>
      <c r="B2637" s="4" t="s">
        <v>355</v>
      </c>
      <c r="C2637" s="5" t="s">
        <v>356</v>
      </c>
      <c r="D2637" s="5">
        <v>317.12799999999999</v>
      </c>
      <c r="E2637" s="5">
        <v>1068.645</v>
      </c>
      <c r="F2637" s="5">
        <v>0</v>
      </c>
      <c r="G2637" s="5">
        <v>269.625</v>
      </c>
      <c r="H2637" s="5">
        <v>799.02</v>
      </c>
      <c r="I2637" s="5">
        <v>0</v>
      </c>
      <c r="J2637" s="5">
        <v>9.9</v>
      </c>
      <c r="K2637" s="5">
        <v>0</v>
      </c>
      <c r="L2637" s="5">
        <v>131.648</v>
      </c>
      <c r="M2637" s="5">
        <v>40.113</v>
      </c>
      <c r="N2637" s="5">
        <v>91.534999999999997</v>
      </c>
      <c r="O2637" s="5">
        <v>452010</v>
      </c>
      <c r="P2637" s="3"/>
      <c r="Q2637" s="3"/>
    </row>
    <row r="2638" spans="1:17" x14ac:dyDescent="0.2">
      <c r="A2638" s="2">
        <v>2010</v>
      </c>
      <c r="B2638" s="1" t="s">
        <v>355</v>
      </c>
      <c r="C2638" s="2" t="s">
        <v>356</v>
      </c>
      <c r="D2638" s="2">
        <v>428.49599999999998</v>
      </c>
      <c r="E2638" s="2">
        <v>1362.192</v>
      </c>
      <c r="F2638" s="2">
        <v>0</v>
      </c>
      <c r="G2638" s="2">
        <v>358.49400000000003</v>
      </c>
      <c r="H2638" s="2">
        <v>1003.698</v>
      </c>
      <c r="I2638" s="2">
        <v>0</v>
      </c>
      <c r="J2638" s="2">
        <v>8.1</v>
      </c>
      <c r="K2638" s="2">
        <v>0</v>
      </c>
      <c r="L2638" s="2">
        <v>237.62700000000001</v>
      </c>
      <c r="M2638" s="2">
        <v>86.474000000000004</v>
      </c>
      <c r="N2638" s="2">
        <v>151.15299999999999</v>
      </c>
      <c r="O2638" s="2">
        <v>452010</v>
      </c>
      <c r="P2638" s="3"/>
      <c r="Q2638" s="3"/>
    </row>
    <row r="2639" spans="1:17" x14ac:dyDescent="0.2">
      <c r="A2639" s="5">
        <v>2011</v>
      </c>
      <c r="B2639" s="4" t="s">
        <v>355</v>
      </c>
      <c r="C2639" s="5" t="s">
        <v>356</v>
      </c>
      <c r="D2639" s="5">
        <v>542.54999999999995</v>
      </c>
      <c r="E2639" s="5">
        <v>1568.549</v>
      </c>
      <c r="F2639" s="5">
        <v>0</v>
      </c>
      <c r="G2639" s="5">
        <v>463.113</v>
      </c>
      <c r="H2639" s="5">
        <v>1105.4359999999999</v>
      </c>
      <c r="I2639" s="5">
        <v>0</v>
      </c>
      <c r="J2639" s="5">
        <v>8.1</v>
      </c>
      <c r="K2639" s="5">
        <v>0</v>
      </c>
      <c r="L2639" s="5">
        <v>360.75099999999998</v>
      </c>
      <c r="M2639" s="5">
        <v>119.354</v>
      </c>
      <c r="N2639" s="5">
        <v>241.39699999999999</v>
      </c>
      <c r="O2639" s="5">
        <v>452010</v>
      </c>
      <c r="P2639" s="3"/>
      <c r="Q2639" s="3"/>
    </row>
    <row r="2640" spans="1:17" x14ac:dyDescent="0.2">
      <c r="A2640" s="2">
        <v>2012</v>
      </c>
      <c r="B2640" s="1" t="s">
        <v>355</v>
      </c>
      <c r="C2640" s="2" t="s">
        <v>356</v>
      </c>
      <c r="D2640" s="2">
        <v>532.15099999999995</v>
      </c>
      <c r="E2640" s="2">
        <v>1911.201</v>
      </c>
      <c r="F2640" s="2">
        <v>0</v>
      </c>
      <c r="G2640" s="2">
        <v>581.80100000000004</v>
      </c>
      <c r="H2640" s="2">
        <v>1329.4</v>
      </c>
      <c r="I2640" s="2">
        <v>0</v>
      </c>
      <c r="J2640" s="2">
        <v>6.9</v>
      </c>
      <c r="K2640" s="2">
        <v>0</v>
      </c>
      <c r="L2640" s="2">
        <v>432.214</v>
      </c>
      <c r="M2640" s="2">
        <v>157.02799999999999</v>
      </c>
      <c r="N2640" s="2">
        <v>275.18599999999998</v>
      </c>
      <c r="O2640" s="2">
        <v>452010</v>
      </c>
      <c r="P2640" s="3"/>
      <c r="Q2640" s="3"/>
    </row>
    <row r="2641" spans="1:17" x14ac:dyDescent="0.2">
      <c r="A2641" s="5">
        <v>2013</v>
      </c>
      <c r="B2641" s="4" t="s">
        <v>355</v>
      </c>
      <c r="C2641" s="5" t="s">
        <v>356</v>
      </c>
      <c r="D2641" s="5">
        <v>542.14300000000003</v>
      </c>
      <c r="E2641" s="5">
        <v>2230.5540000000001</v>
      </c>
      <c r="F2641" s="5">
        <v>0</v>
      </c>
      <c r="G2641" s="5">
        <v>691.84199999999998</v>
      </c>
      <c r="H2641" s="5">
        <v>1538.712</v>
      </c>
      <c r="I2641" s="5">
        <v>0</v>
      </c>
      <c r="J2641" s="5">
        <v>6.3</v>
      </c>
      <c r="K2641" s="5">
        <v>0</v>
      </c>
      <c r="L2641" s="5">
        <v>438.09199999999998</v>
      </c>
      <c r="M2641" s="5">
        <v>160.77799999999999</v>
      </c>
      <c r="N2641" s="5">
        <v>277.31400000000002</v>
      </c>
      <c r="O2641" s="5">
        <v>452010</v>
      </c>
      <c r="P2641" s="3"/>
      <c r="Q2641" s="3"/>
    </row>
    <row r="2642" spans="1:17" x14ac:dyDescent="0.2">
      <c r="A2642" s="2">
        <v>2014</v>
      </c>
      <c r="B2642" s="1" t="s">
        <v>355</v>
      </c>
      <c r="C2642" s="2" t="s">
        <v>356</v>
      </c>
      <c r="D2642" s="2">
        <v>645.37900000000002</v>
      </c>
      <c r="E2642" s="2">
        <v>2184.9499999999998</v>
      </c>
      <c r="F2642" s="2">
        <v>0</v>
      </c>
      <c r="G2642" s="2">
        <v>815.64</v>
      </c>
      <c r="H2642" s="2">
        <v>1369.31</v>
      </c>
      <c r="I2642" s="2">
        <v>0</v>
      </c>
      <c r="J2642" s="2">
        <v>5.7</v>
      </c>
      <c r="K2642" s="2">
        <v>0</v>
      </c>
      <c r="L2642" s="2">
        <v>497.34199999999998</v>
      </c>
      <c r="M2642" s="2">
        <v>186.15899999999999</v>
      </c>
      <c r="N2642" s="2">
        <v>311.18299999999999</v>
      </c>
      <c r="O2642" s="2">
        <v>452010</v>
      </c>
      <c r="P2642" s="3"/>
      <c r="Q2642" s="3"/>
    </row>
    <row r="2643" spans="1:17" x14ac:dyDescent="0.2">
      <c r="A2643" s="5">
        <v>2015</v>
      </c>
      <c r="B2643" s="4" t="s">
        <v>355</v>
      </c>
      <c r="C2643" s="5" t="s">
        <v>356</v>
      </c>
      <c r="D2643" s="5">
        <v>774.34199999999998</v>
      </c>
      <c r="E2643" s="5">
        <v>2312.29</v>
      </c>
      <c r="F2643" s="5">
        <v>0</v>
      </c>
      <c r="G2643" s="5">
        <v>995.56200000000001</v>
      </c>
      <c r="H2643" s="5">
        <v>1316.7280000000001</v>
      </c>
      <c r="I2643" s="5">
        <v>0</v>
      </c>
      <c r="J2643" s="5">
        <v>5.4</v>
      </c>
      <c r="K2643" s="5">
        <v>0</v>
      </c>
      <c r="L2643" s="5">
        <v>561.34400000000005</v>
      </c>
      <c r="M2643" s="5">
        <v>196.33</v>
      </c>
      <c r="N2643" s="5">
        <v>365.01400000000001</v>
      </c>
      <c r="O2643" s="5">
        <v>452010</v>
      </c>
      <c r="P2643" s="3"/>
      <c r="Q2643" s="3"/>
    </row>
    <row r="2644" spans="1:17" x14ac:dyDescent="0.2">
      <c r="A2644" s="2">
        <v>2016</v>
      </c>
      <c r="B2644" s="1" t="s">
        <v>355</v>
      </c>
      <c r="C2644" s="2" t="s">
        <v>356</v>
      </c>
      <c r="D2644" s="2">
        <v>882.39499999999998</v>
      </c>
      <c r="E2644" s="2">
        <v>2306.3229999999999</v>
      </c>
      <c r="F2644" s="2">
        <v>0</v>
      </c>
      <c r="G2644" s="2">
        <v>1121.0609999999999</v>
      </c>
      <c r="H2644" s="2">
        <v>1185.2619999999999</v>
      </c>
      <c r="I2644" s="2">
        <v>0</v>
      </c>
      <c r="J2644" s="2">
        <v>6.6</v>
      </c>
      <c r="K2644" s="2">
        <v>0</v>
      </c>
      <c r="L2644" s="2">
        <v>549.89099999999996</v>
      </c>
      <c r="M2644" s="2">
        <v>184.036</v>
      </c>
      <c r="N2644" s="2">
        <v>365.85500000000002</v>
      </c>
      <c r="O2644" s="2">
        <v>452010</v>
      </c>
      <c r="P2644" s="3"/>
      <c r="Q2644" s="3"/>
    </row>
    <row r="2645" spans="1:17" x14ac:dyDescent="0.2">
      <c r="A2645" s="5">
        <v>2017</v>
      </c>
      <c r="B2645" s="4" t="s">
        <v>355</v>
      </c>
      <c r="C2645" s="5" t="s">
        <v>356</v>
      </c>
      <c r="D2645" s="5">
        <v>1016.928</v>
      </c>
      <c r="E2645" s="5">
        <v>2480.8000000000002</v>
      </c>
      <c r="F2645" s="5">
        <v>0</v>
      </c>
      <c r="G2645" s="5">
        <v>1251.4079999999999</v>
      </c>
      <c r="H2645" s="5">
        <v>1229.3920000000001</v>
      </c>
      <c r="I2645" s="5">
        <v>0</v>
      </c>
      <c r="J2645" s="5">
        <v>8.5</v>
      </c>
      <c r="K2645" s="5">
        <v>0</v>
      </c>
      <c r="L2645" s="5">
        <v>575.51700000000005</v>
      </c>
      <c r="M2645" s="5">
        <v>154.756</v>
      </c>
      <c r="N2645" s="5">
        <v>420.76100000000002</v>
      </c>
      <c r="O2645" s="5">
        <v>452010</v>
      </c>
      <c r="P2645" s="3"/>
      <c r="Q2645" s="3"/>
    </row>
    <row r="2646" spans="1:17" x14ac:dyDescent="0.2">
      <c r="A2646" s="2">
        <v>2018</v>
      </c>
      <c r="B2646" s="1" t="s">
        <v>355</v>
      </c>
      <c r="C2646" s="2" t="s">
        <v>356</v>
      </c>
      <c r="D2646" s="2">
        <v>1039.412</v>
      </c>
      <c r="E2646" s="2">
        <v>2605.4760000000001</v>
      </c>
      <c r="F2646" s="2">
        <v>0</v>
      </c>
      <c r="G2646" s="2">
        <v>1319.9839999999999</v>
      </c>
      <c r="H2646" s="2">
        <v>1285.492</v>
      </c>
      <c r="I2646" s="2">
        <v>0</v>
      </c>
      <c r="J2646" s="2">
        <v>17</v>
      </c>
      <c r="K2646" s="2">
        <v>0</v>
      </c>
      <c r="L2646" s="2">
        <v>603.76</v>
      </c>
      <c r="M2646" s="2">
        <v>150.071</v>
      </c>
      <c r="N2646" s="2">
        <v>453.68900000000002</v>
      </c>
      <c r="O2646" s="2">
        <v>452010</v>
      </c>
      <c r="P2646" s="3"/>
      <c r="Q2646" s="3"/>
    </row>
    <row r="2647" spans="1:17" x14ac:dyDescent="0.2">
      <c r="A2647" s="5">
        <v>2019</v>
      </c>
      <c r="B2647" s="4" t="s">
        <v>355</v>
      </c>
      <c r="C2647" s="5" t="s">
        <v>356</v>
      </c>
      <c r="D2647" s="5">
        <v>972.28200000000004</v>
      </c>
      <c r="E2647" s="5">
        <v>3390.2750000000001</v>
      </c>
      <c r="F2647" s="5">
        <v>0</v>
      </c>
      <c r="G2647" s="5">
        <v>1628.778</v>
      </c>
      <c r="H2647" s="5">
        <v>1761.4970000000001</v>
      </c>
      <c r="I2647" s="5">
        <v>0</v>
      </c>
      <c r="J2647" s="5">
        <v>25.3</v>
      </c>
      <c r="K2647" s="5">
        <v>0</v>
      </c>
      <c r="L2647" s="5">
        <v>541.11099999999999</v>
      </c>
      <c r="M2647" s="5">
        <v>113.377</v>
      </c>
      <c r="N2647" s="5">
        <v>427.73399999999998</v>
      </c>
      <c r="O2647" s="5">
        <v>452010</v>
      </c>
      <c r="P2647" s="3"/>
      <c r="Q2647" s="3"/>
    </row>
    <row r="2648" spans="1:17" x14ac:dyDescent="0.2">
      <c r="A2648" s="2">
        <v>2004</v>
      </c>
      <c r="B2648" s="1" t="s">
        <v>357</v>
      </c>
      <c r="C2648" s="2" t="s">
        <v>358</v>
      </c>
      <c r="D2648" s="2">
        <v>190.88800000000001</v>
      </c>
      <c r="E2648" s="2">
        <v>4002.8560000000002</v>
      </c>
      <c r="F2648" s="2">
        <v>431.20499999999998</v>
      </c>
      <c r="G2648" s="2">
        <v>1234.3969999999999</v>
      </c>
      <c r="H2648" s="2">
        <v>2754.8440000000001</v>
      </c>
      <c r="I2648" s="2">
        <v>4.4960000000000004</v>
      </c>
      <c r="J2648" s="2">
        <v>1.232</v>
      </c>
      <c r="K2648" s="2">
        <v>3.673</v>
      </c>
      <c r="L2648" s="2">
        <v>311.43200000000002</v>
      </c>
      <c r="M2648" s="2">
        <v>118.343</v>
      </c>
      <c r="N2648" s="2">
        <v>189.416</v>
      </c>
      <c r="O2648" s="2">
        <v>451020</v>
      </c>
      <c r="P2648" s="3"/>
      <c r="Q2648" s="3"/>
    </row>
    <row r="2649" spans="1:17" x14ac:dyDescent="0.2">
      <c r="A2649" s="5">
        <v>2005</v>
      </c>
      <c r="B2649" s="4" t="s">
        <v>357</v>
      </c>
      <c r="C2649" s="5" t="s">
        <v>358</v>
      </c>
      <c r="D2649" s="5">
        <v>133.15199999999999</v>
      </c>
      <c r="E2649" s="5">
        <v>4189.0209999999997</v>
      </c>
      <c r="F2649" s="5">
        <v>2564.1280000000002</v>
      </c>
      <c r="G2649" s="5">
        <v>3481.3910000000001</v>
      </c>
      <c r="H2649" s="5">
        <v>694.57</v>
      </c>
      <c r="I2649" s="5">
        <v>126.77800000000001</v>
      </c>
      <c r="J2649" s="5">
        <v>6.3920000000000003</v>
      </c>
      <c r="K2649" s="5">
        <v>4.45</v>
      </c>
      <c r="L2649" s="5">
        <v>317.08499999999998</v>
      </c>
      <c r="M2649" s="5">
        <v>116.08499999999999</v>
      </c>
      <c r="N2649" s="5">
        <v>196.55</v>
      </c>
      <c r="O2649" s="5">
        <v>451020</v>
      </c>
      <c r="P2649" s="3"/>
      <c r="Q2649" s="3"/>
    </row>
    <row r="2650" spans="1:17" x14ac:dyDescent="0.2">
      <c r="A2650" s="2">
        <v>2006</v>
      </c>
      <c r="B2650" s="1" t="s">
        <v>357</v>
      </c>
      <c r="C2650" s="2" t="s">
        <v>358</v>
      </c>
      <c r="D2650" s="2">
        <v>211.75299999999999</v>
      </c>
      <c r="E2650" s="2">
        <v>7630.56</v>
      </c>
      <c r="F2650" s="2">
        <v>3009.5010000000002</v>
      </c>
      <c r="G2650" s="2">
        <v>4474.8459999999995</v>
      </c>
      <c r="H2650" s="2">
        <v>3142.7440000000001</v>
      </c>
      <c r="I2650" s="2">
        <v>192.81899999999999</v>
      </c>
      <c r="J2650" s="2">
        <v>4.7460000000000004</v>
      </c>
      <c r="K2650" s="2">
        <v>0.185</v>
      </c>
      <c r="L2650" s="2">
        <v>409.42200000000003</v>
      </c>
      <c r="M2650" s="2">
        <v>150.15</v>
      </c>
      <c r="N2650" s="2">
        <v>259.08699999999999</v>
      </c>
      <c r="O2650" s="2">
        <v>451020</v>
      </c>
      <c r="P2650" s="3"/>
      <c r="Q2650" s="3"/>
    </row>
    <row r="2651" spans="1:17" x14ac:dyDescent="0.2">
      <c r="A2651" s="5">
        <v>2007</v>
      </c>
      <c r="B2651" s="4" t="s">
        <v>357</v>
      </c>
      <c r="C2651" s="5" t="s">
        <v>358</v>
      </c>
      <c r="D2651" s="5">
        <v>355.27800000000002</v>
      </c>
      <c r="E2651" s="5">
        <v>9794.5830000000005</v>
      </c>
      <c r="F2651" s="5">
        <v>4275.3969999999999</v>
      </c>
      <c r="G2651" s="5">
        <v>5999.21</v>
      </c>
      <c r="H2651" s="5">
        <v>3781.1790000000001</v>
      </c>
      <c r="I2651" s="5">
        <v>201.14</v>
      </c>
      <c r="J2651" s="5">
        <v>4.5430000000000001</v>
      </c>
      <c r="K2651" s="5">
        <v>2.1920000000000002</v>
      </c>
      <c r="L2651" s="5">
        <v>813.18100000000004</v>
      </c>
      <c r="M2651" s="5">
        <v>300.52999999999997</v>
      </c>
      <c r="N2651" s="5">
        <v>561.22199999999998</v>
      </c>
      <c r="O2651" s="5">
        <v>451020</v>
      </c>
      <c r="P2651" s="3"/>
      <c r="Q2651" s="3"/>
    </row>
    <row r="2652" spans="1:17" x14ac:dyDescent="0.2">
      <c r="A2652" s="2">
        <v>2008</v>
      </c>
      <c r="B2652" s="1" t="s">
        <v>357</v>
      </c>
      <c r="C2652" s="2" t="s">
        <v>358</v>
      </c>
      <c r="D2652" s="2">
        <v>220.9</v>
      </c>
      <c r="E2652" s="2">
        <v>7514</v>
      </c>
      <c r="F2652" s="2">
        <v>2514.5</v>
      </c>
      <c r="G2652" s="2">
        <v>3817</v>
      </c>
      <c r="H2652" s="2">
        <v>3532.8</v>
      </c>
      <c r="I2652" s="2">
        <v>148.4</v>
      </c>
      <c r="J2652" s="2">
        <v>6.3</v>
      </c>
      <c r="K2652" s="2">
        <v>4</v>
      </c>
      <c r="L2652" s="2">
        <v>179</v>
      </c>
      <c r="M2652" s="2">
        <v>57.6</v>
      </c>
      <c r="N2652" s="2">
        <v>214.8</v>
      </c>
      <c r="O2652" s="2">
        <v>451020</v>
      </c>
      <c r="P2652" s="3"/>
      <c r="Q2652" s="3"/>
    </row>
    <row r="2653" spans="1:17" x14ac:dyDescent="0.2">
      <c r="A2653" s="5">
        <v>2009</v>
      </c>
      <c r="B2653" s="4" t="s">
        <v>357</v>
      </c>
      <c r="C2653" s="5" t="s">
        <v>358</v>
      </c>
      <c r="D2653" s="5">
        <v>430.9</v>
      </c>
      <c r="E2653" s="5">
        <v>13997.6</v>
      </c>
      <c r="F2653" s="5">
        <v>3253.3</v>
      </c>
      <c r="G2653" s="5">
        <v>5479</v>
      </c>
      <c r="H2653" s="5">
        <v>8308.9</v>
      </c>
      <c r="I2653" s="5">
        <v>133</v>
      </c>
      <c r="J2653" s="5">
        <v>3.4</v>
      </c>
      <c r="K2653" s="5">
        <v>2.6</v>
      </c>
      <c r="L2653" s="5">
        <v>156</v>
      </c>
      <c r="M2653" s="5">
        <v>52.1</v>
      </c>
      <c r="N2653" s="5">
        <v>105.9</v>
      </c>
      <c r="O2653" s="5">
        <v>451020</v>
      </c>
      <c r="P2653" s="3"/>
      <c r="Q2653" s="3"/>
    </row>
    <row r="2654" spans="1:17" x14ac:dyDescent="0.2">
      <c r="A2654" s="2">
        <v>2010</v>
      </c>
      <c r="B2654" s="1" t="s">
        <v>357</v>
      </c>
      <c r="C2654" s="2" t="s">
        <v>358</v>
      </c>
      <c r="D2654" s="2">
        <v>338</v>
      </c>
      <c r="E2654" s="2">
        <v>14161.8</v>
      </c>
      <c r="F2654" s="2">
        <v>5192.1000000000004</v>
      </c>
      <c r="G2654" s="2">
        <v>7600.2</v>
      </c>
      <c r="H2654" s="2">
        <v>6403.2</v>
      </c>
      <c r="I2654" s="2">
        <v>179.7</v>
      </c>
      <c r="J2654" s="2">
        <v>6.4</v>
      </c>
      <c r="K2654" s="2">
        <v>-46.6</v>
      </c>
      <c r="L2654" s="2">
        <v>616.29999999999995</v>
      </c>
      <c r="M2654" s="2">
        <v>215.3</v>
      </c>
      <c r="N2654" s="2">
        <v>404.5</v>
      </c>
      <c r="O2654" s="2">
        <v>451020</v>
      </c>
      <c r="P2654" s="3"/>
      <c r="Q2654" s="3"/>
    </row>
    <row r="2655" spans="1:17" x14ac:dyDescent="0.2">
      <c r="A2655" s="5">
        <v>2011</v>
      </c>
      <c r="B2655" s="4" t="s">
        <v>357</v>
      </c>
      <c r="C2655" s="5" t="s">
        <v>358</v>
      </c>
      <c r="D2655" s="5">
        <v>415.5</v>
      </c>
      <c r="E2655" s="5">
        <v>13848.3</v>
      </c>
      <c r="F2655" s="5">
        <v>4809.8</v>
      </c>
      <c r="G2655" s="5">
        <v>7197.1</v>
      </c>
      <c r="H2655" s="5">
        <v>6503</v>
      </c>
      <c r="I2655" s="5">
        <v>264.8</v>
      </c>
      <c r="J2655" s="5">
        <v>6</v>
      </c>
      <c r="K2655" s="5">
        <v>11.5</v>
      </c>
      <c r="L2655" s="5">
        <v>744.3</v>
      </c>
      <c r="M2655" s="5">
        <v>239</v>
      </c>
      <c r="N2655" s="5">
        <v>469.6</v>
      </c>
      <c r="O2655" s="5">
        <v>451020</v>
      </c>
      <c r="P2655" s="3"/>
      <c r="Q2655" s="3"/>
    </row>
    <row r="2656" spans="1:17" x14ac:dyDescent="0.2">
      <c r="A2656" s="2">
        <v>2012</v>
      </c>
      <c r="B2656" s="1" t="s">
        <v>357</v>
      </c>
      <c r="C2656" s="2" t="s">
        <v>358</v>
      </c>
      <c r="D2656" s="2">
        <v>517.6</v>
      </c>
      <c r="E2656" s="2">
        <v>13549.7</v>
      </c>
      <c r="F2656" s="2">
        <v>4385.5</v>
      </c>
      <c r="G2656" s="2">
        <v>6756.1</v>
      </c>
      <c r="H2656" s="2">
        <v>6640.9</v>
      </c>
      <c r="I2656" s="2">
        <v>231.3</v>
      </c>
      <c r="J2656" s="2">
        <v>8.6</v>
      </c>
      <c r="K2656" s="2">
        <v>19.899999999999999</v>
      </c>
      <c r="L2656" s="2">
        <v>831.2</v>
      </c>
      <c r="M2656" s="2">
        <v>270.89999999999998</v>
      </c>
      <c r="N2656" s="2">
        <v>461.2</v>
      </c>
      <c r="O2656" s="2">
        <v>451020</v>
      </c>
      <c r="P2656" s="3"/>
      <c r="Q2656" s="3"/>
    </row>
    <row r="2657" spans="1:17" x14ac:dyDescent="0.2">
      <c r="A2657" s="5">
        <v>2013</v>
      </c>
      <c r="B2657" s="4" t="s">
        <v>357</v>
      </c>
      <c r="C2657" s="5" t="s">
        <v>358</v>
      </c>
      <c r="D2657" s="5">
        <v>547.5</v>
      </c>
      <c r="E2657" s="5">
        <v>13960.1</v>
      </c>
      <c r="F2657" s="5">
        <v>4468.6000000000004</v>
      </c>
      <c r="G2657" s="5">
        <v>7222.8</v>
      </c>
      <c r="H2657" s="5">
        <v>6580.5</v>
      </c>
      <c r="I2657" s="5">
        <v>198.6</v>
      </c>
      <c r="J2657" s="5">
        <v>10.4</v>
      </c>
      <c r="K2657" s="5">
        <v>24.6</v>
      </c>
      <c r="L2657" s="5">
        <v>825</v>
      </c>
      <c r="M2657" s="5">
        <v>309.2</v>
      </c>
      <c r="N2657" s="5">
        <v>493.1</v>
      </c>
      <c r="O2657" s="5">
        <v>451020</v>
      </c>
      <c r="P2657" s="3"/>
      <c r="Q2657" s="3"/>
    </row>
    <row r="2658" spans="1:17" x14ac:dyDescent="0.2">
      <c r="A2658" s="2">
        <v>2014</v>
      </c>
      <c r="B2658" s="1" t="s">
        <v>357</v>
      </c>
      <c r="C2658" s="2" t="s">
        <v>358</v>
      </c>
      <c r="D2658" s="2">
        <v>492.8</v>
      </c>
      <c r="E2658" s="2">
        <v>14520.5</v>
      </c>
      <c r="F2658" s="2">
        <v>5067.7</v>
      </c>
      <c r="G2658" s="2">
        <v>7829</v>
      </c>
      <c r="H2658" s="2">
        <v>6556.7</v>
      </c>
      <c r="I2658" s="2">
        <v>172.8</v>
      </c>
      <c r="J2658" s="2">
        <v>15.3</v>
      </c>
      <c r="K2658" s="2">
        <v>27.8</v>
      </c>
      <c r="L2658" s="2">
        <v>1053.4000000000001</v>
      </c>
      <c r="M2658" s="2">
        <v>335.1</v>
      </c>
      <c r="N2658" s="2">
        <v>679.1</v>
      </c>
      <c r="O2658" s="2">
        <v>451020</v>
      </c>
      <c r="P2658" s="3"/>
      <c r="Q2658" s="3"/>
    </row>
    <row r="2659" spans="1:17" x14ac:dyDescent="0.2">
      <c r="A2659" s="5">
        <v>2015</v>
      </c>
      <c r="B2659" s="4" t="s">
        <v>357</v>
      </c>
      <c r="C2659" s="5" t="s">
        <v>358</v>
      </c>
      <c r="D2659" s="5">
        <v>687.6</v>
      </c>
      <c r="E2659" s="5">
        <v>26268.799999999999</v>
      </c>
      <c r="F2659" s="5">
        <v>11513.1</v>
      </c>
      <c r="G2659" s="5">
        <v>16862</v>
      </c>
      <c r="H2659" s="5">
        <v>9321</v>
      </c>
      <c r="I2659" s="5">
        <v>199.1</v>
      </c>
      <c r="J2659" s="5">
        <v>15.7</v>
      </c>
      <c r="K2659" s="5">
        <v>19.3</v>
      </c>
      <c r="L2659" s="5">
        <v>1036.9000000000001</v>
      </c>
      <c r="M2659" s="5">
        <v>378.8</v>
      </c>
      <c r="N2659" s="5">
        <v>631.5</v>
      </c>
      <c r="O2659" s="5">
        <v>451020</v>
      </c>
      <c r="P2659" s="3"/>
      <c r="Q2659" s="3"/>
    </row>
    <row r="2660" spans="1:17" x14ac:dyDescent="0.2">
      <c r="A2660" s="2">
        <v>2016</v>
      </c>
      <c r="B2660" s="1" t="s">
        <v>357</v>
      </c>
      <c r="C2660" s="2" t="s">
        <v>358</v>
      </c>
      <c r="D2660" s="2">
        <v>683</v>
      </c>
      <c r="E2660" s="2">
        <v>26031</v>
      </c>
      <c r="F2660" s="2">
        <v>10478</v>
      </c>
      <c r="G2660" s="2">
        <v>16186</v>
      </c>
      <c r="H2660" s="2">
        <v>9741</v>
      </c>
      <c r="I2660" s="2">
        <v>403</v>
      </c>
      <c r="J2660" s="2">
        <v>20</v>
      </c>
      <c r="K2660" s="2">
        <v>22</v>
      </c>
      <c r="L2660" s="2">
        <v>906</v>
      </c>
      <c r="M2660" s="2">
        <v>317</v>
      </c>
      <c r="N2660" s="2">
        <v>568</v>
      </c>
      <c r="O2660" s="2">
        <v>451020</v>
      </c>
      <c r="P2660" s="3"/>
      <c r="Q2660" s="3"/>
    </row>
    <row r="2661" spans="1:17" x14ac:dyDescent="0.2">
      <c r="A2661" s="5">
        <v>2017</v>
      </c>
      <c r="B2661" s="4" t="s">
        <v>357</v>
      </c>
      <c r="C2661" s="5" t="s">
        <v>358</v>
      </c>
      <c r="D2661" s="5">
        <v>665</v>
      </c>
      <c r="E2661" s="5">
        <v>24517</v>
      </c>
      <c r="F2661" s="5">
        <v>8763</v>
      </c>
      <c r="G2661" s="5">
        <v>13573</v>
      </c>
      <c r="H2661" s="5">
        <v>10835</v>
      </c>
      <c r="I2661" s="5">
        <v>359</v>
      </c>
      <c r="J2661" s="5">
        <v>22</v>
      </c>
      <c r="K2661" s="5">
        <v>33</v>
      </c>
      <c r="L2661" s="5">
        <v>1033</v>
      </c>
      <c r="M2661" s="5">
        <v>-319</v>
      </c>
      <c r="N2661" s="5">
        <v>1319</v>
      </c>
      <c r="O2661" s="5">
        <v>451020</v>
      </c>
      <c r="P2661" s="3"/>
      <c r="Q2661" s="3"/>
    </row>
    <row r="2662" spans="1:17" x14ac:dyDescent="0.2">
      <c r="A2662" s="2">
        <v>2018</v>
      </c>
      <c r="B2662" s="1" t="s">
        <v>357</v>
      </c>
      <c r="C2662" s="2" t="s">
        <v>358</v>
      </c>
      <c r="D2662" s="2">
        <v>703</v>
      </c>
      <c r="E2662" s="2">
        <v>23770</v>
      </c>
      <c r="F2662" s="2">
        <v>8718</v>
      </c>
      <c r="G2662" s="2">
        <v>13548</v>
      </c>
      <c r="H2662" s="2">
        <v>10215</v>
      </c>
      <c r="I2662" s="2">
        <v>314</v>
      </c>
      <c r="J2662" s="2">
        <v>17</v>
      </c>
      <c r="K2662" s="2">
        <v>35</v>
      </c>
      <c r="L2662" s="2">
        <v>1089</v>
      </c>
      <c r="M2662" s="2">
        <v>208</v>
      </c>
      <c r="N2662" s="2">
        <v>846</v>
      </c>
      <c r="O2662" s="2">
        <v>451020</v>
      </c>
      <c r="P2662" s="3"/>
      <c r="Q2662" s="3"/>
    </row>
    <row r="2663" spans="1:17" x14ac:dyDescent="0.2">
      <c r="A2663" s="5">
        <v>2019</v>
      </c>
      <c r="B2663" s="4" t="s">
        <v>357</v>
      </c>
      <c r="C2663" s="5" t="s">
        <v>358</v>
      </c>
      <c r="D2663" s="5">
        <v>2671</v>
      </c>
      <c r="E2663" s="5">
        <v>83806</v>
      </c>
      <c r="F2663" s="5">
        <v>17964</v>
      </c>
      <c r="G2663" s="5">
        <v>34350</v>
      </c>
      <c r="H2663" s="5">
        <v>49440</v>
      </c>
      <c r="I2663" s="5">
        <v>389</v>
      </c>
      <c r="J2663" s="5">
        <v>52</v>
      </c>
      <c r="K2663" s="5">
        <v>5</v>
      </c>
      <c r="L2663" s="5">
        <v>403</v>
      </c>
      <c r="M2663" s="5">
        <v>100</v>
      </c>
      <c r="N2663" s="5">
        <v>298</v>
      </c>
      <c r="O2663" s="5">
        <v>451020</v>
      </c>
      <c r="P2663" s="3"/>
      <c r="Q2663" s="3"/>
    </row>
    <row r="2664" spans="1:17" x14ac:dyDescent="0.2">
      <c r="A2664" s="2">
        <v>2004</v>
      </c>
      <c r="B2664" s="1" t="s">
        <v>359</v>
      </c>
      <c r="C2664" s="2" t="s">
        <v>360</v>
      </c>
      <c r="D2664" s="2">
        <v>516.12699999999995</v>
      </c>
      <c r="E2664" s="2">
        <v>8383.3490000000002</v>
      </c>
      <c r="F2664" s="2">
        <v>505.327</v>
      </c>
      <c r="G2664" s="2">
        <v>5818.9269999999997</v>
      </c>
      <c r="H2664" s="2">
        <v>2564.422</v>
      </c>
      <c r="I2664" s="2">
        <v>24.902000000000001</v>
      </c>
      <c r="J2664" s="2">
        <v>6.7080000000000002</v>
      </c>
      <c r="K2664" s="2">
        <v>0</v>
      </c>
      <c r="L2664" s="2">
        <v>641.36599999999999</v>
      </c>
      <c r="M2664" s="2">
        <v>246.46799999999999</v>
      </c>
      <c r="N2664" s="2">
        <v>377.642</v>
      </c>
      <c r="O2664" s="2">
        <v>451020</v>
      </c>
      <c r="P2664" s="3"/>
      <c r="Q2664" s="3"/>
    </row>
    <row r="2665" spans="1:17" x14ac:dyDescent="0.2">
      <c r="A2665" s="5">
        <v>2005</v>
      </c>
      <c r="B2665" s="4" t="s">
        <v>359</v>
      </c>
      <c r="C2665" s="5" t="s">
        <v>360</v>
      </c>
      <c r="D2665" s="5">
        <v>184.471</v>
      </c>
      <c r="E2665" s="5">
        <v>6039.5159999999996</v>
      </c>
      <c r="F2665" s="5">
        <v>595.38499999999999</v>
      </c>
      <c r="G2665" s="5">
        <v>3573.7759999999998</v>
      </c>
      <c r="H2665" s="5">
        <v>2465.7399999999998</v>
      </c>
      <c r="I2665" s="5">
        <v>27.827999999999999</v>
      </c>
      <c r="J2665" s="5">
        <v>13.561</v>
      </c>
      <c r="K2665" s="5">
        <v>0</v>
      </c>
      <c r="L2665" s="5">
        <v>817.95100000000002</v>
      </c>
      <c r="M2665" s="5">
        <v>306.59399999999999</v>
      </c>
      <c r="N2665" s="5">
        <v>516.43799999999999</v>
      </c>
      <c r="O2665" s="5">
        <v>451020</v>
      </c>
      <c r="P2665" s="3"/>
      <c r="Q2665" s="3"/>
    </row>
    <row r="2666" spans="1:17" x14ac:dyDescent="0.2">
      <c r="A2666" s="2">
        <v>2006</v>
      </c>
      <c r="B2666" s="1" t="s">
        <v>359</v>
      </c>
      <c r="C2666" s="2" t="s">
        <v>360</v>
      </c>
      <c r="D2666" s="2">
        <v>185.328</v>
      </c>
      <c r="E2666" s="2">
        <v>6207.9229999999998</v>
      </c>
      <c r="F2666" s="2">
        <v>747.25599999999997</v>
      </c>
      <c r="G2666" s="2">
        <v>3782.3009999999999</v>
      </c>
      <c r="H2666" s="2">
        <v>2425.6219999999998</v>
      </c>
      <c r="I2666" s="2">
        <v>40.994999999999997</v>
      </c>
      <c r="J2666" s="2">
        <v>6.9989999999999997</v>
      </c>
      <c r="K2666" s="2">
        <v>0</v>
      </c>
      <c r="L2666" s="2">
        <v>710.28499999999997</v>
      </c>
      <c r="M2666" s="2">
        <v>267.06</v>
      </c>
      <c r="N2666" s="2">
        <v>449.91399999999999</v>
      </c>
      <c r="O2666" s="2">
        <v>451020</v>
      </c>
      <c r="P2666" s="3"/>
      <c r="Q2666" s="3"/>
    </row>
    <row r="2667" spans="1:17" x14ac:dyDescent="0.2">
      <c r="A2667" s="5">
        <v>2007</v>
      </c>
      <c r="B2667" s="4" t="s">
        <v>359</v>
      </c>
      <c r="C2667" s="5" t="s">
        <v>360</v>
      </c>
      <c r="D2667" s="5">
        <v>309</v>
      </c>
      <c r="E2667" s="5">
        <v>11846</v>
      </c>
      <c r="F2667" s="5">
        <v>5405</v>
      </c>
      <c r="G2667" s="5">
        <v>9379</v>
      </c>
      <c r="H2667" s="5">
        <v>2467</v>
      </c>
      <c r="I2667" s="5">
        <v>76</v>
      </c>
      <c r="J2667" s="5">
        <v>7</v>
      </c>
      <c r="K2667" s="5"/>
      <c r="L2667" s="5">
        <v>661</v>
      </c>
      <c r="M2667" s="5">
        <v>253</v>
      </c>
      <c r="N2667" s="5">
        <v>439</v>
      </c>
      <c r="O2667" s="5">
        <v>451020</v>
      </c>
      <c r="P2667" s="3"/>
      <c r="Q2667" s="3"/>
    </row>
    <row r="2668" spans="1:17" x14ac:dyDescent="0.2">
      <c r="A2668" s="2">
        <v>2008</v>
      </c>
      <c r="B2668" s="1" t="s">
        <v>359</v>
      </c>
      <c r="C2668" s="2" t="s">
        <v>360</v>
      </c>
      <c r="D2668" s="2">
        <v>232</v>
      </c>
      <c r="E2668" s="2">
        <v>9331</v>
      </c>
      <c r="F2668" s="2">
        <v>4105</v>
      </c>
      <c r="G2668" s="2">
        <v>6737</v>
      </c>
      <c r="H2668" s="2">
        <v>2594</v>
      </c>
      <c r="I2668" s="2">
        <v>260</v>
      </c>
      <c r="J2668" s="2">
        <v>13</v>
      </c>
      <c r="K2668" s="2"/>
      <c r="L2668" s="2">
        <v>625</v>
      </c>
      <c r="M2668" s="2">
        <v>279</v>
      </c>
      <c r="N2668" s="2">
        <v>569</v>
      </c>
      <c r="O2668" s="2">
        <v>451020</v>
      </c>
      <c r="P2668" s="3"/>
      <c r="Q2668" s="3"/>
    </row>
    <row r="2669" spans="1:17" x14ac:dyDescent="0.2">
      <c r="A2669" s="5">
        <v>2009</v>
      </c>
      <c r="B2669" s="4" t="s">
        <v>359</v>
      </c>
      <c r="C2669" s="5" t="s">
        <v>360</v>
      </c>
      <c r="D2669" s="5">
        <v>363</v>
      </c>
      <c r="E2669" s="5">
        <v>8378</v>
      </c>
      <c r="F2669" s="5">
        <v>3641</v>
      </c>
      <c r="G2669" s="5">
        <v>5352</v>
      </c>
      <c r="H2669" s="5">
        <v>3026</v>
      </c>
      <c r="I2669" s="5">
        <v>220</v>
      </c>
      <c r="J2669" s="5">
        <v>8</v>
      </c>
      <c r="K2669" s="5"/>
      <c r="L2669" s="5">
        <v>746</v>
      </c>
      <c r="M2669" s="5">
        <v>273</v>
      </c>
      <c r="N2669" s="5">
        <v>476</v>
      </c>
      <c r="O2669" s="5">
        <v>451020</v>
      </c>
      <c r="P2669" s="3"/>
      <c r="Q2669" s="3"/>
    </row>
    <row r="2670" spans="1:17" x14ac:dyDescent="0.2">
      <c r="A2670" s="2">
        <v>2010</v>
      </c>
      <c r="B2670" s="1" t="s">
        <v>359</v>
      </c>
      <c r="C2670" s="2" t="s">
        <v>360</v>
      </c>
      <c r="D2670" s="2">
        <v>563</v>
      </c>
      <c r="E2670" s="2">
        <v>8281</v>
      </c>
      <c r="F2670" s="2">
        <v>3356</v>
      </c>
      <c r="G2670" s="2">
        <v>5052</v>
      </c>
      <c r="H2670" s="2">
        <v>3229</v>
      </c>
      <c r="I2670" s="2">
        <v>198</v>
      </c>
      <c r="J2670" s="2">
        <v>10</v>
      </c>
      <c r="K2670" s="2">
        <v>0</v>
      </c>
      <c r="L2670" s="2">
        <v>807</v>
      </c>
      <c r="M2670" s="2">
        <v>301</v>
      </c>
      <c r="N2670" s="2">
        <v>496</v>
      </c>
      <c r="O2670" s="2">
        <v>451020</v>
      </c>
      <c r="P2670" s="3"/>
      <c r="Q2670" s="3"/>
    </row>
    <row r="2671" spans="1:17" x14ac:dyDescent="0.2">
      <c r="A2671" s="5">
        <v>2011</v>
      </c>
      <c r="B2671" s="4" t="s">
        <v>359</v>
      </c>
      <c r="C2671" s="5" t="s">
        <v>360</v>
      </c>
      <c r="D2671" s="5">
        <v>337</v>
      </c>
      <c r="E2671" s="5">
        <v>8548</v>
      </c>
      <c r="F2671" s="5">
        <v>3395</v>
      </c>
      <c r="G2671" s="5">
        <v>5290</v>
      </c>
      <c r="H2671" s="5">
        <v>3258</v>
      </c>
      <c r="I2671" s="5">
        <v>188</v>
      </c>
      <c r="J2671" s="5">
        <v>6</v>
      </c>
      <c r="K2671" s="5">
        <v>0</v>
      </c>
      <c r="L2671" s="5">
        <v>747</v>
      </c>
      <c r="M2671" s="5">
        <v>256</v>
      </c>
      <c r="N2671" s="5">
        <v>472</v>
      </c>
      <c r="O2671" s="5">
        <v>451020</v>
      </c>
      <c r="P2671" s="3"/>
      <c r="Q2671" s="3"/>
    </row>
    <row r="2672" spans="1:17" x14ac:dyDescent="0.2">
      <c r="A2672" s="2">
        <v>2012</v>
      </c>
      <c r="B2672" s="1" t="s">
        <v>359</v>
      </c>
      <c r="C2672" s="2" t="s">
        <v>360</v>
      </c>
      <c r="D2672" s="2">
        <v>358</v>
      </c>
      <c r="E2672" s="2">
        <v>8497</v>
      </c>
      <c r="F2672" s="2">
        <v>3230</v>
      </c>
      <c r="G2672" s="2">
        <v>5080</v>
      </c>
      <c r="H2672" s="2">
        <v>3417</v>
      </c>
      <c r="I2672" s="2">
        <v>174</v>
      </c>
      <c r="J2672" s="2"/>
      <c r="K2672" s="2">
        <v>0</v>
      </c>
      <c r="L2672" s="2">
        <v>900</v>
      </c>
      <c r="M2672" s="2">
        <v>303</v>
      </c>
      <c r="N2672" s="2">
        <v>611</v>
      </c>
      <c r="O2672" s="2">
        <v>451020</v>
      </c>
      <c r="P2672" s="3"/>
      <c r="Q2672" s="3"/>
    </row>
    <row r="2673" spans="1:17" x14ac:dyDescent="0.2">
      <c r="A2673" s="5">
        <v>2013</v>
      </c>
      <c r="B2673" s="4" t="s">
        <v>359</v>
      </c>
      <c r="C2673" s="5" t="s">
        <v>360</v>
      </c>
      <c r="D2673" s="5">
        <v>400</v>
      </c>
      <c r="E2673" s="5">
        <v>9513</v>
      </c>
      <c r="F2673" s="5">
        <v>3848</v>
      </c>
      <c r="G2673" s="5">
        <v>5928</v>
      </c>
      <c r="H2673" s="5">
        <v>3585</v>
      </c>
      <c r="I2673" s="5">
        <v>164</v>
      </c>
      <c r="J2673" s="5"/>
      <c r="K2673" s="5">
        <v>0</v>
      </c>
      <c r="L2673" s="5">
        <v>978</v>
      </c>
      <c r="M2673" s="5">
        <v>328</v>
      </c>
      <c r="N2673" s="5">
        <v>648</v>
      </c>
      <c r="O2673" s="5">
        <v>451020</v>
      </c>
      <c r="P2673" s="3"/>
      <c r="Q2673" s="3"/>
    </row>
    <row r="2674" spans="1:17" x14ac:dyDescent="0.2">
      <c r="A2674" s="2">
        <v>2014</v>
      </c>
      <c r="B2674" s="1" t="s">
        <v>359</v>
      </c>
      <c r="C2674" s="2" t="s">
        <v>360</v>
      </c>
      <c r="D2674" s="2">
        <v>294</v>
      </c>
      <c r="E2674" s="2">
        <v>9337</v>
      </c>
      <c r="F2674" s="2">
        <v>3803</v>
      </c>
      <c r="G2674" s="2">
        <v>6042</v>
      </c>
      <c r="H2674" s="2">
        <v>3295</v>
      </c>
      <c r="I2674" s="2">
        <v>164</v>
      </c>
      <c r="J2674" s="2"/>
      <c r="K2674" s="2">
        <v>0</v>
      </c>
      <c r="L2674" s="2">
        <v>1138</v>
      </c>
      <c r="M2674" s="2">
        <v>384</v>
      </c>
      <c r="N2674" s="2">
        <v>754</v>
      </c>
      <c r="O2674" s="2">
        <v>451020</v>
      </c>
      <c r="P2674" s="3"/>
      <c r="Q2674" s="3"/>
    </row>
    <row r="2675" spans="1:17" x14ac:dyDescent="0.2">
      <c r="A2675" s="5">
        <v>2015</v>
      </c>
      <c r="B2675" s="4" t="s">
        <v>359</v>
      </c>
      <c r="C2675" s="5" t="s">
        <v>360</v>
      </c>
      <c r="D2675" s="5">
        <v>275</v>
      </c>
      <c r="E2675" s="5">
        <v>9340</v>
      </c>
      <c r="F2675" s="5">
        <v>4293</v>
      </c>
      <c r="G2675" s="5">
        <v>6680</v>
      </c>
      <c r="H2675" s="5">
        <v>2660</v>
      </c>
      <c r="I2675" s="5">
        <v>162</v>
      </c>
      <c r="J2675" s="5"/>
      <c r="K2675" s="5">
        <v>0</v>
      </c>
      <c r="L2675" s="5">
        <v>1089</v>
      </c>
      <c r="M2675" s="5">
        <v>377</v>
      </c>
      <c r="N2675" s="5">
        <v>712</v>
      </c>
      <c r="O2675" s="5">
        <v>451020</v>
      </c>
      <c r="P2675" s="3"/>
      <c r="Q2675" s="3"/>
    </row>
    <row r="2676" spans="1:17" x14ac:dyDescent="0.2">
      <c r="A2676" s="2">
        <v>2016</v>
      </c>
      <c r="B2676" s="1" t="s">
        <v>359</v>
      </c>
      <c r="C2676" s="2" t="s">
        <v>360</v>
      </c>
      <c r="D2676" s="2">
        <v>300</v>
      </c>
      <c r="E2676" s="2">
        <v>9743</v>
      </c>
      <c r="F2676" s="2">
        <v>4562</v>
      </c>
      <c r="G2676" s="2">
        <v>7202</v>
      </c>
      <c r="H2676" s="2">
        <v>2541</v>
      </c>
      <c r="I2676" s="2">
        <v>163</v>
      </c>
      <c r="J2676" s="2"/>
      <c r="K2676" s="2">
        <v>0</v>
      </c>
      <c r="L2676" s="2">
        <v>1422</v>
      </c>
      <c r="M2676" s="2">
        <v>492</v>
      </c>
      <c r="N2676" s="2">
        <v>930</v>
      </c>
      <c r="O2676" s="2">
        <v>451020</v>
      </c>
      <c r="P2676" s="3"/>
      <c r="Q2676" s="3"/>
    </row>
    <row r="2677" spans="1:17" x14ac:dyDescent="0.2">
      <c r="A2677" s="5">
        <v>2017</v>
      </c>
      <c r="B2677" s="4" t="s">
        <v>359</v>
      </c>
      <c r="C2677" s="5" t="s">
        <v>360</v>
      </c>
      <c r="D2677" s="5">
        <v>325</v>
      </c>
      <c r="E2677" s="5">
        <v>10289</v>
      </c>
      <c r="F2677" s="5">
        <v>4900</v>
      </c>
      <c r="G2677" s="5">
        <v>7558</v>
      </c>
      <c r="H2677" s="5">
        <v>2731</v>
      </c>
      <c r="I2677" s="5">
        <v>176</v>
      </c>
      <c r="J2677" s="5"/>
      <c r="K2677" s="5">
        <v>0</v>
      </c>
      <c r="L2677" s="5">
        <v>1390</v>
      </c>
      <c r="M2677" s="5">
        <v>158</v>
      </c>
      <c r="N2677" s="5">
        <v>1246</v>
      </c>
      <c r="O2677" s="5">
        <v>451020</v>
      </c>
      <c r="P2677" s="3"/>
      <c r="Q2677" s="3"/>
    </row>
    <row r="2678" spans="1:17" x14ac:dyDescent="0.2">
      <c r="A2678" s="2">
        <v>2018</v>
      </c>
      <c r="B2678" s="1" t="s">
        <v>359</v>
      </c>
      <c r="C2678" s="2" t="s">
        <v>360</v>
      </c>
      <c r="D2678" s="2">
        <v>415</v>
      </c>
      <c r="E2678" s="2">
        <v>11262</v>
      </c>
      <c r="F2678" s="2">
        <v>5959</v>
      </c>
      <c r="G2678" s="2">
        <v>8969</v>
      </c>
      <c r="H2678" s="2">
        <v>2293</v>
      </c>
      <c r="I2678" s="2">
        <v>193</v>
      </c>
      <c r="J2678" s="2"/>
      <c r="K2678" s="2">
        <v>0</v>
      </c>
      <c r="L2678" s="2">
        <v>1565</v>
      </c>
      <c r="M2678" s="2">
        <v>378</v>
      </c>
      <c r="N2678" s="2">
        <v>1187</v>
      </c>
      <c r="O2678" s="2">
        <v>451020</v>
      </c>
      <c r="P2678" s="3"/>
      <c r="Q2678" s="3"/>
    </row>
    <row r="2679" spans="1:17" x14ac:dyDescent="0.2">
      <c r="A2679" s="5">
        <v>2019</v>
      </c>
      <c r="B2679" s="4" t="s">
        <v>359</v>
      </c>
      <c r="C2679" s="5" t="s">
        <v>360</v>
      </c>
      <c r="D2679" s="5">
        <v>893</v>
      </c>
      <c r="E2679" s="5">
        <v>77539</v>
      </c>
      <c r="F2679" s="5">
        <v>22492</v>
      </c>
      <c r="G2679" s="5">
        <v>42682</v>
      </c>
      <c r="H2679" s="5">
        <v>32979</v>
      </c>
      <c r="I2679" s="5">
        <v>267</v>
      </c>
      <c r="J2679" s="5">
        <v>34</v>
      </c>
      <c r="K2679" s="5">
        <v>21</v>
      </c>
      <c r="L2679" s="5">
        <v>1112</v>
      </c>
      <c r="M2679" s="5">
        <v>198</v>
      </c>
      <c r="N2679" s="5">
        <v>893</v>
      </c>
      <c r="O2679" s="5">
        <v>451020</v>
      </c>
      <c r="P2679" s="3"/>
      <c r="Q2679" s="3"/>
    </row>
    <row r="2680" spans="1:17" x14ac:dyDescent="0.2">
      <c r="A2680" s="2">
        <v>2004</v>
      </c>
      <c r="B2680" s="1" t="s">
        <v>361</v>
      </c>
      <c r="C2680" s="2" t="s">
        <v>362</v>
      </c>
      <c r="D2680" s="2">
        <v>3093</v>
      </c>
      <c r="E2680" s="2">
        <v>94456</v>
      </c>
      <c r="F2680" s="2"/>
      <c r="G2680" s="2">
        <v>85532</v>
      </c>
      <c r="H2680" s="2">
        <v>8924</v>
      </c>
      <c r="I2680" s="2"/>
      <c r="J2680" s="2"/>
      <c r="K2680" s="2">
        <v>0</v>
      </c>
      <c r="L2680" s="2">
        <v>2237</v>
      </c>
      <c r="M2680" s="2">
        <v>712</v>
      </c>
      <c r="N2680" s="2">
        <v>1525</v>
      </c>
      <c r="O2680" s="2">
        <v>401010</v>
      </c>
      <c r="P2680" s="3"/>
      <c r="Q2680" s="3"/>
    </row>
    <row r="2681" spans="1:17" x14ac:dyDescent="0.2">
      <c r="A2681" s="5">
        <v>2005</v>
      </c>
      <c r="B2681" s="4" t="s">
        <v>361</v>
      </c>
      <c r="C2681" s="5" t="s">
        <v>362</v>
      </c>
      <c r="D2681" s="5">
        <v>3236</v>
      </c>
      <c r="E2681" s="5">
        <v>105225</v>
      </c>
      <c r="F2681" s="5"/>
      <c r="G2681" s="5">
        <v>95779</v>
      </c>
      <c r="H2681" s="5">
        <v>9446</v>
      </c>
      <c r="I2681" s="5"/>
      <c r="J2681" s="5"/>
      <c r="K2681" s="5">
        <v>0</v>
      </c>
      <c r="L2681" s="5">
        <v>2208</v>
      </c>
      <c r="M2681" s="5">
        <v>659</v>
      </c>
      <c r="N2681" s="5">
        <v>1549</v>
      </c>
      <c r="O2681" s="5">
        <v>401010</v>
      </c>
      <c r="P2681" s="3"/>
      <c r="Q2681" s="3"/>
    </row>
    <row r="2682" spans="1:17" x14ac:dyDescent="0.2">
      <c r="A2682" s="2">
        <v>2006</v>
      </c>
      <c r="B2682" s="1" t="s">
        <v>361</v>
      </c>
      <c r="C2682" s="2" t="s">
        <v>362</v>
      </c>
      <c r="D2682" s="2">
        <v>3546</v>
      </c>
      <c r="E2682" s="2">
        <v>100669</v>
      </c>
      <c r="F2682" s="2"/>
      <c r="G2682" s="2">
        <v>90647</v>
      </c>
      <c r="H2682" s="2">
        <v>10022</v>
      </c>
      <c r="I2682" s="2"/>
      <c r="J2682" s="2"/>
      <c r="K2682" s="2">
        <v>0</v>
      </c>
      <c r="L2682" s="2">
        <v>1627</v>
      </c>
      <c r="M2682" s="2">
        <v>443</v>
      </c>
      <c r="N2682" s="2">
        <v>1188</v>
      </c>
      <c r="O2682" s="2">
        <v>401010</v>
      </c>
      <c r="P2682" s="3"/>
      <c r="Q2682" s="3"/>
    </row>
    <row r="2683" spans="1:17" x14ac:dyDescent="0.2">
      <c r="A2683" s="5">
        <v>2007</v>
      </c>
      <c r="B2683" s="4" t="s">
        <v>361</v>
      </c>
      <c r="C2683" s="5" t="s">
        <v>362</v>
      </c>
      <c r="D2683" s="5">
        <v>3280</v>
      </c>
      <c r="E2683" s="5">
        <v>110962</v>
      </c>
      <c r="F2683" s="5"/>
      <c r="G2683" s="5">
        <v>101801</v>
      </c>
      <c r="H2683" s="5">
        <v>9161</v>
      </c>
      <c r="I2683" s="5"/>
      <c r="J2683" s="5"/>
      <c r="K2683" s="5">
        <v>0</v>
      </c>
      <c r="L2683" s="5">
        <v>1537</v>
      </c>
      <c r="M2683" s="5">
        <v>461</v>
      </c>
      <c r="N2683" s="5">
        <v>1076</v>
      </c>
      <c r="O2683" s="5">
        <v>401010</v>
      </c>
      <c r="P2683" s="3"/>
      <c r="Q2683" s="3"/>
    </row>
    <row r="2684" spans="1:17" x14ac:dyDescent="0.2">
      <c r="A2684" s="2">
        <v>2008</v>
      </c>
      <c r="B2684" s="1" t="s">
        <v>361</v>
      </c>
      <c r="C2684" s="2" t="s">
        <v>362</v>
      </c>
      <c r="D2684" s="2">
        <v>6317</v>
      </c>
      <c r="E2684" s="2">
        <v>119764</v>
      </c>
      <c r="F2684" s="2"/>
      <c r="G2684" s="2">
        <v>107687</v>
      </c>
      <c r="H2684" s="2">
        <v>12077</v>
      </c>
      <c r="I2684" s="2"/>
      <c r="J2684" s="2"/>
      <c r="K2684" s="2">
        <v>0</v>
      </c>
      <c r="L2684" s="2">
        <v>-2664</v>
      </c>
      <c r="M2684" s="2">
        <v>-551</v>
      </c>
      <c r="N2684" s="2">
        <v>-2113</v>
      </c>
      <c r="O2684" s="2">
        <v>401010</v>
      </c>
      <c r="P2684" s="3"/>
      <c r="Q2684" s="3"/>
    </row>
    <row r="2685" spans="1:17" x14ac:dyDescent="0.2">
      <c r="A2685" s="5">
        <v>2009</v>
      </c>
      <c r="B2685" s="4" t="s">
        <v>361</v>
      </c>
      <c r="C2685" s="5" t="s">
        <v>362</v>
      </c>
      <c r="D2685" s="5">
        <v>5687</v>
      </c>
      <c r="E2685" s="5">
        <v>113380</v>
      </c>
      <c r="F2685" s="5"/>
      <c r="G2685" s="5">
        <v>99883</v>
      </c>
      <c r="H2685" s="5">
        <v>13497</v>
      </c>
      <c r="I2685" s="5"/>
      <c r="J2685" s="5"/>
      <c r="K2685" s="5">
        <v>0</v>
      </c>
      <c r="L2685" s="5">
        <v>767</v>
      </c>
      <c r="M2685" s="5">
        <v>30</v>
      </c>
      <c r="N2685" s="5">
        <v>737</v>
      </c>
      <c r="O2685" s="5">
        <v>401010</v>
      </c>
      <c r="P2685" s="3"/>
      <c r="Q2685" s="3"/>
    </row>
    <row r="2686" spans="1:17" x14ac:dyDescent="0.2">
      <c r="A2686" s="2">
        <v>2010</v>
      </c>
      <c r="B2686" s="1" t="s">
        <v>361</v>
      </c>
      <c r="C2686" s="2" t="s">
        <v>362</v>
      </c>
      <c r="D2686" s="2">
        <v>3674</v>
      </c>
      <c r="E2686" s="2">
        <v>111007</v>
      </c>
      <c r="F2686" s="2"/>
      <c r="G2686" s="2">
        <v>96927</v>
      </c>
      <c r="H2686" s="2">
        <v>14051</v>
      </c>
      <c r="I2686" s="2"/>
      <c r="J2686" s="2"/>
      <c r="K2686" s="2">
        <v>0</v>
      </c>
      <c r="L2686" s="2">
        <v>940</v>
      </c>
      <c r="M2686" s="2">
        <v>187</v>
      </c>
      <c r="N2686" s="2">
        <v>753</v>
      </c>
      <c r="O2686" s="2">
        <v>401010</v>
      </c>
      <c r="P2686" s="3"/>
      <c r="Q2686" s="3"/>
    </row>
    <row r="2687" spans="1:17" x14ac:dyDescent="0.2">
      <c r="A2687" s="5">
        <v>2011</v>
      </c>
      <c r="B2687" s="4" t="s">
        <v>361</v>
      </c>
      <c r="C2687" s="5" t="s">
        <v>362</v>
      </c>
      <c r="D2687" s="5">
        <v>4444</v>
      </c>
      <c r="E2687" s="5">
        <v>116967</v>
      </c>
      <c r="F2687" s="5"/>
      <c r="G2687" s="5">
        <v>103716</v>
      </c>
      <c r="H2687" s="5">
        <v>13201</v>
      </c>
      <c r="I2687" s="5"/>
      <c r="J2687" s="5"/>
      <c r="K2687" s="5">
        <v>1</v>
      </c>
      <c r="L2687" s="5">
        <v>1831</v>
      </c>
      <c r="M2687" s="5">
        <v>533</v>
      </c>
      <c r="N2687" s="5">
        <v>1297</v>
      </c>
      <c r="O2687" s="5">
        <v>401010</v>
      </c>
      <c r="P2687" s="3"/>
      <c r="Q2687" s="3"/>
    </row>
    <row r="2688" spans="1:17" x14ac:dyDescent="0.2">
      <c r="A2688" s="2">
        <v>2012</v>
      </c>
      <c r="B2688" s="1" t="s">
        <v>361</v>
      </c>
      <c r="C2688" s="2" t="s">
        <v>362</v>
      </c>
      <c r="D2688" s="2">
        <v>4862</v>
      </c>
      <c r="E2688" s="2">
        <v>121894</v>
      </c>
      <c r="F2688" s="2"/>
      <c r="G2688" s="2">
        <v>108130</v>
      </c>
      <c r="H2688" s="2">
        <v>13716</v>
      </c>
      <c r="I2688" s="2"/>
      <c r="J2688" s="2"/>
      <c r="K2688" s="2">
        <v>-2</v>
      </c>
      <c r="L2688" s="2">
        <v>2210</v>
      </c>
      <c r="M2688" s="2">
        <v>636</v>
      </c>
      <c r="N2688" s="2">
        <v>1576</v>
      </c>
      <c r="O2688" s="2">
        <v>401010</v>
      </c>
      <c r="P2688" s="3"/>
      <c r="Q2688" s="3"/>
    </row>
    <row r="2689" spans="1:17" x14ac:dyDescent="0.2">
      <c r="A2689" s="5">
        <v>2013</v>
      </c>
      <c r="B2689" s="4" t="s">
        <v>361</v>
      </c>
      <c r="C2689" s="5" t="s">
        <v>362</v>
      </c>
      <c r="D2689" s="5">
        <v>8294</v>
      </c>
      <c r="E2689" s="5">
        <v>130443</v>
      </c>
      <c r="F2689" s="5"/>
      <c r="G2689" s="5">
        <v>115817</v>
      </c>
      <c r="H2689" s="5">
        <v>14589</v>
      </c>
      <c r="I2689" s="5"/>
      <c r="J2689" s="5"/>
      <c r="K2689" s="5">
        <v>-10</v>
      </c>
      <c r="L2689" s="5">
        <v>2598</v>
      </c>
      <c r="M2689" s="5">
        <v>772</v>
      </c>
      <c r="N2689" s="5">
        <v>1836</v>
      </c>
      <c r="O2689" s="5">
        <v>401010</v>
      </c>
      <c r="P2689" s="3"/>
      <c r="Q2689" s="3"/>
    </row>
    <row r="2690" spans="1:17" x14ac:dyDescent="0.2">
      <c r="A2690" s="2">
        <v>2014</v>
      </c>
      <c r="B2690" s="1" t="s">
        <v>361</v>
      </c>
      <c r="C2690" s="2" t="s">
        <v>362</v>
      </c>
      <c r="D2690" s="2">
        <v>11005</v>
      </c>
      <c r="E2690" s="2">
        <v>138706</v>
      </c>
      <c r="F2690" s="2"/>
      <c r="G2690" s="2">
        <v>123041</v>
      </c>
      <c r="H2690" s="2">
        <v>15626</v>
      </c>
      <c r="I2690" s="2"/>
      <c r="J2690" s="2"/>
      <c r="K2690" s="2">
        <v>2</v>
      </c>
      <c r="L2690" s="2">
        <v>2028</v>
      </c>
      <c r="M2690" s="2">
        <v>545</v>
      </c>
      <c r="N2690" s="2">
        <v>1481</v>
      </c>
      <c r="O2690" s="2">
        <v>401010</v>
      </c>
      <c r="P2690" s="3"/>
      <c r="Q2690" s="3"/>
    </row>
    <row r="2691" spans="1:17" x14ac:dyDescent="0.2">
      <c r="A2691" s="5">
        <v>2015</v>
      </c>
      <c r="B2691" s="4" t="s">
        <v>361</v>
      </c>
      <c r="C2691" s="5" t="s">
        <v>362</v>
      </c>
      <c r="D2691" s="5">
        <v>5211</v>
      </c>
      <c r="E2691" s="5">
        <v>141082</v>
      </c>
      <c r="F2691" s="5"/>
      <c r="G2691" s="5">
        <v>125212</v>
      </c>
      <c r="H2691" s="5">
        <v>15839</v>
      </c>
      <c r="I2691" s="5"/>
      <c r="J2691" s="5"/>
      <c r="K2691" s="5">
        <v>-6</v>
      </c>
      <c r="L2691" s="5">
        <v>2365</v>
      </c>
      <c r="M2691" s="5">
        <v>659</v>
      </c>
      <c r="N2691" s="5">
        <v>1712</v>
      </c>
      <c r="O2691" s="5">
        <v>401010</v>
      </c>
      <c r="P2691" s="3"/>
      <c r="Q2691" s="3"/>
    </row>
    <row r="2692" spans="1:17" x14ac:dyDescent="0.2">
      <c r="A2692" s="2">
        <v>2016</v>
      </c>
      <c r="B2692" s="1" t="s">
        <v>361</v>
      </c>
      <c r="C2692" s="2" t="s">
        <v>362</v>
      </c>
      <c r="D2692" s="2">
        <v>5146</v>
      </c>
      <c r="E2692" s="2">
        <v>142177</v>
      </c>
      <c r="F2692" s="2"/>
      <c r="G2692" s="2">
        <v>125945</v>
      </c>
      <c r="H2692" s="2">
        <v>16205</v>
      </c>
      <c r="I2692" s="2"/>
      <c r="J2692" s="2"/>
      <c r="K2692" s="2">
        <v>-4</v>
      </c>
      <c r="L2692" s="2">
        <v>2065</v>
      </c>
      <c r="M2692" s="2">
        <v>505</v>
      </c>
      <c r="N2692" s="2">
        <v>1564</v>
      </c>
      <c r="O2692" s="2">
        <v>401010</v>
      </c>
      <c r="P2692" s="3"/>
      <c r="Q2692" s="3"/>
    </row>
    <row r="2693" spans="1:17" x14ac:dyDescent="0.2">
      <c r="A2693" s="5">
        <v>2017</v>
      </c>
      <c r="B2693" s="4" t="s">
        <v>361</v>
      </c>
      <c r="C2693" s="5" t="s">
        <v>362</v>
      </c>
      <c r="D2693" s="5">
        <v>5267</v>
      </c>
      <c r="E2693" s="5">
        <v>142193</v>
      </c>
      <c r="F2693" s="5"/>
      <c r="G2693" s="5">
        <v>125808</v>
      </c>
      <c r="H2693" s="5">
        <v>16365</v>
      </c>
      <c r="I2693" s="5"/>
      <c r="J2693" s="5"/>
      <c r="K2693" s="5">
        <v>0</v>
      </c>
      <c r="L2693" s="5">
        <v>2771</v>
      </c>
      <c r="M2693" s="5">
        <v>577</v>
      </c>
      <c r="N2693" s="5">
        <v>2194</v>
      </c>
      <c r="O2693" s="5">
        <v>401010</v>
      </c>
      <c r="P2693" s="3"/>
      <c r="Q2693" s="3"/>
    </row>
    <row r="2694" spans="1:17" x14ac:dyDescent="0.2">
      <c r="A2694" s="2">
        <v>2018</v>
      </c>
      <c r="B2694" s="1" t="s">
        <v>361</v>
      </c>
      <c r="C2694" s="2" t="s">
        <v>362</v>
      </c>
      <c r="D2694" s="2">
        <v>4506</v>
      </c>
      <c r="E2694" s="2">
        <v>146069</v>
      </c>
      <c r="F2694" s="2"/>
      <c r="G2694" s="2">
        <v>129819</v>
      </c>
      <c r="H2694" s="2">
        <v>16250</v>
      </c>
      <c r="I2694" s="2"/>
      <c r="J2694" s="2"/>
      <c r="K2694" s="2">
        <v>0</v>
      </c>
      <c r="L2694" s="2">
        <v>2765</v>
      </c>
      <c r="M2694" s="2">
        <v>572</v>
      </c>
      <c r="N2694" s="2">
        <v>2193</v>
      </c>
      <c r="O2694" s="2">
        <v>401010</v>
      </c>
      <c r="P2694" s="3"/>
      <c r="Q2694" s="3"/>
    </row>
    <row r="2695" spans="1:17" x14ac:dyDescent="0.2">
      <c r="A2695" s="5">
        <v>2019</v>
      </c>
      <c r="B2695" s="4" t="s">
        <v>361</v>
      </c>
      <c r="C2695" s="5" t="s">
        <v>362</v>
      </c>
      <c r="D2695" s="5">
        <v>5228</v>
      </c>
      <c r="E2695" s="5">
        <v>169369</v>
      </c>
      <c r="F2695" s="5"/>
      <c r="G2695" s="5">
        <v>148166</v>
      </c>
      <c r="H2695" s="5">
        <v>21203</v>
      </c>
      <c r="I2695" s="5"/>
      <c r="J2695" s="5"/>
      <c r="K2695" s="5">
        <v>0</v>
      </c>
      <c r="L2695" s="5">
        <v>3202</v>
      </c>
      <c r="M2695" s="5">
        <v>690</v>
      </c>
      <c r="N2695" s="5">
        <v>2512</v>
      </c>
      <c r="O2695" s="5">
        <v>401010</v>
      </c>
      <c r="P2695" s="3"/>
      <c r="Q2695" s="3"/>
    </row>
    <row r="2696" spans="1:17" x14ac:dyDescent="0.2">
      <c r="A2696" s="2">
        <v>2003</v>
      </c>
      <c r="B2696" s="1" t="s">
        <v>363</v>
      </c>
      <c r="C2696" s="2" t="s">
        <v>364</v>
      </c>
      <c r="D2696" s="2">
        <v>448</v>
      </c>
      <c r="E2696" s="2">
        <v>2689</v>
      </c>
      <c r="F2696" s="2">
        <v>335</v>
      </c>
      <c r="G2696" s="2">
        <v>1314</v>
      </c>
      <c r="H2696" s="2">
        <v>1375</v>
      </c>
      <c r="I2696" s="2">
        <v>26</v>
      </c>
      <c r="J2696" s="2">
        <v>8</v>
      </c>
      <c r="K2696" s="2">
        <v>0</v>
      </c>
      <c r="L2696" s="2">
        <v>324</v>
      </c>
      <c r="M2696" s="2">
        <v>115</v>
      </c>
      <c r="N2696" s="2">
        <v>207</v>
      </c>
      <c r="O2696" s="2">
        <v>255040</v>
      </c>
      <c r="P2696" s="3"/>
      <c r="Q2696" s="3"/>
    </row>
    <row r="2697" spans="1:17" x14ac:dyDescent="0.2">
      <c r="A2697" s="5">
        <v>2004</v>
      </c>
      <c r="B2697" s="4" t="s">
        <v>363</v>
      </c>
      <c r="C2697" s="5" t="s">
        <v>364</v>
      </c>
      <c r="D2697" s="5">
        <v>492</v>
      </c>
      <c r="E2697" s="5">
        <v>3237</v>
      </c>
      <c r="F2697" s="5">
        <v>365</v>
      </c>
      <c r="G2697" s="5">
        <v>1407</v>
      </c>
      <c r="H2697" s="5">
        <v>1830</v>
      </c>
      <c r="I2697" s="5">
        <v>22</v>
      </c>
      <c r="J2697" s="5">
        <v>7</v>
      </c>
      <c r="K2697" s="5">
        <v>0</v>
      </c>
      <c r="L2697" s="5">
        <v>374</v>
      </c>
      <c r="M2697" s="5">
        <v>119</v>
      </c>
      <c r="N2697" s="5">
        <v>293</v>
      </c>
      <c r="O2697" s="5">
        <v>255040</v>
      </c>
      <c r="P2697" s="3"/>
      <c r="Q2697" s="3"/>
    </row>
    <row r="2698" spans="1:17" x14ac:dyDescent="0.2">
      <c r="A2698" s="2">
        <v>2005</v>
      </c>
      <c r="B2698" s="1" t="s">
        <v>363</v>
      </c>
      <c r="C2698" s="2" t="s">
        <v>364</v>
      </c>
      <c r="D2698" s="2">
        <v>587</v>
      </c>
      <c r="E2698" s="2">
        <v>3312</v>
      </c>
      <c r="F2698" s="2">
        <v>326</v>
      </c>
      <c r="G2698" s="2">
        <v>1285</v>
      </c>
      <c r="H2698" s="2">
        <v>2027</v>
      </c>
      <c r="I2698" s="2">
        <v>23</v>
      </c>
      <c r="J2698" s="2">
        <v>13</v>
      </c>
      <c r="K2698" s="2">
        <v>0</v>
      </c>
      <c r="L2698" s="2">
        <v>405</v>
      </c>
      <c r="M2698" s="2">
        <v>142</v>
      </c>
      <c r="N2698" s="2">
        <v>264</v>
      </c>
      <c r="O2698" s="2">
        <v>255040</v>
      </c>
      <c r="P2698" s="3"/>
      <c r="Q2698" s="3"/>
    </row>
    <row r="2699" spans="1:17" x14ac:dyDescent="0.2">
      <c r="A2699" s="5">
        <v>2006</v>
      </c>
      <c r="B2699" s="4" t="s">
        <v>363</v>
      </c>
      <c r="C2699" s="5" t="s">
        <v>364</v>
      </c>
      <c r="D2699" s="5">
        <v>484</v>
      </c>
      <c r="E2699" s="5">
        <v>3249</v>
      </c>
      <c r="F2699" s="5">
        <v>234</v>
      </c>
      <c r="G2699" s="5">
        <v>954</v>
      </c>
      <c r="H2699" s="5">
        <v>2295</v>
      </c>
      <c r="I2699" s="5">
        <v>23</v>
      </c>
      <c r="J2699" s="5">
        <v>20</v>
      </c>
      <c r="K2699" s="5">
        <v>0</v>
      </c>
      <c r="L2699" s="5">
        <v>392</v>
      </c>
      <c r="M2699" s="5">
        <v>145</v>
      </c>
      <c r="N2699" s="5">
        <v>251</v>
      </c>
      <c r="O2699" s="5">
        <v>255040</v>
      </c>
      <c r="P2699" s="3"/>
      <c r="Q2699" s="3"/>
    </row>
    <row r="2700" spans="1:17" x14ac:dyDescent="0.2">
      <c r="A2700" s="2">
        <v>2007</v>
      </c>
      <c r="B2700" s="1" t="s">
        <v>363</v>
      </c>
      <c r="C2700" s="2" t="s">
        <v>364</v>
      </c>
      <c r="D2700" s="2">
        <v>493</v>
      </c>
      <c r="E2700" s="2">
        <v>3248</v>
      </c>
      <c r="F2700" s="2">
        <v>221</v>
      </c>
      <c r="G2700" s="2">
        <v>977</v>
      </c>
      <c r="H2700" s="2">
        <v>2271</v>
      </c>
      <c r="I2700" s="2">
        <v>21</v>
      </c>
      <c r="J2700" s="2">
        <v>20</v>
      </c>
      <c r="K2700" s="2">
        <v>0</v>
      </c>
      <c r="L2700" s="2">
        <v>-50</v>
      </c>
      <c r="M2700" s="2">
        <v>-99</v>
      </c>
      <c r="N2700" s="2">
        <v>51</v>
      </c>
      <c r="O2700" s="2">
        <v>255040</v>
      </c>
      <c r="P2700" s="3"/>
      <c r="Q2700" s="3"/>
    </row>
    <row r="2701" spans="1:17" x14ac:dyDescent="0.2">
      <c r="A2701" s="5">
        <v>2008</v>
      </c>
      <c r="B2701" s="4" t="s">
        <v>363</v>
      </c>
      <c r="C2701" s="5" t="s">
        <v>364</v>
      </c>
      <c r="D2701" s="5">
        <v>408</v>
      </c>
      <c r="E2701" s="5">
        <v>2877</v>
      </c>
      <c r="F2701" s="5">
        <v>142</v>
      </c>
      <c r="G2701" s="5">
        <v>953</v>
      </c>
      <c r="H2701" s="5">
        <v>1924</v>
      </c>
      <c r="I2701" s="5">
        <v>16</v>
      </c>
      <c r="J2701" s="5">
        <v>11</v>
      </c>
      <c r="K2701" s="5">
        <v>0</v>
      </c>
      <c r="L2701" s="5">
        <v>-100</v>
      </c>
      <c r="M2701" s="5">
        <v>-21</v>
      </c>
      <c r="N2701" s="5">
        <v>-80</v>
      </c>
      <c r="O2701" s="5">
        <v>255040</v>
      </c>
      <c r="P2701" s="3"/>
      <c r="Q2701" s="3"/>
    </row>
    <row r="2702" spans="1:17" x14ac:dyDescent="0.2">
      <c r="A2702" s="2">
        <v>2009</v>
      </c>
      <c r="B2702" s="1" t="s">
        <v>363</v>
      </c>
      <c r="C2702" s="2" t="s">
        <v>364</v>
      </c>
      <c r="D2702" s="2">
        <v>589</v>
      </c>
      <c r="E2702" s="2">
        <v>2816</v>
      </c>
      <c r="F2702" s="2">
        <v>138</v>
      </c>
      <c r="G2702" s="2">
        <v>868</v>
      </c>
      <c r="H2702" s="2">
        <v>1948</v>
      </c>
      <c r="I2702" s="2">
        <v>13</v>
      </c>
      <c r="J2702" s="2">
        <v>3</v>
      </c>
      <c r="K2702" s="2">
        <v>0</v>
      </c>
      <c r="L2702" s="2">
        <v>73</v>
      </c>
      <c r="M2702" s="2">
        <v>26</v>
      </c>
      <c r="N2702" s="2">
        <v>48</v>
      </c>
      <c r="O2702" s="2">
        <v>255040</v>
      </c>
      <c r="P2702" s="3"/>
      <c r="Q2702" s="3"/>
    </row>
    <row r="2703" spans="1:17" x14ac:dyDescent="0.2">
      <c r="A2703" s="5">
        <v>2010</v>
      </c>
      <c r="B2703" s="4" t="s">
        <v>363</v>
      </c>
      <c r="C2703" s="5" t="s">
        <v>364</v>
      </c>
      <c r="D2703" s="5">
        <v>696</v>
      </c>
      <c r="E2703" s="5">
        <v>2896</v>
      </c>
      <c r="F2703" s="5">
        <v>137</v>
      </c>
      <c r="G2703" s="5">
        <v>871</v>
      </c>
      <c r="H2703" s="5">
        <v>2025</v>
      </c>
      <c r="I2703" s="5">
        <v>14</v>
      </c>
      <c r="J2703" s="5">
        <v>5</v>
      </c>
      <c r="K2703" s="5">
        <v>0</v>
      </c>
      <c r="L2703" s="5">
        <v>257</v>
      </c>
      <c r="M2703" s="5">
        <v>88</v>
      </c>
      <c r="N2703" s="5">
        <v>169</v>
      </c>
      <c r="O2703" s="5">
        <v>255040</v>
      </c>
      <c r="P2703" s="3"/>
      <c r="Q2703" s="3"/>
    </row>
    <row r="2704" spans="1:17" x14ac:dyDescent="0.2">
      <c r="A2704" s="2">
        <v>2011</v>
      </c>
      <c r="B2704" s="1" t="s">
        <v>363</v>
      </c>
      <c r="C2704" s="2" t="s">
        <v>364</v>
      </c>
      <c r="D2704" s="2">
        <v>851</v>
      </c>
      <c r="E2704" s="2">
        <v>3050</v>
      </c>
      <c r="F2704" s="2">
        <v>135</v>
      </c>
      <c r="G2704" s="2">
        <v>940</v>
      </c>
      <c r="H2704" s="2">
        <v>2110</v>
      </c>
      <c r="I2704" s="2">
        <v>13</v>
      </c>
      <c r="J2704" s="2">
        <v>7</v>
      </c>
      <c r="K2704" s="2">
        <v>0</v>
      </c>
      <c r="L2704" s="2">
        <v>435</v>
      </c>
      <c r="M2704" s="2">
        <v>157</v>
      </c>
      <c r="N2704" s="2">
        <v>278</v>
      </c>
      <c r="O2704" s="2">
        <v>255040</v>
      </c>
      <c r="P2704" s="3"/>
      <c r="Q2704" s="3"/>
    </row>
    <row r="2705" spans="1:17" x14ac:dyDescent="0.2">
      <c r="A2705" s="5">
        <v>2012</v>
      </c>
      <c r="B2705" s="4" t="s">
        <v>363</v>
      </c>
      <c r="C2705" s="5" t="s">
        <v>364</v>
      </c>
      <c r="D2705" s="5">
        <v>928</v>
      </c>
      <c r="E2705" s="5">
        <v>3367</v>
      </c>
      <c r="F2705" s="5">
        <v>133</v>
      </c>
      <c r="G2705" s="5">
        <v>990</v>
      </c>
      <c r="H2705" s="5">
        <v>2377</v>
      </c>
      <c r="I2705" s="5">
        <v>11</v>
      </c>
      <c r="J2705" s="5">
        <v>6</v>
      </c>
      <c r="K2705" s="5">
        <v>0</v>
      </c>
      <c r="L2705" s="5">
        <v>607</v>
      </c>
      <c r="M2705" s="5">
        <v>210</v>
      </c>
      <c r="N2705" s="5">
        <v>397</v>
      </c>
      <c r="O2705" s="5">
        <v>255040</v>
      </c>
      <c r="P2705" s="3"/>
      <c r="Q2705" s="3"/>
    </row>
    <row r="2706" spans="1:17" x14ac:dyDescent="0.2">
      <c r="A2706" s="2">
        <v>2013</v>
      </c>
      <c r="B2706" s="1" t="s">
        <v>363</v>
      </c>
      <c r="C2706" s="2" t="s">
        <v>364</v>
      </c>
      <c r="D2706" s="2">
        <v>867</v>
      </c>
      <c r="E2706" s="2">
        <v>3487</v>
      </c>
      <c r="F2706" s="2">
        <v>139</v>
      </c>
      <c r="G2706" s="2">
        <v>991</v>
      </c>
      <c r="H2706" s="2">
        <v>2496</v>
      </c>
      <c r="I2706" s="2">
        <v>11</v>
      </c>
      <c r="J2706" s="2">
        <v>6</v>
      </c>
      <c r="K2706" s="2">
        <v>0</v>
      </c>
      <c r="L2706" s="2">
        <v>663</v>
      </c>
      <c r="M2706" s="2">
        <v>234</v>
      </c>
      <c r="N2706" s="2">
        <v>429</v>
      </c>
      <c r="O2706" s="2">
        <v>255040</v>
      </c>
      <c r="P2706" s="3"/>
      <c r="Q2706" s="3"/>
    </row>
    <row r="2707" spans="1:17" x14ac:dyDescent="0.2">
      <c r="A2707" s="5">
        <v>2014</v>
      </c>
      <c r="B2707" s="4" t="s">
        <v>363</v>
      </c>
      <c r="C2707" s="5" t="s">
        <v>364</v>
      </c>
      <c r="D2707" s="5">
        <v>967</v>
      </c>
      <c r="E2707" s="5">
        <v>3577</v>
      </c>
      <c r="F2707" s="5">
        <v>134</v>
      </c>
      <c r="G2707" s="5">
        <v>1081</v>
      </c>
      <c r="H2707" s="5">
        <v>2496</v>
      </c>
      <c r="I2707" s="5">
        <v>11</v>
      </c>
      <c r="J2707" s="5">
        <v>6</v>
      </c>
      <c r="K2707" s="5">
        <v>0</v>
      </c>
      <c r="L2707" s="5">
        <v>809</v>
      </c>
      <c r="M2707" s="5">
        <v>289</v>
      </c>
      <c r="N2707" s="5">
        <v>520</v>
      </c>
      <c r="O2707" s="5">
        <v>255040</v>
      </c>
      <c r="P2707" s="3"/>
      <c r="Q2707" s="3"/>
    </row>
    <row r="2708" spans="1:17" x14ac:dyDescent="0.2">
      <c r="A2708" s="2">
        <v>2015</v>
      </c>
      <c r="B2708" s="1" t="s">
        <v>363</v>
      </c>
      <c r="C2708" s="2" t="s">
        <v>364</v>
      </c>
      <c r="D2708" s="2">
        <v>1021</v>
      </c>
      <c r="E2708" s="2">
        <v>3775</v>
      </c>
      <c r="F2708" s="2">
        <v>130</v>
      </c>
      <c r="G2708" s="2">
        <v>1222</v>
      </c>
      <c r="H2708" s="2">
        <v>2553</v>
      </c>
      <c r="I2708" s="2">
        <v>11</v>
      </c>
      <c r="J2708" s="2">
        <v>7</v>
      </c>
      <c r="K2708" s="2">
        <v>0</v>
      </c>
      <c r="L2708" s="2">
        <v>837</v>
      </c>
      <c r="M2708" s="2">
        <v>296</v>
      </c>
      <c r="N2708" s="2">
        <v>541</v>
      </c>
      <c r="O2708" s="2">
        <v>255040</v>
      </c>
      <c r="P2708" s="3"/>
      <c r="Q2708" s="3"/>
    </row>
    <row r="2709" spans="1:17" x14ac:dyDescent="0.2">
      <c r="A2709" s="5">
        <v>2016</v>
      </c>
      <c r="B2709" s="4" t="s">
        <v>363</v>
      </c>
      <c r="C2709" s="5" t="s">
        <v>364</v>
      </c>
      <c r="D2709" s="5">
        <v>1046</v>
      </c>
      <c r="E2709" s="5">
        <v>3840</v>
      </c>
      <c r="F2709" s="5">
        <v>127</v>
      </c>
      <c r="G2709" s="5">
        <v>1130</v>
      </c>
      <c r="H2709" s="5">
        <v>2710</v>
      </c>
      <c r="I2709" s="5">
        <v>11</v>
      </c>
      <c r="J2709" s="5">
        <v>9</v>
      </c>
      <c r="K2709" s="5">
        <v>0</v>
      </c>
      <c r="L2709" s="5">
        <v>1004</v>
      </c>
      <c r="M2709" s="5">
        <v>340</v>
      </c>
      <c r="N2709" s="5">
        <v>664</v>
      </c>
      <c r="O2709" s="5">
        <v>255040</v>
      </c>
      <c r="P2709" s="3"/>
      <c r="Q2709" s="3"/>
    </row>
    <row r="2710" spans="1:17" x14ac:dyDescent="0.2">
      <c r="A2710" s="2">
        <v>2017</v>
      </c>
      <c r="B2710" s="1" t="s">
        <v>363</v>
      </c>
      <c r="C2710" s="2" t="s">
        <v>364</v>
      </c>
      <c r="D2710" s="2">
        <v>850</v>
      </c>
      <c r="E2710" s="2">
        <v>3961</v>
      </c>
      <c r="F2710" s="2">
        <v>125</v>
      </c>
      <c r="G2710" s="2">
        <v>1442</v>
      </c>
      <c r="H2710" s="2">
        <v>2519</v>
      </c>
      <c r="I2710" s="2">
        <v>12</v>
      </c>
      <c r="J2710" s="2">
        <v>14</v>
      </c>
      <c r="K2710" s="2">
        <v>0</v>
      </c>
      <c r="L2710" s="2">
        <v>578</v>
      </c>
      <c r="M2710" s="2">
        <v>294</v>
      </c>
      <c r="N2710" s="2">
        <v>284</v>
      </c>
      <c r="O2710" s="2">
        <v>255040</v>
      </c>
      <c r="P2710" s="3"/>
      <c r="Q2710" s="3"/>
    </row>
    <row r="2711" spans="1:17" x14ac:dyDescent="0.2">
      <c r="A2711" s="5">
        <v>2018</v>
      </c>
      <c r="B2711" s="4" t="s">
        <v>363</v>
      </c>
      <c r="C2711" s="5" t="s">
        <v>364</v>
      </c>
      <c r="D2711" s="5">
        <v>950</v>
      </c>
      <c r="E2711" s="5">
        <v>3820</v>
      </c>
      <c r="F2711" s="5">
        <v>124</v>
      </c>
      <c r="G2711" s="5">
        <v>1314</v>
      </c>
      <c r="H2711" s="5">
        <v>2506</v>
      </c>
      <c r="I2711" s="5">
        <v>11</v>
      </c>
      <c r="J2711" s="5">
        <v>20</v>
      </c>
      <c r="K2711" s="5">
        <v>0</v>
      </c>
      <c r="L2711" s="5">
        <v>713</v>
      </c>
      <c r="M2711" s="5">
        <v>172</v>
      </c>
      <c r="N2711" s="5">
        <v>541</v>
      </c>
      <c r="O2711" s="5">
        <v>255040</v>
      </c>
      <c r="P2711" s="3"/>
      <c r="Q2711" s="3"/>
    </row>
    <row r="2712" spans="1:17" x14ac:dyDescent="0.2">
      <c r="A2712" s="2">
        <v>2004</v>
      </c>
      <c r="B2712" s="1" t="s">
        <v>365</v>
      </c>
      <c r="C2712" s="2" t="s">
        <v>366</v>
      </c>
      <c r="D2712" s="2">
        <v>120.69199999999999</v>
      </c>
      <c r="E2712" s="2">
        <v>619.44500000000005</v>
      </c>
      <c r="F2712" s="2">
        <v>205.44</v>
      </c>
      <c r="G2712" s="2">
        <v>306.27199999999999</v>
      </c>
      <c r="H2712" s="2">
        <v>313.173</v>
      </c>
      <c r="I2712" s="2">
        <v>8.0920000000000005</v>
      </c>
      <c r="J2712" s="2">
        <v>0.47499999999999998</v>
      </c>
      <c r="K2712" s="2">
        <v>0</v>
      </c>
      <c r="L2712" s="2">
        <v>99.909000000000006</v>
      </c>
      <c r="M2712" s="2">
        <v>28.414000000000001</v>
      </c>
      <c r="N2712" s="2">
        <v>71.495000000000005</v>
      </c>
      <c r="O2712" s="2">
        <v>452030</v>
      </c>
      <c r="P2712" s="3"/>
      <c r="Q2712" s="3"/>
    </row>
    <row r="2713" spans="1:17" x14ac:dyDescent="0.2">
      <c r="A2713" s="5">
        <v>2005</v>
      </c>
      <c r="B2713" s="4" t="s">
        <v>365</v>
      </c>
      <c r="C2713" s="5" t="s">
        <v>366</v>
      </c>
      <c r="D2713" s="5">
        <v>107.057</v>
      </c>
      <c r="E2713" s="5">
        <v>694.37900000000002</v>
      </c>
      <c r="F2713" s="5">
        <v>206.21100000000001</v>
      </c>
      <c r="G2713" s="5">
        <v>325.39699999999999</v>
      </c>
      <c r="H2713" s="5">
        <v>368.98200000000003</v>
      </c>
      <c r="I2713" s="5">
        <v>7.9219999999999997</v>
      </c>
      <c r="J2713" s="5">
        <v>2.6440000000000001</v>
      </c>
      <c r="K2713" s="5">
        <v>0</v>
      </c>
      <c r="L2713" s="5">
        <v>122.224</v>
      </c>
      <c r="M2713" s="5">
        <v>31.459</v>
      </c>
      <c r="N2713" s="5">
        <v>90.765000000000001</v>
      </c>
      <c r="O2713" s="5">
        <v>452030</v>
      </c>
      <c r="P2713" s="3"/>
      <c r="Q2713" s="3"/>
    </row>
    <row r="2714" spans="1:17" x14ac:dyDescent="0.2">
      <c r="A2714" s="2">
        <v>2006</v>
      </c>
      <c r="B2714" s="1" t="s">
        <v>365</v>
      </c>
      <c r="C2714" s="2" t="s">
        <v>366</v>
      </c>
      <c r="D2714" s="2">
        <v>138.62299999999999</v>
      </c>
      <c r="E2714" s="2">
        <v>798.14800000000002</v>
      </c>
      <c r="F2714" s="2">
        <v>207.03100000000001</v>
      </c>
      <c r="G2714" s="2">
        <v>399.39600000000002</v>
      </c>
      <c r="H2714" s="2">
        <v>398.75200000000001</v>
      </c>
      <c r="I2714" s="2">
        <v>8.9559999999999995</v>
      </c>
      <c r="J2714" s="2">
        <v>3.3519999999999999</v>
      </c>
      <c r="K2714" s="2">
        <v>0</v>
      </c>
      <c r="L2714" s="2">
        <v>132.61099999999999</v>
      </c>
      <c r="M2714" s="2">
        <v>31.715</v>
      </c>
      <c r="N2714" s="2">
        <v>100.896</v>
      </c>
      <c r="O2714" s="2">
        <v>452030</v>
      </c>
      <c r="P2714" s="3"/>
      <c r="Q2714" s="3"/>
    </row>
    <row r="2715" spans="1:17" x14ac:dyDescent="0.2">
      <c r="A2715" s="5">
        <v>2007</v>
      </c>
      <c r="B2715" s="4" t="s">
        <v>365</v>
      </c>
      <c r="C2715" s="5" t="s">
        <v>366</v>
      </c>
      <c r="D2715" s="5">
        <v>203.68100000000001</v>
      </c>
      <c r="E2715" s="5">
        <v>1024.316</v>
      </c>
      <c r="F2715" s="5">
        <v>207.89599999999999</v>
      </c>
      <c r="G2715" s="5">
        <v>401.041</v>
      </c>
      <c r="H2715" s="5">
        <v>623.27499999999998</v>
      </c>
      <c r="I2715" s="5">
        <v>10.23</v>
      </c>
      <c r="J2715" s="5">
        <v>5.6189999999999998</v>
      </c>
      <c r="K2715" s="5">
        <v>0</v>
      </c>
      <c r="L2715" s="5">
        <v>191.15299999999999</v>
      </c>
      <c r="M2715" s="5">
        <v>54.442</v>
      </c>
      <c r="N2715" s="5">
        <v>136.71100000000001</v>
      </c>
      <c r="O2715" s="5">
        <v>452030</v>
      </c>
      <c r="P2715" s="3"/>
      <c r="Q2715" s="3"/>
    </row>
    <row r="2716" spans="1:17" x14ac:dyDescent="0.2">
      <c r="A2716" s="2">
        <v>2008</v>
      </c>
      <c r="B2716" s="1" t="s">
        <v>365</v>
      </c>
      <c r="C2716" s="2" t="s">
        <v>366</v>
      </c>
      <c r="D2716" s="2">
        <v>289.44200000000001</v>
      </c>
      <c r="E2716" s="2">
        <v>1243.9069999999999</v>
      </c>
      <c r="F2716" s="2">
        <v>190.339</v>
      </c>
      <c r="G2716" s="2">
        <v>403.84500000000003</v>
      </c>
      <c r="H2716" s="2">
        <v>840.06200000000001</v>
      </c>
      <c r="I2716" s="2">
        <v>8.9870000000000001</v>
      </c>
      <c r="J2716" s="2">
        <v>7.3970000000000002</v>
      </c>
      <c r="K2716" s="2">
        <v>0</v>
      </c>
      <c r="L2716" s="2">
        <v>294.887</v>
      </c>
      <c r="M2716" s="2">
        <v>91.153999999999996</v>
      </c>
      <c r="N2716" s="2">
        <v>203.733</v>
      </c>
      <c r="O2716" s="2">
        <v>452030</v>
      </c>
      <c r="P2716" s="3"/>
      <c r="Q2716" s="3"/>
    </row>
    <row r="2717" spans="1:17" x14ac:dyDescent="0.2">
      <c r="A2717" s="5">
        <v>2009</v>
      </c>
      <c r="B2717" s="4" t="s">
        <v>365</v>
      </c>
      <c r="C2717" s="5" t="s">
        <v>366</v>
      </c>
      <c r="D2717" s="5">
        <v>422.04700000000003</v>
      </c>
      <c r="E2717" s="5">
        <v>1485.249</v>
      </c>
      <c r="F2717" s="5">
        <v>58.021999999999998</v>
      </c>
      <c r="G2717" s="5">
        <v>281.5</v>
      </c>
      <c r="H2717" s="5">
        <v>1203.749</v>
      </c>
      <c r="I2717" s="5">
        <v>6.8819999999999997</v>
      </c>
      <c r="J2717" s="5">
        <v>1.7490000000000001</v>
      </c>
      <c r="K2717" s="5">
        <v>0</v>
      </c>
      <c r="L2717" s="5">
        <v>340.39299999999997</v>
      </c>
      <c r="M2717" s="5">
        <v>110.18</v>
      </c>
      <c r="N2717" s="5">
        <v>230.21299999999999</v>
      </c>
      <c r="O2717" s="5">
        <v>452030</v>
      </c>
      <c r="P2717" s="3"/>
      <c r="Q2717" s="3"/>
    </row>
    <row r="2718" spans="1:17" x14ac:dyDescent="0.2">
      <c r="A2718" s="2">
        <v>2010</v>
      </c>
      <c r="B2718" s="1" t="s">
        <v>365</v>
      </c>
      <c r="C2718" s="2" t="s">
        <v>366</v>
      </c>
      <c r="D2718" s="2">
        <v>193.137</v>
      </c>
      <c r="E2718" s="2">
        <v>1857.3520000000001</v>
      </c>
      <c r="F2718" s="2">
        <v>0</v>
      </c>
      <c r="G2718" s="2">
        <v>334.80399999999997</v>
      </c>
      <c r="H2718" s="2">
        <v>1522.548</v>
      </c>
      <c r="I2718" s="2">
        <v>2.8839999999999999</v>
      </c>
      <c r="J2718" s="2">
        <v>1.258</v>
      </c>
      <c r="K2718" s="2">
        <v>0</v>
      </c>
      <c r="L2718" s="2">
        <v>362.93900000000002</v>
      </c>
      <c r="M2718" s="2">
        <v>114.32599999999999</v>
      </c>
      <c r="N2718" s="2">
        <v>248.126</v>
      </c>
      <c r="O2718" s="2">
        <v>452030</v>
      </c>
      <c r="P2718" s="3"/>
      <c r="Q2718" s="3"/>
    </row>
    <row r="2719" spans="1:17" x14ac:dyDescent="0.2">
      <c r="A2719" s="5">
        <v>2011</v>
      </c>
      <c r="B2719" s="4" t="s">
        <v>365</v>
      </c>
      <c r="C2719" s="5" t="s">
        <v>366</v>
      </c>
      <c r="D2719" s="5">
        <v>440.846</v>
      </c>
      <c r="E2719" s="5">
        <v>2147.029</v>
      </c>
      <c r="F2719" s="5">
        <v>247.86099999999999</v>
      </c>
      <c r="G2719" s="5">
        <v>568</v>
      </c>
      <c r="H2719" s="5">
        <v>1579.029</v>
      </c>
      <c r="I2719" s="5">
        <v>5.4870000000000001</v>
      </c>
      <c r="J2719" s="5">
        <v>1.2729999999999999</v>
      </c>
      <c r="K2719" s="5">
        <v>0</v>
      </c>
      <c r="L2719" s="5">
        <v>311.07900000000001</v>
      </c>
      <c r="M2719" s="5">
        <v>88.427000000000007</v>
      </c>
      <c r="N2719" s="5">
        <v>221.47399999999999</v>
      </c>
      <c r="O2719" s="5">
        <v>452030</v>
      </c>
      <c r="P2719" s="3"/>
      <c r="Q2719" s="3"/>
    </row>
    <row r="2720" spans="1:17" x14ac:dyDescent="0.2">
      <c r="A2720" s="2">
        <v>2012</v>
      </c>
      <c r="B2720" s="1" t="s">
        <v>365</v>
      </c>
      <c r="C2720" s="2" t="s">
        <v>366</v>
      </c>
      <c r="D2720" s="2">
        <v>321.73899999999998</v>
      </c>
      <c r="E2720" s="2">
        <v>2177.5050000000001</v>
      </c>
      <c r="F2720" s="2">
        <v>248.31899999999999</v>
      </c>
      <c r="G2720" s="2">
        <v>577.60400000000004</v>
      </c>
      <c r="H2720" s="2">
        <v>1599.9010000000001</v>
      </c>
      <c r="I2720" s="2">
        <v>11.659000000000001</v>
      </c>
      <c r="J2720" s="2">
        <v>1.5820000000000001</v>
      </c>
      <c r="K2720" s="2">
        <v>0</v>
      </c>
      <c r="L2720" s="2">
        <v>291.91199999999998</v>
      </c>
      <c r="M2720" s="2">
        <v>66.555999999999997</v>
      </c>
      <c r="N2720" s="2">
        <v>222.398</v>
      </c>
      <c r="O2720" s="2">
        <v>452030</v>
      </c>
      <c r="P2720" s="3"/>
      <c r="Q2720" s="3"/>
    </row>
    <row r="2721" spans="1:17" x14ac:dyDescent="0.2">
      <c r="A2721" s="5">
        <v>2013</v>
      </c>
      <c r="B2721" s="4" t="s">
        <v>365</v>
      </c>
      <c r="C2721" s="5" t="s">
        <v>366</v>
      </c>
      <c r="D2721" s="5">
        <v>542.476</v>
      </c>
      <c r="E2721" s="5">
        <v>2343.3589999999999</v>
      </c>
      <c r="F2721" s="5">
        <v>387.52800000000002</v>
      </c>
      <c r="G2721" s="5">
        <v>729.97900000000004</v>
      </c>
      <c r="H2721" s="5">
        <v>1613.38</v>
      </c>
      <c r="I2721" s="5">
        <v>14.090999999999999</v>
      </c>
      <c r="J2721" s="5">
        <v>1.0580000000000001</v>
      </c>
      <c r="K2721" s="5">
        <v>0</v>
      </c>
      <c r="L2721" s="5">
        <v>228.98599999999999</v>
      </c>
      <c r="M2721" s="5">
        <v>51.970999999999997</v>
      </c>
      <c r="N2721" s="5">
        <v>177.01499999999999</v>
      </c>
      <c r="O2721" s="5">
        <v>452030</v>
      </c>
      <c r="P2721" s="3"/>
      <c r="Q2721" s="3"/>
    </row>
    <row r="2722" spans="1:17" x14ac:dyDescent="0.2">
      <c r="A2722" s="2">
        <v>2014</v>
      </c>
      <c r="B2722" s="1" t="s">
        <v>365</v>
      </c>
      <c r="C2722" s="2" t="s">
        <v>366</v>
      </c>
      <c r="D2722" s="2">
        <v>531.37400000000002</v>
      </c>
      <c r="E2722" s="2">
        <v>2354.0230000000001</v>
      </c>
      <c r="F2722" s="2">
        <v>372.98599999999999</v>
      </c>
      <c r="G2722" s="2">
        <v>744.25</v>
      </c>
      <c r="H2722" s="2">
        <v>1609.7729999999999</v>
      </c>
      <c r="I2722" s="2">
        <v>14.593</v>
      </c>
      <c r="J2722" s="2">
        <v>1.405</v>
      </c>
      <c r="K2722" s="2">
        <v>0</v>
      </c>
      <c r="L2722" s="2">
        <v>249.529</v>
      </c>
      <c r="M2722" s="2">
        <v>49.268000000000001</v>
      </c>
      <c r="N2722" s="2">
        <v>200.261</v>
      </c>
      <c r="O2722" s="2">
        <v>452030</v>
      </c>
      <c r="P2722" s="3"/>
      <c r="Q2722" s="3"/>
    </row>
    <row r="2723" spans="1:17" x14ac:dyDescent="0.2">
      <c r="A2723" s="5">
        <v>2015</v>
      </c>
      <c r="B2723" s="4" t="s">
        <v>365</v>
      </c>
      <c r="C2723" s="5" t="s">
        <v>366</v>
      </c>
      <c r="D2723" s="5">
        <v>472.78500000000003</v>
      </c>
      <c r="E2723" s="5">
        <v>2406.4</v>
      </c>
      <c r="F2723" s="5">
        <v>358.44400000000002</v>
      </c>
      <c r="G2723" s="5">
        <v>756.88499999999999</v>
      </c>
      <c r="H2723" s="5">
        <v>1649.5150000000001</v>
      </c>
      <c r="I2723" s="5">
        <v>14.086</v>
      </c>
      <c r="J2723" s="5">
        <v>1.167</v>
      </c>
      <c r="K2723" s="5">
        <v>0</v>
      </c>
      <c r="L2723" s="5">
        <v>305.44600000000003</v>
      </c>
      <c r="M2723" s="5">
        <v>63.76</v>
      </c>
      <c r="N2723" s="5">
        <v>241.68600000000001</v>
      </c>
      <c r="O2723" s="5">
        <v>452030</v>
      </c>
      <c r="P2723" s="3"/>
      <c r="Q2723" s="3"/>
    </row>
    <row r="2724" spans="1:17" x14ac:dyDescent="0.2">
      <c r="A2724" s="2">
        <v>2016</v>
      </c>
      <c r="B2724" s="1" t="s">
        <v>365</v>
      </c>
      <c r="C2724" s="2" t="s">
        <v>366</v>
      </c>
      <c r="D2724" s="2">
        <v>361.34899999999999</v>
      </c>
      <c r="E2724" s="2">
        <v>2619.7060000000001</v>
      </c>
      <c r="F2724" s="2">
        <v>516.92100000000005</v>
      </c>
      <c r="G2724" s="2">
        <v>941.38</v>
      </c>
      <c r="H2724" s="2">
        <v>1678.326</v>
      </c>
      <c r="I2724" s="2">
        <v>16.809999999999999</v>
      </c>
      <c r="J2724" s="2">
        <v>1.4019999999999999</v>
      </c>
      <c r="K2724" s="2">
        <v>0</v>
      </c>
      <c r="L2724" s="2">
        <v>275.95699999999999</v>
      </c>
      <c r="M2724" s="2">
        <v>109.331</v>
      </c>
      <c r="N2724" s="2">
        <v>166.626</v>
      </c>
      <c r="O2724" s="2">
        <v>452030</v>
      </c>
      <c r="P2724" s="3"/>
      <c r="Q2724" s="3"/>
    </row>
    <row r="2725" spans="1:17" x14ac:dyDescent="0.2">
      <c r="A2725" s="5">
        <v>2017</v>
      </c>
      <c r="B2725" s="4" t="s">
        <v>365</v>
      </c>
      <c r="C2725" s="5" t="s">
        <v>366</v>
      </c>
      <c r="D2725" s="5">
        <v>519.09</v>
      </c>
      <c r="E2725" s="5">
        <v>2810.0259999999998</v>
      </c>
      <c r="F2725" s="5">
        <v>420.68400000000003</v>
      </c>
      <c r="G2725" s="5">
        <v>975.46799999999996</v>
      </c>
      <c r="H2725" s="5">
        <v>1834.558</v>
      </c>
      <c r="I2725" s="5">
        <v>16.803999999999998</v>
      </c>
      <c r="J2725" s="5">
        <v>1.764</v>
      </c>
      <c r="K2725" s="5">
        <v>0</v>
      </c>
      <c r="L2725" s="5">
        <v>279.065</v>
      </c>
      <c r="M2725" s="5">
        <v>171.84200000000001</v>
      </c>
      <c r="N2725" s="5">
        <v>107.223</v>
      </c>
      <c r="O2725" s="5">
        <v>452030</v>
      </c>
      <c r="P2725" s="3"/>
      <c r="Q2725" s="3"/>
    </row>
    <row r="2726" spans="1:17" x14ac:dyDescent="0.2">
      <c r="A2726" s="2">
        <v>2018</v>
      </c>
      <c r="B2726" s="1" t="s">
        <v>365</v>
      </c>
      <c r="C2726" s="2" t="s">
        <v>366</v>
      </c>
      <c r="D2726" s="2">
        <v>512.14400000000001</v>
      </c>
      <c r="E2726" s="2">
        <v>2781.2420000000002</v>
      </c>
      <c r="F2726" s="2">
        <v>421.94799999999998</v>
      </c>
      <c r="G2726" s="2">
        <v>904.45600000000002</v>
      </c>
      <c r="H2726" s="2">
        <v>1876.7860000000001</v>
      </c>
      <c r="I2726" s="2">
        <v>16.146999999999998</v>
      </c>
      <c r="J2726" s="2">
        <v>3.9009999999999998</v>
      </c>
      <c r="K2726" s="2">
        <v>0</v>
      </c>
      <c r="L2726" s="2">
        <v>307.10300000000001</v>
      </c>
      <c r="M2726" s="2">
        <v>24.678000000000001</v>
      </c>
      <c r="N2726" s="2">
        <v>282.42500000000001</v>
      </c>
      <c r="O2726" s="2">
        <v>452030</v>
      </c>
      <c r="P2726" s="3"/>
      <c r="Q2726" s="3"/>
    </row>
    <row r="2727" spans="1:17" x14ac:dyDescent="0.2">
      <c r="A2727" s="5">
        <v>2019</v>
      </c>
      <c r="B2727" s="4" t="s">
        <v>365</v>
      </c>
      <c r="C2727" s="5" t="s">
        <v>366</v>
      </c>
      <c r="D2727" s="5">
        <v>284.59199999999998</v>
      </c>
      <c r="E2727" s="5">
        <v>3137.5410000000002</v>
      </c>
      <c r="F2727" s="5">
        <v>660.86300000000006</v>
      </c>
      <c r="G2727" s="5">
        <v>1266.1079999999999</v>
      </c>
      <c r="H2727" s="5">
        <v>1871.433</v>
      </c>
      <c r="I2727" s="5">
        <v>27.710999999999999</v>
      </c>
      <c r="J2727" s="5">
        <v>2.6509999999999998</v>
      </c>
      <c r="K2727" s="5">
        <v>0</v>
      </c>
      <c r="L2727" s="5">
        <v>241.916</v>
      </c>
      <c r="M2727" s="5">
        <v>70.319000000000003</v>
      </c>
      <c r="N2727" s="5">
        <v>171.59700000000001</v>
      </c>
      <c r="O2727" s="5">
        <v>452030</v>
      </c>
      <c r="P2727" s="3"/>
      <c r="Q2727" s="3"/>
    </row>
    <row r="2728" spans="1:17" x14ac:dyDescent="0.2">
      <c r="A2728" s="2">
        <v>2004</v>
      </c>
      <c r="B2728" s="1" t="s">
        <v>367</v>
      </c>
      <c r="C2728" s="2" t="s">
        <v>368</v>
      </c>
      <c r="D2728" s="2">
        <v>604.51700000000005</v>
      </c>
      <c r="E2728" s="2">
        <v>3969.5569999999998</v>
      </c>
      <c r="F2728" s="2">
        <v>347.649</v>
      </c>
      <c r="G2728" s="2">
        <v>2633.7649999999999</v>
      </c>
      <c r="H2728" s="2">
        <v>1335.7919999999999</v>
      </c>
      <c r="I2728" s="2">
        <v>15.446</v>
      </c>
      <c r="J2728" s="2">
        <v>18.951000000000001</v>
      </c>
      <c r="K2728" s="2"/>
      <c r="L2728" s="2">
        <v>281.15800000000002</v>
      </c>
      <c r="M2728" s="2">
        <v>94.462999999999994</v>
      </c>
      <c r="N2728" s="2">
        <v>186.69499999999999</v>
      </c>
      <c r="O2728" s="2">
        <v>201030</v>
      </c>
      <c r="P2728" s="3"/>
      <c r="Q2728" s="3"/>
    </row>
    <row r="2729" spans="1:17" x14ac:dyDescent="0.2">
      <c r="A2729" s="5">
        <v>2005</v>
      </c>
      <c r="B2729" s="4" t="s">
        <v>367</v>
      </c>
      <c r="C2729" s="5" t="s">
        <v>368</v>
      </c>
      <c r="D2729" s="5">
        <v>789.01599999999996</v>
      </c>
      <c r="E2729" s="5">
        <v>4574.4449999999997</v>
      </c>
      <c r="F2729" s="5">
        <v>422.02300000000002</v>
      </c>
      <c r="G2729" s="5">
        <v>2943.8870000000002</v>
      </c>
      <c r="H2729" s="5">
        <v>1630.558</v>
      </c>
      <c r="I2729" s="5">
        <v>16.289000000000001</v>
      </c>
      <c r="J2729" s="5">
        <v>23.666</v>
      </c>
      <c r="K2729" s="5"/>
      <c r="L2729" s="5">
        <v>299.58199999999999</v>
      </c>
      <c r="M2729" s="5">
        <v>72.308999999999997</v>
      </c>
      <c r="N2729" s="5">
        <v>227.273</v>
      </c>
      <c r="O2729" s="5">
        <v>201030</v>
      </c>
      <c r="P2729" s="3"/>
      <c r="Q2729" s="3"/>
    </row>
    <row r="2730" spans="1:17" x14ac:dyDescent="0.2">
      <c r="A2730" s="2">
        <v>2006</v>
      </c>
      <c r="B2730" s="1" t="s">
        <v>367</v>
      </c>
      <c r="C2730" s="2" t="s">
        <v>368</v>
      </c>
      <c r="D2730" s="2">
        <v>976.05</v>
      </c>
      <c r="E2730" s="2">
        <v>4874.87</v>
      </c>
      <c r="F2730" s="2">
        <v>559.63</v>
      </c>
      <c r="G2730" s="2">
        <v>3144.3980000000001</v>
      </c>
      <c r="H2730" s="2">
        <v>1730.472</v>
      </c>
      <c r="I2730" s="2">
        <v>23.013000000000002</v>
      </c>
      <c r="J2730" s="2">
        <v>27.347000000000001</v>
      </c>
      <c r="K2730" s="2"/>
      <c r="L2730" s="2">
        <v>381.99</v>
      </c>
      <c r="M2730" s="2">
        <v>118.538</v>
      </c>
      <c r="N2730" s="2">
        <v>263.452</v>
      </c>
      <c r="O2730" s="2">
        <v>201030</v>
      </c>
      <c r="P2730" s="3"/>
      <c r="Q2730" s="3"/>
    </row>
    <row r="2731" spans="1:17" x14ac:dyDescent="0.2">
      <c r="A2731" s="5">
        <v>2007</v>
      </c>
      <c r="B2731" s="4" t="s">
        <v>367</v>
      </c>
      <c r="C2731" s="5" t="s">
        <v>368</v>
      </c>
      <c r="D2731" s="5">
        <v>1714.386</v>
      </c>
      <c r="E2731" s="5">
        <v>5796.1790000000001</v>
      </c>
      <c r="F2731" s="5">
        <v>324.92599999999999</v>
      </c>
      <c r="G2731" s="5">
        <v>3521.72</v>
      </c>
      <c r="H2731" s="5">
        <v>2274.4589999999998</v>
      </c>
      <c r="I2731" s="5">
        <v>24.015000000000001</v>
      </c>
      <c r="J2731" s="5">
        <v>64.524000000000001</v>
      </c>
      <c r="K2731" s="5"/>
      <c r="L2731" s="5">
        <v>649.09299999999996</v>
      </c>
      <c r="M2731" s="5">
        <v>115.774</v>
      </c>
      <c r="N2731" s="5">
        <v>533.31899999999996</v>
      </c>
      <c r="O2731" s="5">
        <v>201030</v>
      </c>
      <c r="P2731" s="3"/>
      <c r="Q2731" s="3"/>
    </row>
    <row r="2732" spans="1:17" x14ac:dyDescent="0.2">
      <c r="A2732" s="2">
        <v>2008</v>
      </c>
      <c r="B2732" s="1" t="s">
        <v>367</v>
      </c>
      <c r="C2732" s="2" t="s">
        <v>368</v>
      </c>
      <c r="D2732" s="2">
        <v>2107.8939999999998</v>
      </c>
      <c r="E2732" s="2">
        <v>6423.7209999999995</v>
      </c>
      <c r="F2732" s="2">
        <v>151.30000000000001</v>
      </c>
      <c r="G2732" s="2">
        <v>3700.777</v>
      </c>
      <c r="H2732" s="2">
        <v>2671.0819999999999</v>
      </c>
      <c r="I2732" s="2">
        <v>11.927</v>
      </c>
      <c r="J2732" s="2">
        <v>66.591999999999999</v>
      </c>
      <c r="K2732" s="2"/>
      <c r="L2732" s="2">
        <v>1114.402</v>
      </c>
      <c r="M2732" s="2">
        <v>393.94400000000002</v>
      </c>
      <c r="N2732" s="2">
        <v>720.45799999999997</v>
      </c>
      <c r="O2732" s="2">
        <v>201030</v>
      </c>
      <c r="P2732" s="3"/>
      <c r="Q2732" s="3"/>
    </row>
    <row r="2733" spans="1:17" x14ac:dyDescent="0.2">
      <c r="A2733" s="5">
        <v>2009</v>
      </c>
      <c r="B2733" s="4" t="s">
        <v>367</v>
      </c>
      <c r="C2733" s="5" t="s">
        <v>368</v>
      </c>
      <c r="D2733" s="5">
        <v>2290.6219999999998</v>
      </c>
      <c r="E2733" s="5">
        <v>7178.4830000000002</v>
      </c>
      <c r="F2733" s="5">
        <v>127.529</v>
      </c>
      <c r="G2733" s="5">
        <v>3844.59</v>
      </c>
      <c r="H2733" s="5">
        <v>3305.5329999999999</v>
      </c>
      <c r="I2733" s="5">
        <v>10.054</v>
      </c>
      <c r="J2733" s="5">
        <v>24.225999999999999</v>
      </c>
      <c r="K2733" s="5">
        <v>47.985999999999997</v>
      </c>
      <c r="L2733" s="5">
        <v>1136.788</v>
      </c>
      <c r="M2733" s="5">
        <v>403.91300000000001</v>
      </c>
      <c r="N2733" s="5">
        <v>684.88900000000001</v>
      </c>
      <c r="O2733" s="5">
        <v>201030</v>
      </c>
      <c r="P2733" s="3"/>
      <c r="Q2733" s="3"/>
    </row>
    <row r="2734" spans="1:17" x14ac:dyDescent="0.2">
      <c r="A2734" s="2">
        <v>2010</v>
      </c>
      <c r="B2734" s="1" t="s">
        <v>367</v>
      </c>
      <c r="C2734" s="2" t="s">
        <v>368</v>
      </c>
      <c r="D2734" s="2">
        <v>2328.2759999999998</v>
      </c>
      <c r="E2734" s="2">
        <v>7614.9229999999998</v>
      </c>
      <c r="F2734" s="2">
        <v>114.45099999999999</v>
      </c>
      <c r="G2734" s="2">
        <v>4086.2979999999998</v>
      </c>
      <c r="H2734" s="2">
        <v>3496.9989999999998</v>
      </c>
      <c r="I2734" s="2">
        <v>10.616</v>
      </c>
      <c r="J2734" s="2">
        <v>21.23</v>
      </c>
      <c r="K2734" s="2">
        <v>83.585999999999999</v>
      </c>
      <c r="L2734" s="2">
        <v>559.596</v>
      </c>
      <c r="M2734" s="2">
        <v>118.514</v>
      </c>
      <c r="N2734" s="2">
        <v>357.49599999999998</v>
      </c>
      <c r="O2734" s="2">
        <v>201030</v>
      </c>
      <c r="P2734" s="3"/>
      <c r="Q2734" s="3"/>
    </row>
    <row r="2735" spans="1:17" x14ac:dyDescent="0.2">
      <c r="A2735" s="5">
        <v>2011</v>
      </c>
      <c r="B2735" s="4" t="s">
        <v>367</v>
      </c>
      <c r="C2735" s="5" t="s">
        <v>368</v>
      </c>
      <c r="D2735" s="5">
        <v>2257.8490000000002</v>
      </c>
      <c r="E2735" s="5">
        <v>8270.2759999999998</v>
      </c>
      <c r="F2735" s="5">
        <v>532.95799999999997</v>
      </c>
      <c r="G2735" s="5">
        <v>4810.37</v>
      </c>
      <c r="H2735" s="5">
        <v>3395.5250000000001</v>
      </c>
      <c r="I2735" s="5">
        <v>15.601000000000001</v>
      </c>
      <c r="J2735" s="5">
        <v>31.960999999999999</v>
      </c>
      <c r="K2735" s="5">
        <v>104.35899999999999</v>
      </c>
      <c r="L2735" s="5">
        <v>1001.816</v>
      </c>
      <c r="M2735" s="5">
        <v>303.72899999999998</v>
      </c>
      <c r="N2735" s="5">
        <v>593.72799999999995</v>
      </c>
      <c r="O2735" s="5">
        <v>201030</v>
      </c>
      <c r="P2735" s="3"/>
      <c r="Q2735" s="3"/>
    </row>
    <row r="2736" spans="1:17" x14ac:dyDescent="0.2">
      <c r="A2736" s="2">
        <v>2012</v>
      </c>
      <c r="B2736" s="1" t="s">
        <v>367</v>
      </c>
      <c r="C2736" s="2" t="s">
        <v>368</v>
      </c>
      <c r="D2736" s="2">
        <v>2291.6680000000001</v>
      </c>
      <c r="E2736" s="2">
        <v>8276.0429999999997</v>
      </c>
      <c r="F2736" s="2">
        <v>540.99699999999996</v>
      </c>
      <c r="G2736" s="2">
        <v>4848.9489999999996</v>
      </c>
      <c r="H2736" s="2">
        <v>3341.2950000000001</v>
      </c>
      <c r="I2736" s="2">
        <v>28.238</v>
      </c>
      <c r="J2736" s="2">
        <v>27.756</v>
      </c>
      <c r="K2736" s="2">
        <v>114.73699999999999</v>
      </c>
      <c r="L2736" s="2">
        <v>733.505</v>
      </c>
      <c r="M2736" s="2">
        <v>162.43799999999999</v>
      </c>
      <c r="N2736" s="2">
        <v>456.33</v>
      </c>
      <c r="O2736" s="2">
        <v>201030</v>
      </c>
      <c r="P2736" s="3"/>
      <c r="Q2736" s="3"/>
    </row>
    <row r="2737" spans="1:17" x14ac:dyDescent="0.2">
      <c r="A2737" s="5">
        <v>2013</v>
      </c>
      <c r="B2737" s="4" t="s">
        <v>367</v>
      </c>
      <c r="C2737" s="5" t="s">
        <v>368</v>
      </c>
      <c r="D2737" s="5">
        <v>2469.605</v>
      </c>
      <c r="E2737" s="5">
        <v>8323.85</v>
      </c>
      <c r="F2737" s="5">
        <v>515.00199999999995</v>
      </c>
      <c r="G2737" s="5">
        <v>4443.027</v>
      </c>
      <c r="H2737" s="5">
        <v>3756.9870000000001</v>
      </c>
      <c r="I2737" s="5">
        <v>26.887</v>
      </c>
      <c r="J2737" s="5">
        <v>14.443</v>
      </c>
      <c r="K2737" s="5">
        <v>155.315</v>
      </c>
      <c r="L2737" s="5">
        <v>1177.5989999999999</v>
      </c>
      <c r="M2737" s="5">
        <v>354.57299999999998</v>
      </c>
      <c r="N2737" s="5">
        <v>667.71100000000001</v>
      </c>
      <c r="O2737" s="5">
        <v>201030</v>
      </c>
      <c r="P2737" s="3"/>
      <c r="Q2737" s="3"/>
    </row>
    <row r="2738" spans="1:17" x14ac:dyDescent="0.2">
      <c r="A2738" s="2">
        <v>2014</v>
      </c>
      <c r="B2738" s="1" t="s">
        <v>367</v>
      </c>
      <c r="C2738" s="2" t="s">
        <v>368</v>
      </c>
      <c r="D2738" s="2">
        <v>2098.2559999999999</v>
      </c>
      <c r="E2738" s="2">
        <v>8194.4290000000001</v>
      </c>
      <c r="F2738" s="2">
        <v>1010.009</v>
      </c>
      <c r="G2738" s="2">
        <v>4970.5990000000002</v>
      </c>
      <c r="H2738" s="2">
        <v>3110.8710000000001</v>
      </c>
      <c r="I2738" s="2">
        <v>29.681000000000001</v>
      </c>
      <c r="J2738" s="2">
        <v>18.268000000000001</v>
      </c>
      <c r="K2738" s="2">
        <v>136.63399999999999</v>
      </c>
      <c r="L2738" s="2">
        <v>1204.9090000000001</v>
      </c>
      <c r="M2738" s="2">
        <v>352.815</v>
      </c>
      <c r="N2738" s="2">
        <v>510.90899999999999</v>
      </c>
      <c r="O2738" s="2">
        <v>201030</v>
      </c>
      <c r="P2738" s="3"/>
      <c r="Q2738" s="3"/>
    </row>
    <row r="2739" spans="1:17" x14ac:dyDescent="0.2">
      <c r="A2739" s="5">
        <v>2015</v>
      </c>
      <c r="B2739" s="4" t="s">
        <v>367</v>
      </c>
      <c r="C2739" s="5" t="s">
        <v>368</v>
      </c>
      <c r="D2739" s="5">
        <v>2146.9780000000001</v>
      </c>
      <c r="E2739" s="5">
        <v>7631.5060000000003</v>
      </c>
      <c r="F2739" s="5">
        <v>992.66399999999999</v>
      </c>
      <c r="G2739" s="5">
        <v>4518.0069999999996</v>
      </c>
      <c r="H2739" s="5">
        <v>2997.3470000000002</v>
      </c>
      <c r="I2739" s="5">
        <v>44.77</v>
      </c>
      <c r="J2739" s="5">
        <v>16.689</v>
      </c>
      <c r="K2739" s="5">
        <v>62.494</v>
      </c>
      <c r="L2739" s="5">
        <v>726.55200000000002</v>
      </c>
      <c r="M2739" s="5">
        <v>245.88800000000001</v>
      </c>
      <c r="N2739" s="5">
        <v>412.512</v>
      </c>
      <c r="O2739" s="5">
        <v>201030</v>
      </c>
      <c r="P2739" s="3"/>
      <c r="Q2739" s="3"/>
    </row>
    <row r="2740" spans="1:17" x14ac:dyDescent="0.2">
      <c r="A2740" s="2">
        <v>2016</v>
      </c>
      <c r="B2740" s="1" t="s">
        <v>367</v>
      </c>
      <c r="C2740" s="2" t="s">
        <v>368</v>
      </c>
      <c r="D2740" s="2">
        <v>1961.473</v>
      </c>
      <c r="E2740" s="2">
        <v>9216.4169999999995</v>
      </c>
      <c r="F2740" s="2">
        <v>1547.4570000000001</v>
      </c>
      <c r="G2740" s="2">
        <v>5973.5860000000002</v>
      </c>
      <c r="H2740" s="2">
        <v>3125.1909999999998</v>
      </c>
      <c r="I2740" s="2">
        <v>69.688999999999993</v>
      </c>
      <c r="J2740" s="2">
        <v>17.045999999999999</v>
      </c>
      <c r="K2740" s="2">
        <v>46.048000000000002</v>
      </c>
      <c r="L2740" s="2">
        <v>546.6</v>
      </c>
      <c r="M2740" s="2">
        <v>219.15100000000001</v>
      </c>
      <c r="N2740" s="2">
        <v>281.40100000000001</v>
      </c>
      <c r="O2740" s="2">
        <v>201030</v>
      </c>
      <c r="P2740" s="3"/>
      <c r="Q2740" s="3"/>
    </row>
    <row r="2741" spans="1:17" x14ac:dyDescent="0.2">
      <c r="A2741" s="5">
        <v>2017</v>
      </c>
      <c r="B2741" s="4" t="s">
        <v>367</v>
      </c>
      <c r="C2741" s="5" t="s">
        <v>368</v>
      </c>
      <c r="D2741" s="5">
        <v>1965.2090000000001</v>
      </c>
      <c r="E2741" s="5">
        <v>9327.6919999999991</v>
      </c>
      <c r="F2741" s="5">
        <v>1618.9590000000001</v>
      </c>
      <c r="G2741" s="5">
        <v>5835.2929999999997</v>
      </c>
      <c r="H2741" s="5">
        <v>3342.31</v>
      </c>
      <c r="I2741" s="5">
        <v>67.638000000000005</v>
      </c>
      <c r="J2741" s="5">
        <v>27.776</v>
      </c>
      <c r="K2741" s="5">
        <v>73.091999999999999</v>
      </c>
      <c r="L2741" s="5">
        <v>386.44099999999997</v>
      </c>
      <c r="M2741" s="5">
        <v>121.97199999999999</v>
      </c>
      <c r="N2741" s="5">
        <v>191.37700000000001</v>
      </c>
      <c r="O2741" s="5">
        <v>201030</v>
      </c>
      <c r="P2741" s="3"/>
      <c r="Q2741" s="3"/>
    </row>
    <row r="2742" spans="1:17" x14ac:dyDescent="0.2">
      <c r="A2742" s="2">
        <v>2018</v>
      </c>
      <c r="B2742" s="1" t="s">
        <v>367</v>
      </c>
      <c r="C2742" s="2" t="s">
        <v>368</v>
      </c>
      <c r="D2742" s="2">
        <v>1979.5740000000001</v>
      </c>
      <c r="E2742" s="2">
        <v>8913.6370000000006</v>
      </c>
      <c r="F2742" s="2">
        <v>1688.452</v>
      </c>
      <c r="G2742" s="2">
        <v>5795.5870000000004</v>
      </c>
      <c r="H2742" s="2">
        <v>2963.181</v>
      </c>
      <c r="I2742" s="2">
        <v>77.179000000000002</v>
      </c>
      <c r="J2742" s="2">
        <v>36.965000000000003</v>
      </c>
      <c r="K2742" s="2">
        <v>68.125</v>
      </c>
      <c r="L2742" s="2">
        <v>481.75200000000001</v>
      </c>
      <c r="M2742" s="2">
        <v>188.79400000000001</v>
      </c>
      <c r="N2742" s="2">
        <v>224.833</v>
      </c>
      <c r="O2742" s="2">
        <v>201030</v>
      </c>
      <c r="P2742" s="3"/>
      <c r="Q2742" s="3"/>
    </row>
    <row r="2743" spans="1:17" x14ac:dyDescent="0.2">
      <c r="A2743" s="5">
        <v>2004</v>
      </c>
      <c r="B2743" s="4" t="s">
        <v>369</v>
      </c>
      <c r="C2743" s="5" t="s">
        <v>370</v>
      </c>
      <c r="D2743" s="5">
        <v>63.759</v>
      </c>
      <c r="E2743" s="5">
        <v>2634.0360000000001</v>
      </c>
      <c r="F2743" s="5">
        <v>701.84400000000005</v>
      </c>
      <c r="G2743" s="5">
        <v>1763.8109999999999</v>
      </c>
      <c r="H2743" s="5">
        <v>870.22500000000002</v>
      </c>
      <c r="I2743" s="5">
        <v>81.016000000000005</v>
      </c>
      <c r="J2743" s="5">
        <v>1.9419999999999999</v>
      </c>
      <c r="K2743" s="5"/>
      <c r="L2743" s="5">
        <v>59.624000000000002</v>
      </c>
      <c r="M2743" s="5">
        <v>39.47</v>
      </c>
      <c r="N2743" s="5">
        <v>24.2</v>
      </c>
      <c r="O2743" s="5">
        <v>201060</v>
      </c>
      <c r="P2743" s="3"/>
      <c r="Q2743" s="3"/>
    </row>
    <row r="2744" spans="1:17" x14ac:dyDescent="0.2">
      <c r="A2744" s="2">
        <v>2005</v>
      </c>
      <c r="B2744" s="1" t="s">
        <v>369</v>
      </c>
      <c r="C2744" s="2" t="s">
        <v>370</v>
      </c>
      <c r="D2744" s="2">
        <v>96.492000000000004</v>
      </c>
      <c r="E2744" s="2">
        <v>2575.538</v>
      </c>
      <c r="F2744" s="2">
        <v>665.13599999999997</v>
      </c>
      <c r="G2744" s="2">
        <v>1743.704</v>
      </c>
      <c r="H2744" s="2">
        <v>831.83399999999995</v>
      </c>
      <c r="I2744" s="2">
        <v>74.125</v>
      </c>
      <c r="J2744" s="2">
        <v>3.399</v>
      </c>
      <c r="K2744" s="2"/>
      <c r="L2744" s="2">
        <v>83.272000000000006</v>
      </c>
      <c r="M2744" s="2">
        <v>37.091999999999999</v>
      </c>
      <c r="N2744" s="2">
        <v>11.835000000000001</v>
      </c>
      <c r="O2744" s="2">
        <v>201060</v>
      </c>
      <c r="P2744" s="3"/>
      <c r="Q2744" s="3"/>
    </row>
    <row r="2745" spans="1:17" x14ac:dyDescent="0.2">
      <c r="A2745" s="5">
        <v>2006</v>
      </c>
      <c r="B2745" s="4" t="s">
        <v>369</v>
      </c>
      <c r="C2745" s="5" t="s">
        <v>370</v>
      </c>
      <c r="D2745" s="5">
        <v>70.456999999999994</v>
      </c>
      <c r="E2745" s="5">
        <v>2869.2350000000001</v>
      </c>
      <c r="F2745" s="5">
        <v>564.56899999999996</v>
      </c>
      <c r="G2745" s="5">
        <v>1848.6489999999999</v>
      </c>
      <c r="H2745" s="5">
        <v>1020.586</v>
      </c>
      <c r="I2745" s="5">
        <v>65.688000000000002</v>
      </c>
      <c r="J2745" s="5">
        <v>7.6070000000000002</v>
      </c>
      <c r="K2745" s="5"/>
      <c r="L2745" s="5">
        <v>187.27600000000001</v>
      </c>
      <c r="M2745" s="5">
        <v>73.238</v>
      </c>
      <c r="N2745" s="5">
        <v>115.032</v>
      </c>
      <c r="O2745" s="5">
        <v>201060</v>
      </c>
      <c r="P2745" s="3"/>
      <c r="Q2745" s="3"/>
    </row>
    <row r="2746" spans="1:17" x14ac:dyDescent="0.2">
      <c r="A2746" s="2">
        <v>2007</v>
      </c>
      <c r="B2746" s="1" t="s">
        <v>369</v>
      </c>
      <c r="C2746" s="2" t="s">
        <v>370</v>
      </c>
      <c r="D2746" s="2">
        <v>373.238</v>
      </c>
      <c r="E2746" s="2">
        <v>3520.4209999999998</v>
      </c>
      <c r="F2746" s="2">
        <v>557.976</v>
      </c>
      <c r="G2746" s="2">
        <v>2220.2040000000002</v>
      </c>
      <c r="H2746" s="2">
        <v>1292.9770000000001</v>
      </c>
      <c r="I2746" s="2">
        <v>60.119</v>
      </c>
      <c r="J2746" s="2">
        <v>4.3239999999999998</v>
      </c>
      <c r="K2746" s="2"/>
      <c r="L2746" s="2">
        <v>360.06799999999998</v>
      </c>
      <c r="M2746" s="2">
        <v>104.294</v>
      </c>
      <c r="N2746" s="2">
        <v>255.774</v>
      </c>
      <c r="O2746" s="2">
        <v>201060</v>
      </c>
      <c r="P2746" s="3"/>
      <c r="Q2746" s="3"/>
    </row>
    <row r="2747" spans="1:17" x14ac:dyDescent="0.2">
      <c r="A2747" s="5">
        <v>2008</v>
      </c>
      <c r="B2747" s="4" t="s">
        <v>369</v>
      </c>
      <c r="C2747" s="5" t="s">
        <v>370</v>
      </c>
      <c r="D2747" s="5">
        <v>472.05599999999998</v>
      </c>
      <c r="E2747" s="5">
        <v>4023.694</v>
      </c>
      <c r="F2747" s="5">
        <v>573.34799999999996</v>
      </c>
      <c r="G2747" s="5">
        <v>2649.4960000000001</v>
      </c>
      <c r="H2747" s="5">
        <v>1367.7670000000001</v>
      </c>
      <c r="I2747" s="5">
        <v>51.292999999999999</v>
      </c>
      <c r="J2747" s="5">
        <v>8.3919999999999995</v>
      </c>
      <c r="K2747" s="5"/>
      <c r="L2747" s="5">
        <v>590.13400000000001</v>
      </c>
      <c r="M2747" s="5">
        <v>147.721</v>
      </c>
      <c r="N2747" s="5">
        <v>442.41300000000001</v>
      </c>
      <c r="O2747" s="5">
        <v>201060</v>
      </c>
      <c r="P2747" s="3"/>
      <c r="Q2747" s="3"/>
    </row>
    <row r="2748" spans="1:17" x14ac:dyDescent="0.2">
      <c r="A2748" s="2">
        <v>2009</v>
      </c>
      <c r="B2748" s="1" t="s">
        <v>369</v>
      </c>
      <c r="C2748" s="2" t="s">
        <v>370</v>
      </c>
      <c r="D2748" s="2">
        <v>654.32000000000005</v>
      </c>
      <c r="E2748" s="2">
        <v>4248.8940000000002</v>
      </c>
      <c r="F2748" s="2">
        <v>566.72799999999995</v>
      </c>
      <c r="G2748" s="2">
        <v>2447.1469999999999</v>
      </c>
      <c r="H2748" s="2">
        <v>1796.1130000000001</v>
      </c>
      <c r="I2748" s="2">
        <v>40.005000000000003</v>
      </c>
      <c r="J2748" s="2">
        <v>3.2469999999999999</v>
      </c>
      <c r="K2748" s="2">
        <v>0.44400000000000001</v>
      </c>
      <c r="L2748" s="2">
        <v>584.79100000000005</v>
      </c>
      <c r="M2748" s="2">
        <v>156.46</v>
      </c>
      <c r="N2748" s="2">
        <v>427.887</v>
      </c>
      <c r="O2748" s="2">
        <v>201060</v>
      </c>
      <c r="P2748" s="3"/>
      <c r="Q2748" s="3"/>
    </row>
    <row r="2749" spans="1:17" x14ac:dyDescent="0.2">
      <c r="A2749" s="5">
        <v>2010</v>
      </c>
      <c r="B2749" s="4" t="s">
        <v>369</v>
      </c>
      <c r="C2749" s="5" t="s">
        <v>370</v>
      </c>
      <c r="D2749" s="5">
        <v>557.57899999999995</v>
      </c>
      <c r="E2749" s="5">
        <v>4459.91</v>
      </c>
      <c r="F2749" s="5">
        <v>527.71100000000001</v>
      </c>
      <c r="G2749" s="5">
        <v>2346.877</v>
      </c>
      <c r="H2749" s="5">
        <v>2103.0219999999999</v>
      </c>
      <c r="I2749" s="5">
        <v>34.301000000000002</v>
      </c>
      <c r="J2749" s="5">
        <v>1.575</v>
      </c>
      <c r="K2749" s="5">
        <v>0.39100000000000001</v>
      </c>
      <c r="L2749" s="5">
        <v>530.27700000000004</v>
      </c>
      <c r="M2749" s="5">
        <v>141.596</v>
      </c>
      <c r="N2749" s="5">
        <v>388.29</v>
      </c>
      <c r="O2749" s="5">
        <v>201060</v>
      </c>
      <c r="P2749" s="3"/>
      <c r="Q2749" s="3"/>
    </row>
    <row r="2750" spans="1:17" x14ac:dyDescent="0.2">
      <c r="A2750" s="2">
        <v>2011</v>
      </c>
      <c r="B2750" s="1" t="s">
        <v>369</v>
      </c>
      <c r="C2750" s="2" t="s">
        <v>370</v>
      </c>
      <c r="D2750" s="2">
        <v>337.35599999999999</v>
      </c>
      <c r="E2750" s="2">
        <v>4622.6139999999996</v>
      </c>
      <c r="F2750" s="2">
        <v>505.21600000000001</v>
      </c>
      <c r="G2750" s="2">
        <v>2344.384</v>
      </c>
      <c r="H2750" s="2">
        <v>2269.8130000000001</v>
      </c>
      <c r="I2750" s="2">
        <v>36.180999999999997</v>
      </c>
      <c r="J2750" s="2">
        <v>1.581</v>
      </c>
      <c r="K2750" s="2">
        <v>0.64900000000000002</v>
      </c>
      <c r="L2750" s="2">
        <v>587.755</v>
      </c>
      <c r="M2750" s="2">
        <v>158.524</v>
      </c>
      <c r="N2750" s="2">
        <v>428.58199999999999</v>
      </c>
      <c r="O2750" s="2">
        <v>201060</v>
      </c>
      <c r="P2750" s="3"/>
      <c r="Q2750" s="3"/>
    </row>
    <row r="2751" spans="1:17" x14ac:dyDescent="0.2">
      <c r="A2751" s="5">
        <v>2012</v>
      </c>
      <c r="B2751" s="4" t="s">
        <v>369</v>
      </c>
      <c r="C2751" s="5" t="s">
        <v>370</v>
      </c>
      <c r="D2751" s="5">
        <v>304.25200000000001</v>
      </c>
      <c r="E2751" s="5">
        <v>4810.9579999999996</v>
      </c>
      <c r="F2751" s="5">
        <v>928.59400000000005</v>
      </c>
      <c r="G2751" s="5">
        <v>2916.4830000000002</v>
      </c>
      <c r="H2751" s="5">
        <v>1890.2190000000001</v>
      </c>
      <c r="I2751" s="5">
        <v>42.226999999999997</v>
      </c>
      <c r="J2751" s="5">
        <v>0.95399999999999996</v>
      </c>
      <c r="K2751" s="5">
        <v>2.46</v>
      </c>
      <c r="L2751" s="5">
        <v>611.56500000000005</v>
      </c>
      <c r="M2751" s="5">
        <v>160.76599999999999</v>
      </c>
      <c r="N2751" s="5">
        <v>448.339</v>
      </c>
      <c r="O2751" s="5">
        <v>201060</v>
      </c>
      <c r="P2751" s="3"/>
      <c r="Q2751" s="3"/>
    </row>
    <row r="2752" spans="1:17" x14ac:dyDescent="0.2">
      <c r="A2752" s="2">
        <v>2013</v>
      </c>
      <c r="B2752" s="1" t="s">
        <v>369</v>
      </c>
      <c r="C2752" s="2" t="s">
        <v>370</v>
      </c>
      <c r="D2752" s="2">
        <v>363.80399999999997</v>
      </c>
      <c r="E2752" s="2">
        <v>5036.7330000000002</v>
      </c>
      <c r="F2752" s="2">
        <v>1200.297</v>
      </c>
      <c r="G2752" s="2">
        <v>3159.6120000000001</v>
      </c>
      <c r="H2752" s="2">
        <v>1870.3789999999999</v>
      </c>
      <c r="I2752" s="2">
        <v>54.412999999999997</v>
      </c>
      <c r="J2752" s="2">
        <v>1.431</v>
      </c>
      <c r="K2752" s="2">
        <v>2.79</v>
      </c>
      <c r="L2752" s="2">
        <v>693.02099999999996</v>
      </c>
      <c r="M2752" s="2">
        <v>204.70099999999999</v>
      </c>
      <c r="N2752" s="2">
        <v>485.53</v>
      </c>
      <c r="O2752" s="2">
        <v>201060</v>
      </c>
      <c r="P2752" s="3"/>
      <c r="Q2752" s="3"/>
    </row>
    <row r="2753" spans="1:17" x14ac:dyDescent="0.2">
      <c r="A2753" s="5">
        <v>2014</v>
      </c>
      <c r="B2753" s="4" t="s">
        <v>369</v>
      </c>
      <c r="C2753" s="5" t="s">
        <v>370</v>
      </c>
      <c r="D2753" s="5">
        <v>450.35</v>
      </c>
      <c r="E2753" s="5">
        <v>4968.0200000000004</v>
      </c>
      <c r="F2753" s="5">
        <v>1154.922</v>
      </c>
      <c r="G2753" s="5">
        <v>3026.1770000000001</v>
      </c>
      <c r="H2753" s="5">
        <v>1931.5619999999999</v>
      </c>
      <c r="I2753" s="5">
        <v>60.322000000000003</v>
      </c>
      <c r="J2753" s="5">
        <v>1.68</v>
      </c>
      <c r="K2753" s="5">
        <v>6.0609999999999999</v>
      </c>
      <c r="L2753" s="5">
        <v>733.19</v>
      </c>
      <c r="M2753" s="5">
        <v>208.30500000000001</v>
      </c>
      <c r="N2753" s="5">
        <v>518.82399999999996</v>
      </c>
      <c r="O2753" s="5">
        <v>201060</v>
      </c>
      <c r="P2753" s="3"/>
      <c r="Q2753" s="3"/>
    </row>
    <row r="2754" spans="1:17" x14ac:dyDescent="0.2">
      <c r="A2754" s="2">
        <v>2015</v>
      </c>
      <c r="B2754" s="1" t="s">
        <v>369</v>
      </c>
      <c r="C2754" s="2" t="s">
        <v>370</v>
      </c>
      <c r="D2754" s="2">
        <v>366.44400000000002</v>
      </c>
      <c r="E2754" s="2">
        <v>5103.8500000000004</v>
      </c>
      <c r="F2754" s="2">
        <v>1631.27</v>
      </c>
      <c r="G2754" s="2">
        <v>3420.1170000000002</v>
      </c>
      <c r="H2754" s="2">
        <v>1666.4770000000001</v>
      </c>
      <c r="I2754" s="2">
        <v>65.27</v>
      </c>
      <c r="J2754" s="2">
        <v>2.0649999999999999</v>
      </c>
      <c r="K2754" s="2">
        <v>5.6050000000000004</v>
      </c>
      <c r="L2754" s="2">
        <v>422.19600000000003</v>
      </c>
      <c r="M2754" s="2">
        <v>148.922</v>
      </c>
      <c r="N2754" s="2">
        <v>267.66899999999998</v>
      </c>
      <c r="O2754" s="2">
        <v>201060</v>
      </c>
      <c r="P2754" s="3"/>
      <c r="Q2754" s="3"/>
    </row>
    <row r="2755" spans="1:17" x14ac:dyDescent="0.2">
      <c r="A2755" s="5">
        <v>2016</v>
      </c>
      <c r="B2755" s="4" t="s">
        <v>369</v>
      </c>
      <c r="C2755" s="5" t="s">
        <v>370</v>
      </c>
      <c r="D2755" s="5">
        <v>367.16199999999998</v>
      </c>
      <c r="E2755" s="5">
        <v>4708.9229999999998</v>
      </c>
      <c r="F2755" s="5">
        <v>1570.623</v>
      </c>
      <c r="G2755" s="5">
        <v>3071.5349999999999</v>
      </c>
      <c r="H2755" s="5">
        <v>1616.4269999999999</v>
      </c>
      <c r="I2755" s="5">
        <v>60.137</v>
      </c>
      <c r="J2755" s="5">
        <v>2.8039999999999998</v>
      </c>
      <c r="K2755" s="5">
        <v>3.077</v>
      </c>
      <c r="L2755" s="5">
        <v>212.91200000000001</v>
      </c>
      <c r="M2755" s="5">
        <v>77.38</v>
      </c>
      <c r="N2755" s="5">
        <v>132.45500000000001</v>
      </c>
      <c r="O2755" s="5">
        <v>201060</v>
      </c>
      <c r="P2755" s="3"/>
      <c r="Q2755" s="3"/>
    </row>
    <row r="2756" spans="1:17" x14ac:dyDescent="0.2">
      <c r="A2756" s="2">
        <v>2017</v>
      </c>
      <c r="B2756" s="1" t="s">
        <v>369</v>
      </c>
      <c r="C2756" s="2" t="s">
        <v>370</v>
      </c>
      <c r="D2756" s="2">
        <v>703.44500000000005</v>
      </c>
      <c r="E2756" s="2">
        <v>4910.4740000000002</v>
      </c>
      <c r="F2756" s="2">
        <v>1575.2570000000001</v>
      </c>
      <c r="G2756" s="2">
        <v>3239.52</v>
      </c>
      <c r="H2756" s="2">
        <v>1654.587</v>
      </c>
      <c r="I2756" s="2">
        <v>59.73</v>
      </c>
      <c r="J2756" s="2">
        <v>3.4289999999999998</v>
      </c>
      <c r="K2756" s="2">
        <v>1.6759999999999999</v>
      </c>
      <c r="L2756" s="2">
        <v>263.00700000000001</v>
      </c>
      <c r="M2756" s="2">
        <v>258.67899999999997</v>
      </c>
      <c r="N2756" s="2">
        <v>2.6520000000000001</v>
      </c>
      <c r="O2756" s="2">
        <v>201060</v>
      </c>
      <c r="P2756" s="3"/>
      <c r="Q2756" s="3"/>
    </row>
    <row r="2757" spans="1:17" x14ac:dyDescent="0.2">
      <c r="A2757" s="5">
        <v>2018</v>
      </c>
      <c r="B2757" s="4" t="s">
        <v>369</v>
      </c>
      <c r="C2757" s="5" t="s">
        <v>370</v>
      </c>
      <c r="D2757" s="5">
        <v>619.68299999999999</v>
      </c>
      <c r="E2757" s="5">
        <v>4616.277</v>
      </c>
      <c r="F2757" s="5">
        <v>1483.047</v>
      </c>
      <c r="G2757" s="5">
        <v>2955.4969999999998</v>
      </c>
      <c r="H2757" s="5">
        <v>1642.3150000000001</v>
      </c>
      <c r="I2757" s="5">
        <v>58.16</v>
      </c>
      <c r="J2757" s="5">
        <v>6.4649999999999999</v>
      </c>
      <c r="K2757" s="5">
        <v>5.3789999999999996</v>
      </c>
      <c r="L2757" s="5">
        <v>176.274</v>
      </c>
      <c r="M2757" s="5">
        <v>51.223999999999997</v>
      </c>
      <c r="N2757" s="5">
        <v>119.67100000000001</v>
      </c>
      <c r="O2757" s="5">
        <v>201060</v>
      </c>
      <c r="P2757" s="3"/>
      <c r="Q2757" s="3"/>
    </row>
    <row r="2758" spans="1:17" x14ac:dyDescent="0.2">
      <c r="A2758" s="2">
        <v>2019</v>
      </c>
      <c r="B2758" s="1" t="s">
        <v>369</v>
      </c>
      <c r="C2758" s="2" t="s">
        <v>370</v>
      </c>
      <c r="D2758" s="2">
        <v>670.98</v>
      </c>
      <c r="E2758" s="2">
        <v>4919.6419999999998</v>
      </c>
      <c r="F2758" s="2">
        <v>1564.88</v>
      </c>
      <c r="G2758" s="2">
        <v>3103.683</v>
      </c>
      <c r="H2758" s="2">
        <v>1790.357</v>
      </c>
      <c r="I2758" s="2">
        <v>54.98</v>
      </c>
      <c r="J2758" s="2">
        <v>8.4090000000000007</v>
      </c>
      <c r="K2758" s="2">
        <v>8.1120000000000001</v>
      </c>
      <c r="L2758" s="2">
        <v>341.85</v>
      </c>
      <c r="M2758" s="2">
        <v>80.069999999999993</v>
      </c>
      <c r="N2758" s="2">
        <v>253.66800000000001</v>
      </c>
      <c r="O2758" s="2">
        <v>201060</v>
      </c>
      <c r="P2758" s="3"/>
      <c r="Q2758" s="3"/>
    </row>
    <row r="2759" spans="1:17" x14ac:dyDescent="0.2">
      <c r="A2759" s="5">
        <v>2004</v>
      </c>
      <c r="B2759" s="4" t="s">
        <v>371</v>
      </c>
      <c r="C2759" s="5" t="s">
        <v>372</v>
      </c>
      <c r="D2759" s="5">
        <v>222.1</v>
      </c>
      <c r="E2759" s="5">
        <v>2978.4</v>
      </c>
      <c r="F2759" s="5">
        <v>893</v>
      </c>
      <c r="G2759" s="5">
        <v>2051.1</v>
      </c>
      <c r="H2759" s="5">
        <v>876.2</v>
      </c>
      <c r="I2759" s="5">
        <v>86.2</v>
      </c>
      <c r="J2759" s="5">
        <v>2.5</v>
      </c>
      <c r="K2759" s="5">
        <v>3.8</v>
      </c>
      <c r="L2759" s="5">
        <v>134.9</v>
      </c>
      <c r="M2759" s="5">
        <v>-44.5</v>
      </c>
      <c r="N2759" s="5">
        <v>160.19999999999999</v>
      </c>
      <c r="O2759" s="5">
        <v>151010</v>
      </c>
      <c r="P2759" s="3"/>
      <c r="Q2759" s="3"/>
    </row>
    <row r="2760" spans="1:17" x14ac:dyDescent="0.2">
      <c r="A2760" s="2">
        <v>2005</v>
      </c>
      <c r="B2760" s="1" t="s">
        <v>371</v>
      </c>
      <c r="C2760" s="2" t="s">
        <v>372</v>
      </c>
      <c r="D2760" s="2">
        <v>206.4</v>
      </c>
      <c r="E2760" s="2">
        <v>2740</v>
      </c>
      <c r="F2760" s="2">
        <v>640.70000000000005</v>
      </c>
      <c r="G2760" s="2">
        <v>1729.2</v>
      </c>
      <c r="H2760" s="2">
        <v>959.3</v>
      </c>
      <c r="I2760" s="2">
        <v>66.099999999999994</v>
      </c>
      <c r="J2760" s="2">
        <v>4.2</v>
      </c>
      <c r="K2760" s="2">
        <v>7.5</v>
      </c>
      <c r="L2760" s="2">
        <v>200.8</v>
      </c>
      <c r="M2760" s="2">
        <v>82.3</v>
      </c>
      <c r="N2760" s="2">
        <v>116.6</v>
      </c>
      <c r="O2760" s="2">
        <v>151010</v>
      </c>
      <c r="P2760" s="3"/>
      <c r="Q2760" s="3"/>
    </row>
    <row r="2761" spans="1:17" x14ac:dyDescent="0.2">
      <c r="A2761" s="5">
        <v>2006</v>
      </c>
      <c r="B2761" s="4" t="s">
        <v>371</v>
      </c>
      <c r="C2761" s="5" t="s">
        <v>372</v>
      </c>
      <c r="D2761" s="5">
        <v>165.5</v>
      </c>
      <c r="E2761" s="5">
        <v>2735</v>
      </c>
      <c r="F2761" s="5">
        <v>576</v>
      </c>
      <c r="G2761" s="5">
        <v>1656.5</v>
      </c>
      <c r="H2761" s="5">
        <v>1019.5</v>
      </c>
      <c r="I2761" s="5">
        <v>45.7</v>
      </c>
      <c r="J2761" s="5">
        <v>9.1</v>
      </c>
      <c r="K2761" s="5">
        <v>7.8</v>
      </c>
      <c r="L2761" s="5">
        <v>221.3</v>
      </c>
      <c r="M2761" s="5">
        <v>68.7</v>
      </c>
      <c r="N2761" s="5">
        <v>132</v>
      </c>
      <c r="O2761" s="5">
        <v>151010</v>
      </c>
      <c r="P2761" s="3"/>
      <c r="Q2761" s="3"/>
    </row>
    <row r="2762" spans="1:17" x14ac:dyDescent="0.2">
      <c r="A2762" s="2">
        <v>2007</v>
      </c>
      <c r="B2762" s="1" t="s">
        <v>371</v>
      </c>
      <c r="C2762" s="2" t="s">
        <v>372</v>
      </c>
      <c r="D2762" s="2">
        <v>75.5</v>
      </c>
      <c r="E2762" s="2">
        <v>2733.4</v>
      </c>
      <c r="F2762" s="2">
        <v>497.3</v>
      </c>
      <c r="G2762" s="2">
        <v>1610.7</v>
      </c>
      <c r="H2762" s="2">
        <v>1064.3</v>
      </c>
      <c r="I2762" s="2">
        <v>41.4</v>
      </c>
      <c r="J2762" s="2">
        <v>2.2999999999999998</v>
      </c>
      <c r="K2762" s="2">
        <v>9.6</v>
      </c>
      <c r="L2762" s="2">
        <v>195.3</v>
      </c>
      <c r="M2762" s="2">
        <v>29</v>
      </c>
      <c r="N2762" s="2">
        <v>132.4</v>
      </c>
      <c r="O2762" s="2">
        <v>151010</v>
      </c>
      <c r="P2762" s="3"/>
      <c r="Q2762" s="3"/>
    </row>
    <row r="2763" spans="1:17" x14ac:dyDescent="0.2">
      <c r="A2763" s="5">
        <v>2008</v>
      </c>
      <c r="B2763" s="4" t="s">
        <v>371</v>
      </c>
      <c r="C2763" s="5" t="s">
        <v>372</v>
      </c>
      <c r="D2763" s="5">
        <v>52.4</v>
      </c>
      <c r="E2763" s="5">
        <v>2993.9</v>
      </c>
      <c r="F2763" s="5">
        <v>595</v>
      </c>
      <c r="G2763" s="5">
        <v>2027.5</v>
      </c>
      <c r="H2763" s="5">
        <v>902.9</v>
      </c>
      <c r="I2763" s="5">
        <v>38.6</v>
      </c>
      <c r="J2763" s="5">
        <v>1</v>
      </c>
      <c r="K2763" s="5">
        <v>17</v>
      </c>
      <c r="L2763" s="5">
        <v>471.9</v>
      </c>
      <c r="M2763" s="5">
        <v>125.4</v>
      </c>
      <c r="N2763" s="5">
        <v>304.60000000000002</v>
      </c>
      <c r="O2763" s="5">
        <v>151010</v>
      </c>
      <c r="P2763" s="3"/>
      <c r="Q2763" s="3"/>
    </row>
    <row r="2764" spans="1:17" x14ac:dyDescent="0.2">
      <c r="A2764" s="2">
        <v>2009</v>
      </c>
      <c r="B2764" s="1" t="s">
        <v>371</v>
      </c>
      <c r="C2764" s="2" t="s">
        <v>372</v>
      </c>
      <c r="D2764" s="2">
        <v>76.599999999999994</v>
      </c>
      <c r="E2764" s="2">
        <v>3136.2</v>
      </c>
      <c r="F2764" s="2">
        <v>610.5</v>
      </c>
      <c r="G2764" s="2">
        <v>2003.1</v>
      </c>
      <c r="H2764" s="2">
        <v>1076.4000000000001</v>
      </c>
      <c r="I2764" s="2">
        <v>31</v>
      </c>
      <c r="J2764" s="2">
        <v>0.2</v>
      </c>
      <c r="K2764" s="2">
        <v>10.3</v>
      </c>
      <c r="L2764" s="2">
        <v>310</v>
      </c>
      <c r="M2764" s="2">
        <v>53</v>
      </c>
      <c r="N2764" s="2">
        <v>228.5</v>
      </c>
      <c r="O2764" s="2">
        <v>151010</v>
      </c>
      <c r="P2764" s="3"/>
      <c r="Q2764" s="3"/>
    </row>
    <row r="2765" spans="1:17" x14ac:dyDescent="0.2">
      <c r="A2765" s="5">
        <v>2010</v>
      </c>
      <c r="B2765" s="4" t="s">
        <v>371</v>
      </c>
      <c r="C2765" s="5" t="s">
        <v>372</v>
      </c>
      <c r="D2765" s="5">
        <v>161.5</v>
      </c>
      <c r="E2765" s="5">
        <v>3319.9</v>
      </c>
      <c r="F2765" s="5">
        <v>619.4</v>
      </c>
      <c r="G2765" s="5">
        <v>2130.6999999999998</v>
      </c>
      <c r="H2765" s="5">
        <v>1131.5</v>
      </c>
      <c r="I2765" s="5">
        <v>47</v>
      </c>
      <c r="J2765" s="5">
        <v>0.2</v>
      </c>
      <c r="K2765" s="5">
        <v>12.4</v>
      </c>
      <c r="L2765" s="5">
        <v>350.5</v>
      </c>
      <c r="M2765" s="5">
        <v>132</v>
      </c>
      <c r="N2765" s="5">
        <v>172.5</v>
      </c>
      <c r="O2765" s="5">
        <v>151010</v>
      </c>
      <c r="P2765" s="3"/>
      <c r="Q2765" s="3"/>
    </row>
    <row r="2766" spans="1:17" x14ac:dyDescent="0.2">
      <c r="A2766" s="2">
        <v>2011</v>
      </c>
      <c r="B2766" s="1" t="s">
        <v>371</v>
      </c>
      <c r="C2766" s="2" t="s">
        <v>372</v>
      </c>
      <c r="D2766" s="2">
        <v>158.9</v>
      </c>
      <c r="E2766" s="2">
        <v>3743.5</v>
      </c>
      <c r="F2766" s="2">
        <v>798.6</v>
      </c>
      <c r="G2766" s="2">
        <v>2439.4</v>
      </c>
      <c r="H2766" s="2">
        <v>1240.5999999999999</v>
      </c>
      <c r="I2766" s="2">
        <v>46.4</v>
      </c>
      <c r="J2766" s="2">
        <v>0.1</v>
      </c>
      <c r="K2766" s="2">
        <v>16.3</v>
      </c>
      <c r="L2766" s="2">
        <v>550.5</v>
      </c>
      <c r="M2766" s="2">
        <v>136.5</v>
      </c>
      <c r="N2766" s="2">
        <v>365.9</v>
      </c>
      <c r="O2766" s="2">
        <v>151010</v>
      </c>
      <c r="P2766" s="3"/>
      <c r="Q2766" s="3"/>
    </row>
    <row r="2767" spans="1:17" x14ac:dyDescent="0.2">
      <c r="A2767" s="5">
        <v>2012</v>
      </c>
      <c r="B2767" s="4" t="s">
        <v>371</v>
      </c>
      <c r="C2767" s="5" t="s">
        <v>372</v>
      </c>
      <c r="D2767" s="5">
        <v>77.099999999999994</v>
      </c>
      <c r="E2767" s="5">
        <v>4373.8999999999996</v>
      </c>
      <c r="F2767" s="5">
        <v>914.5</v>
      </c>
      <c r="G2767" s="5">
        <v>2819.1</v>
      </c>
      <c r="H2767" s="5">
        <v>1480.3</v>
      </c>
      <c r="I2767" s="5">
        <v>53.2</v>
      </c>
      <c r="J2767" s="5">
        <v>0.1</v>
      </c>
      <c r="K2767" s="5">
        <v>19.5</v>
      </c>
      <c r="L2767" s="5">
        <v>612.6</v>
      </c>
      <c r="M2767" s="5">
        <v>146.69999999999999</v>
      </c>
      <c r="N2767" s="5">
        <v>416.2</v>
      </c>
      <c r="O2767" s="5">
        <v>151010</v>
      </c>
      <c r="P2767" s="3"/>
      <c r="Q2767" s="3"/>
    </row>
    <row r="2768" spans="1:17" x14ac:dyDescent="0.2">
      <c r="A2768" s="2">
        <v>2013</v>
      </c>
      <c r="B2768" s="1" t="s">
        <v>371</v>
      </c>
      <c r="C2768" s="2" t="s">
        <v>372</v>
      </c>
      <c r="D2768" s="2">
        <v>123.2</v>
      </c>
      <c r="E2768" s="2">
        <v>5235.2</v>
      </c>
      <c r="F2768" s="2">
        <v>1188.8</v>
      </c>
      <c r="G2768" s="2">
        <v>3663.1</v>
      </c>
      <c r="H2768" s="2">
        <v>1519.8</v>
      </c>
      <c r="I2768" s="2">
        <v>48.1</v>
      </c>
      <c r="J2768" s="2">
        <v>0.2</v>
      </c>
      <c r="K2768" s="2">
        <v>14.1</v>
      </c>
      <c r="L2768" s="2">
        <v>615.9</v>
      </c>
      <c r="M2768" s="2">
        <v>148.6</v>
      </c>
      <c r="N2768" s="2">
        <v>293.89999999999998</v>
      </c>
      <c r="O2768" s="2">
        <v>151010</v>
      </c>
      <c r="P2768" s="3"/>
      <c r="Q2768" s="3"/>
    </row>
    <row r="2769" spans="1:17" x14ac:dyDescent="0.2">
      <c r="A2769" s="5">
        <v>2014</v>
      </c>
      <c r="B2769" s="4" t="s">
        <v>371</v>
      </c>
      <c r="C2769" s="5" t="s">
        <v>372</v>
      </c>
      <c r="D2769" s="5">
        <v>109.5</v>
      </c>
      <c r="E2769" s="5">
        <v>5340.5</v>
      </c>
      <c r="F2769" s="5">
        <v>1155.4000000000001</v>
      </c>
      <c r="G2769" s="5">
        <v>3776.5</v>
      </c>
      <c r="H2769" s="5">
        <v>1530.5</v>
      </c>
      <c r="I2769" s="5">
        <v>69.900000000000006</v>
      </c>
      <c r="J2769" s="5">
        <v>0.2</v>
      </c>
      <c r="K2769" s="5">
        <v>14.6</v>
      </c>
      <c r="L2769" s="5">
        <v>485</v>
      </c>
      <c r="M2769" s="5">
        <v>73.5</v>
      </c>
      <c r="N2769" s="5">
        <v>307.5</v>
      </c>
      <c r="O2769" s="5">
        <v>151010</v>
      </c>
      <c r="P2769" s="3"/>
      <c r="Q2769" s="3"/>
    </row>
    <row r="2770" spans="1:17" x14ac:dyDescent="0.2">
      <c r="A2770" s="2">
        <v>2015</v>
      </c>
      <c r="B2770" s="1" t="s">
        <v>371</v>
      </c>
      <c r="C2770" s="2" t="s">
        <v>372</v>
      </c>
      <c r="D2770" s="2">
        <v>78.599999999999994</v>
      </c>
      <c r="E2770" s="2">
        <v>6325.9</v>
      </c>
      <c r="F2770" s="2">
        <v>2037.8</v>
      </c>
      <c r="G2770" s="2">
        <v>4417.6000000000004</v>
      </c>
      <c r="H2770" s="2">
        <v>1865.7</v>
      </c>
      <c r="I2770" s="2">
        <v>89.2</v>
      </c>
      <c r="J2770" s="2">
        <v>1.3</v>
      </c>
      <c r="K2770" s="2">
        <v>9.5</v>
      </c>
      <c r="L2770" s="2">
        <v>-130.5</v>
      </c>
      <c r="M2770" s="2">
        <v>47.4</v>
      </c>
      <c r="N2770" s="2">
        <v>489</v>
      </c>
      <c r="O2770" s="2">
        <v>151010</v>
      </c>
      <c r="P2770" s="3"/>
      <c r="Q2770" s="3"/>
    </row>
    <row r="2771" spans="1:17" x14ac:dyDescent="0.2">
      <c r="A2771" s="5">
        <v>2016</v>
      </c>
      <c r="B2771" s="4" t="s">
        <v>371</v>
      </c>
      <c r="C2771" s="5" t="s">
        <v>372</v>
      </c>
      <c r="D2771" s="5">
        <v>64.2</v>
      </c>
      <c r="E2771" s="5">
        <v>6139.3</v>
      </c>
      <c r="F2771" s="5">
        <v>1801.2</v>
      </c>
      <c r="G2771" s="5">
        <v>4146.3</v>
      </c>
      <c r="H2771" s="5">
        <v>1957.7</v>
      </c>
      <c r="I2771" s="5">
        <v>89.2</v>
      </c>
      <c r="J2771" s="5">
        <v>0.6</v>
      </c>
      <c r="K2771" s="5">
        <v>2.6</v>
      </c>
      <c r="L2771" s="5">
        <v>339.3</v>
      </c>
      <c r="M2771" s="5">
        <v>93.9</v>
      </c>
      <c r="N2771" s="5">
        <v>209.1</v>
      </c>
      <c r="O2771" s="5">
        <v>151010</v>
      </c>
      <c r="P2771" s="3"/>
      <c r="Q2771" s="3"/>
    </row>
    <row r="2772" spans="1:17" x14ac:dyDescent="0.2">
      <c r="A2772" s="2">
        <v>2017</v>
      </c>
      <c r="B2772" s="1" t="s">
        <v>371</v>
      </c>
      <c r="C2772" s="2" t="s">
        <v>372</v>
      </c>
      <c r="D2772" s="2">
        <v>283</v>
      </c>
      <c r="E2772" s="2">
        <v>9206.2999999999993</v>
      </c>
      <c r="F2772" s="2">
        <v>3094.2</v>
      </c>
      <c r="G2772" s="2">
        <v>6499.2</v>
      </c>
      <c r="H2772" s="2">
        <v>2681.8</v>
      </c>
      <c r="I2772" s="2">
        <v>83.1</v>
      </c>
      <c r="J2772" s="2">
        <v>0.9</v>
      </c>
      <c r="K2772" s="2">
        <v>2.6</v>
      </c>
      <c r="L2772" s="2">
        <v>180.8</v>
      </c>
      <c r="M2772" s="2">
        <v>264.10000000000002</v>
      </c>
      <c r="N2772" s="2">
        <v>535.79999999999995</v>
      </c>
      <c r="O2772" s="2">
        <v>151010</v>
      </c>
      <c r="P2772" s="3"/>
      <c r="Q2772" s="3"/>
    </row>
    <row r="2773" spans="1:17" x14ac:dyDescent="0.2">
      <c r="A2773" s="5">
        <v>2018</v>
      </c>
      <c r="B2773" s="4" t="s">
        <v>371</v>
      </c>
      <c r="C2773" s="5" t="s">
        <v>372</v>
      </c>
      <c r="D2773" s="5">
        <v>161.69999999999999</v>
      </c>
      <c r="E2773" s="5">
        <v>9974.2999999999993</v>
      </c>
      <c r="F2773" s="5">
        <v>2565</v>
      </c>
      <c r="G2773" s="5">
        <v>6763.9</v>
      </c>
      <c r="H2773" s="5">
        <v>3121.1</v>
      </c>
      <c r="I2773" s="5">
        <v>139.5</v>
      </c>
      <c r="J2773" s="5">
        <v>1.4</v>
      </c>
      <c r="K2773" s="5">
        <v>9.4</v>
      </c>
      <c r="L2773" s="5">
        <v>743.7</v>
      </c>
      <c r="M2773" s="5">
        <v>88.8</v>
      </c>
      <c r="N2773" s="5">
        <v>502.1</v>
      </c>
      <c r="O2773" s="5">
        <v>151010</v>
      </c>
      <c r="P2773" s="3"/>
      <c r="Q2773" s="3"/>
    </row>
    <row r="2774" spans="1:17" x14ac:dyDescent="0.2">
      <c r="A2774" s="2">
        <v>2019</v>
      </c>
      <c r="B2774" s="1" t="s">
        <v>371</v>
      </c>
      <c r="C2774" s="2" t="s">
        <v>372</v>
      </c>
      <c r="D2774" s="2">
        <v>339.1</v>
      </c>
      <c r="E2774" s="2">
        <v>9872.7000000000007</v>
      </c>
      <c r="F2774" s="2">
        <v>3308.6</v>
      </c>
      <c r="G2774" s="2">
        <v>7311.3</v>
      </c>
      <c r="H2774" s="2">
        <v>2532.3000000000002</v>
      </c>
      <c r="I2774" s="2">
        <v>165.1</v>
      </c>
      <c r="J2774" s="2">
        <v>1.9</v>
      </c>
      <c r="K2774" s="2">
        <v>2.8</v>
      </c>
      <c r="L2774" s="2">
        <v>655</v>
      </c>
      <c r="M2774" s="2">
        <v>111.5</v>
      </c>
      <c r="N2774" s="2">
        <v>477.4</v>
      </c>
      <c r="O2774" s="2">
        <v>151010</v>
      </c>
      <c r="P2774" s="3"/>
      <c r="Q2774" s="3"/>
    </row>
    <row r="2775" spans="1:17" x14ac:dyDescent="0.2">
      <c r="A2775" s="5">
        <v>2017</v>
      </c>
      <c r="B2775" s="4" t="s">
        <v>373</v>
      </c>
      <c r="C2775" s="5" t="s">
        <v>374</v>
      </c>
      <c r="D2775" s="5">
        <v>19</v>
      </c>
      <c r="E2775" s="5">
        <v>10348</v>
      </c>
      <c r="F2775" s="5">
        <v>0</v>
      </c>
      <c r="G2775" s="5">
        <v>4101</v>
      </c>
      <c r="H2775" s="5">
        <v>6093</v>
      </c>
      <c r="I2775" s="5">
        <v>23</v>
      </c>
      <c r="J2775" s="5">
        <v>0</v>
      </c>
      <c r="K2775" s="5">
        <v>37</v>
      </c>
      <c r="L2775" s="5">
        <v>2241</v>
      </c>
      <c r="M2775" s="5">
        <v>832</v>
      </c>
      <c r="N2775" s="5">
        <v>1372</v>
      </c>
      <c r="O2775" s="5">
        <v>502010</v>
      </c>
      <c r="P2775" s="3"/>
      <c r="Q2775" s="3"/>
    </row>
    <row r="2776" spans="1:17" x14ac:dyDescent="0.2">
      <c r="A2776" s="2">
        <v>2018</v>
      </c>
      <c r="B2776" s="1" t="s">
        <v>373</v>
      </c>
      <c r="C2776" s="2" t="s">
        <v>374</v>
      </c>
      <c r="D2776" s="2">
        <v>2500</v>
      </c>
      <c r="E2776" s="2">
        <v>13121</v>
      </c>
      <c r="F2776" s="2">
        <v>0</v>
      </c>
      <c r="G2776" s="2">
        <v>3252</v>
      </c>
      <c r="H2776" s="2">
        <v>9594</v>
      </c>
      <c r="I2776" s="2">
        <v>43</v>
      </c>
      <c r="J2776" s="2">
        <v>0</v>
      </c>
      <c r="K2776" s="2">
        <v>41</v>
      </c>
      <c r="L2776" s="2">
        <v>2170</v>
      </c>
      <c r="M2776" s="2">
        <v>-58</v>
      </c>
      <c r="N2776" s="2">
        <v>2187</v>
      </c>
      <c r="O2776" s="2">
        <v>502010</v>
      </c>
      <c r="P2776" s="3"/>
      <c r="Q2776" s="3"/>
    </row>
    <row r="2777" spans="1:17" x14ac:dyDescent="0.2">
      <c r="A2777" s="5">
        <v>2019</v>
      </c>
      <c r="B2777" s="4" t="s">
        <v>373</v>
      </c>
      <c r="C2777" s="5" t="s">
        <v>374</v>
      </c>
      <c r="D2777" s="5">
        <v>3234</v>
      </c>
      <c r="E2777" s="5">
        <v>19509</v>
      </c>
      <c r="F2777" s="5">
        <v>6751</v>
      </c>
      <c r="G2777" s="5">
        <v>9362</v>
      </c>
      <c r="H2777" s="5">
        <v>9947</v>
      </c>
      <c r="I2777" s="5">
        <v>203</v>
      </c>
      <c r="J2777" s="5">
        <v>41</v>
      </c>
      <c r="K2777" s="5">
        <v>48</v>
      </c>
      <c r="L2777" s="5">
        <v>2224</v>
      </c>
      <c r="M2777" s="5">
        <v>581</v>
      </c>
      <c r="N2777" s="5">
        <v>1595</v>
      </c>
      <c r="O2777" s="5">
        <v>502010</v>
      </c>
      <c r="P2777" s="3"/>
      <c r="Q2777" s="3"/>
    </row>
    <row r="2778" spans="1:17" x14ac:dyDescent="0.2">
      <c r="A2778" s="2">
        <v>2004</v>
      </c>
      <c r="B2778" s="1" t="s">
        <v>375</v>
      </c>
      <c r="C2778" s="2" t="s">
        <v>376</v>
      </c>
      <c r="D2778" s="2">
        <v>30.475000000000001</v>
      </c>
      <c r="E2778" s="2">
        <v>2266.8960000000002</v>
      </c>
      <c r="F2778" s="2">
        <v>1304.057</v>
      </c>
      <c r="G2778" s="2">
        <v>1457.4079999999999</v>
      </c>
      <c r="H2778" s="2">
        <v>790.53399999999999</v>
      </c>
      <c r="I2778" s="2">
        <v>90.158000000000001</v>
      </c>
      <c r="J2778" s="2">
        <v>0</v>
      </c>
      <c r="K2778" s="2">
        <v>4.17</v>
      </c>
      <c r="L2778" s="2">
        <v>73.144000000000005</v>
      </c>
      <c r="M2778" s="2">
        <v>0</v>
      </c>
      <c r="N2778" s="2">
        <v>84.156000000000006</v>
      </c>
      <c r="O2778" s="2">
        <v>601010</v>
      </c>
      <c r="P2778" s="3"/>
      <c r="Q2778" s="3"/>
    </row>
    <row r="2779" spans="1:17" x14ac:dyDescent="0.2">
      <c r="A2779" s="5">
        <v>2005</v>
      </c>
      <c r="B2779" s="4" t="s">
        <v>375</v>
      </c>
      <c r="C2779" s="5" t="s">
        <v>376</v>
      </c>
      <c r="D2779" s="5">
        <v>8.6389999999999993</v>
      </c>
      <c r="E2779" s="5">
        <v>2350.8519999999999</v>
      </c>
      <c r="F2779" s="5">
        <v>1390.143</v>
      </c>
      <c r="G2779" s="5">
        <v>1556.8119999999999</v>
      </c>
      <c r="H2779" s="5">
        <v>774.84699999999998</v>
      </c>
      <c r="I2779" s="5">
        <v>94.266000000000005</v>
      </c>
      <c r="J2779" s="5">
        <v>0</v>
      </c>
      <c r="K2779" s="5">
        <v>5.234</v>
      </c>
      <c r="L2779" s="5">
        <v>90.456000000000003</v>
      </c>
      <c r="M2779" s="5">
        <v>0</v>
      </c>
      <c r="N2779" s="5">
        <v>114.61199999999999</v>
      </c>
      <c r="O2779" s="5">
        <v>601010</v>
      </c>
      <c r="P2779" s="3"/>
      <c r="Q2779" s="3"/>
    </row>
    <row r="2780" spans="1:17" x14ac:dyDescent="0.2">
      <c r="A2780" s="2">
        <v>2006</v>
      </c>
      <c r="B2780" s="1" t="s">
        <v>375</v>
      </c>
      <c r="C2780" s="2" t="s">
        <v>376</v>
      </c>
      <c r="D2780" s="2">
        <v>11.494999999999999</v>
      </c>
      <c r="E2780" s="2">
        <v>2688.6060000000002</v>
      </c>
      <c r="F2780" s="2">
        <v>1696.93</v>
      </c>
      <c r="G2780" s="2">
        <v>1882.337</v>
      </c>
      <c r="H2780" s="2">
        <v>784.07799999999997</v>
      </c>
      <c r="I2780" s="2">
        <v>106.908</v>
      </c>
      <c r="J2780" s="2">
        <v>0</v>
      </c>
      <c r="K2780" s="2">
        <v>4.3529999999999998</v>
      </c>
      <c r="L2780" s="2">
        <v>99.429000000000002</v>
      </c>
      <c r="M2780" s="2">
        <v>0</v>
      </c>
      <c r="N2780" s="2">
        <v>118.712</v>
      </c>
      <c r="O2780" s="2">
        <v>601010</v>
      </c>
      <c r="P2780" s="3"/>
      <c r="Q2780" s="3"/>
    </row>
    <row r="2781" spans="1:17" x14ac:dyDescent="0.2">
      <c r="A2781" s="5">
        <v>2007</v>
      </c>
      <c r="B2781" s="4" t="s">
        <v>375</v>
      </c>
      <c r="C2781" s="5" t="s">
        <v>376</v>
      </c>
      <c r="D2781" s="5">
        <v>50.691000000000003</v>
      </c>
      <c r="E2781" s="5">
        <v>2989.297</v>
      </c>
      <c r="F2781" s="5">
        <v>1638.46</v>
      </c>
      <c r="G2781" s="5">
        <v>1842.847</v>
      </c>
      <c r="H2781" s="5">
        <v>1114.6320000000001</v>
      </c>
      <c r="I2781" s="5">
        <v>119.265</v>
      </c>
      <c r="J2781" s="5">
        <v>0</v>
      </c>
      <c r="K2781" s="5">
        <v>5.59</v>
      </c>
      <c r="L2781" s="5">
        <v>101.97</v>
      </c>
      <c r="M2781" s="5">
        <v>0</v>
      </c>
      <c r="N2781" s="5">
        <v>195.53700000000001</v>
      </c>
      <c r="O2781" s="5">
        <v>601010</v>
      </c>
      <c r="P2781" s="3"/>
      <c r="Q2781" s="3"/>
    </row>
    <row r="2782" spans="1:17" x14ac:dyDescent="0.2">
      <c r="A2782" s="2">
        <v>2008</v>
      </c>
      <c r="B2782" s="1" t="s">
        <v>375</v>
      </c>
      <c r="C2782" s="2" t="s">
        <v>376</v>
      </c>
      <c r="D2782" s="2">
        <v>15.223000000000001</v>
      </c>
      <c r="E2782" s="2">
        <v>3092.7759999999998</v>
      </c>
      <c r="F2782" s="2">
        <v>1745.7850000000001</v>
      </c>
      <c r="G2782" s="2">
        <v>1945.8219999999999</v>
      </c>
      <c r="H2782" s="2">
        <v>1114.6020000000001</v>
      </c>
      <c r="I2782" s="2">
        <v>104.46299999999999</v>
      </c>
      <c r="J2782" s="2">
        <v>0</v>
      </c>
      <c r="K2782" s="2">
        <v>5.3659999999999997</v>
      </c>
      <c r="L2782" s="2">
        <v>120.70399999999999</v>
      </c>
      <c r="M2782" s="2">
        <v>0</v>
      </c>
      <c r="N2782" s="2">
        <v>129.78700000000001</v>
      </c>
      <c r="O2782" s="2">
        <v>601010</v>
      </c>
      <c r="P2782" s="3"/>
      <c r="Q2782" s="3"/>
    </row>
    <row r="2783" spans="1:17" x14ac:dyDescent="0.2">
      <c r="A2783" s="5">
        <v>2009</v>
      </c>
      <c r="B2783" s="4" t="s">
        <v>375</v>
      </c>
      <c r="C2783" s="5" t="s">
        <v>376</v>
      </c>
      <c r="D2783" s="5">
        <v>135.38900000000001</v>
      </c>
      <c r="E2783" s="5">
        <v>3222.3090000000002</v>
      </c>
      <c r="F2783" s="5">
        <v>1793.848</v>
      </c>
      <c r="G2783" s="5">
        <v>2013.2460000000001</v>
      </c>
      <c r="H2783" s="5">
        <v>1177.337</v>
      </c>
      <c r="I2783" s="5">
        <v>114.33</v>
      </c>
      <c r="J2783" s="5">
        <v>0</v>
      </c>
      <c r="K2783" s="5">
        <v>5.5679999999999996</v>
      </c>
      <c r="L2783" s="5">
        <v>102.35599999999999</v>
      </c>
      <c r="M2783" s="5">
        <v>0</v>
      </c>
      <c r="N2783" s="5">
        <v>98.304000000000002</v>
      </c>
      <c r="O2783" s="5">
        <v>601010</v>
      </c>
      <c r="P2783" s="3"/>
      <c r="Q2783" s="3"/>
    </row>
    <row r="2784" spans="1:17" x14ac:dyDescent="0.2">
      <c r="A2784" s="2">
        <v>2010</v>
      </c>
      <c r="B2784" s="1" t="s">
        <v>375</v>
      </c>
      <c r="C2784" s="2" t="s">
        <v>376</v>
      </c>
      <c r="D2784" s="2">
        <v>15.797000000000001</v>
      </c>
      <c r="E2784" s="2">
        <v>3159.5529999999999</v>
      </c>
      <c r="F2784" s="2">
        <v>1767.1489999999999</v>
      </c>
      <c r="G2784" s="2">
        <v>1978.423</v>
      </c>
      <c r="H2784" s="2">
        <v>1149.8330000000001</v>
      </c>
      <c r="I2784" s="2">
        <v>108.167</v>
      </c>
      <c r="J2784" s="2">
        <v>0</v>
      </c>
      <c r="K2784" s="2">
        <v>5.4470000000000001</v>
      </c>
      <c r="L2784" s="2">
        <v>127.517</v>
      </c>
      <c r="M2784" s="2">
        <v>0</v>
      </c>
      <c r="N2784" s="2">
        <v>122.79</v>
      </c>
      <c r="O2784" s="2">
        <v>601010</v>
      </c>
      <c r="P2784" s="3"/>
      <c r="Q2784" s="3"/>
    </row>
    <row r="2785" spans="1:17" x14ac:dyDescent="0.2">
      <c r="A2785" s="5">
        <v>2011</v>
      </c>
      <c r="B2785" s="4" t="s">
        <v>375</v>
      </c>
      <c r="C2785" s="5" t="s">
        <v>376</v>
      </c>
      <c r="D2785" s="5">
        <v>67.805999999999997</v>
      </c>
      <c r="E2785" s="5">
        <v>3659.9079999999999</v>
      </c>
      <c r="F2785" s="5">
        <v>2110.41</v>
      </c>
      <c r="G2785" s="5">
        <v>2333.9789999999998</v>
      </c>
      <c r="H2785" s="5">
        <v>1216.0920000000001</v>
      </c>
      <c r="I2785" s="5">
        <v>106.562</v>
      </c>
      <c r="J2785" s="5">
        <v>0</v>
      </c>
      <c r="K2785" s="5">
        <v>5.4749999999999996</v>
      </c>
      <c r="L2785" s="5">
        <v>131.554</v>
      </c>
      <c r="M2785" s="5">
        <v>0</v>
      </c>
      <c r="N2785" s="5">
        <v>143.917</v>
      </c>
      <c r="O2785" s="5">
        <v>601010</v>
      </c>
      <c r="P2785" s="3"/>
      <c r="Q2785" s="3"/>
    </row>
    <row r="2786" spans="1:17" x14ac:dyDescent="0.2">
      <c r="A2786" s="2">
        <v>2012</v>
      </c>
      <c r="B2786" s="1" t="s">
        <v>375</v>
      </c>
      <c r="C2786" s="2" t="s">
        <v>376</v>
      </c>
      <c r="D2786" s="2">
        <v>36.988</v>
      </c>
      <c r="E2786" s="2">
        <v>3898.5650000000001</v>
      </c>
      <c r="F2786" s="2">
        <v>2208.6019999999999</v>
      </c>
      <c r="G2786" s="2">
        <v>2493.5520000000001</v>
      </c>
      <c r="H2786" s="2">
        <v>1286.8119999999999</v>
      </c>
      <c r="I2786" s="2">
        <v>123.441</v>
      </c>
      <c r="J2786" s="2">
        <v>0</v>
      </c>
      <c r="K2786" s="2">
        <v>4.3070000000000004</v>
      </c>
      <c r="L2786" s="2">
        <v>156.232</v>
      </c>
      <c r="M2786" s="2">
        <v>0</v>
      </c>
      <c r="N2786" s="2">
        <v>151.92500000000001</v>
      </c>
      <c r="O2786" s="2">
        <v>601010</v>
      </c>
      <c r="P2786" s="3"/>
      <c r="Q2786" s="3"/>
    </row>
    <row r="2787" spans="1:17" x14ac:dyDescent="0.2">
      <c r="A2787" s="5">
        <v>2013</v>
      </c>
      <c r="B2787" s="4" t="s">
        <v>375</v>
      </c>
      <c r="C2787" s="5" t="s">
        <v>376</v>
      </c>
      <c r="D2787" s="5">
        <v>88.927000000000007</v>
      </c>
      <c r="E2787" s="5">
        <v>4219.2939999999999</v>
      </c>
      <c r="F2787" s="5">
        <v>2321.8620000000001</v>
      </c>
      <c r="G2787" s="5">
        <v>2643.5720000000001</v>
      </c>
      <c r="H2787" s="5">
        <v>1448.16</v>
      </c>
      <c r="I2787" s="5">
        <v>121.158</v>
      </c>
      <c r="J2787" s="5">
        <v>0</v>
      </c>
      <c r="K2787" s="5">
        <v>4.9269999999999996</v>
      </c>
      <c r="L2787" s="5">
        <v>142.80500000000001</v>
      </c>
      <c r="M2787" s="5">
        <v>0</v>
      </c>
      <c r="N2787" s="5">
        <v>162.68100000000001</v>
      </c>
      <c r="O2787" s="5">
        <v>601010</v>
      </c>
      <c r="P2787" s="3"/>
      <c r="Q2787" s="3"/>
    </row>
    <row r="2788" spans="1:17" x14ac:dyDescent="0.2">
      <c r="A2788" s="2">
        <v>2014</v>
      </c>
      <c r="B2788" s="1" t="s">
        <v>375</v>
      </c>
      <c r="C2788" s="2" t="s">
        <v>376</v>
      </c>
      <c r="D2788" s="2">
        <v>47.951000000000001</v>
      </c>
      <c r="E2788" s="2">
        <v>4546.87</v>
      </c>
      <c r="F2788" s="2">
        <v>2409.6770000000001</v>
      </c>
      <c r="G2788" s="2">
        <v>2735.261</v>
      </c>
      <c r="H2788" s="2">
        <v>1604.4010000000001</v>
      </c>
      <c r="I2788" s="2">
        <v>114.91200000000001</v>
      </c>
      <c r="J2788" s="2">
        <v>0</v>
      </c>
      <c r="K2788" s="2">
        <v>7.7539999999999996</v>
      </c>
      <c r="L2788" s="2">
        <v>172.28899999999999</v>
      </c>
      <c r="M2788" s="2">
        <v>0</v>
      </c>
      <c r="N2788" s="2">
        <v>164.535</v>
      </c>
      <c r="O2788" s="2">
        <v>601010</v>
      </c>
      <c r="P2788" s="3"/>
      <c r="Q2788" s="3"/>
    </row>
    <row r="2789" spans="1:17" x14ac:dyDescent="0.2">
      <c r="A2789" s="5">
        <v>2015</v>
      </c>
      <c r="B2789" s="4" t="s">
        <v>375</v>
      </c>
      <c r="C2789" s="5" t="s">
        <v>376</v>
      </c>
      <c r="D2789" s="5">
        <v>21.045999999999999</v>
      </c>
      <c r="E2789" s="5">
        <v>4911.7089999999998</v>
      </c>
      <c r="F2789" s="5">
        <v>2642.366</v>
      </c>
      <c r="G2789" s="5">
        <v>2992.462</v>
      </c>
      <c r="H2789" s="5">
        <v>1663.749</v>
      </c>
      <c r="I2789" s="5">
        <v>110.675</v>
      </c>
      <c r="J2789" s="5">
        <v>0</v>
      </c>
      <c r="K2789" s="5">
        <v>8.2050000000000001</v>
      </c>
      <c r="L2789" s="5">
        <v>218.42400000000001</v>
      </c>
      <c r="M2789" s="5">
        <v>0</v>
      </c>
      <c r="N2789" s="5">
        <v>210.21899999999999</v>
      </c>
      <c r="O2789" s="5">
        <v>601010</v>
      </c>
      <c r="P2789" s="3"/>
      <c r="Q2789" s="3"/>
    </row>
    <row r="2790" spans="1:17" x14ac:dyDescent="0.2">
      <c r="A2790" s="2">
        <v>2016</v>
      </c>
      <c r="B2790" s="1" t="s">
        <v>375</v>
      </c>
      <c r="C2790" s="2" t="s">
        <v>376</v>
      </c>
      <c r="D2790" s="2">
        <v>23.367999999999999</v>
      </c>
      <c r="E2790" s="2">
        <v>5423.2790000000005</v>
      </c>
      <c r="F2790" s="2">
        <v>2798.4520000000002</v>
      </c>
      <c r="G2790" s="2">
        <v>3203.75</v>
      </c>
      <c r="H2790" s="2">
        <v>1976.7329999999999</v>
      </c>
      <c r="I2790" s="2">
        <v>113.01600000000001</v>
      </c>
      <c r="J2790" s="2">
        <v>0</v>
      </c>
      <c r="K2790" s="2">
        <v>8.9730000000000008</v>
      </c>
      <c r="L2790" s="2">
        <v>258.88299999999998</v>
      </c>
      <c r="M2790" s="2">
        <v>0</v>
      </c>
      <c r="N2790" s="2">
        <v>249.91</v>
      </c>
      <c r="O2790" s="2">
        <v>601010</v>
      </c>
      <c r="P2790" s="3"/>
      <c r="Q2790" s="3"/>
    </row>
    <row r="2791" spans="1:17" x14ac:dyDescent="0.2">
      <c r="A2791" s="5">
        <v>2017</v>
      </c>
      <c r="B2791" s="4" t="s">
        <v>375</v>
      </c>
      <c r="C2791" s="5" t="s">
        <v>376</v>
      </c>
      <c r="D2791" s="5">
        <v>15.188000000000001</v>
      </c>
      <c r="E2791" s="5">
        <v>6275.7550000000001</v>
      </c>
      <c r="F2791" s="5">
        <v>3284.7660000000001</v>
      </c>
      <c r="G2791" s="5">
        <v>3743.0839999999998</v>
      </c>
      <c r="H2791" s="5">
        <v>2266.7060000000001</v>
      </c>
      <c r="I2791" s="5">
        <v>125.684</v>
      </c>
      <c r="J2791" s="5">
        <v>0</v>
      </c>
      <c r="K2791" s="5">
        <v>7.9560000000000004</v>
      </c>
      <c r="L2791" s="5">
        <v>297.87</v>
      </c>
      <c r="M2791" s="5">
        <v>0</v>
      </c>
      <c r="N2791" s="5">
        <v>289.91399999999999</v>
      </c>
      <c r="O2791" s="5">
        <v>601010</v>
      </c>
      <c r="P2791" s="3"/>
      <c r="Q2791" s="3"/>
    </row>
    <row r="2792" spans="1:17" x14ac:dyDescent="0.2">
      <c r="A2792" s="2">
        <v>2018</v>
      </c>
      <c r="B2792" s="1" t="s">
        <v>375</v>
      </c>
      <c r="C2792" s="2" t="s">
        <v>376</v>
      </c>
      <c r="D2792" s="2">
        <v>64.087000000000003</v>
      </c>
      <c r="E2792" s="2">
        <v>6289.6440000000002</v>
      </c>
      <c r="F2792" s="2">
        <v>3229.2040000000002</v>
      </c>
      <c r="G2792" s="2">
        <v>3686.1060000000002</v>
      </c>
      <c r="H2792" s="2">
        <v>2345.8910000000001</v>
      </c>
      <c r="I2792" s="2">
        <v>129.001</v>
      </c>
      <c r="J2792" s="2">
        <v>0</v>
      </c>
      <c r="K2792" s="2">
        <v>7.1189999999999998</v>
      </c>
      <c r="L2792" s="2">
        <v>249.02600000000001</v>
      </c>
      <c r="M2792" s="2">
        <v>0</v>
      </c>
      <c r="N2792" s="2">
        <v>241.90700000000001</v>
      </c>
      <c r="O2792" s="2">
        <v>601010</v>
      </c>
      <c r="P2792" s="3"/>
      <c r="Q2792" s="3"/>
    </row>
    <row r="2793" spans="1:17" x14ac:dyDescent="0.2">
      <c r="A2793" s="5">
        <v>2019</v>
      </c>
      <c r="B2793" s="4" t="s">
        <v>375</v>
      </c>
      <c r="C2793" s="5" t="s">
        <v>376</v>
      </c>
      <c r="D2793" s="5">
        <v>153.614</v>
      </c>
      <c r="E2793" s="5">
        <v>6794.9920000000002</v>
      </c>
      <c r="F2793" s="5">
        <v>3502.2840000000001</v>
      </c>
      <c r="G2793" s="5">
        <v>4019.1019999999999</v>
      </c>
      <c r="H2793" s="5">
        <v>2535.3409999999999</v>
      </c>
      <c r="I2793" s="5">
        <v>130.11000000000001</v>
      </c>
      <c r="J2793" s="5">
        <v>0</v>
      </c>
      <c r="K2793" s="5">
        <v>6.6760000000000002</v>
      </c>
      <c r="L2793" s="5">
        <v>360.54199999999997</v>
      </c>
      <c r="M2793" s="5">
        <v>0</v>
      </c>
      <c r="N2793" s="5">
        <v>353.86599999999999</v>
      </c>
      <c r="O2793" s="5">
        <v>601010</v>
      </c>
      <c r="P2793" s="3"/>
      <c r="Q2793" s="3"/>
    </row>
    <row r="2794" spans="1:17" x14ac:dyDescent="0.2">
      <c r="A2794" s="2">
        <v>2004</v>
      </c>
      <c r="B2794" s="1" t="s">
        <v>377</v>
      </c>
      <c r="C2794" s="2" t="s">
        <v>378</v>
      </c>
      <c r="D2794" s="2">
        <v>1941.3489999999999</v>
      </c>
      <c r="E2794" s="2">
        <v>17292.358</v>
      </c>
      <c r="F2794" s="2">
        <v>1990.492</v>
      </c>
      <c r="G2794" s="2">
        <v>14856.33</v>
      </c>
      <c r="H2794" s="2">
        <v>2421.9479999999999</v>
      </c>
      <c r="I2794" s="2">
        <v>73.105000000000004</v>
      </c>
      <c r="J2794" s="2">
        <v>0</v>
      </c>
      <c r="K2794" s="2">
        <v>3.2490000000000001</v>
      </c>
      <c r="L2794" s="2">
        <v>97.879000000000005</v>
      </c>
      <c r="M2794" s="2">
        <v>88.266999999999996</v>
      </c>
      <c r="N2794" s="2">
        <v>6.3630000000000004</v>
      </c>
      <c r="O2794" s="2">
        <v>101010</v>
      </c>
      <c r="P2794" s="3"/>
      <c r="Q2794" s="3"/>
    </row>
    <row r="2795" spans="1:17" x14ac:dyDescent="0.2">
      <c r="A2795" s="5">
        <v>2005</v>
      </c>
      <c r="B2795" s="4" t="s">
        <v>377</v>
      </c>
      <c r="C2795" s="5" t="s">
        <v>378</v>
      </c>
      <c r="D2795" s="5">
        <v>2590.7919999999999</v>
      </c>
      <c r="E2795" s="5">
        <v>8641.107</v>
      </c>
      <c r="F2795" s="5">
        <v>1546.92</v>
      </c>
      <c r="G2795" s="5">
        <v>6311.0749999999998</v>
      </c>
      <c r="H2795" s="5">
        <v>2313.5720000000001</v>
      </c>
      <c r="I2795" s="5">
        <v>109.18300000000001</v>
      </c>
      <c r="J2795" s="5">
        <v>16.934000000000001</v>
      </c>
      <c r="K2795" s="5">
        <v>2.0129999999999999</v>
      </c>
      <c r="L2795" s="5">
        <v>169.93299999999999</v>
      </c>
      <c r="M2795" s="5">
        <v>51.512999999999998</v>
      </c>
      <c r="N2795" s="5">
        <v>110.486</v>
      </c>
      <c r="O2795" s="5">
        <v>101010</v>
      </c>
      <c r="P2795" s="3"/>
      <c r="Q2795" s="3"/>
    </row>
    <row r="2796" spans="1:17" x14ac:dyDescent="0.2">
      <c r="A2796" s="2">
        <v>2006</v>
      </c>
      <c r="B2796" s="1" t="s">
        <v>377</v>
      </c>
      <c r="C2796" s="2" t="s">
        <v>378</v>
      </c>
      <c r="D2796" s="2">
        <v>3170.9749999999999</v>
      </c>
      <c r="E2796" s="2">
        <v>10641.269</v>
      </c>
      <c r="F2796" s="2">
        <v>903.20299999999997</v>
      </c>
      <c r="G2796" s="2">
        <v>7451.8180000000002</v>
      </c>
      <c r="H2796" s="2">
        <v>3168.9960000000001</v>
      </c>
      <c r="I2796" s="2">
        <v>90.531000000000006</v>
      </c>
      <c r="J2796" s="2">
        <v>11.744999999999999</v>
      </c>
      <c r="K2796" s="2">
        <v>2.375</v>
      </c>
      <c r="L2796" s="2">
        <v>390.63099999999997</v>
      </c>
      <c r="M2796" s="2">
        <v>124.184</v>
      </c>
      <c r="N2796" s="2">
        <v>264.072</v>
      </c>
      <c r="O2796" s="2">
        <v>101010</v>
      </c>
      <c r="P2796" s="3"/>
      <c r="Q2796" s="3"/>
    </row>
    <row r="2797" spans="1:17" x14ac:dyDescent="0.2">
      <c r="A2797" s="5">
        <v>2007</v>
      </c>
      <c r="B2797" s="4" t="s">
        <v>377</v>
      </c>
      <c r="C2797" s="5" t="s">
        <v>378</v>
      </c>
      <c r="D2797" s="5">
        <v>3506.9110000000001</v>
      </c>
      <c r="E2797" s="5">
        <v>11827.407999999999</v>
      </c>
      <c r="F2797" s="5">
        <v>981.322</v>
      </c>
      <c r="G2797" s="5">
        <v>8619.4210000000003</v>
      </c>
      <c r="H2797" s="5">
        <v>3181.1179999999999</v>
      </c>
      <c r="I2797" s="5">
        <v>88.932000000000002</v>
      </c>
      <c r="J2797" s="5">
        <v>17.815999999999999</v>
      </c>
      <c r="K2797" s="5">
        <v>2.4830000000000001</v>
      </c>
      <c r="L2797" s="5">
        <v>299.50799999999998</v>
      </c>
      <c r="M2797" s="5">
        <v>112.589</v>
      </c>
      <c r="N2797" s="5">
        <v>184.43600000000001</v>
      </c>
      <c r="O2797" s="5">
        <v>101010</v>
      </c>
      <c r="P2797" s="3"/>
      <c r="Q2797" s="3"/>
    </row>
    <row r="2798" spans="1:17" x14ac:dyDescent="0.2">
      <c r="A2798" s="2">
        <v>2008</v>
      </c>
      <c r="B2798" s="1" t="s">
        <v>377</v>
      </c>
      <c r="C2798" s="2" t="s">
        <v>378</v>
      </c>
      <c r="D2798" s="2">
        <v>3347.1010000000001</v>
      </c>
      <c r="E2798" s="2">
        <v>11318.791999999999</v>
      </c>
      <c r="F2798" s="2">
        <v>1049.3530000000001</v>
      </c>
      <c r="G2798" s="2">
        <v>7845.027</v>
      </c>
      <c r="H2798" s="2">
        <v>3442.7260000000001</v>
      </c>
      <c r="I2798" s="2">
        <v>92.84</v>
      </c>
      <c r="J2798" s="2">
        <v>40.087000000000003</v>
      </c>
      <c r="K2798" s="2">
        <v>8.7690000000000001</v>
      </c>
      <c r="L2798" s="2">
        <v>902.09</v>
      </c>
      <c r="M2798" s="2">
        <v>269.75</v>
      </c>
      <c r="N2798" s="2">
        <v>623.57100000000003</v>
      </c>
      <c r="O2798" s="2">
        <v>101010</v>
      </c>
      <c r="P2798" s="3"/>
      <c r="Q2798" s="3"/>
    </row>
    <row r="2799" spans="1:17" x14ac:dyDescent="0.2">
      <c r="A2799" s="5">
        <v>2009</v>
      </c>
      <c r="B2799" s="4" t="s">
        <v>377</v>
      </c>
      <c r="C2799" s="5" t="s">
        <v>378</v>
      </c>
      <c r="D2799" s="5">
        <v>3807.009</v>
      </c>
      <c r="E2799" s="5">
        <v>12282.523999999999</v>
      </c>
      <c r="F2799" s="5">
        <v>1237.568</v>
      </c>
      <c r="G2799" s="5">
        <v>8388.3770000000004</v>
      </c>
      <c r="H2799" s="5">
        <v>3850.578</v>
      </c>
      <c r="I2799" s="5">
        <v>88.141999999999996</v>
      </c>
      <c r="J2799" s="5">
        <v>50.161999999999999</v>
      </c>
      <c r="K2799" s="5">
        <v>11.609</v>
      </c>
      <c r="L2799" s="5">
        <v>534.87</v>
      </c>
      <c r="M2799" s="5">
        <v>279.04399999999998</v>
      </c>
      <c r="N2799" s="5">
        <v>244.21700000000001</v>
      </c>
      <c r="O2799" s="5">
        <v>101010</v>
      </c>
      <c r="P2799" s="3"/>
      <c r="Q2799" s="3"/>
    </row>
    <row r="2800" spans="1:17" x14ac:dyDescent="0.2">
      <c r="A2800" s="2">
        <v>2010</v>
      </c>
      <c r="B2800" s="1" t="s">
        <v>377</v>
      </c>
      <c r="C2800" s="2" t="s">
        <v>378</v>
      </c>
      <c r="D2800" s="2">
        <v>4120.9530000000004</v>
      </c>
      <c r="E2800" s="2">
        <v>13563.572</v>
      </c>
      <c r="F2800" s="2">
        <v>2311.5929999999998</v>
      </c>
      <c r="G2800" s="2">
        <v>9314.7049999999999</v>
      </c>
      <c r="H2800" s="2">
        <v>4219.277</v>
      </c>
      <c r="I2800" s="2">
        <v>91.688999999999993</v>
      </c>
      <c r="J2800" s="2">
        <v>79.747</v>
      </c>
      <c r="K2800" s="2">
        <v>-3.1840000000000002</v>
      </c>
      <c r="L2800" s="2">
        <v>788.97500000000002</v>
      </c>
      <c r="M2800" s="2">
        <v>238.04599999999999</v>
      </c>
      <c r="N2800" s="2">
        <v>554.11300000000006</v>
      </c>
      <c r="O2800" s="2">
        <v>101010</v>
      </c>
      <c r="P2800" s="3"/>
      <c r="Q2800" s="3"/>
    </row>
    <row r="2801" spans="1:17" x14ac:dyDescent="0.2">
      <c r="A2801" s="5">
        <v>2011</v>
      </c>
      <c r="B2801" s="4" t="s">
        <v>377</v>
      </c>
      <c r="C2801" s="5" t="s">
        <v>378</v>
      </c>
      <c r="D2801" s="5">
        <v>3643.7269999999999</v>
      </c>
      <c r="E2801" s="5">
        <v>14830.734</v>
      </c>
      <c r="F2801" s="5">
        <v>2468.2429999999999</v>
      </c>
      <c r="G2801" s="5">
        <v>10065.361999999999</v>
      </c>
      <c r="H2801" s="5">
        <v>4737.2209999999995</v>
      </c>
      <c r="I2801" s="5">
        <v>124.8</v>
      </c>
      <c r="J2801" s="5">
        <v>80.822000000000003</v>
      </c>
      <c r="K2801" s="5">
        <v>-6.2270000000000003</v>
      </c>
      <c r="L2801" s="5">
        <v>922.64</v>
      </c>
      <c r="M2801" s="5">
        <v>270.74700000000001</v>
      </c>
      <c r="N2801" s="5">
        <v>658.12</v>
      </c>
      <c r="O2801" s="5">
        <v>101010</v>
      </c>
      <c r="P2801" s="3"/>
      <c r="Q2801" s="3"/>
    </row>
    <row r="2802" spans="1:17" x14ac:dyDescent="0.2">
      <c r="A2802" s="2">
        <v>2012</v>
      </c>
      <c r="B2802" s="1" t="s">
        <v>377</v>
      </c>
      <c r="C2802" s="2" t="s">
        <v>378</v>
      </c>
      <c r="D2802" s="2">
        <v>3018.6709999999998</v>
      </c>
      <c r="E2802" s="2">
        <v>15270.707</v>
      </c>
      <c r="F2802" s="2">
        <v>2554.7869999999998</v>
      </c>
      <c r="G2802" s="2">
        <v>9977.3189999999995</v>
      </c>
      <c r="H2802" s="2">
        <v>5275.982</v>
      </c>
      <c r="I2802" s="2">
        <v>159.155</v>
      </c>
      <c r="J2802" s="2">
        <v>71.468000000000004</v>
      </c>
      <c r="K2802" s="2">
        <v>4.484</v>
      </c>
      <c r="L2802" s="2">
        <v>986.18100000000004</v>
      </c>
      <c r="M2802" s="2">
        <v>270.04899999999998</v>
      </c>
      <c r="N2802" s="2">
        <v>711.64800000000002</v>
      </c>
      <c r="O2802" s="2">
        <v>101010</v>
      </c>
      <c r="P2802" s="3"/>
      <c r="Q2802" s="3"/>
    </row>
    <row r="2803" spans="1:17" x14ac:dyDescent="0.2">
      <c r="A2803" s="5">
        <v>2013</v>
      </c>
      <c r="B2803" s="4" t="s">
        <v>377</v>
      </c>
      <c r="C2803" s="5" t="s">
        <v>378</v>
      </c>
      <c r="D2803" s="5">
        <v>4465.7749999999996</v>
      </c>
      <c r="E2803" s="5">
        <v>18258.553</v>
      </c>
      <c r="F2803" s="5">
        <v>3338.377</v>
      </c>
      <c r="G2803" s="5">
        <v>12507.061</v>
      </c>
      <c r="H2803" s="5">
        <v>5727.6549999999997</v>
      </c>
      <c r="I2803" s="5">
        <v>164.24600000000001</v>
      </c>
      <c r="J2803" s="5">
        <v>71.236999999999995</v>
      </c>
      <c r="K2803" s="5">
        <v>9.5079999999999991</v>
      </c>
      <c r="L2803" s="5">
        <v>1048.9949999999999</v>
      </c>
      <c r="M2803" s="5">
        <v>263.59199999999998</v>
      </c>
      <c r="N2803" s="5">
        <v>775.89499999999998</v>
      </c>
      <c r="O2803" s="5">
        <v>101010</v>
      </c>
      <c r="P2803" s="3"/>
      <c r="Q2803" s="3"/>
    </row>
    <row r="2804" spans="1:17" x14ac:dyDescent="0.2">
      <c r="A2804" s="2">
        <v>2014</v>
      </c>
      <c r="B2804" s="1" t="s">
        <v>377</v>
      </c>
      <c r="C2804" s="2" t="s">
        <v>378</v>
      </c>
      <c r="D2804" s="2">
        <v>3249.8440000000001</v>
      </c>
      <c r="E2804" s="2">
        <v>16239.3</v>
      </c>
      <c r="F2804" s="2">
        <v>2948.8919999999998</v>
      </c>
      <c r="G2804" s="2">
        <v>10944.869000000001</v>
      </c>
      <c r="H2804" s="2">
        <v>5280.15</v>
      </c>
      <c r="I2804" s="2">
        <v>242.38300000000001</v>
      </c>
      <c r="J2804" s="2">
        <v>45.741999999999997</v>
      </c>
      <c r="K2804" s="2">
        <v>7.0179999999999998</v>
      </c>
      <c r="L2804" s="2">
        <v>725.21299999999997</v>
      </c>
      <c r="M2804" s="2">
        <v>189.86500000000001</v>
      </c>
      <c r="N2804" s="2">
        <v>528.33000000000004</v>
      </c>
      <c r="O2804" s="2">
        <v>101010</v>
      </c>
      <c r="P2804" s="3"/>
      <c r="Q2804" s="3"/>
    </row>
    <row r="2805" spans="1:17" x14ac:dyDescent="0.2">
      <c r="A2805" s="5">
        <v>2015</v>
      </c>
      <c r="B2805" s="4" t="s">
        <v>377</v>
      </c>
      <c r="C2805" s="5" t="s">
        <v>378</v>
      </c>
      <c r="D2805" s="5">
        <v>3169.8510000000001</v>
      </c>
      <c r="E2805" s="5">
        <v>14843.166999999999</v>
      </c>
      <c r="F2805" s="5">
        <v>2537.2049999999999</v>
      </c>
      <c r="G2805" s="5">
        <v>9907.86</v>
      </c>
      <c r="H2805" s="5">
        <v>4926.0770000000002</v>
      </c>
      <c r="I2805" s="5">
        <v>184.27699999999999</v>
      </c>
      <c r="J2805" s="5">
        <v>45.064999999999998</v>
      </c>
      <c r="K2805" s="5">
        <v>12.054</v>
      </c>
      <c r="L2805" s="5">
        <v>188.078</v>
      </c>
      <c r="M2805" s="5">
        <v>127.05</v>
      </c>
      <c r="N2805" s="5">
        <v>48.973999999999997</v>
      </c>
      <c r="O2805" s="5">
        <v>101010</v>
      </c>
      <c r="P2805" s="3"/>
      <c r="Q2805" s="3"/>
    </row>
    <row r="2806" spans="1:17" x14ac:dyDescent="0.2">
      <c r="A2806" s="2">
        <v>2016</v>
      </c>
      <c r="B2806" s="1" t="s">
        <v>377</v>
      </c>
      <c r="C2806" s="2" t="s">
        <v>378</v>
      </c>
      <c r="D2806" s="2">
        <v>6275.9080000000004</v>
      </c>
      <c r="E2806" s="2">
        <v>18760.401000000002</v>
      </c>
      <c r="F2806" s="2">
        <v>2324.1840000000002</v>
      </c>
      <c r="G2806" s="2">
        <v>13702.3</v>
      </c>
      <c r="H2806" s="2">
        <v>5069.8140000000003</v>
      </c>
      <c r="I2806" s="2">
        <v>125.358</v>
      </c>
      <c r="J2806" s="2">
        <v>79.034000000000006</v>
      </c>
      <c r="K2806" s="2">
        <v>-32.921999999999997</v>
      </c>
      <c r="L2806" s="2">
        <v>401.82</v>
      </c>
      <c r="M2806" s="2">
        <v>137.91399999999999</v>
      </c>
      <c r="N2806" s="2">
        <v>296.82799999999997</v>
      </c>
      <c r="O2806" s="2">
        <v>101010</v>
      </c>
      <c r="P2806" s="3"/>
      <c r="Q2806" s="3"/>
    </row>
    <row r="2807" spans="1:17" x14ac:dyDescent="0.2">
      <c r="A2807" s="5">
        <v>2017</v>
      </c>
      <c r="B2807" s="4" t="s">
        <v>377</v>
      </c>
      <c r="C2807" s="5" t="s">
        <v>378</v>
      </c>
      <c r="D2807" s="5">
        <v>6807.3</v>
      </c>
      <c r="E2807" s="5">
        <v>28263.7</v>
      </c>
      <c r="F2807" s="5">
        <v>3855</v>
      </c>
      <c r="G2807" s="5">
        <v>14854.3</v>
      </c>
      <c r="H2807" s="5">
        <v>13387.9</v>
      </c>
      <c r="I2807" s="5">
        <v>456</v>
      </c>
      <c r="J2807" s="5">
        <v>140.80000000000001</v>
      </c>
      <c r="K2807" s="5">
        <v>20.9</v>
      </c>
      <c r="L2807" s="5">
        <v>679.7</v>
      </c>
      <c r="M2807" s="5">
        <v>545.5</v>
      </c>
      <c r="N2807" s="5">
        <v>113.3</v>
      </c>
      <c r="O2807" s="5">
        <v>101010</v>
      </c>
      <c r="P2807" s="3"/>
      <c r="Q2807" s="3"/>
    </row>
    <row r="2808" spans="1:17" x14ac:dyDescent="0.2">
      <c r="A2808" s="2">
        <v>2018</v>
      </c>
      <c r="B2808" s="1" t="s">
        <v>377</v>
      </c>
      <c r="C2808" s="2" t="s">
        <v>378</v>
      </c>
      <c r="D2808" s="2">
        <v>5540</v>
      </c>
      <c r="E2808" s="2">
        <v>24784.5</v>
      </c>
      <c r="F2808" s="2">
        <v>4191.7</v>
      </c>
      <c r="G2808" s="2">
        <v>14315.1</v>
      </c>
      <c r="H2808" s="2">
        <v>10399.6</v>
      </c>
      <c r="I2808" s="2">
        <v>482.3</v>
      </c>
      <c r="J2808" s="2">
        <v>121.4</v>
      </c>
      <c r="K2808" s="2">
        <v>10.8</v>
      </c>
      <c r="L2808" s="2">
        <v>-1488.1</v>
      </c>
      <c r="M2808" s="2">
        <v>422.7</v>
      </c>
      <c r="N2808" s="2">
        <v>-1921.6</v>
      </c>
      <c r="O2808" s="2">
        <v>101010</v>
      </c>
      <c r="P2808" s="3"/>
      <c r="Q2808" s="3"/>
    </row>
    <row r="2809" spans="1:17" x14ac:dyDescent="0.2">
      <c r="A2809" s="5">
        <v>2013</v>
      </c>
      <c r="B2809" s="4" t="s">
        <v>379</v>
      </c>
      <c r="C2809" s="5" t="s">
        <v>380</v>
      </c>
      <c r="D2809" s="5">
        <v>0</v>
      </c>
      <c r="E2809" s="5">
        <v>7240.1</v>
      </c>
      <c r="F2809" s="5">
        <v>0</v>
      </c>
      <c r="G2809" s="5">
        <v>2115</v>
      </c>
      <c r="H2809" s="5">
        <v>5123.3999999999996</v>
      </c>
      <c r="I2809" s="5">
        <v>0</v>
      </c>
      <c r="J2809" s="5">
        <v>0</v>
      </c>
      <c r="K2809" s="5"/>
      <c r="L2809" s="5">
        <v>1143.2</v>
      </c>
      <c r="M2809" s="5">
        <v>312.3</v>
      </c>
      <c r="N2809" s="5">
        <v>830.9</v>
      </c>
      <c r="O2809" s="5">
        <v>201060</v>
      </c>
      <c r="P2809" s="3"/>
      <c r="Q2809" s="3"/>
    </row>
    <row r="2810" spans="1:17" x14ac:dyDescent="0.2">
      <c r="A2810" s="2">
        <v>2014</v>
      </c>
      <c r="B2810" s="1" t="s">
        <v>379</v>
      </c>
      <c r="C2810" s="2" t="s">
        <v>380</v>
      </c>
      <c r="D2810" s="2">
        <v>0</v>
      </c>
      <c r="E2810" s="2">
        <v>7355.6</v>
      </c>
      <c r="F2810" s="2">
        <v>0</v>
      </c>
      <c r="G2810" s="2">
        <v>2123.1</v>
      </c>
      <c r="H2810" s="2">
        <v>5229.3</v>
      </c>
      <c r="I2810" s="2">
        <v>0</v>
      </c>
      <c r="J2810" s="2">
        <v>0</v>
      </c>
      <c r="K2810" s="2"/>
      <c r="L2810" s="2">
        <v>1279.2</v>
      </c>
      <c r="M2810" s="2">
        <v>395.8</v>
      </c>
      <c r="N2810" s="2">
        <v>883.4</v>
      </c>
      <c r="O2810" s="2">
        <v>201060</v>
      </c>
      <c r="P2810" s="3"/>
      <c r="Q2810" s="3"/>
    </row>
    <row r="2811" spans="1:17" x14ac:dyDescent="0.2">
      <c r="A2811" s="5">
        <v>2015</v>
      </c>
      <c r="B2811" s="4" t="s">
        <v>379</v>
      </c>
      <c r="C2811" s="5" t="s">
        <v>380</v>
      </c>
      <c r="D2811" s="5">
        <v>0</v>
      </c>
      <c r="E2811" s="5">
        <v>7210.6</v>
      </c>
      <c r="F2811" s="5">
        <v>0</v>
      </c>
      <c r="G2811" s="5">
        <v>2028.1</v>
      </c>
      <c r="H2811" s="5">
        <v>5179.5</v>
      </c>
      <c r="I2811" s="5">
        <v>0</v>
      </c>
      <c r="J2811" s="5">
        <v>0</v>
      </c>
      <c r="K2811" s="5"/>
      <c r="L2811" s="5">
        <v>1269.7</v>
      </c>
      <c r="M2811" s="5">
        <v>405.9</v>
      </c>
      <c r="N2811" s="5">
        <v>863.8</v>
      </c>
      <c r="O2811" s="5">
        <v>201060</v>
      </c>
      <c r="P2811" s="3"/>
      <c r="Q2811" s="3"/>
    </row>
    <row r="2812" spans="1:17" x14ac:dyDescent="0.2">
      <c r="A2812" s="2">
        <v>2016</v>
      </c>
      <c r="B2812" s="1" t="s">
        <v>379</v>
      </c>
      <c r="C2812" s="2" t="s">
        <v>380</v>
      </c>
      <c r="D2812" s="2">
        <v>803.2</v>
      </c>
      <c r="E2812" s="2">
        <v>8189.8</v>
      </c>
      <c r="F2812" s="2">
        <v>3358</v>
      </c>
      <c r="G2812" s="2">
        <v>5498.8</v>
      </c>
      <c r="H2812" s="2">
        <v>2687.9</v>
      </c>
      <c r="I2812" s="2">
        <v>49</v>
      </c>
      <c r="J2812" s="2">
        <v>0</v>
      </c>
      <c r="K2812" s="2"/>
      <c r="L2812" s="2">
        <v>1197</v>
      </c>
      <c r="M2812" s="2">
        <v>324.7</v>
      </c>
      <c r="N2812" s="2">
        <v>872.3</v>
      </c>
      <c r="O2812" s="2">
        <v>201060</v>
      </c>
      <c r="P2812" s="3"/>
      <c r="Q2812" s="3"/>
    </row>
    <row r="2813" spans="1:17" x14ac:dyDescent="0.2">
      <c r="A2813" s="5">
        <v>2017</v>
      </c>
      <c r="B2813" s="4" t="s">
        <v>379</v>
      </c>
      <c r="C2813" s="5" t="s">
        <v>380</v>
      </c>
      <c r="D2813" s="5">
        <v>962.1</v>
      </c>
      <c r="E2813" s="5">
        <v>10500.6</v>
      </c>
      <c r="F2813" s="5">
        <v>4056.2</v>
      </c>
      <c r="G2813" s="5">
        <v>6692.4</v>
      </c>
      <c r="H2813" s="5">
        <v>3790.3</v>
      </c>
      <c r="I2813" s="5">
        <v>94</v>
      </c>
      <c r="J2813" s="5">
        <v>0</v>
      </c>
      <c r="K2813" s="5"/>
      <c r="L2813" s="5">
        <v>1284.2</v>
      </c>
      <c r="M2813" s="5">
        <v>239.7</v>
      </c>
      <c r="N2813" s="5">
        <v>1044.5</v>
      </c>
      <c r="O2813" s="5">
        <v>201060</v>
      </c>
      <c r="P2813" s="3"/>
      <c r="Q2813" s="3"/>
    </row>
    <row r="2814" spans="1:17" x14ac:dyDescent="0.2">
      <c r="A2814" s="2">
        <v>2018</v>
      </c>
      <c r="B2814" s="1" t="s">
        <v>379</v>
      </c>
      <c r="C2814" s="2" t="s">
        <v>380</v>
      </c>
      <c r="D2814" s="2">
        <v>1178.4000000000001</v>
      </c>
      <c r="E2814" s="2">
        <v>12905.6</v>
      </c>
      <c r="F2814" s="2">
        <v>3430.3</v>
      </c>
      <c r="G2814" s="2">
        <v>6292.7</v>
      </c>
      <c r="H2814" s="2">
        <v>6595.5</v>
      </c>
      <c r="I2814" s="2">
        <v>97</v>
      </c>
      <c r="J2814" s="2">
        <v>0</v>
      </c>
      <c r="K2814" s="2"/>
      <c r="L2814" s="2">
        <v>1078.4000000000001</v>
      </c>
      <c r="M2814" s="2">
        <v>160.1</v>
      </c>
      <c r="N2814" s="2">
        <v>2913.8</v>
      </c>
      <c r="O2814" s="2">
        <v>201060</v>
      </c>
      <c r="P2814" s="3"/>
      <c r="Q2814" s="3"/>
    </row>
    <row r="2815" spans="1:17" x14ac:dyDescent="0.2">
      <c r="A2815" s="5">
        <v>2019</v>
      </c>
      <c r="B2815" s="4" t="s">
        <v>379</v>
      </c>
      <c r="C2815" s="5" t="s">
        <v>380</v>
      </c>
      <c r="D2815" s="5">
        <v>1205.2</v>
      </c>
      <c r="E2815" s="5">
        <v>17439</v>
      </c>
      <c r="F2815" s="5">
        <v>6542.3</v>
      </c>
      <c r="G2815" s="5">
        <v>10038.799999999999</v>
      </c>
      <c r="H2815" s="5">
        <v>7387</v>
      </c>
      <c r="I2815" s="5">
        <v>164.2</v>
      </c>
      <c r="J2815" s="5"/>
      <c r="K2815" s="5"/>
      <c r="L2815" s="5">
        <v>874.5</v>
      </c>
      <c r="M2815" s="5">
        <v>149.1</v>
      </c>
      <c r="N2815" s="5">
        <v>738.9</v>
      </c>
      <c r="O2815" s="5">
        <v>201060</v>
      </c>
      <c r="P2815" s="3"/>
      <c r="Q2815" s="3"/>
    </row>
    <row r="2816" spans="1:17" x14ac:dyDescent="0.2">
      <c r="A2816" s="2">
        <v>2004</v>
      </c>
      <c r="B2816" s="1" t="s">
        <v>381</v>
      </c>
      <c r="C2816" s="2" t="s">
        <v>382</v>
      </c>
      <c r="D2816" s="2">
        <v>976</v>
      </c>
      <c r="E2816" s="2">
        <v>17544</v>
      </c>
      <c r="F2816" s="2">
        <v>3297</v>
      </c>
      <c r="G2816" s="2">
        <v>10355</v>
      </c>
      <c r="H2816" s="2">
        <v>7189</v>
      </c>
      <c r="I2816" s="2">
        <v>157</v>
      </c>
      <c r="J2816" s="2">
        <v>9</v>
      </c>
      <c r="K2816" s="2"/>
      <c r="L2816" s="2">
        <v>1785</v>
      </c>
      <c r="M2816" s="2">
        <v>582</v>
      </c>
      <c r="N2816" s="2">
        <v>1227</v>
      </c>
      <c r="O2816" s="2">
        <v>201010</v>
      </c>
      <c r="P2816" s="3"/>
      <c r="Q2816" s="3"/>
    </row>
    <row r="2817" spans="1:17" x14ac:dyDescent="0.2">
      <c r="A2817" s="5">
        <v>2005</v>
      </c>
      <c r="B2817" s="4" t="s">
        <v>381</v>
      </c>
      <c r="C2817" s="5" t="s">
        <v>382</v>
      </c>
      <c r="D2817" s="5">
        <v>2331</v>
      </c>
      <c r="E2817" s="5">
        <v>19591</v>
      </c>
      <c r="F2817" s="5">
        <v>3291</v>
      </c>
      <c r="G2817" s="5">
        <v>11446</v>
      </c>
      <c r="H2817" s="5">
        <v>8145</v>
      </c>
      <c r="I2817" s="5">
        <v>154</v>
      </c>
      <c r="J2817" s="5">
        <v>36</v>
      </c>
      <c r="K2817" s="5"/>
      <c r="L2817" s="5">
        <v>2100</v>
      </c>
      <c r="M2817" s="5">
        <v>632</v>
      </c>
      <c r="N2817" s="5">
        <v>1461</v>
      </c>
      <c r="O2817" s="5">
        <v>201010</v>
      </c>
      <c r="P2817" s="3"/>
      <c r="Q2817" s="3"/>
    </row>
    <row r="2818" spans="1:17" x14ac:dyDescent="0.2">
      <c r="A2818" s="2">
        <v>2006</v>
      </c>
      <c r="B2818" s="1" t="s">
        <v>381</v>
      </c>
      <c r="C2818" s="2" t="s">
        <v>382</v>
      </c>
      <c r="D2818" s="2">
        <v>1604</v>
      </c>
      <c r="E2818" s="2">
        <v>22376</v>
      </c>
      <c r="F2818" s="2">
        <v>2781</v>
      </c>
      <c r="G2818" s="2">
        <v>12549</v>
      </c>
      <c r="H2818" s="2">
        <v>9827</v>
      </c>
      <c r="I2818" s="2">
        <v>156</v>
      </c>
      <c r="J2818" s="2">
        <v>55</v>
      </c>
      <c r="K2818" s="2"/>
      <c r="L2818" s="2">
        <v>2527</v>
      </c>
      <c r="M2818" s="2">
        <v>817</v>
      </c>
      <c r="N2818" s="2">
        <v>1856</v>
      </c>
      <c r="O2818" s="2">
        <v>201010</v>
      </c>
      <c r="P2818" s="3"/>
      <c r="Q2818" s="3"/>
    </row>
    <row r="2819" spans="1:17" x14ac:dyDescent="0.2">
      <c r="A2819" s="5">
        <v>2007</v>
      </c>
      <c r="B2819" s="4" t="s">
        <v>381</v>
      </c>
      <c r="C2819" s="5" t="s">
        <v>382</v>
      </c>
      <c r="D2819" s="5">
        <v>3155</v>
      </c>
      <c r="E2819" s="5">
        <v>25733</v>
      </c>
      <c r="F2819" s="5">
        <v>2791</v>
      </c>
      <c r="G2819" s="5">
        <v>13965</v>
      </c>
      <c r="H2819" s="5">
        <v>11768</v>
      </c>
      <c r="I2819" s="5">
        <v>131</v>
      </c>
      <c r="J2819" s="5">
        <v>61</v>
      </c>
      <c r="K2819" s="5"/>
      <c r="L2819" s="5">
        <v>3047</v>
      </c>
      <c r="M2819" s="5">
        <v>967</v>
      </c>
      <c r="N2819" s="5">
        <v>2072</v>
      </c>
      <c r="O2819" s="5">
        <v>201010</v>
      </c>
      <c r="P2819" s="3"/>
      <c r="Q2819" s="3"/>
    </row>
    <row r="2820" spans="1:17" x14ac:dyDescent="0.2">
      <c r="A2820" s="2">
        <v>2008</v>
      </c>
      <c r="B2820" s="1" t="s">
        <v>381</v>
      </c>
      <c r="C2820" s="2" t="s">
        <v>382</v>
      </c>
      <c r="D2820" s="2">
        <v>1621</v>
      </c>
      <c r="E2820" s="2">
        <v>28373</v>
      </c>
      <c r="F2820" s="2">
        <v>3119</v>
      </c>
      <c r="G2820" s="2">
        <v>18320</v>
      </c>
      <c r="H2820" s="2">
        <v>10053</v>
      </c>
      <c r="I2820" s="2">
        <v>133</v>
      </c>
      <c r="J2820" s="2">
        <v>67</v>
      </c>
      <c r="K2820" s="2"/>
      <c r="L2820" s="2">
        <v>3604</v>
      </c>
      <c r="M2820" s="2">
        <v>1126</v>
      </c>
      <c r="N2820" s="2">
        <v>2459</v>
      </c>
      <c r="O2820" s="2">
        <v>201010</v>
      </c>
      <c r="P2820" s="3"/>
      <c r="Q2820" s="3"/>
    </row>
    <row r="2821" spans="1:17" x14ac:dyDescent="0.2">
      <c r="A2821" s="5">
        <v>2009</v>
      </c>
      <c r="B2821" s="4" t="s">
        <v>381</v>
      </c>
      <c r="C2821" s="5" t="s">
        <v>382</v>
      </c>
      <c r="D2821" s="5">
        <v>2263</v>
      </c>
      <c r="E2821" s="5">
        <v>31077</v>
      </c>
      <c r="F2821" s="5">
        <v>3864</v>
      </c>
      <c r="G2821" s="5">
        <v>18654</v>
      </c>
      <c r="H2821" s="5">
        <v>12423</v>
      </c>
      <c r="I2821" s="5">
        <v>171</v>
      </c>
      <c r="J2821" s="5">
        <v>11</v>
      </c>
      <c r="K2821" s="5"/>
      <c r="L2821" s="5">
        <v>3513</v>
      </c>
      <c r="M2821" s="5">
        <v>1106</v>
      </c>
      <c r="N2821" s="5">
        <v>2394</v>
      </c>
      <c r="O2821" s="5">
        <v>201010</v>
      </c>
      <c r="P2821" s="3"/>
      <c r="Q2821" s="3"/>
    </row>
    <row r="2822" spans="1:17" x14ac:dyDescent="0.2">
      <c r="A2822" s="2">
        <v>2010</v>
      </c>
      <c r="B2822" s="1" t="s">
        <v>381</v>
      </c>
      <c r="C2822" s="2" t="s">
        <v>382</v>
      </c>
      <c r="D2822" s="2">
        <v>2613</v>
      </c>
      <c r="E2822" s="2">
        <v>32545</v>
      </c>
      <c r="F2822" s="2">
        <v>3203</v>
      </c>
      <c r="G2822" s="2">
        <v>19229</v>
      </c>
      <c r="H2822" s="2">
        <v>13316</v>
      </c>
      <c r="I2822" s="2">
        <v>167</v>
      </c>
      <c r="J2822" s="2">
        <v>10</v>
      </c>
      <c r="K2822" s="2"/>
      <c r="L2822" s="2">
        <v>3790</v>
      </c>
      <c r="M2822" s="2">
        <v>1162</v>
      </c>
      <c r="N2822" s="2">
        <v>2624</v>
      </c>
      <c r="O2822" s="2">
        <v>201010</v>
      </c>
      <c r="P2822" s="3"/>
      <c r="Q2822" s="3"/>
    </row>
    <row r="2823" spans="1:17" x14ac:dyDescent="0.2">
      <c r="A2823" s="5">
        <v>2011</v>
      </c>
      <c r="B2823" s="4" t="s">
        <v>381</v>
      </c>
      <c r="C2823" s="5" t="s">
        <v>382</v>
      </c>
      <c r="D2823" s="5">
        <v>2649</v>
      </c>
      <c r="E2823" s="5">
        <v>34883</v>
      </c>
      <c r="F2823" s="5">
        <v>3930</v>
      </c>
      <c r="G2823" s="5">
        <v>21651</v>
      </c>
      <c r="H2823" s="5">
        <v>13232</v>
      </c>
      <c r="I2823" s="5">
        <v>155</v>
      </c>
      <c r="J2823" s="5">
        <v>14</v>
      </c>
      <c r="K2823" s="5"/>
      <c r="L2823" s="5">
        <v>3718</v>
      </c>
      <c r="M2823" s="5">
        <v>1166</v>
      </c>
      <c r="N2823" s="5">
        <v>2526</v>
      </c>
      <c r="O2823" s="5">
        <v>201010</v>
      </c>
      <c r="P2823" s="3"/>
      <c r="Q2823" s="3"/>
    </row>
    <row r="2824" spans="1:17" x14ac:dyDescent="0.2">
      <c r="A2824" s="2">
        <v>2012</v>
      </c>
      <c r="B2824" s="1" t="s">
        <v>381</v>
      </c>
      <c r="C2824" s="2" t="s">
        <v>382</v>
      </c>
      <c r="D2824" s="2">
        <v>3296</v>
      </c>
      <c r="E2824" s="2">
        <v>34309</v>
      </c>
      <c r="F2824" s="2">
        <v>3909</v>
      </c>
      <c r="G2824" s="2">
        <v>22919</v>
      </c>
      <c r="H2824" s="2">
        <v>11390</v>
      </c>
      <c r="I2824" s="2">
        <v>168</v>
      </c>
      <c r="J2824" s="2">
        <v>12</v>
      </c>
      <c r="K2824" s="2"/>
      <c r="L2824" s="2">
        <v>541</v>
      </c>
      <c r="M2824" s="2">
        <v>873</v>
      </c>
      <c r="N2824" s="2">
        <v>-332</v>
      </c>
      <c r="O2824" s="2">
        <v>201010</v>
      </c>
      <c r="P2824" s="3"/>
      <c r="Q2824" s="3"/>
    </row>
    <row r="2825" spans="1:17" x14ac:dyDescent="0.2">
      <c r="A2825" s="5">
        <v>2013</v>
      </c>
      <c r="B2825" s="4" t="s">
        <v>381</v>
      </c>
      <c r="C2825" s="5" t="s">
        <v>382</v>
      </c>
      <c r="D2825" s="5">
        <v>5301</v>
      </c>
      <c r="E2825" s="5">
        <v>35448</v>
      </c>
      <c r="F2825" s="5">
        <v>3909</v>
      </c>
      <c r="G2825" s="5">
        <v>20947</v>
      </c>
      <c r="H2825" s="5">
        <v>14501</v>
      </c>
      <c r="I2825" s="5">
        <v>103</v>
      </c>
      <c r="J2825" s="5">
        <v>17</v>
      </c>
      <c r="K2825" s="5"/>
      <c r="L2825" s="5">
        <v>3607</v>
      </c>
      <c r="M2825" s="5">
        <v>1121</v>
      </c>
      <c r="N2825" s="5">
        <v>2357</v>
      </c>
      <c r="O2825" s="5">
        <v>201010</v>
      </c>
      <c r="P2825" s="3"/>
      <c r="Q2825" s="3"/>
    </row>
    <row r="2826" spans="1:17" x14ac:dyDescent="0.2">
      <c r="A2826" s="2">
        <v>2014</v>
      </c>
      <c r="B2826" s="1" t="s">
        <v>381</v>
      </c>
      <c r="C2826" s="2" t="s">
        <v>382</v>
      </c>
      <c r="D2826" s="2">
        <v>4888</v>
      </c>
      <c r="E2826" s="2">
        <v>35355</v>
      </c>
      <c r="F2826" s="2">
        <v>3911</v>
      </c>
      <c r="G2826" s="2">
        <v>23526</v>
      </c>
      <c r="H2826" s="2">
        <v>11829</v>
      </c>
      <c r="I2826" s="2">
        <v>103</v>
      </c>
      <c r="J2826" s="2">
        <v>17</v>
      </c>
      <c r="K2826" s="2"/>
      <c r="L2826" s="2">
        <v>3802</v>
      </c>
      <c r="M2826" s="2">
        <v>1129</v>
      </c>
      <c r="N2826" s="2">
        <v>2533</v>
      </c>
      <c r="O2826" s="2">
        <v>201010</v>
      </c>
      <c r="P2826" s="3"/>
      <c r="Q2826" s="3"/>
    </row>
    <row r="2827" spans="1:17" x14ac:dyDescent="0.2">
      <c r="A2827" s="5">
        <v>2015</v>
      </c>
      <c r="B2827" s="4" t="s">
        <v>381</v>
      </c>
      <c r="C2827" s="5" t="s">
        <v>382</v>
      </c>
      <c r="D2827" s="5">
        <v>2785</v>
      </c>
      <c r="E2827" s="5">
        <v>31997</v>
      </c>
      <c r="F2827" s="5">
        <v>3399</v>
      </c>
      <c r="G2827" s="5">
        <v>21259</v>
      </c>
      <c r="H2827" s="5">
        <v>10738</v>
      </c>
      <c r="I2827" s="5">
        <v>98</v>
      </c>
      <c r="J2827" s="5">
        <v>15</v>
      </c>
      <c r="K2827" s="5"/>
      <c r="L2827" s="5">
        <v>4102</v>
      </c>
      <c r="M2827" s="5">
        <v>1137</v>
      </c>
      <c r="N2827" s="5">
        <v>2965</v>
      </c>
      <c r="O2827" s="5">
        <v>201010</v>
      </c>
      <c r="P2827" s="3"/>
      <c r="Q2827" s="3"/>
    </row>
    <row r="2828" spans="1:17" x14ac:dyDescent="0.2">
      <c r="A2828" s="2">
        <v>2016</v>
      </c>
      <c r="B2828" s="1" t="s">
        <v>381</v>
      </c>
      <c r="C2828" s="2" t="s">
        <v>382</v>
      </c>
      <c r="D2828" s="2">
        <v>2334</v>
      </c>
      <c r="E2828" s="2">
        <v>32872</v>
      </c>
      <c r="F2828" s="2">
        <v>3888</v>
      </c>
      <c r="G2828" s="2">
        <v>21896</v>
      </c>
      <c r="H2828" s="2">
        <v>10976</v>
      </c>
      <c r="I2828" s="2">
        <v>99</v>
      </c>
      <c r="J2828" s="2">
        <v>8</v>
      </c>
      <c r="K2828" s="2"/>
      <c r="L2828" s="2">
        <v>4231</v>
      </c>
      <c r="M2828" s="2">
        <v>1169</v>
      </c>
      <c r="N2828" s="2">
        <v>2955</v>
      </c>
      <c r="O2828" s="2">
        <v>201010</v>
      </c>
      <c r="P2828" s="3"/>
      <c r="Q2828" s="3"/>
    </row>
    <row r="2829" spans="1:17" x14ac:dyDescent="0.2">
      <c r="A2829" s="5">
        <v>2017</v>
      </c>
      <c r="B2829" s="4" t="s">
        <v>381</v>
      </c>
      <c r="C2829" s="5" t="s">
        <v>382</v>
      </c>
      <c r="D2829" s="5">
        <v>2983</v>
      </c>
      <c r="E2829" s="5">
        <v>35046</v>
      </c>
      <c r="F2829" s="5">
        <v>3982</v>
      </c>
      <c r="G2829" s="5">
        <v>23611</v>
      </c>
      <c r="H2829" s="5">
        <v>11435</v>
      </c>
      <c r="I2829" s="5">
        <v>117</v>
      </c>
      <c r="J2829" s="5">
        <v>14</v>
      </c>
      <c r="K2829" s="5"/>
      <c r="L2829" s="5">
        <v>4077</v>
      </c>
      <c r="M2829" s="5">
        <v>1165</v>
      </c>
      <c r="N2829" s="5">
        <v>2912</v>
      </c>
      <c r="O2829" s="5">
        <v>201010</v>
      </c>
      <c r="P2829" s="3"/>
      <c r="Q2829" s="3"/>
    </row>
    <row r="2830" spans="1:17" x14ac:dyDescent="0.2">
      <c r="A2830" s="2">
        <v>2018</v>
      </c>
      <c r="B2830" s="1" t="s">
        <v>381</v>
      </c>
      <c r="C2830" s="2" t="s">
        <v>382</v>
      </c>
      <c r="D2830" s="2">
        <v>963</v>
      </c>
      <c r="E2830" s="2">
        <v>45408</v>
      </c>
      <c r="F2830" s="2">
        <v>11886</v>
      </c>
      <c r="G2830" s="2">
        <v>33676</v>
      </c>
      <c r="H2830" s="2">
        <v>11732</v>
      </c>
      <c r="I2830" s="2">
        <v>374</v>
      </c>
      <c r="J2830" s="2">
        <v>18</v>
      </c>
      <c r="K2830" s="2"/>
      <c r="L2830" s="2">
        <v>4085</v>
      </c>
      <c r="M2830" s="2">
        <v>727</v>
      </c>
      <c r="N2830" s="2">
        <v>3345</v>
      </c>
      <c r="O2830" s="2">
        <v>201010</v>
      </c>
      <c r="P2830" s="3"/>
      <c r="Q2830" s="3"/>
    </row>
    <row r="2831" spans="1:17" x14ac:dyDescent="0.2">
      <c r="A2831" s="5">
        <v>2019</v>
      </c>
      <c r="B2831" s="4" t="s">
        <v>381</v>
      </c>
      <c r="C2831" s="5" t="s">
        <v>382</v>
      </c>
      <c r="D2831" s="5">
        <v>902</v>
      </c>
      <c r="E2831" s="5">
        <v>48841</v>
      </c>
      <c r="F2831" s="5">
        <v>13787</v>
      </c>
      <c r="G2831" s="5">
        <v>35264</v>
      </c>
      <c r="H2831" s="5">
        <v>13577</v>
      </c>
      <c r="I2831" s="5">
        <v>472</v>
      </c>
      <c r="J2831" s="5">
        <v>12</v>
      </c>
      <c r="K2831" s="5">
        <v>0</v>
      </c>
      <c r="L2831" s="5">
        <v>4202</v>
      </c>
      <c r="M2831" s="5">
        <v>718</v>
      </c>
      <c r="N2831" s="5">
        <v>3484</v>
      </c>
      <c r="O2831" s="5">
        <v>201010</v>
      </c>
      <c r="P2831" s="3"/>
      <c r="Q2831" s="3"/>
    </row>
    <row r="2832" spans="1:17" x14ac:dyDescent="0.2">
      <c r="A2832" s="2">
        <v>2004</v>
      </c>
      <c r="B2832" s="1" t="s">
        <v>383</v>
      </c>
      <c r="C2832" s="2" t="s">
        <v>384</v>
      </c>
      <c r="D2832" s="2">
        <v>23234</v>
      </c>
      <c r="E2832" s="2">
        <v>750507</v>
      </c>
      <c r="F2832" s="2">
        <v>252898</v>
      </c>
      <c r="G2832" s="2">
        <v>623303</v>
      </c>
      <c r="H2832" s="2">
        <v>110821</v>
      </c>
      <c r="I2832" s="2">
        <v>12036</v>
      </c>
      <c r="J2832" s="2"/>
      <c r="K2832" s="2">
        <v>928</v>
      </c>
      <c r="L2832" s="2">
        <v>21408</v>
      </c>
      <c r="M2832" s="2">
        <v>3661</v>
      </c>
      <c r="N2832" s="2">
        <v>16819</v>
      </c>
      <c r="O2832" s="2">
        <v>201050</v>
      </c>
      <c r="P2832" s="3"/>
      <c r="Q2832" s="3"/>
    </row>
    <row r="2833" spans="1:17" x14ac:dyDescent="0.2">
      <c r="A2833" s="5">
        <v>2005</v>
      </c>
      <c r="B2833" s="4" t="s">
        <v>383</v>
      </c>
      <c r="C2833" s="5" t="s">
        <v>384</v>
      </c>
      <c r="D2833" s="5">
        <v>11455</v>
      </c>
      <c r="E2833" s="5">
        <v>673321</v>
      </c>
      <c r="F2833" s="5">
        <v>254008</v>
      </c>
      <c r="G2833" s="5">
        <v>555916</v>
      </c>
      <c r="H2833" s="5">
        <v>109351</v>
      </c>
      <c r="I2833" s="5">
        <v>15138</v>
      </c>
      <c r="J2833" s="5"/>
      <c r="K2833" s="5">
        <v>986</v>
      </c>
      <c r="L2833" s="5">
        <v>23704</v>
      </c>
      <c r="M2833" s="5">
        <v>4085</v>
      </c>
      <c r="N2833" s="5">
        <v>16711</v>
      </c>
      <c r="O2833" s="5">
        <v>201050</v>
      </c>
      <c r="P2833" s="3"/>
      <c r="Q2833" s="3"/>
    </row>
    <row r="2834" spans="1:17" x14ac:dyDescent="0.2">
      <c r="A2834" s="2">
        <v>2006</v>
      </c>
      <c r="B2834" s="1" t="s">
        <v>383</v>
      </c>
      <c r="C2834" s="2" t="s">
        <v>384</v>
      </c>
      <c r="D2834" s="2">
        <v>16101</v>
      </c>
      <c r="E2834" s="2">
        <v>697239</v>
      </c>
      <c r="F2834" s="2">
        <v>305358</v>
      </c>
      <c r="G2834" s="2">
        <v>577347</v>
      </c>
      <c r="H2834" s="2">
        <v>112314</v>
      </c>
      <c r="I2834" s="2">
        <v>19286</v>
      </c>
      <c r="J2834" s="2"/>
      <c r="K2834" s="2">
        <v>908</v>
      </c>
      <c r="L2834" s="2">
        <v>25528</v>
      </c>
      <c r="M2834" s="2">
        <v>3954</v>
      </c>
      <c r="N2834" s="2">
        <v>20829</v>
      </c>
      <c r="O2834" s="2">
        <v>201050</v>
      </c>
      <c r="P2834" s="3"/>
      <c r="Q2834" s="3"/>
    </row>
    <row r="2835" spans="1:17" x14ac:dyDescent="0.2">
      <c r="A2835" s="5">
        <v>2007</v>
      </c>
      <c r="B2835" s="4" t="s">
        <v>383</v>
      </c>
      <c r="C2835" s="5" t="s">
        <v>384</v>
      </c>
      <c r="D2835" s="5">
        <v>17921</v>
      </c>
      <c r="E2835" s="5">
        <v>795337</v>
      </c>
      <c r="F2835" s="5">
        <v>376870</v>
      </c>
      <c r="G2835" s="5">
        <v>671774</v>
      </c>
      <c r="H2835" s="5">
        <v>115559</v>
      </c>
      <c r="I2835" s="5">
        <v>23787</v>
      </c>
      <c r="J2835" s="5"/>
      <c r="K2835" s="5">
        <v>916</v>
      </c>
      <c r="L2835" s="5">
        <v>27514</v>
      </c>
      <c r="M2835" s="5">
        <v>4130</v>
      </c>
      <c r="N2835" s="5">
        <v>22208</v>
      </c>
      <c r="O2835" s="5">
        <v>201050</v>
      </c>
      <c r="P2835" s="3"/>
      <c r="Q2835" s="3"/>
    </row>
    <row r="2836" spans="1:17" x14ac:dyDescent="0.2">
      <c r="A2836" s="2">
        <v>2008</v>
      </c>
      <c r="B2836" s="1" t="s">
        <v>383</v>
      </c>
      <c r="C2836" s="2" t="s">
        <v>384</v>
      </c>
      <c r="D2836" s="2">
        <v>50177</v>
      </c>
      <c r="E2836" s="2">
        <v>797769</v>
      </c>
      <c r="F2836" s="2">
        <v>401452</v>
      </c>
      <c r="G2836" s="2">
        <v>684157</v>
      </c>
      <c r="H2836" s="2">
        <v>104665</v>
      </c>
      <c r="I2836" s="2">
        <v>26209</v>
      </c>
      <c r="J2836" s="2"/>
      <c r="K2836" s="2">
        <v>641</v>
      </c>
      <c r="L2836" s="2">
        <v>19782</v>
      </c>
      <c r="M2836" s="2">
        <v>1052</v>
      </c>
      <c r="N2836" s="2">
        <v>17410</v>
      </c>
      <c r="O2836" s="2">
        <v>201050</v>
      </c>
      <c r="P2836" s="3"/>
      <c r="Q2836" s="3"/>
    </row>
    <row r="2837" spans="1:17" x14ac:dyDescent="0.2">
      <c r="A2837" s="5">
        <v>2009</v>
      </c>
      <c r="B2837" s="4" t="s">
        <v>383</v>
      </c>
      <c r="C2837" s="5" t="s">
        <v>384</v>
      </c>
      <c r="D2837" s="5">
        <v>77853</v>
      </c>
      <c r="E2837" s="5">
        <v>781818</v>
      </c>
      <c r="F2837" s="5">
        <v>447427</v>
      </c>
      <c r="G2837" s="5">
        <v>656682</v>
      </c>
      <c r="H2837" s="5">
        <v>117291</v>
      </c>
      <c r="I2837" s="5">
        <v>18769</v>
      </c>
      <c r="J2837" s="5"/>
      <c r="K2837" s="5">
        <v>216</v>
      </c>
      <c r="L2837" s="5">
        <v>10344</v>
      </c>
      <c r="M2837" s="5">
        <v>-1090</v>
      </c>
      <c r="N2837" s="5">
        <v>11025</v>
      </c>
      <c r="O2837" s="5">
        <v>201050</v>
      </c>
      <c r="P2837" s="3"/>
      <c r="Q2837" s="3"/>
    </row>
    <row r="2838" spans="1:17" x14ac:dyDescent="0.2">
      <c r="A2838" s="2">
        <v>2010</v>
      </c>
      <c r="B2838" s="1" t="s">
        <v>383</v>
      </c>
      <c r="C2838" s="2" t="s">
        <v>384</v>
      </c>
      <c r="D2838" s="2">
        <v>82563</v>
      </c>
      <c r="E2838" s="2">
        <v>751216</v>
      </c>
      <c r="F2838" s="2">
        <v>426314</v>
      </c>
      <c r="G2838" s="2">
        <v>627018</v>
      </c>
      <c r="H2838" s="2">
        <v>118936</v>
      </c>
      <c r="I2838" s="2">
        <v>15983</v>
      </c>
      <c r="J2838" s="2"/>
      <c r="K2838" s="2">
        <v>535</v>
      </c>
      <c r="L2838" s="2">
        <v>14208</v>
      </c>
      <c r="M2838" s="2">
        <v>1050</v>
      </c>
      <c r="N2838" s="2">
        <v>11644</v>
      </c>
      <c r="O2838" s="2">
        <v>201050</v>
      </c>
      <c r="P2838" s="3"/>
      <c r="Q2838" s="3"/>
    </row>
    <row r="2839" spans="1:17" x14ac:dyDescent="0.2">
      <c r="A2839" s="5">
        <v>2011</v>
      </c>
      <c r="B2839" s="4" t="s">
        <v>383</v>
      </c>
      <c r="C2839" s="5" t="s">
        <v>384</v>
      </c>
      <c r="D2839" s="5">
        <v>87424</v>
      </c>
      <c r="E2839" s="5">
        <v>717242</v>
      </c>
      <c r="F2839" s="5">
        <v>398523</v>
      </c>
      <c r="G2839" s="5">
        <v>599108</v>
      </c>
      <c r="H2839" s="5">
        <v>116438</v>
      </c>
      <c r="I2839" s="5">
        <v>14545</v>
      </c>
      <c r="J2839" s="5"/>
      <c r="K2839" s="5">
        <v>292</v>
      </c>
      <c r="L2839" s="5">
        <v>20098</v>
      </c>
      <c r="M2839" s="5">
        <v>5732</v>
      </c>
      <c r="N2839" s="5">
        <v>14151</v>
      </c>
      <c r="O2839" s="5">
        <v>201050</v>
      </c>
      <c r="P2839" s="3"/>
      <c r="Q2839" s="3"/>
    </row>
    <row r="2840" spans="1:17" x14ac:dyDescent="0.2">
      <c r="A2840" s="2">
        <v>2012</v>
      </c>
      <c r="B2840" s="1" t="s">
        <v>383</v>
      </c>
      <c r="C2840" s="2" t="s">
        <v>384</v>
      </c>
      <c r="D2840" s="2">
        <v>79564</v>
      </c>
      <c r="E2840" s="2">
        <v>685328</v>
      </c>
      <c r="F2840" s="2">
        <v>362000</v>
      </c>
      <c r="G2840" s="2">
        <v>556858</v>
      </c>
      <c r="H2840" s="2">
        <v>123026</v>
      </c>
      <c r="I2840" s="2">
        <v>12508</v>
      </c>
      <c r="J2840" s="2"/>
      <c r="K2840" s="2">
        <v>223</v>
      </c>
      <c r="L2840" s="2">
        <v>17406</v>
      </c>
      <c r="M2840" s="2">
        <v>2504</v>
      </c>
      <c r="N2840" s="2">
        <v>13641</v>
      </c>
      <c r="O2840" s="2">
        <v>201050</v>
      </c>
      <c r="P2840" s="3"/>
      <c r="Q2840" s="3"/>
    </row>
    <row r="2841" spans="1:17" x14ac:dyDescent="0.2">
      <c r="A2841" s="5">
        <v>2013</v>
      </c>
      <c r="B2841" s="4" t="s">
        <v>383</v>
      </c>
      <c r="C2841" s="5" t="s">
        <v>384</v>
      </c>
      <c r="D2841" s="5">
        <v>91052</v>
      </c>
      <c r="E2841" s="5">
        <v>656560</v>
      </c>
      <c r="F2841" s="5">
        <v>344435</v>
      </c>
      <c r="G2841" s="5">
        <v>519777</v>
      </c>
      <c r="H2841" s="5">
        <v>130566</v>
      </c>
      <c r="I2841" s="5">
        <v>10145</v>
      </c>
      <c r="J2841" s="5"/>
      <c r="K2841" s="5">
        <v>298</v>
      </c>
      <c r="L2841" s="5">
        <v>16151</v>
      </c>
      <c r="M2841" s="5">
        <v>676</v>
      </c>
      <c r="N2841" s="5">
        <v>13060</v>
      </c>
      <c r="O2841" s="5">
        <v>201050</v>
      </c>
      <c r="P2841" s="3"/>
      <c r="Q2841" s="3"/>
    </row>
    <row r="2842" spans="1:17" x14ac:dyDescent="0.2">
      <c r="A2842" s="2">
        <v>2014</v>
      </c>
      <c r="B2842" s="1" t="s">
        <v>383</v>
      </c>
      <c r="C2842" s="2" t="s">
        <v>384</v>
      </c>
      <c r="D2842" s="2">
        <v>92722</v>
      </c>
      <c r="E2842" s="2">
        <v>648349</v>
      </c>
      <c r="F2842" s="2">
        <v>333248</v>
      </c>
      <c r="G2842" s="2">
        <v>511516</v>
      </c>
      <c r="H2842" s="2">
        <v>128159</v>
      </c>
      <c r="I2842" s="2">
        <v>9507</v>
      </c>
      <c r="J2842" s="2"/>
      <c r="K2842" s="2">
        <v>112</v>
      </c>
      <c r="L2842" s="2">
        <v>17229</v>
      </c>
      <c r="M2842" s="2">
        <v>1772</v>
      </c>
      <c r="N2842" s="2">
        <v>15233</v>
      </c>
      <c r="O2842" s="2">
        <v>201050</v>
      </c>
      <c r="P2842" s="3"/>
      <c r="Q2842" s="3"/>
    </row>
    <row r="2843" spans="1:17" x14ac:dyDescent="0.2">
      <c r="A2843" s="5">
        <v>2015</v>
      </c>
      <c r="B2843" s="4" t="s">
        <v>383</v>
      </c>
      <c r="C2843" s="5" t="s">
        <v>384</v>
      </c>
      <c r="D2843" s="5">
        <v>81370</v>
      </c>
      <c r="E2843" s="5">
        <v>492692</v>
      </c>
      <c r="F2843" s="5">
        <v>191157</v>
      </c>
      <c r="G2843" s="5">
        <v>389582</v>
      </c>
      <c r="H2843" s="5">
        <v>98274</v>
      </c>
      <c r="I2843" s="5">
        <v>3489</v>
      </c>
      <c r="J2843" s="5"/>
      <c r="K2843" s="5">
        <v>19</v>
      </c>
      <c r="L2843" s="5">
        <v>8186</v>
      </c>
      <c r="M2843" s="5">
        <v>6486</v>
      </c>
      <c r="N2843" s="5">
        <v>-6127</v>
      </c>
      <c r="O2843" s="5">
        <v>201050</v>
      </c>
      <c r="P2843" s="3"/>
      <c r="Q2843" s="3"/>
    </row>
    <row r="2844" spans="1:17" x14ac:dyDescent="0.2">
      <c r="A2844" s="2">
        <v>2016</v>
      </c>
      <c r="B2844" s="1" t="s">
        <v>383</v>
      </c>
      <c r="C2844" s="2" t="s">
        <v>384</v>
      </c>
      <c r="D2844" s="2">
        <v>55277</v>
      </c>
      <c r="E2844" s="2">
        <v>365183</v>
      </c>
      <c r="F2844" s="2">
        <v>129123</v>
      </c>
      <c r="G2844" s="2">
        <v>284667</v>
      </c>
      <c r="H2844" s="2">
        <v>75828</v>
      </c>
      <c r="I2844" s="2">
        <v>5060</v>
      </c>
      <c r="J2844" s="2"/>
      <c r="K2844" s="2">
        <v>-290</v>
      </c>
      <c r="L2844" s="2">
        <v>9030</v>
      </c>
      <c r="M2844" s="2">
        <v>-464</v>
      </c>
      <c r="N2844" s="2">
        <v>8829</v>
      </c>
      <c r="O2844" s="2">
        <v>201050</v>
      </c>
      <c r="P2844" s="3"/>
      <c r="Q2844" s="3"/>
    </row>
    <row r="2845" spans="1:17" x14ac:dyDescent="0.2">
      <c r="A2845" s="5">
        <v>2017</v>
      </c>
      <c r="B2845" s="4" t="s">
        <v>383</v>
      </c>
      <c r="C2845" s="5" t="s">
        <v>384</v>
      </c>
      <c r="D2845" s="5">
        <v>49647</v>
      </c>
      <c r="E2845" s="5">
        <v>377945</v>
      </c>
      <c r="F2845" s="5">
        <v>125788</v>
      </c>
      <c r="G2845" s="5">
        <v>292560</v>
      </c>
      <c r="H2845" s="5">
        <v>64263</v>
      </c>
      <c r="I2845" s="5">
        <v>4911</v>
      </c>
      <c r="J2845" s="5"/>
      <c r="K2845" s="5">
        <v>-277</v>
      </c>
      <c r="L2845" s="5">
        <v>-8791</v>
      </c>
      <c r="M2845" s="5">
        <v>-3043</v>
      </c>
      <c r="N2845" s="5">
        <v>-5774</v>
      </c>
      <c r="O2845" s="5">
        <v>201050</v>
      </c>
      <c r="P2845" s="3"/>
      <c r="Q2845" s="3"/>
    </row>
    <row r="2846" spans="1:17" x14ac:dyDescent="0.2">
      <c r="A2846" s="2">
        <v>2018</v>
      </c>
      <c r="B2846" s="1" t="s">
        <v>383</v>
      </c>
      <c r="C2846" s="2" t="s">
        <v>384</v>
      </c>
      <c r="D2846" s="2">
        <v>35556</v>
      </c>
      <c r="E2846" s="2">
        <v>309129</v>
      </c>
      <c r="F2846" s="2">
        <v>105403</v>
      </c>
      <c r="G2846" s="2">
        <v>257266</v>
      </c>
      <c r="H2846" s="2">
        <v>30981</v>
      </c>
      <c r="I2846" s="2">
        <v>5059</v>
      </c>
      <c r="J2846" s="2"/>
      <c r="K2846" s="2">
        <v>-88</v>
      </c>
      <c r="L2846" s="2">
        <v>-20134</v>
      </c>
      <c r="M2846" s="2">
        <v>583</v>
      </c>
      <c r="N2846" s="2">
        <v>-22355</v>
      </c>
      <c r="O2846" s="2">
        <v>201050</v>
      </c>
      <c r="P2846" s="3"/>
      <c r="Q2846" s="3"/>
    </row>
    <row r="2847" spans="1:17" x14ac:dyDescent="0.2">
      <c r="A2847" s="5">
        <v>2019</v>
      </c>
      <c r="B2847" s="4" t="s">
        <v>383</v>
      </c>
      <c r="C2847" s="5" t="s">
        <v>384</v>
      </c>
      <c r="D2847" s="5">
        <v>36921</v>
      </c>
      <c r="E2847" s="5">
        <v>266048</v>
      </c>
      <c r="F2847" s="5">
        <v>89437</v>
      </c>
      <c r="G2847" s="5">
        <v>235748</v>
      </c>
      <c r="H2847" s="5">
        <v>28316</v>
      </c>
      <c r="I2847" s="5">
        <v>3972</v>
      </c>
      <c r="J2847" s="5"/>
      <c r="K2847" s="5">
        <v>7</v>
      </c>
      <c r="L2847" s="5">
        <v>1149</v>
      </c>
      <c r="M2847" s="5">
        <v>726</v>
      </c>
      <c r="N2847" s="5">
        <v>-4979</v>
      </c>
      <c r="O2847" s="5">
        <v>201050</v>
      </c>
      <c r="P2847" s="3"/>
      <c r="Q2847" s="3"/>
    </row>
    <row r="2848" spans="1:17" x14ac:dyDescent="0.2">
      <c r="A2848" s="2">
        <v>2004</v>
      </c>
      <c r="B2848" s="1" t="s">
        <v>385</v>
      </c>
      <c r="C2848" s="2" t="s">
        <v>386</v>
      </c>
      <c r="D2848" s="2">
        <v>1254.038</v>
      </c>
      <c r="E2848" s="2">
        <v>2155.9630000000002</v>
      </c>
      <c r="F2848" s="2">
        <v>0.41499999999999998</v>
      </c>
      <c r="G2848" s="2">
        <v>285.09100000000001</v>
      </c>
      <c r="H2848" s="2">
        <v>1870.8720000000001</v>
      </c>
      <c r="I2848" s="2">
        <v>7.3449999999999998</v>
      </c>
      <c r="J2848" s="2"/>
      <c r="K2848" s="2">
        <v>0</v>
      </c>
      <c r="L2848" s="2">
        <v>656.42200000000003</v>
      </c>
      <c r="M2848" s="2">
        <v>207.05099999999999</v>
      </c>
      <c r="N2848" s="2">
        <v>449.37099999999998</v>
      </c>
      <c r="O2848" s="2">
        <v>352010</v>
      </c>
      <c r="P2848" s="3"/>
      <c r="Q2848" s="3"/>
    </row>
    <row r="2849" spans="1:17" x14ac:dyDescent="0.2">
      <c r="A2849" s="5">
        <v>2005</v>
      </c>
      <c r="B2849" s="4" t="s">
        <v>385</v>
      </c>
      <c r="C2849" s="5" t="s">
        <v>386</v>
      </c>
      <c r="D2849" s="5">
        <v>2323.8850000000002</v>
      </c>
      <c r="E2849" s="5">
        <v>3764.6509999999998</v>
      </c>
      <c r="F2849" s="5">
        <v>300.85599999999999</v>
      </c>
      <c r="G2849" s="5">
        <v>728.71299999999997</v>
      </c>
      <c r="H2849" s="5">
        <v>3027.7779999999998</v>
      </c>
      <c r="I2849" s="5">
        <v>0.442</v>
      </c>
      <c r="J2849" s="5"/>
      <c r="K2849" s="5">
        <v>-3.9950000000000001</v>
      </c>
      <c r="L2849" s="5">
        <v>1157.797</v>
      </c>
      <c r="M2849" s="5">
        <v>347.87799999999999</v>
      </c>
      <c r="N2849" s="5">
        <v>813.91399999999999</v>
      </c>
      <c r="O2849" s="5">
        <v>352010</v>
      </c>
      <c r="P2849" s="3"/>
      <c r="Q2849" s="3"/>
    </row>
    <row r="2850" spans="1:17" x14ac:dyDescent="0.2">
      <c r="A2850" s="2">
        <v>2006</v>
      </c>
      <c r="B2850" s="1" t="s">
        <v>385</v>
      </c>
      <c r="C2850" s="2" t="s">
        <v>386</v>
      </c>
      <c r="D2850" s="2">
        <v>936.851</v>
      </c>
      <c r="E2850" s="2">
        <v>4085.9810000000002</v>
      </c>
      <c r="F2850" s="2">
        <v>1399.6859999999999</v>
      </c>
      <c r="G2850" s="2">
        <v>2217.172</v>
      </c>
      <c r="H2850" s="2">
        <v>1815.7180000000001</v>
      </c>
      <c r="I2850" s="2">
        <v>20.861999999999998</v>
      </c>
      <c r="J2850" s="2"/>
      <c r="K2850" s="2">
        <v>-6.266</v>
      </c>
      <c r="L2850" s="2">
        <v>-644.47299999999996</v>
      </c>
      <c r="M2850" s="2">
        <v>551.75</v>
      </c>
      <c r="N2850" s="2">
        <v>-1189.9570000000001</v>
      </c>
      <c r="O2850" s="2">
        <v>352010</v>
      </c>
      <c r="P2850" s="3"/>
      <c r="Q2850" s="3"/>
    </row>
    <row r="2851" spans="1:17" x14ac:dyDescent="0.2">
      <c r="A2851" s="5">
        <v>2007</v>
      </c>
      <c r="B2851" s="4" t="s">
        <v>385</v>
      </c>
      <c r="C2851" s="5" t="s">
        <v>386</v>
      </c>
      <c r="D2851" s="5">
        <v>1171.9780000000001</v>
      </c>
      <c r="E2851" s="5">
        <v>5834.7160000000003</v>
      </c>
      <c r="F2851" s="5">
        <v>1300.9069999999999</v>
      </c>
      <c r="G2851" s="5">
        <v>2234.4270000000001</v>
      </c>
      <c r="H2851" s="5">
        <v>3459.99</v>
      </c>
      <c r="I2851" s="5">
        <v>13.5</v>
      </c>
      <c r="J2851" s="5"/>
      <c r="K2851" s="5">
        <v>-9.1080000000000005</v>
      </c>
      <c r="L2851" s="5">
        <v>2261.23</v>
      </c>
      <c r="M2851" s="5">
        <v>655.04</v>
      </c>
      <c r="N2851" s="5">
        <v>1615.298</v>
      </c>
      <c r="O2851" s="5">
        <v>352010</v>
      </c>
      <c r="P2851" s="3"/>
      <c r="Q2851" s="3"/>
    </row>
    <row r="2852" spans="1:17" x14ac:dyDescent="0.2">
      <c r="A2852" s="2">
        <v>2008</v>
      </c>
      <c r="B2852" s="1" t="s">
        <v>385</v>
      </c>
      <c r="C2852" s="2" t="s">
        <v>386</v>
      </c>
      <c r="D2852" s="2">
        <v>1790.0619999999999</v>
      </c>
      <c r="E2852" s="2">
        <v>7018.5739999999996</v>
      </c>
      <c r="F2852" s="2">
        <v>1305.4849999999999</v>
      </c>
      <c r="G2852" s="2">
        <v>2673.0770000000002</v>
      </c>
      <c r="H2852" s="2">
        <v>4152.4870000000001</v>
      </c>
      <c r="I2852" s="2">
        <v>12.101000000000001</v>
      </c>
      <c r="J2852" s="2"/>
      <c r="K2852" s="2">
        <v>-8.5640000000000001</v>
      </c>
      <c r="L2852" s="2">
        <v>2725.8409999999999</v>
      </c>
      <c r="M2852" s="2">
        <v>723.25099999999998</v>
      </c>
      <c r="N2852" s="2">
        <v>2011.154</v>
      </c>
      <c r="O2852" s="2">
        <v>352010</v>
      </c>
      <c r="P2852" s="3"/>
      <c r="Q2852" s="3"/>
    </row>
    <row r="2853" spans="1:17" x14ac:dyDescent="0.2">
      <c r="A2853" s="5">
        <v>2009</v>
      </c>
      <c r="B2853" s="4" t="s">
        <v>385</v>
      </c>
      <c r="C2853" s="5" t="s">
        <v>386</v>
      </c>
      <c r="D2853" s="5">
        <v>1656.9749999999999</v>
      </c>
      <c r="E2853" s="5">
        <v>9698.5589999999993</v>
      </c>
      <c r="F2853" s="5">
        <v>1155.443</v>
      </c>
      <c r="G2853" s="5">
        <v>3193.4009999999998</v>
      </c>
      <c r="H2853" s="5">
        <v>6367.0649999999996</v>
      </c>
      <c r="I2853" s="5">
        <v>69.662000000000006</v>
      </c>
      <c r="J2853" s="5"/>
      <c r="K2853" s="5">
        <v>-10.163</v>
      </c>
      <c r="L2853" s="5">
        <v>3501.9560000000001</v>
      </c>
      <c r="M2853" s="5">
        <v>876.36400000000003</v>
      </c>
      <c r="N2853" s="5">
        <v>2635.7550000000001</v>
      </c>
      <c r="O2853" s="5">
        <v>352010</v>
      </c>
      <c r="P2853" s="3"/>
      <c r="Q2853" s="3"/>
    </row>
    <row r="2854" spans="1:17" x14ac:dyDescent="0.2">
      <c r="A2854" s="2">
        <v>2010</v>
      </c>
      <c r="B2854" s="1" t="s">
        <v>385</v>
      </c>
      <c r="C2854" s="2" t="s">
        <v>386</v>
      </c>
      <c r="D2854" s="2">
        <v>2098.6680000000001</v>
      </c>
      <c r="E2854" s="2">
        <v>11592.63</v>
      </c>
      <c r="F2854" s="2">
        <v>3477.5639999999999</v>
      </c>
      <c r="G2854" s="2">
        <v>5470.7929999999997</v>
      </c>
      <c r="H2854" s="2">
        <v>5863.7290000000003</v>
      </c>
      <c r="I2854" s="2">
        <v>108.961</v>
      </c>
      <c r="J2854" s="2"/>
      <c r="K2854" s="2">
        <v>-11.507999999999999</v>
      </c>
      <c r="L2854" s="2">
        <v>3913.5479999999998</v>
      </c>
      <c r="M2854" s="2">
        <v>1023.799</v>
      </c>
      <c r="N2854" s="2">
        <v>2901.2570000000001</v>
      </c>
      <c r="O2854" s="2">
        <v>352010</v>
      </c>
      <c r="P2854" s="3"/>
      <c r="Q2854" s="3"/>
    </row>
    <row r="2855" spans="1:17" x14ac:dyDescent="0.2">
      <c r="A2855" s="5">
        <v>2011</v>
      </c>
      <c r="B2855" s="4" t="s">
        <v>385</v>
      </c>
      <c r="C2855" s="5" t="s">
        <v>386</v>
      </c>
      <c r="D2855" s="5">
        <v>9900.268</v>
      </c>
      <c r="E2855" s="5">
        <v>17303.133999999998</v>
      </c>
      <c r="F2855" s="5">
        <v>7605.7340000000004</v>
      </c>
      <c r="G2855" s="5">
        <v>10435.785</v>
      </c>
      <c r="H2855" s="5">
        <v>6738.8559999999998</v>
      </c>
      <c r="I2855" s="5">
        <v>181.601</v>
      </c>
      <c r="J2855" s="5"/>
      <c r="K2855" s="5">
        <v>-14.577999999999999</v>
      </c>
      <c r="L2855" s="5">
        <v>3651.0039999999999</v>
      </c>
      <c r="M2855" s="5">
        <v>861.94500000000005</v>
      </c>
      <c r="N2855" s="5">
        <v>2803.6370000000002</v>
      </c>
      <c r="O2855" s="5">
        <v>352010</v>
      </c>
      <c r="P2855" s="3"/>
      <c r="Q2855" s="3"/>
    </row>
    <row r="2856" spans="1:17" x14ac:dyDescent="0.2">
      <c r="A2856" s="2">
        <v>2012</v>
      </c>
      <c r="B2856" s="1" t="s">
        <v>385</v>
      </c>
      <c r="C2856" s="2" t="s">
        <v>386</v>
      </c>
      <c r="D2856" s="2">
        <v>1862.25</v>
      </c>
      <c r="E2856" s="2">
        <v>21239.838</v>
      </c>
      <c r="F2856" s="2">
        <v>8223.9879999999994</v>
      </c>
      <c r="G2856" s="2">
        <v>11688.968999999999</v>
      </c>
      <c r="H2856" s="2">
        <v>9309.7389999999996</v>
      </c>
      <c r="I2856" s="2">
        <v>353.58300000000003</v>
      </c>
      <c r="J2856" s="2"/>
      <c r="K2856" s="2">
        <v>-17.966999999999999</v>
      </c>
      <c r="L2856" s="2">
        <v>3611.98</v>
      </c>
      <c r="M2856" s="2">
        <v>1038.3810000000001</v>
      </c>
      <c r="N2856" s="2">
        <v>2591.5659999999998</v>
      </c>
      <c r="O2856" s="2">
        <v>352010</v>
      </c>
      <c r="P2856" s="3"/>
      <c r="Q2856" s="3"/>
    </row>
    <row r="2857" spans="1:17" x14ac:dyDescent="0.2">
      <c r="A2857" s="5">
        <v>2013</v>
      </c>
      <c r="B2857" s="4" t="s">
        <v>385</v>
      </c>
      <c r="C2857" s="5" t="s">
        <v>386</v>
      </c>
      <c r="D2857" s="5">
        <v>2131.5619999999999</v>
      </c>
      <c r="E2857" s="5">
        <v>22496.785</v>
      </c>
      <c r="F2857" s="5">
        <v>6635.6779999999999</v>
      </c>
      <c r="G2857" s="5">
        <v>10688.453</v>
      </c>
      <c r="H2857" s="5">
        <v>11432.897999999999</v>
      </c>
      <c r="I2857" s="5">
        <v>306.89400000000001</v>
      </c>
      <c r="J2857" s="5"/>
      <c r="K2857" s="5">
        <v>-17.521999999999998</v>
      </c>
      <c r="L2857" s="5">
        <v>4208.2190000000001</v>
      </c>
      <c r="M2857" s="5">
        <v>1150.933</v>
      </c>
      <c r="N2857" s="5">
        <v>3074.808</v>
      </c>
      <c r="O2857" s="5">
        <v>352010</v>
      </c>
      <c r="P2857" s="3"/>
      <c r="Q2857" s="3"/>
    </row>
    <row r="2858" spans="1:17" x14ac:dyDescent="0.2">
      <c r="A2858" s="2">
        <v>2014</v>
      </c>
      <c r="B2858" s="1" t="s">
        <v>385</v>
      </c>
      <c r="C2858" s="2" t="s">
        <v>386</v>
      </c>
      <c r="D2858" s="2">
        <v>10128</v>
      </c>
      <c r="E2858" s="2">
        <v>34664</v>
      </c>
      <c r="F2858" s="2">
        <v>12404</v>
      </c>
      <c r="G2858" s="2">
        <v>18830</v>
      </c>
      <c r="H2858" s="2">
        <v>15441</v>
      </c>
      <c r="I2858" s="2">
        <v>412</v>
      </c>
      <c r="J2858" s="2"/>
      <c r="K2858" s="2">
        <v>-42</v>
      </c>
      <c r="L2858" s="2">
        <v>14856</v>
      </c>
      <c r="M2858" s="2">
        <v>2797</v>
      </c>
      <c r="N2858" s="2">
        <v>12101</v>
      </c>
      <c r="O2858" s="2">
        <v>352010</v>
      </c>
      <c r="P2858" s="3"/>
      <c r="Q2858" s="3"/>
    </row>
    <row r="2859" spans="1:17" x14ac:dyDescent="0.2">
      <c r="A2859" s="5">
        <v>2015</v>
      </c>
      <c r="B2859" s="4" t="s">
        <v>385</v>
      </c>
      <c r="C2859" s="5" t="s">
        <v>386</v>
      </c>
      <c r="D2859" s="5">
        <v>14607</v>
      </c>
      <c r="E2859" s="5">
        <v>51839</v>
      </c>
      <c r="F2859" s="5">
        <v>22178</v>
      </c>
      <c r="G2859" s="5">
        <v>32724</v>
      </c>
      <c r="H2859" s="5">
        <v>18536</v>
      </c>
      <c r="I2859" s="5">
        <v>688</v>
      </c>
      <c r="J2859" s="5"/>
      <c r="K2859" s="5">
        <v>-2</v>
      </c>
      <c r="L2859" s="5">
        <v>21659</v>
      </c>
      <c r="M2859" s="5">
        <v>3553</v>
      </c>
      <c r="N2859" s="5">
        <v>18108</v>
      </c>
      <c r="O2859" s="5">
        <v>352010</v>
      </c>
      <c r="P2859" s="3"/>
      <c r="Q2859" s="3"/>
    </row>
    <row r="2860" spans="1:17" x14ac:dyDescent="0.2">
      <c r="A2860" s="2">
        <v>2016</v>
      </c>
      <c r="B2860" s="1" t="s">
        <v>385</v>
      </c>
      <c r="C2860" s="2" t="s">
        <v>386</v>
      </c>
      <c r="D2860" s="2">
        <v>11895</v>
      </c>
      <c r="E2860" s="2">
        <v>56977</v>
      </c>
      <c r="F2860" s="2">
        <v>26346</v>
      </c>
      <c r="G2860" s="2">
        <v>37614</v>
      </c>
      <c r="H2860" s="2">
        <v>18887</v>
      </c>
      <c r="I2860" s="2">
        <v>964</v>
      </c>
      <c r="J2860" s="2"/>
      <c r="K2860" s="2">
        <v>-13</v>
      </c>
      <c r="L2860" s="2">
        <v>17097</v>
      </c>
      <c r="M2860" s="2">
        <v>3609</v>
      </c>
      <c r="N2860" s="2">
        <v>13501</v>
      </c>
      <c r="O2860" s="2">
        <v>352010</v>
      </c>
      <c r="P2860" s="3"/>
      <c r="Q2860" s="3"/>
    </row>
    <row r="2861" spans="1:17" x14ac:dyDescent="0.2">
      <c r="A2861" s="5">
        <v>2017</v>
      </c>
      <c r="B2861" s="4" t="s">
        <v>385</v>
      </c>
      <c r="C2861" s="5" t="s">
        <v>386</v>
      </c>
      <c r="D2861" s="5">
        <v>26145</v>
      </c>
      <c r="E2861" s="5">
        <v>70283</v>
      </c>
      <c r="F2861" s="5">
        <v>33542</v>
      </c>
      <c r="G2861" s="5">
        <v>49782</v>
      </c>
      <c r="H2861" s="5">
        <v>20442</v>
      </c>
      <c r="I2861" s="5">
        <v>1100</v>
      </c>
      <c r="J2861" s="5"/>
      <c r="K2861" s="5">
        <v>16</v>
      </c>
      <c r="L2861" s="5">
        <v>13529</v>
      </c>
      <c r="M2861" s="5">
        <v>8885</v>
      </c>
      <c r="N2861" s="5">
        <v>4628</v>
      </c>
      <c r="O2861" s="5">
        <v>352010</v>
      </c>
      <c r="P2861" s="3"/>
      <c r="Q2861" s="3"/>
    </row>
    <row r="2862" spans="1:17" x14ac:dyDescent="0.2">
      <c r="A2862" s="2">
        <v>2018</v>
      </c>
      <c r="B2862" s="1" t="s">
        <v>385</v>
      </c>
      <c r="C2862" s="2" t="s">
        <v>386</v>
      </c>
      <c r="D2862" s="2">
        <v>30952</v>
      </c>
      <c r="E2862" s="2">
        <v>63675</v>
      </c>
      <c r="F2862" s="2">
        <v>27322</v>
      </c>
      <c r="G2862" s="2">
        <v>42141</v>
      </c>
      <c r="H2862" s="2">
        <v>21387</v>
      </c>
      <c r="I2862" s="2">
        <v>1077</v>
      </c>
      <c r="J2862" s="2"/>
      <c r="K2862" s="2">
        <v>5</v>
      </c>
      <c r="L2862" s="2">
        <v>7799</v>
      </c>
      <c r="M2862" s="2">
        <v>2339</v>
      </c>
      <c r="N2862" s="2">
        <v>5455</v>
      </c>
      <c r="O2862" s="2">
        <v>352010</v>
      </c>
      <c r="P2862" s="3"/>
      <c r="Q2862" s="3"/>
    </row>
    <row r="2863" spans="1:17" x14ac:dyDescent="0.2">
      <c r="A2863" s="5">
        <v>2019</v>
      </c>
      <c r="B2863" s="4" t="s">
        <v>385</v>
      </c>
      <c r="C2863" s="5" t="s">
        <v>386</v>
      </c>
      <c r="D2863" s="5">
        <v>24671</v>
      </c>
      <c r="E2863" s="5">
        <v>61627</v>
      </c>
      <c r="F2863" s="5">
        <v>25318</v>
      </c>
      <c r="G2863" s="5">
        <v>38977</v>
      </c>
      <c r="H2863" s="5">
        <v>22525</v>
      </c>
      <c r="I2863" s="5">
        <v>995</v>
      </c>
      <c r="J2863" s="5"/>
      <c r="K2863" s="5">
        <v>-22</v>
      </c>
      <c r="L2863" s="5">
        <v>5160</v>
      </c>
      <c r="M2863" s="5">
        <v>-204</v>
      </c>
      <c r="N2863" s="5">
        <v>5386</v>
      </c>
      <c r="O2863" s="5">
        <v>352010</v>
      </c>
      <c r="P2863" s="3"/>
      <c r="Q2863" s="3"/>
    </row>
    <row r="2864" spans="1:17" x14ac:dyDescent="0.2">
      <c r="A2864" s="2">
        <v>2003</v>
      </c>
      <c r="B2864" s="1" t="s">
        <v>387</v>
      </c>
      <c r="C2864" s="2" t="s">
        <v>388</v>
      </c>
      <c r="D2864" s="2">
        <v>751</v>
      </c>
      <c r="E2864" s="2">
        <v>18448</v>
      </c>
      <c r="F2864" s="2">
        <v>7643</v>
      </c>
      <c r="G2864" s="2">
        <v>12901</v>
      </c>
      <c r="H2864" s="2">
        <v>5248</v>
      </c>
      <c r="I2864" s="2">
        <v>537</v>
      </c>
      <c r="J2864" s="2">
        <v>21</v>
      </c>
      <c r="K2864" s="2"/>
      <c r="L2864" s="2">
        <v>1583</v>
      </c>
      <c r="M2864" s="2">
        <v>528</v>
      </c>
      <c r="N2864" s="2">
        <v>1055</v>
      </c>
      <c r="O2864" s="2">
        <v>302020</v>
      </c>
      <c r="P2864" s="3"/>
      <c r="Q2864" s="3"/>
    </row>
    <row r="2865" spans="1:17" x14ac:dyDescent="0.2">
      <c r="A2865" s="5">
        <v>2004</v>
      </c>
      <c r="B2865" s="4" t="s">
        <v>387</v>
      </c>
      <c r="C2865" s="5" t="s">
        <v>388</v>
      </c>
      <c r="D2865" s="5">
        <v>573</v>
      </c>
      <c r="E2865" s="5">
        <v>18066</v>
      </c>
      <c r="F2865" s="5">
        <v>5893</v>
      </c>
      <c r="G2865" s="5">
        <v>11257</v>
      </c>
      <c r="H2865" s="5">
        <v>5676</v>
      </c>
      <c r="I2865" s="5">
        <v>488</v>
      </c>
      <c r="J2865" s="5">
        <v>30</v>
      </c>
      <c r="K2865" s="5"/>
      <c r="L2865" s="5">
        <v>1904</v>
      </c>
      <c r="M2865" s="5">
        <v>664</v>
      </c>
      <c r="N2865" s="5">
        <v>1240</v>
      </c>
      <c r="O2865" s="5">
        <v>302020</v>
      </c>
      <c r="P2865" s="3"/>
      <c r="Q2865" s="3"/>
    </row>
    <row r="2866" spans="1:17" x14ac:dyDescent="0.2">
      <c r="A2866" s="2">
        <v>2005</v>
      </c>
      <c r="B2866" s="1" t="s">
        <v>387</v>
      </c>
      <c r="C2866" s="2" t="s">
        <v>388</v>
      </c>
      <c r="D2866" s="2">
        <v>647</v>
      </c>
      <c r="E2866" s="2">
        <v>18207</v>
      </c>
      <c r="F2866" s="2">
        <v>4546</v>
      </c>
      <c r="G2866" s="2">
        <v>11299</v>
      </c>
      <c r="H2866" s="2">
        <v>5772</v>
      </c>
      <c r="I2866" s="2">
        <v>427</v>
      </c>
      <c r="J2866" s="2">
        <v>27</v>
      </c>
      <c r="K2866" s="2"/>
      <c r="L2866" s="2">
        <v>1631</v>
      </c>
      <c r="M2866" s="2">
        <v>541</v>
      </c>
      <c r="N2866" s="2">
        <v>1090</v>
      </c>
      <c r="O2866" s="2">
        <v>302020</v>
      </c>
      <c r="P2866" s="3"/>
      <c r="Q2866" s="3"/>
    </row>
    <row r="2867" spans="1:17" x14ac:dyDescent="0.2">
      <c r="A2867" s="5">
        <v>2006</v>
      </c>
      <c r="B2867" s="4" t="s">
        <v>387</v>
      </c>
      <c r="C2867" s="5" t="s">
        <v>388</v>
      </c>
      <c r="D2867" s="5">
        <v>417</v>
      </c>
      <c r="E2867" s="5">
        <v>18184</v>
      </c>
      <c r="F2867" s="5">
        <v>4952</v>
      </c>
      <c r="G2867" s="5">
        <v>11726</v>
      </c>
      <c r="H2867" s="5">
        <v>5319</v>
      </c>
      <c r="I2867" s="5">
        <v>461</v>
      </c>
      <c r="J2867" s="5">
        <v>31</v>
      </c>
      <c r="K2867" s="5"/>
      <c r="L2867" s="5">
        <v>1704</v>
      </c>
      <c r="M2867" s="5">
        <v>560</v>
      </c>
      <c r="N2867" s="5">
        <v>1144</v>
      </c>
      <c r="O2867" s="5">
        <v>302020</v>
      </c>
      <c r="P2867" s="3"/>
      <c r="Q2867" s="3"/>
    </row>
    <row r="2868" spans="1:17" x14ac:dyDescent="0.2">
      <c r="A2868" s="2">
        <v>2007</v>
      </c>
      <c r="B2868" s="1" t="s">
        <v>387</v>
      </c>
      <c r="C2868" s="2" t="s">
        <v>388</v>
      </c>
      <c r="D2868" s="2">
        <v>674.3</v>
      </c>
      <c r="E2868" s="2">
        <v>19041.599999999999</v>
      </c>
      <c r="F2868" s="2">
        <v>4790.7</v>
      </c>
      <c r="G2868" s="2">
        <v>12583.5</v>
      </c>
      <c r="H2868" s="2">
        <v>6215.8</v>
      </c>
      <c r="I2868" s="2">
        <v>454</v>
      </c>
      <c r="J2868" s="2">
        <v>27.3</v>
      </c>
      <c r="K2868" s="2"/>
      <c r="L2868" s="2">
        <v>1916.9</v>
      </c>
      <c r="M2868" s="2">
        <v>622.20000000000005</v>
      </c>
      <c r="N2868" s="2">
        <v>1294.7</v>
      </c>
      <c r="O2868" s="2">
        <v>302020</v>
      </c>
      <c r="P2868" s="3"/>
      <c r="Q2868" s="3"/>
    </row>
    <row r="2869" spans="1:17" x14ac:dyDescent="0.2">
      <c r="A2869" s="5">
        <v>2008</v>
      </c>
      <c r="B2869" s="4" t="s">
        <v>387</v>
      </c>
      <c r="C2869" s="5" t="s">
        <v>388</v>
      </c>
      <c r="D2869" s="5">
        <v>773.2</v>
      </c>
      <c r="E2869" s="5">
        <v>17874.8</v>
      </c>
      <c r="F2869" s="5">
        <v>6263.3</v>
      </c>
      <c r="G2869" s="5">
        <v>12457.8</v>
      </c>
      <c r="H2869" s="5">
        <v>5174.7</v>
      </c>
      <c r="I2869" s="5">
        <v>416.7</v>
      </c>
      <c r="J2869" s="5">
        <v>21.6</v>
      </c>
      <c r="K2869" s="5"/>
      <c r="L2869" s="5">
        <v>2024.8</v>
      </c>
      <c r="M2869" s="5">
        <v>720.4</v>
      </c>
      <c r="N2869" s="5">
        <v>1304.4000000000001</v>
      </c>
      <c r="O2869" s="5">
        <v>302020</v>
      </c>
      <c r="P2869" s="3"/>
      <c r="Q2869" s="3"/>
    </row>
    <row r="2870" spans="1:17" x14ac:dyDescent="0.2">
      <c r="A2870" s="2">
        <v>2009</v>
      </c>
      <c r="B2870" s="1" t="s">
        <v>387</v>
      </c>
      <c r="C2870" s="2" t="s">
        <v>388</v>
      </c>
      <c r="D2870" s="2">
        <v>678</v>
      </c>
      <c r="E2870" s="2">
        <v>17678.900000000001</v>
      </c>
      <c r="F2870" s="2">
        <v>5375.8</v>
      </c>
      <c r="G2870" s="2">
        <v>12030.9</v>
      </c>
      <c r="H2870" s="2">
        <v>5402.9</v>
      </c>
      <c r="I2870" s="2">
        <v>374.5</v>
      </c>
      <c r="J2870" s="2">
        <v>6.8</v>
      </c>
      <c r="K2870" s="2">
        <v>4.5</v>
      </c>
      <c r="L2870" s="2">
        <v>2306.1999999999998</v>
      </c>
      <c r="M2870" s="2">
        <v>771.2</v>
      </c>
      <c r="N2870" s="2">
        <v>1530.5</v>
      </c>
      <c r="O2870" s="2">
        <v>302020</v>
      </c>
      <c r="P2870" s="3"/>
      <c r="Q2870" s="3"/>
    </row>
    <row r="2871" spans="1:17" x14ac:dyDescent="0.2">
      <c r="A2871" s="5">
        <v>2010</v>
      </c>
      <c r="B2871" s="4" t="s">
        <v>387</v>
      </c>
      <c r="C2871" s="5" t="s">
        <v>388</v>
      </c>
      <c r="D2871" s="5">
        <v>622.29999999999995</v>
      </c>
      <c r="E2871" s="5">
        <v>18674.5</v>
      </c>
      <c r="F2871" s="5">
        <v>6573.8</v>
      </c>
      <c r="G2871" s="5">
        <v>12062.3</v>
      </c>
      <c r="H2871" s="5">
        <v>6365.5</v>
      </c>
      <c r="I2871" s="5">
        <v>360.9</v>
      </c>
      <c r="J2871" s="5">
        <v>7.4</v>
      </c>
      <c r="K2871" s="5">
        <v>5.2</v>
      </c>
      <c r="L2871" s="5">
        <v>2524.6</v>
      </c>
      <c r="M2871" s="5">
        <v>721.1</v>
      </c>
      <c r="N2871" s="5">
        <v>1798.3</v>
      </c>
      <c r="O2871" s="5">
        <v>302020</v>
      </c>
      <c r="P2871" s="3"/>
      <c r="Q2871" s="3"/>
    </row>
    <row r="2872" spans="1:17" x14ac:dyDescent="0.2">
      <c r="A2872" s="2">
        <v>2011</v>
      </c>
      <c r="B2872" s="1" t="s">
        <v>387</v>
      </c>
      <c r="C2872" s="2" t="s">
        <v>388</v>
      </c>
      <c r="D2872" s="2">
        <v>471.2</v>
      </c>
      <c r="E2872" s="2">
        <v>21096.799999999999</v>
      </c>
      <c r="F2872" s="2">
        <v>6903.1</v>
      </c>
      <c r="G2872" s="2">
        <v>13366.3</v>
      </c>
      <c r="H2872" s="2">
        <v>6421.7</v>
      </c>
      <c r="I2872" s="2">
        <v>370.7</v>
      </c>
      <c r="J2872" s="2">
        <v>9.9</v>
      </c>
      <c r="K2872" s="2">
        <v>21.8</v>
      </c>
      <c r="L2872" s="2">
        <v>2298.6999999999998</v>
      </c>
      <c r="M2872" s="2">
        <v>709.6</v>
      </c>
      <c r="N2872" s="2">
        <v>1567.3</v>
      </c>
      <c r="O2872" s="2">
        <v>302020</v>
      </c>
      <c r="P2872" s="3"/>
      <c r="Q2872" s="3"/>
    </row>
    <row r="2873" spans="1:17" x14ac:dyDescent="0.2">
      <c r="A2873" s="5">
        <v>2012</v>
      </c>
      <c r="B2873" s="4" t="s">
        <v>387</v>
      </c>
      <c r="C2873" s="5" t="s">
        <v>388</v>
      </c>
      <c r="D2873" s="5">
        <v>741.4</v>
      </c>
      <c r="E2873" s="5">
        <v>22658</v>
      </c>
      <c r="F2873" s="5">
        <v>7369.4</v>
      </c>
      <c r="G2873" s="5">
        <v>14562</v>
      </c>
      <c r="H2873" s="5">
        <v>6672.2</v>
      </c>
      <c r="I2873" s="5">
        <v>333.8</v>
      </c>
      <c r="J2873" s="5">
        <v>12.6</v>
      </c>
      <c r="K2873" s="5">
        <v>37.299999999999997</v>
      </c>
      <c r="L2873" s="5">
        <v>2633.7</v>
      </c>
      <c r="M2873" s="5">
        <v>741.2</v>
      </c>
      <c r="N2873" s="5">
        <v>1855.2</v>
      </c>
      <c r="O2873" s="5">
        <v>302020</v>
      </c>
      <c r="P2873" s="3"/>
      <c r="Q2873" s="3"/>
    </row>
    <row r="2874" spans="1:17" x14ac:dyDescent="0.2">
      <c r="A2874" s="2">
        <v>2013</v>
      </c>
      <c r="B2874" s="1" t="s">
        <v>387</v>
      </c>
      <c r="C2874" s="2" t="s">
        <v>388</v>
      </c>
      <c r="D2874" s="2">
        <v>867.3</v>
      </c>
      <c r="E2874" s="2">
        <v>23145.7</v>
      </c>
      <c r="F2874" s="2">
        <v>7674.1</v>
      </c>
      <c r="G2874" s="2">
        <v>15156.2</v>
      </c>
      <c r="H2874" s="2">
        <v>6534.8</v>
      </c>
      <c r="I2874" s="2">
        <v>323.39999999999998</v>
      </c>
      <c r="J2874" s="2">
        <v>16.100000000000001</v>
      </c>
      <c r="K2874" s="2">
        <v>36.9</v>
      </c>
      <c r="L2874" s="2">
        <v>2744.6</v>
      </c>
      <c r="M2874" s="2">
        <v>883.3</v>
      </c>
      <c r="N2874" s="2">
        <v>1824.4</v>
      </c>
      <c r="O2874" s="2">
        <v>302020</v>
      </c>
      <c r="P2874" s="3"/>
      <c r="Q2874" s="3"/>
    </row>
    <row r="2875" spans="1:17" x14ac:dyDescent="0.2">
      <c r="A2875" s="5">
        <v>2014</v>
      </c>
      <c r="B2875" s="4" t="s">
        <v>387</v>
      </c>
      <c r="C2875" s="5" t="s">
        <v>388</v>
      </c>
      <c r="D2875" s="5">
        <v>336.7</v>
      </c>
      <c r="E2875" s="5">
        <v>21964.5</v>
      </c>
      <c r="F2875" s="5">
        <v>8608.1</v>
      </c>
      <c r="G2875" s="5">
        <v>15792.9</v>
      </c>
      <c r="H2875" s="5">
        <v>4996.7</v>
      </c>
      <c r="I2875" s="5">
        <v>335.5</v>
      </c>
      <c r="J2875" s="5">
        <v>13.2</v>
      </c>
      <c r="K2875" s="5">
        <v>38.1</v>
      </c>
      <c r="L2875" s="5">
        <v>1846.2</v>
      </c>
      <c r="M2875" s="5">
        <v>586.79999999999995</v>
      </c>
      <c r="N2875" s="5">
        <v>1221.3</v>
      </c>
      <c r="O2875" s="5">
        <v>302020</v>
      </c>
      <c r="P2875" s="3"/>
      <c r="Q2875" s="3"/>
    </row>
    <row r="2876" spans="1:17" x14ac:dyDescent="0.2">
      <c r="A2876" s="2">
        <v>2015</v>
      </c>
      <c r="B2876" s="1" t="s">
        <v>387</v>
      </c>
      <c r="C2876" s="2" t="s">
        <v>388</v>
      </c>
      <c r="D2876" s="2">
        <v>763.7</v>
      </c>
      <c r="E2876" s="2">
        <v>21712.3</v>
      </c>
      <c r="F2876" s="2">
        <v>8161.1</v>
      </c>
      <c r="G2876" s="2">
        <v>15559.6</v>
      </c>
      <c r="H2876" s="2">
        <v>4930.2</v>
      </c>
      <c r="I2876" s="2">
        <v>319.60000000000002</v>
      </c>
      <c r="J2876" s="2">
        <v>8.1</v>
      </c>
      <c r="K2876" s="2">
        <v>39.4</v>
      </c>
      <c r="L2876" s="2">
        <v>2492</v>
      </c>
      <c r="M2876" s="2">
        <v>755.2</v>
      </c>
      <c r="N2876" s="2">
        <v>1697.4</v>
      </c>
      <c r="O2876" s="2">
        <v>302020</v>
      </c>
      <c r="P2876" s="3"/>
      <c r="Q2876" s="3"/>
    </row>
    <row r="2877" spans="1:17" x14ac:dyDescent="0.2">
      <c r="A2877" s="5">
        <v>2016</v>
      </c>
      <c r="B2877" s="4" t="s">
        <v>387</v>
      </c>
      <c r="C2877" s="5" t="s">
        <v>388</v>
      </c>
      <c r="D2877" s="5">
        <v>766.1</v>
      </c>
      <c r="E2877" s="5">
        <v>21812.6</v>
      </c>
      <c r="F2877" s="5">
        <v>8247.6</v>
      </c>
      <c r="G2877" s="5">
        <v>16216.2</v>
      </c>
      <c r="H2877" s="5">
        <v>4327.8999999999996</v>
      </c>
      <c r="I2877" s="5">
        <v>306.7</v>
      </c>
      <c r="J2877" s="5">
        <v>7</v>
      </c>
      <c r="K2877" s="5">
        <v>43.6</v>
      </c>
      <c r="L2877" s="5">
        <v>2356.3000000000002</v>
      </c>
      <c r="M2877" s="5">
        <v>655.20000000000005</v>
      </c>
      <c r="N2877" s="5">
        <v>1657.5</v>
      </c>
      <c r="O2877" s="5">
        <v>302020</v>
      </c>
      <c r="P2877" s="3"/>
      <c r="Q2877" s="3"/>
    </row>
    <row r="2878" spans="1:17" x14ac:dyDescent="0.2">
      <c r="A2878" s="2">
        <v>2017</v>
      </c>
      <c r="B2878" s="1" t="s">
        <v>387</v>
      </c>
      <c r="C2878" s="2" t="s">
        <v>388</v>
      </c>
      <c r="D2878" s="2">
        <v>399</v>
      </c>
      <c r="E2878" s="2">
        <v>30624</v>
      </c>
      <c r="F2878" s="2">
        <v>14268.8</v>
      </c>
      <c r="G2878" s="2">
        <v>23355.4</v>
      </c>
      <c r="H2878" s="2">
        <v>6141.1</v>
      </c>
      <c r="I2878" s="2">
        <v>339.6</v>
      </c>
      <c r="J2878" s="2">
        <v>11.7</v>
      </c>
      <c r="K2878" s="2">
        <v>32</v>
      </c>
      <c r="L2878" s="2">
        <v>2220.3000000000002</v>
      </c>
      <c r="M2878" s="2">
        <v>57.3</v>
      </c>
      <c r="N2878" s="2">
        <v>2131</v>
      </c>
      <c r="O2878" s="2">
        <v>302020</v>
      </c>
      <c r="P2878" s="3"/>
      <c r="Q2878" s="3"/>
    </row>
    <row r="2879" spans="1:17" x14ac:dyDescent="0.2">
      <c r="A2879" s="5">
        <v>2018</v>
      </c>
      <c r="B2879" s="4" t="s">
        <v>387</v>
      </c>
      <c r="C2879" s="5" t="s">
        <v>388</v>
      </c>
      <c r="D2879" s="5">
        <v>450</v>
      </c>
      <c r="E2879" s="5">
        <v>30111.200000000001</v>
      </c>
      <c r="F2879" s="5">
        <v>13021.3</v>
      </c>
      <c r="G2879" s="5">
        <v>22191.8</v>
      </c>
      <c r="H2879" s="5">
        <v>7054.5</v>
      </c>
      <c r="I2879" s="5">
        <v>530.20000000000005</v>
      </c>
      <c r="J2879" s="5">
        <v>5.6</v>
      </c>
      <c r="K2879" s="5">
        <v>33.5</v>
      </c>
      <c r="L2879" s="5">
        <v>2154</v>
      </c>
      <c r="M2879" s="5">
        <v>367.8</v>
      </c>
      <c r="N2879" s="5">
        <v>1752.7</v>
      </c>
      <c r="O2879" s="5">
        <v>302020</v>
      </c>
      <c r="P2879" s="3"/>
      <c r="Q2879" s="3"/>
    </row>
    <row r="2880" spans="1:17" x14ac:dyDescent="0.2">
      <c r="A2880" s="2">
        <v>2004</v>
      </c>
      <c r="B2880" s="1" t="s">
        <v>389</v>
      </c>
      <c r="C2880" s="2" t="s">
        <v>390</v>
      </c>
      <c r="D2880" s="2">
        <v>1881</v>
      </c>
      <c r="E2880" s="2">
        <v>9710</v>
      </c>
      <c r="F2880" s="2">
        <v>2692</v>
      </c>
      <c r="G2880" s="2">
        <v>5865</v>
      </c>
      <c r="H2880" s="2">
        <v>3816</v>
      </c>
      <c r="I2880" s="2">
        <v>163</v>
      </c>
      <c r="J2880" s="2">
        <v>25</v>
      </c>
      <c r="K2880" s="2">
        <v>17</v>
      </c>
      <c r="L2880" s="2">
        <v>-1137</v>
      </c>
      <c r="M2880" s="2">
        <v>1031</v>
      </c>
      <c r="N2880" s="2">
        <v>-2165</v>
      </c>
      <c r="O2880" s="2">
        <v>452030</v>
      </c>
      <c r="P2880" s="3"/>
      <c r="Q2880" s="3"/>
    </row>
    <row r="2881" spans="1:17" x14ac:dyDescent="0.2">
      <c r="A2881" s="5">
        <v>2005</v>
      </c>
      <c r="B2881" s="4" t="s">
        <v>389</v>
      </c>
      <c r="C2881" s="5" t="s">
        <v>390</v>
      </c>
      <c r="D2881" s="5">
        <v>2434</v>
      </c>
      <c r="E2881" s="5">
        <v>11207</v>
      </c>
      <c r="F2881" s="5">
        <v>1807</v>
      </c>
      <c r="G2881" s="5">
        <v>5677</v>
      </c>
      <c r="H2881" s="5">
        <v>5487</v>
      </c>
      <c r="I2881" s="5">
        <v>135</v>
      </c>
      <c r="J2881" s="5">
        <v>61</v>
      </c>
      <c r="K2881" s="5">
        <v>7</v>
      </c>
      <c r="L2881" s="5">
        <v>1170</v>
      </c>
      <c r="M2881" s="5">
        <v>578</v>
      </c>
      <c r="N2881" s="5">
        <v>585</v>
      </c>
      <c r="O2881" s="5">
        <v>452030</v>
      </c>
      <c r="P2881" s="3"/>
      <c r="Q2881" s="3"/>
    </row>
    <row r="2882" spans="1:17" x14ac:dyDescent="0.2">
      <c r="A2882" s="2">
        <v>2006</v>
      </c>
      <c r="B2882" s="1" t="s">
        <v>389</v>
      </c>
      <c r="C2882" s="2" t="s">
        <v>390</v>
      </c>
      <c r="D2882" s="2">
        <v>3167</v>
      </c>
      <c r="E2882" s="2">
        <v>13065</v>
      </c>
      <c r="F2882" s="2">
        <v>1716</v>
      </c>
      <c r="G2882" s="2">
        <v>5774</v>
      </c>
      <c r="H2882" s="2">
        <v>7246</v>
      </c>
      <c r="I2882" s="2">
        <v>113</v>
      </c>
      <c r="J2882" s="2">
        <v>118</v>
      </c>
      <c r="K2882" s="2">
        <v>11</v>
      </c>
      <c r="L2882" s="2">
        <v>1921</v>
      </c>
      <c r="M2882" s="2">
        <v>55</v>
      </c>
      <c r="N2882" s="2">
        <v>1855</v>
      </c>
      <c r="O2882" s="2">
        <v>452030</v>
      </c>
      <c r="P2882" s="3"/>
      <c r="Q2882" s="3"/>
    </row>
    <row r="2883" spans="1:17" x14ac:dyDescent="0.2">
      <c r="A2883" s="5">
        <v>2007</v>
      </c>
      <c r="B2883" s="4" t="s">
        <v>389</v>
      </c>
      <c r="C2883" s="5" t="s">
        <v>390</v>
      </c>
      <c r="D2883" s="5">
        <v>3516</v>
      </c>
      <c r="E2883" s="5">
        <v>15215</v>
      </c>
      <c r="F2883" s="5">
        <v>1537</v>
      </c>
      <c r="G2883" s="5">
        <v>5673</v>
      </c>
      <c r="H2883" s="5">
        <v>9496</v>
      </c>
      <c r="I2883" s="5">
        <v>101</v>
      </c>
      <c r="J2883" s="5">
        <v>145</v>
      </c>
      <c r="K2883" s="5">
        <v>3</v>
      </c>
      <c r="L2883" s="5">
        <v>2233</v>
      </c>
      <c r="M2883" s="5">
        <v>80</v>
      </c>
      <c r="N2883" s="5">
        <v>2150</v>
      </c>
      <c r="O2883" s="5">
        <v>452030</v>
      </c>
      <c r="P2883" s="3"/>
      <c r="Q2883" s="3"/>
    </row>
    <row r="2884" spans="1:17" x14ac:dyDescent="0.2">
      <c r="A2884" s="2">
        <v>2008</v>
      </c>
      <c r="B2884" s="1" t="s">
        <v>389</v>
      </c>
      <c r="C2884" s="2" t="s">
        <v>390</v>
      </c>
      <c r="D2884" s="2">
        <v>2816</v>
      </c>
      <c r="E2884" s="2">
        <v>19256</v>
      </c>
      <c r="F2884" s="2">
        <v>1605</v>
      </c>
      <c r="G2884" s="2">
        <v>5765</v>
      </c>
      <c r="H2884" s="2">
        <v>13443</v>
      </c>
      <c r="I2884" s="2">
        <v>90</v>
      </c>
      <c r="J2884" s="2">
        <v>85</v>
      </c>
      <c r="K2884" s="2">
        <v>-1</v>
      </c>
      <c r="L2884" s="2">
        <v>2851</v>
      </c>
      <c r="M2884" s="2">
        <v>-2405</v>
      </c>
      <c r="N2884" s="2">
        <v>5257</v>
      </c>
      <c r="O2884" s="2">
        <v>452030</v>
      </c>
      <c r="P2884" s="3"/>
      <c r="Q2884" s="3"/>
    </row>
    <row r="2885" spans="1:17" x14ac:dyDescent="0.2">
      <c r="A2885" s="5">
        <v>2009</v>
      </c>
      <c r="B2885" s="4" t="s">
        <v>389</v>
      </c>
      <c r="C2885" s="5" t="s">
        <v>390</v>
      </c>
      <c r="D2885" s="5">
        <v>3583</v>
      </c>
      <c r="E2885" s="5">
        <v>21295</v>
      </c>
      <c r="F2885" s="5">
        <v>2004</v>
      </c>
      <c r="G2885" s="5">
        <v>5700</v>
      </c>
      <c r="H2885" s="5">
        <v>15543</v>
      </c>
      <c r="I2885" s="5">
        <v>111</v>
      </c>
      <c r="J2885" s="5">
        <v>19</v>
      </c>
      <c r="K2885" s="5">
        <v>6</v>
      </c>
      <c r="L2885" s="5">
        <v>1940</v>
      </c>
      <c r="M2885" s="5">
        <v>-74</v>
      </c>
      <c r="N2885" s="5">
        <v>2008</v>
      </c>
      <c r="O2885" s="5">
        <v>452030</v>
      </c>
      <c r="P2885" s="3"/>
      <c r="Q2885" s="3"/>
    </row>
    <row r="2886" spans="1:17" x14ac:dyDescent="0.2">
      <c r="A2886" s="2">
        <v>2010</v>
      </c>
      <c r="B2886" s="1" t="s">
        <v>389</v>
      </c>
      <c r="C2886" s="2" t="s">
        <v>390</v>
      </c>
      <c r="D2886" s="2">
        <v>6350</v>
      </c>
      <c r="E2886" s="2">
        <v>25833</v>
      </c>
      <c r="F2886" s="2">
        <v>2319</v>
      </c>
      <c r="G2886" s="2">
        <v>6407</v>
      </c>
      <c r="H2886" s="2">
        <v>19375</v>
      </c>
      <c r="I2886" s="2">
        <v>129</v>
      </c>
      <c r="J2886" s="2">
        <v>11</v>
      </c>
      <c r="K2886" s="2">
        <v>-2</v>
      </c>
      <c r="L2886" s="2">
        <v>3843</v>
      </c>
      <c r="M2886" s="2">
        <v>287</v>
      </c>
      <c r="N2886" s="2">
        <v>3558</v>
      </c>
      <c r="O2886" s="2">
        <v>452030</v>
      </c>
      <c r="P2886" s="3"/>
      <c r="Q2886" s="3"/>
    </row>
    <row r="2887" spans="1:17" x14ac:dyDescent="0.2">
      <c r="A2887" s="5">
        <v>2011</v>
      </c>
      <c r="B2887" s="4" t="s">
        <v>389</v>
      </c>
      <c r="C2887" s="5" t="s">
        <v>390</v>
      </c>
      <c r="D2887" s="5">
        <v>5825</v>
      </c>
      <c r="E2887" s="5">
        <v>27848</v>
      </c>
      <c r="F2887" s="5">
        <v>2391</v>
      </c>
      <c r="G2887" s="5">
        <v>6719</v>
      </c>
      <c r="H2887" s="5">
        <v>21078</v>
      </c>
      <c r="I2887" s="5">
        <v>135</v>
      </c>
      <c r="J2887" s="5">
        <v>19</v>
      </c>
      <c r="K2887" s="5">
        <v>-3</v>
      </c>
      <c r="L2887" s="5">
        <v>3210</v>
      </c>
      <c r="M2887" s="5">
        <v>408</v>
      </c>
      <c r="N2887" s="5">
        <v>2805</v>
      </c>
      <c r="O2887" s="5">
        <v>452030</v>
      </c>
      <c r="P2887" s="3"/>
      <c r="Q2887" s="3"/>
    </row>
    <row r="2888" spans="1:17" x14ac:dyDescent="0.2">
      <c r="A2888" s="2">
        <v>2012</v>
      </c>
      <c r="B2888" s="1" t="s">
        <v>389</v>
      </c>
      <c r="C2888" s="2" t="s">
        <v>390</v>
      </c>
      <c r="D2888" s="2">
        <v>6144</v>
      </c>
      <c r="E2888" s="2">
        <v>29375</v>
      </c>
      <c r="F2888" s="2">
        <v>3458</v>
      </c>
      <c r="G2888" s="2">
        <v>7842</v>
      </c>
      <c r="H2888" s="2">
        <v>21486</v>
      </c>
      <c r="I2888" s="2">
        <v>185</v>
      </c>
      <c r="J2888" s="2">
        <v>14</v>
      </c>
      <c r="K2888" s="2">
        <v>-5</v>
      </c>
      <c r="L2888" s="2">
        <v>2112</v>
      </c>
      <c r="M2888" s="2">
        <v>389</v>
      </c>
      <c r="N2888" s="2">
        <v>1728</v>
      </c>
      <c r="O2888" s="2">
        <v>452030</v>
      </c>
      <c r="P2888" s="3"/>
      <c r="Q2888" s="3"/>
    </row>
    <row r="2889" spans="1:17" x14ac:dyDescent="0.2">
      <c r="A2889" s="5">
        <v>2013</v>
      </c>
      <c r="B2889" s="4" t="s">
        <v>389</v>
      </c>
      <c r="C2889" s="5" t="s">
        <v>390</v>
      </c>
      <c r="D2889" s="5">
        <v>5235</v>
      </c>
      <c r="E2889" s="5">
        <v>28478</v>
      </c>
      <c r="F2889" s="5">
        <v>3293</v>
      </c>
      <c r="G2889" s="5">
        <v>7267</v>
      </c>
      <c r="H2889" s="5">
        <v>21162</v>
      </c>
      <c r="I2889" s="5">
        <v>155</v>
      </c>
      <c r="J2889" s="5">
        <v>8</v>
      </c>
      <c r="K2889" s="5"/>
      <c r="L2889" s="5">
        <v>2473</v>
      </c>
      <c r="M2889" s="5">
        <v>512</v>
      </c>
      <c r="N2889" s="5">
        <v>1961</v>
      </c>
      <c r="O2889" s="5">
        <v>452030</v>
      </c>
      <c r="P2889" s="3"/>
      <c r="Q2889" s="3"/>
    </row>
    <row r="2890" spans="1:17" x14ac:dyDescent="0.2">
      <c r="A2890" s="2">
        <v>2014</v>
      </c>
      <c r="B2890" s="1" t="s">
        <v>389</v>
      </c>
      <c r="C2890" s="2" t="s">
        <v>390</v>
      </c>
      <c r="D2890" s="2">
        <v>6068</v>
      </c>
      <c r="E2890" s="2">
        <v>30063</v>
      </c>
      <c r="F2890" s="2">
        <v>3263</v>
      </c>
      <c r="G2890" s="2">
        <v>8411</v>
      </c>
      <c r="H2890" s="2">
        <v>21579</v>
      </c>
      <c r="I2890" s="2">
        <v>163</v>
      </c>
      <c r="J2890" s="2">
        <v>26</v>
      </c>
      <c r="K2890" s="2"/>
      <c r="L2890" s="2">
        <v>3568</v>
      </c>
      <c r="M2890" s="2">
        <v>1096</v>
      </c>
      <c r="N2890" s="2">
        <v>2472</v>
      </c>
      <c r="O2890" s="2">
        <v>452030</v>
      </c>
      <c r="P2890" s="3"/>
      <c r="Q2890" s="3"/>
    </row>
    <row r="2891" spans="1:17" x14ac:dyDescent="0.2">
      <c r="A2891" s="5">
        <v>2015</v>
      </c>
      <c r="B2891" s="4" t="s">
        <v>389</v>
      </c>
      <c r="C2891" s="5" t="s">
        <v>390</v>
      </c>
      <c r="D2891" s="5">
        <v>4600</v>
      </c>
      <c r="E2891" s="5">
        <v>28547</v>
      </c>
      <c r="F2891" s="5">
        <v>4001</v>
      </c>
      <c r="G2891" s="5">
        <v>9684</v>
      </c>
      <c r="H2891" s="5">
        <v>18788</v>
      </c>
      <c r="I2891" s="5">
        <v>175</v>
      </c>
      <c r="J2891" s="5">
        <v>21</v>
      </c>
      <c r="K2891" s="5"/>
      <c r="L2891" s="5">
        <v>1486</v>
      </c>
      <c r="M2891" s="5">
        <v>147</v>
      </c>
      <c r="N2891" s="5">
        <v>1339</v>
      </c>
      <c r="O2891" s="5">
        <v>452030</v>
      </c>
      <c r="P2891" s="3"/>
      <c r="Q2891" s="3"/>
    </row>
    <row r="2892" spans="1:17" x14ac:dyDescent="0.2">
      <c r="A2892" s="2">
        <v>2016</v>
      </c>
      <c r="B2892" s="1" t="s">
        <v>389</v>
      </c>
      <c r="C2892" s="2" t="s">
        <v>390</v>
      </c>
      <c r="D2892" s="2">
        <v>5291</v>
      </c>
      <c r="E2892" s="2">
        <v>27899</v>
      </c>
      <c r="F2892" s="2">
        <v>3902</v>
      </c>
      <c r="G2892" s="2">
        <v>9939</v>
      </c>
      <c r="H2892" s="2">
        <v>17893</v>
      </c>
      <c r="I2892" s="2">
        <v>182</v>
      </c>
      <c r="J2892" s="2">
        <v>32</v>
      </c>
      <c r="K2892" s="2"/>
      <c r="L2892" s="2">
        <v>3692</v>
      </c>
      <c r="M2892" s="2">
        <v>-3</v>
      </c>
      <c r="N2892" s="2">
        <v>3695</v>
      </c>
      <c r="O2892" s="2">
        <v>452030</v>
      </c>
      <c r="P2892" s="3"/>
      <c r="Q2892" s="3"/>
    </row>
    <row r="2893" spans="1:17" x14ac:dyDescent="0.2">
      <c r="A2893" s="5">
        <v>2017</v>
      </c>
      <c r="B2893" s="4" t="s">
        <v>389</v>
      </c>
      <c r="C2893" s="5" t="s">
        <v>390</v>
      </c>
      <c r="D2893" s="5">
        <v>4317</v>
      </c>
      <c r="E2893" s="5">
        <v>27494</v>
      </c>
      <c r="F2893" s="5">
        <v>5128</v>
      </c>
      <c r="G2893" s="5">
        <v>11724</v>
      </c>
      <c r="H2893" s="5">
        <v>15698</v>
      </c>
      <c r="I2893" s="5">
        <v>191</v>
      </c>
      <c r="J2893" s="5">
        <v>45</v>
      </c>
      <c r="K2893" s="5"/>
      <c r="L2893" s="5">
        <v>1657</v>
      </c>
      <c r="M2893" s="5">
        <v>2154</v>
      </c>
      <c r="N2893" s="5">
        <v>-497</v>
      </c>
      <c r="O2893" s="5">
        <v>452030</v>
      </c>
      <c r="P2893" s="3"/>
      <c r="Q2893" s="3"/>
    </row>
    <row r="2894" spans="1:17" x14ac:dyDescent="0.2">
      <c r="A2894" s="2">
        <v>2018</v>
      </c>
      <c r="B2894" s="1" t="s">
        <v>389</v>
      </c>
      <c r="C2894" s="2" t="s">
        <v>390</v>
      </c>
      <c r="D2894" s="2">
        <v>2355</v>
      </c>
      <c r="E2894" s="2">
        <v>27505</v>
      </c>
      <c r="F2894" s="2">
        <v>5998</v>
      </c>
      <c r="G2894" s="2">
        <v>13619</v>
      </c>
      <c r="H2894" s="2">
        <v>13792</v>
      </c>
      <c r="I2894" s="2">
        <v>240</v>
      </c>
      <c r="J2894" s="2">
        <v>38</v>
      </c>
      <c r="K2894" s="2"/>
      <c r="L2894" s="2">
        <v>1503</v>
      </c>
      <c r="M2894" s="2">
        <v>437</v>
      </c>
      <c r="N2894" s="2">
        <v>1066</v>
      </c>
      <c r="O2894" s="2">
        <v>452030</v>
      </c>
      <c r="P2894" s="3"/>
      <c r="Q2894" s="3"/>
    </row>
    <row r="2895" spans="1:17" x14ac:dyDescent="0.2">
      <c r="A2895" s="5">
        <v>2019</v>
      </c>
      <c r="B2895" s="4" t="s">
        <v>389</v>
      </c>
      <c r="C2895" s="5" t="s">
        <v>390</v>
      </c>
      <c r="D2895" s="5">
        <v>2434</v>
      </c>
      <c r="E2895" s="5">
        <v>28898</v>
      </c>
      <c r="F2895" s="5">
        <v>8252</v>
      </c>
      <c r="G2895" s="5">
        <v>15901</v>
      </c>
      <c r="H2895" s="5">
        <v>12907</v>
      </c>
      <c r="I2895" s="5">
        <v>275</v>
      </c>
      <c r="J2895" s="5">
        <v>21</v>
      </c>
      <c r="K2895" s="5"/>
      <c r="L2895" s="5">
        <v>1216</v>
      </c>
      <c r="M2895" s="5">
        <v>256</v>
      </c>
      <c r="N2895" s="5">
        <v>960</v>
      </c>
      <c r="O2895" s="5">
        <v>452030</v>
      </c>
      <c r="P2895" s="3"/>
      <c r="Q2895" s="3"/>
    </row>
    <row r="2896" spans="1:17" x14ac:dyDescent="0.2">
      <c r="A2896" s="2">
        <v>2004</v>
      </c>
      <c r="B2896" s="1" t="s">
        <v>391</v>
      </c>
      <c r="C2896" s="2" t="s">
        <v>392</v>
      </c>
      <c r="D2896" s="2">
        <v>35993</v>
      </c>
      <c r="E2896" s="2">
        <v>479921</v>
      </c>
      <c r="F2896" s="2">
        <v>245058</v>
      </c>
      <c r="G2896" s="2">
        <v>452164</v>
      </c>
      <c r="H2896" s="2">
        <v>27360</v>
      </c>
      <c r="I2896" s="2">
        <v>11980</v>
      </c>
      <c r="J2896" s="2">
        <v>816</v>
      </c>
      <c r="K2896" s="2"/>
      <c r="L2896" s="2">
        <v>1888</v>
      </c>
      <c r="M2896" s="2">
        <v>-916</v>
      </c>
      <c r="N2896" s="2">
        <v>2804</v>
      </c>
      <c r="O2896" s="2">
        <v>251020</v>
      </c>
      <c r="P2896" s="3"/>
      <c r="Q2896" s="3"/>
    </row>
    <row r="2897" spans="1:17" x14ac:dyDescent="0.2">
      <c r="A2897" s="5">
        <v>2005</v>
      </c>
      <c r="B2897" s="4" t="s">
        <v>391</v>
      </c>
      <c r="C2897" s="5" t="s">
        <v>392</v>
      </c>
      <c r="D2897" s="5">
        <v>32142</v>
      </c>
      <c r="E2897" s="5">
        <v>476078</v>
      </c>
      <c r="F2897" s="5">
        <v>246069</v>
      </c>
      <c r="G2897" s="5">
        <v>460442</v>
      </c>
      <c r="H2897" s="5">
        <v>14597</v>
      </c>
      <c r="I2897" s="5">
        <v>15768</v>
      </c>
      <c r="J2897" s="5">
        <v>883</v>
      </c>
      <c r="K2897" s="5"/>
      <c r="L2897" s="5">
        <v>-16336</v>
      </c>
      <c r="M2897" s="5">
        <v>-5878</v>
      </c>
      <c r="N2897" s="5">
        <v>-10567</v>
      </c>
      <c r="O2897" s="5">
        <v>251020</v>
      </c>
      <c r="P2897" s="3"/>
      <c r="Q2897" s="3"/>
    </row>
    <row r="2898" spans="1:17" x14ac:dyDescent="0.2">
      <c r="A2898" s="2">
        <v>2006</v>
      </c>
      <c r="B2898" s="1" t="s">
        <v>391</v>
      </c>
      <c r="C2898" s="2" t="s">
        <v>392</v>
      </c>
      <c r="D2898" s="2">
        <v>24261</v>
      </c>
      <c r="E2898" s="2">
        <v>186192</v>
      </c>
      <c r="F2898" s="2">
        <v>44869</v>
      </c>
      <c r="G2898" s="2">
        <v>190443</v>
      </c>
      <c r="H2898" s="2">
        <v>-5441</v>
      </c>
      <c r="I2898" s="2">
        <v>16945</v>
      </c>
      <c r="J2898" s="2"/>
      <c r="K2898" s="2"/>
      <c r="L2898" s="2">
        <v>-4763</v>
      </c>
      <c r="M2898" s="2">
        <v>-2785</v>
      </c>
      <c r="N2898" s="2">
        <v>-1978</v>
      </c>
      <c r="O2898" s="2">
        <v>251020</v>
      </c>
      <c r="P2898" s="3"/>
      <c r="Q2898" s="3"/>
    </row>
    <row r="2899" spans="1:17" x14ac:dyDescent="0.2">
      <c r="A2899" s="5">
        <v>2007</v>
      </c>
      <c r="B2899" s="4" t="s">
        <v>391</v>
      </c>
      <c r="C2899" s="5" t="s">
        <v>392</v>
      </c>
      <c r="D2899" s="5">
        <v>26956</v>
      </c>
      <c r="E2899" s="5">
        <v>148883</v>
      </c>
      <c r="F2899" s="5">
        <v>40185</v>
      </c>
      <c r="G2899" s="5">
        <v>184363</v>
      </c>
      <c r="H2899" s="5">
        <v>-37094</v>
      </c>
      <c r="I2899" s="5">
        <v>3307</v>
      </c>
      <c r="J2899" s="5"/>
      <c r="K2899" s="5">
        <v>406</v>
      </c>
      <c r="L2899" s="5">
        <v>-5729</v>
      </c>
      <c r="M2899" s="5">
        <v>37162</v>
      </c>
      <c r="N2899" s="5">
        <v>-38732</v>
      </c>
      <c r="O2899" s="5">
        <v>251020</v>
      </c>
      <c r="P2899" s="3"/>
      <c r="Q2899" s="3"/>
    </row>
    <row r="2900" spans="1:17" x14ac:dyDescent="0.2">
      <c r="A2900" s="2">
        <v>2008</v>
      </c>
      <c r="B2900" s="1" t="s">
        <v>391</v>
      </c>
      <c r="C2900" s="2" t="s">
        <v>392</v>
      </c>
      <c r="D2900" s="2">
        <v>14066</v>
      </c>
      <c r="E2900" s="2">
        <v>91047</v>
      </c>
      <c r="F2900" s="2">
        <v>41941</v>
      </c>
      <c r="G2900" s="2">
        <v>176387</v>
      </c>
      <c r="H2900" s="2">
        <v>-86154</v>
      </c>
      <c r="I2900" s="2">
        <v>2479</v>
      </c>
      <c r="J2900" s="2"/>
      <c r="K2900" s="2">
        <v>-108</v>
      </c>
      <c r="L2900" s="2">
        <v>-29202</v>
      </c>
      <c r="M2900" s="2">
        <v>1766</v>
      </c>
      <c r="N2900" s="2">
        <v>-30860</v>
      </c>
      <c r="O2900" s="2">
        <v>251020</v>
      </c>
      <c r="P2900" s="3"/>
      <c r="Q2900" s="3"/>
    </row>
    <row r="2901" spans="1:17" x14ac:dyDescent="0.2">
      <c r="A2901" s="5">
        <v>2009</v>
      </c>
      <c r="B2901" s="4" t="s">
        <v>391</v>
      </c>
      <c r="C2901" s="5" t="s">
        <v>392</v>
      </c>
      <c r="D2901" s="5">
        <v>36730</v>
      </c>
      <c r="E2901" s="5">
        <v>136295</v>
      </c>
      <c r="F2901" s="5">
        <v>6286</v>
      </c>
      <c r="G2901" s="5">
        <v>107340</v>
      </c>
      <c r="H2901" s="5">
        <v>28247</v>
      </c>
      <c r="I2901" s="5">
        <v>6151</v>
      </c>
      <c r="J2901" s="5"/>
      <c r="K2901" s="5">
        <v>396</v>
      </c>
      <c r="L2901" s="5">
        <v>103051</v>
      </c>
      <c r="M2901" s="5">
        <v>-2166</v>
      </c>
      <c r="N2901" s="5">
        <v>104821</v>
      </c>
      <c r="O2901" s="5">
        <v>251020</v>
      </c>
      <c r="P2901" s="3"/>
      <c r="Q2901" s="3"/>
    </row>
    <row r="2902" spans="1:17" x14ac:dyDescent="0.2">
      <c r="A2902" s="2">
        <v>2010</v>
      </c>
      <c r="B2902" s="1" t="s">
        <v>391</v>
      </c>
      <c r="C2902" s="2" t="s">
        <v>392</v>
      </c>
      <c r="D2902" s="2">
        <v>28946</v>
      </c>
      <c r="E2902" s="2">
        <v>138898</v>
      </c>
      <c r="F2902" s="2">
        <v>10539</v>
      </c>
      <c r="G2902" s="2">
        <v>101739</v>
      </c>
      <c r="H2902" s="2">
        <v>36180</v>
      </c>
      <c r="I2902" s="2">
        <v>1197</v>
      </c>
      <c r="J2902" s="2">
        <v>465</v>
      </c>
      <c r="K2902" s="2">
        <v>331</v>
      </c>
      <c r="L2902" s="2">
        <v>7175</v>
      </c>
      <c r="M2902" s="2">
        <v>672</v>
      </c>
      <c r="N2902" s="2">
        <v>6172</v>
      </c>
      <c r="O2902" s="2">
        <v>251020</v>
      </c>
      <c r="P2902" s="3"/>
      <c r="Q2902" s="3"/>
    </row>
    <row r="2903" spans="1:17" x14ac:dyDescent="0.2">
      <c r="A2903" s="5">
        <v>2011</v>
      </c>
      <c r="B2903" s="4" t="s">
        <v>391</v>
      </c>
      <c r="C2903" s="5" t="s">
        <v>392</v>
      </c>
      <c r="D2903" s="5">
        <v>32968</v>
      </c>
      <c r="E2903" s="5">
        <v>144603</v>
      </c>
      <c r="F2903" s="5">
        <v>12752</v>
      </c>
      <c r="G2903" s="5">
        <v>105612</v>
      </c>
      <c r="H2903" s="5">
        <v>38120</v>
      </c>
      <c r="I2903" s="5">
        <v>835</v>
      </c>
      <c r="J2903" s="5">
        <v>455</v>
      </c>
      <c r="K2903" s="5">
        <v>97</v>
      </c>
      <c r="L2903" s="5">
        <v>9177</v>
      </c>
      <c r="M2903" s="5">
        <v>-110</v>
      </c>
      <c r="N2903" s="5">
        <v>9190</v>
      </c>
      <c r="O2903" s="5">
        <v>251020</v>
      </c>
      <c r="P2903" s="3"/>
      <c r="Q2903" s="3"/>
    </row>
    <row r="2904" spans="1:17" x14ac:dyDescent="0.2">
      <c r="A2904" s="2">
        <v>2012</v>
      </c>
      <c r="B2904" s="1" t="s">
        <v>391</v>
      </c>
      <c r="C2904" s="2" t="s">
        <v>392</v>
      </c>
      <c r="D2904" s="2">
        <v>28096</v>
      </c>
      <c r="E2904" s="2">
        <v>149422</v>
      </c>
      <c r="F2904" s="2">
        <v>15161</v>
      </c>
      <c r="G2904" s="2">
        <v>112422</v>
      </c>
      <c r="H2904" s="2">
        <v>36244</v>
      </c>
      <c r="I2904" s="2">
        <v>889</v>
      </c>
      <c r="J2904" s="2">
        <v>343</v>
      </c>
      <c r="K2904" s="2">
        <v>-52</v>
      </c>
      <c r="L2904" s="2">
        <v>-28695</v>
      </c>
      <c r="M2904" s="2">
        <v>-34831</v>
      </c>
      <c r="N2904" s="2">
        <v>6188</v>
      </c>
      <c r="O2904" s="2">
        <v>251020</v>
      </c>
      <c r="P2904" s="3"/>
      <c r="Q2904" s="3"/>
    </row>
    <row r="2905" spans="1:17" x14ac:dyDescent="0.2">
      <c r="A2905" s="5">
        <v>2013</v>
      </c>
      <c r="B2905" s="4" t="s">
        <v>391</v>
      </c>
      <c r="C2905" s="5" t="s">
        <v>392</v>
      </c>
      <c r="D2905" s="5">
        <v>30240</v>
      </c>
      <c r="E2905" s="5">
        <v>166344</v>
      </c>
      <c r="F2905" s="5">
        <v>22025</v>
      </c>
      <c r="G2905" s="5">
        <v>123170</v>
      </c>
      <c r="H2905" s="5">
        <v>42607</v>
      </c>
      <c r="I2905" s="5">
        <v>1130</v>
      </c>
      <c r="J2905" s="5">
        <v>246</v>
      </c>
      <c r="K2905" s="5">
        <v>-15</v>
      </c>
      <c r="L2905" s="5">
        <v>7458</v>
      </c>
      <c r="M2905" s="5">
        <v>2127</v>
      </c>
      <c r="N2905" s="5">
        <v>5346</v>
      </c>
      <c r="O2905" s="5">
        <v>251020</v>
      </c>
      <c r="P2905" s="3"/>
      <c r="Q2905" s="3"/>
    </row>
    <row r="2906" spans="1:17" x14ac:dyDescent="0.2">
      <c r="A2906" s="2">
        <v>2014</v>
      </c>
      <c r="B2906" s="1" t="s">
        <v>391</v>
      </c>
      <c r="C2906" s="2" t="s">
        <v>392</v>
      </c>
      <c r="D2906" s="2">
        <v>29514</v>
      </c>
      <c r="E2906" s="2">
        <v>177677</v>
      </c>
      <c r="F2906" s="2">
        <v>31853</v>
      </c>
      <c r="G2906" s="2">
        <v>141653</v>
      </c>
      <c r="H2906" s="2">
        <v>35457</v>
      </c>
      <c r="I2906" s="2">
        <v>1899</v>
      </c>
      <c r="J2906" s="2">
        <v>211</v>
      </c>
      <c r="K2906" s="2">
        <v>69</v>
      </c>
      <c r="L2906" s="2">
        <v>4246</v>
      </c>
      <c r="M2906" s="2">
        <v>228</v>
      </c>
      <c r="N2906" s="2">
        <v>3949</v>
      </c>
      <c r="O2906" s="2">
        <v>251020</v>
      </c>
      <c r="P2906" s="3"/>
      <c r="Q2906" s="3"/>
    </row>
    <row r="2907" spans="1:17" x14ac:dyDescent="0.2">
      <c r="A2907" s="5">
        <v>2015</v>
      </c>
      <c r="B2907" s="4" t="s">
        <v>391</v>
      </c>
      <c r="C2907" s="5" t="s">
        <v>392</v>
      </c>
      <c r="D2907" s="5">
        <v>24991</v>
      </c>
      <c r="E2907" s="5">
        <v>194520</v>
      </c>
      <c r="F2907" s="5">
        <v>43549</v>
      </c>
      <c r="G2907" s="5">
        <v>154197</v>
      </c>
      <c r="H2907" s="5">
        <v>39871</v>
      </c>
      <c r="I2907" s="5">
        <v>2160</v>
      </c>
      <c r="J2907" s="5">
        <v>169</v>
      </c>
      <c r="K2907" s="5">
        <v>-72</v>
      </c>
      <c r="L2907" s="5">
        <v>7718</v>
      </c>
      <c r="M2907" s="5">
        <v>-1897</v>
      </c>
      <c r="N2907" s="5">
        <v>9687</v>
      </c>
      <c r="O2907" s="5">
        <v>251020</v>
      </c>
      <c r="P2907" s="3"/>
      <c r="Q2907" s="3"/>
    </row>
    <row r="2908" spans="1:17" x14ac:dyDescent="0.2">
      <c r="A2908" s="2">
        <v>2016</v>
      </c>
      <c r="B2908" s="1" t="s">
        <v>391</v>
      </c>
      <c r="C2908" s="2" t="s">
        <v>392</v>
      </c>
      <c r="D2908" s="2">
        <v>26414</v>
      </c>
      <c r="E2908" s="2">
        <v>221690</v>
      </c>
      <c r="F2908" s="2">
        <v>55600</v>
      </c>
      <c r="G2908" s="2">
        <v>177615</v>
      </c>
      <c r="H2908" s="2">
        <v>43836</v>
      </c>
      <c r="I2908" s="2">
        <v>2820</v>
      </c>
      <c r="J2908" s="2">
        <v>185</v>
      </c>
      <c r="K2908" s="2">
        <v>-159</v>
      </c>
      <c r="L2908" s="2">
        <v>11684</v>
      </c>
      <c r="M2908" s="2">
        <v>2416</v>
      </c>
      <c r="N2908" s="2">
        <v>9427</v>
      </c>
      <c r="O2908" s="2">
        <v>251020</v>
      </c>
      <c r="P2908" s="3"/>
      <c r="Q2908" s="3"/>
    </row>
    <row r="2909" spans="1:17" x14ac:dyDescent="0.2">
      <c r="A2909" s="5">
        <v>2017</v>
      </c>
      <c r="B2909" s="4" t="s">
        <v>391</v>
      </c>
      <c r="C2909" s="5" t="s">
        <v>392</v>
      </c>
      <c r="D2909" s="5">
        <v>25570</v>
      </c>
      <c r="E2909" s="5">
        <v>212482</v>
      </c>
      <c r="F2909" s="5">
        <v>67254</v>
      </c>
      <c r="G2909" s="5">
        <v>176282</v>
      </c>
      <c r="H2909" s="5">
        <v>35001</v>
      </c>
      <c r="I2909" s="5">
        <v>3321</v>
      </c>
      <c r="J2909" s="5">
        <v>266</v>
      </c>
      <c r="K2909" s="5">
        <v>-18</v>
      </c>
      <c r="L2909" s="5">
        <v>11863</v>
      </c>
      <c r="M2909" s="5">
        <v>11533</v>
      </c>
      <c r="N2909" s="5">
        <v>-3864</v>
      </c>
      <c r="O2909" s="5">
        <v>251020</v>
      </c>
      <c r="P2909" s="3"/>
      <c r="Q2909" s="3"/>
    </row>
    <row r="2910" spans="1:17" x14ac:dyDescent="0.2">
      <c r="A2910" s="2">
        <v>2018</v>
      </c>
      <c r="B2910" s="1" t="s">
        <v>391</v>
      </c>
      <c r="C2910" s="2" t="s">
        <v>392</v>
      </c>
      <c r="D2910" s="2">
        <v>28893</v>
      </c>
      <c r="E2910" s="2">
        <v>227339</v>
      </c>
      <c r="F2910" s="2">
        <v>73060</v>
      </c>
      <c r="G2910" s="2">
        <v>184562</v>
      </c>
      <c r="H2910" s="2">
        <v>38860</v>
      </c>
      <c r="I2910" s="2">
        <v>655</v>
      </c>
      <c r="J2910" s="2">
        <v>335</v>
      </c>
      <c r="K2910" s="2">
        <v>-9</v>
      </c>
      <c r="L2910" s="2">
        <v>8549</v>
      </c>
      <c r="M2910" s="2">
        <v>474</v>
      </c>
      <c r="N2910" s="2">
        <v>8014</v>
      </c>
      <c r="O2910" s="2">
        <v>251020</v>
      </c>
      <c r="P2910" s="3"/>
      <c r="Q2910" s="3"/>
    </row>
    <row r="2911" spans="1:17" x14ac:dyDescent="0.2">
      <c r="A2911" s="5">
        <v>2019</v>
      </c>
      <c r="B2911" s="4" t="s">
        <v>391</v>
      </c>
      <c r="C2911" s="5" t="s">
        <v>392</v>
      </c>
      <c r="D2911" s="5">
        <v>26595</v>
      </c>
      <c r="E2911" s="5">
        <v>228037</v>
      </c>
      <c r="F2911" s="5">
        <v>67173</v>
      </c>
      <c r="G2911" s="5">
        <v>182080</v>
      </c>
      <c r="H2911" s="5">
        <v>41792</v>
      </c>
      <c r="I2911" s="5">
        <v>782</v>
      </c>
      <c r="J2911" s="5">
        <v>429</v>
      </c>
      <c r="K2911" s="5">
        <v>-65</v>
      </c>
      <c r="L2911" s="5">
        <v>7436</v>
      </c>
      <c r="M2911" s="5">
        <v>769</v>
      </c>
      <c r="N2911" s="5">
        <v>6732</v>
      </c>
      <c r="O2911" s="5">
        <v>251020</v>
      </c>
      <c r="P2911" s="3"/>
      <c r="Q2911" s="3"/>
    </row>
    <row r="2912" spans="1:17" x14ac:dyDescent="0.2">
      <c r="A2912" s="2">
        <v>2004</v>
      </c>
      <c r="B2912" s="1" t="s">
        <v>393</v>
      </c>
      <c r="C2912" s="2" t="s">
        <v>394</v>
      </c>
      <c r="D2912" s="2">
        <v>2143.3969999999999</v>
      </c>
      <c r="E2912" s="2">
        <v>3313.3510000000001</v>
      </c>
      <c r="F2912" s="2">
        <v>1.9019999999999999</v>
      </c>
      <c r="G2912" s="2">
        <v>384.29500000000002</v>
      </c>
      <c r="H2912" s="2">
        <v>2929.056</v>
      </c>
      <c r="I2912" s="2">
        <v>0.86199999999999999</v>
      </c>
      <c r="J2912" s="2">
        <v>15.996</v>
      </c>
      <c r="K2912" s="2">
        <v>0</v>
      </c>
      <c r="L2912" s="2">
        <v>650.23400000000004</v>
      </c>
      <c r="M2912" s="2">
        <v>251.11500000000001</v>
      </c>
      <c r="N2912" s="2">
        <v>399.11900000000003</v>
      </c>
      <c r="O2912" s="2">
        <v>502030</v>
      </c>
      <c r="P2912" s="3"/>
      <c r="Q2912" s="3"/>
    </row>
    <row r="2913" spans="1:17" x14ac:dyDescent="0.2">
      <c r="A2913" s="5">
        <v>2005</v>
      </c>
      <c r="B2913" s="4" t="s">
        <v>393</v>
      </c>
      <c r="C2913" s="5" t="s">
        <v>394</v>
      </c>
      <c r="D2913" s="5">
        <v>8034.2470000000003</v>
      </c>
      <c r="E2913" s="5">
        <v>10271.813</v>
      </c>
      <c r="F2913" s="5">
        <v>0</v>
      </c>
      <c r="G2913" s="5">
        <v>852.85599999999999</v>
      </c>
      <c r="H2913" s="5">
        <v>9418.9570000000003</v>
      </c>
      <c r="I2913" s="5">
        <v>0.77600000000000002</v>
      </c>
      <c r="J2913" s="5">
        <v>121.038</v>
      </c>
      <c r="K2913" s="5">
        <v>0</v>
      </c>
      <c r="L2913" s="5">
        <v>2141.6770000000001</v>
      </c>
      <c r="M2913" s="5">
        <v>676.28</v>
      </c>
      <c r="N2913" s="5">
        <v>1465.3969999999999</v>
      </c>
      <c r="O2913" s="5">
        <v>502030</v>
      </c>
      <c r="P2913" s="3"/>
      <c r="Q2913" s="3"/>
    </row>
    <row r="2914" spans="1:17" x14ac:dyDescent="0.2">
      <c r="A2914" s="2">
        <v>2006</v>
      </c>
      <c r="B2914" s="1" t="s">
        <v>393</v>
      </c>
      <c r="C2914" s="2" t="s">
        <v>394</v>
      </c>
      <c r="D2914" s="2">
        <v>11243.914000000001</v>
      </c>
      <c r="E2914" s="2">
        <v>18473.350999999999</v>
      </c>
      <c r="F2914" s="2">
        <v>0</v>
      </c>
      <c r="G2914" s="2">
        <v>1433.511</v>
      </c>
      <c r="H2914" s="2">
        <v>17039.84</v>
      </c>
      <c r="I2914" s="2">
        <v>0.25700000000000001</v>
      </c>
      <c r="J2914" s="2">
        <v>412.06299999999999</v>
      </c>
      <c r="K2914" s="2">
        <v>0</v>
      </c>
      <c r="L2914" s="2">
        <v>4011.04</v>
      </c>
      <c r="M2914" s="2">
        <v>933.59400000000005</v>
      </c>
      <c r="N2914" s="2">
        <v>3077.4459999999999</v>
      </c>
      <c r="O2914" s="2">
        <v>502030</v>
      </c>
      <c r="P2914" s="3"/>
      <c r="Q2914" s="3"/>
    </row>
    <row r="2915" spans="1:17" x14ac:dyDescent="0.2">
      <c r="A2915" s="5">
        <v>2007</v>
      </c>
      <c r="B2915" s="4" t="s">
        <v>393</v>
      </c>
      <c r="C2915" s="5" t="s">
        <v>394</v>
      </c>
      <c r="D2915" s="5">
        <v>14218.612999999999</v>
      </c>
      <c r="E2915" s="5">
        <v>25335.806</v>
      </c>
      <c r="F2915" s="5">
        <v>0</v>
      </c>
      <c r="G2915" s="5">
        <v>2646.127</v>
      </c>
      <c r="H2915" s="5">
        <v>22689.679</v>
      </c>
      <c r="I2915" s="5">
        <v>1.2030000000000001</v>
      </c>
      <c r="J2915" s="5">
        <v>559.20500000000004</v>
      </c>
      <c r="K2915" s="5">
        <v>0</v>
      </c>
      <c r="L2915" s="5">
        <v>5673.98</v>
      </c>
      <c r="M2915" s="5">
        <v>1470.26</v>
      </c>
      <c r="N2915" s="5">
        <v>4203.72</v>
      </c>
      <c r="O2915" s="5">
        <v>502030</v>
      </c>
      <c r="P2915" s="3"/>
      <c r="Q2915" s="3"/>
    </row>
    <row r="2916" spans="1:17" x14ac:dyDescent="0.2">
      <c r="A2916" s="2">
        <v>2008</v>
      </c>
      <c r="B2916" s="1" t="s">
        <v>393</v>
      </c>
      <c r="C2916" s="2" t="s">
        <v>394</v>
      </c>
      <c r="D2916" s="2">
        <v>15845.771000000001</v>
      </c>
      <c r="E2916" s="2">
        <v>31767.575000000001</v>
      </c>
      <c r="F2916" s="2">
        <v>0</v>
      </c>
      <c r="G2916" s="2">
        <v>3528.7130000000002</v>
      </c>
      <c r="H2916" s="2">
        <v>28238.862000000001</v>
      </c>
      <c r="I2916" s="2"/>
      <c r="J2916" s="2">
        <v>389.53300000000002</v>
      </c>
      <c r="K2916" s="2">
        <v>0</v>
      </c>
      <c r="L2916" s="2">
        <v>5853.5959999999995</v>
      </c>
      <c r="M2916" s="2">
        <v>1626.7380000000001</v>
      </c>
      <c r="N2916" s="2">
        <v>4226.8580000000002</v>
      </c>
      <c r="O2916" s="2">
        <v>502030</v>
      </c>
      <c r="P2916" s="3"/>
      <c r="Q2916" s="3"/>
    </row>
    <row r="2917" spans="1:17" x14ac:dyDescent="0.2">
      <c r="A2917" s="5">
        <v>2009</v>
      </c>
      <c r="B2917" s="4" t="s">
        <v>393</v>
      </c>
      <c r="C2917" s="5" t="s">
        <v>394</v>
      </c>
      <c r="D2917" s="5">
        <v>24484.775000000001</v>
      </c>
      <c r="E2917" s="5">
        <v>40496.777999999998</v>
      </c>
      <c r="F2917" s="5">
        <v>0</v>
      </c>
      <c r="G2917" s="5">
        <v>4492.5540000000001</v>
      </c>
      <c r="H2917" s="5">
        <v>36004.224000000002</v>
      </c>
      <c r="I2917" s="5">
        <v>0</v>
      </c>
      <c r="J2917" s="5">
        <v>229.673</v>
      </c>
      <c r="K2917" s="5">
        <v>0</v>
      </c>
      <c r="L2917" s="5">
        <v>8381.1890000000003</v>
      </c>
      <c r="M2917" s="5">
        <v>1860.741</v>
      </c>
      <c r="N2917" s="5">
        <v>6520.4480000000003</v>
      </c>
      <c r="O2917" s="5">
        <v>502030</v>
      </c>
      <c r="P2917" s="3"/>
      <c r="Q2917" s="3"/>
    </row>
    <row r="2918" spans="1:17" x14ac:dyDescent="0.2">
      <c r="A2918" s="2">
        <v>2010</v>
      </c>
      <c r="B2918" s="1" t="s">
        <v>393</v>
      </c>
      <c r="C2918" s="2" t="s">
        <v>394</v>
      </c>
      <c r="D2918" s="2">
        <v>34975</v>
      </c>
      <c r="E2918" s="2">
        <v>57851</v>
      </c>
      <c r="F2918" s="2">
        <v>0</v>
      </c>
      <c r="G2918" s="2">
        <v>11610</v>
      </c>
      <c r="H2918" s="2">
        <v>46241</v>
      </c>
      <c r="I2918" s="2">
        <v>5</v>
      </c>
      <c r="J2918" s="2">
        <v>579</v>
      </c>
      <c r="K2918" s="2">
        <v>0</v>
      </c>
      <c r="L2918" s="2">
        <v>10796</v>
      </c>
      <c r="M2918" s="2">
        <v>2291</v>
      </c>
      <c r="N2918" s="2">
        <v>8505</v>
      </c>
      <c r="O2918" s="2">
        <v>502030</v>
      </c>
      <c r="P2918" s="3"/>
      <c r="Q2918" s="3"/>
    </row>
    <row r="2919" spans="1:17" x14ac:dyDescent="0.2">
      <c r="A2919" s="5">
        <v>2011</v>
      </c>
      <c r="B2919" s="4" t="s">
        <v>393</v>
      </c>
      <c r="C2919" s="5" t="s">
        <v>394</v>
      </c>
      <c r="D2919" s="5">
        <v>44626</v>
      </c>
      <c r="E2919" s="5">
        <v>72574</v>
      </c>
      <c r="F2919" s="5">
        <v>2986</v>
      </c>
      <c r="G2919" s="5">
        <v>14429</v>
      </c>
      <c r="H2919" s="5">
        <v>58145</v>
      </c>
      <c r="I2919" s="5">
        <v>58</v>
      </c>
      <c r="J2919" s="5">
        <v>812</v>
      </c>
      <c r="K2919" s="5">
        <v>0</v>
      </c>
      <c r="L2919" s="5">
        <v>12326</v>
      </c>
      <c r="M2919" s="5">
        <v>2589</v>
      </c>
      <c r="N2919" s="5">
        <v>9737</v>
      </c>
      <c r="O2919" s="5">
        <v>502030</v>
      </c>
      <c r="P2919" s="3"/>
      <c r="Q2919" s="3"/>
    </row>
    <row r="2920" spans="1:17" x14ac:dyDescent="0.2">
      <c r="A2920" s="2">
        <v>2012</v>
      </c>
      <c r="B2920" s="1" t="s">
        <v>393</v>
      </c>
      <c r="C2920" s="2" t="s">
        <v>394</v>
      </c>
      <c r="D2920" s="2">
        <v>48088</v>
      </c>
      <c r="E2920" s="2">
        <v>93798</v>
      </c>
      <c r="F2920" s="2">
        <v>2988</v>
      </c>
      <c r="G2920" s="2">
        <v>22083</v>
      </c>
      <c r="H2920" s="2">
        <v>71715</v>
      </c>
      <c r="I2920" s="2">
        <v>84</v>
      </c>
      <c r="J2920" s="2">
        <v>713</v>
      </c>
      <c r="K2920" s="2">
        <v>0</v>
      </c>
      <c r="L2920" s="2">
        <v>13386</v>
      </c>
      <c r="M2920" s="2">
        <v>2598</v>
      </c>
      <c r="N2920" s="2">
        <v>10737</v>
      </c>
      <c r="O2920" s="2">
        <v>502030</v>
      </c>
      <c r="P2920" s="3"/>
      <c r="Q2920" s="3"/>
    </row>
    <row r="2921" spans="1:17" x14ac:dyDescent="0.2">
      <c r="A2921" s="5">
        <v>2013</v>
      </c>
      <c r="B2921" s="4" t="s">
        <v>393</v>
      </c>
      <c r="C2921" s="5" t="s">
        <v>394</v>
      </c>
      <c r="D2921" s="5">
        <v>58717</v>
      </c>
      <c r="E2921" s="5">
        <v>110920</v>
      </c>
      <c r="F2921" s="5">
        <v>3245</v>
      </c>
      <c r="G2921" s="5">
        <v>23611</v>
      </c>
      <c r="H2921" s="5">
        <v>87309</v>
      </c>
      <c r="I2921" s="5">
        <v>83</v>
      </c>
      <c r="J2921" s="5">
        <v>785</v>
      </c>
      <c r="K2921" s="5">
        <v>0</v>
      </c>
      <c r="L2921" s="5">
        <v>14496</v>
      </c>
      <c r="M2921" s="5">
        <v>2282</v>
      </c>
      <c r="N2921" s="5">
        <v>12920</v>
      </c>
      <c r="O2921" s="5">
        <v>502030</v>
      </c>
      <c r="P2921" s="3"/>
      <c r="Q2921" s="3"/>
    </row>
    <row r="2922" spans="1:17" x14ac:dyDescent="0.2">
      <c r="A2922" s="2">
        <v>2014</v>
      </c>
      <c r="B2922" s="1" t="s">
        <v>393</v>
      </c>
      <c r="C2922" s="2" t="s">
        <v>394</v>
      </c>
      <c r="D2922" s="2">
        <v>64395</v>
      </c>
      <c r="E2922" s="2">
        <v>131133</v>
      </c>
      <c r="F2922" s="2">
        <v>3238</v>
      </c>
      <c r="G2922" s="2">
        <v>26633</v>
      </c>
      <c r="H2922" s="2">
        <v>104500</v>
      </c>
      <c r="I2922" s="2">
        <v>101</v>
      </c>
      <c r="J2922" s="2">
        <v>746</v>
      </c>
      <c r="K2922" s="2">
        <v>0</v>
      </c>
      <c r="L2922" s="2">
        <v>17259</v>
      </c>
      <c r="M2922" s="2">
        <v>3331</v>
      </c>
      <c r="N2922" s="2">
        <v>14444</v>
      </c>
      <c r="O2922" s="2">
        <v>502030</v>
      </c>
      <c r="P2922" s="3"/>
      <c r="Q2922" s="3"/>
    </row>
    <row r="2923" spans="1:17" x14ac:dyDescent="0.2">
      <c r="A2923" s="5">
        <v>2015</v>
      </c>
      <c r="B2923" s="4" t="s">
        <v>393</v>
      </c>
      <c r="C2923" s="5" t="s">
        <v>394</v>
      </c>
      <c r="D2923" s="5">
        <v>73066</v>
      </c>
      <c r="E2923" s="5">
        <v>147461</v>
      </c>
      <c r="F2923" s="5">
        <v>3220</v>
      </c>
      <c r="G2923" s="5">
        <v>27130</v>
      </c>
      <c r="H2923" s="5">
        <v>120331</v>
      </c>
      <c r="I2923" s="5">
        <v>104</v>
      </c>
      <c r="J2923" s="5">
        <v>999</v>
      </c>
      <c r="K2923" s="5">
        <v>0</v>
      </c>
      <c r="L2923" s="5">
        <v>19651</v>
      </c>
      <c r="M2923" s="5">
        <v>3303</v>
      </c>
      <c r="N2923" s="5">
        <v>16348</v>
      </c>
      <c r="O2923" s="5">
        <v>502030</v>
      </c>
      <c r="P2923" s="3"/>
      <c r="Q2923" s="3"/>
    </row>
    <row r="2924" spans="1:17" x14ac:dyDescent="0.2">
      <c r="A2924" s="2">
        <v>2016</v>
      </c>
      <c r="B2924" s="1" t="s">
        <v>393</v>
      </c>
      <c r="C2924" s="2" t="s">
        <v>394</v>
      </c>
      <c r="D2924" s="2">
        <v>86333</v>
      </c>
      <c r="E2924" s="2">
        <v>167497</v>
      </c>
      <c r="F2924" s="2">
        <v>3935</v>
      </c>
      <c r="G2924" s="2">
        <v>28461</v>
      </c>
      <c r="H2924" s="2">
        <v>139036</v>
      </c>
      <c r="I2924" s="2">
        <v>124</v>
      </c>
      <c r="J2924" s="2">
        <v>1220</v>
      </c>
      <c r="K2924" s="2">
        <v>0</v>
      </c>
      <c r="L2924" s="2">
        <v>24150</v>
      </c>
      <c r="M2924" s="2">
        <v>4672</v>
      </c>
      <c r="N2924" s="2">
        <v>19478</v>
      </c>
      <c r="O2924" s="2">
        <v>502030</v>
      </c>
      <c r="P2924" s="3"/>
      <c r="Q2924" s="3"/>
    </row>
    <row r="2925" spans="1:17" x14ac:dyDescent="0.2">
      <c r="A2925" s="5">
        <v>2017</v>
      </c>
      <c r="B2925" s="4" t="s">
        <v>393</v>
      </c>
      <c r="C2925" s="5" t="s">
        <v>394</v>
      </c>
      <c r="D2925" s="5">
        <v>101871</v>
      </c>
      <c r="E2925" s="5">
        <v>197295</v>
      </c>
      <c r="F2925" s="5">
        <v>3969</v>
      </c>
      <c r="G2925" s="5">
        <v>44793</v>
      </c>
      <c r="H2925" s="5">
        <v>152502</v>
      </c>
      <c r="I2925" s="5">
        <v>157</v>
      </c>
      <c r="J2925" s="5">
        <v>1312</v>
      </c>
      <c r="K2925" s="5"/>
      <c r="L2925" s="5">
        <v>27193</v>
      </c>
      <c r="M2925" s="5">
        <v>14531</v>
      </c>
      <c r="N2925" s="5">
        <v>12662</v>
      </c>
      <c r="O2925" s="5">
        <v>502030</v>
      </c>
      <c r="P2925" s="3"/>
      <c r="Q2925" s="3"/>
    </row>
    <row r="2926" spans="1:17" x14ac:dyDescent="0.2">
      <c r="A2926" s="2">
        <v>2018</v>
      </c>
      <c r="B2926" s="1" t="s">
        <v>393</v>
      </c>
      <c r="C2926" s="2" t="s">
        <v>394</v>
      </c>
      <c r="D2926" s="2">
        <v>109140</v>
      </c>
      <c r="E2926" s="2">
        <v>232792</v>
      </c>
      <c r="F2926" s="2">
        <v>4012</v>
      </c>
      <c r="G2926" s="2">
        <v>55164</v>
      </c>
      <c r="H2926" s="2">
        <v>177628</v>
      </c>
      <c r="I2926" s="2">
        <v>206</v>
      </c>
      <c r="J2926" s="2">
        <v>1878</v>
      </c>
      <c r="K2926" s="2"/>
      <c r="L2926" s="2">
        <v>34913</v>
      </c>
      <c r="M2926" s="2">
        <v>4177</v>
      </c>
      <c r="N2926" s="2">
        <v>30736</v>
      </c>
      <c r="O2926" s="2">
        <v>502030</v>
      </c>
      <c r="P2926" s="3"/>
      <c r="Q2926" s="3"/>
    </row>
    <row r="2927" spans="1:17" x14ac:dyDescent="0.2">
      <c r="A2927" s="5">
        <v>2019</v>
      </c>
      <c r="B2927" s="4" t="s">
        <v>393</v>
      </c>
      <c r="C2927" s="5" t="s">
        <v>394</v>
      </c>
      <c r="D2927" s="5">
        <v>119675</v>
      </c>
      <c r="E2927" s="5">
        <v>275909</v>
      </c>
      <c r="F2927" s="5">
        <v>15967</v>
      </c>
      <c r="G2927" s="5">
        <v>74467</v>
      </c>
      <c r="H2927" s="5">
        <v>201442</v>
      </c>
      <c r="I2927" s="5">
        <v>267</v>
      </c>
      <c r="J2927" s="5">
        <v>2427</v>
      </c>
      <c r="K2927" s="5"/>
      <c r="L2927" s="5">
        <v>39625</v>
      </c>
      <c r="M2927" s="5">
        <v>5282</v>
      </c>
      <c r="N2927" s="5">
        <v>34343</v>
      </c>
      <c r="O2927" s="5">
        <v>502030</v>
      </c>
      <c r="P2927" s="3"/>
      <c r="Q2927" s="3"/>
    </row>
    <row r="2928" spans="1:17" x14ac:dyDescent="0.2">
      <c r="A2928" s="2">
        <v>2004</v>
      </c>
      <c r="B2928" s="1" t="s">
        <v>395</v>
      </c>
      <c r="C2928" s="2" t="s">
        <v>396</v>
      </c>
      <c r="D2928" s="2">
        <v>134.94</v>
      </c>
      <c r="E2928" s="2">
        <v>4455.2470000000003</v>
      </c>
      <c r="F2928" s="2">
        <v>500.96800000000002</v>
      </c>
      <c r="G2928" s="2">
        <v>1858.4760000000001</v>
      </c>
      <c r="H2928" s="2">
        <v>2544.377</v>
      </c>
      <c r="I2928" s="2">
        <v>37.26</v>
      </c>
      <c r="J2928" s="2">
        <v>0</v>
      </c>
      <c r="K2928" s="2">
        <v>2.6880000000000002</v>
      </c>
      <c r="L2928" s="2">
        <v>638.60699999999997</v>
      </c>
      <c r="M2928" s="2">
        <v>240.36699999999999</v>
      </c>
      <c r="N2928" s="2">
        <v>395.55200000000002</v>
      </c>
      <c r="O2928" s="2">
        <v>255010</v>
      </c>
      <c r="P2928" s="3"/>
      <c r="Q2928" s="3"/>
    </row>
    <row r="2929" spans="1:17" x14ac:dyDescent="0.2">
      <c r="A2929" s="5">
        <v>2005</v>
      </c>
      <c r="B2929" s="4" t="s">
        <v>395</v>
      </c>
      <c r="C2929" s="5" t="s">
        <v>396</v>
      </c>
      <c r="D2929" s="5">
        <v>188.911</v>
      </c>
      <c r="E2929" s="5">
        <v>4771.5379999999996</v>
      </c>
      <c r="F2929" s="5">
        <v>500.88099999999997</v>
      </c>
      <c r="G2929" s="5">
        <v>2020.5340000000001</v>
      </c>
      <c r="H2929" s="5">
        <v>2693.9569999999999</v>
      </c>
      <c r="I2929" s="5">
        <v>29.564</v>
      </c>
      <c r="J2929" s="5"/>
      <c r="K2929" s="5">
        <v>3.2709999999999999</v>
      </c>
      <c r="L2929" s="5">
        <v>712.33500000000004</v>
      </c>
      <c r="M2929" s="5">
        <v>271.63</v>
      </c>
      <c r="N2929" s="5">
        <v>437.43400000000003</v>
      </c>
      <c r="O2929" s="5">
        <v>255010</v>
      </c>
      <c r="P2929" s="3"/>
      <c r="Q2929" s="3"/>
    </row>
    <row r="2930" spans="1:17" x14ac:dyDescent="0.2">
      <c r="A2930" s="2">
        <v>2006</v>
      </c>
      <c r="B2930" s="1" t="s">
        <v>395</v>
      </c>
      <c r="C2930" s="2" t="s">
        <v>396</v>
      </c>
      <c r="D2930" s="2">
        <v>135.97300000000001</v>
      </c>
      <c r="E2930" s="2">
        <v>4496.9840000000004</v>
      </c>
      <c r="F2930" s="2">
        <v>500</v>
      </c>
      <c r="G2930" s="2">
        <v>1886.277</v>
      </c>
      <c r="H2930" s="2">
        <v>2549.991</v>
      </c>
      <c r="I2930" s="2">
        <v>31.576000000000001</v>
      </c>
      <c r="J2930" s="2"/>
      <c r="K2930" s="2">
        <v>3.9910000000000001</v>
      </c>
      <c r="L2930" s="2">
        <v>774.90700000000004</v>
      </c>
      <c r="M2930" s="2">
        <v>295.51100000000002</v>
      </c>
      <c r="N2930" s="2">
        <v>475.40499999999997</v>
      </c>
      <c r="O2930" s="2">
        <v>255010</v>
      </c>
      <c r="P2930" s="3"/>
      <c r="Q2930" s="3"/>
    </row>
    <row r="2931" spans="1:17" x14ac:dyDescent="0.2">
      <c r="A2931" s="5">
        <v>2007</v>
      </c>
      <c r="B2931" s="4" t="s">
        <v>395</v>
      </c>
      <c r="C2931" s="5" t="s">
        <v>396</v>
      </c>
      <c r="D2931" s="5">
        <v>231.83699999999999</v>
      </c>
      <c r="E2931" s="5">
        <v>4774.0690000000004</v>
      </c>
      <c r="F2931" s="5">
        <v>500</v>
      </c>
      <c r="G2931" s="5">
        <v>1991.123</v>
      </c>
      <c r="H2931" s="5">
        <v>2716.7159999999999</v>
      </c>
      <c r="I2931" s="5">
        <v>31.327000000000002</v>
      </c>
      <c r="J2931" s="5"/>
      <c r="K2931" s="5">
        <v>4.9390000000000001</v>
      </c>
      <c r="L2931" s="5">
        <v>821.68399999999997</v>
      </c>
      <c r="M2931" s="5">
        <v>310.40600000000001</v>
      </c>
      <c r="N2931" s="5">
        <v>506.339</v>
      </c>
      <c r="O2931" s="5">
        <v>255010</v>
      </c>
      <c r="P2931" s="3"/>
      <c r="Q2931" s="3"/>
    </row>
    <row r="2932" spans="1:17" x14ac:dyDescent="0.2">
      <c r="A2932" s="2">
        <v>2008</v>
      </c>
      <c r="B2932" s="1" t="s">
        <v>395</v>
      </c>
      <c r="C2932" s="2" t="s">
        <v>396</v>
      </c>
      <c r="D2932" s="2">
        <v>67.777000000000001</v>
      </c>
      <c r="E2932" s="2">
        <v>4786.3500000000004</v>
      </c>
      <c r="F2932" s="2">
        <v>500</v>
      </c>
      <c r="G2932" s="2">
        <v>2392.9720000000002</v>
      </c>
      <c r="H2932" s="2">
        <v>2324.3319999999999</v>
      </c>
      <c r="I2932" s="2">
        <v>31.721</v>
      </c>
      <c r="J2932" s="2"/>
      <c r="K2932" s="2">
        <v>4.5609999999999999</v>
      </c>
      <c r="L2932" s="2">
        <v>773.029</v>
      </c>
      <c r="M2932" s="2">
        <v>293.05099999999999</v>
      </c>
      <c r="N2932" s="2">
        <v>475.41699999999997</v>
      </c>
      <c r="O2932" s="2">
        <v>255010</v>
      </c>
      <c r="P2932" s="3"/>
      <c r="Q2932" s="3"/>
    </row>
    <row r="2933" spans="1:17" x14ac:dyDescent="0.2">
      <c r="A2933" s="5">
        <v>2009</v>
      </c>
      <c r="B2933" s="4" t="s">
        <v>395</v>
      </c>
      <c r="C2933" s="5" t="s">
        <v>396</v>
      </c>
      <c r="D2933" s="5">
        <v>336.803</v>
      </c>
      <c r="E2933" s="5">
        <v>5004.6890000000003</v>
      </c>
      <c r="F2933" s="5">
        <v>500</v>
      </c>
      <c r="G2933" s="5">
        <v>2375.317</v>
      </c>
      <c r="H2933" s="5">
        <v>2621.33</v>
      </c>
      <c r="I2933" s="5">
        <v>27.885000000000002</v>
      </c>
      <c r="J2933" s="5"/>
      <c r="K2933" s="5"/>
      <c r="L2933" s="5">
        <v>644.16499999999996</v>
      </c>
      <c r="M2933" s="5">
        <v>244.59</v>
      </c>
      <c r="N2933" s="5">
        <v>399.57499999999999</v>
      </c>
      <c r="O2933" s="5">
        <v>255010</v>
      </c>
      <c r="P2933" s="3"/>
      <c r="Q2933" s="3"/>
    </row>
    <row r="2934" spans="1:17" x14ac:dyDescent="0.2">
      <c r="A2934" s="2">
        <v>2010</v>
      </c>
      <c r="B2934" s="1" t="s">
        <v>395</v>
      </c>
      <c r="C2934" s="2" t="s">
        <v>396</v>
      </c>
      <c r="D2934" s="2">
        <v>529.96799999999996</v>
      </c>
      <c r="E2934" s="2">
        <v>5465.0439999999999</v>
      </c>
      <c r="F2934" s="2">
        <v>500</v>
      </c>
      <c r="G2934" s="2">
        <v>2662.33</v>
      </c>
      <c r="H2934" s="2">
        <v>2793.819</v>
      </c>
      <c r="I2934" s="2">
        <v>28.061</v>
      </c>
      <c r="J2934" s="2"/>
      <c r="K2934" s="2"/>
      <c r="L2934" s="2">
        <v>761.78300000000002</v>
      </c>
      <c r="M2934" s="2">
        <v>286.27199999999999</v>
      </c>
      <c r="N2934" s="2">
        <v>475.51100000000002</v>
      </c>
      <c r="O2934" s="2">
        <v>255010</v>
      </c>
      <c r="P2934" s="3"/>
      <c r="Q2934" s="3"/>
    </row>
    <row r="2935" spans="1:17" x14ac:dyDescent="0.2">
      <c r="A2935" s="5">
        <v>2011</v>
      </c>
      <c r="B2935" s="4" t="s">
        <v>395</v>
      </c>
      <c r="C2935" s="5" t="s">
        <v>396</v>
      </c>
      <c r="D2935" s="5">
        <v>525.05399999999997</v>
      </c>
      <c r="E2935" s="5">
        <v>5879.5910000000003</v>
      </c>
      <c r="F2935" s="5">
        <v>500</v>
      </c>
      <c r="G2935" s="5">
        <v>3086.7719999999999</v>
      </c>
      <c r="H2935" s="5">
        <v>2783.2350000000001</v>
      </c>
      <c r="I2935" s="5">
        <v>27.036000000000001</v>
      </c>
      <c r="J2935" s="5"/>
      <c r="K2935" s="5"/>
      <c r="L2935" s="5">
        <v>890.80600000000004</v>
      </c>
      <c r="M2935" s="5">
        <v>325.69</v>
      </c>
      <c r="N2935" s="5">
        <v>565.11599999999999</v>
      </c>
      <c r="O2935" s="5">
        <v>255010</v>
      </c>
      <c r="P2935" s="3"/>
      <c r="Q2935" s="3"/>
    </row>
    <row r="2936" spans="1:17" x14ac:dyDescent="0.2">
      <c r="A2936" s="2">
        <v>2012</v>
      </c>
      <c r="B2936" s="1" t="s">
        <v>395</v>
      </c>
      <c r="C2936" s="2" t="s">
        <v>396</v>
      </c>
      <c r="D2936" s="2">
        <v>403.09500000000003</v>
      </c>
      <c r="E2936" s="2">
        <v>6807.0609999999997</v>
      </c>
      <c r="F2936" s="2">
        <v>500</v>
      </c>
      <c r="G2936" s="2">
        <v>3798.8820000000001</v>
      </c>
      <c r="H2936" s="2">
        <v>2997.8870000000002</v>
      </c>
      <c r="I2936" s="2">
        <v>20.481999999999999</v>
      </c>
      <c r="J2936" s="2"/>
      <c r="K2936" s="2"/>
      <c r="L2936" s="2">
        <v>1018.932</v>
      </c>
      <c r="M2936" s="2">
        <v>370.89100000000002</v>
      </c>
      <c r="N2936" s="2">
        <v>648.04100000000005</v>
      </c>
      <c r="O2936" s="2">
        <v>255010</v>
      </c>
      <c r="P2936" s="3"/>
      <c r="Q2936" s="3"/>
    </row>
    <row r="2937" spans="1:17" x14ac:dyDescent="0.2">
      <c r="A2937" s="5">
        <v>2013</v>
      </c>
      <c r="B2937" s="4" t="s">
        <v>395</v>
      </c>
      <c r="C2937" s="5" t="s">
        <v>396</v>
      </c>
      <c r="D2937" s="5">
        <v>196.893</v>
      </c>
      <c r="E2937" s="5">
        <v>7680.2969999999996</v>
      </c>
      <c r="F2937" s="5">
        <v>764.65800000000002</v>
      </c>
      <c r="G2937" s="5">
        <v>4321.5290000000005</v>
      </c>
      <c r="H2937" s="5">
        <v>3349.0740000000001</v>
      </c>
      <c r="I2937" s="5">
        <v>26.971</v>
      </c>
      <c r="J2937" s="5"/>
      <c r="K2937" s="5"/>
      <c r="L2937" s="5">
        <v>1044.3040000000001</v>
      </c>
      <c r="M2937" s="5">
        <v>359.34500000000003</v>
      </c>
      <c r="N2937" s="5">
        <v>684.95899999999995</v>
      </c>
      <c r="O2937" s="5">
        <v>255010</v>
      </c>
      <c r="P2937" s="3"/>
      <c r="Q2937" s="3"/>
    </row>
    <row r="2938" spans="1:17" x14ac:dyDescent="0.2">
      <c r="A2938" s="2">
        <v>2014</v>
      </c>
      <c r="B2938" s="1" t="s">
        <v>395</v>
      </c>
      <c r="C2938" s="2" t="s">
        <v>396</v>
      </c>
      <c r="D2938" s="2">
        <v>137.72999999999999</v>
      </c>
      <c r="E2938" s="2">
        <v>8246.2379999999994</v>
      </c>
      <c r="F2938" s="2">
        <v>765.46600000000001</v>
      </c>
      <c r="G2938" s="2">
        <v>4933.8739999999998</v>
      </c>
      <c r="H2938" s="2">
        <v>3301.248</v>
      </c>
      <c r="I2938" s="2">
        <v>25.088000000000001</v>
      </c>
      <c r="J2938" s="2"/>
      <c r="K2938" s="2"/>
      <c r="L2938" s="2">
        <v>1117.739</v>
      </c>
      <c r="M2938" s="2">
        <v>406.45299999999997</v>
      </c>
      <c r="N2938" s="2">
        <v>711.28599999999994</v>
      </c>
      <c r="O2938" s="2">
        <v>255010</v>
      </c>
      <c r="P2938" s="3"/>
      <c r="Q2938" s="3"/>
    </row>
    <row r="2939" spans="1:17" x14ac:dyDescent="0.2">
      <c r="A2939" s="5">
        <v>2015</v>
      </c>
      <c r="B2939" s="4" t="s">
        <v>395</v>
      </c>
      <c r="C2939" s="5" t="s">
        <v>396</v>
      </c>
      <c r="D2939" s="5">
        <v>211.631</v>
      </c>
      <c r="E2939" s="5">
        <v>8144.7709999999997</v>
      </c>
      <c r="F2939" s="5">
        <v>625</v>
      </c>
      <c r="G2939" s="5">
        <v>4985.5290000000005</v>
      </c>
      <c r="H2939" s="5">
        <v>3146.567</v>
      </c>
      <c r="I2939" s="5">
        <v>21.661999999999999</v>
      </c>
      <c r="J2939" s="5"/>
      <c r="K2939" s="5"/>
      <c r="L2939" s="5">
        <v>1123.681</v>
      </c>
      <c r="M2939" s="5">
        <v>418.00900000000001</v>
      </c>
      <c r="N2939" s="5">
        <v>705.67200000000003</v>
      </c>
      <c r="O2939" s="5">
        <v>255010</v>
      </c>
      <c r="P2939" s="3"/>
      <c r="Q2939" s="3"/>
    </row>
    <row r="2940" spans="1:17" x14ac:dyDescent="0.2">
      <c r="A2940" s="2">
        <v>2016</v>
      </c>
      <c r="B2940" s="1" t="s">
        <v>395</v>
      </c>
      <c r="C2940" s="2" t="s">
        <v>396</v>
      </c>
      <c r="D2940" s="2">
        <v>242.87899999999999</v>
      </c>
      <c r="E2940" s="2">
        <v>8859.4</v>
      </c>
      <c r="F2940" s="2">
        <v>875</v>
      </c>
      <c r="G2940" s="2">
        <v>5652.0439999999999</v>
      </c>
      <c r="H2940" s="2">
        <v>3193.7280000000001</v>
      </c>
      <c r="I2940" s="2">
        <v>21.084</v>
      </c>
      <c r="J2940" s="2"/>
      <c r="K2940" s="2"/>
      <c r="L2940" s="2">
        <v>1074.3399999999999</v>
      </c>
      <c r="M2940" s="2">
        <v>387.1</v>
      </c>
      <c r="N2940" s="2">
        <v>687.24</v>
      </c>
      <c r="O2940" s="2">
        <v>255010</v>
      </c>
      <c r="P2940" s="3"/>
      <c r="Q2940" s="3"/>
    </row>
    <row r="2941" spans="1:17" x14ac:dyDescent="0.2">
      <c r="A2941" s="5">
        <v>2017</v>
      </c>
      <c r="B2941" s="4" t="s">
        <v>395</v>
      </c>
      <c r="C2941" s="5" t="s">
        <v>396</v>
      </c>
      <c r="D2941" s="5">
        <v>314.899</v>
      </c>
      <c r="E2941" s="5">
        <v>12412.380999999999</v>
      </c>
      <c r="F2941" s="5">
        <v>3245.009</v>
      </c>
      <c r="G2941" s="5">
        <v>8948.2250000000004</v>
      </c>
      <c r="H2941" s="5">
        <v>3412.152</v>
      </c>
      <c r="I2941" s="5">
        <v>41.485999999999997</v>
      </c>
      <c r="J2941" s="5"/>
      <c r="K2941" s="5"/>
      <c r="L2941" s="5">
        <v>1009.268</v>
      </c>
      <c r="M2941" s="5">
        <v>392.51100000000002</v>
      </c>
      <c r="N2941" s="5">
        <v>616.75699999999995</v>
      </c>
      <c r="O2941" s="5">
        <v>255010</v>
      </c>
      <c r="P2941" s="3"/>
      <c r="Q2941" s="3"/>
    </row>
    <row r="2942" spans="1:17" x14ac:dyDescent="0.2">
      <c r="A2942" s="2">
        <v>2018</v>
      </c>
      <c r="B2942" s="1" t="s">
        <v>395</v>
      </c>
      <c r="C2942" s="2" t="s">
        <v>396</v>
      </c>
      <c r="D2942" s="2">
        <v>333.54700000000003</v>
      </c>
      <c r="E2942" s="2">
        <v>12683.04</v>
      </c>
      <c r="F2942" s="2">
        <v>3143.28</v>
      </c>
      <c r="G2942" s="2">
        <v>9211.0490000000009</v>
      </c>
      <c r="H2942" s="2">
        <v>3450.451</v>
      </c>
      <c r="I2942" s="2">
        <v>101.925</v>
      </c>
      <c r="J2942" s="2"/>
      <c r="K2942" s="2"/>
      <c r="L2942" s="2">
        <v>1075.6120000000001</v>
      </c>
      <c r="M2942" s="2">
        <v>265.13799999999998</v>
      </c>
      <c r="N2942" s="2">
        <v>810.47400000000005</v>
      </c>
      <c r="O2942" s="2">
        <v>255010</v>
      </c>
      <c r="P2942" s="3"/>
      <c r="Q2942" s="3"/>
    </row>
    <row r="2943" spans="1:17" x14ac:dyDescent="0.2">
      <c r="A2943" s="5">
        <v>2019</v>
      </c>
      <c r="B2943" s="4" t="s">
        <v>395</v>
      </c>
      <c r="C2943" s="5" t="s">
        <v>396</v>
      </c>
      <c r="D2943" s="5">
        <v>276.99200000000002</v>
      </c>
      <c r="E2943" s="5">
        <v>14645.629000000001</v>
      </c>
      <c r="F2943" s="5">
        <v>4522.3969999999999</v>
      </c>
      <c r="G2943" s="5">
        <v>10950.129000000001</v>
      </c>
      <c r="H2943" s="5">
        <v>3674.7069999999999</v>
      </c>
      <c r="I2943" s="5">
        <v>95.710999999999999</v>
      </c>
      <c r="J2943" s="5"/>
      <c r="K2943" s="5"/>
      <c r="L2943" s="5">
        <v>830.3</v>
      </c>
      <c r="M2943" s="5">
        <v>209.215</v>
      </c>
      <c r="N2943" s="5">
        <v>621.08500000000004</v>
      </c>
      <c r="O2943" s="5">
        <v>255010</v>
      </c>
      <c r="P2943" s="3"/>
      <c r="Q2943" s="3"/>
    </row>
    <row r="2944" spans="1:17" x14ac:dyDescent="0.2">
      <c r="A2944" s="2">
        <v>2003</v>
      </c>
      <c r="B2944" s="1" t="s">
        <v>397</v>
      </c>
      <c r="C2944" s="2" t="s">
        <v>398</v>
      </c>
      <c r="D2944" s="2">
        <v>34.472000000000001</v>
      </c>
      <c r="E2944" s="2">
        <v>832.89499999999998</v>
      </c>
      <c r="F2944" s="2">
        <v>14.137</v>
      </c>
      <c r="G2944" s="2">
        <v>360.34300000000002</v>
      </c>
      <c r="H2944" s="2">
        <v>449.42200000000003</v>
      </c>
      <c r="I2944" s="2"/>
      <c r="J2944" s="2"/>
      <c r="K2944" s="2">
        <v>8.9849999999999994</v>
      </c>
      <c r="L2944" s="2">
        <v>108.73399999999999</v>
      </c>
      <c r="M2944" s="2">
        <v>37.305999999999997</v>
      </c>
      <c r="N2944" s="2">
        <v>62.442999999999998</v>
      </c>
      <c r="O2944" s="2">
        <v>451020</v>
      </c>
      <c r="P2944" s="3"/>
      <c r="Q2944" s="3"/>
    </row>
    <row r="2945" spans="1:17" x14ac:dyDescent="0.2">
      <c r="A2945" s="5">
        <v>2004</v>
      </c>
      <c r="B2945" s="4" t="s">
        <v>397</v>
      </c>
      <c r="C2945" s="5" t="s">
        <v>398</v>
      </c>
      <c r="D2945" s="5">
        <v>48.978999999999999</v>
      </c>
      <c r="E2945" s="5">
        <v>853.505</v>
      </c>
      <c r="F2945" s="5">
        <v>2.4409999999999998</v>
      </c>
      <c r="G2945" s="5">
        <v>258.815</v>
      </c>
      <c r="H2945" s="5">
        <v>578.35</v>
      </c>
      <c r="I2945" s="5"/>
      <c r="J2945" s="5"/>
      <c r="K2945" s="5">
        <v>7.67</v>
      </c>
      <c r="L2945" s="5">
        <v>153.917</v>
      </c>
      <c r="M2945" s="5">
        <v>53.350999999999999</v>
      </c>
      <c r="N2945" s="5">
        <v>92.896000000000001</v>
      </c>
      <c r="O2945" s="5">
        <v>451020</v>
      </c>
      <c r="P2945" s="3"/>
      <c r="Q2945" s="3"/>
    </row>
    <row r="2946" spans="1:17" x14ac:dyDescent="0.2">
      <c r="A2946" s="2">
        <v>2005</v>
      </c>
      <c r="B2946" s="1" t="s">
        <v>397</v>
      </c>
      <c r="C2946" s="2" t="s">
        <v>398</v>
      </c>
      <c r="D2946" s="2">
        <v>218.47499999999999</v>
      </c>
      <c r="E2946" s="2">
        <v>1018.678</v>
      </c>
      <c r="F2946" s="2">
        <v>0.746</v>
      </c>
      <c r="G2946" s="2">
        <v>235.459</v>
      </c>
      <c r="H2946" s="2">
        <v>770.22299999999996</v>
      </c>
      <c r="I2946" s="2"/>
      <c r="J2946" s="2"/>
      <c r="K2946" s="2">
        <v>8.4740000000000002</v>
      </c>
      <c r="L2946" s="2">
        <v>201.52</v>
      </c>
      <c r="M2946" s="2">
        <v>67.522000000000006</v>
      </c>
      <c r="N2946" s="2">
        <v>125.524</v>
      </c>
      <c r="O2946" s="2">
        <v>451020</v>
      </c>
      <c r="P2946" s="3"/>
      <c r="Q2946" s="3"/>
    </row>
    <row r="2947" spans="1:17" x14ac:dyDescent="0.2">
      <c r="A2947" s="5">
        <v>2006</v>
      </c>
      <c r="B2947" s="4" t="s">
        <v>397</v>
      </c>
      <c r="C2947" s="5" t="s">
        <v>398</v>
      </c>
      <c r="D2947" s="5">
        <v>308.87200000000001</v>
      </c>
      <c r="E2947" s="5">
        <v>1200.6289999999999</v>
      </c>
      <c r="F2947" s="5">
        <v>0</v>
      </c>
      <c r="G2947" s="5">
        <v>227.92</v>
      </c>
      <c r="H2947" s="5">
        <v>957.77599999999995</v>
      </c>
      <c r="I2947" s="5"/>
      <c r="J2947" s="5"/>
      <c r="K2947" s="5">
        <v>9.91</v>
      </c>
      <c r="L2947" s="5">
        <v>226.33099999999999</v>
      </c>
      <c r="M2947" s="5">
        <v>73.436000000000007</v>
      </c>
      <c r="N2947" s="5">
        <v>142.98500000000001</v>
      </c>
      <c r="O2947" s="5">
        <v>451020</v>
      </c>
      <c r="P2947" s="3"/>
      <c r="Q2947" s="3"/>
    </row>
    <row r="2948" spans="1:17" x14ac:dyDescent="0.2">
      <c r="A2948" s="2">
        <v>2007</v>
      </c>
      <c r="B2948" s="1" t="s">
        <v>397</v>
      </c>
      <c r="C2948" s="2" t="s">
        <v>398</v>
      </c>
      <c r="D2948" s="2">
        <v>456.06</v>
      </c>
      <c r="E2948" s="2">
        <v>1445.9069999999999</v>
      </c>
      <c r="F2948" s="2">
        <v>0</v>
      </c>
      <c r="G2948" s="2">
        <v>304.36500000000001</v>
      </c>
      <c r="H2948" s="2">
        <v>1126.818</v>
      </c>
      <c r="I2948" s="2"/>
      <c r="J2948" s="2"/>
      <c r="K2948" s="2">
        <v>8.0609999999999999</v>
      </c>
      <c r="L2948" s="2">
        <v>261.40300000000002</v>
      </c>
      <c r="M2948" s="2">
        <v>90.587999999999994</v>
      </c>
      <c r="N2948" s="2">
        <v>162.75399999999999</v>
      </c>
      <c r="O2948" s="2">
        <v>451020</v>
      </c>
      <c r="P2948" s="3"/>
      <c r="Q2948" s="3"/>
    </row>
    <row r="2949" spans="1:17" x14ac:dyDescent="0.2">
      <c r="A2949" s="5">
        <v>2008</v>
      </c>
      <c r="B2949" s="4" t="s">
        <v>397</v>
      </c>
      <c r="C2949" s="5" t="s">
        <v>398</v>
      </c>
      <c r="D2949" s="5">
        <v>426.935</v>
      </c>
      <c r="E2949" s="5">
        <v>1676.8209999999999</v>
      </c>
      <c r="F2949" s="5">
        <v>197.00299999999999</v>
      </c>
      <c r="G2949" s="5">
        <v>599.20100000000002</v>
      </c>
      <c r="H2949" s="5">
        <v>1047.0150000000001</v>
      </c>
      <c r="I2949" s="5"/>
      <c r="J2949" s="5"/>
      <c r="K2949" s="5">
        <v>36.960999999999999</v>
      </c>
      <c r="L2949" s="5">
        <v>161.42699999999999</v>
      </c>
      <c r="M2949" s="5">
        <v>87.248999999999995</v>
      </c>
      <c r="N2949" s="5">
        <v>37.216999999999999</v>
      </c>
      <c r="O2949" s="5">
        <v>451020</v>
      </c>
      <c r="P2949" s="3"/>
      <c r="Q2949" s="3"/>
    </row>
    <row r="2950" spans="1:17" x14ac:dyDescent="0.2">
      <c r="A2950" s="2">
        <v>2009</v>
      </c>
      <c r="B2950" s="1" t="s">
        <v>397</v>
      </c>
      <c r="C2950" s="2" t="s">
        <v>398</v>
      </c>
      <c r="D2950" s="2">
        <v>769.94600000000003</v>
      </c>
      <c r="E2950" s="2">
        <v>2039.326</v>
      </c>
      <c r="F2950" s="2">
        <v>421.13400000000001</v>
      </c>
      <c r="G2950" s="2">
        <v>1065.1369999999999</v>
      </c>
      <c r="H2950" s="2">
        <v>861.26400000000001</v>
      </c>
      <c r="I2950" s="2"/>
      <c r="J2950" s="2"/>
      <c r="K2950" s="2">
        <v>15.792</v>
      </c>
      <c r="L2950" s="2">
        <v>310.38900000000001</v>
      </c>
      <c r="M2950" s="2">
        <v>87.379000000000005</v>
      </c>
      <c r="N2950" s="2">
        <v>203.31700000000001</v>
      </c>
      <c r="O2950" s="2">
        <v>451020</v>
      </c>
      <c r="P2950" s="3"/>
      <c r="Q2950" s="3"/>
    </row>
    <row r="2951" spans="1:17" x14ac:dyDescent="0.2">
      <c r="A2951" s="5">
        <v>2010</v>
      </c>
      <c r="B2951" s="4" t="s">
        <v>397</v>
      </c>
      <c r="C2951" s="5" t="s">
        <v>398</v>
      </c>
      <c r="D2951" s="5">
        <v>1354.2850000000001</v>
      </c>
      <c r="E2951" s="5">
        <v>3350.5309999999999</v>
      </c>
      <c r="F2951" s="5">
        <v>354.01900000000001</v>
      </c>
      <c r="G2951" s="5">
        <v>1878.856</v>
      </c>
      <c r="H2951" s="5">
        <v>1184.5350000000001</v>
      </c>
      <c r="I2951" s="5"/>
      <c r="J2951" s="5"/>
      <c r="K2951" s="5">
        <v>18.917999999999999</v>
      </c>
      <c r="L2951" s="5">
        <v>324.20699999999999</v>
      </c>
      <c r="M2951" s="5">
        <v>95.075999999999993</v>
      </c>
      <c r="N2951" s="5">
        <v>209.238</v>
      </c>
      <c r="O2951" s="5">
        <v>451020</v>
      </c>
      <c r="P2951" s="3"/>
      <c r="Q2951" s="3"/>
    </row>
    <row r="2952" spans="1:17" x14ac:dyDescent="0.2">
      <c r="A2952" s="2">
        <v>2011</v>
      </c>
      <c r="B2952" s="1" t="s">
        <v>397</v>
      </c>
      <c r="C2952" s="2" t="s">
        <v>398</v>
      </c>
      <c r="D2952" s="2">
        <v>781.27499999999998</v>
      </c>
      <c r="E2952" s="2">
        <v>2688.143</v>
      </c>
      <c r="F2952" s="2">
        <v>312.98500000000001</v>
      </c>
      <c r="G2952" s="2">
        <v>1242.8</v>
      </c>
      <c r="H2952" s="2">
        <v>1172.184</v>
      </c>
      <c r="I2952" s="2"/>
      <c r="J2952" s="2"/>
      <c r="K2952" s="2">
        <v>29.405000000000001</v>
      </c>
      <c r="L2952" s="2">
        <v>300.447</v>
      </c>
      <c r="M2952" s="2">
        <v>82.881</v>
      </c>
      <c r="N2952" s="2">
        <v>188.161</v>
      </c>
      <c r="O2952" s="2">
        <v>451020</v>
      </c>
      <c r="P2952" s="3"/>
      <c r="Q2952" s="3"/>
    </row>
    <row r="2953" spans="1:17" x14ac:dyDescent="0.2">
      <c r="A2953" s="5">
        <v>2012</v>
      </c>
      <c r="B2953" s="4" t="s">
        <v>397</v>
      </c>
      <c r="C2953" s="5" t="s">
        <v>398</v>
      </c>
      <c r="D2953" s="5">
        <v>680.47</v>
      </c>
      <c r="E2953" s="5">
        <v>3125.056</v>
      </c>
      <c r="F2953" s="5">
        <v>963.46900000000005</v>
      </c>
      <c r="G2953" s="5">
        <v>1838.4490000000001</v>
      </c>
      <c r="H2953" s="5">
        <v>1146.085</v>
      </c>
      <c r="I2953" s="5">
        <v>31.7</v>
      </c>
      <c r="J2953" s="5"/>
      <c r="K2953" s="5">
        <v>22.588000000000001</v>
      </c>
      <c r="L2953" s="5">
        <v>334.28399999999999</v>
      </c>
      <c r="M2953" s="5">
        <v>95.570999999999998</v>
      </c>
      <c r="N2953" s="5">
        <v>216.125</v>
      </c>
      <c r="O2953" s="5">
        <v>451020</v>
      </c>
      <c r="P2953" s="3"/>
      <c r="Q2953" s="3"/>
    </row>
    <row r="2954" spans="1:17" x14ac:dyDescent="0.2">
      <c r="A2954" s="2">
        <v>2013</v>
      </c>
      <c r="B2954" s="1" t="s">
        <v>397</v>
      </c>
      <c r="C2954" s="2" t="s">
        <v>398</v>
      </c>
      <c r="D2954" s="2">
        <v>581.87199999999996</v>
      </c>
      <c r="E2954" s="2">
        <v>4018.65</v>
      </c>
      <c r="F2954" s="2">
        <v>1393.6790000000001</v>
      </c>
      <c r="G2954" s="2">
        <v>2885.8510000000001</v>
      </c>
      <c r="H2954" s="2">
        <v>997.22699999999998</v>
      </c>
      <c r="I2954" s="2">
        <v>32.700000000000003</v>
      </c>
      <c r="J2954" s="2"/>
      <c r="K2954" s="2">
        <v>24.666</v>
      </c>
      <c r="L2954" s="2">
        <v>377.35</v>
      </c>
      <c r="M2954" s="2">
        <v>107.398</v>
      </c>
      <c r="N2954" s="2">
        <v>245.286</v>
      </c>
      <c r="O2954" s="2">
        <v>451020</v>
      </c>
      <c r="P2954" s="3"/>
      <c r="Q2954" s="3"/>
    </row>
    <row r="2955" spans="1:17" x14ac:dyDescent="0.2">
      <c r="A2955" s="5">
        <v>2014</v>
      </c>
      <c r="B2955" s="4" t="s">
        <v>397</v>
      </c>
      <c r="C2955" s="5" t="s">
        <v>398</v>
      </c>
      <c r="D2955" s="5">
        <v>650.73900000000003</v>
      </c>
      <c r="E2955" s="5">
        <v>5793.5479999999998</v>
      </c>
      <c r="F2955" s="5">
        <v>1742.5</v>
      </c>
      <c r="G2955" s="5">
        <v>4929.9949999999999</v>
      </c>
      <c r="H2955" s="5">
        <v>757.976</v>
      </c>
      <c r="I2955" s="5">
        <v>43.496000000000002</v>
      </c>
      <c r="J2955" s="5"/>
      <c r="K2955" s="5">
        <v>31.074999999999999</v>
      </c>
      <c r="L2955" s="5">
        <v>417.11</v>
      </c>
      <c r="M2955" s="5">
        <v>107.995</v>
      </c>
      <c r="N2955" s="5">
        <v>278.04000000000002</v>
      </c>
      <c r="O2955" s="5">
        <v>451020</v>
      </c>
      <c r="P2955" s="3"/>
      <c r="Q2955" s="3"/>
    </row>
    <row r="2956" spans="1:17" x14ac:dyDescent="0.2">
      <c r="A2956" s="2">
        <v>2015</v>
      </c>
      <c r="B2956" s="1" t="s">
        <v>397</v>
      </c>
      <c r="C2956" s="2" t="s">
        <v>398</v>
      </c>
      <c r="D2956" s="2">
        <v>1044.7280000000001</v>
      </c>
      <c r="E2956" s="2">
        <v>10509.951999999999</v>
      </c>
      <c r="F2956" s="2">
        <v>4515.2860000000001</v>
      </c>
      <c r="G2956" s="2">
        <v>7632.5479999999998</v>
      </c>
      <c r="H2956" s="2">
        <v>2746.4760000000001</v>
      </c>
      <c r="I2956" s="2">
        <v>67.900000000000006</v>
      </c>
      <c r="J2956" s="2"/>
      <c r="K2956" s="2">
        <v>18.550999999999998</v>
      </c>
      <c r="L2956" s="2">
        <v>360.91199999999998</v>
      </c>
      <c r="M2956" s="2">
        <v>70.694999999999993</v>
      </c>
      <c r="N2956" s="2">
        <v>271.666</v>
      </c>
      <c r="O2956" s="2">
        <v>451020</v>
      </c>
      <c r="P2956" s="3"/>
      <c r="Q2956" s="3"/>
    </row>
    <row r="2957" spans="1:17" x14ac:dyDescent="0.2">
      <c r="A2957" s="5">
        <v>2016</v>
      </c>
      <c r="B2957" s="4" t="s">
        <v>397</v>
      </c>
      <c r="C2957" s="5" t="s">
        <v>398</v>
      </c>
      <c r="D2957" s="5">
        <v>1162.779</v>
      </c>
      <c r="E2957" s="5">
        <v>10664.35</v>
      </c>
      <c r="F2957" s="5">
        <v>4438.6120000000001</v>
      </c>
      <c r="G2957" s="5">
        <v>7885.0079999999998</v>
      </c>
      <c r="H2957" s="5">
        <v>2630.7910000000002</v>
      </c>
      <c r="I2957" s="5"/>
      <c r="J2957" s="5"/>
      <c r="K2957" s="5">
        <v>16.742999999999999</v>
      </c>
      <c r="L2957" s="5">
        <v>202.65700000000001</v>
      </c>
      <c r="M2957" s="5">
        <v>23.795000000000002</v>
      </c>
      <c r="N2957" s="5">
        <v>162.119</v>
      </c>
      <c r="O2957" s="5">
        <v>451020</v>
      </c>
      <c r="P2957" s="3"/>
      <c r="Q2957" s="3"/>
    </row>
    <row r="2958" spans="1:17" x14ac:dyDescent="0.2">
      <c r="A2958" s="2">
        <v>2017</v>
      </c>
      <c r="B2958" s="1" t="s">
        <v>397</v>
      </c>
      <c r="C2958" s="2" t="s">
        <v>398</v>
      </c>
      <c r="D2958" s="2">
        <v>1335.855</v>
      </c>
      <c r="E2958" s="2">
        <v>12998.069</v>
      </c>
      <c r="F2958" s="2">
        <v>4659.7160000000003</v>
      </c>
      <c r="G2958" s="2">
        <v>9032.8379999999997</v>
      </c>
      <c r="H2958" s="2">
        <v>3794.527</v>
      </c>
      <c r="I2958" s="2">
        <v>174.3</v>
      </c>
      <c r="J2958" s="2"/>
      <c r="K2958" s="2">
        <v>25.645</v>
      </c>
      <c r="L2958" s="2">
        <v>392.68299999999999</v>
      </c>
      <c r="M2958" s="2">
        <v>-101.387</v>
      </c>
      <c r="N2958" s="2">
        <v>468.42500000000001</v>
      </c>
      <c r="O2958" s="2">
        <v>451020</v>
      </c>
      <c r="P2958" s="3"/>
      <c r="Q2958" s="3"/>
    </row>
    <row r="2959" spans="1:17" x14ac:dyDescent="0.2">
      <c r="A2959" s="5">
        <v>2018</v>
      </c>
      <c r="B2959" s="4" t="s">
        <v>397</v>
      </c>
      <c r="C2959" s="5" t="s">
        <v>398</v>
      </c>
      <c r="D2959" s="5">
        <v>1210.8779999999999</v>
      </c>
      <c r="E2959" s="5">
        <v>13230.773999999999</v>
      </c>
      <c r="F2959" s="5">
        <v>5130.2430000000004</v>
      </c>
      <c r="G2959" s="5">
        <v>9044.4310000000005</v>
      </c>
      <c r="H2959" s="5">
        <v>3991.4070000000002</v>
      </c>
      <c r="I2959" s="5">
        <v>195.5</v>
      </c>
      <c r="J2959" s="5"/>
      <c r="K2959" s="5">
        <v>32.613999999999997</v>
      </c>
      <c r="L2959" s="5">
        <v>562.15499999999997</v>
      </c>
      <c r="M2959" s="5">
        <v>77.488</v>
      </c>
      <c r="N2959" s="5">
        <v>452.053</v>
      </c>
      <c r="O2959" s="5">
        <v>451020</v>
      </c>
      <c r="P2959" s="3"/>
      <c r="Q2959" s="3"/>
    </row>
    <row r="2960" spans="1:17" x14ac:dyDescent="0.2">
      <c r="A2960" s="2">
        <v>2019</v>
      </c>
      <c r="B2960" s="1" t="s">
        <v>397</v>
      </c>
      <c r="C2960" s="2" t="s">
        <v>398</v>
      </c>
      <c r="D2960" s="2">
        <v>1678.2729999999999</v>
      </c>
      <c r="E2960" s="2">
        <v>44480.161999999997</v>
      </c>
      <c r="F2960" s="2">
        <v>9611.8009999999995</v>
      </c>
      <c r="G2960" s="2">
        <v>16425.172999999999</v>
      </c>
      <c r="H2960" s="2">
        <v>27855.746999999999</v>
      </c>
      <c r="I2960" s="2">
        <v>270.8</v>
      </c>
      <c r="J2960" s="2"/>
      <c r="K2960" s="2">
        <v>38.662999999999997</v>
      </c>
      <c r="L2960" s="2">
        <v>531.46600000000001</v>
      </c>
      <c r="M2960" s="2">
        <v>62.19</v>
      </c>
      <c r="N2960" s="2">
        <v>430.613</v>
      </c>
      <c r="O2960" s="2">
        <v>451020</v>
      </c>
      <c r="P2960" s="3"/>
      <c r="Q2960" s="3"/>
    </row>
    <row r="2961" spans="1:17" x14ac:dyDescent="0.2">
      <c r="A2961" s="5">
        <v>2003</v>
      </c>
      <c r="B2961" s="4" t="s">
        <v>399</v>
      </c>
      <c r="C2961" s="5" t="s">
        <v>400</v>
      </c>
      <c r="D2961" s="5">
        <v>4685</v>
      </c>
      <c r="E2961" s="5">
        <v>10343</v>
      </c>
      <c r="F2961" s="5">
        <v>2770</v>
      </c>
      <c r="G2961" s="5">
        <v>5560</v>
      </c>
      <c r="H2961" s="5">
        <v>4783</v>
      </c>
      <c r="I2961" s="5">
        <v>243</v>
      </c>
      <c r="J2961" s="5">
        <v>38</v>
      </c>
      <c r="K2961" s="5">
        <v>0</v>
      </c>
      <c r="L2961" s="5">
        <v>1683</v>
      </c>
      <c r="M2961" s="5">
        <v>653</v>
      </c>
      <c r="N2961" s="5">
        <v>1030</v>
      </c>
      <c r="O2961" s="5">
        <v>255040</v>
      </c>
      <c r="P2961" s="3"/>
      <c r="Q2961" s="3"/>
    </row>
    <row r="2962" spans="1:17" x14ac:dyDescent="0.2">
      <c r="A2962" s="2">
        <v>2004</v>
      </c>
      <c r="B2962" s="1" t="s">
        <v>399</v>
      </c>
      <c r="C2962" s="2" t="s">
        <v>400</v>
      </c>
      <c r="D2962" s="2">
        <v>4077</v>
      </c>
      <c r="E2962" s="2">
        <v>10048</v>
      </c>
      <c r="F2962" s="2">
        <v>1886</v>
      </c>
      <c r="G2962" s="2">
        <v>5112</v>
      </c>
      <c r="H2962" s="2">
        <v>4936</v>
      </c>
      <c r="I2962" s="2">
        <v>177</v>
      </c>
      <c r="J2962" s="2">
        <v>59</v>
      </c>
      <c r="K2962" s="2">
        <v>0</v>
      </c>
      <c r="L2962" s="2">
        <v>1872</v>
      </c>
      <c r="M2962" s="2">
        <v>722</v>
      </c>
      <c r="N2962" s="2">
        <v>1150</v>
      </c>
      <c r="O2962" s="2">
        <v>255040</v>
      </c>
      <c r="P2962" s="3"/>
      <c r="Q2962" s="3"/>
    </row>
    <row r="2963" spans="1:17" x14ac:dyDescent="0.2">
      <c r="A2963" s="5">
        <v>2005</v>
      </c>
      <c r="B2963" s="4" t="s">
        <v>399</v>
      </c>
      <c r="C2963" s="5" t="s">
        <v>400</v>
      </c>
      <c r="D2963" s="5">
        <v>3042</v>
      </c>
      <c r="E2963" s="5">
        <v>8821</v>
      </c>
      <c r="F2963" s="5">
        <v>513</v>
      </c>
      <c r="G2963" s="5">
        <v>3396</v>
      </c>
      <c r="H2963" s="5">
        <v>5425</v>
      </c>
      <c r="I2963" s="5">
        <v>56</v>
      </c>
      <c r="J2963" s="5">
        <v>93</v>
      </c>
      <c r="K2963" s="5">
        <v>0</v>
      </c>
      <c r="L2963" s="5">
        <v>1793</v>
      </c>
      <c r="M2963" s="5">
        <v>680</v>
      </c>
      <c r="N2963" s="5">
        <v>1113</v>
      </c>
      <c r="O2963" s="5">
        <v>255040</v>
      </c>
      <c r="P2963" s="3"/>
      <c r="Q2963" s="3"/>
    </row>
    <row r="2964" spans="1:17" x14ac:dyDescent="0.2">
      <c r="A2964" s="2">
        <v>2006</v>
      </c>
      <c r="B2964" s="1" t="s">
        <v>399</v>
      </c>
      <c r="C2964" s="2" t="s">
        <v>400</v>
      </c>
      <c r="D2964" s="2">
        <v>2644</v>
      </c>
      <c r="E2964" s="2">
        <v>8544</v>
      </c>
      <c r="F2964" s="2">
        <v>513</v>
      </c>
      <c r="G2964" s="2">
        <v>3370</v>
      </c>
      <c r="H2964" s="2">
        <v>5174</v>
      </c>
      <c r="I2964" s="2">
        <v>49</v>
      </c>
      <c r="J2964" s="2">
        <v>131</v>
      </c>
      <c r="K2964" s="2">
        <v>0</v>
      </c>
      <c r="L2964" s="2">
        <v>1264</v>
      </c>
      <c r="M2964" s="2">
        <v>486</v>
      </c>
      <c r="N2964" s="2">
        <v>778</v>
      </c>
      <c r="O2964" s="2">
        <v>255040</v>
      </c>
      <c r="P2964" s="3"/>
      <c r="Q2964" s="3"/>
    </row>
    <row r="2965" spans="1:17" x14ac:dyDescent="0.2">
      <c r="A2965" s="5">
        <v>2007</v>
      </c>
      <c r="B2965" s="4" t="s">
        <v>399</v>
      </c>
      <c r="C2965" s="5" t="s">
        <v>400</v>
      </c>
      <c r="D2965" s="5">
        <v>1939</v>
      </c>
      <c r="E2965" s="5">
        <v>7838</v>
      </c>
      <c r="F2965" s="5">
        <v>188</v>
      </c>
      <c r="G2965" s="5">
        <v>3564</v>
      </c>
      <c r="H2965" s="5">
        <v>4274</v>
      </c>
      <c r="I2965" s="5">
        <v>36</v>
      </c>
      <c r="J2965" s="5">
        <v>117</v>
      </c>
      <c r="K2965" s="5">
        <v>0</v>
      </c>
      <c r="L2965" s="5">
        <v>1406</v>
      </c>
      <c r="M2965" s="5">
        <v>539</v>
      </c>
      <c r="N2965" s="5">
        <v>833</v>
      </c>
      <c r="O2965" s="5">
        <v>255040</v>
      </c>
      <c r="P2965" s="3"/>
      <c r="Q2965" s="3"/>
    </row>
    <row r="2966" spans="1:17" x14ac:dyDescent="0.2">
      <c r="A2966" s="2">
        <v>2008</v>
      </c>
      <c r="B2966" s="1" t="s">
        <v>399</v>
      </c>
      <c r="C2966" s="2" t="s">
        <v>400</v>
      </c>
      <c r="D2966" s="2">
        <v>1756</v>
      </c>
      <c r="E2966" s="2">
        <v>7564</v>
      </c>
      <c r="F2966" s="2">
        <v>50</v>
      </c>
      <c r="G2966" s="2">
        <v>3177</v>
      </c>
      <c r="H2966" s="2">
        <v>4387</v>
      </c>
      <c r="I2966" s="2">
        <v>9</v>
      </c>
      <c r="J2966" s="2">
        <v>37</v>
      </c>
      <c r="K2966" s="2">
        <v>0</v>
      </c>
      <c r="L2966" s="2">
        <v>1584</v>
      </c>
      <c r="M2966" s="2">
        <v>617</v>
      </c>
      <c r="N2966" s="2">
        <v>967</v>
      </c>
      <c r="O2966" s="2">
        <v>255040</v>
      </c>
      <c r="P2966" s="3"/>
      <c r="Q2966" s="3"/>
    </row>
    <row r="2967" spans="1:17" x14ac:dyDescent="0.2">
      <c r="A2967" s="5">
        <v>2009</v>
      </c>
      <c r="B2967" s="4" t="s">
        <v>399</v>
      </c>
      <c r="C2967" s="5" t="s">
        <v>400</v>
      </c>
      <c r="D2967" s="5">
        <v>2591</v>
      </c>
      <c r="E2967" s="5">
        <v>7985</v>
      </c>
      <c r="F2967" s="5">
        <v>0</v>
      </c>
      <c r="G2967" s="5">
        <v>3094</v>
      </c>
      <c r="H2967" s="5">
        <v>4891</v>
      </c>
      <c r="I2967" s="5">
        <v>6</v>
      </c>
      <c r="J2967" s="5">
        <v>7</v>
      </c>
      <c r="K2967" s="5">
        <v>0</v>
      </c>
      <c r="L2967" s="5">
        <v>1816</v>
      </c>
      <c r="M2967" s="5">
        <v>714</v>
      </c>
      <c r="N2967" s="5">
        <v>1102</v>
      </c>
      <c r="O2967" s="5">
        <v>255040</v>
      </c>
      <c r="P2967" s="3"/>
      <c r="Q2967" s="3"/>
    </row>
    <row r="2968" spans="1:17" x14ac:dyDescent="0.2">
      <c r="A2968" s="2">
        <v>2010</v>
      </c>
      <c r="B2968" s="1" t="s">
        <v>399</v>
      </c>
      <c r="C2968" s="2" t="s">
        <v>400</v>
      </c>
      <c r="D2968" s="2">
        <v>1668</v>
      </c>
      <c r="E2968" s="2">
        <v>7065</v>
      </c>
      <c r="F2968" s="2">
        <v>0</v>
      </c>
      <c r="G2968" s="2">
        <v>2985</v>
      </c>
      <c r="H2968" s="2">
        <v>4080</v>
      </c>
      <c r="I2968" s="2">
        <v>7</v>
      </c>
      <c r="J2968" s="2">
        <v>6</v>
      </c>
      <c r="K2968" s="2">
        <v>0</v>
      </c>
      <c r="L2968" s="2">
        <v>1982</v>
      </c>
      <c r="M2968" s="2">
        <v>778</v>
      </c>
      <c r="N2968" s="2">
        <v>1204</v>
      </c>
      <c r="O2968" s="2">
        <v>255040</v>
      </c>
      <c r="P2968" s="3"/>
      <c r="Q2968" s="3"/>
    </row>
    <row r="2969" spans="1:17" x14ac:dyDescent="0.2">
      <c r="A2969" s="5">
        <v>2011</v>
      </c>
      <c r="B2969" s="4" t="s">
        <v>399</v>
      </c>
      <c r="C2969" s="5" t="s">
        <v>400</v>
      </c>
      <c r="D2969" s="5">
        <v>1891</v>
      </c>
      <c r="E2969" s="5">
        <v>7422</v>
      </c>
      <c r="F2969" s="5">
        <v>1646</v>
      </c>
      <c r="G2969" s="5">
        <v>4667</v>
      </c>
      <c r="H2969" s="5">
        <v>2755</v>
      </c>
      <c r="I2969" s="5">
        <v>78</v>
      </c>
      <c r="J2969" s="5">
        <v>5</v>
      </c>
      <c r="K2969" s="5">
        <v>0</v>
      </c>
      <c r="L2969" s="5">
        <v>1369</v>
      </c>
      <c r="M2969" s="5">
        <v>536</v>
      </c>
      <c r="N2969" s="5">
        <v>833</v>
      </c>
      <c r="O2969" s="5">
        <v>255040</v>
      </c>
      <c r="P2969" s="3"/>
      <c r="Q2969" s="3"/>
    </row>
    <row r="2970" spans="1:17" x14ac:dyDescent="0.2">
      <c r="A2970" s="2">
        <v>2012</v>
      </c>
      <c r="B2970" s="1" t="s">
        <v>399</v>
      </c>
      <c r="C2970" s="2" t="s">
        <v>400</v>
      </c>
      <c r="D2970" s="2">
        <v>1510</v>
      </c>
      <c r="E2970" s="2">
        <v>7470</v>
      </c>
      <c r="F2970" s="2">
        <v>1246</v>
      </c>
      <c r="G2970" s="2">
        <v>4576</v>
      </c>
      <c r="H2970" s="2">
        <v>2894</v>
      </c>
      <c r="I2970" s="2">
        <v>93</v>
      </c>
      <c r="J2970" s="2">
        <v>6</v>
      </c>
      <c r="K2970" s="2">
        <v>0</v>
      </c>
      <c r="L2970" s="2">
        <v>1861</v>
      </c>
      <c r="M2970" s="2">
        <v>726</v>
      </c>
      <c r="N2970" s="2">
        <v>1135</v>
      </c>
      <c r="O2970" s="2">
        <v>255040</v>
      </c>
      <c r="P2970" s="3"/>
      <c r="Q2970" s="3"/>
    </row>
    <row r="2971" spans="1:17" x14ac:dyDescent="0.2">
      <c r="A2971" s="5">
        <v>2013</v>
      </c>
      <c r="B2971" s="4" t="s">
        <v>399</v>
      </c>
      <c r="C2971" s="5" t="s">
        <v>400</v>
      </c>
      <c r="D2971" s="5">
        <v>1510</v>
      </c>
      <c r="E2971" s="5">
        <v>7849</v>
      </c>
      <c r="F2971" s="5">
        <v>1394</v>
      </c>
      <c r="G2971" s="5">
        <v>4787</v>
      </c>
      <c r="H2971" s="5">
        <v>3062</v>
      </c>
      <c r="I2971" s="5">
        <v>69</v>
      </c>
      <c r="J2971" s="5">
        <v>5</v>
      </c>
      <c r="K2971" s="5">
        <v>0</v>
      </c>
      <c r="L2971" s="5">
        <v>2093</v>
      </c>
      <c r="M2971" s="5">
        <v>813</v>
      </c>
      <c r="N2971" s="5">
        <v>1280</v>
      </c>
      <c r="O2971" s="5">
        <v>255040</v>
      </c>
      <c r="P2971" s="3"/>
      <c r="Q2971" s="3"/>
    </row>
    <row r="2972" spans="1:17" x14ac:dyDescent="0.2">
      <c r="A2972" s="2">
        <v>2014</v>
      </c>
      <c r="B2972" s="1" t="s">
        <v>399</v>
      </c>
      <c r="C2972" s="2" t="s">
        <v>400</v>
      </c>
      <c r="D2972" s="2">
        <v>1515</v>
      </c>
      <c r="E2972" s="2">
        <v>7690</v>
      </c>
      <c r="F2972" s="2">
        <v>1353</v>
      </c>
      <c r="G2972" s="2">
        <v>4707</v>
      </c>
      <c r="H2972" s="2">
        <v>2983</v>
      </c>
      <c r="I2972" s="2">
        <v>82</v>
      </c>
      <c r="J2972" s="2">
        <v>5</v>
      </c>
      <c r="K2972" s="2">
        <v>0</v>
      </c>
      <c r="L2972" s="2">
        <v>2013</v>
      </c>
      <c r="M2972" s="2">
        <v>751</v>
      </c>
      <c r="N2972" s="2">
        <v>1262</v>
      </c>
      <c r="O2972" s="2">
        <v>255040</v>
      </c>
      <c r="P2972" s="3"/>
      <c r="Q2972" s="3"/>
    </row>
    <row r="2973" spans="1:17" x14ac:dyDescent="0.2">
      <c r="A2973" s="5">
        <v>2015</v>
      </c>
      <c r="B2973" s="4" t="s">
        <v>399</v>
      </c>
      <c r="C2973" s="5" t="s">
        <v>400</v>
      </c>
      <c r="D2973" s="5">
        <v>1370</v>
      </c>
      <c r="E2973" s="5">
        <v>7473</v>
      </c>
      <c r="F2973" s="5">
        <v>1331</v>
      </c>
      <c r="G2973" s="5">
        <v>4928</v>
      </c>
      <c r="H2973" s="5">
        <v>2545</v>
      </c>
      <c r="I2973" s="5">
        <v>82</v>
      </c>
      <c r="J2973" s="5">
        <v>6</v>
      </c>
      <c r="K2973" s="5">
        <v>0</v>
      </c>
      <c r="L2973" s="5">
        <v>1471</v>
      </c>
      <c r="M2973" s="5">
        <v>551</v>
      </c>
      <c r="N2973" s="5">
        <v>920</v>
      </c>
      <c r="O2973" s="5">
        <v>255040</v>
      </c>
      <c r="P2973" s="3"/>
      <c r="Q2973" s="3"/>
    </row>
    <row r="2974" spans="1:17" x14ac:dyDescent="0.2">
      <c r="A2974" s="2">
        <v>2016</v>
      </c>
      <c r="B2974" s="1" t="s">
        <v>399</v>
      </c>
      <c r="C2974" s="2" t="s">
        <v>400</v>
      </c>
      <c r="D2974" s="2">
        <v>1783</v>
      </c>
      <c r="E2974" s="2">
        <v>7610</v>
      </c>
      <c r="F2974" s="2">
        <v>1313</v>
      </c>
      <c r="G2974" s="2">
        <v>4706</v>
      </c>
      <c r="H2974" s="2">
        <v>2904</v>
      </c>
      <c r="I2974" s="2">
        <v>84</v>
      </c>
      <c r="J2974" s="2">
        <v>8</v>
      </c>
      <c r="K2974" s="2">
        <v>0</v>
      </c>
      <c r="L2974" s="2">
        <v>1124</v>
      </c>
      <c r="M2974" s="2">
        <v>448</v>
      </c>
      <c r="N2974" s="2">
        <v>676</v>
      </c>
      <c r="O2974" s="2">
        <v>255040</v>
      </c>
      <c r="P2974" s="3"/>
      <c r="Q2974" s="3"/>
    </row>
    <row r="2975" spans="1:17" x14ac:dyDescent="0.2">
      <c r="A2975" s="5">
        <v>2017</v>
      </c>
      <c r="B2975" s="4" t="s">
        <v>399</v>
      </c>
      <c r="C2975" s="5" t="s">
        <v>400</v>
      </c>
      <c r="D2975" s="5">
        <v>1783</v>
      </c>
      <c r="E2975" s="5">
        <v>7989</v>
      </c>
      <c r="F2975" s="5">
        <v>1249</v>
      </c>
      <c r="G2975" s="5">
        <v>4845</v>
      </c>
      <c r="H2975" s="5">
        <v>3144</v>
      </c>
      <c r="I2975" s="5">
        <v>83</v>
      </c>
      <c r="J2975" s="5">
        <v>19</v>
      </c>
      <c r="K2975" s="5">
        <v>0</v>
      </c>
      <c r="L2975" s="5">
        <v>1424</v>
      </c>
      <c r="M2975" s="5">
        <v>576</v>
      </c>
      <c r="N2975" s="5">
        <v>848</v>
      </c>
      <c r="O2975" s="5">
        <v>255040</v>
      </c>
      <c r="P2975" s="3"/>
      <c r="Q2975" s="3"/>
    </row>
    <row r="2976" spans="1:17" x14ac:dyDescent="0.2">
      <c r="A2976" s="2">
        <v>2018</v>
      </c>
      <c r="B2976" s="1" t="s">
        <v>399</v>
      </c>
      <c r="C2976" s="2" t="s">
        <v>400</v>
      </c>
      <c r="D2976" s="2">
        <v>1370</v>
      </c>
      <c r="E2976" s="2">
        <v>8049</v>
      </c>
      <c r="F2976" s="2">
        <v>1249</v>
      </c>
      <c r="G2976" s="2">
        <v>4496</v>
      </c>
      <c r="H2976" s="2">
        <v>3553</v>
      </c>
      <c r="I2976" s="2">
        <v>83</v>
      </c>
      <c r="J2976" s="2">
        <v>33</v>
      </c>
      <c r="K2976" s="2">
        <v>0</v>
      </c>
      <c r="L2976" s="2">
        <v>1322</v>
      </c>
      <c r="M2976" s="2">
        <v>319</v>
      </c>
      <c r="N2976" s="2">
        <v>1003</v>
      </c>
      <c r="O2976" s="2">
        <v>255040</v>
      </c>
      <c r="P2976" s="3"/>
      <c r="Q2976" s="3"/>
    </row>
    <row r="2977" spans="1:17" x14ac:dyDescent="0.2">
      <c r="A2977" s="5">
        <v>2004</v>
      </c>
      <c r="B2977" s="4" t="s">
        <v>401</v>
      </c>
      <c r="C2977" s="5" t="s">
        <v>402</v>
      </c>
      <c r="D2977" s="5">
        <v>314.27600000000001</v>
      </c>
      <c r="E2977" s="5">
        <v>1117.3910000000001</v>
      </c>
      <c r="F2977" s="5">
        <v>0</v>
      </c>
      <c r="G2977" s="5">
        <v>181.53399999999999</v>
      </c>
      <c r="H2977" s="5">
        <v>935.85699999999997</v>
      </c>
      <c r="I2977" s="5">
        <v>3.7999999999999999E-2</v>
      </c>
      <c r="J2977" s="5">
        <v>9.4190000000000005</v>
      </c>
      <c r="K2977" s="5">
        <v>0</v>
      </c>
      <c r="L2977" s="5">
        <v>255.21100000000001</v>
      </c>
      <c r="M2977" s="5">
        <v>49.511000000000003</v>
      </c>
      <c r="N2977" s="5">
        <v>205.7</v>
      </c>
      <c r="O2977" s="5">
        <v>252010</v>
      </c>
      <c r="P2977" s="3"/>
      <c r="Q2977" s="3"/>
    </row>
    <row r="2978" spans="1:17" x14ac:dyDescent="0.2">
      <c r="A2978" s="2">
        <v>2005</v>
      </c>
      <c r="B2978" s="1" t="s">
        <v>401</v>
      </c>
      <c r="C2978" s="2" t="s">
        <v>402</v>
      </c>
      <c r="D2978" s="2">
        <v>366.40199999999999</v>
      </c>
      <c r="E2978" s="2">
        <v>1362.2349999999999</v>
      </c>
      <c r="F2978" s="2">
        <v>0</v>
      </c>
      <c r="G2978" s="2">
        <v>204.971</v>
      </c>
      <c r="H2978" s="2">
        <v>1157.2639999999999</v>
      </c>
      <c r="I2978" s="2">
        <v>4.8000000000000001E-2</v>
      </c>
      <c r="J2978" s="2">
        <v>19.585999999999999</v>
      </c>
      <c r="K2978" s="2">
        <v>0</v>
      </c>
      <c r="L2978" s="2">
        <v>372.6</v>
      </c>
      <c r="M2978" s="2">
        <v>61.381</v>
      </c>
      <c r="N2978" s="2">
        <v>311.21899999999999</v>
      </c>
      <c r="O2978" s="2">
        <v>252010</v>
      </c>
      <c r="P2978" s="3"/>
      <c r="Q2978" s="3"/>
    </row>
    <row r="2979" spans="1:17" x14ac:dyDescent="0.2">
      <c r="A2979" s="5">
        <v>2006</v>
      </c>
      <c r="B2979" s="4" t="s">
        <v>401</v>
      </c>
      <c r="C2979" s="5" t="s">
        <v>402</v>
      </c>
      <c r="D2979" s="5">
        <v>410.35399999999998</v>
      </c>
      <c r="E2979" s="5">
        <v>1897.02</v>
      </c>
      <c r="F2979" s="5">
        <v>0.248</v>
      </c>
      <c r="G2979" s="5">
        <v>339.12099999999998</v>
      </c>
      <c r="H2979" s="5">
        <v>1557.8989999999999</v>
      </c>
      <c r="I2979" s="5">
        <v>4.1000000000000002E-2</v>
      </c>
      <c r="J2979" s="5">
        <v>35.896999999999998</v>
      </c>
      <c r="K2979" s="5">
        <v>0</v>
      </c>
      <c r="L2979" s="5">
        <v>594.55399999999997</v>
      </c>
      <c r="M2979" s="5">
        <v>80.430999999999997</v>
      </c>
      <c r="N2979" s="5">
        <v>514.12300000000005</v>
      </c>
      <c r="O2979" s="5">
        <v>252010</v>
      </c>
      <c r="P2979" s="3"/>
      <c r="Q2979" s="3"/>
    </row>
    <row r="2980" spans="1:17" x14ac:dyDescent="0.2">
      <c r="A2980" s="2">
        <v>2007</v>
      </c>
      <c r="B2980" s="1" t="s">
        <v>401</v>
      </c>
      <c r="C2980" s="2" t="s">
        <v>402</v>
      </c>
      <c r="D2980" s="2">
        <v>745.24</v>
      </c>
      <c r="E2980" s="2">
        <v>3291.46</v>
      </c>
      <c r="F2980" s="2">
        <v>0</v>
      </c>
      <c r="G2980" s="2">
        <v>940.846</v>
      </c>
      <c r="H2980" s="2">
        <v>2350.614</v>
      </c>
      <c r="I2980" s="2">
        <v>0.20699999999999999</v>
      </c>
      <c r="J2980" s="2">
        <v>41.994999999999997</v>
      </c>
      <c r="K2980" s="2">
        <v>0</v>
      </c>
      <c r="L2980" s="2">
        <v>978.27300000000002</v>
      </c>
      <c r="M2980" s="2">
        <v>123.262</v>
      </c>
      <c r="N2980" s="2">
        <v>855.01099999999997</v>
      </c>
      <c r="O2980" s="2">
        <v>252010</v>
      </c>
      <c r="P2980" s="3"/>
      <c r="Q2980" s="3"/>
    </row>
    <row r="2981" spans="1:17" x14ac:dyDescent="0.2">
      <c r="A2981" s="5">
        <v>2008</v>
      </c>
      <c r="B2981" s="4" t="s">
        <v>401</v>
      </c>
      <c r="C2981" s="5" t="s">
        <v>402</v>
      </c>
      <c r="D2981" s="5">
        <v>709.221</v>
      </c>
      <c r="E2981" s="5">
        <v>2924.5810000000001</v>
      </c>
      <c r="F2981" s="5">
        <v>0</v>
      </c>
      <c r="G2981" s="5">
        <v>698.72699999999998</v>
      </c>
      <c r="H2981" s="5">
        <v>2225.8539999999998</v>
      </c>
      <c r="I2981" s="5">
        <v>0.60699999999999998</v>
      </c>
      <c r="J2981" s="5">
        <v>35.534999999999997</v>
      </c>
      <c r="K2981" s="5">
        <v>0</v>
      </c>
      <c r="L2981" s="5">
        <v>914.36599999999999</v>
      </c>
      <c r="M2981" s="5">
        <v>181.518</v>
      </c>
      <c r="N2981" s="5">
        <v>732.84799999999996</v>
      </c>
      <c r="O2981" s="5">
        <v>252010</v>
      </c>
      <c r="P2981" s="3"/>
      <c r="Q2981" s="3"/>
    </row>
    <row r="2982" spans="1:17" x14ac:dyDescent="0.2">
      <c r="A2982" s="2">
        <v>2009</v>
      </c>
      <c r="B2982" s="1" t="s">
        <v>401</v>
      </c>
      <c r="C2982" s="2" t="s">
        <v>402</v>
      </c>
      <c r="D2982" s="2">
        <v>1111.164</v>
      </c>
      <c r="E2982" s="2">
        <v>3825.8739999999998</v>
      </c>
      <c r="F2982" s="2">
        <v>0</v>
      </c>
      <c r="G2982" s="2">
        <v>989.42700000000002</v>
      </c>
      <c r="H2982" s="2">
        <v>2836.4470000000001</v>
      </c>
      <c r="I2982" s="2">
        <v>0</v>
      </c>
      <c r="J2982" s="2">
        <v>23.518999999999998</v>
      </c>
      <c r="K2982" s="2">
        <v>0</v>
      </c>
      <c r="L2982" s="2">
        <v>808.65099999999995</v>
      </c>
      <c r="M2982" s="2">
        <v>104.70099999999999</v>
      </c>
      <c r="N2982" s="2">
        <v>703.95</v>
      </c>
      <c r="O2982" s="2">
        <v>252010</v>
      </c>
      <c r="P2982" s="3"/>
      <c r="Q2982" s="3"/>
    </row>
    <row r="2983" spans="1:17" x14ac:dyDescent="0.2">
      <c r="A2983" s="5">
        <v>2010</v>
      </c>
      <c r="B2983" s="4" t="s">
        <v>401</v>
      </c>
      <c r="C2983" s="5" t="s">
        <v>402</v>
      </c>
      <c r="D2983" s="5">
        <v>1285.354</v>
      </c>
      <c r="E2983" s="5">
        <v>3988.6880000000001</v>
      </c>
      <c r="F2983" s="5">
        <v>0</v>
      </c>
      <c r="G2983" s="5">
        <v>939.12599999999998</v>
      </c>
      <c r="H2983" s="5">
        <v>3049.5619999999999</v>
      </c>
      <c r="I2983" s="5">
        <v>1.246</v>
      </c>
      <c r="J2983" s="5">
        <v>24.978999999999999</v>
      </c>
      <c r="K2983" s="5">
        <v>0</v>
      </c>
      <c r="L2983" s="5">
        <v>577.27200000000005</v>
      </c>
      <c r="M2983" s="5">
        <v>-7.3310000000000004</v>
      </c>
      <c r="N2983" s="5">
        <v>584.60299999999995</v>
      </c>
      <c r="O2983" s="5">
        <v>252010</v>
      </c>
      <c r="P2983" s="3"/>
      <c r="Q2983" s="3"/>
    </row>
    <row r="2984" spans="1:17" x14ac:dyDescent="0.2">
      <c r="A2984" s="2">
        <v>2011</v>
      </c>
      <c r="B2984" s="1" t="s">
        <v>401</v>
      </c>
      <c r="C2984" s="2" t="s">
        <v>402</v>
      </c>
      <c r="D2984" s="2">
        <v>1398.3130000000001</v>
      </c>
      <c r="E2984" s="2">
        <v>4471.3379999999997</v>
      </c>
      <c r="F2984" s="2">
        <v>0</v>
      </c>
      <c r="G2984" s="2">
        <v>1214.7570000000001</v>
      </c>
      <c r="H2984" s="2">
        <v>3256.5810000000001</v>
      </c>
      <c r="I2984" s="2">
        <v>0</v>
      </c>
      <c r="J2984" s="2">
        <v>32.811999999999998</v>
      </c>
      <c r="K2984" s="2">
        <v>0</v>
      </c>
      <c r="L2984" s="2">
        <v>584.16099999999994</v>
      </c>
      <c r="M2984" s="2">
        <v>63.265000000000001</v>
      </c>
      <c r="N2984" s="2">
        <v>520.89599999999996</v>
      </c>
      <c r="O2984" s="2">
        <v>252010</v>
      </c>
      <c r="P2984" s="3"/>
      <c r="Q2984" s="3"/>
    </row>
    <row r="2985" spans="1:17" x14ac:dyDescent="0.2">
      <c r="A2985" s="5">
        <v>2012</v>
      </c>
      <c r="B2985" s="4" t="s">
        <v>401</v>
      </c>
      <c r="C2985" s="5" t="s">
        <v>402</v>
      </c>
      <c r="D2985" s="5">
        <v>1384.2629999999999</v>
      </c>
      <c r="E2985" s="5">
        <v>4819.1239999999998</v>
      </c>
      <c r="F2985" s="5">
        <v>0</v>
      </c>
      <c r="G2985" s="5">
        <v>1287.328</v>
      </c>
      <c r="H2985" s="5">
        <v>3531.7959999999998</v>
      </c>
      <c r="I2985" s="5">
        <v>0</v>
      </c>
      <c r="J2985" s="5">
        <v>35.107999999999997</v>
      </c>
      <c r="K2985" s="5">
        <v>0</v>
      </c>
      <c r="L2985" s="5">
        <v>624.52800000000002</v>
      </c>
      <c r="M2985" s="5">
        <v>82.125</v>
      </c>
      <c r="N2985" s="5">
        <v>542.40300000000002</v>
      </c>
      <c r="O2985" s="5">
        <v>252010</v>
      </c>
      <c r="P2985" s="3"/>
      <c r="Q2985" s="3"/>
    </row>
    <row r="2986" spans="1:17" x14ac:dyDescent="0.2">
      <c r="A2986" s="2">
        <v>2013</v>
      </c>
      <c r="B2986" s="1" t="s">
        <v>401</v>
      </c>
      <c r="C2986" s="2" t="s">
        <v>402</v>
      </c>
      <c r="D2986" s="2">
        <v>1329.011</v>
      </c>
      <c r="E2986" s="2">
        <v>4879.6030000000001</v>
      </c>
      <c r="F2986" s="2">
        <v>0</v>
      </c>
      <c r="G2986" s="2">
        <v>1219.8969999999999</v>
      </c>
      <c r="H2986" s="2">
        <v>3659.7060000000001</v>
      </c>
      <c r="I2986" s="2">
        <v>0</v>
      </c>
      <c r="J2986" s="2">
        <v>35.271000000000001</v>
      </c>
      <c r="K2986" s="2">
        <v>0</v>
      </c>
      <c r="L2986" s="2">
        <v>653.55799999999999</v>
      </c>
      <c r="M2986" s="2">
        <v>41.146000000000001</v>
      </c>
      <c r="N2986" s="2">
        <v>612.41200000000003</v>
      </c>
      <c r="O2986" s="2">
        <v>252010</v>
      </c>
      <c r="P2986" s="3"/>
      <c r="Q2986" s="3"/>
    </row>
    <row r="2987" spans="1:17" x14ac:dyDescent="0.2">
      <c r="A2987" s="5">
        <v>2014</v>
      </c>
      <c r="B2987" s="4" t="s">
        <v>401</v>
      </c>
      <c r="C2987" s="5" t="s">
        <v>402</v>
      </c>
      <c r="D2987" s="5">
        <v>1364.2570000000001</v>
      </c>
      <c r="E2987" s="5">
        <v>4693.3029999999999</v>
      </c>
      <c r="F2987" s="5">
        <v>0</v>
      </c>
      <c r="G2987" s="5">
        <v>1289.9359999999999</v>
      </c>
      <c r="H2987" s="5">
        <v>3403.3670000000002</v>
      </c>
      <c r="I2987" s="5">
        <v>0</v>
      </c>
      <c r="J2987" s="5">
        <v>35.584000000000003</v>
      </c>
      <c r="K2987" s="5">
        <v>0</v>
      </c>
      <c r="L2987" s="5">
        <v>723.745</v>
      </c>
      <c r="M2987" s="5">
        <v>359.53399999999999</v>
      </c>
      <c r="N2987" s="5">
        <v>364.21100000000001</v>
      </c>
      <c r="O2987" s="5">
        <v>252010</v>
      </c>
      <c r="P2987" s="3"/>
      <c r="Q2987" s="3"/>
    </row>
    <row r="2988" spans="1:17" x14ac:dyDescent="0.2">
      <c r="A2988" s="2">
        <v>2015</v>
      </c>
      <c r="B2988" s="1" t="s">
        <v>401</v>
      </c>
      <c r="C2988" s="2" t="s">
        <v>402</v>
      </c>
      <c r="D2988" s="2">
        <v>1048.231</v>
      </c>
      <c r="E2988" s="2">
        <v>4499.3909999999996</v>
      </c>
      <c r="F2988" s="2">
        <v>0</v>
      </c>
      <c r="G2988" s="2">
        <v>1154.2650000000001</v>
      </c>
      <c r="H2988" s="2">
        <v>3345.1260000000002</v>
      </c>
      <c r="I2988" s="2">
        <v>0</v>
      </c>
      <c r="J2988" s="2">
        <v>29.652999999999999</v>
      </c>
      <c r="K2988" s="2">
        <v>0</v>
      </c>
      <c r="L2988" s="2">
        <v>567.18700000000001</v>
      </c>
      <c r="M2988" s="2">
        <v>110.96</v>
      </c>
      <c r="N2988" s="2">
        <v>456.22699999999998</v>
      </c>
      <c r="O2988" s="2">
        <v>252010</v>
      </c>
      <c r="P2988" s="3"/>
      <c r="Q2988" s="3"/>
    </row>
    <row r="2989" spans="1:17" x14ac:dyDescent="0.2">
      <c r="A2989" s="5">
        <v>2016</v>
      </c>
      <c r="B2989" s="4" t="s">
        <v>401</v>
      </c>
      <c r="C2989" s="5" t="s">
        <v>402</v>
      </c>
      <c r="D2989" s="5">
        <v>1113.835</v>
      </c>
      <c r="E2989" s="5">
        <v>4525.1329999999998</v>
      </c>
      <c r="F2989" s="5">
        <v>0</v>
      </c>
      <c r="G2989" s="5">
        <v>1107.1300000000001</v>
      </c>
      <c r="H2989" s="5">
        <v>3418.0030000000002</v>
      </c>
      <c r="I2989" s="5">
        <v>0</v>
      </c>
      <c r="J2989" s="5">
        <v>33.405999999999999</v>
      </c>
      <c r="K2989" s="5">
        <v>0</v>
      </c>
      <c r="L2989" s="5">
        <v>629.66999999999996</v>
      </c>
      <c r="M2989" s="5">
        <v>118.85599999999999</v>
      </c>
      <c r="N2989" s="5">
        <v>510.81400000000002</v>
      </c>
      <c r="O2989" s="5">
        <v>252010</v>
      </c>
      <c r="P2989" s="3"/>
      <c r="Q2989" s="3"/>
    </row>
    <row r="2990" spans="1:17" x14ac:dyDescent="0.2">
      <c r="A2990" s="2">
        <v>2017</v>
      </c>
      <c r="B2990" s="1" t="s">
        <v>401</v>
      </c>
      <c r="C2990" s="2" t="s">
        <v>402</v>
      </c>
      <c r="D2990" s="2">
        <v>1053.175</v>
      </c>
      <c r="E2990" s="2">
        <v>5010.26</v>
      </c>
      <c r="F2990" s="2">
        <v>0</v>
      </c>
      <c r="G2990" s="2">
        <v>1207.7940000000001</v>
      </c>
      <c r="H2990" s="2">
        <v>3802.4659999999999</v>
      </c>
      <c r="I2990" s="2">
        <v>0</v>
      </c>
      <c r="J2990" s="2">
        <v>36.924999999999997</v>
      </c>
      <c r="K2990" s="2">
        <v>0</v>
      </c>
      <c r="L2990" s="2">
        <v>682.29399999999998</v>
      </c>
      <c r="M2990" s="2">
        <v>-12.661</v>
      </c>
      <c r="N2990" s="2">
        <v>694.95500000000004</v>
      </c>
      <c r="O2990" s="2">
        <v>252010</v>
      </c>
      <c r="P2990" s="3"/>
      <c r="Q2990" s="3"/>
    </row>
    <row r="2991" spans="1:17" x14ac:dyDescent="0.2">
      <c r="A2991" s="5">
        <v>2018</v>
      </c>
      <c r="B2991" s="4" t="s">
        <v>401</v>
      </c>
      <c r="C2991" s="5" t="s">
        <v>402</v>
      </c>
      <c r="D2991" s="5">
        <v>1384.721</v>
      </c>
      <c r="E2991" s="5">
        <v>5382.8580000000002</v>
      </c>
      <c r="F2991" s="5">
        <v>0</v>
      </c>
      <c r="G2991" s="5">
        <v>1219.884</v>
      </c>
      <c r="H2991" s="5">
        <v>4162.9740000000002</v>
      </c>
      <c r="I2991" s="5">
        <v>0</v>
      </c>
      <c r="J2991" s="5">
        <v>47.146999999999998</v>
      </c>
      <c r="K2991" s="5">
        <v>0</v>
      </c>
      <c r="L2991" s="5">
        <v>823.24699999999996</v>
      </c>
      <c r="M2991" s="5">
        <v>129.167</v>
      </c>
      <c r="N2991" s="5">
        <v>694.08</v>
      </c>
      <c r="O2991" s="5">
        <v>252010</v>
      </c>
      <c r="P2991" s="3"/>
      <c r="Q2991" s="3"/>
    </row>
    <row r="2992" spans="1:17" x14ac:dyDescent="0.2">
      <c r="A2992" s="2">
        <v>2019</v>
      </c>
      <c r="B2992" s="1" t="s">
        <v>401</v>
      </c>
      <c r="C2992" s="2" t="s">
        <v>402</v>
      </c>
      <c r="D2992" s="2">
        <v>1404.03</v>
      </c>
      <c r="E2992" s="2">
        <v>6166.799</v>
      </c>
      <c r="F2992" s="2">
        <v>64</v>
      </c>
      <c r="G2992" s="2">
        <v>1373.3030000000001</v>
      </c>
      <c r="H2992" s="2">
        <v>4793.4960000000001</v>
      </c>
      <c r="I2992" s="2"/>
      <c r="J2992" s="2">
        <v>52.817</v>
      </c>
      <c r="K2992" s="2">
        <v>0</v>
      </c>
      <c r="L2992" s="2">
        <v>987.22199999999998</v>
      </c>
      <c r="M2992" s="2">
        <v>34.735999999999997</v>
      </c>
      <c r="N2992" s="2">
        <v>952.48599999999999</v>
      </c>
      <c r="O2992" s="2">
        <v>252010</v>
      </c>
      <c r="P2992" s="3"/>
      <c r="Q2992" s="3"/>
    </row>
    <row r="2993" spans="1:17" x14ac:dyDescent="0.2">
      <c r="A2993" s="5">
        <v>2004</v>
      </c>
      <c r="B2993" s="4" t="s">
        <v>403</v>
      </c>
      <c r="C2993" s="5" t="s">
        <v>404</v>
      </c>
      <c r="D2993" s="5">
        <v>96801</v>
      </c>
      <c r="E2993" s="5">
        <v>531379</v>
      </c>
      <c r="F2993" s="5">
        <v>98313</v>
      </c>
      <c r="G2993" s="5">
        <v>504491</v>
      </c>
      <c r="H2993" s="5">
        <v>25079</v>
      </c>
      <c r="I2993" s="5">
        <v>8888</v>
      </c>
      <c r="J2993" s="5">
        <v>0</v>
      </c>
      <c r="K2993" s="5"/>
      <c r="L2993" s="5">
        <v>6676</v>
      </c>
      <c r="M2993" s="5">
        <v>2123</v>
      </c>
      <c r="N2993" s="5">
        <v>4553</v>
      </c>
      <c r="O2993" s="5">
        <v>402030</v>
      </c>
      <c r="P2993" s="3"/>
      <c r="Q2993" s="3"/>
    </row>
    <row r="2994" spans="1:17" x14ac:dyDescent="0.2">
      <c r="A2994" s="2">
        <v>2005</v>
      </c>
      <c r="B2994" s="1" t="s">
        <v>403</v>
      </c>
      <c r="C2994" s="2" t="s">
        <v>404</v>
      </c>
      <c r="D2994" s="2">
        <v>145285</v>
      </c>
      <c r="E2994" s="2">
        <v>706804</v>
      </c>
      <c r="F2994" s="2">
        <v>116758</v>
      </c>
      <c r="G2994" s="2">
        <v>675638</v>
      </c>
      <c r="H2994" s="2">
        <v>28002</v>
      </c>
      <c r="I2994" s="2">
        <v>18153</v>
      </c>
      <c r="J2994" s="2">
        <v>0</v>
      </c>
      <c r="K2994" s="2"/>
      <c r="L2994" s="2">
        <v>8273</v>
      </c>
      <c r="M2994" s="2">
        <v>2647</v>
      </c>
      <c r="N2994" s="2">
        <v>5626</v>
      </c>
      <c r="O2994" s="2">
        <v>402030</v>
      </c>
      <c r="P2994" s="3"/>
      <c r="Q2994" s="3"/>
    </row>
    <row r="2995" spans="1:17" x14ac:dyDescent="0.2">
      <c r="A2995" s="5">
        <v>2006</v>
      </c>
      <c r="B2995" s="4" t="s">
        <v>403</v>
      </c>
      <c r="C2995" s="5" t="s">
        <v>404</v>
      </c>
      <c r="D2995" s="5">
        <v>169409</v>
      </c>
      <c r="E2995" s="5">
        <v>838201</v>
      </c>
      <c r="F2995" s="5">
        <v>187381</v>
      </c>
      <c r="G2995" s="5">
        <v>797656</v>
      </c>
      <c r="H2995" s="5">
        <v>35786</v>
      </c>
      <c r="I2995" s="5">
        <v>31688</v>
      </c>
      <c r="J2995" s="5">
        <v>0</v>
      </c>
      <c r="K2995" s="5"/>
      <c r="L2995" s="5">
        <v>14560</v>
      </c>
      <c r="M2995" s="5">
        <v>5023</v>
      </c>
      <c r="N2995" s="5">
        <v>9537</v>
      </c>
      <c r="O2995" s="5">
        <v>402030</v>
      </c>
      <c r="P2995" s="3"/>
      <c r="Q2995" s="3"/>
    </row>
    <row r="2996" spans="1:17" x14ac:dyDescent="0.2">
      <c r="A2996" s="2">
        <v>2007</v>
      </c>
      <c r="B2996" s="1" t="s">
        <v>403</v>
      </c>
      <c r="C2996" s="2" t="s">
        <v>404</v>
      </c>
      <c r="D2996" s="2">
        <v>217538</v>
      </c>
      <c r="E2996" s="2">
        <v>1119796</v>
      </c>
      <c r="F2996" s="2">
        <v>252624</v>
      </c>
      <c r="G2996" s="2">
        <v>1069731</v>
      </c>
      <c r="H2996" s="2">
        <v>42800</v>
      </c>
      <c r="I2996" s="2">
        <v>41981</v>
      </c>
      <c r="J2996" s="2">
        <v>0</v>
      </c>
      <c r="K2996" s="2"/>
      <c r="L2996" s="2">
        <v>17604</v>
      </c>
      <c r="M2996" s="2">
        <v>6005</v>
      </c>
      <c r="N2996" s="2">
        <v>11599</v>
      </c>
      <c r="O2996" s="2">
        <v>402030</v>
      </c>
      <c r="P2996" s="3"/>
      <c r="Q2996" s="3"/>
    </row>
    <row r="2997" spans="1:17" x14ac:dyDescent="0.2">
      <c r="A2997" s="5">
        <v>2008</v>
      </c>
      <c r="B2997" s="4" t="s">
        <v>403</v>
      </c>
      <c r="C2997" s="5" t="s">
        <v>404</v>
      </c>
      <c r="D2997" s="5">
        <v>244425</v>
      </c>
      <c r="E2997" s="5">
        <v>884547</v>
      </c>
      <c r="F2997" s="5">
        <v>233184</v>
      </c>
      <c r="G2997" s="5">
        <v>818535</v>
      </c>
      <c r="H2997" s="5">
        <v>64369</v>
      </c>
      <c r="I2997" s="5">
        <v>30601</v>
      </c>
      <c r="J2997" s="5">
        <v>0</v>
      </c>
      <c r="K2997" s="5"/>
      <c r="L2997" s="5">
        <v>2336</v>
      </c>
      <c r="M2997" s="5">
        <v>14</v>
      </c>
      <c r="N2997" s="5">
        <v>2322</v>
      </c>
      <c r="O2997" s="5">
        <v>402030</v>
      </c>
      <c r="P2997" s="3"/>
      <c r="Q2997" s="3"/>
    </row>
    <row r="2998" spans="1:17" x14ac:dyDescent="0.2">
      <c r="A2998" s="2">
        <v>2009</v>
      </c>
      <c r="B2998" s="1" t="s">
        <v>403</v>
      </c>
      <c r="C2998" s="2" t="s">
        <v>404</v>
      </c>
      <c r="D2998" s="2">
        <v>219233</v>
      </c>
      <c r="E2998" s="2">
        <v>848942</v>
      </c>
      <c r="F2998" s="2">
        <v>227147</v>
      </c>
      <c r="G2998" s="2">
        <v>777268</v>
      </c>
      <c r="H2998" s="2">
        <v>70714</v>
      </c>
      <c r="I2998" s="2">
        <v>6085</v>
      </c>
      <c r="J2998" s="2"/>
      <c r="K2998" s="2"/>
      <c r="L2998" s="2">
        <v>19829</v>
      </c>
      <c r="M2998" s="2">
        <v>6444</v>
      </c>
      <c r="N2998" s="2">
        <v>13385</v>
      </c>
      <c r="O2998" s="2">
        <v>402030</v>
      </c>
      <c r="P2998" s="3"/>
      <c r="Q2998" s="3"/>
    </row>
    <row r="2999" spans="1:17" x14ac:dyDescent="0.2">
      <c r="A2999" s="5">
        <v>2010</v>
      </c>
      <c r="B2999" s="4" t="s">
        <v>403</v>
      </c>
      <c r="C2999" s="5" t="s">
        <v>404</v>
      </c>
      <c r="D2999" s="5">
        <v>281874</v>
      </c>
      <c r="E2999" s="5">
        <v>911332</v>
      </c>
      <c r="F2999" s="5">
        <v>238172</v>
      </c>
      <c r="G2999" s="5">
        <v>833104</v>
      </c>
      <c r="H2999" s="5">
        <v>77356</v>
      </c>
      <c r="I2999" s="5">
        <v>6502</v>
      </c>
      <c r="J2999" s="5"/>
      <c r="K2999" s="5"/>
      <c r="L2999" s="5">
        <v>12892</v>
      </c>
      <c r="M2999" s="5">
        <v>4538</v>
      </c>
      <c r="N2999" s="5">
        <v>8354</v>
      </c>
      <c r="O2999" s="5">
        <v>402030</v>
      </c>
      <c r="P2999" s="3"/>
      <c r="Q2999" s="3"/>
    </row>
    <row r="3000" spans="1:17" x14ac:dyDescent="0.2">
      <c r="A3000" s="2">
        <v>2011</v>
      </c>
      <c r="B3000" s="1" t="s">
        <v>403</v>
      </c>
      <c r="C3000" s="2" t="s">
        <v>404</v>
      </c>
      <c r="D3000" s="2">
        <v>308061</v>
      </c>
      <c r="E3000" s="2">
        <v>923225</v>
      </c>
      <c r="F3000" s="2">
        <v>239745</v>
      </c>
      <c r="G3000" s="2">
        <v>851396</v>
      </c>
      <c r="H3000" s="2">
        <v>70379</v>
      </c>
      <c r="I3000" s="2">
        <v>7702</v>
      </c>
      <c r="J3000" s="2"/>
      <c r="K3000" s="2"/>
      <c r="L3000" s="2">
        <v>6169</v>
      </c>
      <c r="M3000" s="2">
        <v>1727</v>
      </c>
      <c r="N3000" s="2">
        <v>4442</v>
      </c>
      <c r="O3000" s="2">
        <v>402030</v>
      </c>
      <c r="P3000" s="3"/>
      <c r="Q3000" s="3"/>
    </row>
    <row r="3001" spans="1:17" x14ac:dyDescent="0.2">
      <c r="A3001" s="5">
        <v>2012</v>
      </c>
      <c r="B3001" s="4" t="s">
        <v>403</v>
      </c>
      <c r="C3001" s="5" t="s">
        <v>404</v>
      </c>
      <c r="D3001" s="5">
        <v>263674</v>
      </c>
      <c r="E3001" s="5">
        <v>938555</v>
      </c>
      <c r="F3001" s="5">
        <v>224659</v>
      </c>
      <c r="G3001" s="5">
        <v>862331</v>
      </c>
      <c r="H3001" s="5">
        <v>75716</v>
      </c>
      <c r="I3001" s="5">
        <v>7102</v>
      </c>
      <c r="J3001" s="5">
        <v>0</v>
      </c>
      <c r="K3001" s="5"/>
      <c r="L3001" s="5">
        <v>11207</v>
      </c>
      <c r="M3001" s="5">
        <v>3732</v>
      </c>
      <c r="N3001" s="5">
        <v>7475</v>
      </c>
      <c r="O3001" s="5">
        <v>402030</v>
      </c>
      <c r="P3001" s="3"/>
      <c r="Q3001" s="3"/>
    </row>
    <row r="3002" spans="1:17" x14ac:dyDescent="0.2">
      <c r="A3002" s="2">
        <v>2013</v>
      </c>
      <c r="B3002" s="1" t="s">
        <v>403</v>
      </c>
      <c r="C3002" s="2" t="s">
        <v>404</v>
      </c>
      <c r="D3002" s="2">
        <v>272536</v>
      </c>
      <c r="E3002" s="2">
        <v>911507</v>
      </c>
      <c r="F3002" s="2">
        <v>211091</v>
      </c>
      <c r="G3002" s="2">
        <v>832714</v>
      </c>
      <c r="H3002" s="2">
        <v>78467</v>
      </c>
      <c r="I3002" s="2">
        <v>6285</v>
      </c>
      <c r="J3002" s="2">
        <v>0</v>
      </c>
      <c r="K3002" s="2"/>
      <c r="L3002" s="2">
        <v>11737</v>
      </c>
      <c r="M3002" s="2">
        <v>3697</v>
      </c>
      <c r="N3002" s="2">
        <v>8040</v>
      </c>
      <c r="O3002" s="2">
        <v>402030</v>
      </c>
      <c r="P3002" s="3"/>
      <c r="Q3002" s="3"/>
    </row>
    <row r="3003" spans="1:17" x14ac:dyDescent="0.2">
      <c r="A3003" s="5">
        <v>2014</v>
      </c>
      <c r="B3003" s="4" t="s">
        <v>403</v>
      </c>
      <c r="C3003" s="5" t="s">
        <v>404</v>
      </c>
      <c r="D3003" s="5">
        <v>237254</v>
      </c>
      <c r="E3003" s="5">
        <v>856240</v>
      </c>
      <c r="F3003" s="5">
        <v>215506</v>
      </c>
      <c r="G3003" s="5">
        <v>773039</v>
      </c>
      <c r="H3003" s="5">
        <v>82797</v>
      </c>
      <c r="I3003" s="5">
        <v>5236</v>
      </c>
      <c r="J3003" s="5">
        <v>0</v>
      </c>
      <c r="K3003" s="5"/>
      <c r="L3003" s="5">
        <v>12357</v>
      </c>
      <c r="M3003" s="5">
        <v>3880</v>
      </c>
      <c r="N3003" s="5">
        <v>8477</v>
      </c>
      <c r="O3003" s="5">
        <v>402030</v>
      </c>
      <c r="P3003" s="3"/>
      <c r="Q3003" s="3"/>
    </row>
    <row r="3004" spans="1:17" x14ac:dyDescent="0.2">
      <c r="A3004" s="2">
        <v>2015</v>
      </c>
      <c r="B3004" s="1" t="s">
        <v>403</v>
      </c>
      <c r="C3004" s="2" t="s">
        <v>404</v>
      </c>
      <c r="D3004" s="2">
        <v>252848</v>
      </c>
      <c r="E3004" s="2">
        <v>861395</v>
      </c>
      <c r="F3004" s="2">
        <v>225548</v>
      </c>
      <c r="G3004" s="2">
        <v>774208</v>
      </c>
      <c r="H3004" s="2">
        <v>86728</v>
      </c>
      <c r="I3004" s="2">
        <v>4995</v>
      </c>
      <c r="J3004" s="2">
        <v>0</v>
      </c>
      <c r="K3004" s="2"/>
      <c r="L3004" s="2">
        <v>8778</v>
      </c>
      <c r="M3004" s="2">
        <v>2695</v>
      </c>
      <c r="N3004" s="2">
        <v>6083</v>
      </c>
      <c r="O3004" s="2">
        <v>402030</v>
      </c>
      <c r="P3004" s="3"/>
      <c r="Q3004" s="3"/>
    </row>
    <row r="3005" spans="1:17" x14ac:dyDescent="0.2">
      <c r="A3005" s="5">
        <v>2016</v>
      </c>
      <c r="B3005" s="4" t="s">
        <v>403</v>
      </c>
      <c r="C3005" s="5" t="s">
        <v>404</v>
      </c>
      <c r="D3005" s="5">
        <v>238636</v>
      </c>
      <c r="E3005" s="5">
        <v>860165</v>
      </c>
      <c r="F3005" s="5">
        <v>234137</v>
      </c>
      <c r="G3005" s="5">
        <v>772766</v>
      </c>
      <c r="H3005" s="5">
        <v>86893</v>
      </c>
      <c r="I3005" s="5">
        <v>6249</v>
      </c>
      <c r="J3005" s="5">
        <v>0</v>
      </c>
      <c r="K3005" s="5"/>
      <c r="L3005" s="5">
        <v>10304</v>
      </c>
      <c r="M3005" s="5">
        <v>2906</v>
      </c>
      <c r="N3005" s="5">
        <v>7398</v>
      </c>
      <c r="O3005" s="5">
        <v>402030</v>
      </c>
      <c r="P3005" s="3"/>
      <c r="Q3005" s="3"/>
    </row>
    <row r="3006" spans="1:17" x14ac:dyDescent="0.2">
      <c r="A3006" s="2">
        <v>2017</v>
      </c>
      <c r="B3006" s="1" t="s">
        <v>403</v>
      </c>
      <c r="C3006" s="2" t="s">
        <v>404</v>
      </c>
      <c r="D3006" s="2">
        <v>230873</v>
      </c>
      <c r="E3006" s="2">
        <v>916776</v>
      </c>
      <c r="F3006" s="2">
        <v>272565</v>
      </c>
      <c r="G3006" s="2">
        <v>833980</v>
      </c>
      <c r="H3006" s="2">
        <v>82243</v>
      </c>
      <c r="I3006" s="2">
        <v>8849</v>
      </c>
      <c r="J3006" s="2">
        <v>0</v>
      </c>
      <c r="K3006" s="2"/>
      <c r="L3006" s="2">
        <v>11132</v>
      </c>
      <c r="M3006" s="2">
        <v>6846</v>
      </c>
      <c r="N3006" s="2">
        <v>4286</v>
      </c>
      <c r="O3006" s="2">
        <v>402030</v>
      </c>
      <c r="P3006" s="3"/>
      <c r="Q3006" s="3"/>
    </row>
    <row r="3007" spans="1:17" x14ac:dyDescent="0.2">
      <c r="A3007" s="5">
        <v>2018</v>
      </c>
      <c r="B3007" s="4" t="s">
        <v>403</v>
      </c>
      <c r="C3007" s="5" t="s">
        <v>404</v>
      </c>
      <c r="D3007" s="5">
        <v>269805</v>
      </c>
      <c r="E3007" s="5">
        <v>931796</v>
      </c>
      <c r="F3007" s="5">
        <v>273058</v>
      </c>
      <c r="G3007" s="5">
        <v>840043</v>
      </c>
      <c r="H3007" s="5">
        <v>90185</v>
      </c>
      <c r="I3007" s="5">
        <v>13306</v>
      </c>
      <c r="J3007" s="5">
        <v>0</v>
      </c>
      <c r="K3007" s="5"/>
      <c r="L3007" s="5">
        <v>12481</v>
      </c>
      <c r="M3007" s="5">
        <v>2022</v>
      </c>
      <c r="N3007" s="5">
        <v>10459</v>
      </c>
      <c r="O3007" s="5">
        <v>402030</v>
      </c>
      <c r="P3007" s="3"/>
      <c r="Q3007" s="3"/>
    </row>
    <row r="3008" spans="1:17" x14ac:dyDescent="0.2">
      <c r="A3008" s="2">
        <v>2019</v>
      </c>
      <c r="B3008" s="1" t="s">
        <v>403</v>
      </c>
      <c r="C3008" s="2" t="s">
        <v>404</v>
      </c>
      <c r="D3008" s="2">
        <v>219237</v>
      </c>
      <c r="E3008" s="2">
        <v>992968</v>
      </c>
      <c r="F3008" s="2">
        <v>259374</v>
      </c>
      <c r="G3008" s="2">
        <v>900990</v>
      </c>
      <c r="H3008" s="2">
        <v>90265</v>
      </c>
      <c r="I3008" s="2">
        <v>13808</v>
      </c>
      <c r="J3008" s="2">
        <v>0</v>
      </c>
      <c r="K3008" s="2"/>
      <c r="L3008" s="2">
        <v>10583</v>
      </c>
      <c r="M3008" s="2">
        <v>2117</v>
      </c>
      <c r="N3008" s="2">
        <v>8466</v>
      </c>
      <c r="O3008" s="2">
        <v>402030</v>
      </c>
      <c r="P3008" s="3"/>
      <c r="Q3008" s="3"/>
    </row>
    <row r="3009" spans="1:17" x14ac:dyDescent="0.2">
      <c r="A3009" s="5">
        <v>2004</v>
      </c>
      <c r="B3009" s="4" t="s">
        <v>405</v>
      </c>
      <c r="C3009" s="5" t="s">
        <v>406</v>
      </c>
      <c r="D3009" s="5">
        <v>2120.3000000000002</v>
      </c>
      <c r="E3009" s="5">
        <v>16533.3</v>
      </c>
      <c r="F3009" s="5">
        <v>5459</v>
      </c>
      <c r="G3009" s="5">
        <v>15614.4</v>
      </c>
      <c r="H3009" s="5">
        <v>72.8</v>
      </c>
      <c r="I3009" s="5">
        <v>471.5</v>
      </c>
      <c r="J3009" s="5">
        <v>34.4</v>
      </c>
      <c r="K3009" s="5">
        <v>57.8</v>
      </c>
      <c r="L3009" s="5">
        <v>380.5</v>
      </c>
      <c r="M3009" s="5">
        <v>207.9</v>
      </c>
      <c r="N3009" s="5">
        <v>114.8</v>
      </c>
      <c r="O3009" s="5">
        <v>251010</v>
      </c>
      <c r="P3009" s="3"/>
      <c r="Q3009" s="3"/>
    </row>
    <row r="3010" spans="1:17" x14ac:dyDescent="0.2">
      <c r="A3010" s="2">
        <v>2005</v>
      </c>
      <c r="B3010" s="1" t="s">
        <v>405</v>
      </c>
      <c r="C3010" s="2" t="s">
        <v>406</v>
      </c>
      <c r="D3010" s="2">
        <v>2409</v>
      </c>
      <c r="E3010" s="2">
        <v>15627</v>
      </c>
      <c r="F3010" s="2">
        <v>5190</v>
      </c>
      <c r="G3010" s="2">
        <v>14763</v>
      </c>
      <c r="H3010" s="2">
        <v>73</v>
      </c>
      <c r="I3010" s="2">
        <v>480</v>
      </c>
      <c r="J3010" s="2">
        <v>59</v>
      </c>
      <c r="K3010" s="2">
        <v>95</v>
      </c>
      <c r="L3010" s="2">
        <v>584</v>
      </c>
      <c r="M3010" s="2">
        <v>250</v>
      </c>
      <c r="N3010" s="2">
        <v>228</v>
      </c>
      <c r="O3010" s="2">
        <v>251010</v>
      </c>
      <c r="P3010" s="3"/>
      <c r="Q3010" s="3"/>
    </row>
    <row r="3011" spans="1:17" x14ac:dyDescent="0.2">
      <c r="A3011" s="5">
        <v>2006</v>
      </c>
      <c r="B3011" s="4" t="s">
        <v>405</v>
      </c>
      <c r="C3011" s="5" t="s">
        <v>406</v>
      </c>
      <c r="D3011" s="5">
        <v>4113</v>
      </c>
      <c r="E3011" s="5">
        <v>17029</v>
      </c>
      <c r="F3011" s="5">
        <v>6968</v>
      </c>
      <c r="G3011" s="5">
        <v>16910</v>
      </c>
      <c r="H3011" s="5">
        <v>-758</v>
      </c>
      <c r="I3011" s="5">
        <v>498</v>
      </c>
      <c r="J3011" s="5">
        <v>87</v>
      </c>
      <c r="K3011" s="5">
        <v>111</v>
      </c>
      <c r="L3011" s="5">
        <v>-113</v>
      </c>
      <c r="M3011" s="5">
        <v>106</v>
      </c>
      <c r="N3011" s="5">
        <v>-330</v>
      </c>
      <c r="O3011" s="5">
        <v>251010</v>
      </c>
      <c r="P3011" s="3"/>
      <c r="Q3011" s="3"/>
    </row>
    <row r="3012" spans="1:17" x14ac:dyDescent="0.2">
      <c r="A3012" s="2">
        <v>2007</v>
      </c>
      <c r="B3012" s="1" t="s">
        <v>405</v>
      </c>
      <c r="C3012" s="2" t="s">
        <v>406</v>
      </c>
      <c r="D3012" s="2">
        <v>3654</v>
      </c>
      <c r="E3012" s="2">
        <v>17191</v>
      </c>
      <c r="F3012" s="2">
        <v>4500</v>
      </c>
      <c r="G3012" s="2">
        <v>13338</v>
      </c>
      <c r="H3012" s="2">
        <v>2850</v>
      </c>
      <c r="I3012" s="2">
        <v>566</v>
      </c>
      <c r="J3012" s="2">
        <v>128</v>
      </c>
      <c r="K3012" s="2">
        <v>70</v>
      </c>
      <c r="L3012" s="2">
        <v>464</v>
      </c>
      <c r="M3012" s="2">
        <v>255</v>
      </c>
      <c r="N3012" s="2">
        <v>602</v>
      </c>
      <c r="O3012" s="2">
        <v>251010</v>
      </c>
      <c r="P3012" s="3"/>
      <c r="Q3012" s="3"/>
    </row>
    <row r="3013" spans="1:17" x14ac:dyDescent="0.2">
      <c r="A3013" s="5">
        <v>2008</v>
      </c>
      <c r="B3013" s="4" t="s">
        <v>405</v>
      </c>
      <c r="C3013" s="5" t="s">
        <v>406</v>
      </c>
      <c r="D3013" s="5">
        <v>1906</v>
      </c>
      <c r="E3013" s="5">
        <v>15226</v>
      </c>
      <c r="F3013" s="5">
        <v>4714</v>
      </c>
      <c r="G3013" s="5">
        <v>13354</v>
      </c>
      <c r="H3013" s="5">
        <v>1022</v>
      </c>
      <c r="I3013" s="5">
        <v>397</v>
      </c>
      <c r="J3013" s="5">
        <v>68</v>
      </c>
      <c r="K3013" s="5">
        <v>54</v>
      </c>
      <c r="L3013" s="5">
        <v>186</v>
      </c>
      <c r="M3013" s="5">
        <v>209</v>
      </c>
      <c r="N3013" s="5">
        <v>-77</v>
      </c>
      <c r="O3013" s="5">
        <v>251010</v>
      </c>
      <c r="P3013" s="3"/>
      <c r="Q3013" s="3"/>
    </row>
    <row r="3014" spans="1:17" x14ac:dyDescent="0.2">
      <c r="A3014" s="2">
        <v>2009</v>
      </c>
      <c r="B3014" s="1" t="s">
        <v>405</v>
      </c>
      <c r="C3014" s="2" t="s">
        <v>406</v>
      </c>
      <c r="D3014" s="2">
        <v>1922</v>
      </c>
      <c r="E3014" s="2">
        <v>14410</v>
      </c>
      <c r="F3014" s="2">
        <v>4296</v>
      </c>
      <c r="G3014" s="2">
        <v>12831</v>
      </c>
      <c r="H3014" s="2">
        <v>735</v>
      </c>
      <c r="I3014" s="2">
        <v>364</v>
      </c>
      <c r="J3014" s="2">
        <v>17</v>
      </c>
      <c r="K3014" s="2">
        <v>11</v>
      </c>
      <c r="L3014" s="2">
        <v>-357</v>
      </c>
      <c r="M3014" s="2">
        <v>7</v>
      </c>
      <c r="N3014" s="2">
        <v>-375</v>
      </c>
      <c r="O3014" s="2">
        <v>251010</v>
      </c>
      <c r="P3014" s="3"/>
      <c r="Q3014" s="3"/>
    </row>
    <row r="3015" spans="1:17" x14ac:dyDescent="0.2">
      <c r="A3015" s="5">
        <v>2010</v>
      </c>
      <c r="B3015" s="4" t="s">
        <v>405</v>
      </c>
      <c r="C3015" s="5" t="s">
        <v>406</v>
      </c>
      <c r="D3015" s="5">
        <v>2005</v>
      </c>
      <c r="E3015" s="5">
        <v>15630</v>
      </c>
      <c r="F3015" s="5">
        <v>4507</v>
      </c>
      <c r="G3015" s="5">
        <v>14125</v>
      </c>
      <c r="H3015" s="5">
        <v>644</v>
      </c>
      <c r="I3015" s="5">
        <v>376</v>
      </c>
      <c r="J3015" s="5">
        <v>11</v>
      </c>
      <c r="K3015" s="5">
        <v>52</v>
      </c>
      <c r="L3015" s="5">
        <v>8</v>
      </c>
      <c r="M3015" s="5">
        <v>172</v>
      </c>
      <c r="N3015" s="5">
        <v>-216</v>
      </c>
      <c r="O3015" s="5">
        <v>251010</v>
      </c>
      <c r="P3015" s="3"/>
      <c r="Q3015" s="3"/>
    </row>
    <row r="3016" spans="1:17" x14ac:dyDescent="0.2">
      <c r="A3016" s="2">
        <v>2011</v>
      </c>
      <c r="B3016" s="1" t="s">
        <v>405</v>
      </c>
      <c r="C3016" s="2" t="s">
        <v>406</v>
      </c>
      <c r="D3016" s="2">
        <v>2772</v>
      </c>
      <c r="E3016" s="2">
        <v>17629</v>
      </c>
      <c r="F3016" s="2">
        <v>4945</v>
      </c>
      <c r="G3016" s="2">
        <v>16005</v>
      </c>
      <c r="H3016" s="2">
        <v>749</v>
      </c>
      <c r="I3016" s="2">
        <v>397</v>
      </c>
      <c r="J3016" s="2">
        <v>16</v>
      </c>
      <c r="K3016" s="2">
        <v>74</v>
      </c>
      <c r="L3016" s="2">
        <v>618</v>
      </c>
      <c r="M3016" s="2">
        <v>201</v>
      </c>
      <c r="N3016" s="2">
        <v>343</v>
      </c>
      <c r="O3016" s="2">
        <v>251010</v>
      </c>
      <c r="P3016" s="3"/>
      <c r="Q3016" s="3"/>
    </row>
    <row r="3017" spans="1:17" x14ac:dyDescent="0.2">
      <c r="A3017" s="5">
        <v>2012</v>
      </c>
      <c r="B3017" s="4" t="s">
        <v>405</v>
      </c>
      <c r="C3017" s="5" t="s">
        <v>406</v>
      </c>
      <c r="D3017" s="5">
        <v>2281</v>
      </c>
      <c r="E3017" s="5">
        <v>16973</v>
      </c>
      <c r="F3017" s="5">
        <v>4984</v>
      </c>
      <c r="G3017" s="5">
        <v>15814</v>
      </c>
      <c r="H3017" s="5">
        <v>370</v>
      </c>
      <c r="I3017" s="5">
        <v>412</v>
      </c>
      <c r="J3017" s="5">
        <v>17</v>
      </c>
      <c r="K3017" s="5">
        <v>25</v>
      </c>
      <c r="L3017" s="5">
        <v>440</v>
      </c>
      <c r="M3017" s="5">
        <v>203</v>
      </c>
      <c r="N3017" s="5">
        <v>212</v>
      </c>
      <c r="O3017" s="5">
        <v>251010</v>
      </c>
      <c r="P3017" s="3"/>
      <c r="Q3017" s="3"/>
    </row>
    <row r="3018" spans="1:17" x14ac:dyDescent="0.2">
      <c r="A3018" s="2">
        <v>2013</v>
      </c>
      <c r="B3018" s="1" t="s">
        <v>405</v>
      </c>
      <c r="C3018" s="2" t="s">
        <v>406</v>
      </c>
      <c r="D3018" s="2">
        <v>2996</v>
      </c>
      <c r="E3018" s="2">
        <v>17527</v>
      </c>
      <c r="F3018" s="2">
        <v>6235</v>
      </c>
      <c r="G3018" s="2">
        <v>15082</v>
      </c>
      <c r="H3018" s="2">
        <v>1606</v>
      </c>
      <c r="I3018" s="2">
        <v>487</v>
      </c>
      <c r="J3018" s="2">
        <v>41</v>
      </c>
      <c r="K3018" s="2">
        <v>46</v>
      </c>
      <c r="L3018" s="2">
        <v>813</v>
      </c>
      <c r="M3018" s="2">
        <v>138</v>
      </c>
      <c r="N3018" s="2">
        <v>629</v>
      </c>
      <c r="O3018" s="2">
        <v>251010</v>
      </c>
      <c r="P3018" s="3"/>
      <c r="Q3018" s="3"/>
    </row>
    <row r="3019" spans="1:17" x14ac:dyDescent="0.2">
      <c r="A3019" s="5">
        <v>2014</v>
      </c>
      <c r="B3019" s="4" t="s">
        <v>405</v>
      </c>
      <c r="C3019" s="5" t="s">
        <v>406</v>
      </c>
      <c r="D3019" s="5">
        <v>2161</v>
      </c>
      <c r="E3019" s="5">
        <v>18109</v>
      </c>
      <c r="F3019" s="5">
        <v>6364</v>
      </c>
      <c r="G3019" s="5">
        <v>13682</v>
      </c>
      <c r="H3019" s="5">
        <v>3610</v>
      </c>
      <c r="I3019" s="5">
        <v>529</v>
      </c>
      <c r="J3019" s="5">
        <v>18</v>
      </c>
      <c r="K3019" s="5">
        <v>69</v>
      </c>
      <c r="L3019" s="5">
        <v>687</v>
      </c>
      <c r="M3019" s="5">
        <v>-1834</v>
      </c>
      <c r="N3019" s="5">
        <v>2452</v>
      </c>
      <c r="O3019" s="5">
        <v>251010</v>
      </c>
      <c r="P3019" s="3"/>
      <c r="Q3019" s="3"/>
    </row>
    <row r="3020" spans="1:17" x14ac:dyDescent="0.2">
      <c r="A3020" s="2">
        <v>2015</v>
      </c>
      <c r="B3020" s="1" t="s">
        <v>405</v>
      </c>
      <c r="C3020" s="2" t="s">
        <v>406</v>
      </c>
      <c r="D3020" s="2">
        <v>1476</v>
      </c>
      <c r="E3020" s="2">
        <v>16439</v>
      </c>
      <c r="F3020" s="2">
        <v>5707</v>
      </c>
      <c r="G3020" s="2">
        <v>12297</v>
      </c>
      <c r="H3020" s="2">
        <v>3920</v>
      </c>
      <c r="I3020" s="2">
        <v>487</v>
      </c>
      <c r="J3020" s="2">
        <v>22</v>
      </c>
      <c r="K3020" s="2">
        <v>69</v>
      </c>
      <c r="L3020" s="2">
        <v>608</v>
      </c>
      <c r="M3020" s="2">
        <v>232</v>
      </c>
      <c r="N3020" s="2">
        <v>307</v>
      </c>
      <c r="O3020" s="2">
        <v>251010</v>
      </c>
      <c r="P3020" s="3"/>
      <c r="Q3020" s="3"/>
    </row>
    <row r="3021" spans="1:17" x14ac:dyDescent="0.2">
      <c r="A3021" s="5">
        <v>2016</v>
      </c>
      <c r="B3021" s="4" t="s">
        <v>405</v>
      </c>
      <c r="C3021" s="5" t="s">
        <v>406</v>
      </c>
      <c r="D3021" s="5">
        <v>1132</v>
      </c>
      <c r="E3021" s="5">
        <v>16511</v>
      </c>
      <c r="F3021" s="5">
        <v>5234</v>
      </c>
      <c r="G3021" s="5">
        <v>11786</v>
      </c>
      <c r="H3021" s="5">
        <v>4507</v>
      </c>
      <c r="I3021" s="5">
        <v>416</v>
      </c>
      <c r="J3021" s="5">
        <v>15</v>
      </c>
      <c r="K3021" s="5">
        <v>20</v>
      </c>
      <c r="L3021" s="5">
        <v>1207</v>
      </c>
      <c r="M3021" s="5">
        <v>-77</v>
      </c>
      <c r="N3021" s="5">
        <v>1264</v>
      </c>
      <c r="O3021" s="5">
        <v>251010</v>
      </c>
      <c r="P3021" s="3"/>
      <c r="Q3021" s="3"/>
    </row>
    <row r="3022" spans="1:17" x14ac:dyDescent="0.2">
      <c r="A3022" s="2">
        <v>2017</v>
      </c>
      <c r="B3022" s="1" t="s">
        <v>405</v>
      </c>
      <c r="C3022" s="2" t="s">
        <v>406</v>
      </c>
      <c r="D3022" s="2">
        <v>1110</v>
      </c>
      <c r="E3022" s="2">
        <v>17064</v>
      </c>
      <c r="F3022" s="2">
        <v>5467</v>
      </c>
      <c r="G3022" s="2">
        <v>12214</v>
      </c>
      <c r="H3022" s="2">
        <v>4603</v>
      </c>
      <c r="I3022" s="2">
        <v>382</v>
      </c>
      <c r="J3022" s="2">
        <v>13</v>
      </c>
      <c r="K3022" s="2">
        <v>19</v>
      </c>
      <c r="L3022" s="2">
        <v>878</v>
      </c>
      <c r="M3022" s="2">
        <v>513</v>
      </c>
      <c r="N3022" s="2">
        <v>346</v>
      </c>
      <c r="O3022" s="2">
        <v>251010</v>
      </c>
      <c r="P3022" s="3"/>
      <c r="Q3022" s="3"/>
    </row>
    <row r="3023" spans="1:17" x14ac:dyDescent="0.2">
      <c r="A3023" s="5">
        <v>2018</v>
      </c>
      <c r="B3023" s="4" t="s">
        <v>405</v>
      </c>
      <c r="C3023" s="5" t="s">
        <v>406</v>
      </c>
      <c r="D3023" s="5">
        <v>873</v>
      </c>
      <c r="E3023" s="5">
        <v>16872</v>
      </c>
      <c r="F3023" s="5">
        <v>5353</v>
      </c>
      <c r="G3023" s="5">
        <v>11802</v>
      </c>
      <c r="H3023" s="5">
        <v>4864</v>
      </c>
      <c r="I3023" s="5">
        <v>371</v>
      </c>
      <c r="J3023" s="5">
        <v>16</v>
      </c>
      <c r="K3023" s="5">
        <v>15</v>
      </c>
      <c r="L3023" s="5">
        <v>1011</v>
      </c>
      <c r="M3023" s="5">
        <v>303</v>
      </c>
      <c r="N3023" s="5">
        <v>693</v>
      </c>
      <c r="O3023" s="5">
        <v>251010</v>
      </c>
      <c r="P3023" s="3"/>
      <c r="Q3023" s="3"/>
    </row>
    <row r="3024" spans="1:17" x14ac:dyDescent="0.2">
      <c r="A3024" s="2">
        <v>2019</v>
      </c>
      <c r="B3024" s="1" t="s">
        <v>405</v>
      </c>
      <c r="C3024" s="2" t="s">
        <v>406</v>
      </c>
      <c r="D3024" s="2">
        <v>974</v>
      </c>
      <c r="E3024" s="2">
        <v>17185</v>
      </c>
      <c r="F3024" s="2">
        <v>6182</v>
      </c>
      <c r="G3024" s="2">
        <v>12640</v>
      </c>
      <c r="H3024" s="2">
        <v>4351</v>
      </c>
      <c r="I3024" s="2">
        <v>385</v>
      </c>
      <c r="J3024" s="2">
        <v>18</v>
      </c>
      <c r="K3024" s="2">
        <v>14</v>
      </c>
      <c r="L3024" s="2">
        <v>177</v>
      </c>
      <c r="M3024" s="2">
        <v>474</v>
      </c>
      <c r="N3024" s="2">
        <v>-311</v>
      </c>
      <c r="O3024" s="2">
        <v>251010</v>
      </c>
      <c r="P3024" s="3"/>
      <c r="Q3024" s="3"/>
    </row>
    <row r="3025" spans="1:17" x14ac:dyDescent="0.2">
      <c r="A3025" s="5">
        <v>2004</v>
      </c>
      <c r="B3025" s="4" t="s">
        <v>407</v>
      </c>
      <c r="C3025" s="5" t="s">
        <v>408</v>
      </c>
      <c r="D3025" s="5">
        <v>429.24599999999998</v>
      </c>
      <c r="E3025" s="5">
        <v>2809.5729999999999</v>
      </c>
      <c r="F3025" s="5">
        <v>9.4849999999999994</v>
      </c>
      <c r="G3025" s="5">
        <v>741.60299999999995</v>
      </c>
      <c r="H3025" s="5">
        <v>2067.9699999999998</v>
      </c>
      <c r="I3025" s="5">
        <v>4.5880000000000001</v>
      </c>
      <c r="J3025" s="5">
        <v>6.3760000000000003</v>
      </c>
      <c r="K3025" s="5">
        <v>0</v>
      </c>
      <c r="L3025" s="5">
        <v>445.13900000000001</v>
      </c>
      <c r="M3025" s="5">
        <v>158.21600000000001</v>
      </c>
      <c r="N3025" s="5">
        <v>286.923</v>
      </c>
      <c r="O3025" s="5">
        <v>201070</v>
      </c>
      <c r="P3025" s="3"/>
      <c r="Q3025" s="3"/>
    </row>
    <row r="3026" spans="1:17" x14ac:dyDescent="0.2">
      <c r="A3026" s="2">
        <v>2005</v>
      </c>
      <c r="B3026" s="1" t="s">
        <v>407</v>
      </c>
      <c r="C3026" s="2" t="s">
        <v>408</v>
      </c>
      <c r="D3026" s="2">
        <v>544.89400000000001</v>
      </c>
      <c r="E3026" s="2">
        <v>3107.9209999999998</v>
      </c>
      <c r="F3026" s="2">
        <v>9.4849999999999994</v>
      </c>
      <c r="G3026" s="2">
        <v>818.94500000000005</v>
      </c>
      <c r="H3026" s="2">
        <v>2288.9760000000001</v>
      </c>
      <c r="I3026" s="2">
        <v>2.1629999999999998</v>
      </c>
      <c r="J3026" s="2">
        <v>12.882</v>
      </c>
      <c r="K3026" s="2">
        <v>0</v>
      </c>
      <c r="L3026" s="2">
        <v>532.67399999999998</v>
      </c>
      <c r="M3026" s="2">
        <v>186.35</v>
      </c>
      <c r="N3026" s="2">
        <v>346.32400000000001</v>
      </c>
      <c r="O3026" s="2">
        <v>201070</v>
      </c>
      <c r="P3026" s="3"/>
      <c r="Q3026" s="3"/>
    </row>
    <row r="3027" spans="1:17" x14ac:dyDescent="0.2">
      <c r="A3027" s="5">
        <v>2006</v>
      </c>
      <c r="B3027" s="4" t="s">
        <v>407</v>
      </c>
      <c r="C3027" s="5" t="s">
        <v>408</v>
      </c>
      <c r="D3027" s="5">
        <v>361.298</v>
      </c>
      <c r="E3027" s="5">
        <v>3046.0880000000002</v>
      </c>
      <c r="F3027" s="5">
        <v>9.4849999999999994</v>
      </c>
      <c r="G3027" s="5">
        <v>868.47299999999996</v>
      </c>
      <c r="H3027" s="5">
        <v>2177.6149999999998</v>
      </c>
      <c r="I3027" s="5">
        <v>2.226</v>
      </c>
      <c r="J3027" s="5">
        <v>21.495999999999999</v>
      </c>
      <c r="K3027" s="5">
        <v>0</v>
      </c>
      <c r="L3027" s="5">
        <v>603.02300000000002</v>
      </c>
      <c r="M3027" s="5">
        <v>219.624</v>
      </c>
      <c r="N3027" s="5">
        <v>383.399</v>
      </c>
      <c r="O3027" s="5">
        <v>201070</v>
      </c>
      <c r="P3027" s="3"/>
      <c r="Q3027" s="3"/>
    </row>
    <row r="3028" spans="1:17" x14ac:dyDescent="0.2">
      <c r="A3028" s="2">
        <v>2007</v>
      </c>
      <c r="B3028" s="1" t="s">
        <v>407</v>
      </c>
      <c r="C3028" s="2" t="s">
        <v>408</v>
      </c>
      <c r="D3028" s="2">
        <v>133.511</v>
      </c>
      <c r="E3028" s="2">
        <v>3094.0279999999998</v>
      </c>
      <c r="F3028" s="2">
        <v>9.4849999999999994</v>
      </c>
      <c r="G3028" s="2">
        <v>995.92</v>
      </c>
      <c r="H3028" s="2">
        <v>2098.1080000000002</v>
      </c>
      <c r="I3028" s="2">
        <v>4.3739999999999997</v>
      </c>
      <c r="J3028" s="2">
        <v>12.125</v>
      </c>
      <c r="K3028" s="2">
        <v>0</v>
      </c>
      <c r="L3028" s="2">
        <v>681.86099999999999</v>
      </c>
      <c r="M3028" s="2">
        <v>261.74099999999999</v>
      </c>
      <c r="N3028" s="2">
        <v>420.12</v>
      </c>
      <c r="O3028" s="2">
        <v>201070</v>
      </c>
      <c r="P3028" s="3"/>
      <c r="Q3028" s="3"/>
    </row>
    <row r="3029" spans="1:17" x14ac:dyDescent="0.2">
      <c r="A3029" s="5">
        <v>2008</v>
      </c>
      <c r="B3029" s="4" t="s">
        <v>407</v>
      </c>
      <c r="C3029" s="5" t="s">
        <v>408</v>
      </c>
      <c r="D3029" s="5">
        <v>396.29</v>
      </c>
      <c r="E3029" s="5">
        <v>3515.4169999999999</v>
      </c>
      <c r="F3029" s="5">
        <v>509.48500000000001</v>
      </c>
      <c r="G3029" s="5">
        <v>1481.6120000000001</v>
      </c>
      <c r="H3029" s="5">
        <v>2033.8050000000001</v>
      </c>
      <c r="I3029" s="5">
        <v>15.785</v>
      </c>
      <c r="J3029" s="5">
        <v>5.069</v>
      </c>
      <c r="K3029" s="5">
        <v>0</v>
      </c>
      <c r="L3029" s="5">
        <v>773.21799999999996</v>
      </c>
      <c r="M3029" s="5">
        <v>297.863</v>
      </c>
      <c r="N3029" s="5">
        <v>475.35500000000002</v>
      </c>
      <c r="O3029" s="5">
        <v>201070</v>
      </c>
      <c r="P3029" s="3"/>
      <c r="Q3029" s="3"/>
    </row>
    <row r="3030" spans="1:17" x14ac:dyDescent="0.2">
      <c r="A3030" s="2">
        <v>2009</v>
      </c>
      <c r="B3030" s="1" t="s">
        <v>407</v>
      </c>
      <c r="C3030" s="2" t="s">
        <v>408</v>
      </c>
      <c r="D3030" s="2">
        <v>459.87099999999998</v>
      </c>
      <c r="E3030" s="2">
        <v>3726.3319999999999</v>
      </c>
      <c r="F3030" s="2">
        <v>490.62799999999999</v>
      </c>
      <c r="G3030" s="2">
        <v>1499.133</v>
      </c>
      <c r="H3030" s="2">
        <v>2163.7199999999998</v>
      </c>
      <c r="I3030" s="2">
        <v>9.266</v>
      </c>
      <c r="J3030" s="2">
        <v>1.3580000000000001</v>
      </c>
      <c r="K3030" s="2">
        <v>0.30599999999999999</v>
      </c>
      <c r="L3030" s="2">
        <v>707.33699999999999</v>
      </c>
      <c r="M3030" s="2">
        <v>276.565</v>
      </c>
      <c r="N3030" s="2">
        <v>430.46600000000001</v>
      </c>
      <c r="O3030" s="2">
        <v>201070</v>
      </c>
      <c r="P3030" s="3"/>
      <c r="Q3030" s="3"/>
    </row>
    <row r="3031" spans="1:17" x14ac:dyDescent="0.2">
      <c r="A3031" s="5">
        <v>2010</v>
      </c>
      <c r="B3031" s="4" t="s">
        <v>407</v>
      </c>
      <c r="C3031" s="5" t="s">
        <v>408</v>
      </c>
      <c r="D3031" s="5">
        <v>313.45400000000001</v>
      </c>
      <c r="E3031" s="5">
        <v>3904.377</v>
      </c>
      <c r="F3031" s="5">
        <v>451.505</v>
      </c>
      <c r="G3031" s="5">
        <v>1616.7070000000001</v>
      </c>
      <c r="H3031" s="5">
        <v>2205.2159999999999</v>
      </c>
      <c r="I3031" s="5">
        <v>8.6869999999999994</v>
      </c>
      <c r="J3031" s="5">
        <v>1.2150000000000001</v>
      </c>
      <c r="K3031" s="5">
        <v>2.7170000000000001</v>
      </c>
      <c r="L3031" s="5">
        <v>853.77800000000002</v>
      </c>
      <c r="M3031" s="5">
        <v>340.19600000000003</v>
      </c>
      <c r="N3031" s="5">
        <v>510.86500000000001</v>
      </c>
      <c r="O3031" s="5">
        <v>201070</v>
      </c>
      <c r="P3031" s="3"/>
      <c r="Q3031" s="3"/>
    </row>
    <row r="3032" spans="1:17" x14ac:dyDescent="0.2">
      <c r="A3032" s="2">
        <v>2011</v>
      </c>
      <c r="B3032" s="1" t="s">
        <v>407</v>
      </c>
      <c r="C3032" s="2" t="s">
        <v>408</v>
      </c>
      <c r="D3032" s="2">
        <v>335.49099999999999</v>
      </c>
      <c r="E3032" s="2">
        <v>4716.0619999999999</v>
      </c>
      <c r="F3032" s="2">
        <v>396.59399999999999</v>
      </c>
      <c r="G3032" s="2">
        <v>1991.7829999999999</v>
      </c>
      <c r="H3032" s="2">
        <v>2628.7849999999999</v>
      </c>
      <c r="I3032" s="2">
        <v>9.891</v>
      </c>
      <c r="J3032" s="2">
        <v>2.0680000000000001</v>
      </c>
      <c r="K3032" s="2">
        <v>7.9889999999999999</v>
      </c>
      <c r="L3032" s="2">
        <v>1051.527</v>
      </c>
      <c r="M3032" s="2">
        <v>385.11500000000001</v>
      </c>
      <c r="N3032" s="2">
        <v>658.423</v>
      </c>
      <c r="O3032" s="2">
        <v>201070</v>
      </c>
      <c r="P3032" s="3"/>
      <c r="Q3032" s="3"/>
    </row>
    <row r="3033" spans="1:17" x14ac:dyDescent="0.2">
      <c r="A3033" s="5">
        <v>2012</v>
      </c>
      <c r="B3033" s="4" t="s">
        <v>407</v>
      </c>
      <c r="C3033" s="5" t="s">
        <v>408</v>
      </c>
      <c r="D3033" s="5">
        <v>452.06299999999999</v>
      </c>
      <c r="E3033" s="5">
        <v>5014.598</v>
      </c>
      <c r="F3033" s="5">
        <v>485.57299999999998</v>
      </c>
      <c r="G3033" s="5">
        <v>1897.232</v>
      </c>
      <c r="H3033" s="5">
        <v>3023.9119999999998</v>
      </c>
      <c r="I3033" s="5">
        <v>17.077999999999999</v>
      </c>
      <c r="J3033" s="5">
        <v>2.66</v>
      </c>
      <c r="K3033" s="5">
        <v>8.968</v>
      </c>
      <c r="L3033" s="5">
        <v>1117.789</v>
      </c>
      <c r="M3033" s="5">
        <v>418.94</v>
      </c>
      <c r="N3033" s="5">
        <v>689.88099999999997</v>
      </c>
      <c r="O3033" s="5">
        <v>201070</v>
      </c>
      <c r="P3033" s="3"/>
      <c r="Q3033" s="3"/>
    </row>
    <row r="3034" spans="1:17" x14ac:dyDescent="0.2">
      <c r="A3034" s="2">
        <v>2013</v>
      </c>
      <c r="B3034" s="1" t="s">
        <v>407</v>
      </c>
      <c r="C3034" s="2" t="s">
        <v>408</v>
      </c>
      <c r="D3034" s="2">
        <v>430.64400000000001</v>
      </c>
      <c r="E3034" s="2">
        <v>5266.3280000000004</v>
      </c>
      <c r="F3034" s="2">
        <v>475.94200000000001</v>
      </c>
      <c r="G3034" s="2">
        <v>1939.492</v>
      </c>
      <c r="H3034" s="2">
        <v>3250.4380000000001</v>
      </c>
      <c r="I3034" s="2">
        <v>14.225</v>
      </c>
      <c r="J3034" s="2">
        <v>3.234</v>
      </c>
      <c r="K3034" s="2">
        <v>10.712999999999999</v>
      </c>
      <c r="L3034" s="2">
        <v>1287.5989999999999</v>
      </c>
      <c r="M3034" s="2">
        <v>479.85</v>
      </c>
      <c r="N3034" s="2">
        <v>797.03599999999994</v>
      </c>
      <c r="O3034" s="2">
        <v>201070</v>
      </c>
      <c r="P3034" s="3"/>
      <c r="Q3034" s="3"/>
    </row>
    <row r="3035" spans="1:17" x14ac:dyDescent="0.2">
      <c r="A3035" s="5">
        <v>2014</v>
      </c>
      <c r="B3035" s="4" t="s">
        <v>407</v>
      </c>
      <c r="C3035" s="5" t="s">
        <v>408</v>
      </c>
      <c r="D3035" s="5">
        <v>226.64400000000001</v>
      </c>
      <c r="E3035" s="5">
        <v>5300.7550000000001</v>
      </c>
      <c r="F3035" s="5">
        <v>427.94</v>
      </c>
      <c r="G3035" s="5">
        <v>2016.654</v>
      </c>
      <c r="H3035" s="5">
        <v>3209.8719999999998</v>
      </c>
      <c r="I3035" s="5">
        <v>12.093</v>
      </c>
      <c r="J3035" s="5">
        <v>2.0680000000000001</v>
      </c>
      <c r="K3035" s="5">
        <v>10.567</v>
      </c>
      <c r="L3035" s="5">
        <v>1334.386</v>
      </c>
      <c r="M3035" s="5">
        <v>522.09</v>
      </c>
      <c r="N3035" s="5">
        <v>801.72900000000004</v>
      </c>
      <c r="O3035" s="5">
        <v>201070</v>
      </c>
      <c r="P3035" s="3"/>
      <c r="Q3035" s="3"/>
    </row>
    <row r="3036" spans="1:17" x14ac:dyDescent="0.2">
      <c r="A3036" s="2">
        <v>2015</v>
      </c>
      <c r="B3036" s="1" t="s">
        <v>407</v>
      </c>
      <c r="C3036" s="2" t="s">
        <v>408</v>
      </c>
      <c r="D3036" s="2">
        <v>290.13600000000002</v>
      </c>
      <c r="E3036" s="2">
        <v>5857.7550000000001</v>
      </c>
      <c r="F3036" s="2">
        <v>1635.76</v>
      </c>
      <c r="G3036" s="2">
        <v>3505.0410000000002</v>
      </c>
      <c r="H3036" s="2">
        <v>2266.634</v>
      </c>
      <c r="I3036" s="2">
        <v>37.570999999999998</v>
      </c>
      <c r="J3036" s="2">
        <v>1.1659999999999999</v>
      </c>
      <c r="K3036" s="2">
        <v>16.178000000000001</v>
      </c>
      <c r="L3036" s="2">
        <v>1250.7049999999999</v>
      </c>
      <c r="M3036" s="2">
        <v>465.53100000000001</v>
      </c>
      <c r="N3036" s="2">
        <v>768.99599999999998</v>
      </c>
      <c r="O3036" s="2">
        <v>201070</v>
      </c>
      <c r="P3036" s="3"/>
      <c r="Q3036" s="3"/>
    </row>
    <row r="3037" spans="1:17" x14ac:dyDescent="0.2">
      <c r="A3037" s="5">
        <v>2016</v>
      </c>
      <c r="B3037" s="4" t="s">
        <v>407</v>
      </c>
      <c r="C3037" s="5" t="s">
        <v>408</v>
      </c>
      <c r="D3037" s="5">
        <v>274.14600000000002</v>
      </c>
      <c r="E3037" s="5">
        <v>5694.3069999999998</v>
      </c>
      <c r="F3037" s="5">
        <v>1860.912</v>
      </c>
      <c r="G3037" s="5">
        <v>3788.5390000000002</v>
      </c>
      <c r="H3037" s="5">
        <v>1797.9349999999999</v>
      </c>
      <c r="I3037" s="5">
        <v>68.331999999999994</v>
      </c>
      <c r="J3037" s="5">
        <v>0.71699999999999997</v>
      </c>
      <c r="K3037" s="5">
        <v>26.91</v>
      </c>
      <c r="L3037" s="5">
        <v>1019.058</v>
      </c>
      <c r="M3037" s="5">
        <v>386.22</v>
      </c>
      <c r="N3037" s="5">
        <v>605.928</v>
      </c>
      <c r="O3037" s="5">
        <v>201070</v>
      </c>
      <c r="P3037" s="3"/>
      <c r="Q3037" s="3"/>
    </row>
    <row r="3038" spans="1:17" x14ac:dyDescent="0.2">
      <c r="A3038" s="2">
        <v>2017</v>
      </c>
      <c r="B3038" s="1" t="s">
        <v>407</v>
      </c>
      <c r="C3038" s="2" t="s">
        <v>408</v>
      </c>
      <c r="D3038" s="2">
        <v>326.87599999999998</v>
      </c>
      <c r="E3038" s="2">
        <v>5804.2539999999999</v>
      </c>
      <c r="F3038" s="2">
        <v>2286.7449999999999</v>
      </c>
      <c r="G3038" s="2">
        <v>3976.5210000000002</v>
      </c>
      <c r="H3038" s="2">
        <v>1690.1320000000001</v>
      </c>
      <c r="I3038" s="2">
        <v>82.457999999999998</v>
      </c>
      <c r="J3038" s="2">
        <v>2.57</v>
      </c>
      <c r="K3038" s="2">
        <v>36.713000000000001</v>
      </c>
      <c r="L3038" s="2">
        <v>935.32399999999996</v>
      </c>
      <c r="M3038" s="2">
        <v>312.88099999999997</v>
      </c>
      <c r="N3038" s="2">
        <v>585.73</v>
      </c>
      <c r="O3038" s="2">
        <v>201070</v>
      </c>
      <c r="P3038" s="3"/>
      <c r="Q3038" s="3"/>
    </row>
    <row r="3039" spans="1:17" x14ac:dyDescent="0.2">
      <c r="A3039" s="5">
        <v>2018</v>
      </c>
      <c r="B3039" s="4" t="s">
        <v>407</v>
      </c>
      <c r="C3039" s="5" t="s">
        <v>408</v>
      </c>
      <c r="D3039" s="5">
        <v>538</v>
      </c>
      <c r="E3039" s="5">
        <v>5873</v>
      </c>
      <c r="F3039" s="5">
        <v>2171</v>
      </c>
      <c r="G3039" s="5">
        <v>3780</v>
      </c>
      <c r="H3039" s="5">
        <v>1921</v>
      </c>
      <c r="I3039" s="5">
        <v>98</v>
      </c>
      <c r="J3039" s="5">
        <v>6</v>
      </c>
      <c r="K3039" s="5">
        <v>41</v>
      </c>
      <c r="L3039" s="5">
        <v>1081</v>
      </c>
      <c r="M3039" s="5">
        <v>258</v>
      </c>
      <c r="N3039" s="5">
        <v>782</v>
      </c>
      <c r="O3039" s="5">
        <v>201070</v>
      </c>
      <c r="P3039" s="3"/>
      <c r="Q3039" s="3"/>
    </row>
    <row r="3040" spans="1:17" x14ac:dyDescent="0.2">
      <c r="A3040" s="2">
        <v>2019</v>
      </c>
      <c r="B3040" s="1" t="s">
        <v>407</v>
      </c>
      <c r="C3040" s="2" t="s">
        <v>408</v>
      </c>
      <c r="D3040" s="2">
        <v>360</v>
      </c>
      <c r="E3040" s="2">
        <v>6005</v>
      </c>
      <c r="F3040" s="2">
        <v>2389</v>
      </c>
      <c r="G3040" s="2">
        <v>3945</v>
      </c>
      <c r="H3040" s="2">
        <v>1855</v>
      </c>
      <c r="I3040" s="2">
        <v>88</v>
      </c>
      <c r="J3040" s="2"/>
      <c r="K3040" s="2">
        <v>46</v>
      </c>
      <c r="L3040" s="2">
        <v>1209</v>
      </c>
      <c r="M3040" s="2">
        <v>314</v>
      </c>
      <c r="N3040" s="2">
        <v>849</v>
      </c>
      <c r="O3040" s="2">
        <v>201070</v>
      </c>
      <c r="P3040" s="3"/>
      <c r="Q3040" s="3"/>
    </row>
    <row r="3041" spans="1:17" x14ac:dyDescent="0.2">
      <c r="A3041" s="5">
        <v>2004</v>
      </c>
      <c r="B3041" s="4" t="s">
        <v>409</v>
      </c>
      <c r="C3041" s="5" t="s">
        <v>410</v>
      </c>
      <c r="D3041" s="5">
        <v>2821</v>
      </c>
      <c r="E3041" s="5">
        <v>15796</v>
      </c>
      <c r="F3041" s="5">
        <v>3940</v>
      </c>
      <c r="G3041" s="5">
        <v>11756</v>
      </c>
      <c r="H3041" s="5">
        <v>3932</v>
      </c>
      <c r="I3041" s="5">
        <v>229</v>
      </c>
      <c r="J3041" s="5">
        <v>44</v>
      </c>
      <c r="K3041" s="5">
        <v>25</v>
      </c>
      <c r="L3041" s="5">
        <v>651</v>
      </c>
      <c r="M3041" s="5">
        <v>241</v>
      </c>
      <c r="N3041" s="5">
        <v>-979</v>
      </c>
      <c r="O3041" s="5">
        <v>101010</v>
      </c>
      <c r="P3041" s="3"/>
      <c r="Q3041" s="3"/>
    </row>
    <row r="3042" spans="1:17" x14ac:dyDescent="0.2">
      <c r="A3042" s="2">
        <v>2005</v>
      </c>
      <c r="B3042" s="1" t="s">
        <v>409</v>
      </c>
      <c r="C3042" s="2" t="s">
        <v>410</v>
      </c>
      <c r="D3042" s="2">
        <v>2391</v>
      </c>
      <c r="E3042" s="2">
        <v>15010</v>
      </c>
      <c r="F3042" s="2">
        <v>3174</v>
      </c>
      <c r="G3042" s="2">
        <v>8493</v>
      </c>
      <c r="H3042" s="2">
        <v>6372</v>
      </c>
      <c r="I3042" s="2">
        <v>207</v>
      </c>
      <c r="J3042" s="2">
        <v>64</v>
      </c>
      <c r="K3042" s="2">
        <v>56</v>
      </c>
      <c r="L3042" s="2">
        <v>2492</v>
      </c>
      <c r="M3042" s="2">
        <v>79</v>
      </c>
      <c r="N3042" s="2">
        <v>2358</v>
      </c>
      <c r="O3042" s="2">
        <v>101010</v>
      </c>
      <c r="P3042" s="3"/>
      <c r="Q3042" s="3"/>
    </row>
    <row r="3043" spans="1:17" x14ac:dyDescent="0.2">
      <c r="A3043" s="5">
        <v>2006</v>
      </c>
      <c r="B3043" s="4" t="s">
        <v>409</v>
      </c>
      <c r="C3043" s="5" t="s">
        <v>410</v>
      </c>
      <c r="D3043" s="5">
        <v>4379</v>
      </c>
      <c r="E3043" s="5">
        <v>16820</v>
      </c>
      <c r="F3043" s="5">
        <v>2831</v>
      </c>
      <c r="G3043" s="5">
        <v>8997</v>
      </c>
      <c r="H3043" s="5">
        <v>7376</v>
      </c>
      <c r="I3043" s="5">
        <v>175</v>
      </c>
      <c r="J3043" s="5">
        <v>162</v>
      </c>
      <c r="K3043" s="5">
        <v>33</v>
      </c>
      <c r="L3043" s="5">
        <v>3449</v>
      </c>
      <c r="M3043" s="5">
        <v>1144</v>
      </c>
      <c r="N3043" s="5">
        <v>2348</v>
      </c>
      <c r="O3043" s="5">
        <v>101010</v>
      </c>
      <c r="P3043" s="3"/>
      <c r="Q3043" s="3"/>
    </row>
    <row r="3044" spans="1:17" x14ac:dyDescent="0.2">
      <c r="A3044" s="2">
        <v>2007</v>
      </c>
      <c r="B3044" s="1" t="s">
        <v>409</v>
      </c>
      <c r="C3044" s="2" t="s">
        <v>410</v>
      </c>
      <c r="D3044" s="2">
        <v>2235</v>
      </c>
      <c r="E3044" s="2">
        <v>13135</v>
      </c>
      <c r="F3044" s="2">
        <v>2786</v>
      </c>
      <c r="G3044" s="2">
        <v>6175</v>
      </c>
      <c r="H3044" s="2">
        <v>6866</v>
      </c>
      <c r="I3044" s="2">
        <v>154</v>
      </c>
      <c r="J3044" s="2">
        <v>124</v>
      </c>
      <c r="K3044" s="2">
        <v>29</v>
      </c>
      <c r="L3044" s="2">
        <v>3460</v>
      </c>
      <c r="M3044" s="2">
        <v>907</v>
      </c>
      <c r="N3044" s="2">
        <v>3499</v>
      </c>
      <c r="O3044" s="2">
        <v>101010</v>
      </c>
      <c r="P3044" s="3"/>
      <c r="Q3044" s="3"/>
    </row>
    <row r="3045" spans="1:17" x14ac:dyDescent="0.2">
      <c r="A3045" s="5">
        <v>2008</v>
      </c>
      <c r="B3045" s="4" t="s">
        <v>409</v>
      </c>
      <c r="C3045" s="5" t="s">
        <v>410</v>
      </c>
      <c r="D3045" s="5">
        <v>1124</v>
      </c>
      <c r="E3045" s="5">
        <v>14385</v>
      </c>
      <c r="F3045" s="5">
        <v>2612</v>
      </c>
      <c r="G3045" s="5">
        <v>6641</v>
      </c>
      <c r="H3045" s="5">
        <v>7725</v>
      </c>
      <c r="I3045" s="5">
        <v>160</v>
      </c>
      <c r="J3045" s="5">
        <v>39</v>
      </c>
      <c r="K3045" s="5">
        <v>-9</v>
      </c>
      <c r="L3045" s="5">
        <v>3163</v>
      </c>
      <c r="M3045" s="5">
        <v>1211</v>
      </c>
      <c r="N3045" s="5">
        <v>1538</v>
      </c>
      <c r="O3045" s="5">
        <v>101010</v>
      </c>
      <c r="P3045" s="3"/>
      <c r="Q3045" s="3"/>
    </row>
    <row r="3046" spans="1:17" x14ac:dyDescent="0.2">
      <c r="A3046" s="2">
        <v>2009</v>
      </c>
      <c r="B3046" s="1" t="s">
        <v>409</v>
      </c>
      <c r="C3046" s="2" t="s">
        <v>410</v>
      </c>
      <c r="D3046" s="2">
        <v>3394</v>
      </c>
      <c r="E3046" s="2">
        <v>16538</v>
      </c>
      <c r="F3046" s="2">
        <v>4574</v>
      </c>
      <c r="G3046" s="2">
        <v>7781</v>
      </c>
      <c r="H3046" s="2">
        <v>8728</v>
      </c>
      <c r="I3046" s="2">
        <v>297</v>
      </c>
      <c r="J3046" s="2">
        <v>12</v>
      </c>
      <c r="K3046" s="2">
        <v>10</v>
      </c>
      <c r="L3046" s="2">
        <v>1682</v>
      </c>
      <c r="M3046" s="2">
        <v>518</v>
      </c>
      <c r="N3046" s="2">
        <v>1145</v>
      </c>
      <c r="O3046" s="2">
        <v>101010</v>
      </c>
      <c r="P3046" s="3"/>
      <c r="Q3046" s="3"/>
    </row>
    <row r="3047" spans="1:17" x14ac:dyDescent="0.2">
      <c r="A3047" s="5">
        <v>2010</v>
      </c>
      <c r="B3047" s="4" t="s">
        <v>409</v>
      </c>
      <c r="C3047" s="5" t="s">
        <v>410</v>
      </c>
      <c r="D3047" s="5">
        <v>2051</v>
      </c>
      <c r="E3047" s="5">
        <v>18297</v>
      </c>
      <c r="F3047" s="5">
        <v>3824</v>
      </c>
      <c r="G3047" s="5">
        <v>7910</v>
      </c>
      <c r="H3047" s="5">
        <v>10373</v>
      </c>
      <c r="I3047" s="5">
        <v>308</v>
      </c>
      <c r="J3047" s="5">
        <v>11</v>
      </c>
      <c r="K3047" s="5">
        <v>7</v>
      </c>
      <c r="L3047" s="5">
        <v>2655</v>
      </c>
      <c r="M3047" s="5">
        <v>853</v>
      </c>
      <c r="N3047" s="5">
        <v>1835</v>
      </c>
      <c r="O3047" s="5">
        <v>101010</v>
      </c>
      <c r="P3047" s="3"/>
      <c r="Q3047" s="3"/>
    </row>
    <row r="3048" spans="1:17" x14ac:dyDescent="0.2">
      <c r="A3048" s="2">
        <v>2011</v>
      </c>
      <c r="B3048" s="1" t="s">
        <v>409</v>
      </c>
      <c r="C3048" s="2" t="s">
        <v>410</v>
      </c>
      <c r="D3048" s="2">
        <v>2848</v>
      </c>
      <c r="E3048" s="2">
        <v>23677</v>
      </c>
      <c r="F3048" s="2">
        <v>4820</v>
      </c>
      <c r="G3048" s="2">
        <v>10461</v>
      </c>
      <c r="H3048" s="2">
        <v>13198</v>
      </c>
      <c r="I3048" s="2">
        <v>268</v>
      </c>
      <c r="J3048" s="2">
        <v>5</v>
      </c>
      <c r="K3048" s="2">
        <v>5</v>
      </c>
      <c r="L3048" s="2">
        <v>4449</v>
      </c>
      <c r="M3048" s="2">
        <v>1439</v>
      </c>
      <c r="N3048" s="2">
        <v>2839</v>
      </c>
      <c r="O3048" s="2">
        <v>101010</v>
      </c>
      <c r="P3048" s="3"/>
      <c r="Q3048" s="3"/>
    </row>
    <row r="3049" spans="1:17" x14ac:dyDescent="0.2">
      <c r="A3049" s="5">
        <v>2012</v>
      </c>
      <c r="B3049" s="4" t="s">
        <v>409</v>
      </c>
      <c r="C3049" s="5" t="s">
        <v>410</v>
      </c>
      <c r="D3049" s="5">
        <v>2754</v>
      </c>
      <c r="E3049" s="5">
        <v>27410</v>
      </c>
      <c r="F3049" s="5">
        <v>4820</v>
      </c>
      <c r="G3049" s="5">
        <v>11620</v>
      </c>
      <c r="H3049" s="5">
        <v>15765</v>
      </c>
      <c r="I3049" s="5">
        <v>305</v>
      </c>
      <c r="J3049" s="5">
        <v>7</v>
      </c>
      <c r="K3049" s="5">
        <v>10</v>
      </c>
      <c r="L3049" s="5">
        <v>3822</v>
      </c>
      <c r="M3049" s="5">
        <v>1235</v>
      </c>
      <c r="N3049" s="5">
        <v>2635</v>
      </c>
      <c r="O3049" s="5">
        <v>101010</v>
      </c>
      <c r="P3049" s="3"/>
      <c r="Q3049" s="3"/>
    </row>
    <row r="3050" spans="1:17" x14ac:dyDescent="0.2">
      <c r="A3050" s="2">
        <v>2013</v>
      </c>
      <c r="B3050" s="1" t="s">
        <v>409</v>
      </c>
      <c r="C3050" s="2" t="s">
        <v>410</v>
      </c>
      <c r="D3050" s="2">
        <v>2595</v>
      </c>
      <c r="E3050" s="2">
        <v>29223</v>
      </c>
      <c r="F3050" s="2">
        <v>7816</v>
      </c>
      <c r="G3050" s="2">
        <v>15608</v>
      </c>
      <c r="H3050" s="2">
        <v>13581</v>
      </c>
      <c r="I3050" s="2">
        <v>339</v>
      </c>
      <c r="J3050" s="2">
        <v>8</v>
      </c>
      <c r="K3050" s="2">
        <v>10</v>
      </c>
      <c r="L3050" s="2">
        <v>2764</v>
      </c>
      <c r="M3050" s="2">
        <v>648</v>
      </c>
      <c r="N3050" s="2">
        <v>2125</v>
      </c>
      <c r="O3050" s="2">
        <v>101010</v>
      </c>
      <c r="P3050" s="3"/>
      <c r="Q3050" s="3"/>
    </row>
    <row r="3051" spans="1:17" x14ac:dyDescent="0.2">
      <c r="A3051" s="5">
        <v>2014</v>
      </c>
      <c r="B3051" s="4" t="s">
        <v>409</v>
      </c>
      <c r="C3051" s="5" t="s">
        <v>410</v>
      </c>
      <c r="D3051" s="5">
        <v>2347</v>
      </c>
      <c r="E3051" s="5">
        <v>32240</v>
      </c>
      <c r="F3051" s="5">
        <v>7854</v>
      </c>
      <c r="G3051" s="5">
        <v>15942</v>
      </c>
      <c r="H3051" s="5">
        <v>16267</v>
      </c>
      <c r="I3051" s="5">
        <v>396</v>
      </c>
      <c r="J3051" s="5">
        <v>13</v>
      </c>
      <c r="K3051" s="5">
        <v>1</v>
      </c>
      <c r="L3051" s="5">
        <v>4712</v>
      </c>
      <c r="M3051" s="5">
        <v>1275</v>
      </c>
      <c r="N3051" s="5">
        <v>3500</v>
      </c>
      <c r="O3051" s="5">
        <v>101010</v>
      </c>
      <c r="P3051" s="3"/>
      <c r="Q3051" s="3"/>
    </row>
    <row r="3052" spans="1:17" x14ac:dyDescent="0.2">
      <c r="A3052" s="2">
        <v>2015</v>
      </c>
      <c r="B3052" s="1" t="s">
        <v>409</v>
      </c>
      <c r="C3052" s="2" t="s">
        <v>410</v>
      </c>
      <c r="D3052" s="2">
        <v>10140</v>
      </c>
      <c r="E3052" s="2">
        <v>36942</v>
      </c>
      <c r="F3052" s="2">
        <v>15346</v>
      </c>
      <c r="G3052" s="2">
        <v>21447</v>
      </c>
      <c r="H3052" s="2">
        <v>15462</v>
      </c>
      <c r="I3052" s="2">
        <v>463</v>
      </c>
      <c r="J3052" s="2">
        <v>16</v>
      </c>
      <c r="K3052" s="2">
        <v>4</v>
      </c>
      <c r="L3052" s="2">
        <v>-936</v>
      </c>
      <c r="M3052" s="2">
        <v>-274</v>
      </c>
      <c r="N3052" s="2">
        <v>-671</v>
      </c>
      <c r="O3052" s="2">
        <v>101010</v>
      </c>
      <c r="P3052" s="3"/>
      <c r="Q3052" s="3"/>
    </row>
    <row r="3053" spans="1:17" x14ac:dyDescent="0.2">
      <c r="A3053" s="5">
        <v>2016</v>
      </c>
      <c r="B3053" s="4" t="s">
        <v>409</v>
      </c>
      <c r="C3053" s="5" t="s">
        <v>410</v>
      </c>
      <c r="D3053" s="5">
        <v>4065</v>
      </c>
      <c r="E3053" s="5">
        <v>27000</v>
      </c>
      <c r="F3053" s="5">
        <v>12377</v>
      </c>
      <c r="G3053" s="5">
        <v>17552</v>
      </c>
      <c r="H3053" s="5">
        <v>9409</v>
      </c>
      <c r="I3053" s="5">
        <v>586</v>
      </c>
      <c r="J3053" s="5">
        <v>59</v>
      </c>
      <c r="K3053" s="5">
        <v>-6</v>
      </c>
      <c r="L3053" s="5">
        <v>-7625</v>
      </c>
      <c r="M3053" s="5">
        <v>-1858</v>
      </c>
      <c r="N3053" s="5">
        <v>-5763</v>
      </c>
      <c r="O3053" s="5">
        <v>101010</v>
      </c>
      <c r="P3053" s="3"/>
      <c r="Q3053" s="3"/>
    </row>
    <row r="3054" spans="1:17" x14ac:dyDescent="0.2">
      <c r="A3054" s="2">
        <v>2017</v>
      </c>
      <c r="B3054" s="1" t="s">
        <v>409</v>
      </c>
      <c r="C3054" s="2" t="s">
        <v>410</v>
      </c>
      <c r="D3054" s="2">
        <v>2406</v>
      </c>
      <c r="E3054" s="2">
        <v>25085</v>
      </c>
      <c r="F3054" s="2">
        <v>10870</v>
      </c>
      <c r="G3054" s="2">
        <v>16736</v>
      </c>
      <c r="H3054" s="2">
        <v>8322</v>
      </c>
      <c r="I3054" s="2">
        <v>601</v>
      </c>
      <c r="J3054" s="2">
        <v>112</v>
      </c>
      <c r="K3054" s="2">
        <v>-5</v>
      </c>
      <c r="L3054" s="2">
        <v>682</v>
      </c>
      <c r="M3054" s="2">
        <v>1131</v>
      </c>
      <c r="N3054" s="2">
        <v>-463</v>
      </c>
      <c r="O3054" s="2">
        <v>101010</v>
      </c>
      <c r="P3054" s="3"/>
      <c r="Q3054" s="3"/>
    </row>
    <row r="3055" spans="1:17" x14ac:dyDescent="0.2">
      <c r="A3055" s="5">
        <v>2018</v>
      </c>
      <c r="B3055" s="4" t="s">
        <v>409</v>
      </c>
      <c r="C3055" s="5" t="s">
        <v>410</v>
      </c>
      <c r="D3055" s="5">
        <v>2008</v>
      </c>
      <c r="E3055" s="5">
        <v>25982</v>
      </c>
      <c r="F3055" s="5">
        <v>10455</v>
      </c>
      <c r="G3055" s="5">
        <v>16438</v>
      </c>
      <c r="H3055" s="5">
        <v>9522</v>
      </c>
      <c r="I3055" s="5">
        <v>598</v>
      </c>
      <c r="J3055" s="5">
        <v>44</v>
      </c>
      <c r="K3055" s="5">
        <v>1</v>
      </c>
      <c r="L3055" s="5">
        <v>1814</v>
      </c>
      <c r="M3055" s="5">
        <v>157</v>
      </c>
      <c r="N3055" s="5">
        <v>1656</v>
      </c>
      <c r="O3055" s="5">
        <v>101010</v>
      </c>
      <c r="P3055" s="3"/>
      <c r="Q3055" s="3"/>
    </row>
    <row r="3056" spans="1:17" x14ac:dyDescent="0.2">
      <c r="A3056" s="2">
        <v>2019</v>
      </c>
      <c r="B3056" s="1" t="s">
        <v>409</v>
      </c>
      <c r="C3056" s="2" t="s">
        <v>410</v>
      </c>
      <c r="D3056" s="2">
        <v>2268</v>
      </c>
      <c r="E3056" s="2">
        <v>25377</v>
      </c>
      <c r="F3056" s="2">
        <v>11492</v>
      </c>
      <c r="G3056" s="2">
        <v>17352</v>
      </c>
      <c r="H3056" s="2">
        <v>8012</v>
      </c>
      <c r="I3056" s="2">
        <v>592</v>
      </c>
      <c r="J3056" s="2">
        <v>23</v>
      </c>
      <c r="K3056" s="2">
        <v>2</v>
      </c>
      <c r="L3056" s="2">
        <v>-1122</v>
      </c>
      <c r="M3056" s="2">
        <v>7</v>
      </c>
      <c r="N3056" s="2">
        <v>-1131</v>
      </c>
      <c r="O3056" s="2">
        <v>101010</v>
      </c>
      <c r="P3056" s="3"/>
      <c r="Q3056" s="3"/>
    </row>
    <row r="3057" spans="1:17" x14ac:dyDescent="0.2">
      <c r="A3057" s="5">
        <v>2004</v>
      </c>
      <c r="B3057" s="4" t="s">
        <v>411</v>
      </c>
      <c r="C3057" s="5" t="s">
        <v>412</v>
      </c>
      <c r="D3057" s="5">
        <v>725.00199999999995</v>
      </c>
      <c r="E3057" s="5">
        <v>3240.66</v>
      </c>
      <c r="F3057" s="5">
        <v>626.822</v>
      </c>
      <c r="G3057" s="5">
        <v>1600.9359999999999</v>
      </c>
      <c r="H3057" s="5">
        <v>1639.7239999999999</v>
      </c>
      <c r="I3057" s="5">
        <v>31.698</v>
      </c>
      <c r="J3057" s="5">
        <v>7.7290000000000001</v>
      </c>
      <c r="K3057" s="5"/>
      <c r="L3057" s="5">
        <v>260.08800000000002</v>
      </c>
      <c r="M3057" s="5">
        <v>64.111000000000004</v>
      </c>
      <c r="N3057" s="5">
        <v>195.977</v>
      </c>
      <c r="O3057" s="5">
        <v>252020</v>
      </c>
      <c r="P3057" s="3"/>
      <c r="Q3057" s="3"/>
    </row>
    <row r="3058" spans="1:17" x14ac:dyDescent="0.2">
      <c r="A3058" s="2">
        <v>2005</v>
      </c>
      <c r="B3058" s="1" t="s">
        <v>411</v>
      </c>
      <c r="C3058" s="2" t="s">
        <v>412</v>
      </c>
      <c r="D3058" s="2">
        <v>942.26800000000003</v>
      </c>
      <c r="E3058" s="2">
        <v>3301.143</v>
      </c>
      <c r="F3058" s="2">
        <v>528.38900000000001</v>
      </c>
      <c r="G3058" s="2">
        <v>1577.6669999999999</v>
      </c>
      <c r="H3058" s="2">
        <v>1723.4760000000001</v>
      </c>
      <c r="I3058" s="2">
        <v>30.536999999999999</v>
      </c>
      <c r="J3058" s="2">
        <v>24.157</v>
      </c>
      <c r="K3058" s="2"/>
      <c r="L3058" s="2">
        <v>310.91300000000001</v>
      </c>
      <c r="M3058" s="2">
        <v>98.837999999999994</v>
      </c>
      <c r="N3058" s="2">
        <v>212.07499999999999</v>
      </c>
      <c r="O3058" s="2">
        <v>252020</v>
      </c>
      <c r="P3058" s="3"/>
      <c r="Q3058" s="3"/>
    </row>
    <row r="3059" spans="1:17" x14ac:dyDescent="0.2">
      <c r="A3059" s="5">
        <v>2006</v>
      </c>
      <c r="B3059" s="4" t="s">
        <v>411</v>
      </c>
      <c r="C3059" s="5" t="s">
        <v>412</v>
      </c>
      <c r="D3059" s="5">
        <v>715.4</v>
      </c>
      <c r="E3059" s="5">
        <v>3096.9050000000002</v>
      </c>
      <c r="F3059" s="5">
        <v>494.91699999999997</v>
      </c>
      <c r="G3059" s="5">
        <v>1559.0150000000001</v>
      </c>
      <c r="H3059" s="5">
        <v>1537.89</v>
      </c>
      <c r="I3059" s="5">
        <v>27.521000000000001</v>
      </c>
      <c r="J3059" s="5">
        <v>27.609000000000002</v>
      </c>
      <c r="K3059" s="5"/>
      <c r="L3059" s="5">
        <v>341.47399999999999</v>
      </c>
      <c r="M3059" s="5">
        <v>111.419</v>
      </c>
      <c r="N3059" s="5">
        <v>230.05500000000001</v>
      </c>
      <c r="O3059" s="5">
        <v>252020</v>
      </c>
      <c r="P3059" s="3"/>
      <c r="Q3059" s="3"/>
    </row>
    <row r="3060" spans="1:17" x14ac:dyDescent="0.2">
      <c r="A3060" s="2">
        <v>2007</v>
      </c>
      <c r="B3060" s="1" t="s">
        <v>411</v>
      </c>
      <c r="C3060" s="2" t="s">
        <v>412</v>
      </c>
      <c r="D3060" s="2">
        <v>774.45799999999997</v>
      </c>
      <c r="E3060" s="2">
        <v>3237.0630000000001</v>
      </c>
      <c r="F3060" s="2">
        <v>845.07100000000003</v>
      </c>
      <c r="G3060" s="2">
        <v>1851.971</v>
      </c>
      <c r="H3060" s="2">
        <v>1385.0920000000001</v>
      </c>
      <c r="I3060" s="2">
        <v>34.618000000000002</v>
      </c>
      <c r="J3060" s="2">
        <v>29.972999999999999</v>
      </c>
      <c r="K3060" s="2"/>
      <c r="L3060" s="2">
        <v>462.38200000000001</v>
      </c>
      <c r="M3060" s="2">
        <v>129.37899999999999</v>
      </c>
      <c r="N3060" s="2">
        <v>333.00299999999999</v>
      </c>
      <c r="O3060" s="2">
        <v>252020</v>
      </c>
      <c r="P3060" s="3"/>
      <c r="Q3060" s="3"/>
    </row>
    <row r="3061" spans="1:17" x14ac:dyDescent="0.2">
      <c r="A3061" s="5">
        <v>2008</v>
      </c>
      <c r="B3061" s="4" t="s">
        <v>411</v>
      </c>
      <c r="C3061" s="5" t="s">
        <v>412</v>
      </c>
      <c r="D3061" s="5">
        <v>630.39</v>
      </c>
      <c r="E3061" s="5">
        <v>3168.797</v>
      </c>
      <c r="F3061" s="5">
        <v>709.72299999999996</v>
      </c>
      <c r="G3061" s="5">
        <v>1778.011</v>
      </c>
      <c r="H3061" s="5">
        <v>1390.7860000000001</v>
      </c>
      <c r="I3061" s="5">
        <v>47.143000000000001</v>
      </c>
      <c r="J3061" s="5">
        <v>17.654</v>
      </c>
      <c r="K3061" s="5"/>
      <c r="L3061" s="5">
        <v>441.05500000000001</v>
      </c>
      <c r="M3061" s="5">
        <v>134.28899999999999</v>
      </c>
      <c r="N3061" s="5">
        <v>306.76600000000002</v>
      </c>
      <c r="O3061" s="5">
        <v>252020</v>
      </c>
      <c r="P3061" s="3"/>
      <c r="Q3061" s="3"/>
    </row>
    <row r="3062" spans="1:17" x14ac:dyDescent="0.2">
      <c r="A3062" s="2">
        <v>2009</v>
      </c>
      <c r="B3062" s="1" t="s">
        <v>411</v>
      </c>
      <c r="C3062" s="2" t="s">
        <v>412</v>
      </c>
      <c r="D3062" s="2">
        <v>657.15300000000002</v>
      </c>
      <c r="E3062" s="2">
        <v>3896.8919999999998</v>
      </c>
      <c r="F3062" s="2">
        <v>1131.998</v>
      </c>
      <c r="G3062" s="2">
        <v>2302.12</v>
      </c>
      <c r="H3062" s="2">
        <v>1594.7719999999999</v>
      </c>
      <c r="I3062" s="2">
        <v>61.603000000000002</v>
      </c>
      <c r="J3062" s="2">
        <v>2.8580000000000001</v>
      </c>
      <c r="K3062" s="2"/>
      <c r="L3062" s="2">
        <v>529.697</v>
      </c>
      <c r="M3062" s="2">
        <v>154.767</v>
      </c>
      <c r="N3062" s="2">
        <v>374.93</v>
      </c>
      <c r="O3062" s="2">
        <v>252020</v>
      </c>
      <c r="P3062" s="3"/>
      <c r="Q3062" s="3"/>
    </row>
    <row r="3063" spans="1:17" x14ac:dyDescent="0.2">
      <c r="A3063" s="5">
        <v>2010</v>
      </c>
      <c r="B3063" s="4" t="s">
        <v>411</v>
      </c>
      <c r="C3063" s="5" t="s">
        <v>412</v>
      </c>
      <c r="D3063" s="5">
        <v>749.56299999999999</v>
      </c>
      <c r="E3063" s="5">
        <v>4093.2260000000001</v>
      </c>
      <c r="F3063" s="5">
        <v>1397.681</v>
      </c>
      <c r="G3063" s="5">
        <v>2477.806</v>
      </c>
      <c r="H3063" s="5">
        <v>1615.42</v>
      </c>
      <c r="I3063" s="5">
        <v>82.111999999999995</v>
      </c>
      <c r="J3063" s="5">
        <v>5.649</v>
      </c>
      <c r="K3063" s="5"/>
      <c r="L3063" s="5">
        <v>507.72</v>
      </c>
      <c r="M3063" s="5">
        <v>109.968</v>
      </c>
      <c r="N3063" s="5">
        <v>397.75200000000001</v>
      </c>
      <c r="O3063" s="5">
        <v>252020</v>
      </c>
      <c r="P3063" s="3"/>
      <c r="Q3063" s="3"/>
    </row>
    <row r="3064" spans="1:17" x14ac:dyDescent="0.2">
      <c r="A3064" s="2">
        <v>2011</v>
      </c>
      <c r="B3064" s="1" t="s">
        <v>411</v>
      </c>
      <c r="C3064" s="2" t="s">
        <v>412</v>
      </c>
      <c r="D3064" s="2">
        <v>661.34500000000003</v>
      </c>
      <c r="E3064" s="2">
        <v>4130.7740000000003</v>
      </c>
      <c r="F3064" s="2">
        <v>1400.8720000000001</v>
      </c>
      <c r="G3064" s="2">
        <v>2713.259</v>
      </c>
      <c r="H3064" s="2">
        <v>1417.5150000000001</v>
      </c>
      <c r="I3064" s="2">
        <v>89.022000000000006</v>
      </c>
      <c r="J3064" s="2">
        <v>6.8339999999999996</v>
      </c>
      <c r="K3064" s="2"/>
      <c r="L3064" s="2">
        <v>486.39299999999997</v>
      </c>
      <c r="M3064" s="2">
        <v>101.026</v>
      </c>
      <c r="N3064" s="2">
        <v>385.36700000000002</v>
      </c>
      <c r="O3064" s="2">
        <v>252020</v>
      </c>
      <c r="P3064" s="3"/>
      <c r="Q3064" s="3"/>
    </row>
    <row r="3065" spans="1:17" x14ac:dyDescent="0.2">
      <c r="A3065" s="5">
        <v>2012</v>
      </c>
      <c r="B3065" s="4" t="s">
        <v>411</v>
      </c>
      <c r="C3065" s="5" t="s">
        <v>412</v>
      </c>
      <c r="D3065" s="5">
        <v>873.79200000000003</v>
      </c>
      <c r="E3065" s="5">
        <v>4325.3869999999997</v>
      </c>
      <c r="F3065" s="5">
        <v>1396.421</v>
      </c>
      <c r="G3065" s="5">
        <v>2818.0079999999998</v>
      </c>
      <c r="H3065" s="5">
        <v>1507.3789999999999</v>
      </c>
      <c r="I3065" s="5">
        <v>91.141000000000005</v>
      </c>
      <c r="J3065" s="5">
        <v>6.3330000000000002</v>
      </c>
      <c r="K3065" s="5"/>
      <c r="L3065" s="5">
        <v>453.40199999999999</v>
      </c>
      <c r="M3065" s="5">
        <v>117.40300000000001</v>
      </c>
      <c r="N3065" s="5">
        <v>335.99900000000002</v>
      </c>
      <c r="O3065" s="5">
        <v>252020</v>
      </c>
      <c r="P3065" s="3"/>
      <c r="Q3065" s="3"/>
    </row>
    <row r="3066" spans="1:17" x14ac:dyDescent="0.2">
      <c r="A3066" s="2">
        <v>2013</v>
      </c>
      <c r="B3066" s="1" t="s">
        <v>411</v>
      </c>
      <c r="C3066" s="2" t="s">
        <v>412</v>
      </c>
      <c r="D3066" s="2">
        <v>710.49699999999996</v>
      </c>
      <c r="E3066" s="2">
        <v>4402.2669999999998</v>
      </c>
      <c r="F3066" s="2">
        <v>1388.2850000000001</v>
      </c>
      <c r="G3066" s="2">
        <v>2674.4789999999998</v>
      </c>
      <c r="H3066" s="2">
        <v>1682.3430000000001</v>
      </c>
      <c r="I3066" s="2">
        <v>90.495000000000005</v>
      </c>
      <c r="J3066" s="2">
        <v>4.9249999999999998</v>
      </c>
      <c r="K3066" s="2">
        <v>-2.27</v>
      </c>
      <c r="L3066" s="2">
        <v>351.822</v>
      </c>
      <c r="M3066" s="2">
        <v>67.894000000000005</v>
      </c>
      <c r="N3066" s="2">
        <v>286.19799999999998</v>
      </c>
      <c r="O3066" s="2">
        <v>252020</v>
      </c>
      <c r="P3066" s="3"/>
      <c r="Q3066" s="3"/>
    </row>
    <row r="3067" spans="1:17" x14ac:dyDescent="0.2">
      <c r="A3067" s="5">
        <v>2014</v>
      </c>
      <c r="B3067" s="4" t="s">
        <v>411</v>
      </c>
      <c r="C3067" s="5" t="s">
        <v>412</v>
      </c>
      <c r="D3067" s="5">
        <v>916.72699999999998</v>
      </c>
      <c r="E3067" s="5">
        <v>4532.1419999999998</v>
      </c>
      <c r="F3067" s="5">
        <v>1559.895</v>
      </c>
      <c r="G3067" s="5">
        <v>3023.748</v>
      </c>
      <c r="H3067" s="5">
        <v>1465.664</v>
      </c>
      <c r="I3067" s="5">
        <v>93.097999999999999</v>
      </c>
      <c r="J3067" s="5">
        <v>3.7589999999999999</v>
      </c>
      <c r="K3067" s="5">
        <v>-2.62</v>
      </c>
      <c r="L3067" s="5">
        <v>539.98800000000006</v>
      </c>
      <c r="M3067" s="5">
        <v>126.678</v>
      </c>
      <c r="N3067" s="5">
        <v>415.93</v>
      </c>
      <c r="O3067" s="5">
        <v>252020</v>
      </c>
      <c r="P3067" s="3"/>
      <c r="Q3067" s="3"/>
    </row>
    <row r="3068" spans="1:17" x14ac:dyDescent="0.2">
      <c r="A3068" s="2">
        <v>2015</v>
      </c>
      <c r="B3068" s="1" t="s">
        <v>411</v>
      </c>
      <c r="C3068" s="2" t="s">
        <v>412</v>
      </c>
      <c r="D3068" s="2">
        <v>999.28899999999999</v>
      </c>
      <c r="E3068" s="2">
        <v>4720.7169999999996</v>
      </c>
      <c r="F3068" s="2">
        <v>1547.115</v>
      </c>
      <c r="G3068" s="2">
        <v>3016.645</v>
      </c>
      <c r="H3068" s="2">
        <v>1663.902</v>
      </c>
      <c r="I3068" s="2">
        <v>97.122</v>
      </c>
      <c r="J3068" s="2">
        <v>3.145</v>
      </c>
      <c r="K3068" s="2">
        <v>-4.9660000000000002</v>
      </c>
      <c r="L3068" s="2">
        <v>603.91499999999996</v>
      </c>
      <c r="M3068" s="2">
        <v>157.04300000000001</v>
      </c>
      <c r="N3068" s="2">
        <v>451.83800000000002</v>
      </c>
      <c r="O3068" s="2">
        <v>252020</v>
      </c>
      <c r="P3068" s="3"/>
      <c r="Q3068" s="3"/>
    </row>
    <row r="3069" spans="1:17" x14ac:dyDescent="0.2">
      <c r="A3069" s="5">
        <v>2016</v>
      </c>
      <c r="B3069" s="4" t="s">
        <v>411</v>
      </c>
      <c r="C3069" s="5" t="s">
        <v>412</v>
      </c>
      <c r="D3069" s="5">
        <v>1305.856</v>
      </c>
      <c r="E3069" s="5">
        <v>5091.366</v>
      </c>
      <c r="F3069" s="5">
        <v>1548.3920000000001</v>
      </c>
      <c r="G3069" s="5">
        <v>3205.9259999999999</v>
      </c>
      <c r="H3069" s="5">
        <v>1862.7360000000001</v>
      </c>
      <c r="I3069" s="5">
        <v>97.405000000000001</v>
      </c>
      <c r="J3069" s="5">
        <v>9.3670000000000009</v>
      </c>
      <c r="K3069" s="5">
        <v>-18.228999999999999</v>
      </c>
      <c r="L3069" s="5">
        <v>692.48900000000003</v>
      </c>
      <c r="M3069" s="5">
        <v>159.33799999999999</v>
      </c>
      <c r="N3069" s="5">
        <v>551.38</v>
      </c>
      <c r="O3069" s="5">
        <v>252020</v>
      </c>
      <c r="P3069" s="3"/>
      <c r="Q3069" s="3"/>
    </row>
    <row r="3070" spans="1:17" x14ac:dyDescent="0.2">
      <c r="A3070" s="2">
        <v>2017</v>
      </c>
      <c r="B3070" s="1" t="s">
        <v>411</v>
      </c>
      <c r="C3070" s="2" t="s">
        <v>412</v>
      </c>
      <c r="D3070" s="2">
        <v>1605.67</v>
      </c>
      <c r="E3070" s="2">
        <v>5289.9830000000002</v>
      </c>
      <c r="F3070" s="2">
        <v>1693.6089999999999</v>
      </c>
      <c r="G3070" s="2">
        <v>3460.0259999999998</v>
      </c>
      <c r="H3070" s="2">
        <v>1829.9570000000001</v>
      </c>
      <c r="I3070" s="2">
        <v>98.268000000000001</v>
      </c>
      <c r="J3070" s="2">
        <v>22.155000000000001</v>
      </c>
      <c r="K3070" s="2">
        <v>0</v>
      </c>
      <c r="L3070" s="2">
        <v>786.15</v>
      </c>
      <c r="M3070" s="2">
        <v>389.54300000000001</v>
      </c>
      <c r="N3070" s="2">
        <v>396.60700000000003</v>
      </c>
      <c r="O3070" s="2">
        <v>252020</v>
      </c>
      <c r="P3070" s="3"/>
      <c r="Q3070" s="3"/>
    </row>
    <row r="3071" spans="1:17" x14ac:dyDescent="0.2">
      <c r="A3071" s="5">
        <v>2018</v>
      </c>
      <c r="B3071" s="4" t="s">
        <v>411</v>
      </c>
      <c r="C3071" s="5" t="s">
        <v>412</v>
      </c>
      <c r="D3071" s="5">
        <v>1206.2840000000001</v>
      </c>
      <c r="E3071" s="5">
        <v>5262.9880000000003</v>
      </c>
      <c r="F3071" s="5">
        <v>1695.0920000000001</v>
      </c>
      <c r="G3071" s="5">
        <v>3508.502</v>
      </c>
      <c r="H3071" s="5">
        <v>1754.4860000000001</v>
      </c>
      <c r="I3071" s="5">
        <v>90.825999999999993</v>
      </c>
      <c r="J3071" s="5">
        <v>22.356999999999999</v>
      </c>
      <c r="K3071" s="5">
        <v>0</v>
      </c>
      <c r="L3071" s="5">
        <v>270.40199999999999</v>
      </c>
      <c r="M3071" s="5">
        <v>49.968000000000004</v>
      </c>
      <c r="N3071" s="5">
        <v>220.434</v>
      </c>
      <c r="O3071" s="5">
        <v>252020</v>
      </c>
      <c r="P3071" s="3"/>
      <c r="Q3071" s="3"/>
    </row>
    <row r="3072" spans="1:17" x14ac:dyDescent="0.2">
      <c r="A3072" s="2">
        <v>2019</v>
      </c>
      <c r="B3072" s="1" t="s">
        <v>411</v>
      </c>
      <c r="C3072" s="2" t="s">
        <v>412</v>
      </c>
      <c r="D3072" s="2">
        <v>4605.8869999999997</v>
      </c>
      <c r="E3072" s="2">
        <v>8855.6280000000006</v>
      </c>
      <c r="F3072" s="2">
        <v>4190.5119999999997</v>
      </c>
      <c r="G3072" s="2">
        <v>5860.098</v>
      </c>
      <c r="H3072" s="2">
        <v>2995.53</v>
      </c>
      <c r="I3072" s="2">
        <v>101.878</v>
      </c>
      <c r="J3072" s="2">
        <v>30.106999999999999</v>
      </c>
      <c r="K3072" s="2">
        <v>0</v>
      </c>
      <c r="L3072" s="2">
        <v>594.21</v>
      </c>
      <c r="M3072" s="2">
        <v>73.756</v>
      </c>
      <c r="N3072" s="2">
        <v>520.45399999999995</v>
      </c>
      <c r="O3072" s="2">
        <v>252020</v>
      </c>
      <c r="P3072" s="3"/>
      <c r="Q3072" s="3"/>
    </row>
    <row r="3073" spans="1:17" x14ac:dyDescent="0.2">
      <c r="A3073" s="5">
        <v>2004</v>
      </c>
      <c r="B3073" s="4" t="s">
        <v>413</v>
      </c>
      <c r="C3073" s="5" t="s">
        <v>414</v>
      </c>
      <c r="D3073" s="5">
        <v>1527.758</v>
      </c>
      <c r="E3073" s="5">
        <v>32565.496999999999</v>
      </c>
      <c r="F3073" s="5"/>
      <c r="G3073" s="5">
        <v>30027.859</v>
      </c>
      <c r="H3073" s="5">
        <v>2537.6379999999999</v>
      </c>
      <c r="I3073" s="5"/>
      <c r="J3073" s="5"/>
      <c r="K3073" s="5">
        <v>0</v>
      </c>
      <c r="L3073" s="5">
        <v>552.66600000000005</v>
      </c>
      <c r="M3073" s="5">
        <v>153.74100000000001</v>
      </c>
      <c r="N3073" s="5">
        <v>398.92500000000001</v>
      </c>
      <c r="O3073" s="5">
        <v>401010</v>
      </c>
      <c r="P3073" s="3"/>
      <c r="Q3073" s="3"/>
    </row>
    <row r="3074" spans="1:17" x14ac:dyDescent="0.2">
      <c r="A3074" s="2">
        <v>2005</v>
      </c>
      <c r="B3074" s="1" t="s">
        <v>413</v>
      </c>
      <c r="C3074" s="2" t="s">
        <v>414</v>
      </c>
      <c r="D3074" s="2">
        <v>1063.1669999999999</v>
      </c>
      <c r="E3074" s="2">
        <v>32764.805</v>
      </c>
      <c r="F3074" s="2"/>
      <c r="G3074" s="2">
        <v>30207.304</v>
      </c>
      <c r="H3074" s="2">
        <v>2557.5010000000002</v>
      </c>
      <c r="I3074" s="2"/>
      <c r="J3074" s="2"/>
      <c r="K3074" s="2">
        <v>0</v>
      </c>
      <c r="L3074" s="2">
        <v>543.57399999999996</v>
      </c>
      <c r="M3074" s="2">
        <v>131.483</v>
      </c>
      <c r="N3074" s="2">
        <v>412.09100000000001</v>
      </c>
      <c r="O3074" s="2">
        <v>401010</v>
      </c>
      <c r="P3074" s="3"/>
      <c r="Q3074" s="3"/>
    </row>
    <row r="3075" spans="1:17" x14ac:dyDescent="0.2">
      <c r="A3075" s="5">
        <v>2006</v>
      </c>
      <c r="B3075" s="4" t="s">
        <v>413</v>
      </c>
      <c r="C3075" s="5" t="s">
        <v>414</v>
      </c>
      <c r="D3075" s="5">
        <v>1594.915</v>
      </c>
      <c r="E3075" s="5">
        <v>35329.019</v>
      </c>
      <c r="F3075" s="5"/>
      <c r="G3075" s="5">
        <v>32314.692999999999</v>
      </c>
      <c r="H3075" s="5">
        <v>3014.326</v>
      </c>
      <c r="I3075" s="5"/>
      <c r="J3075" s="5"/>
      <c r="K3075" s="5">
        <v>0</v>
      </c>
      <c r="L3075" s="5">
        <v>514.06100000000004</v>
      </c>
      <c r="M3075" s="5">
        <v>52.84</v>
      </c>
      <c r="N3075" s="5">
        <v>461.221</v>
      </c>
      <c r="O3075" s="5">
        <v>401010</v>
      </c>
      <c r="P3075" s="3"/>
      <c r="Q3075" s="3"/>
    </row>
    <row r="3076" spans="1:17" x14ac:dyDescent="0.2">
      <c r="A3076" s="2">
        <v>2007</v>
      </c>
      <c r="B3076" s="1" t="s">
        <v>413</v>
      </c>
      <c r="C3076" s="2" t="s">
        <v>414</v>
      </c>
      <c r="D3076" s="2">
        <v>2349.3359999999998</v>
      </c>
      <c r="E3076" s="2">
        <v>54697.468000000001</v>
      </c>
      <c r="F3076" s="2"/>
      <c r="G3076" s="2">
        <v>48748.328000000001</v>
      </c>
      <c r="H3076" s="2">
        <v>5949.14</v>
      </c>
      <c r="I3076" s="2"/>
      <c r="J3076" s="2"/>
      <c r="K3076" s="2">
        <v>0</v>
      </c>
      <c r="L3076" s="2">
        <v>22.643000000000001</v>
      </c>
      <c r="M3076" s="2">
        <v>-52.526000000000003</v>
      </c>
      <c r="N3076" s="2">
        <v>75.168999999999997</v>
      </c>
      <c r="O3076" s="2">
        <v>401010</v>
      </c>
      <c r="P3076" s="3"/>
      <c r="Q3076" s="3"/>
    </row>
    <row r="3077" spans="1:17" x14ac:dyDescent="0.2">
      <c r="A3077" s="5">
        <v>2008</v>
      </c>
      <c r="B3077" s="4" t="s">
        <v>413</v>
      </c>
      <c r="C3077" s="5" t="s">
        <v>414</v>
      </c>
      <c r="D3077" s="5">
        <v>1137.229</v>
      </c>
      <c r="E3077" s="5">
        <v>54352.858999999997</v>
      </c>
      <c r="F3077" s="5"/>
      <c r="G3077" s="5">
        <v>47125.718000000001</v>
      </c>
      <c r="H3077" s="5">
        <v>7227.1409999999996</v>
      </c>
      <c r="I3077" s="5"/>
      <c r="J3077" s="5"/>
      <c r="K3077" s="5">
        <v>0</v>
      </c>
      <c r="L3077" s="5">
        <v>-296.00799999999998</v>
      </c>
      <c r="M3077" s="5">
        <v>-182.202</v>
      </c>
      <c r="N3077" s="5">
        <v>-113.806</v>
      </c>
      <c r="O3077" s="5">
        <v>401010</v>
      </c>
      <c r="P3077" s="3"/>
      <c r="Q3077" s="3"/>
    </row>
    <row r="3078" spans="1:17" x14ac:dyDescent="0.2">
      <c r="A3078" s="2">
        <v>2009</v>
      </c>
      <c r="B3078" s="1" t="s">
        <v>413</v>
      </c>
      <c r="C3078" s="2" t="s">
        <v>414</v>
      </c>
      <c r="D3078" s="2">
        <v>1840.7190000000001</v>
      </c>
      <c r="E3078" s="2">
        <v>51554.665000000001</v>
      </c>
      <c r="F3078" s="2"/>
      <c r="G3078" s="2">
        <v>46218.663</v>
      </c>
      <c r="H3078" s="2">
        <v>5336.0020000000004</v>
      </c>
      <c r="I3078" s="2"/>
      <c r="J3078" s="2"/>
      <c r="K3078" s="2">
        <v>0</v>
      </c>
      <c r="L3078" s="2">
        <v>-3678.183</v>
      </c>
      <c r="M3078" s="2">
        <v>-584.00400000000002</v>
      </c>
      <c r="N3078" s="2">
        <v>-3094.1790000000001</v>
      </c>
      <c r="O3078" s="2">
        <v>401010</v>
      </c>
      <c r="P3078" s="3"/>
      <c r="Q3078" s="3"/>
    </row>
    <row r="3079" spans="1:17" x14ac:dyDescent="0.2">
      <c r="A3079" s="5">
        <v>2010</v>
      </c>
      <c r="B3079" s="4" t="s">
        <v>413</v>
      </c>
      <c r="C3079" s="5" t="s">
        <v>414</v>
      </c>
      <c r="D3079" s="5">
        <v>982.92600000000004</v>
      </c>
      <c r="E3079" s="5">
        <v>53819.642</v>
      </c>
      <c r="F3079" s="5"/>
      <c r="G3079" s="5">
        <v>48839.1</v>
      </c>
      <c r="H3079" s="5">
        <v>4980.5420000000004</v>
      </c>
      <c r="I3079" s="5"/>
      <c r="J3079" s="5"/>
      <c r="K3079" s="5">
        <v>0</v>
      </c>
      <c r="L3079" s="5">
        <v>352.31099999999998</v>
      </c>
      <c r="M3079" s="5">
        <v>39.963999999999999</v>
      </c>
      <c r="N3079" s="5">
        <v>312.34699999999998</v>
      </c>
      <c r="O3079" s="5">
        <v>401010</v>
      </c>
      <c r="P3079" s="3"/>
      <c r="Q3079" s="3"/>
    </row>
    <row r="3080" spans="1:17" x14ac:dyDescent="0.2">
      <c r="A3080" s="2">
        <v>2011</v>
      </c>
      <c r="B3080" s="1" t="s">
        <v>413</v>
      </c>
      <c r="C3080" s="2" t="s">
        <v>414</v>
      </c>
      <c r="D3080" s="2">
        <v>1206.9110000000001</v>
      </c>
      <c r="E3080" s="2">
        <v>54450.652000000002</v>
      </c>
      <c r="F3080" s="2"/>
      <c r="G3080" s="2">
        <v>49032.552000000003</v>
      </c>
      <c r="H3080" s="2">
        <v>5418.1</v>
      </c>
      <c r="I3080" s="2"/>
      <c r="J3080" s="2"/>
      <c r="K3080" s="2">
        <v>0</v>
      </c>
      <c r="L3080" s="2">
        <v>707.23400000000004</v>
      </c>
      <c r="M3080" s="2">
        <v>164.62100000000001</v>
      </c>
      <c r="N3080" s="2">
        <v>542.61300000000006</v>
      </c>
      <c r="O3080" s="2">
        <v>401010</v>
      </c>
      <c r="P3080" s="3"/>
      <c r="Q3080" s="3"/>
    </row>
    <row r="3081" spans="1:17" x14ac:dyDescent="0.2">
      <c r="A3081" s="5">
        <v>2012</v>
      </c>
      <c r="B3081" s="4" t="s">
        <v>413</v>
      </c>
      <c r="C3081" s="5" t="s">
        <v>414</v>
      </c>
      <c r="D3081" s="5">
        <v>1333.7270000000001</v>
      </c>
      <c r="E3081" s="5">
        <v>56153.184999999998</v>
      </c>
      <c r="F3081" s="5"/>
      <c r="G3081" s="5">
        <v>50362.974000000002</v>
      </c>
      <c r="H3081" s="5">
        <v>5790.2110000000002</v>
      </c>
      <c r="I3081" s="5"/>
      <c r="J3081" s="5"/>
      <c r="K3081" s="5">
        <v>0</v>
      </c>
      <c r="L3081" s="5">
        <v>825.11699999999996</v>
      </c>
      <c r="M3081" s="5">
        <v>184.095</v>
      </c>
      <c r="N3081" s="5">
        <v>641.02200000000005</v>
      </c>
      <c r="O3081" s="5">
        <v>401010</v>
      </c>
      <c r="P3081" s="3"/>
      <c r="Q3081" s="3"/>
    </row>
    <row r="3082" spans="1:17" x14ac:dyDescent="0.2">
      <c r="A3082" s="2">
        <v>2013</v>
      </c>
      <c r="B3082" s="1" t="s">
        <v>413</v>
      </c>
      <c r="C3082" s="2" t="s">
        <v>414</v>
      </c>
      <c r="D3082" s="2">
        <v>1058.175</v>
      </c>
      <c r="E3082" s="2">
        <v>59476.343999999997</v>
      </c>
      <c r="F3082" s="2"/>
      <c r="G3082" s="2">
        <v>53377.021000000001</v>
      </c>
      <c r="H3082" s="2">
        <v>6099.3230000000003</v>
      </c>
      <c r="I3082" s="2"/>
      <c r="J3082" s="2"/>
      <c r="K3082" s="2">
        <v>0</v>
      </c>
      <c r="L3082" s="2">
        <v>854.55499999999995</v>
      </c>
      <c r="M3082" s="2">
        <v>215.81399999999999</v>
      </c>
      <c r="N3082" s="2">
        <v>638.74099999999999</v>
      </c>
      <c r="O3082" s="2">
        <v>401010</v>
      </c>
      <c r="P3082" s="3"/>
      <c r="Q3082" s="3"/>
    </row>
    <row r="3083" spans="1:17" x14ac:dyDescent="0.2">
      <c r="A3083" s="5">
        <v>2014</v>
      </c>
      <c r="B3083" s="4" t="s">
        <v>413</v>
      </c>
      <c r="C3083" s="5" t="s">
        <v>414</v>
      </c>
      <c r="D3083" s="5">
        <v>1285.124</v>
      </c>
      <c r="E3083" s="5">
        <v>66298.009999999995</v>
      </c>
      <c r="F3083" s="5"/>
      <c r="G3083" s="5">
        <v>59969.84</v>
      </c>
      <c r="H3083" s="5">
        <v>6328.17</v>
      </c>
      <c r="I3083" s="5"/>
      <c r="J3083" s="5"/>
      <c r="K3083" s="5">
        <v>0</v>
      </c>
      <c r="L3083" s="5">
        <v>852.98500000000001</v>
      </c>
      <c r="M3083" s="5">
        <v>220.59299999999999</v>
      </c>
      <c r="N3083" s="5">
        <v>632.39200000000005</v>
      </c>
      <c r="O3083" s="5">
        <v>401010</v>
      </c>
      <c r="P3083" s="3"/>
      <c r="Q3083" s="3"/>
    </row>
    <row r="3084" spans="1:17" x14ac:dyDescent="0.2">
      <c r="A3084" s="2">
        <v>2015</v>
      </c>
      <c r="B3084" s="1" t="s">
        <v>413</v>
      </c>
      <c r="C3084" s="2" t="s">
        <v>414</v>
      </c>
      <c r="D3084" s="2">
        <v>898.99400000000003</v>
      </c>
      <c r="E3084" s="2">
        <v>71044.551000000007</v>
      </c>
      <c r="F3084" s="2"/>
      <c r="G3084" s="2">
        <v>64449.945</v>
      </c>
      <c r="H3084" s="2">
        <v>6594.6059999999998</v>
      </c>
      <c r="I3084" s="2"/>
      <c r="J3084" s="2"/>
      <c r="K3084" s="2">
        <v>0</v>
      </c>
      <c r="L3084" s="2">
        <v>913.60500000000002</v>
      </c>
      <c r="M3084" s="2">
        <v>220.648</v>
      </c>
      <c r="N3084" s="2">
        <v>692.95699999999999</v>
      </c>
      <c r="O3084" s="2">
        <v>401010</v>
      </c>
      <c r="P3084" s="3"/>
      <c r="Q3084" s="3"/>
    </row>
    <row r="3085" spans="1:17" x14ac:dyDescent="0.2">
      <c r="A3085" s="5">
        <v>2016</v>
      </c>
      <c r="B3085" s="4" t="s">
        <v>413</v>
      </c>
      <c r="C3085" s="5" t="s">
        <v>414</v>
      </c>
      <c r="D3085" s="5">
        <v>1443.037</v>
      </c>
      <c r="E3085" s="5">
        <v>99714.096999999994</v>
      </c>
      <c r="F3085" s="5"/>
      <c r="G3085" s="5">
        <v>89405.951000000001</v>
      </c>
      <c r="H3085" s="5">
        <v>10308.146000000001</v>
      </c>
      <c r="I3085" s="5"/>
      <c r="J3085" s="5"/>
      <c r="K3085" s="5">
        <v>0</v>
      </c>
      <c r="L3085" s="5">
        <v>919.76199999999994</v>
      </c>
      <c r="M3085" s="5">
        <v>207.941</v>
      </c>
      <c r="N3085" s="5">
        <v>711.82100000000003</v>
      </c>
      <c r="O3085" s="5">
        <v>401010</v>
      </c>
      <c r="P3085" s="3"/>
      <c r="Q3085" s="3"/>
    </row>
    <row r="3086" spans="1:17" x14ac:dyDescent="0.2">
      <c r="A3086" s="2">
        <v>2017</v>
      </c>
      <c r="B3086" s="1" t="s">
        <v>413</v>
      </c>
      <c r="C3086" s="2" t="s">
        <v>414</v>
      </c>
      <c r="D3086" s="2">
        <v>1567</v>
      </c>
      <c r="E3086" s="2">
        <v>104185</v>
      </c>
      <c r="F3086" s="2"/>
      <c r="G3086" s="2">
        <v>93371</v>
      </c>
      <c r="H3086" s="2">
        <v>10814</v>
      </c>
      <c r="I3086" s="2"/>
      <c r="J3086" s="2"/>
      <c r="K3086" s="2">
        <v>0</v>
      </c>
      <c r="L3086" s="2">
        <v>1394</v>
      </c>
      <c r="M3086" s="2">
        <v>208</v>
      </c>
      <c r="N3086" s="2">
        <v>1186</v>
      </c>
      <c r="O3086" s="2">
        <v>401010</v>
      </c>
      <c r="P3086" s="3"/>
      <c r="Q3086" s="3"/>
    </row>
    <row r="3087" spans="1:17" x14ac:dyDescent="0.2">
      <c r="A3087" s="5">
        <v>2018</v>
      </c>
      <c r="B3087" s="4" t="s">
        <v>413</v>
      </c>
      <c r="C3087" s="5" t="s">
        <v>414</v>
      </c>
      <c r="D3087" s="5">
        <v>2725</v>
      </c>
      <c r="E3087" s="5">
        <v>108781</v>
      </c>
      <c r="F3087" s="5"/>
      <c r="G3087" s="5">
        <v>97679</v>
      </c>
      <c r="H3087" s="5">
        <v>11102</v>
      </c>
      <c r="I3087" s="5"/>
      <c r="J3087" s="5"/>
      <c r="K3087" s="5">
        <v>0</v>
      </c>
      <c r="L3087" s="5">
        <v>1628</v>
      </c>
      <c r="M3087" s="5">
        <v>235</v>
      </c>
      <c r="N3087" s="5">
        <v>1393</v>
      </c>
      <c r="O3087" s="5">
        <v>401010</v>
      </c>
      <c r="P3087" s="3"/>
      <c r="Q3087" s="3"/>
    </row>
    <row r="3088" spans="1:17" x14ac:dyDescent="0.2">
      <c r="A3088" s="2">
        <v>2019</v>
      </c>
      <c r="B3088" s="1" t="s">
        <v>413</v>
      </c>
      <c r="C3088" s="2" t="s">
        <v>414</v>
      </c>
      <c r="D3088" s="2">
        <v>1272</v>
      </c>
      <c r="E3088" s="2">
        <v>109002</v>
      </c>
      <c r="F3088" s="2"/>
      <c r="G3088" s="2">
        <v>97207</v>
      </c>
      <c r="H3088" s="2">
        <v>11795</v>
      </c>
      <c r="I3088" s="2"/>
      <c r="J3088" s="2"/>
      <c r="K3088" s="2">
        <v>0</v>
      </c>
      <c r="L3088" s="2">
        <v>1659</v>
      </c>
      <c r="M3088" s="2">
        <v>248</v>
      </c>
      <c r="N3088" s="2">
        <v>1411</v>
      </c>
      <c r="O3088" s="2">
        <v>401010</v>
      </c>
      <c r="P3088" s="3"/>
      <c r="Q3088" s="3"/>
    </row>
    <row r="3089" spans="1:17" x14ac:dyDescent="0.2">
      <c r="A3089" s="5">
        <v>2004</v>
      </c>
      <c r="B3089" s="4" t="s">
        <v>415</v>
      </c>
      <c r="C3089" s="5" t="s">
        <v>416</v>
      </c>
      <c r="D3089" s="5">
        <v>674.154</v>
      </c>
      <c r="E3089" s="5">
        <v>4402.7579999999998</v>
      </c>
      <c r="F3089" s="5">
        <v>12.522</v>
      </c>
      <c r="G3089" s="5">
        <v>1605.3879999999999</v>
      </c>
      <c r="H3089" s="5">
        <v>2797.37</v>
      </c>
      <c r="I3089" s="5">
        <v>37.411000000000001</v>
      </c>
      <c r="J3089" s="5">
        <v>12.997999999999999</v>
      </c>
      <c r="K3089" s="5">
        <v>0</v>
      </c>
      <c r="L3089" s="5">
        <v>400.87200000000001</v>
      </c>
      <c r="M3089" s="5">
        <v>-48.68</v>
      </c>
      <c r="N3089" s="5">
        <v>449.55200000000002</v>
      </c>
      <c r="O3089" s="5">
        <v>252030</v>
      </c>
      <c r="P3089" s="3"/>
      <c r="Q3089" s="3"/>
    </row>
    <row r="3090" spans="1:17" x14ac:dyDescent="0.2">
      <c r="A3090" s="2">
        <v>2005</v>
      </c>
      <c r="B3090" s="1" t="s">
        <v>415</v>
      </c>
      <c r="C3090" s="2" t="s">
        <v>416</v>
      </c>
      <c r="D3090" s="2">
        <v>1080.799</v>
      </c>
      <c r="E3090" s="2">
        <v>4237.1540000000005</v>
      </c>
      <c r="F3090" s="2">
        <v>10.941000000000001</v>
      </c>
      <c r="G3090" s="2">
        <v>1634.7919999999999</v>
      </c>
      <c r="H3090" s="2">
        <v>2602.3620000000001</v>
      </c>
      <c r="I3090" s="2">
        <v>35.244</v>
      </c>
      <c r="J3090" s="2">
        <v>21.28</v>
      </c>
      <c r="K3090" s="2">
        <v>0</v>
      </c>
      <c r="L3090" s="2">
        <v>345.51600000000002</v>
      </c>
      <c r="M3090" s="2">
        <v>127.00700000000001</v>
      </c>
      <c r="N3090" s="2">
        <v>218.50899999999999</v>
      </c>
      <c r="O3090" s="2">
        <v>252030</v>
      </c>
      <c r="P3090" s="3"/>
      <c r="Q3090" s="3"/>
    </row>
    <row r="3091" spans="1:17" x14ac:dyDescent="0.2">
      <c r="A3091" s="5">
        <v>2006</v>
      </c>
      <c r="B3091" s="4" t="s">
        <v>415</v>
      </c>
      <c r="C3091" s="5" t="s">
        <v>416</v>
      </c>
      <c r="D3091" s="5">
        <v>298.25200000000001</v>
      </c>
      <c r="E3091" s="5">
        <v>4891.0749999999998</v>
      </c>
      <c r="F3091" s="5">
        <v>5.399</v>
      </c>
      <c r="G3091" s="5">
        <v>1661.941</v>
      </c>
      <c r="H3091" s="5">
        <v>3229.134</v>
      </c>
      <c r="I3091" s="5">
        <v>26.074999999999999</v>
      </c>
      <c r="J3091" s="5">
        <v>8.7949999999999999</v>
      </c>
      <c r="K3091" s="5">
        <v>0</v>
      </c>
      <c r="L3091" s="5">
        <v>416.32</v>
      </c>
      <c r="M3091" s="5">
        <v>93.826999999999998</v>
      </c>
      <c r="N3091" s="5">
        <v>322.49299999999999</v>
      </c>
      <c r="O3091" s="5">
        <v>252030</v>
      </c>
      <c r="P3091" s="3"/>
      <c r="Q3091" s="3"/>
    </row>
    <row r="3092" spans="1:17" x14ac:dyDescent="0.2">
      <c r="A3092" s="2">
        <v>2007</v>
      </c>
      <c r="B3092" s="1" t="s">
        <v>415</v>
      </c>
      <c r="C3092" s="2" t="s">
        <v>416</v>
      </c>
      <c r="D3092" s="2">
        <v>174.23599999999999</v>
      </c>
      <c r="E3092" s="2">
        <v>3439.4830000000002</v>
      </c>
      <c r="F3092" s="2">
        <v>2317.12</v>
      </c>
      <c r="G3092" s="2">
        <v>3144.83</v>
      </c>
      <c r="H3092" s="2">
        <v>288.904</v>
      </c>
      <c r="I3092" s="2">
        <v>199.208</v>
      </c>
      <c r="J3092" s="2"/>
      <c r="K3092" s="2"/>
      <c r="L3092" s="2">
        <v>184.126</v>
      </c>
      <c r="M3092" s="2">
        <v>57.999000000000002</v>
      </c>
      <c r="N3092" s="2">
        <v>126.127</v>
      </c>
      <c r="O3092" s="2">
        <v>252030</v>
      </c>
      <c r="P3092" s="3"/>
      <c r="Q3092" s="3"/>
    </row>
    <row r="3093" spans="1:17" x14ac:dyDescent="0.2">
      <c r="A3093" s="5">
        <v>2008</v>
      </c>
      <c r="B3093" s="4" t="s">
        <v>415</v>
      </c>
      <c r="C3093" s="5" t="s">
        <v>416</v>
      </c>
      <c r="D3093" s="5">
        <v>67.341999999999999</v>
      </c>
      <c r="E3093" s="5">
        <v>3534.049</v>
      </c>
      <c r="F3093" s="5">
        <v>2176.547</v>
      </c>
      <c r="G3093" s="5">
        <v>3342.9870000000001</v>
      </c>
      <c r="H3093" s="5">
        <v>185.155</v>
      </c>
      <c r="I3093" s="5">
        <v>155.077</v>
      </c>
      <c r="J3093" s="5"/>
      <c r="K3093" s="5"/>
      <c r="L3093" s="5">
        <v>163.03700000000001</v>
      </c>
      <c r="M3093" s="5">
        <v>35.868000000000002</v>
      </c>
      <c r="N3093" s="5">
        <v>127.169</v>
      </c>
      <c r="O3093" s="5">
        <v>252030</v>
      </c>
      <c r="P3093" s="3"/>
      <c r="Q3093" s="3"/>
    </row>
    <row r="3094" spans="1:17" x14ac:dyDescent="0.2">
      <c r="A3094" s="2">
        <v>2009</v>
      </c>
      <c r="B3094" s="1" t="s">
        <v>415</v>
      </c>
      <c r="C3094" s="2" t="s">
        <v>416</v>
      </c>
      <c r="D3094" s="2">
        <v>38.942999999999998</v>
      </c>
      <c r="E3094" s="2">
        <v>3326.5639999999999</v>
      </c>
      <c r="F3094" s="2">
        <v>1892.2349999999999</v>
      </c>
      <c r="G3094" s="2">
        <v>2991.8449999999998</v>
      </c>
      <c r="H3094" s="2">
        <v>334.71899999999999</v>
      </c>
      <c r="I3094" s="2">
        <v>163.279</v>
      </c>
      <c r="J3094" s="2"/>
      <c r="K3094" s="2"/>
      <c r="L3094" s="2">
        <v>58.276000000000003</v>
      </c>
      <c r="M3094" s="2">
        <v>6.9930000000000003</v>
      </c>
      <c r="N3094" s="2">
        <v>51.283000000000001</v>
      </c>
      <c r="O3094" s="2">
        <v>252030</v>
      </c>
      <c r="P3094" s="3"/>
      <c r="Q3094" s="3"/>
    </row>
    <row r="3095" spans="1:17" x14ac:dyDescent="0.2">
      <c r="A3095" s="5">
        <v>2010</v>
      </c>
      <c r="B3095" s="4" t="s">
        <v>415</v>
      </c>
      <c r="C3095" s="5" t="s">
        <v>416</v>
      </c>
      <c r="D3095" s="5">
        <v>43.670999999999999</v>
      </c>
      <c r="E3095" s="5">
        <v>3790.002</v>
      </c>
      <c r="F3095" s="5">
        <v>2080.7350000000001</v>
      </c>
      <c r="G3095" s="5">
        <v>3227.328</v>
      </c>
      <c r="H3095" s="5">
        <v>562.67399999999998</v>
      </c>
      <c r="I3095" s="5">
        <v>150.23599999999999</v>
      </c>
      <c r="J3095" s="5"/>
      <c r="K3095" s="5"/>
      <c r="L3095" s="5">
        <v>233.73099999999999</v>
      </c>
      <c r="M3095" s="5">
        <v>22.437999999999999</v>
      </c>
      <c r="N3095" s="5">
        <v>211.29300000000001</v>
      </c>
      <c r="O3095" s="5">
        <v>252030</v>
      </c>
      <c r="P3095" s="3"/>
      <c r="Q3095" s="3"/>
    </row>
    <row r="3096" spans="1:17" x14ac:dyDescent="0.2">
      <c r="A3096" s="2">
        <v>2011</v>
      </c>
      <c r="B3096" s="1" t="s">
        <v>415</v>
      </c>
      <c r="C3096" s="2" t="s">
        <v>416</v>
      </c>
      <c r="D3096" s="2">
        <v>35.344999999999999</v>
      </c>
      <c r="E3096" s="2">
        <v>4034.6689999999999</v>
      </c>
      <c r="F3096" s="2">
        <v>1974.71</v>
      </c>
      <c r="G3096" s="2">
        <v>3353.6080000000002</v>
      </c>
      <c r="H3096" s="2">
        <v>681.06100000000004</v>
      </c>
      <c r="I3096" s="2">
        <v>156.297</v>
      </c>
      <c r="J3096" s="2"/>
      <c r="K3096" s="2">
        <v>0</v>
      </c>
      <c r="L3096" s="2">
        <v>315.60700000000003</v>
      </c>
      <c r="M3096" s="2">
        <v>48.918999999999997</v>
      </c>
      <c r="N3096" s="2">
        <v>266.68799999999999</v>
      </c>
      <c r="O3096" s="2">
        <v>252030</v>
      </c>
      <c r="P3096" s="3"/>
      <c r="Q3096" s="3"/>
    </row>
    <row r="3097" spans="1:17" x14ac:dyDescent="0.2">
      <c r="A3097" s="5">
        <v>2012</v>
      </c>
      <c r="B3097" s="4" t="s">
        <v>415</v>
      </c>
      <c r="C3097" s="5" t="s">
        <v>416</v>
      </c>
      <c r="D3097" s="5">
        <v>42.795999999999999</v>
      </c>
      <c r="E3097" s="5">
        <v>3631.7</v>
      </c>
      <c r="F3097" s="5">
        <v>1491.336</v>
      </c>
      <c r="G3097" s="5">
        <v>2744.8339999999998</v>
      </c>
      <c r="H3097" s="5">
        <v>886.86599999999999</v>
      </c>
      <c r="I3097" s="5">
        <v>136.85499999999999</v>
      </c>
      <c r="J3097" s="5"/>
      <c r="K3097" s="5">
        <v>0</v>
      </c>
      <c r="L3097" s="5">
        <v>262.94499999999999</v>
      </c>
      <c r="M3097" s="5">
        <v>30.501999999999999</v>
      </c>
      <c r="N3097" s="5">
        <v>164.68100000000001</v>
      </c>
      <c r="O3097" s="5">
        <v>252030</v>
      </c>
      <c r="P3097" s="3"/>
      <c r="Q3097" s="3"/>
    </row>
    <row r="3098" spans="1:17" x14ac:dyDescent="0.2">
      <c r="A3098" s="2">
        <v>2013</v>
      </c>
      <c r="B3098" s="1" t="s">
        <v>415</v>
      </c>
      <c r="C3098" s="2" t="s">
        <v>416</v>
      </c>
      <c r="D3098" s="2">
        <v>115.863</v>
      </c>
      <c r="E3098" s="2">
        <v>4090.0479999999998</v>
      </c>
      <c r="F3098" s="2">
        <v>1648.79</v>
      </c>
      <c r="G3098" s="2">
        <v>2859.4250000000002</v>
      </c>
      <c r="H3098" s="2">
        <v>1230.623</v>
      </c>
      <c r="I3098" s="2">
        <v>102.81399999999999</v>
      </c>
      <c r="J3098" s="2"/>
      <c r="K3098" s="2">
        <v>0</v>
      </c>
      <c r="L3098" s="2">
        <v>395.80099999999999</v>
      </c>
      <c r="M3098" s="2">
        <v>65.307000000000002</v>
      </c>
      <c r="N3098" s="2">
        <v>330.49400000000003</v>
      </c>
      <c r="O3098" s="2">
        <v>252030</v>
      </c>
      <c r="P3098" s="3"/>
      <c r="Q3098" s="3"/>
    </row>
    <row r="3099" spans="1:17" x14ac:dyDescent="0.2">
      <c r="A3099" s="5">
        <v>2014</v>
      </c>
      <c r="B3099" s="4" t="s">
        <v>415</v>
      </c>
      <c r="C3099" s="5" t="s">
        <v>416</v>
      </c>
      <c r="D3099" s="5">
        <v>239.85499999999999</v>
      </c>
      <c r="E3099" s="5">
        <v>5221.7809999999999</v>
      </c>
      <c r="F3099" s="5">
        <v>1839.3140000000001</v>
      </c>
      <c r="G3099" s="5">
        <v>3835.009</v>
      </c>
      <c r="H3099" s="5">
        <v>1386.7719999999999</v>
      </c>
      <c r="I3099" s="5">
        <v>97.742000000000004</v>
      </c>
      <c r="J3099" s="5"/>
      <c r="K3099" s="5">
        <v>0</v>
      </c>
      <c r="L3099" s="5">
        <v>464.96800000000002</v>
      </c>
      <c r="M3099" s="5">
        <v>60.448999999999998</v>
      </c>
      <c r="N3099" s="5">
        <v>404.51900000000001</v>
      </c>
      <c r="O3099" s="5">
        <v>252030</v>
      </c>
      <c r="P3099" s="3"/>
      <c r="Q3099" s="3"/>
    </row>
    <row r="3100" spans="1:17" x14ac:dyDescent="0.2">
      <c r="A3100" s="2">
        <v>2015</v>
      </c>
      <c r="B3100" s="1" t="s">
        <v>415</v>
      </c>
      <c r="C3100" s="2" t="s">
        <v>416</v>
      </c>
      <c r="D3100" s="2">
        <v>319.16899999999998</v>
      </c>
      <c r="E3100" s="2">
        <v>5619.04</v>
      </c>
      <c r="F3100" s="2">
        <v>2506.9810000000002</v>
      </c>
      <c r="G3100" s="2">
        <v>4343.1490000000003</v>
      </c>
      <c r="H3100" s="2">
        <v>1275.8910000000001</v>
      </c>
      <c r="I3100" s="2">
        <v>120.601</v>
      </c>
      <c r="J3100" s="2"/>
      <c r="K3100" s="2">
        <v>0</v>
      </c>
      <c r="L3100" s="2">
        <v>473.87299999999999</v>
      </c>
      <c r="M3100" s="2">
        <v>45.018000000000001</v>
      </c>
      <c r="N3100" s="2">
        <v>428.85500000000002</v>
      </c>
      <c r="O3100" s="2">
        <v>252030</v>
      </c>
      <c r="P3100" s="3"/>
      <c r="Q3100" s="3"/>
    </row>
    <row r="3101" spans="1:17" x14ac:dyDescent="0.2">
      <c r="A3101" s="5">
        <v>2016</v>
      </c>
      <c r="B3101" s="4" t="s">
        <v>415</v>
      </c>
      <c r="C3101" s="5" t="s">
        <v>416</v>
      </c>
      <c r="D3101" s="5">
        <v>460.245</v>
      </c>
      <c r="E3101" s="5">
        <v>6907.7340000000004</v>
      </c>
      <c r="F3101" s="5">
        <v>3641.5279999999998</v>
      </c>
      <c r="G3101" s="5">
        <v>5683.82</v>
      </c>
      <c r="H3101" s="5">
        <v>1223.914</v>
      </c>
      <c r="I3101" s="5">
        <v>154.387</v>
      </c>
      <c r="J3101" s="5"/>
      <c r="K3101" s="5">
        <v>0</v>
      </c>
      <c r="L3101" s="5">
        <v>571.19899999999996</v>
      </c>
      <c r="M3101" s="5">
        <v>34.271999999999998</v>
      </c>
      <c r="N3101" s="5">
        <v>539.38199999999995</v>
      </c>
      <c r="O3101" s="5">
        <v>252030</v>
      </c>
      <c r="P3101" s="3"/>
      <c r="Q3101" s="3"/>
    </row>
    <row r="3102" spans="1:17" x14ac:dyDescent="0.2">
      <c r="A3102" s="2">
        <v>2017</v>
      </c>
      <c r="B3102" s="1" t="s">
        <v>415</v>
      </c>
      <c r="C3102" s="2" t="s">
        <v>416</v>
      </c>
      <c r="D3102" s="2">
        <v>421.56599999999997</v>
      </c>
      <c r="E3102" s="2">
        <v>6894.7749999999996</v>
      </c>
      <c r="F3102" s="2">
        <v>3826.4340000000002</v>
      </c>
      <c r="G3102" s="2">
        <v>6208.5730000000003</v>
      </c>
      <c r="H3102" s="2">
        <v>686.202</v>
      </c>
      <c r="I3102" s="2">
        <v>175.661</v>
      </c>
      <c r="J3102" s="2"/>
      <c r="K3102" s="2">
        <v>0</v>
      </c>
      <c r="L3102" s="2">
        <v>537.27</v>
      </c>
      <c r="M3102" s="2">
        <v>473.279</v>
      </c>
      <c r="N3102" s="2">
        <v>61.893999999999998</v>
      </c>
      <c r="O3102" s="2">
        <v>252030</v>
      </c>
      <c r="P3102" s="3"/>
      <c r="Q3102" s="3"/>
    </row>
    <row r="3103" spans="1:17" x14ac:dyDescent="0.2">
      <c r="A3103" s="5">
        <v>2018</v>
      </c>
      <c r="B3103" s="4" t="s">
        <v>415</v>
      </c>
      <c r="C3103" s="5" t="s">
        <v>416</v>
      </c>
      <c r="D3103" s="5">
        <v>455.73200000000003</v>
      </c>
      <c r="E3103" s="5">
        <v>7255.9579999999996</v>
      </c>
      <c r="F3103" s="5">
        <v>3813.1590000000001</v>
      </c>
      <c r="G3103" s="5">
        <v>6285.6750000000002</v>
      </c>
      <c r="H3103" s="5">
        <v>970.28300000000002</v>
      </c>
      <c r="I3103" s="5">
        <v>194.67500000000001</v>
      </c>
      <c r="J3103" s="5"/>
      <c r="K3103" s="5">
        <v>0</v>
      </c>
      <c r="L3103" s="5">
        <v>646.88099999999997</v>
      </c>
      <c r="M3103" s="5">
        <v>93.796999999999997</v>
      </c>
      <c r="N3103" s="5">
        <v>553.08399999999995</v>
      </c>
      <c r="O3103" s="5">
        <v>252030</v>
      </c>
      <c r="P3103" s="3"/>
      <c r="Q3103" s="3"/>
    </row>
    <row r="3104" spans="1:17" x14ac:dyDescent="0.2">
      <c r="A3104" s="2">
        <v>2019</v>
      </c>
      <c r="B3104" s="1" t="s">
        <v>415</v>
      </c>
      <c r="C3104" s="2" t="s">
        <v>416</v>
      </c>
      <c r="D3104" s="2">
        <v>329.923</v>
      </c>
      <c r="E3104" s="2">
        <v>7353.9859999999999</v>
      </c>
      <c r="F3104" s="2">
        <v>3892.1559999999999</v>
      </c>
      <c r="G3104" s="2">
        <v>6117.3909999999996</v>
      </c>
      <c r="H3104" s="2">
        <v>1236.595</v>
      </c>
      <c r="I3104" s="2">
        <v>178.57900000000001</v>
      </c>
      <c r="J3104" s="2"/>
      <c r="K3104" s="2">
        <v>0</v>
      </c>
      <c r="L3104" s="2">
        <v>679.72699999999998</v>
      </c>
      <c r="M3104" s="2">
        <v>79.007000000000005</v>
      </c>
      <c r="N3104" s="2">
        <v>600.72</v>
      </c>
      <c r="O3104" s="2">
        <v>252030</v>
      </c>
      <c r="P3104" s="3"/>
      <c r="Q3104" s="3"/>
    </row>
    <row r="3105" spans="1:17" x14ac:dyDescent="0.2">
      <c r="A3105" s="5">
        <v>2004</v>
      </c>
      <c r="B3105" s="4" t="s">
        <v>417</v>
      </c>
      <c r="C3105" s="5" t="s">
        <v>418</v>
      </c>
      <c r="D3105" s="5">
        <v>129</v>
      </c>
      <c r="E3105" s="5">
        <v>21465</v>
      </c>
      <c r="F3105" s="5">
        <v>10530</v>
      </c>
      <c r="G3105" s="5">
        <v>16249</v>
      </c>
      <c r="H3105" s="5">
        <v>4407</v>
      </c>
      <c r="I3105" s="5">
        <v>563</v>
      </c>
      <c r="J3105" s="5"/>
      <c r="K3105" s="5">
        <v>168</v>
      </c>
      <c r="L3105" s="5">
        <v>2141</v>
      </c>
      <c r="M3105" s="5">
        <v>727</v>
      </c>
      <c r="N3105" s="5">
        <v>1246</v>
      </c>
      <c r="O3105" s="5">
        <v>351020</v>
      </c>
      <c r="P3105" s="3"/>
      <c r="Q3105" s="3"/>
    </row>
    <row r="3106" spans="1:17" x14ac:dyDescent="0.2">
      <c r="A3106" s="2">
        <v>2005</v>
      </c>
      <c r="B3106" s="1" t="s">
        <v>417</v>
      </c>
      <c r="C3106" s="2" t="s">
        <v>418</v>
      </c>
      <c r="D3106" s="2">
        <v>336</v>
      </c>
      <c r="E3106" s="2">
        <v>22225</v>
      </c>
      <c r="F3106" s="2">
        <v>10475</v>
      </c>
      <c r="G3106" s="2">
        <v>16534</v>
      </c>
      <c r="H3106" s="2">
        <v>4863</v>
      </c>
      <c r="I3106" s="2">
        <v>655</v>
      </c>
      <c r="J3106" s="2"/>
      <c r="K3106" s="2">
        <v>178</v>
      </c>
      <c r="L3106" s="2">
        <v>2327</v>
      </c>
      <c r="M3106" s="2">
        <v>725</v>
      </c>
      <c r="N3106" s="2">
        <v>1424</v>
      </c>
      <c r="O3106" s="2">
        <v>351020</v>
      </c>
      <c r="P3106" s="3"/>
      <c r="Q3106" s="3"/>
    </row>
    <row r="3107" spans="1:17" x14ac:dyDescent="0.2">
      <c r="A3107" s="5">
        <v>2006</v>
      </c>
      <c r="B3107" s="4" t="s">
        <v>417</v>
      </c>
      <c r="C3107" s="5" t="s">
        <v>418</v>
      </c>
      <c r="D3107" s="5">
        <v>634</v>
      </c>
      <c r="E3107" s="5">
        <v>23675</v>
      </c>
      <c r="F3107" s="5">
        <v>28408</v>
      </c>
      <c r="G3107" s="5">
        <v>34017</v>
      </c>
      <c r="H3107" s="5">
        <v>-11249</v>
      </c>
      <c r="I3107" s="5">
        <v>955</v>
      </c>
      <c r="J3107" s="5"/>
      <c r="K3107" s="5">
        <v>201</v>
      </c>
      <c r="L3107" s="5">
        <v>1862</v>
      </c>
      <c r="M3107" s="5">
        <v>625</v>
      </c>
      <c r="N3107" s="5">
        <v>1036</v>
      </c>
      <c r="O3107" s="5">
        <v>351020</v>
      </c>
      <c r="P3107" s="3"/>
      <c r="Q3107" s="3"/>
    </row>
    <row r="3108" spans="1:17" x14ac:dyDescent="0.2">
      <c r="A3108" s="2">
        <v>2007</v>
      </c>
      <c r="B3108" s="1" t="s">
        <v>417</v>
      </c>
      <c r="C3108" s="2" t="s">
        <v>418</v>
      </c>
      <c r="D3108" s="2">
        <v>393</v>
      </c>
      <c r="E3108" s="2">
        <v>24025</v>
      </c>
      <c r="F3108" s="2">
        <v>27308</v>
      </c>
      <c r="G3108" s="2">
        <v>33461</v>
      </c>
      <c r="H3108" s="2">
        <v>-10374</v>
      </c>
      <c r="I3108" s="2">
        <v>2215</v>
      </c>
      <c r="J3108" s="2"/>
      <c r="K3108" s="2">
        <v>208</v>
      </c>
      <c r="L3108" s="2">
        <v>1398</v>
      </c>
      <c r="M3108" s="2">
        <v>316</v>
      </c>
      <c r="N3108" s="2">
        <v>874</v>
      </c>
      <c r="O3108" s="2">
        <v>351020</v>
      </c>
      <c r="P3108" s="3"/>
      <c r="Q3108" s="3"/>
    </row>
    <row r="3109" spans="1:17" x14ac:dyDescent="0.2">
      <c r="A3109" s="5">
        <v>2008</v>
      </c>
      <c r="B3109" s="4" t="s">
        <v>417</v>
      </c>
      <c r="C3109" s="5" t="s">
        <v>418</v>
      </c>
      <c r="D3109" s="5">
        <v>465</v>
      </c>
      <c r="E3109" s="5">
        <v>24280</v>
      </c>
      <c r="F3109" s="5">
        <v>26989</v>
      </c>
      <c r="G3109" s="5">
        <v>33385</v>
      </c>
      <c r="H3109" s="5">
        <v>-10100</v>
      </c>
      <c r="I3109" s="5">
        <v>2021</v>
      </c>
      <c r="J3109" s="5"/>
      <c r="K3109" s="5">
        <v>229</v>
      </c>
      <c r="L3109" s="5">
        <v>1170</v>
      </c>
      <c r="M3109" s="5">
        <v>268</v>
      </c>
      <c r="N3109" s="5">
        <v>673</v>
      </c>
      <c r="O3109" s="5">
        <v>351020</v>
      </c>
      <c r="P3109" s="3"/>
      <c r="Q3109" s="3"/>
    </row>
    <row r="3110" spans="1:17" x14ac:dyDescent="0.2">
      <c r="A3110" s="2">
        <v>2009</v>
      </c>
      <c r="B3110" s="1" t="s">
        <v>417</v>
      </c>
      <c r="C3110" s="2" t="s">
        <v>418</v>
      </c>
      <c r="D3110" s="2">
        <v>312</v>
      </c>
      <c r="E3110" s="2">
        <v>24131</v>
      </c>
      <c r="F3110" s="2">
        <v>25670</v>
      </c>
      <c r="G3110" s="2">
        <v>31962</v>
      </c>
      <c r="H3110" s="2">
        <v>-8839</v>
      </c>
      <c r="I3110" s="2">
        <v>1987</v>
      </c>
      <c r="J3110" s="2"/>
      <c r="K3110" s="2">
        <v>321</v>
      </c>
      <c r="L3110" s="2">
        <v>2002</v>
      </c>
      <c r="M3110" s="2">
        <v>627</v>
      </c>
      <c r="N3110" s="2">
        <v>1054</v>
      </c>
      <c r="O3110" s="2">
        <v>351020</v>
      </c>
      <c r="P3110" s="3"/>
      <c r="Q3110" s="3"/>
    </row>
    <row r="3111" spans="1:17" x14ac:dyDescent="0.2">
      <c r="A3111" s="5">
        <v>2010</v>
      </c>
      <c r="B3111" s="4" t="s">
        <v>417</v>
      </c>
      <c r="C3111" s="5" t="s">
        <v>418</v>
      </c>
      <c r="D3111" s="5">
        <v>411</v>
      </c>
      <c r="E3111" s="5">
        <v>23852</v>
      </c>
      <c r="F3111" s="5">
        <v>28225</v>
      </c>
      <c r="G3111" s="5">
        <v>34505</v>
      </c>
      <c r="H3111" s="5">
        <v>-11785</v>
      </c>
      <c r="I3111" s="5">
        <v>2097</v>
      </c>
      <c r="J3111" s="5"/>
      <c r="K3111" s="5">
        <v>366</v>
      </c>
      <c r="L3111" s="5">
        <v>2231</v>
      </c>
      <c r="M3111" s="5">
        <v>658</v>
      </c>
      <c r="N3111" s="5">
        <v>1207</v>
      </c>
      <c r="O3111" s="5">
        <v>351020</v>
      </c>
      <c r="P3111" s="3"/>
      <c r="Q3111" s="3"/>
    </row>
    <row r="3112" spans="1:17" x14ac:dyDescent="0.2">
      <c r="A3112" s="2">
        <v>2011</v>
      </c>
      <c r="B3112" s="1" t="s">
        <v>417</v>
      </c>
      <c r="C3112" s="2" t="s">
        <v>418</v>
      </c>
      <c r="D3112" s="2">
        <v>373</v>
      </c>
      <c r="E3112" s="2">
        <v>26898</v>
      </c>
      <c r="F3112" s="2">
        <v>27052</v>
      </c>
      <c r="G3112" s="2">
        <v>33912</v>
      </c>
      <c r="H3112" s="2">
        <v>-8258</v>
      </c>
      <c r="I3112" s="2">
        <v>2037</v>
      </c>
      <c r="J3112" s="2"/>
      <c r="K3112" s="2">
        <v>377</v>
      </c>
      <c r="L3112" s="2">
        <v>3561</v>
      </c>
      <c r="M3112" s="2">
        <v>719</v>
      </c>
      <c r="N3112" s="2">
        <v>2465</v>
      </c>
      <c r="O3112" s="2">
        <v>351020</v>
      </c>
      <c r="P3112" s="3"/>
      <c r="Q3112" s="3"/>
    </row>
    <row r="3113" spans="1:17" x14ac:dyDescent="0.2">
      <c r="A3113" s="5">
        <v>2012</v>
      </c>
      <c r="B3113" s="4" t="s">
        <v>417</v>
      </c>
      <c r="C3113" s="5" t="s">
        <v>418</v>
      </c>
      <c r="D3113" s="5">
        <v>705</v>
      </c>
      <c r="E3113" s="5">
        <v>28075</v>
      </c>
      <c r="F3113" s="5">
        <v>28930</v>
      </c>
      <c r="G3113" s="5">
        <v>36416</v>
      </c>
      <c r="H3113" s="5">
        <v>-9660</v>
      </c>
      <c r="I3113" s="5">
        <v>1798</v>
      </c>
      <c r="J3113" s="5"/>
      <c r="K3113" s="5">
        <v>401</v>
      </c>
      <c r="L3113" s="5">
        <v>2894</v>
      </c>
      <c r="M3113" s="5">
        <v>888</v>
      </c>
      <c r="N3113" s="5">
        <v>1605</v>
      </c>
      <c r="O3113" s="5">
        <v>351020</v>
      </c>
      <c r="P3113" s="3"/>
      <c r="Q3113" s="3"/>
    </row>
    <row r="3114" spans="1:17" x14ac:dyDescent="0.2">
      <c r="A3114" s="2">
        <v>2013</v>
      </c>
      <c r="B3114" s="1" t="s">
        <v>417</v>
      </c>
      <c r="C3114" s="2" t="s">
        <v>418</v>
      </c>
      <c r="D3114" s="2">
        <v>414</v>
      </c>
      <c r="E3114" s="2">
        <v>28831</v>
      </c>
      <c r="F3114" s="2">
        <v>28376</v>
      </c>
      <c r="G3114" s="2">
        <v>35759</v>
      </c>
      <c r="H3114" s="2">
        <v>-8270</v>
      </c>
      <c r="I3114" s="2">
        <v>1848</v>
      </c>
      <c r="J3114" s="2"/>
      <c r="K3114" s="2">
        <v>440</v>
      </c>
      <c r="L3114" s="2">
        <v>2946</v>
      </c>
      <c r="M3114" s="2">
        <v>950</v>
      </c>
      <c r="N3114" s="2">
        <v>1556</v>
      </c>
      <c r="O3114" s="2">
        <v>351020</v>
      </c>
      <c r="P3114" s="3"/>
      <c r="Q3114" s="3"/>
    </row>
    <row r="3115" spans="1:17" x14ac:dyDescent="0.2">
      <c r="A3115" s="5">
        <v>2014</v>
      </c>
      <c r="B3115" s="4" t="s">
        <v>417</v>
      </c>
      <c r="C3115" s="5" t="s">
        <v>418</v>
      </c>
      <c r="D3115" s="5">
        <v>566</v>
      </c>
      <c r="E3115" s="5">
        <v>31199</v>
      </c>
      <c r="F3115" s="5">
        <v>29645</v>
      </c>
      <c r="G3115" s="5">
        <v>37697</v>
      </c>
      <c r="H3115" s="5">
        <v>-7894</v>
      </c>
      <c r="I3115" s="5">
        <v>1743</v>
      </c>
      <c r="J3115" s="5"/>
      <c r="K3115" s="5">
        <v>498</v>
      </c>
      <c r="L3115" s="5">
        <v>3481</v>
      </c>
      <c r="M3115" s="5">
        <v>1108</v>
      </c>
      <c r="N3115" s="5">
        <v>1875</v>
      </c>
      <c r="O3115" s="5">
        <v>351020</v>
      </c>
      <c r="P3115" s="3"/>
      <c r="Q3115" s="3"/>
    </row>
    <row r="3116" spans="1:17" x14ac:dyDescent="0.2">
      <c r="A3116" s="2">
        <v>2015</v>
      </c>
      <c r="B3116" s="1" t="s">
        <v>417</v>
      </c>
      <c r="C3116" s="2" t="s">
        <v>418</v>
      </c>
      <c r="D3116" s="2">
        <v>791</v>
      </c>
      <c r="E3116" s="2">
        <v>32744</v>
      </c>
      <c r="F3116" s="2">
        <v>30488</v>
      </c>
      <c r="G3116" s="2">
        <v>38790</v>
      </c>
      <c r="H3116" s="2">
        <v>-7599</v>
      </c>
      <c r="I3116" s="2">
        <v>1665</v>
      </c>
      <c r="J3116" s="2"/>
      <c r="K3116" s="2">
        <v>567</v>
      </c>
      <c r="L3116" s="2">
        <v>3957</v>
      </c>
      <c r="M3116" s="2">
        <v>1261</v>
      </c>
      <c r="N3116" s="2">
        <v>2129</v>
      </c>
      <c r="O3116" s="2">
        <v>351020</v>
      </c>
      <c r="P3116" s="3"/>
      <c r="Q3116" s="3"/>
    </row>
    <row r="3117" spans="1:17" x14ac:dyDescent="0.2">
      <c r="A3117" s="5">
        <v>2016</v>
      </c>
      <c r="B3117" s="4" t="s">
        <v>417</v>
      </c>
      <c r="C3117" s="5" t="s">
        <v>418</v>
      </c>
      <c r="D3117" s="5">
        <v>695</v>
      </c>
      <c r="E3117" s="5">
        <v>33758</v>
      </c>
      <c r="F3117" s="5">
        <v>31376</v>
      </c>
      <c r="G3117" s="5">
        <v>39391</v>
      </c>
      <c r="H3117" s="5">
        <v>-7302</v>
      </c>
      <c r="I3117" s="5">
        <v>1707</v>
      </c>
      <c r="J3117" s="5"/>
      <c r="K3117" s="5">
        <v>542</v>
      </c>
      <c r="L3117" s="5">
        <v>4810</v>
      </c>
      <c r="M3117" s="5">
        <v>1378</v>
      </c>
      <c r="N3117" s="5">
        <v>2890</v>
      </c>
      <c r="O3117" s="5">
        <v>351020</v>
      </c>
      <c r="P3117" s="3"/>
      <c r="Q3117" s="3"/>
    </row>
    <row r="3118" spans="1:17" x14ac:dyDescent="0.2">
      <c r="A3118" s="2">
        <v>2017</v>
      </c>
      <c r="B3118" s="1" t="s">
        <v>417</v>
      </c>
      <c r="C3118" s="2" t="s">
        <v>418</v>
      </c>
      <c r="D3118" s="2">
        <v>786</v>
      </c>
      <c r="E3118" s="2">
        <v>36593</v>
      </c>
      <c r="F3118" s="2">
        <v>33058</v>
      </c>
      <c r="G3118" s="2">
        <v>41588</v>
      </c>
      <c r="H3118" s="2">
        <v>-6806</v>
      </c>
      <c r="I3118" s="2">
        <v>1690</v>
      </c>
      <c r="J3118" s="2"/>
      <c r="K3118" s="2">
        <v>527</v>
      </c>
      <c r="L3118" s="2">
        <v>4381</v>
      </c>
      <c r="M3118" s="2">
        <v>1638</v>
      </c>
      <c r="N3118" s="2">
        <v>2216</v>
      </c>
      <c r="O3118" s="2">
        <v>351020</v>
      </c>
      <c r="P3118" s="3"/>
      <c r="Q3118" s="3"/>
    </row>
    <row r="3119" spans="1:17" x14ac:dyDescent="0.2">
      <c r="A3119" s="5">
        <v>2018</v>
      </c>
      <c r="B3119" s="4" t="s">
        <v>417</v>
      </c>
      <c r="C3119" s="5" t="s">
        <v>418</v>
      </c>
      <c r="D3119" s="5">
        <v>549</v>
      </c>
      <c r="E3119" s="5">
        <v>39207</v>
      </c>
      <c r="F3119" s="5">
        <v>32821</v>
      </c>
      <c r="G3119" s="5">
        <v>42125</v>
      </c>
      <c r="H3119" s="5">
        <v>-4950</v>
      </c>
      <c r="I3119" s="5">
        <v>1755</v>
      </c>
      <c r="J3119" s="5"/>
      <c r="K3119" s="5">
        <v>602</v>
      </c>
      <c r="L3119" s="5">
        <v>5335</v>
      </c>
      <c r="M3119" s="5">
        <v>946</v>
      </c>
      <c r="N3119" s="5">
        <v>3787</v>
      </c>
      <c r="O3119" s="5">
        <v>351020</v>
      </c>
      <c r="P3119" s="3"/>
      <c r="Q3119" s="3"/>
    </row>
    <row r="3120" spans="1:17" x14ac:dyDescent="0.2">
      <c r="A3120" s="2">
        <v>2019</v>
      </c>
      <c r="B3120" s="1" t="s">
        <v>417</v>
      </c>
      <c r="C3120" s="2" t="s">
        <v>418</v>
      </c>
      <c r="D3120" s="2">
        <v>768</v>
      </c>
      <c r="E3120" s="2">
        <v>45058</v>
      </c>
      <c r="F3120" s="2">
        <v>35571</v>
      </c>
      <c r="G3120" s="2">
        <v>45623</v>
      </c>
      <c r="H3120" s="2">
        <v>-2808</v>
      </c>
      <c r="I3120" s="2">
        <v>1824</v>
      </c>
      <c r="J3120" s="2"/>
      <c r="K3120" s="2">
        <v>640</v>
      </c>
      <c r="L3120" s="2">
        <v>5244</v>
      </c>
      <c r="M3120" s="2">
        <v>1099</v>
      </c>
      <c r="N3120" s="2">
        <v>3505</v>
      </c>
      <c r="O3120" s="2">
        <v>351020</v>
      </c>
      <c r="P3120" s="3"/>
      <c r="Q3120" s="3"/>
    </row>
    <row r="3121" spans="1:17" x14ac:dyDescent="0.2">
      <c r="A3121" s="5">
        <v>2003</v>
      </c>
      <c r="B3121" s="4" t="s">
        <v>419</v>
      </c>
      <c r="C3121" s="5" t="s">
        <v>420</v>
      </c>
      <c r="D3121" s="5">
        <v>2852</v>
      </c>
      <c r="E3121" s="5">
        <v>34437</v>
      </c>
      <c r="F3121" s="5">
        <v>1365</v>
      </c>
      <c r="G3121" s="5">
        <v>12030</v>
      </c>
      <c r="H3121" s="5">
        <v>22407</v>
      </c>
      <c r="I3121" s="5">
        <v>112</v>
      </c>
      <c r="J3121" s="5"/>
      <c r="K3121" s="5">
        <v>0</v>
      </c>
      <c r="L3121" s="5">
        <v>6843</v>
      </c>
      <c r="M3121" s="5">
        <v>2539</v>
      </c>
      <c r="N3121" s="5">
        <v>4304</v>
      </c>
      <c r="O3121" s="5">
        <v>255040</v>
      </c>
      <c r="P3121" s="3"/>
      <c r="Q3121" s="3"/>
    </row>
    <row r="3122" spans="1:17" x14ac:dyDescent="0.2">
      <c r="A3122" s="2">
        <v>2004</v>
      </c>
      <c r="B3122" s="1" t="s">
        <v>419</v>
      </c>
      <c r="C3122" s="2" t="s">
        <v>420</v>
      </c>
      <c r="D3122" s="2">
        <v>2165</v>
      </c>
      <c r="E3122" s="2">
        <v>38907</v>
      </c>
      <c r="F3122" s="2">
        <v>2159</v>
      </c>
      <c r="G3122" s="2">
        <v>14749</v>
      </c>
      <c r="H3122" s="2">
        <v>24158</v>
      </c>
      <c r="I3122" s="2">
        <v>110</v>
      </c>
      <c r="J3122" s="2"/>
      <c r="K3122" s="2">
        <v>0</v>
      </c>
      <c r="L3122" s="2">
        <v>7912</v>
      </c>
      <c r="M3122" s="2">
        <v>2911</v>
      </c>
      <c r="N3122" s="2">
        <v>5001</v>
      </c>
      <c r="O3122" s="2">
        <v>255040</v>
      </c>
      <c r="P3122" s="3"/>
      <c r="Q3122" s="3"/>
    </row>
    <row r="3123" spans="1:17" x14ac:dyDescent="0.2">
      <c r="A3123" s="5">
        <v>2005</v>
      </c>
      <c r="B3123" s="4" t="s">
        <v>419</v>
      </c>
      <c r="C3123" s="5" t="s">
        <v>420</v>
      </c>
      <c r="D3123" s="5">
        <v>807</v>
      </c>
      <c r="E3123" s="5">
        <v>44482</v>
      </c>
      <c r="F3123" s="5">
        <v>3185</v>
      </c>
      <c r="G3123" s="5">
        <v>17573</v>
      </c>
      <c r="H3123" s="5">
        <v>26909</v>
      </c>
      <c r="I3123" s="5">
        <v>194</v>
      </c>
      <c r="J3123" s="5"/>
      <c r="K3123" s="5">
        <v>0</v>
      </c>
      <c r="L3123" s="5">
        <v>9282</v>
      </c>
      <c r="M3123" s="5">
        <v>3444</v>
      </c>
      <c r="N3123" s="5">
        <v>5838</v>
      </c>
      <c r="O3123" s="5">
        <v>255040</v>
      </c>
      <c r="P3123" s="3"/>
      <c r="Q3123" s="3"/>
    </row>
    <row r="3124" spans="1:17" x14ac:dyDescent="0.2">
      <c r="A3124" s="2">
        <v>2006</v>
      </c>
      <c r="B3124" s="1" t="s">
        <v>419</v>
      </c>
      <c r="C3124" s="2" t="s">
        <v>420</v>
      </c>
      <c r="D3124" s="2">
        <v>614</v>
      </c>
      <c r="E3124" s="2">
        <v>52263</v>
      </c>
      <c r="F3124" s="2">
        <v>11661</v>
      </c>
      <c r="G3124" s="2">
        <v>27233</v>
      </c>
      <c r="H3124" s="2">
        <v>25030</v>
      </c>
      <c r="I3124" s="2">
        <v>427</v>
      </c>
      <c r="J3124" s="2"/>
      <c r="K3124" s="2">
        <v>0</v>
      </c>
      <c r="L3124" s="2">
        <v>9308</v>
      </c>
      <c r="M3124" s="2">
        <v>3547</v>
      </c>
      <c r="N3124" s="2">
        <v>5761</v>
      </c>
      <c r="O3124" s="2">
        <v>255040</v>
      </c>
      <c r="P3124" s="3"/>
      <c r="Q3124" s="3"/>
    </row>
    <row r="3125" spans="1:17" x14ac:dyDescent="0.2">
      <c r="A3125" s="5">
        <v>2007</v>
      </c>
      <c r="B3125" s="4" t="s">
        <v>419</v>
      </c>
      <c r="C3125" s="5" t="s">
        <v>420</v>
      </c>
      <c r="D3125" s="5">
        <v>457</v>
      </c>
      <c r="E3125" s="5">
        <v>44324</v>
      </c>
      <c r="F3125" s="5">
        <v>11683</v>
      </c>
      <c r="G3125" s="5">
        <v>26610</v>
      </c>
      <c r="H3125" s="5">
        <v>17714</v>
      </c>
      <c r="I3125" s="5">
        <v>742</v>
      </c>
      <c r="J3125" s="5"/>
      <c r="K3125" s="5">
        <v>0</v>
      </c>
      <c r="L3125" s="5">
        <v>6620</v>
      </c>
      <c r="M3125" s="5">
        <v>2410</v>
      </c>
      <c r="N3125" s="5">
        <v>4395</v>
      </c>
      <c r="O3125" s="5">
        <v>255040</v>
      </c>
      <c r="P3125" s="3"/>
      <c r="Q3125" s="3"/>
    </row>
    <row r="3126" spans="1:17" x14ac:dyDescent="0.2">
      <c r="A3126" s="2">
        <v>2008</v>
      </c>
      <c r="B3126" s="1" t="s">
        <v>419</v>
      </c>
      <c r="C3126" s="2" t="s">
        <v>420</v>
      </c>
      <c r="D3126" s="2">
        <v>525</v>
      </c>
      <c r="E3126" s="2">
        <v>41164</v>
      </c>
      <c r="F3126" s="2">
        <v>11434</v>
      </c>
      <c r="G3126" s="2">
        <v>23387</v>
      </c>
      <c r="H3126" s="2">
        <v>17777</v>
      </c>
      <c r="I3126" s="2">
        <v>644</v>
      </c>
      <c r="J3126" s="2"/>
      <c r="K3126" s="2">
        <v>0</v>
      </c>
      <c r="L3126" s="2">
        <v>3590</v>
      </c>
      <c r="M3126" s="2">
        <v>1278</v>
      </c>
      <c r="N3126" s="2">
        <v>2260</v>
      </c>
      <c r="O3126" s="2">
        <v>255040</v>
      </c>
      <c r="P3126" s="3"/>
      <c r="Q3126" s="3"/>
    </row>
    <row r="3127" spans="1:17" x14ac:dyDescent="0.2">
      <c r="A3127" s="5">
        <v>2009</v>
      </c>
      <c r="B3127" s="4" t="s">
        <v>419</v>
      </c>
      <c r="C3127" s="5" t="s">
        <v>420</v>
      </c>
      <c r="D3127" s="5">
        <v>1427</v>
      </c>
      <c r="E3127" s="5">
        <v>40877</v>
      </c>
      <c r="F3127" s="5">
        <v>9682</v>
      </c>
      <c r="G3127" s="5">
        <v>21484</v>
      </c>
      <c r="H3127" s="5">
        <v>19393</v>
      </c>
      <c r="I3127" s="5">
        <v>680</v>
      </c>
      <c r="J3127" s="5"/>
      <c r="K3127" s="5">
        <v>0</v>
      </c>
      <c r="L3127" s="5">
        <v>3982</v>
      </c>
      <c r="M3127" s="5">
        <v>1362</v>
      </c>
      <c r="N3127" s="5">
        <v>2661</v>
      </c>
      <c r="O3127" s="5">
        <v>255040</v>
      </c>
      <c r="P3127" s="3"/>
      <c r="Q3127" s="3"/>
    </row>
    <row r="3128" spans="1:17" x14ac:dyDescent="0.2">
      <c r="A3128" s="2">
        <v>2010</v>
      </c>
      <c r="B3128" s="1" t="s">
        <v>419</v>
      </c>
      <c r="C3128" s="2" t="s">
        <v>420</v>
      </c>
      <c r="D3128" s="2">
        <v>545</v>
      </c>
      <c r="E3128" s="2">
        <v>40125</v>
      </c>
      <c r="F3128" s="2">
        <v>9749</v>
      </c>
      <c r="G3128" s="2">
        <v>21236</v>
      </c>
      <c r="H3128" s="2">
        <v>18889</v>
      </c>
      <c r="I3128" s="2">
        <v>533</v>
      </c>
      <c r="J3128" s="2"/>
      <c r="K3128" s="2">
        <v>0</v>
      </c>
      <c r="L3128" s="2">
        <v>5273</v>
      </c>
      <c r="M3128" s="2">
        <v>1935</v>
      </c>
      <c r="N3128" s="2">
        <v>3338</v>
      </c>
      <c r="O3128" s="2">
        <v>255040</v>
      </c>
      <c r="P3128" s="3"/>
      <c r="Q3128" s="3"/>
    </row>
    <row r="3129" spans="1:17" x14ac:dyDescent="0.2">
      <c r="A3129" s="5">
        <v>2011</v>
      </c>
      <c r="B3129" s="4" t="s">
        <v>419</v>
      </c>
      <c r="C3129" s="5" t="s">
        <v>420</v>
      </c>
      <c r="D3129" s="5">
        <v>1987</v>
      </c>
      <c r="E3129" s="5">
        <v>40518</v>
      </c>
      <c r="F3129" s="5">
        <v>10788</v>
      </c>
      <c r="G3129" s="5">
        <v>22620</v>
      </c>
      <c r="H3129" s="5">
        <v>17898</v>
      </c>
      <c r="I3129" s="5">
        <v>609</v>
      </c>
      <c r="J3129" s="5"/>
      <c r="K3129" s="5">
        <v>0</v>
      </c>
      <c r="L3129" s="5">
        <v>6068</v>
      </c>
      <c r="M3129" s="5">
        <v>2185</v>
      </c>
      <c r="N3129" s="5">
        <v>3883</v>
      </c>
      <c r="O3129" s="5">
        <v>255040</v>
      </c>
      <c r="P3129" s="3"/>
      <c r="Q3129" s="3"/>
    </row>
    <row r="3130" spans="1:17" x14ac:dyDescent="0.2">
      <c r="A3130" s="2">
        <v>2012</v>
      </c>
      <c r="B3130" s="1" t="s">
        <v>419</v>
      </c>
      <c r="C3130" s="2" t="s">
        <v>420</v>
      </c>
      <c r="D3130" s="2">
        <v>2494</v>
      </c>
      <c r="E3130" s="2">
        <v>41084</v>
      </c>
      <c r="F3130" s="2">
        <v>10796</v>
      </c>
      <c r="G3130" s="2">
        <v>23307</v>
      </c>
      <c r="H3130" s="2">
        <v>17777</v>
      </c>
      <c r="I3130" s="2">
        <v>635</v>
      </c>
      <c r="J3130" s="2"/>
      <c r="K3130" s="2">
        <v>0</v>
      </c>
      <c r="L3130" s="2">
        <v>7221</v>
      </c>
      <c r="M3130" s="2">
        <v>2686</v>
      </c>
      <c r="N3130" s="2">
        <v>4535</v>
      </c>
      <c r="O3130" s="2">
        <v>255040</v>
      </c>
      <c r="P3130" s="3"/>
      <c r="Q3130" s="3"/>
    </row>
    <row r="3131" spans="1:17" x14ac:dyDescent="0.2">
      <c r="A3131" s="5">
        <v>2013</v>
      </c>
      <c r="B3131" s="4" t="s">
        <v>419</v>
      </c>
      <c r="C3131" s="5" t="s">
        <v>420</v>
      </c>
      <c r="D3131" s="5">
        <v>1929</v>
      </c>
      <c r="E3131" s="5">
        <v>40518</v>
      </c>
      <c r="F3131" s="5">
        <v>14724</v>
      </c>
      <c r="G3131" s="5">
        <v>27996</v>
      </c>
      <c r="H3131" s="5">
        <v>12522</v>
      </c>
      <c r="I3131" s="5">
        <v>713</v>
      </c>
      <c r="J3131" s="5"/>
      <c r="K3131" s="5">
        <v>0</v>
      </c>
      <c r="L3131" s="5">
        <v>8467</v>
      </c>
      <c r="M3131" s="5">
        <v>3082</v>
      </c>
      <c r="N3131" s="5">
        <v>5385</v>
      </c>
      <c r="O3131" s="5">
        <v>255040</v>
      </c>
      <c r="P3131" s="3"/>
      <c r="Q3131" s="3"/>
    </row>
    <row r="3132" spans="1:17" x14ac:dyDescent="0.2">
      <c r="A3132" s="2">
        <v>2014</v>
      </c>
      <c r="B3132" s="1" t="s">
        <v>419</v>
      </c>
      <c r="C3132" s="2" t="s">
        <v>420</v>
      </c>
      <c r="D3132" s="2">
        <v>1723</v>
      </c>
      <c r="E3132" s="2">
        <v>39946</v>
      </c>
      <c r="F3132" s="2">
        <v>16907</v>
      </c>
      <c r="G3132" s="2">
        <v>30624</v>
      </c>
      <c r="H3132" s="2">
        <v>9322</v>
      </c>
      <c r="I3132" s="2">
        <v>832</v>
      </c>
      <c r="J3132" s="2"/>
      <c r="K3132" s="2">
        <v>0</v>
      </c>
      <c r="L3132" s="2">
        <v>9976</v>
      </c>
      <c r="M3132" s="2">
        <v>3631</v>
      </c>
      <c r="N3132" s="2">
        <v>6345</v>
      </c>
      <c r="O3132" s="2">
        <v>255040</v>
      </c>
      <c r="P3132" s="3"/>
      <c r="Q3132" s="3"/>
    </row>
    <row r="3133" spans="1:17" x14ac:dyDescent="0.2">
      <c r="A3133" s="5">
        <v>2015</v>
      </c>
      <c r="B3133" s="4" t="s">
        <v>419</v>
      </c>
      <c r="C3133" s="5" t="s">
        <v>420</v>
      </c>
      <c r="D3133" s="5">
        <v>2216</v>
      </c>
      <c r="E3133" s="5">
        <v>42549</v>
      </c>
      <c r="F3133" s="5">
        <v>20965</v>
      </c>
      <c r="G3133" s="5">
        <v>36233</v>
      </c>
      <c r="H3133" s="5">
        <v>6316</v>
      </c>
      <c r="I3133" s="5">
        <v>921</v>
      </c>
      <c r="J3133" s="5"/>
      <c r="K3133" s="5">
        <v>0</v>
      </c>
      <c r="L3133" s="5">
        <v>11021</v>
      </c>
      <c r="M3133" s="5">
        <v>4012</v>
      </c>
      <c r="N3133" s="5">
        <v>7009</v>
      </c>
      <c r="O3133" s="5">
        <v>255040</v>
      </c>
      <c r="P3133" s="3"/>
      <c r="Q3133" s="3"/>
    </row>
    <row r="3134" spans="1:17" x14ac:dyDescent="0.2">
      <c r="A3134" s="2">
        <v>2016</v>
      </c>
      <c r="B3134" s="1" t="s">
        <v>419</v>
      </c>
      <c r="C3134" s="2" t="s">
        <v>420</v>
      </c>
      <c r="D3134" s="2">
        <v>2538</v>
      </c>
      <c r="E3134" s="2">
        <v>42966</v>
      </c>
      <c r="F3134" s="2">
        <v>22891</v>
      </c>
      <c r="G3134" s="2">
        <v>38633</v>
      </c>
      <c r="H3134" s="2">
        <v>4333</v>
      </c>
      <c r="I3134" s="2">
        <v>973</v>
      </c>
      <c r="J3134" s="2"/>
      <c r="K3134" s="2">
        <v>0</v>
      </c>
      <c r="L3134" s="2">
        <v>12491</v>
      </c>
      <c r="M3134" s="2">
        <v>4534</v>
      </c>
      <c r="N3134" s="2">
        <v>7957</v>
      </c>
      <c r="O3134" s="2">
        <v>255040</v>
      </c>
      <c r="P3134" s="3"/>
      <c r="Q3134" s="3"/>
    </row>
    <row r="3135" spans="1:17" x14ac:dyDescent="0.2">
      <c r="A3135" s="5">
        <v>2017</v>
      </c>
      <c r="B3135" s="4" t="s">
        <v>419</v>
      </c>
      <c r="C3135" s="5" t="s">
        <v>420</v>
      </c>
      <c r="D3135" s="5">
        <v>3595</v>
      </c>
      <c r="E3135" s="5">
        <v>44529</v>
      </c>
      <c r="F3135" s="5">
        <v>25469</v>
      </c>
      <c r="G3135" s="5">
        <v>43075</v>
      </c>
      <c r="H3135" s="5">
        <v>1454</v>
      </c>
      <c r="I3135" s="5">
        <v>1057</v>
      </c>
      <c r="J3135" s="5"/>
      <c r="K3135" s="5">
        <v>0</v>
      </c>
      <c r="L3135" s="5">
        <v>13698</v>
      </c>
      <c r="M3135" s="5">
        <v>5068</v>
      </c>
      <c r="N3135" s="5">
        <v>8630</v>
      </c>
      <c r="O3135" s="5">
        <v>255040</v>
      </c>
      <c r="P3135" s="3"/>
      <c r="Q3135" s="3"/>
    </row>
    <row r="3136" spans="1:17" x14ac:dyDescent="0.2">
      <c r="A3136" s="2">
        <v>2018</v>
      </c>
      <c r="B3136" s="1" t="s">
        <v>419</v>
      </c>
      <c r="C3136" s="2" t="s">
        <v>420</v>
      </c>
      <c r="D3136" s="2">
        <v>1778</v>
      </c>
      <c r="E3136" s="2">
        <v>44003</v>
      </c>
      <c r="F3136" s="2">
        <v>27863</v>
      </c>
      <c r="G3136" s="2">
        <v>45881</v>
      </c>
      <c r="H3136" s="2">
        <v>-1878</v>
      </c>
      <c r="I3136" s="2">
        <v>1051</v>
      </c>
      <c r="J3136" s="2"/>
      <c r="K3136" s="2">
        <v>0</v>
      </c>
      <c r="L3136" s="2">
        <v>14556</v>
      </c>
      <c r="M3136" s="2">
        <v>3435</v>
      </c>
      <c r="N3136" s="2">
        <v>11121</v>
      </c>
      <c r="O3136" s="2">
        <v>255040</v>
      </c>
      <c r="P3136" s="3"/>
      <c r="Q3136" s="3"/>
    </row>
    <row r="3137" spans="1:17" x14ac:dyDescent="0.2">
      <c r="A3137" s="5">
        <v>2019</v>
      </c>
      <c r="B3137" s="4" t="s">
        <v>419</v>
      </c>
      <c r="C3137" s="5" t="s">
        <v>420</v>
      </c>
      <c r="D3137" s="5">
        <v>2133</v>
      </c>
      <c r="E3137" s="5">
        <v>51236</v>
      </c>
      <c r="F3137" s="5">
        <v>36403</v>
      </c>
      <c r="G3137" s="5">
        <v>54352</v>
      </c>
      <c r="H3137" s="5">
        <v>-3116</v>
      </c>
      <c r="I3137" s="5">
        <v>1201</v>
      </c>
      <c r="J3137" s="5"/>
      <c r="K3137" s="5">
        <v>0</v>
      </c>
      <c r="L3137" s="5">
        <v>14715</v>
      </c>
      <c r="M3137" s="5">
        <v>3473</v>
      </c>
      <c r="N3137" s="5">
        <v>11242</v>
      </c>
      <c r="O3137" s="5">
        <v>255040</v>
      </c>
      <c r="P3137" s="3"/>
      <c r="Q3137" s="3"/>
    </row>
    <row r="3138" spans="1:17" x14ac:dyDescent="0.2">
      <c r="A3138" s="2">
        <v>2004</v>
      </c>
      <c r="B3138" s="1" t="s">
        <v>421</v>
      </c>
      <c r="C3138" s="2" t="s">
        <v>422</v>
      </c>
      <c r="D3138" s="2">
        <v>877</v>
      </c>
      <c r="E3138" s="2">
        <v>16312</v>
      </c>
      <c r="F3138" s="2">
        <v>3835</v>
      </c>
      <c r="G3138" s="2">
        <v>10715</v>
      </c>
      <c r="H3138" s="2">
        <v>5597</v>
      </c>
      <c r="I3138" s="2">
        <v>295</v>
      </c>
      <c r="J3138" s="2"/>
      <c r="K3138" s="2">
        <v>0</v>
      </c>
      <c r="L3138" s="2">
        <v>1558</v>
      </c>
      <c r="M3138" s="2">
        <v>588</v>
      </c>
      <c r="N3138" s="2">
        <v>977</v>
      </c>
      <c r="O3138" s="2">
        <v>101020</v>
      </c>
      <c r="P3138" s="3"/>
      <c r="Q3138" s="3"/>
    </row>
    <row r="3139" spans="1:17" x14ac:dyDescent="0.2">
      <c r="A3139" s="5">
        <v>2005</v>
      </c>
      <c r="B3139" s="4" t="s">
        <v>421</v>
      </c>
      <c r="C3139" s="5" t="s">
        <v>422</v>
      </c>
      <c r="D3139" s="5">
        <v>315</v>
      </c>
      <c r="E3139" s="5">
        <v>19115</v>
      </c>
      <c r="F3139" s="5">
        <v>3785</v>
      </c>
      <c r="G3139" s="5">
        <v>12829</v>
      </c>
      <c r="H3139" s="5">
        <v>6286</v>
      </c>
      <c r="I3139" s="5">
        <v>304</v>
      </c>
      <c r="J3139" s="5"/>
      <c r="K3139" s="5">
        <v>0</v>
      </c>
      <c r="L3139" s="5">
        <v>2226</v>
      </c>
      <c r="M3139" s="5">
        <v>984</v>
      </c>
      <c r="N3139" s="5">
        <v>1242</v>
      </c>
      <c r="O3139" s="5">
        <v>101020</v>
      </c>
      <c r="P3139" s="3"/>
      <c r="Q3139" s="3"/>
    </row>
    <row r="3140" spans="1:17" x14ac:dyDescent="0.2">
      <c r="A3140" s="2">
        <v>2006</v>
      </c>
      <c r="B3140" s="1" t="s">
        <v>421</v>
      </c>
      <c r="C3140" s="2" t="s">
        <v>422</v>
      </c>
      <c r="D3140" s="2">
        <v>383</v>
      </c>
      <c r="E3140" s="2">
        <v>22404</v>
      </c>
      <c r="F3140" s="2">
        <v>3772</v>
      </c>
      <c r="G3140" s="2">
        <v>14293</v>
      </c>
      <c r="H3140" s="2">
        <v>8111</v>
      </c>
      <c r="I3140" s="2">
        <v>301</v>
      </c>
      <c r="J3140" s="2"/>
      <c r="K3140" s="2">
        <v>0</v>
      </c>
      <c r="L3140" s="2">
        <v>4040</v>
      </c>
      <c r="M3140" s="2">
        <v>2124</v>
      </c>
      <c r="N3140" s="2">
        <v>1916</v>
      </c>
      <c r="O3140" s="2">
        <v>101020</v>
      </c>
      <c r="P3140" s="3"/>
      <c r="Q3140" s="3"/>
    </row>
    <row r="3141" spans="1:17" x14ac:dyDescent="0.2">
      <c r="A3141" s="5">
        <v>2007</v>
      </c>
      <c r="B3141" s="4" t="s">
        <v>421</v>
      </c>
      <c r="C3141" s="5" t="s">
        <v>422</v>
      </c>
      <c r="D3141" s="5">
        <v>607</v>
      </c>
      <c r="E3141" s="5">
        <v>26131</v>
      </c>
      <c r="F3141" s="5">
        <v>3980</v>
      </c>
      <c r="G3141" s="5">
        <v>16357</v>
      </c>
      <c r="H3141" s="5">
        <v>9774</v>
      </c>
      <c r="I3141" s="5">
        <v>306</v>
      </c>
      <c r="J3141" s="5"/>
      <c r="K3141" s="5">
        <v>0</v>
      </c>
      <c r="L3141" s="5">
        <v>3704</v>
      </c>
      <c r="M3141" s="5">
        <v>1872</v>
      </c>
      <c r="N3141" s="5">
        <v>1832</v>
      </c>
      <c r="O3141" s="5">
        <v>101020</v>
      </c>
      <c r="P3141" s="3"/>
      <c r="Q3141" s="3"/>
    </row>
    <row r="3142" spans="1:17" x14ac:dyDescent="0.2">
      <c r="A3142" s="2">
        <v>2008</v>
      </c>
      <c r="B3142" s="1" t="s">
        <v>421</v>
      </c>
      <c r="C3142" s="2" t="s">
        <v>422</v>
      </c>
      <c r="D3142" s="2">
        <v>908</v>
      </c>
      <c r="E3142" s="2">
        <v>28589</v>
      </c>
      <c r="F3142" s="2">
        <v>3955</v>
      </c>
      <c r="G3142" s="2">
        <v>16282</v>
      </c>
      <c r="H3142" s="2">
        <v>12307</v>
      </c>
      <c r="I3142" s="2">
        <v>274</v>
      </c>
      <c r="J3142" s="2"/>
      <c r="K3142" s="2">
        <v>0</v>
      </c>
      <c r="L3142" s="2">
        <v>4700</v>
      </c>
      <c r="M3142" s="2">
        <v>2340</v>
      </c>
      <c r="N3142" s="2">
        <v>2360</v>
      </c>
      <c r="O3142" s="2">
        <v>101020</v>
      </c>
      <c r="P3142" s="3"/>
      <c r="Q3142" s="3"/>
    </row>
    <row r="3143" spans="1:17" x14ac:dyDescent="0.2">
      <c r="A3143" s="5">
        <v>2009</v>
      </c>
      <c r="B3143" s="4" t="s">
        <v>421</v>
      </c>
      <c r="C3143" s="5" t="s">
        <v>422</v>
      </c>
      <c r="D3143" s="5">
        <v>1362</v>
      </c>
      <c r="E3143" s="5">
        <v>29465</v>
      </c>
      <c r="F3143" s="5">
        <v>4467</v>
      </c>
      <c r="G3143" s="5">
        <v>15937</v>
      </c>
      <c r="H3143" s="5">
        <v>13384</v>
      </c>
      <c r="I3143" s="5">
        <v>366</v>
      </c>
      <c r="J3143" s="5"/>
      <c r="K3143" s="5">
        <v>67</v>
      </c>
      <c r="L3143" s="5">
        <v>1522</v>
      </c>
      <c r="M3143" s="5">
        <v>715</v>
      </c>
      <c r="N3143" s="5">
        <v>740</v>
      </c>
      <c r="O3143" s="5">
        <v>101020</v>
      </c>
      <c r="P3143" s="3"/>
      <c r="Q3143" s="3"/>
    </row>
    <row r="3144" spans="1:17" x14ac:dyDescent="0.2">
      <c r="A3144" s="2">
        <v>2010</v>
      </c>
      <c r="B3144" s="1" t="s">
        <v>421</v>
      </c>
      <c r="C3144" s="2" t="s">
        <v>422</v>
      </c>
      <c r="D3144" s="2">
        <v>1608</v>
      </c>
      <c r="E3144" s="2">
        <v>35396</v>
      </c>
      <c r="F3144" s="2">
        <v>5569</v>
      </c>
      <c r="G3144" s="2">
        <v>18587</v>
      </c>
      <c r="H3144" s="2">
        <v>16689</v>
      </c>
      <c r="I3144" s="2">
        <v>366</v>
      </c>
      <c r="J3144" s="2"/>
      <c r="K3144" s="2">
        <v>13</v>
      </c>
      <c r="L3144" s="2">
        <v>3311</v>
      </c>
      <c r="M3144" s="2">
        <v>1173</v>
      </c>
      <c r="N3144" s="2">
        <v>2125</v>
      </c>
      <c r="O3144" s="2">
        <v>101020</v>
      </c>
      <c r="P3144" s="3"/>
      <c r="Q3144" s="3"/>
    </row>
    <row r="3145" spans="1:17" x14ac:dyDescent="0.2">
      <c r="A3145" s="5">
        <v>2011</v>
      </c>
      <c r="B3145" s="4" t="s">
        <v>421</v>
      </c>
      <c r="C3145" s="5" t="s">
        <v>422</v>
      </c>
      <c r="D3145" s="5">
        <v>351</v>
      </c>
      <c r="E3145" s="5">
        <v>39136</v>
      </c>
      <c r="F3145" s="5">
        <v>6040</v>
      </c>
      <c r="G3145" s="5">
        <v>20544</v>
      </c>
      <c r="H3145" s="5">
        <v>18516</v>
      </c>
      <c r="I3145" s="5">
        <v>396</v>
      </c>
      <c r="J3145" s="5"/>
      <c r="K3145" s="5">
        <v>-27</v>
      </c>
      <c r="L3145" s="5">
        <v>2461</v>
      </c>
      <c r="M3145" s="5">
        <v>785</v>
      </c>
      <c r="N3145" s="5">
        <v>1703</v>
      </c>
      <c r="O3145" s="5">
        <v>101020</v>
      </c>
      <c r="P3145" s="3"/>
      <c r="Q3145" s="3"/>
    </row>
    <row r="3146" spans="1:17" x14ac:dyDescent="0.2">
      <c r="A3146" s="2">
        <v>2012</v>
      </c>
      <c r="B3146" s="1" t="s">
        <v>421</v>
      </c>
      <c r="C3146" s="2" t="s">
        <v>422</v>
      </c>
      <c r="D3146" s="2">
        <v>642</v>
      </c>
      <c r="E3146" s="2">
        <v>43441</v>
      </c>
      <c r="F3146" s="2">
        <v>7361</v>
      </c>
      <c r="G3146" s="2">
        <v>22238</v>
      </c>
      <c r="H3146" s="2">
        <v>21090</v>
      </c>
      <c r="I3146" s="2">
        <v>447</v>
      </c>
      <c r="J3146" s="2"/>
      <c r="K3146" s="2">
        <v>38</v>
      </c>
      <c r="L3146" s="2">
        <v>3738</v>
      </c>
      <c r="M3146" s="2">
        <v>1675</v>
      </c>
      <c r="N3146" s="2">
        <v>2025</v>
      </c>
      <c r="O3146" s="2">
        <v>101020</v>
      </c>
      <c r="P3146" s="3"/>
      <c r="Q3146" s="3"/>
    </row>
    <row r="3147" spans="1:17" x14ac:dyDescent="0.2">
      <c r="A3147" s="5">
        <v>2013</v>
      </c>
      <c r="B3147" s="4" t="s">
        <v>421</v>
      </c>
      <c r="C3147" s="5" t="s">
        <v>422</v>
      </c>
      <c r="D3147" s="5">
        <v>1814</v>
      </c>
      <c r="E3147" s="5">
        <v>42754</v>
      </c>
      <c r="F3147" s="5">
        <v>5798</v>
      </c>
      <c r="G3147" s="5">
        <v>17970</v>
      </c>
      <c r="H3147" s="5">
        <v>24720</v>
      </c>
      <c r="I3147" s="5">
        <v>466</v>
      </c>
      <c r="J3147" s="5"/>
      <c r="K3147" s="5">
        <v>170</v>
      </c>
      <c r="L3147" s="5">
        <v>4493</v>
      </c>
      <c r="M3147" s="5">
        <v>525</v>
      </c>
      <c r="N3147" s="5">
        <v>5052</v>
      </c>
      <c r="O3147" s="5">
        <v>101020</v>
      </c>
      <c r="P3147" s="3"/>
      <c r="Q3147" s="3"/>
    </row>
    <row r="3148" spans="1:17" x14ac:dyDescent="0.2">
      <c r="A3148" s="2">
        <v>2014</v>
      </c>
      <c r="B3148" s="1" t="s">
        <v>421</v>
      </c>
      <c r="C3148" s="2" t="s">
        <v>422</v>
      </c>
      <c r="D3148" s="2">
        <v>2444</v>
      </c>
      <c r="E3148" s="2">
        <v>38578</v>
      </c>
      <c r="F3148" s="2">
        <v>5987</v>
      </c>
      <c r="G3148" s="2">
        <v>16258</v>
      </c>
      <c r="H3148" s="2">
        <v>22205</v>
      </c>
      <c r="I3148" s="2">
        <v>399</v>
      </c>
      <c r="J3148" s="2"/>
      <c r="K3148" s="2">
        <v>0</v>
      </c>
      <c r="L3148" s="2">
        <v>2436</v>
      </c>
      <c r="M3148" s="2">
        <v>744</v>
      </c>
      <c r="N3148" s="2">
        <v>2317</v>
      </c>
      <c r="O3148" s="2">
        <v>101020</v>
      </c>
      <c r="P3148" s="3"/>
      <c r="Q3148" s="3"/>
    </row>
    <row r="3149" spans="1:17" x14ac:dyDescent="0.2">
      <c r="A3149" s="5">
        <v>2015</v>
      </c>
      <c r="B3149" s="4" t="s">
        <v>421</v>
      </c>
      <c r="C3149" s="5" t="s">
        <v>422</v>
      </c>
      <c r="D3149" s="5">
        <v>2716</v>
      </c>
      <c r="E3149" s="5">
        <v>34195</v>
      </c>
      <c r="F3149" s="5">
        <v>6630</v>
      </c>
      <c r="G3149" s="5">
        <v>13794</v>
      </c>
      <c r="H3149" s="5">
        <v>19386</v>
      </c>
      <c r="I3149" s="5">
        <v>386</v>
      </c>
      <c r="J3149" s="5"/>
      <c r="K3149" s="5">
        <v>49</v>
      </c>
      <c r="L3149" s="5">
        <v>-4258</v>
      </c>
      <c r="M3149" s="5">
        <v>-1299</v>
      </c>
      <c r="N3149" s="5">
        <v>-3056</v>
      </c>
      <c r="O3149" s="5">
        <v>101020</v>
      </c>
      <c r="P3149" s="3"/>
      <c r="Q3149" s="3"/>
    </row>
    <row r="3150" spans="1:17" x14ac:dyDescent="0.2">
      <c r="A3150" s="2">
        <v>2016</v>
      </c>
      <c r="B3150" s="1" t="s">
        <v>421</v>
      </c>
      <c r="C3150" s="2" t="s">
        <v>422</v>
      </c>
      <c r="D3150" s="2">
        <v>2732</v>
      </c>
      <c r="E3150" s="2">
        <v>28621</v>
      </c>
      <c r="F3150" s="2">
        <v>6806</v>
      </c>
      <c r="G3150" s="2">
        <v>13030</v>
      </c>
      <c r="H3150" s="2">
        <v>14534</v>
      </c>
      <c r="I3150" s="2">
        <v>399</v>
      </c>
      <c r="J3150" s="2"/>
      <c r="K3150" s="2">
        <v>56</v>
      </c>
      <c r="L3150" s="2">
        <v>-3854</v>
      </c>
      <c r="M3150" s="2">
        <v>2222</v>
      </c>
      <c r="N3150" s="2">
        <v>-6132</v>
      </c>
      <c r="O3150" s="2">
        <v>101020</v>
      </c>
      <c r="P3150" s="3"/>
      <c r="Q3150" s="3"/>
    </row>
    <row r="3151" spans="1:17" x14ac:dyDescent="0.2">
      <c r="A3151" s="5">
        <v>2017</v>
      </c>
      <c r="B3151" s="4" t="s">
        <v>421</v>
      </c>
      <c r="C3151" s="5" t="s">
        <v>422</v>
      </c>
      <c r="D3151" s="5">
        <v>4847</v>
      </c>
      <c r="E3151" s="5">
        <v>23112</v>
      </c>
      <c r="F3151" s="5">
        <v>6977</v>
      </c>
      <c r="G3151" s="5">
        <v>10758</v>
      </c>
      <c r="H3151" s="5">
        <v>11051</v>
      </c>
      <c r="I3151" s="5">
        <v>411</v>
      </c>
      <c r="J3151" s="5"/>
      <c r="K3151" s="5">
        <v>133</v>
      </c>
      <c r="L3151" s="5">
        <v>-5778</v>
      </c>
      <c r="M3151" s="5">
        <v>-1837</v>
      </c>
      <c r="N3151" s="5">
        <v>-4074</v>
      </c>
      <c r="O3151" s="5">
        <v>101020</v>
      </c>
      <c r="P3151" s="3"/>
      <c r="Q3151" s="3"/>
    </row>
    <row r="3152" spans="1:17" x14ac:dyDescent="0.2">
      <c r="A3152" s="2">
        <v>2018</v>
      </c>
      <c r="B3152" s="1" t="s">
        <v>421</v>
      </c>
      <c r="C3152" s="2" t="s">
        <v>422</v>
      </c>
      <c r="D3152" s="2">
        <v>2694</v>
      </c>
      <c r="E3152" s="2">
        <v>21433</v>
      </c>
      <c r="F3152" s="2">
        <v>6672</v>
      </c>
      <c r="G3152" s="2">
        <v>10545</v>
      </c>
      <c r="H3152" s="2">
        <v>9629</v>
      </c>
      <c r="I3152" s="2">
        <v>419</v>
      </c>
      <c r="J3152" s="2"/>
      <c r="K3152" s="2">
        <v>167</v>
      </c>
      <c r="L3152" s="2">
        <v>220</v>
      </c>
      <c r="M3152" s="2">
        <v>335</v>
      </c>
      <c r="N3152" s="2">
        <v>-282</v>
      </c>
      <c r="O3152" s="2">
        <v>101020</v>
      </c>
      <c r="P3152" s="3"/>
      <c r="Q3152" s="3"/>
    </row>
    <row r="3153" spans="1:17" x14ac:dyDescent="0.2">
      <c r="A3153" s="5">
        <v>2019</v>
      </c>
      <c r="B3153" s="4" t="s">
        <v>421</v>
      </c>
      <c r="C3153" s="5" t="s">
        <v>422</v>
      </c>
      <c r="D3153" s="5">
        <v>1545</v>
      </c>
      <c r="E3153" s="5">
        <v>21782</v>
      </c>
      <c r="F3153" s="5">
        <v>7932</v>
      </c>
      <c r="G3153" s="5">
        <v>12076</v>
      </c>
      <c r="H3153" s="5">
        <v>8732</v>
      </c>
      <c r="I3153" s="5">
        <v>418</v>
      </c>
      <c r="J3153" s="5"/>
      <c r="K3153" s="5">
        <v>168</v>
      </c>
      <c r="L3153" s="5">
        <v>221</v>
      </c>
      <c r="M3153" s="5">
        <v>461</v>
      </c>
      <c r="N3153" s="5">
        <v>-408</v>
      </c>
      <c r="O3153" s="5">
        <v>101020</v>
      </c>
      <c r="P3153" s="3"/>
      <c r="Q3153" s="3"/>
    </row>
    <row r="3154" spans="1:17" x14ac:dyDescent="0.2">
      <c r="A3154" s="2">
        <v>2004</v>
      </c>
      <c r="B3154" s="1" t="s">
        <v>423</v>
      </c>
      <c r="C3154" s="2" t="s">
        <v>424</v>
      </c>
      <c r="D3154" s="2">
        <v>22089</v>
      </c>
      <c r="E3154" s="2">
        <v>259735</v>
      </c>
      <c r="F3154" s="2">
        <v>4557</v>
      </c>
      <c r="G3154" s="2">
        <v>245497</v>
      </c>
      <c r="H3154" s="2">
        <v>14238</v>
      </c>
      <c r="I3154" s="2">
        <v>251</v>
      </c>
      <c r="J3154" s="2">
        <v>0</v>
      </c>
      <c r="K3154" s="2">
        <v>0</v>
      </c>
      <c r="L3154" s="2">
        <v>2523</v>
      </c>
      <c r="M3154" s="2">
        <v>385</v>
      </c>
      <c r="N3154" s="2">
        <v>2115</v>
      </c>
      <c r="O3154" s="2">
        <v>403010</v>
      </c>
      <c r="P3154" s="3"/>
      <c r="Q3154" s="3"/>
    </row>
    <row r="3155" spans="1:17" x14ac:dyDescent="0.2">
      <c r="A3155" s="5">
        <v>2005</v>
      </c>
      <c r="B3155" s="4" t="s">
        <v>423</v>
      </c>
      <c r="C3155" s="5" t="s">
        <v>424</v>
      </c>
      <c r="D3155" s="5">
        <v>31848</v>
      </c>
      <c r="E3155" s="5">
        <v>285557</v>
      </c>
      <c r="F3155" s="5">
        <v>4296</v>
      </c>
      <c r="G3155" s="5">
        <v>270232</v>
      </c>
      <c r="H3155" s="5">
        <v>15325</v>
      </c>
      <c r="I3155" s="5">
        <v>252</v>
      </c>
      <c r="J3155" s="5">
        <v>0</v>
      </c>
      <c r="K3155" s="5">
        <v>0</v>
      </c>
      <c r="L3155" s="5">
        <v>2985</v>
      </c>
      <c r="M3155" s="5">
        <v>711</v>
      </c>
      <c r="N3155" s="5">
        <v>2274</v>
      </c>
      <c r="O3155" s="5">
        <v>403010</v>
      </c>
      <c r="P3155" s="3"/>
      <c r="Q3155" s="3"/>
    </row>
    <row r="3156" spans="1:17" x14ac:dyDescent="0.2">
      <c r="A3156" s="2">
        <v>2006</v>
      </c>
      <c r="B3156" s="1" t="s">
        <v>423</v>
      </c>
      <c r="C3156" s="2" t="s">
        <v>424</v>
      </c>
      <c r="D3156" s="2">
        <v>34093</v>
      </c>
      <c r="E3156" s="2">
        <v>326710</v>
      </c>
      <c r="F3156" s="2">
        <v>4062</v>
      </c>
      <c r="G3156" s="2">
        <v>307834</v>
      </c>
      <c r="H3156" s="2">
        <v>18876</v>
      </c>
      <c r="I3156" s="2">
        <v>277</v>
      </c>
      <c r="J3156" s="2">
        <v>0</v>
      </c>
      <c r="K3156" s="2">
        <v>0</v>
      </c>
      <c r="L3156" s="2">
        <v>3602</v>
      </c>
      <c r="M3156" s="2">
        <v>857</v>
      </c>
      <c r="N3156" s="2">
        <v>2745</v>
      </c>
      <c r="O3156" s="2">
        <v>403010</v>
      </c>
      <c r="P3156" s="3"/>
      <c r="Q3156" s="3"/>
    </row>
    <row r="3157" spans="1:17" x14ac:dyDescent="0.2">
      <c r="A3157" s="5">
        <v>2007</v>
      </c>
      <c r="B3157" s="4" t="s">
        <v>423</v>
      </c>
      <c r="C3157" s="5" t="s">
        <v>424</v>
      </c>
      <c r="D3157" s="5">
        <v>41351</v>
      </c>
      <c r="E3157" s="5">
        <v>360361</v>
      </c>
      <c r="F3157" s="5">
        <v>4943</v>
      </c>
      <c r="G3157" s="5">
        <v>341157</v>
      </c>
      <c r="H3157" s="5">
        <v>19204</v>
      </c>
      <c r="I3157" s="5">
        <v>263</v>
      </c>
      <c r="J3157" s="5">
        <v>0</v>
      </c>
      <c r="K3157" s="5">
        <v>0</v>
      </c>
      <c r="L3157" s="5">
        <v>4005</v>
      </c>
      <c r="M3157" s="5">
        <v>1056</v>
      </c>
      <c r="N3157" s="5">
        <v>2949</v>
      </c>
      <c r="O3157" s="5">
        <v>403010</v>
      </c>
      <c r="P3157" s="3"/>
      <c r="Q3157" s="3"/>
    </row>
    <row r="3158" spans="1:17" x14ac:dyDescent="0.2">
      <c r="A3158" s="2">
        <v>2008</v>
      </c>
      <c r="B3158" s="1" t="s">
        <v>423</v>
      </c>
      <c r="C3158" s="2" t="s">
        <v>424</v>
      </c>
      <c r="D3158" s="2">
        <v>44840</v>
      </c>
      <c r="E3158" s="2">
        <v>287583</v>
      </c>
      <c r="F3158" s="2">
        <v>7057</v>
      </c>
      <c r="G3158" s="2">
        <v>278315</v>
      </c>
      <c r="H3158" s="2">
        <v>9268</v>
      </c>
      <c r="I3158" s="2">
        <v>343</v>
      </c>
      <c r="J3158" s="2">
        <v>0</v>
      </c>
      <c r="K3158" s="2">
        <v>0</v>
      </c>
      <c r="L3158" s="2">
        <v>-4591</v>
      </c>
      <c r="M3158" s="2">
        <v>-1842</v>
      </c>
      <c r="N3158" s="2">
        <v>-2749</v>
      </c>
      <c r="O3158" s="2">
        <v>403010</v>
      </c>
      <c r="P3158" s="3"/>
      <c r="Q3158" s="3"/>
    </row>
    <row r="3159" spans="1:17" x14ac:dyDescent="0.2">
      <c r="A3159" s="5">
        <v>2009</v>
      </c>
      <c r="B3159" s="4" t="s">
        <v>423</v>
      </c>
      <c r="C3159" s="5" t="s">
        <v>424</v>
      </c>
      <c r="D3159" s="5">
        <v>46238</v>
      </c>
      <c r="E3159" s="5">
        <v>307717</v>
      </c>
      <c r="F3159" s="5">
        <v>6975</v>
      </c>
      <c r="G3159" s="5">
        <v>289823</v>
      </c>
      <c r="H3159" s="5">
        <v>17865</v>
      </c>
      <c r="I3159" s="5">
        <v>476</v>
      </c>
      <c r="J3159" s="5">
        <v>0</v>
      </c>
      <c r="K3159" s="5"/>
      <c r="L3159" s="5">
        <v>-1728</v>
      </c>
      <c r="M3159" s="5">
        <v>-841</v>
      </c>
      <c r="N3159" s="5">
        <v>-887</v>
      </c>
      <c r="O3159" s="5">
        <v>403010</v>
      </c>
      <c r="P3159" s="3"/>
      <c r="Q3159" s="3"/>
    </row>
    <row r="3160" spans="1:17" x14ac:dyDescent="0.2">
      <c r="A3160" s="2">
        <v>2010</v>
      </c>
      <c r="B3160" s="1" t="s">
        <v>423</v>
      </c>
      <c r="C3160" s="2" t="s">
        <v>424</v>
      </c>
      <c r="D3160" s="2">
        <v>45315</v>
      </c>
      <c r="E3160" s="2">
        <v>318346</v>
      </c>
      <c r="F3160" s="2">
        <v>6989</v>
      </c>
      <c r="G3160" s="2">
        <v>298035</v>
      </c>
      <c r="H3160" s="2">
        <v>20311</v>
      </c>
      <c r="I3160" s="2">
        <v>508</v>
      </c>
      <c r="J3160" s="2">
        <v>0</v>
      </c>
      <c r="K3160" s="2"/>
      <c r="L3160" s="2">
        <v>2264</v>
      </c>
      <c r="M3160" s="2">
        <v>584</v>
      </c>
      <c r="N3160" s="2">
        <v>1680</v>
      </c>
      <c r="O3160" s="2">
        <v>403010</v>
      </c>
      <c r="P3160" s="3"/>
      <c r="Q3160" s="3"/>
    </row>
    <row r="3161" spans="1:17" x14ac:dyDescent="0.2">
      <c r="A3161" s="5">
        <v>2011</v>
      </c>
      <c r="B3161" s="4" t="s">
        <v>423</v>
      </c>
      <c r="C3161" s="5" t="s">
        <v>424</v>
      </c>
      <c r="D3161" s="5">
        <v>44056</v>
      </c>
      <c r="E3161" s="5">
        <v>304064</v>
      </c>
      <c r="F3161" s="5">
        <v>6530</v>
      </c>
      <c r="G3161" s="5">
        <v>281154</v>
      </c>
      <c r="H3161" s="5">
        <v>22910</v>
      </c>
      <c r="I3161" s="5">
        <v>508</v>
      </c>
      <c r="J3161" s="5">
        <v>0</v>
      </c>
      <c r="K3161" s="5"/>
      <c r="L3161" s="5">
        <v>230</v>
      </c>
      <c r="M3161" s="5">
        <v>-346</v>
      </c>
      <c r="N3161" s="5">
        <v>662</v>
      </c>
      <c r="O3161" s="5">
        <v>403010</v>
      </c>
      <c r="P3161" s="3"/>
      <c r="Q3161" s="3"/>
    </row>
    <row r="3162" spans="1:17" x14ac:dyDescent="0.2">
      <c r="A3162" s="2">
        <v>2012</v>
      </c>
      <c r="B3162" s="1" t="s">
        <v>423</v>
      </c>
      <c r="C3162" s="2" t="s">
        <v>424</v>
      </c>
      <c r="D3162" s="2">
        <v>37645</v>
      </c>
      <c r="E3162" s="2">
        <v>298513</v>
      </c>
      <c r="F3162" s="2">
        <v>7287</v>
      </c>
      <c r="G3162" s="2">
        <v>276066</v>
      </c>
      <c r="H3162" s="2">
        <v>22447</v>
      </c>
      <c r="I3162" s="2">
        <v>457</v>
      </c>
      <c r="J3162" s="2">
        <v>0</v>
      </c>
      <c r="K3162" s="2"/>
      <c r="L3162" s="2">
        <v>-527</v>
      </c>
      <c r="M3162" s="2">
        <v>-494</v>
      </c>
      <c r="N3162" s="2">
        <v>-38</v>
      </c>
      <c r="O3162" s="2">
        <v>403010</v>
      </c>
      <c r="P3162" s="3"/>
      <c r="Q3162" s="3"/>
    </row>
    <row r="3163" spans="1:17" x14ac:dyDescent="0.2">
      <c r="A3163" s="5">
        <v>2013</v>
      </c>
      <c r="B3163" s="4" t="s">
        <v>423</v>
      </c>
      <c r="C3163" s="5" t="s">
        <v>424</v>
      </c>
      <c r="D3163" s="5">
        <v>27409</v>
      </c>
      <c r="E3163" s="5">
        <v>277884</v>
      </c>
      <c r="F3163" s="5">
        <v>6390</v>
      </c>
      <c r="G3163" s="5">
        <v>258979</v>
      </c>
      <c r="H3163" s="5">
        <v>18905</v>
      </c>
      <c r="I3163" s="5">
        <v>397</v>
      </c>
      <c r="J3163" s="5">
        <v>0</v>
      </c>
      <c r="K3163" s="5"/>
      <c r="L3163" s="5">
        <v>63</v>
      </c>
      <c r="M3163" s="5">
        <v>-247</v>
      </c>
      <c r="N3163" s="5">
        <v>176</v>
      </c>
      <c r="O3163" s="5">
        <v>403010</v>
      </c>
      <c r="P3163" s="3"/>
      <c r="Q3163" s="3"/>
    </row>
    <row r="3164" spans="1:17" x14ac:dyDescent="0.2">
      <c r="A3164" s="2">
        <v>2014</v>
      </c>
      <c r="B3164" s="1" t="s">
        <v>423</v>
      </c>
      <c r="C3164" s="2" t="s">
        <v>424</v>
      </c>
      <c r="D3164" s="2">
        <v>7461</v>
      </c>
      <c r="E3164" s="2">
        <v>245013</v>
      </c>
      <c r="F3164" s="2">
        <v>6180</v>
      </c>
      <c r="G3164" s="2">
        <v>226293</v>
      </c>
      <c r="H3164" s="2">
        <v>18720</v>
      </c>
      <c r="I3164" s="2">
        <v>376</v>
      </c>
      <c r="J3164" s="2">
        <v>0</v>
      </c>
      <c r="K3164" s="2"/>
      <c r="L3164" s="2">
        <v>1699</v>
      </c>
      <c r="M3164" s="2">
        <v>350</v>
      </c>
      <c r="N3164" s="2">
        <v>798</v>
      </c>
      <c r="O3164" s="2">
        <v>403010</v>
      </c>
      <c r="P3164" s="3"/>
      <c r="Q3164" s="3"/>
    </row>
    <row r="3165" spans="1:17" x14ac:dyDescent="0.2">
      <c r="A3165" s="5">
        <v>2015</v>
      </c>
      <c r="B3165" s="4" t="s">
        <v>423</v>
      </c>
      <c r="C3165" s="5" t="s">
        <v>424</v>
      </c>
      <c r="D3165" s="5">
        <v>4707</v>
      </c>
      <c r="E3165" s="5">
        <v>228348</v>
      </c>
      <c r="F3165" s="5">
        <v>5397</v>
      </c>
      <c r="G3165" s="5">
        <v>210706</v>
      </c>
      <c r="H3165" s="5">
        <v>17642</v>
      </c>
      <c r="I3165" s="5">
        <v>357</v>
      </c>
      <c r="J3165" s="5">
        <v>0</v>
      </c>
      <c r="K3165" s="5"/>
      <c r="L3165" s="5">
        <v>1978</v>
      </c>
      <c r="M3165" s="5">
        <v>305</v>
      </c>
      <c r="N3165" s="5">
        <v>1682</v>
      </c>
      <c r="O3165" s="5">
        <v>403010</v>
      </c>
      <c r="P3165" s="3"/>
      <c r="Q3165" s="3"/>
    </row>
    <row r="3166" spans="1:17" x14ac:dyDescent="0.2">
      <c r="A3166" s="2">
        <v>2016</v>
      </c>
      <c r="B3166" s="1" t="s">
        <v>423</v>
      </c>
      <c r="C3166" s="2" t="s">
        <v>424</v>
      </c>
      <c r="D3166" s="2">
        <v>6049</v>
      </c>
      <c r="E3166" s="2">
        <v>223432</v>
      </c>
      <c r="F3166" s="2">
        <v>5052</v>
      </c>
      <c r="G3166" s="2">
        <v>206529</v>
      </c>
      <c r="H3166" s="2">
        <v>16903</v>
      </c>
      <c r="I3166" s="2">
        <v>339</v>
      </c>
      <c r="J3166" s="2">
        <v>0</v>
      </c>
      <c r="K3166" s="2"/>
      <c r="L3166" s="2">
        <v>804</v>
      </c>
      <c r="M3166" s="2">
        <v>-92</v>
      </c>
      <c r="N3166" s="2">
        <v>896</v>
      </c>
      <c r="O3166" s="2">
        <v>403010</v>
      </c>
      <c r="P3166" s="3"/>
      <c r="Q3166" s="3"/>
    </row>
    <row r="3167" spans="1:17" x14ac:dyDescent="0.2">
      <c r="A3167" s="5">
        <v>2017</v>
      </c>
      <c r="B3167" s="4" t="s">
        <v>423</v>
      </c>
      <c r="C3167" s="5" t="s">
        <v>424</v>
      </c>
      <c r="D3167" s="5">
        <v>3963</v>
      </c>
      <c r="E3167" s="5">
        <v>225260</v>
      </c>
      <c r="F3167" s="5">
        <v>4998</v>
      </c>
      <c r="G3167" s="5">
        <v>211766</v>
      </c>
      <c r="H3167" s="5">
        <v>13494</v>
      </c>
      <c r="I3167" s="5">
        <v>316</v>
      </c>
      <c r="J3167" s="5">
        <v>0</v>
      </c>
      <c r="K3167" s="5"/>
      <c r="L3167" s="5">
        <v>723</v>
      </c>
      <c r="M3167" s="5">
        <v>985</v>
      </c>
      <c r="N3167" s="5">
        <v>-3131</v>
      </c>
      <c r="O3167" s="5">
        <v>403010</v>
      </c>
      <c r="P3167" s="3"/>
      <c r="Q3167" s="3"/>
    </row>
    <row r="3168" spans="1:17" x14ac:dyDescent="0.2">
      <c r="A3168" s="2">
        <v>2018</v>
      </c>
      <c r="B3168" s="1" t="s">
        <v>423</v>
      </c>
      <c r="C3168" s="2" t="s">
        <v>424</v>
      </c>
      <c r="D3168" s="2">
        <v>5406</v>
      </c>
      <c r="E3168" s="2">
        <v>62307</v>
      </c>
      <c r="F3168" s="2">
        <v>4678</v>
      </c>
      <c r="G3168" s="2">
        <v>49206</v>
      </c>
      <c r="H3168" s="2">
        <v>13101</v>
      </c>
      <c r="I3168" s="2">
        <v>298</v>
      </c>
      <c r="J3168" s="2">
        <v>0</v>
      </c>
      <c r="K3168" s="2"/>
      <c r="L3168" s="2">
        <v>1753</v>
      </c>
      <c r="M3168" s="2">
        <v>268</v>
      </c>
      <c r="N3168" s="2">
        <v>1807</v>
      </c>
      <c r="O3168" s="2">
        <v>403010</v>
      </c>
      <c r="P3168" s="3"/>
      <c r="Q3168" s="3"/>
    </row>
    <row r="3169" spans="1:17" x14ac:dyDescent="0.2">
      <c r="A3169" s="5">
        <v>2019</v>
      </c>
      <c r="B3169" s="4" t="s">
        <v>423</v>
      </c>
      <c r="C3169" s="5" t="s">
        <v>424</v>
      </c>
      <c r="D3169" s="5">
        <v>4273</v>
      </c>
      <c r="E3169" s="5">
        <v>70817</v>
      </c>
      <c r="F3169" s="5">
        <v>5049</v>
      </c>
      <c r="G3169" s="5">
        <v>54547</v>
      </c>
      <c r="H3169" s="5">
        <v>16270</v>
      </c>
      <c r="I3169" s="5">
        <v>259</v>
      </c>
      <c r="J3169" s="5">
        <v>0</v>
      </c>
      <c r="K3169" s="5"/>
      <c r="L3169" s="5">
        <v>2560</v>
      </c>
      <c r="M3169" s="5">
        <v>475</v>
      </c>
      <c r="N3169" s="5">
        <v>2085</v>
      </c>
      <c r="O3169" s="5">
        <v>403010</v>
      </c>
      <c r="P3169" s="3"/>
      <c r="Q3169" s="3"/>
    </row>
    <row r="3170" spans="1:17" x14ac:dyDescent="0.2">
      <c r="A3170" s="2">
        <v>2009</v>
      </c>
      <c r="B3170" s="1" t="s">
        <v>425</v>
      </c>
      <c r="C3170" s="2" t="s">
        <v>426</v>
      </c>
      <c r="D3170" s="2">
        <v>0</v>
      </c>
      <c r="E3170" s="2">
        <v>5036</v>
      </c>
      <c r="F3170" s="2">
        <v>283</v>
      </c>
      <c r="G3170" s="2">
        <v>3599</v>
      </c>
      <c r="H3170" s="2">
        <v>1437</v>
      </c>
      <c r="I3170" s="2">
        <v>36</v>
      </c>
      <c r="J3170" s="2">
        <v>0</v>
      </c>
      <c r="K3170" s="2">
        <v>0</v>
      </c>
      <c r="L3170" s="2">
        <v>176</v>
      </c>
      <c r="M3170" s="2">
        <v>52</v>
      </c>
      <c r="N3170" s="2">
        <v>124</v>
      </c>
      <c r="O3170" s="2">
        <v>201010</v>
      </c>
      <c r="P3170" s="3"/>
      <c r="Q3170" s="3"/>
    </row>
    <row r="3171" spans="1:17" x14ac:dyDescent="0.2">
      <c r="A3171" s="5">
        <v>2010</v>
      </c>
      <c r="B3171" s="4" t="s">
        <v>425</v>
      </c>
      <c r="C3171" s="5" t="s">
        <v>426</v>
      </c>
      <c r="D3171" s="5">
        <v>0</v>
      </c>
      <c r="E3171" s="5">
        <v>5203</v>
      </c>
      <c r="F3171" s="5">
        <v>105</v>
      </c>
      <c r="G3171" s="5">
        <v>3785</v>
      </c>
      <c r="H3171" s="5">
        <v>1418</v>
      </c>
      <c r="I3171" s="5">
        <v>40</v>
      </c>
      <c r="J3171" s="5">
        <v>0</v>
      </c>
      <c r="K3171" s="5">
        <v>0</v>
      </c>
      <c r="L3171" s="5">
        <v>206</v>
      </c>
      <c r="M3171" s="5">
        <v>71</v>
      </c>
      <c r="N3171" s="5">
        <v>135</v>
      </c>
      <c r="O3171" s="5">
        <v>201010</v>
      </c>
      <c r="P3171" s="3"/>
      <c r="Q3171" s="3"/>
    </row>
    <row r="3172" spans="1:17" x14ac:dyDescent="0.2">
      <c r="A3172" s="2">
        <v>2011</v>
      </c>
      <c r="B3172" s="1" t="s">
        <v>425</v>
      </c>
      <c r="C3172" s="2" t="s">
        <v>426</v>
      </c>
      <c r="D3172" s="2">
        <v>915</v>
      </c>
      <c r="E3172" s="2">
        <v>6001</v>
      </c>
      <c r="F3172" s="2">
        <v>1859</v>
      </c>
      <c r="G3172" s="2">
        <v>5129</v>
      </c>
      <c r="H3172" s="2">
        <v>872</v>
      </c>
      <c r="I3172" s="2">
        <v>104</v>
      </c>
      <c r="J3172" s="2">
        <v>0</v>
      </c>
      <c r="K3172" s="2">
        <v>0</v>
      </c>
      <c r="L3172" s="2">
        <v>6</v>
      </c>
      <c r="M3172" s="2">
        <v>100</v>
      </c>
      <c r="N3172" s="2">
        <v>-94</v>
      </c>
      <c r="O3172" s="2">
        <v>201010</v>
      </c>
      <c r="P3172" s="3"/>
      <c r="Q3172" s="3"/>
    </row>
    <row r="3173" spans="1:17" x14ac:dyDescent="0.2">
      <c r="A3173" s="5">
        <v>2012</v>
      </c>
      <c r="B3173" s="4" t="s">
        <v>425</v>
      </c>
      <c r="C3173" s="5" t="s">
        <v>426</v>
      </c>
      <c r="D3173" s="5">
        <v>1057</v>
      </c>
      <c r="E3173" s="5">
        <v>6392</v>
      </c>
      <c r="F3173" s="5">
        <v>1830</v>
      </c>
      <c r="G3173" s="5">
        <v>5725</v>
      </c>
      <c r="H3173" s="5">
        <v>667</v>
      </c>
      <c r="I3173" s="5">
        <v>117</v>
      </c>
      <c r="J3173" s="5">
        <v>0</v>
      </c>
      <c r="K3173" s="5">
        <v>0</v>
      </c>
      <c r="L3173" s="5">
        <v>241</v>
      </c>
      <c r="M3173" s="5">
        <v>95</v>
      </c>
      <c r="N3173" s="5">
        <v>146</v>
      </c>
      <c r="O3173" s="5">
        <v>201010</v>
      </c>
      <c r="P3173" s="3"/>
      <c r="Q3173" s="3"/>
    </row>
    <row r="3174" spans="1:17" x14ac:dyDescent="0.2">
      <c r="A3174" s="2">
        <v>2013</v>
      </c>
      <c r="B3174" s="1" t="s">
        <v>425</v>
      </c>
      <c r="C3174" s="2" t="s">
        <v>426</v>
      </c>
      <c r="D3174" s="2">
        <v>1043</v>
      </c>
      <c r="E3174" s="2">
        <v>6225</v>
      </c>
      <c r="F3174" s="2">
        <v>1779</v>
      </c>
      <c r="G3174" s="2">
        <v>4704</v>
      </c>
      <c r="H3174" s="2">
        <v>1521</v>
      </c>
      <c r="I3174" s="2">
        <v>118</v>
      </c>
      <c r="J3174" s="2">
        <v>0</v>
      </c>
      <c r="K3174" s="2">
        <v>0</v>
      </c>
      <c r="L3174" s="2">
        <v>394</v>
      </c>
      <c r="M3174" s="2">
        <v>133</v>
      </c>
      <c r="N3174" s="2">
        <v>261</v>
      </c>
      <c r="O3174" s="2">
        <v>201010</v>
      </c>
      <c r="P3174" s="3"/>
      <c r="Q3174" s="3"/>
    </row>
    <row r="3175" spans="1:17" x14ac:dyDescent="0.2">
      <c r="A3175" s="5">
        <v>2014</v>
      </c>
      <c r="B3175" s="4" t="s">
        <v>425</v>
      </c>
      <c r="C3175" s="5" t="s">
        <v>426</v>
      </c>
      <c r="D3175" s="5">
        <v>990</v>
      </c>
      <c r="E3175" s="5">
        <v>6269</v>
      </c>
      <c r="F3175" s="5">
        <v>1700</v>
      </c>
      <c r="G3175" s="5">
        <v>4904</v>
      </c>
      <c r="H3175" s="5">
        <v>1365</v>
      </c>
      <c r="I3175" s="5">
        <v>114</v>
      </c>
      <c r="J3175" s="5">
        <v>0</v>
      </c>
      <c r="K3175" s="5">
        <v>0</v>
      </c>
      <c r="L3175" s="5">
        <v>507</v>
      </c>
      <c r="M3175" s="5">
        <v>169</v>
      </c>
      <c r="N3175" s="5">
        <v>338</v>
      </c>
      <c r="O3175" s="5">
        <v>201010</v>
      </c>
      <c r="P3175" s="3"/>
      <c r="Q3175" s="3"/>
    </row>
    <row r="3176" spans="1:17" x14ac:dyDescent="0.2">
      <c r="A3176" s="2">
        <v>2015</v>
      </c>
      <c r="B3176" s="1" t="s">
        <v>425</v>
      </c>
      <c r="C3176" s="2" t="s">
        <v>426</v>
      </c>
      <c r="D3176" s="2">
        <v>894</v>
      </c>
      <c r="E3176" s="2">
        <v>6024</v>
      </c>
      <c r="F3176" s="2">
        <v>1273</v>
      </c>
      <c r="G3176" s="2">
        <v>4534</v>
      </c>
      <c r="H3176" s="2">
        <v>1490</v>
      </c>
      <c r="I3176" s="2">
        <v>95</v>
      </c>
      <c r="J3176" s="2">
        <v>0</v>
      </c>
      <c r="K3176" s="2">
        <v>0</v>
      </c>
      <c r="L3176" s="2">
        <v>632</v>
      </c>
      <c r="M3176" s="2">
        <v>228</v>
      </c>
      <c r="N3176" s="2">
        <v>404</v>
      </c>
      <c r="O3176" s="2">
        <v>201010</v>
      </c>
      <c r="P3176" s="3"/>
      <c r="Q3176" s="3"/>
    </row>
    <row r="3177" spans="1:17" x14ac:dyDescent="0.2">
      <c r="A3177" s="5">
        <v>2016</v>
      </c>
      <c r="B3177" s="4" t="s">
        <v>425</v>
      </c>
      <c r="C3177" s="5" t="s">
        <v>426</v>
      </c>
      <c r="D3177" s="5">
        <v>720</v>
      </c>
      <c r="E3177" s="5">
        <v>6352</v>
      </c>
      <c r="F3177" s="5">
        <v>1278</v>
      </c>
      <c r="G3177" s="5">
        <v>4699</v>
      </c>
      <c r="H3177" s="5">
        <v>1653</v>
      </c>
      <c r="I3177" s="5">
        <v>76</v>
      </c>
      <c r="J3177" s="5">
        <v>0</v>
      </c>
      <c r="K3177" s="5">
        <v>0</v>
      </c>
      <c r="L3177" s="5">
        <v>784</v>
      </c>
      <c r="M3177" s="5">
        <v>211</v>
      </c>
      <c r="N3177" s="5">
        <v>573</v>
      </c>
      <c r="O3177" s="5">
        <v>201010</v>
      </c>
      <c r="P3177" s="3"/>
      <c r="Q3177" s="3"/>
    </row>
    <row r="3178" spans="1:17" x14ac:dyDescent="0.2">
      <c r="A3178" s="2">
        <v>2017</v>
      </c>
      <c r="B3178" s="1" t="s">
        <v>425</v>
      </c>
      <c r="C3178" s="2" t="s">
        <v>426</v>
      </c>
      <c r="D3178" s="2">
        <v>701</v>
      </c>
      <c r="E3178" s="2">
        <v>6374</v>
      </c>
      <c r="F3178" s="2">
        <v>1279</v>
      </c>
      <c r="G3178" s="2">
        <v>4616</v>
      </c>
      <c r="H3178" s="2">
        <v>1758</v>
      </c>
      <c r="I3178" s="2">
        <v>77</v>
      </c>
      <c r="J3178" s="2">
        <v>0</v>
      </c>
      <c r="K3178" s="2">
        <v>0</v>
      </c>
      <c r="L3178" s="2">
        <v>772</v>
      </c>
      <c r="M3178" s="2">
        <v>293</v>
      </c>
      <c r="N3178" s="2">
        <v>479</v>
      </c>
      <c r="O3178" s="2">
        <v>201010</v>
      </c>
      <c r="P3178" s="3"/>
      <c r="Q3178" s="3"/>
    </row>
    <row r="3179" spans="1:17" x14ac:dyDescent="0.2">
      <c r="A3179" s="5">
        <v>2018</v>
      </c>
      <c r="B3179" s="4" t="s">
        <v>425</v>
      </c>
      <c r="C3179" s="5" t="s">
        <v>426</v>
      </c>
      <c r="D3179" s="5">
        <v>240</v>
      </c>
      <c r="E3179" s="5">
        <v>6383</v>
      </c>
      <c r="F3179" s="5">
        <v>1283</v>
      </c>
      <c r="G3179" s="5">
        <v>4867</v>
      </c>
      <c r="H3179" s="5">
        <v>1516</v>
      </c>
      <c r="I3179" s="5">
        <v>58</v>
      </c>
      <c r="J3179" s="5">
        <v>0</v>
      </c>
      <c r="K3179" s="5">
        <v>0</v>
      </c>
      <c r="L3179" s="5">
        <v>971</v>
      </c>
      <c r="M3179" s="5">
        <v>135</v>
      </c>
      <c r="N3179" s="5">
        <v>836</v>
      </c>
      <c r="O3179" s="5">
        <v>201010</v>
      </c>
      <c r="P3179" s="3"/>
      <c r="Q3179" s="3"/>
    </row>
    <row r="3180" spans="1:17" x14ac:dyDescent="0.2">
      <c r="A3180" s="2">
        <v>2019</v>
      </c>
      <c r="B3180" s="1" t="s">
        <v>425</v>
      </c>
      <c r="C3180" s="2" t="s">
        <v>426</v>
      </c>
      <c r="D3180" s="2">
        <v>75</v>
      </c>
      <c r="E3180" s="2">
        <v>7031</v>
      </c>
      <c r="F3180" s="2">
        <v>1485</v>
      </c>
      <c r="G3180" s="2">
        <v>5443</v>
      </c>
      <c r="H3180" s="2">
        <v>1588</v>
      </c>
      <c r="I3180" s="2">
        <v>70</v>
      </c>
      <c r="J3180" s="2">
        <v>0</v>
      </c>
      <c r="K3180" s="2">
        <v>0</v>
      </c>
      <c r="L3180" s="2">
        <v>683</v>
      </c>
      <c r="M3180" s="2">
        <v>134</v>
      </c>
      <c r="N3180" s="2">
        <v>549</v>
      </c>
      <c r="O3180" s="2">
        <v>201010</v>
      </c>
      <c r="P3180" s="3"/>
      <c r="Q3180" s="3"/>
    </row>
    <row r="3181" spans="1:17" x14ac:dyDescent="0.2">
      <c r="A3181" s="5">
        <v>2004</v>
      </c>
      <c r="B3181" s="4" t="s">
        <v>427</v>
      </c>
      <c r="C3181" s="5" t="s">
        <v>428</v>
      </c>
      <c r="D3181" s="5">
        <v>466</v>
      </c>
      <c r="E3181" s="5">
        <v>8242</v>
      </c>
      <c r="F3181" s="5">
        <v>3747</v>
      </c>
      <c r="G3181" s="5">
        <v>5674</v>
      </c>
      <c r="H3181" s="5">
        <v>2568</v>
      </c>
      <c r="I3181" s="5">
        <v>277</v>
      </c>
      <c r="J3181" s="5"/>
      <c r="K3181" s="5">
        <v>8</v>
      </c>
      <c r="L3181" s="5">
        <v>373</v>
      </c>
      <c r="M3181" s="5">
        <v>127</v>
      </c>
      <c r="N3181" s="5">
        <v>238</v>
      </c>
      <c r="O3181" s="5">
        <v>253010</v>
      </c>
      <c r="P3181" s="3"/>
      <c r="Q3181" s="3"/>
    </row>
    <row r="3182" spans="1:17" x14ac:dyDescent="0.2">
      <c r="A3182" s="2">
        <v>2005</v>
      </c>
      <c r="B3182" s="1" t="s">
        <v>427</v>
      </c>
      <c r="C3182" s="2" t="s">
        <v>428</v>
      </c>
      <c r="D3182" s="2">
        <v>1336</v>
      </c>
      <c r="E3182" s="2">
        <v>8743</v>
      </c>
      <c r="F3182" s="2">
        <v>3719</v>
      </c>
      <c r="G3182" s="2">
        <v>5932</v>
      </c>
      <c r="H3182" s="2">
        <v>2811</v>
      </c>
      <c r="I3182" s="2">
        <v>267</v>
      </c>
      <c r="J3182" s="2"/>
      <c r="K3182" s="2">
        <v>12</v>
      </c>
      <c r="L3182" s="2">
        <v>638</v>
      </c>
      <c r="M3182" s="2">
        <v>166</v>
      </c>
      <c r="N3182" s="2">
        <v>460</v>
      </c>
      <c r="O3182" s="2">
        <v>253010</v>
      </c>
      <c r="P3182" s="3"/>
      <c r="Q3182" s="3"/>
    </row>
    <row r="3183" spans="1:17" x14ac:dyDescent="0.2">
      <c r="A3183" s="5">
        <v>2006</v>
      </c>
      <c r="B3183" s="4" t="s">
        <v>427</v>
      </c>
      <c r="C3183" s="5" t="s">
        <v>428</v>
      </c>
      <c r="D3183" s="5">
        <v>431</v>
      </c>
      <c r="E3183" s="5">
        <v>16481</v>
      </c>
      <c r="F3183" s="5">
        <v>7468</v>
      </c>
      <c r="G3183" s="5">
        <v>12754</v>
      </c>
      <c r="H3183" s="5">
        <v>3727</v>
      </c>
      <c r="I3183" s="5">
        <v>511</v>
      </c>
      <c r="J3183" s="5"/>
      <c r="K3183" s="5">
        <v>7</v>
      </c>
      <c r="L3183" s="5">
        <v>838</v>
      </c>
      <c r="M3183" s="5">
        <v>259</v>
      </c>
      <c r="N3183" s="5">
        <v>572</v>
      </c>
      <c r="O3183" s="5">
        <v>253010</v>
      </c>
      <c r="P3183" s="3"/>
      <c r="Q3183" s="3"/>
    </row>
    <row r="3184" spans="1:17" x14ac:dyDescent="0.2">
      <c r="A3184" s="2">
        <v>2011</v>
      </c>
      <c r="B3184" s="1" t="s">
        <v>427</v>
      </c>
      <c r="C3184" s="2" t="s">
        <v>428</v>
      </c>
      <c r="D3184" s="2">
        <v>1439</v>
      </c>
      <c r="E3184" s="2">
        <v>27312</v>
      </c>
      <c r="F3184" s="2">
        <v>16792</v>
      </c>
      <c r="G3184" s="2">
        <v>25610</v>
      </c>
      <c r="H3184" s="2">
        <v>1868</v>
      </c>
      <c r="I3184" s="2">
        <v>650</v>
      </c>
      <c r="J3184" s="2">
        <v>11</v>
      </c>
      <c r="K3184" s="2">
        <v>2</v>
      </c>
      <c r="L3184" s="2">
        <v>196</v>
      </c>
      <c r="M3184" s="2">
        <v>-59</v>
      </c>
      <c r="N3184" s="2">
        <v>253</v>
      </c>
      <c r="O3184" s="2">
        <v>253010</v>
      </c>
      <c r="P3184" s="3"/>
      <c r="Q3184" s="3"/>
    </row>
    <row r="3185" spans="1:17" x14ac:dyDescent="0.2">
      <c r="A3185" s="5">
        <v>2012</v>
      </c>
      <c r="B3185" s="4" t="s">
        <v>427</v>
      </c>
      <c r="C3185" s="5" t="s">
        <v>428</v>
      </c>
      <c r="D3185" s="5">
        <v>1305</v>
      </c>
      <c r="E3185" s="5">
        <v>27066</v>
      </c>
      <c r="F3185" s="5">
        <v>15995</v>
      </c>
      <c r="G3185" s="5">
        <v>24911</v>
      </c>
      <c r="H3185" s="5">
        <v>2301</v>
      </c>
      <c r="I3185" s="5">
        <v>577</v>
      </c>
      <c r="J3185" s="5">
        <v>15</v>
      </c>
      <c r="K3185" s="5">
        <v>7</v>
      </c>
      <c r="L3185" s="5">
        <v>573</v>
      </c>
      <c r="M3185" s="5">
        <v>214</v>
      </c>
      <c r="N3185" s="5">
        <v>352</v>
      </c>
      <c r="O3185" s="5">
        <v>253010</v>
      </c>
      <c r="P3185" s="3"/>
      <c r="Q3185" s="3"/>
    </row>
    <row r="3186" spans="1:17" x14ac:dyDescent="0.2">
      <c r="A3186" s="2">
        <v>2013</v>
      </c>
      <c r="B3186" s="1" t="s">
        <v>427</v>
      </c>
      <c r="C3186" s="2" t="s">
        <v>428</v>
      </c>
      <c r="D3186" s="2">
        <v>860</v>
      </c>
      <c r="E3186" s="2">
        <v>26562</v>
      </c>
      <c r="F3186" s="2">
        <v>12723</v>
      </c>
      <c r="G3186" s="2">
        <v>22286</v>
      </c>
      <c r="H3186" s="2">
        <v>4363</v>
      </c>
      <c r="I3186" s="2">
        <v>597</v>
      </c>
      <c r="J3186" s="2">
        <v>9</v>
      </c>
      <c r="K3186" s="2">
        <v>45</v>
      </c>
      <c r="L3186" s="2">
        <v>698</v>
      </c>
      <c r="M3186" s="2">
        <v>238</v>
      </c>
      <c r="N3186" s="2">
        <v>415</v>
      </c>
      <c r="O3186" s="2">
        <v>253010</v>
      </c>
      <c r="P3186" s="3"/>
      <c r="Q3186" s="3"/>
    </row>
    <row r="3187" spans="1:17" x14ac:dyDescent="0.2">
      <c r="A3187" s="5">
        <v>2014</v>
      </c>
      <c r="B3187" s="4" t="s">
        <v>427</v>
      </c>
      <c r="C3187" s="5" t="s">
        <v>428</v>
      </c>
      <c r="D3187" s="5">
        <v>768</v>
      </c>
      <c r="E3187" s="5">
        <v>26125</v>
      </c>
      <c r="F3187" s="5">
        <v>11692</v>
      </c>
      <c r="G3187" s="5">
        <v>21411</v>
      </c>
      <c r="H3187" s="5">
        <v>4752</v>
      </c>
      <c r="I3187" s="5">
        <v>622</v>
      </c>
      <c r="J3187" s="5">
        <v>10</v>
      </c>
      <c r="K3187" s="5">
        <v>9</v>
      </c>
      <c r="L3187" s="5">
        <v>1147</v>
      </c>
      <c r="M3187" s="5">
        <v>465</v>
      </c>
      <c r="N3187" s="5">
        <v>673</v>
      </c>
      <c r="O3187" s="5">
        <v>253010</v>
      </c>
      <c r="P3187" s="3"/>
      <c r="Q3187" s="3"/>
    </row>
    <row r="3188" spans="1:17" x14ac:dyDescent="0.2">
      <c r="A3188" s="2">
        <v>2015</v>
      </c>
      <c r="B3188" s="1" t="s">
        <v>427</v>
      </c>
      <c r="C3188" s="2" t="s">
        <v>428</v>
      </c>
      <c r="D3188" s="2">
        <v>856</v>
      </c>
      <c r="E3188" s="2">
        <v>25716</v>
      </c>
      <c r="F3188" s="2">
        <v>10547</v>
      </c>
      <c r="G3188" s="2">
        <v>19765</v>
      </c>
      <c r="H3188" s="2">
        <v>5985</v>
      </c>
      <c r="I3188" s="2">
        <v>578</v>
      </c>
      <c r="J3188" s="2">
        <v>19</v>
      </c>
      <c r="K3188" s="2">
        <v>12</v>
      </c>
      <c r="L3188" s="2">
        <v>1496</v>
      </c>
      <c r="M3188" s="2">
        <v>80</v>
      </c>
      <c r="N3188" s="2">
        <v>1404</v>
      </c>
      <c r="O3188" s="2">
        <v>253010</v>
      </c>
      <c r="P3188" s="3"/>
      <c r="Q3188" s="3"/>
    </row>
    <row r="3189" spans="1:17" x14ac:dyDescent="0.2">
      <c r="A3189" s="5">
        <v>2016</v>
      </c>
      <c r="B3189" s="4" t="s">
        <v>427</v>
      </c>
      <c r="C3189" s="5" t="s">
        <v>428</v>
      </c>
      <c r="D3189" s="5">
        <v>1684</v>
      </c>
      <c r="E3189" s="5">
        <v>26211</v>
      </c>
      <c r="F3189" s="5">
        <v>10812</v>
      </c>
      <c r="G3189" s="5">
        <v>20362</v>
      </c>
      <c r="H3189" s="5">
        <v>5899</v>
      </c>
      <c r="I3189" s="5">
        <v>581</v>
      </c>
      <c r="J3189" s="5">
        <v>12</v>
      </c>
      <c r="K3189" s="5">
        <v>16</v>
      </c>
      <c r="L3189" s="5">
        <v>1255</v>
      </c>
      <c r="M3189" s="5">
        <v>891</v>
      </c>
      <c r="N3189" s="5">
        <v>348</v>
      </c>
      <c r="O3189" s="5">
        <v>253010</v>
      </c>
      <c r="P3189" s="3"/>
      <c r="Q3189" s="3"/>
    </row>
    <row r="3190" spans="1:17" x14ac:dyDescent="0.2">
      <c r="A3190" s="2">
        <v>2017</v>
      </c>
      <c r="B3190" s="1" t="s">
        <v>427</v>
      </c>
      <c r="C3190" s="2" t="s">
        <v>428</v>
      </c>
      <c r="D3190" s="2">
        <v>670</v>
      </c>
      <c r="E3190" s="2">
        <v>14308</v>
      </c>
      <c r="F3190" s="2">
        <v>6602</v>
      </c>
      <c r="G3190" s="2">
        <v>12233</v>
      </c>
      <c r="H3190" s="2">
        <v>2072</v>
      </c>
      <c r="I3190" s="2">
        <v>407</v>
      </c>
      <c r="J3190" s="2"/>
      <c r="K3190" s="2">
        <v>5</v>
      </c>
      <c r="L3190" s="2">
        <v>930</v>
      </c>
      <c r="M3190" s="2">
        <v>-334</v>
      </c>
      <c r="N3190" s="2">
        <v>1259</v>
      </c>
      <c r="O3190" s="2">
        <v>253010</v>
      </c>
      <c r="P3190" s="3"/>
      <c r="Q3190" s="3"/>
    </row>
    <row r="3191" spans="1:17" x14ac:dyDescent="0.2">
      <c r="A3191" s="5">
        <v>2018</v>
      </c>
      <c r="B3191" s="4" t="s">
        <v>427</v>
      </c>
      <c r="C3191" s="5" t="s">
        <v>428</v>
      </c>
      <c r="D3191" s="5">
        <v>484</v>
      </c>
      <c r="E3191" s="5">
        <v>13995</v>
      </c>
      <c r="F3191" s="5">
        <v>7282</v>
      </c>
      <c r="G3191" s="5">
        <v>13437</v>
      </c>
      <c r="H3191" s="5">
        <v>551</v>
      </c>
      <c r="I3191" s="5">
        <v>371</v>
      </c>
      <c r="J3191" s="5"/>
      <c r="K3191" s="5">
        <v>5</v>
      </c>
      <c r="L3191" s="5">
        <v>1078</v>
      </c>
      <c r="M3191" s="5">
        <v>309</v>
      </c>
      <c r="N3191" s="5">
        <v>764</v>
      </c>
      <c r="O3191" s="5">
        <v>253010</v>
      </c>
      <c r="P3191" s="3"/>
      <c r="Q3191" s="3"/>
    </row>
    <row r="3192" spans="1:17" x14ac:dyDescent="0.2">
      <c r="A3192" s="2">
        <v>2019</v>
      </c>
      <c r="B3192" s="1" t="s">
        <v>427</v>
      </c>
      <c r="C3192" s="2" t="s">
        <v>428</v>
      </c>
      <c r="D3192" s="2">
        <v>630</v>
      </c>
      <c r="E3192" s="2">
        <v>14957</v>
      </c>
      <c r="F3192" s="2">
        <v>9163</v>
      </c>
      <c r="G3192" s="2">
        <v>15429</v>
      </c>
      <c r="H3192" s="2">
        <v>-482</v>
      </c>
      <c r="I3192" s="2">
        <v>414</v>
      </c>
      <c r="J3192" s="2"/>
      <c r="K3192" s="2">
        <v>5</v>
      </c>
      <c r="L3192" s="2">
        <v>1244</v>
      </c>
      <c r="M3192" s="2">
        <v>358</v>
      </c>
      <c r="N3192" s="2">
        <v>881</v>
      </c>
      <c r="O3192" s="2">
        <v>253010</v>
      </c>
      <c r="P3192" s="3"/>
      <c r="Q3192" s="3"/>
    </row>
    <row r="3193" spans="1:17" x14ac:dyDescent="0.2">
      <c r="A3193" s="5">
        <v>2004</v>
      </c>
      <c r="B3193" s="4" t="s">
        <v>429</v>
      </c>
      <c r="C3193" s="5" t="s">
        <v>430</v>
      </c>
      <c r="D3193" s="5">
        <v>1612.068</v>
      </c>
      <c r="E3193" s="5">
        <v>5483.2929999999997</v>
      </c>
      <c r="F3193" s="5">
        <v>1295.441</v>
      </c>
      <c r="G3193" s="5">
        <v>2264.8220000000001</v>
      </c>
      <c r="H3193" s="5">
        <v>3218.471</v>
      </c>
      <c r="I3193" s="5">
        <v>22.722999999999999</v>
      </c>
      <c r="J3193" s="5"/>
      <c r="K3193" s="5">
        <v>0</v>
      </c>
      <c r="L3193" s="5">
        <v>1379.4860000000001</v>
      </c>
      <c r="M3193" s="5">
        <v>489.72</v>
      </c>
      <c r="N3193" s="5">
        <v>889.76599999999996</v>
      </c>
      <c r="O3193" s="5">
        <v>251020</v>
      </c>
      <c r="P3193" s="3"/>
      <c r="Q3193" s="3"/>
    </row>
    <row r="3194" spans="1:17" x14ac:dyDescent="0.2">
      <c r="A3194" s="2">
        <v>2005</v>
      </c>
      <c r="B3194" s="1" t="s">
        <v>429</v>
      </c>
      <c r="C3194" s="2" t="s">
        <v>430</v>
      </c>
      <c r="D3194" s="2">
        <v>1046.172</v>
      </c>
      <c r="E3194" s="2">
        <v>5255.2089999999998</v>
      </c>
      <c r="F3194" s="2">
        <v>1204.973</v>
      </c>
      <c r="G3194" s="2">
        <v>2171.6039999999998</v>
      </c>
      <c r="H3194" s="2">
        <v>3083.605</v>
      </c>
      <c r="I3194" s="2">
        <v>36.154000000000003</v>
      </c>
      <c r="J3194" s="2"/>
      <c r="K3194" s="2">
        <v>0</v>
      </c>
      <c r="L3194" s="2">
        <v>1487.759</v>
      </c>
      <c r="M3194" s="2">
        <v>528.15499999999997</v>
      </c>
      <c r="N3194" s="2">
        <v>959.60400000000004</v>
      </c>
      <c r="O3194" s="2">
        <v>251020</v>
      </c>
      <c r="P3194" s="3"/>
      <c r="Q3194" s="3"/>
    </row>
    <row r="3195" spans="1:17" x14ac:dyDescent="0.2">
      <c r="A3195" s="5">
        <v>2006</v>
      </c>
      <c r="B3195" s="4" t="s">
        <v>429</v>
      </c>
      <c r="C3195" s="5" t="s">
        <v>430</v>
      </c>
      <c r="D3195" s="5">
        <v>896.53</v>
      </c>
      <c r="E3195" s="5">
        <v>5532.15</v>
      </c>
      <c r="F3195" s="5">
        <v>1702.491</v>
      </c>
      <c r="G3195" s="5">
        <v>2775.413</v>
      </c>
      <c r="H3195" s="5">
        <v>2756.7370000000001</v>
      </c>
      <c r="I3195" s="5">
        <v>59.761000000000003</v>
      </c>
      <c r="J3195" s="5"/>
      <c r="K3195" s="5">
        <v>0</v>
      </c>
      <c r="L3195" s="5">
        <v>1624.24</v>
      </c>
      <c r="M3195" s="5">
        <v>581.08699999999999</v>
      </c>
      <c r="N3195" s="5">
        <v>1043.153</v>
      </c>
      <c r="O3195" s="5">
        <v>251020</v>
      </c>
      <c r="P3195" s="3"/>
      <c r="Q3195" s="3"/>
    </row>
    <row r="3196" spans="1:17" x14ac:dyDescent="0.2">
      <c r="A3196" s="2">
        <v>2007</v>
      </c>
      <c r="B3196" s="1" t="s">
        <v>429</v>
      </c>
      <c r="C3196" s="2" t="s">
        <v>430</v>
      </c>
      <c r="D3196" s="2">
        <v>405.32900000000001</v>
      </c>
      <c r="E3196" s="2">
        <v>5656.6059999999998</v>
      </c>
      <c r="F3196" s="2">
        <v>2099.9549999999999</v>
      </c>
      <c r="G3196" s="2">
        <v>3281.1149999999998</v>
      </c>
      <c r="H3196" s="2">
        <v>2375.491</v>
      </c>
      <c r="I3196" s="2">
        <v>81.474999999999994</v>
      </c>
      <c r="J3196" s="2"/>
      <c r="K3196" s="2">
        <v>0</v>
      </c>
      <c r="L3196" s="2">
        <v>1447.819</v>
      </c>
      <c r="M3196" s="2">
        <v>513.976</v>
      </c>
      <c r="N3196" s="2">
        <v>933.84299999999996</v>
      </c>
      <c r="O3196" s="2">
        <v>251020</v>
      </c>
      <c r="P3196" s="3"/>
      <c r="Q3196" s="3"/>
    </row>
    <row r="3197" spans="1:17" x14ac:dyDescent="0.2">
      <c r="A3197" s="5">
        <v>2008</v>
      </c>
      <c r="B3197" s="4" t="s">
        <v>429</v>
      </c>
      <c r="C3197" s="5" t="s">
        <v>430</v>
      </c>
      <c r="D3197" s="5">
        <v>593.55799999999999</v>
      </c>
      <c r="E3197" s="5">
        <v>7828.625</v>
      </c>
      <c r="F3197" s="5">
        <v>2176.2379999999998</v>
      </c>
      <c r="G3197" s="5">
        <v>5713.0219999999999</v>
      </c>
      <c r="H3197" s="5">
        <v>2115.6030000000001</v>
      </c>
      <c r="I3197" s="5">
        <v>141.30500000000001</v>
      </c>
      <c r="J3197" s="5"/>
      <c r="K3197" s="5">
        <v>0</v>
      </c>
      <c r="L3197" s="5">
        <v>1033.9770000000001</v>
      </c>
      <c r="M3197" s="5">
        <v>379.25900000000001</v>
      </c>
      <c r="N3197" s="5">
        <v>654.71799999999996</v>
      </c>
      <c r="O3197" s="5">
        <v>251020</v>
      </c>
      <c r="P3197" s="3"/>
      <c r="Q3197" s="3"/>
    </row>
    <row r="3198" spans="1:17" x14ac:dyDescent="0.2">
      <c r="A3198" s="2">
        <v>2009</v>
      </c>
      <c r="B3198" s="1" t="s">
        <v>429</v>
      </c>
      <c r="C3198" s="2" t="s">
        <v>430</v>
      </c>
      <c r="D3198" s="2">
        <v>1670.1179999999999</v>
      </c>
      <c r="E3198" s="2">
        <v>9155.518</v>
      </c>
      <c r="F3198" s="2">
        <v>5446.13</v>
      </c>
      <c r="G3198" s="2">
        <v>7047.4</v>
      </c>
      <c r="H3198" s="2">
        <v>2108.1179999999999</v>
      </c>
      <c r="I3198" s="2">
        <v>305.31400000000002</v>
      </c>
      <c r="J3198" s="2"/>
      <c r="K3198" s="2">
        <v>0</v>
      </c>
      <c r="L3198" s="2">
        <v>178.66</v>
      </c>
      <c r="M3198" s="2">
        <v>108.01900000000001</v>
      </c>
      <c r="N3198" s="2">
        <v>-55.116</v>
      </c>
      <c r="O3198" s="2">
        <v>251020</v>
      </c>
      <c r="P3198" s="3"/>
      <c r="Q3198" s="3"/>
    </row>
    <row r="3199" spans="1:17" x14ac:dyDescent="0.2">
      <c r="A3199" s="5">
        <v>2010</v>
      </c>
      <c r="B3199" s="4" t="s">
        <v>429</v>
      </c>
      <c r="C3199" s="5" t="s">
        <v>430</v>
      </c>
      <c r="D3199" s="5">
        <v>1450.9380000000001</v>
      </c>
      <c r="E3199" s="5">
        <v>9430.74</v>
      </c>
      <c r="F3199" s="5">
        <v>5271.884</v>
      </c>
      <c r="G3199" s="5">
        <v>7223.8739999999998</v>
      </c>
      <c r="H3199" s="5">
        <v>2206.866</v>
      </c>
      <c r="I3199" s="5">
        <v>362.84100000000001</v>
      </c>
      <c r="J3199" s="5"/>
      <c r="K3199" s="5">
        <v>0</v>
      </c>
      <c r="L3199" s="5">
        <v>390.46899999999999</v>
      </c>
      <c r="M3199" s="5">
        <v>130.80000000000001</v>
      </c>
      <c r="N3199" s="5">
        <v>146.54499999999999</v>
      </c>
      <c r="O3199" s="5">
        <v>251020</v>
      </c>
      <c r="P3199" s="3"/>
      <c r="Q3199" s="3"/>
    </row>
    <row r="3200" spans="1:17" x14ac:dyDescent="0.2">
      <c r="A3200" s="2">
        <v>2011</v>
      </c>
      <c r="B3200" s="1" t="s">
        <v>429</v>
      </c>
      <c r="C3200" s="2" t="s">
        <v>430</v>
      </c>
      <c r="D3200" s="2">
        <v>1909.9849999999999</v>
      </c>
      <c r="E3200" s="2">
        <v>9674.1640000000007</v>
      </c>
      <c r="F3200" s="2">
        <v>4884.1329999999998</v>
      </c>
      <c r="G3200" s="2">
        <v>7253.9080000000004</v>
      </c>
      <c r="H3200" s="2">
        <v>2420.2559999999999</v>
      </c>
      <c r="I3200" s="2">
        <v>265.15800000000002</v>
      </c>
      <c r="J3200" s="2"/>
      <c r="K3200" s="2">
        <v>0</v>
      </c>
      <c r="L3200" s="2">
        <v>792.66399999999999</v>
      </c>
      <c r="M3200" s="2">
        <v>244.58600000000001</v>
      </c>
      <c r="N3200" s="2">
        <v>599.11400000000003</v>
      </c>
      <c r="O3200" s="2">
        <v>251020</v>
      </c>
      <c r="P3200" s="3"/>
      <c r="Q3200" s="3"/>
    </row>
    <row r="3201" spans="1:17" x14ac:dyDescent="0.2">
      <c r="A3201" s="5">
        <v>2012</v>
      </c>
      <c r="B3201" s="4" t="s">
        <v>429</v>
      </c>
      <c r="C3201" s="5" t="s">
        <v>430</v>
      </c>
      <c r="D3201" s="5">
        <v>1391.78</v>
      </c>
      <c r="E3201" s="5">
        <v>9170.7729999999992</v>
      </c>
      <c r="F3201" s="5">
        <v>4807.7060000000001</v>
      </c>
      <c r="G3201" s="5">
        <v>6613.1490000000003</v>
      </c>
      <c r="H3201" s="5">
        <v>2557.6239999999998</v>
      </c>
      <c r="I3201" s="5">
        <v>237.72300000000001</v>
      </c>
      <c r="J3201" s="5"/>
      <c r="K3201" s="5">
        <v>0</v>
      </c>
      <c r="L3201" s="5">
        <v>961.51199999999994</v>
      </c>
      <c r="M3201" s="5">
        <v>337.58699999999999</v>
      </c>
      <c r="N3201" s="5">
        <v>623.92499999999995</v>
      </c>
      <c r="O3201" s="5">
        <v>251020</v>
      </c>
      <c r="P3201" s="3"/>
      <c r="Q3201" s="3"/>
    </row>
    <row r="3202" spans="1:17" x14ac:dyDescent="0.2">
      <c r="A3202" s="2">
        <v>2013</v>
      </c>
      <c r="B3202" s="1" t="s">
        <v>429</v>
      </c>
      <c r="C3202" s="2" t="s">
        <v>430</v>
      </c>
      <c r="D3202" s="2">
        <v>1310.4280000000001</v>
      </c>
      <c r="E3202" s="2">
        <v>9405.0400000000009</v>
      </c>
      <c r="F3202" s="2">
        <v>4592.8530000000001</v>
      </c>
      <c r="G3202" s="2">
        <v>6395.5540000000001</v>
      </c>
      <c r="H3202" s="2">
        <v>3009.4859999999999</v>
      </c>
      <c r="I3202" s="2">
        <v>205.8</v>
      </c>
      <c r="J3202" s="2"/>
      <c r="K3202" s="2">
        <v>0</v>
      </c>
      <c r="L3202" s="2">
        <v>1114.3050000000001</v>
      </c>
      <c r="M3202" s="2">
        <v>380.31200000000001</v>
      </c>
      <c r="N3202" s="2">
        <v>733.99300000000005</v>
      </c>
      <c r="O3202" s="2">
        <v>251020</v>
      </c>
      <c r="P3202" s="3"/>
      <c r="Q3202" s="3"/>
    </row>
    <row r="3203" spans="1:17" x14ac:dyDescent="0.2">
      <c r="A3203" s="5">
        <v>2014</v>
      </c>
      <c r="B3203" s="4" t="s">
        <v>429</v>
      </c>
      <c r="C3203" s="5" t="s">
        <v>430</v>
      </c>
      <c r="D3203" s="5">
        <v>1062.6320000000001</v>
      </c>
      <c r="E3203" s="5">
        <v>9528.0969999999998</v>
      </c>
      <c r="F3203" s="5">
        <v>4772.8429999999998</v>
      </c>
      <c r="G3203" s="5">
        <v>6618.8109999999997</v>
      </c>
      <c r="H3203" s="5">
        <v>2909.2860000000001</v>
      </c>
      <c r="I3203" s="5">
        <v>164.696</v>
      </c>
      <c r="J3203" s="5"/>
      <c r="K3203" s="5">
        <v>0</v>
      </c>
      <c r="L3203" s="5">
        <v>1283.32</v>
      </c>
      <c r="M3203" s="5">
        <v>438.709</v>
      </c>
      <c r="N3203" s="5">
        <v>844.61099999999999</v>
      </c>
      <c r="O3203" s="5">
        <v>251020</v>
      </c>
      <c r="P3203" s="3"/>
      <c r="Q3203" s="3"/>
    </row>
    <row r="3204" spans="1:17" x14ac:dyDescent="0.2">
      <c r="A3204" s="2">
        <v>2015</v>
      </c>
      <c r="B3204" s="1" t="s">
        <v>429</v>
      </c>
      <c r="C3204" s="2" t="s">
        <v>430</v>
      </c>
      <c r="D3204" s="2">
        <v>855.66800000000001</v>
      </c>
      <c r="E3204" s="2">
        <v>9991.1669999999995</v>
      </c>
      <c r="F3204" s="2">
        <v>5689.0079999999998</v>
      </c>
      <c r="G3204" s="2">
        <v>8151.5129999999999</v>
      </c>
      <c r="H3204" s="2">
        <v>1839.654</v>
      </c>
      <c r="I3204" s="2">
        <v>173.001</v>
      </c>
      <c r="J3204" s="2"/>
      <c r="K3204" s="2">
        <v>0</v>
      </c>
      <c r="L3204" s="2">
        <v>1150.163</v>
      </c>
      <c r="M3204" s="2">
        <v>397.95600000000002</v>
      </c>
      <c r="N3204" s="2">
        <v>752.20699999999999</v>
      </c>
      <c r="O3204" s="2">
        <v>251020</v>
      </c>
      <c r="P3204" s="3"/>
      <c r="Q3204" s="3"/>
    </row>
    <row r="3205" spans="1:17" x14ac:dyDescent="0.2">
      <c r="A3205" s="5">
        <v>2016</v>
      </c>
      <c r="B3205" s="4" t="s">
        <v>429</v>
      </c>
      <c r="C3205" s="5" t="s">
        <v>430</v>
      </c>
      <c r="D3205" s="5">
        <v>818.077</v>
      </c>
      <c r="E3205" s="5">
        <v>9890.24</v>
      </c>
      <c r="F3205" s="5">
        <v>5751.8590000000004</v>
      </c>
      <c r="G3205" s="5">
        <v>7970.0820000000003</v>
      </c>
      <c r="H3205" s="5">
        <v>1920.1579999999999</v>
      </c>
      <c r="I3205" s="5">
        <v>203.30799999999999</v>
      </c>
      <c r="J3205" s="5"/>
      <c r="K3205" s="5">
        <v>0</v>
      </c>
      <c r="L3205" s="5">
        <v>1023.9109999999999</v>
      </c>
      <c r="M3205" s="5">
        <v>331.74700000000001</v>
      </c>
      <c r="N3205" s="5">
        <v>692.16399999999999</v>
      </c>
      <c r="O3205" s="5">
        <v>251020</v>
      </c>
      <c r="P3205" s="3"/>
      <c r="Q3205" s="3"/>
    </row>
    <row r="3206" spans="1:17" x14ac:dyDescent="0.2">
      <c r="A3206" s="2">
        <v>2017</v>
      </c>
      <c r="B3206" s="1" t="s">
        <v>429</v>
      </c>
      <c r="C3206" s="2" t="s">
        <v>430</v>
      </c>
      <c r="D3206" s="2">
        <v>735.03899999999999</v>
      </c>
      <c r="E3206" s="2">
        <v>9972.6720000000005</v>
      </c>
      <c r="F3206" s="2">
        <v>5714.527</v>
      </c>
      <c r="G3206" s="2">
        <v>8128.3950000000004</v>
      </c>
      <c r="H3206" s="2">
        <v>1844.277</v>
      </c>
      <c r="I3206" s="2">
        <v>211.197</v>
      </c>
      <c r="J3206" s="2"/>
      <c r="K3206" s="2">
        <v>0</v>
      </c>
      <c r="L3206" s="2">
        <v>863.83900000000006</v>
      </c>
      <c r="M3206" s="2">
        <v>342.08</v>
      </c>
      <c r="N3206" s="2">
        <v>521.75900000000001</v>
      </c>
      <c r="O3206" s="2">
        <v>251020</v>
      </c>
      <c r="P3206" s="3"/>
      <c r="Q3206" s="3"/>
    </row>
    <row r="3207" spans="1:17" x14ac:dyDescent="0.2">
      <c r="A3207" s="5">
        <v>2018</v>
      </c>
      <c r="B3207" s="4" t="s">
        <v>429</v>
      </c>
      <c r="C3207" s="5" t="s">
        <v>430</v>
      </c>
      <c r="D3207" s="5">
        <v>1263.048</v>
      </c>
      <c r="E3207" s="5">
        <v>10665.664000000001</v>
      </c>
      <c r="F3207" s="5">
        <v>6463.4660000000003</v>
      </c>
      <c r="G3207" s="5">
        <v>8891.7150000000001</v>
      </c>
      <c r="H3207" s="5">
        <v>1773.9490000000001</v>
      </c>
      <c r="I3207" s="5">
        <v>224.071</v>
      </c>
      <c r="J3207" s="5"/>
      <c r="K3207" s="5">
        <v>0</v>
      </c>
      <c r="L3207" s="5">
        <v>686.62900000000002</v>
      </c>
      <c r="M3207" s="5">
        <v>155.178</v>
      </c>
      <c r="N3207" s="5">
        <v>531.45100000000002</v>
      </c>
      <c r="O3207" s="5">
        <v>251020</v>
      </c>
      <c r="P3207" s="3"/>
      <c r="Q3207" s="3"/>
    </row>
    <row r="3208" spans="1:17" x14ac:dyDescent="0.2">
      <c r="A3208" s="2">
        <v>2019</v>
      </c>
      <c r="B3208" s="1" t="s">
        <v>429</v>
      </c>
      <c r="C3208" s="2" t="s">
        <v>430</v>
      </c>
      <c r="D3208" s="2">
        <v>898.42200000000003</v>
      </c>
      <c r="E3208" s="2">
        <v>10528.159</v>
      </c>
      <c r="F3208" s="2">
        <v>6936.3950000000004</v>
      </c>
      <c r="G3208" s="2">
        <v>8724.16</v>
      </c>
      <c r="H3208" s="2">
        <v>1803.999</v>
      </c>
      <c r="I3208" s="2">
        <v>241.51599999999999</v>
      </c>
      <c r="J3208" s="2"/>
      <c r="K3208" s="2">
        <v>0</v>
      </c>
      <c r="L3208" s="2">
        <v>557.41499999999996</v>
      </c>
      <c r="M3208" s="2">
        <v>133.78</v>
      </c>
      <c r="N3208" s="2">
        <v>423.63499999999999</v>
      </c>
      <c r="O3208" s="2">
        <v>251020</v>
      </c>
      <c r="P3208" s="3"/>
      <c r="Q3208" s="3"/>
    </row>
    <row r="3209" spans="1:17" x14ac:dyDescent="0.2">
      <c r="A3209" s="5">
        <v>2004</v>
      </c>
      <c r="B3209" s="4" t="s">
        <v>431</v>
      </c>
      <c r="C3209" s="5" t="s">
        <v>432</v>
      </c>
      <c r="D3209" s="5">
        <v>68.334999999999994</v>
      </c>
      <c r="E3209" s="5">
        <v>211.751</v>
      </c>
      <c r="F3209" s="5">
        <v>0.94699999999999995</v>
      </c>
      <c r="G3209" s="5">
        <v>45.475999999999999</v>
      </c>
      <c r="H3209" s="5">
        <v>166.27500000000001</v>
      </c>
      <c r="I3209" s="5">
        <v>0.19900000000000001</v>
      </c>
      <c r="J3209" s="5">
        <v>0.54</v>
      </c>
      <c r="K3209" s="5">
        <v>0</v>
      </c>
      <c r="L3209" s="5">
        <v>12.927</v>
      </c>
      <c r="M3209" s="5">
        <v>0.76300000000000001</v>
      </c>
      <c r="N3209" s="5">
        <v>12.164</v>
      </c>
      <c r="O3209" s="5">
        <v>351010</v>
      </c>
      <c r="P3209" s="3"/>
      <c r="Q3209" s="3"/>
    </row>
    <row r="3210" spans="1:17" x14ac:dyDescent="0.2">
      <c r="A3210" s="2">
        <v>2005</v>
      </c>
      <c r="B3210" s="1" t="s">
        <v>431</v>
      </c>
      <c r="C3210" s="2" t="s">
        <v>432</v>
      </c>
      <c r="D3210" s="2">
        <v>113.994</v>
      </c>
      <c r="E3210" s="2">
        <v>279.839</v>
      </c>
      <c r="F3210" s="2">
        <v>0</v>
      </c>
      <c r="G3210" s="2">
        <v>62.005000000000003</v>
      </c>
      <c r="H3210" s="2">
        <v>217.834</v>
      </c>
      <c r="I3210" s="2">
        <v>0.376</v>
      </c>
      <c r="J3210" s="2">
        <v>2.2189999999999999</v>
      </c>
      <c r="K3210" s="2">
        <v>0</v>
      </c>
      <c r="L3210" s="2">
        <v>34.695</v>
      </c>
      <c r="M3210" s="2">
        <v>6.4390000000000001</v>
      </c>
      <c r="N3210" s="2">
        <v>28.256</v>
      </c>
      <c r="O3210" s="2">
        <v>351010</v>
      </c>
      <c r="P3210" s="3"/>
      <c r="Q3210" s="3"/>
    </row>
    <row r="3211" spans="1:17" x14ac:dyDescent="0.2">
      <c r="A3211" s="5">
        <v>2006</v>
      </c>
      <c r="B3211" s="4" t="s">
        <v>431</v>
      </c>
      <c r="C3211" s="5" t="s">
        <v>432</v>
      </c>
      <c r="D3211" s="5">
        <v>29.922999999999998</v>
      </c>
      <c r="E3211" s="5">
        <v>856.20500000000004</v>
      </c>
      <c r="F3211" s="5">
        <v>9.0839999999999996</v>
      </c>
      <c r="G3211" s="5">
        <v>250.45500000000001</v>
      </c>
      <c r="H3211" s="5">
        <v>605.75</v>
      </c>
      <c r="I3211" s="5">
        <v>1.0469999999999999</v>
      </c>
      <c r="J3211" s="5">
        <v>4.0819999999999999</v>
      </c>
      <c r="K3211" s="5">
        <v>0</v>
      </c>
      <c r="L3211" s="5">
        <v>53.222999999999999</v>
      </c>
      <c r="M3211" s="5">
        <v>25.8</v>
      </c>
      <c r="N3211" s="5">
        <v>27.422999999999998</v>
      </c>
      <c r="O3211" s="5">
        <v>351010</v>
      </c>
      <c r="P3211" s="3"/>
      <c r="Q3211" s="3"/>
    </row>
    <row r="3212" spans="1:17" x14ac:dyDescent="0.2">
      <c r="A3212" s="2">
        <v>2007</v>
      </c>
      <c r="B3212" s="1" t="s">
        <v>431</v>
      </c>
      <c r="C3212" s="2" t="s">
        <v>432</v>
      </c>
      <c r="D3212" s="2">
        <v>100.40300000000001</v>
      </c>
      <c r="E3212" s="2">
        <v>1066.3489999999999</v>
      </c>
      <c r="F3212" s="2">
        <v>11.199</v>
      </c>
      <c r="G3212" s="2">
        <v>260.62599999999998</v>
      </c>
      <c r="H3212" s="2">
        <v>805.72299999999996</v>
      </c>
      <c r="I3212" s="2">
        <v>2.4630000000000001</v>
      </c>
      <c r="J3212" s="2">
        <v>2.8149999999999999</v>
      </c>
      <c r="K3212" s="2">
        <v>0</v>
      </c>
      <c r="L3212" s="2">
        <v>148.489</v>
      </c>
      <c r="M3212" s="2">
        <v>53.911000000000001</v>
      </c>
      <c r="N3212" s="2">
        <v>94.578000000000003</v>
      </c>
      <c r="O3212" s="2">
        <v>351010</v>
      </c>
      <c r="P3212" s="3"/>
      <c r="Q3212" s="3"/>
    </row>
    <row r="3213" spans="1:17" x14ac:dyDescent="0.2">
      <c r="A3213" s="5">
        <v>2008</v>
      </c>
      <c r="B3213" s="4" t="s">
        <v>431</v>
      </c>
      <c r="C3213" s="5" t="s">
        <v>432</v>
      </c>
      <c r="D3213" s="5">
        <v>99.29</v>
      </c>
      <c r="E3213" s="5">
        <v>8134.6319999999996</v>
      </c>
      <c r="F3213" s="5">
        <v>2234.364</v>
      </c>
      <c r="G3213" s="5">
        <v>3492.3629999999998</v>
      </c>
      <c r="H3213" s="5">
        <v>4642.2690000000002</v>
      </c>
      <c r="I3213" s="5">
        <v>84.912000000000006</v>
      </c>
      <c r="J3213" s="5">
        <v>4.5279999999999996</v>
      </c>
      <c r="K3213" s="5">
        <v>0</v>
      </c>
      <c r="L3213" s="5">
        <v>-279.14100000000002</v>
      </c>
      <c r="M3213" s="5">
        <v>106.476</v>
      </c>
      <c r="N3213" s="5">
        <v>-385.61700000000002</v>
      </c>
      <c r="O3213" s="5">
        <v>351010</v>
      </c>
      <c r="P3213" s="3"/>
      <c r="Q3213" s="3"/>
    </row>
    <row r="3214" spans="1:17" x14ac:dyDescent="0.2">
      <c r="A3214" s="2">
        <v>2009</v>
      </c>
      <c r="B3214" s="1" t="s">
        <v>431</v>
      </c>
      <c r="C3214" s="2" t="s">
        <v>432</v>
      </c>
      <c r="D3214" s="2">
        <v>294.10199999999998</v>
      </c>
      <c r="E3214" s="2">
        <v>5689.8280000000004</v>
      </c>
      <c r="F3214" s="2">
        <v>1937.4680000000001</v>
      </c>
      <c r="G3214" s="2">
        <v>3177.1129999999998</v>
      </c>
      <c r="H3214" s="2">
        <v>2512.7150000000001</v>
      </c>
      <c r="I3214" s="2">
        <v>69.501999999999995</v>
      </c>
      <c r="J3214" s="2">
        <v>1.161</v>
      </c>
      <c r="K3214" s="2">
        <v>0</v>
      </c>
      <c r="L3214" s="2">
        <v>-2088.6750000000002</v>
      </c>
      <c r="M3214" s="2">
        <v>87.561999999999998</v>
      </c>
      <c r="N3214" s="2">
        <v>-2176.2370000000001</v>
      </c>
      <c r="O3214" s="2">
        <v>351010</v>
      </c>
      <c r="P3214" s="3"/>
      <c r="Q3214" s="3"/>
    </row>
    <row r="3215" spans="1:17" x14ac:dyDescent="0.2">
      <c r="A3215" s="5">
        <v>2010</v>
      </c>
      <c r="B3215" s="4" t="s">
        <v>431</v>
      </c>
      <c r="C3215" s="5" t="s">
        <v>432</v>
      </c>
      <c r="D3215" s="5">
        <v>516.56700000000001</v>
      </c>
      <c r="E3215" s="5">
        <v>5625.8339999999998</v>
      </c>
      <c r="F3215" s="5">
        <v>1483.3409999999999</v>
      </c>
      <c r="G3215" s="5">
        <v>2927.2849999999999</v>
      </c>
      <c r="H3215" s="5">
        <v>2698.549</v>
      </c>
      <c r="I3215" s="5">
        <v>124.907</v>
      </c>
      <c r="J3215" s="5">
        <v>1.278</v>
      </c>
      <c r="K3215" s="5">
        <v>0</v>
      </c>
      <c r="L3215" s="5">
        <v>-54.991</v>
      </c>
      <c r="M3215" s="5">
        <v>7.8220000000000001</v>
      </c>
      <c r="N3215" s="5">
        <v>-62.813000000000002</v>
      </c>
      <c r="O3215" s="5">
        <v>351010</v>
      </c>
      <c r="P3215" s="3"/>
      <c r="Q3215" s="3"/>
    </row>
    <row r="3216" spans="1:17" x14ac:dyDescent="0.2">
      <c r="A3216" s="2">
        <v>2011</v>
      </c>
      <c r="B3216" s="1" t="s">
        <v>431</v>
      </c>
      <c r="C3216" s="2" t="s">
        <v>432</v>
      </c>
      <c r="D3216" s="2">
        <v>712.86900000000003</v>
      </c>
      <c r="E3216" s="2">
        <v>6008.78</v>
      </c>
      <c r="F3216" s="2">
        <v>1524.0260000000001</v>
      </c>
      <c r="G3216" s="2">
        <v>3071.8850000000002</v>
      </c>
      <c r="H3216" s="2">
        <v>2936.895</v>
      </c>
      <c r="I3216" s="2">
        <v>114.846</v>
      </c>
      <c r="J3216" s="2">
        <v>1.86</v>
      </c>
      <c r="K3216" s="2">
        <v>0</v>
      </c>
      <c r="L3216" s="2">
        <v>227.386</v>
      </c>
      <c r="M3216" s="2">
        <v>70.236000000000004</v>
      </c>
      <c r="N3216" s="2">
        <v>157.15</v>
      </c>
      <c r="O3216" s="2">
        <v>351010</v>
      </c>
      <c r="P3216" s="3"/>
      <c r="Q3216" s="3"/>
    </row>
    <row r="3217" spans="1:17" x14ac:dyDescent="0.2">
      <c r="A3217" s="5">
        <v>2012</v>
      </c>
      <c r="B3217" s="4" t="s">
        <v>431</v>
      </c>
      <c r="C3217" s="5" t="s">
        <v>432</v>
      </c>
      <c r="D3217" s="5">
        <v>566.12599999999998</v>
      </c>
      <c r="E3217" s="5">
        <v>10477.108</v>
      </c>
      <c r="F3217" s="5">
        <v>5071.67</v>
      </c>
      <c r="G3217" s="5">
        <v>7516.0770000000002</v>
      </c>
      <c r="H3217" s="5">
        <v>2961.0309999999999</v>
      </c>
      <c r="I3217" s="5">
        <v>140.28700000000001</v>
      </c>
      <c r="J3217" s="5">
        <v>2.34</v>
      </c>
      <c r="K3217" s="5">
        <v>0</v>
      </c>
      <c r="L3217" s="5">
        <v>-61.661000000000001</v>
      </c>
      <c r="M3217" s="5">
        <v>11.973000000000001</v>
      </c>
      <c r="N3217" s="5">
        <v>-73.634</v>
      </c>
      <c r="O3217" s="5">
        <v>351010</v>
      </c>
      <c r="P3217" s="3"/>
      <c r="Q3217" s="3"/>
    </row>
    <row r="3218" spans="1:17" x14ac:dyDescent="0.2">
      <c r="A3218" s="2">
        <v>2013</v>
      </c>
      <c r="B3218" s="1" t="s">
        <v>431</v>
      </c>
      <c r="C3218" s="2" t="s">
        <v>432</v>
      </c>
      <c r="D3218" s="2">
        <v>829.404</v>
      </c>
      <c r="E3218" s="2">
        <v>9000.8230000000003</v>
      </c>
      <c r="F3218" s="2">
        <v>4842.2039999999997</v>
      </c>
      <c r="G3218" s="2">
        <v>7059.31</v>
      </c>
      <c r="H3218" s="2">
        <v>1941.5129999999999</v>
      </c>
      <c r="I3218" s="2">
        <v>281.07499999999999</v>
      </c>
      <c r="J3218" s="2">
        <v>1.302</v>
      </c>
      <c r="K3218" s="2">
        <v>0</v>
      </c>
      <c r="L3218" s="2">
        <v>-1192.961</v>
      </c>
      <c r="M3218" s="2">
        <v>-20.123000000000001</v>
      </c>
      <c r="N3218" s="2">
        <v>-1172.838</v>
      </c>
      <c r="O3218" s="2">
        <v>351010</v>
      </c>
      <c r="P3218" s="3"/>
      <c r="Q3218" s="3"/>
    </row>
    <row r="3219" spans="1:17" x14ac:dyDescent="0.2">
      <c r="A3219" s="5">
        <v>2014</v>
      </c>
      <c r="B3219" s="4" t="s">
        <v>431</v>
      </c>
      <c r="C3219" s="5" t="s">
        <v>432</v>
      </c>
      <c r="D3219" s="5">
        <v>741.6</v>
      </c>
      <c r="E3219" s="5">
        <v>8414.7000000000007</v>
      </c>
      <c r="F3219" s="5">
        <v>4304.8</v>
      </c>
      <c r="G3219" s="5">
        <v>6351.7</v>
      </c>
      <c r="H3219" s="5">
        <v>2063</v>
      </c>
      <c r="I3219" s="5">
        <v>220.6</v>
      </c>
      <c r="J3219" s="5">
        <v>1.3</v>
      </c>
      <c r="K3219" s="5">
        <v>0</v>
      </c>
      <c r="L3219" s="5">
        <v>48.1</v>
      </c>
      <c r="M3219" s="5">
        <v>30.8</v>
      </c>
      <c r="N3219" s="5">
        <v>17.3</v>
      </c>
      <c r="O3219" s="5">
        <v>351010</v>
      </c>
      <c r="P3219" s="3"/>
      <c r="Q3219" s="3"/>
    </row>
    <row r="3220" spans="1:17" x14ac:dyDescent="0.2">
      <c r="A3220" s="2">
        <v>2015</v>
      </c>
      <c r="B3220" s="1" t="s">
        <v>431</v>
      </c>
      <c r="C3220" s="2" t="s">
        <v>432</v>
      </c>
      <c r="D3220" s="2">
        <v>492.7</v>
      </c>
      <c r="E3220" s="2">
        <v>7670.1</v>
      </c>
      <c r="F3220" s="2">
        <v>3676.9</v>
      </c>
      <c r="G3220" s="2">
        <v>5590.9</v>
      </c>
      <c r="H3220" s="2">
        <v>2079.1999999999998</v>
      </c>
      <c r="I3220" s="2">
        <v>205.5</v>
      </c>
      <c r="J3220" s="2">
        <v>1.3</v>
      </c>
      <c r="K3220" s="2">
        <v>0</v>
      </c>
      <c r="L3220" s="2">
        <v>177.2</v>
      </c>
      <c r="M3220" s="2">
        <v>45.6</v>
      </c>
      <c r="N3220" s="2">
        <v>131.6</v>
      </c>
      <c r="O3220" s="2">
        <v>351010</v>
      </c>
      <c r="P3220" s="3"/>
      <c r="Q3220" s="3"/>
    </row>
    <row r="3221" spans="1:17" x14ac:dyDescent="0.2">
      <c r="A3221" s="5">
        <v>2016</v>
      </c>
      <c r="B3221" s="4" t="s">
        <v>431</v>
      </c>
      <c r="C3221" s="5" t="s">
        <v>432</v>
      </c>
      <c r="D3221" s="5">
        <v>548.4</v>
      </c>
      <c r="E3221" s="5">
        <v>7317</v>
      </c>
      <c r="F3221" s="5">
        <v>3183.3</v>
      </c>
      <c r="G3221" s="5">
        <v>5174.3</v>
      </c>
      <c r="H3221" s="5">
        <v>2142.6999999999998</v>
      </c>
      <c r="I3221" s="5">
        <v>155.30000000000001</v>
      </c>
      <c r="J3221" s="5">
        <v>0.7</v>
      </c>
      <c r="K3221" s="5">
        <v>0</v>
      </c>
      <c r="L3221" s="5">
        <v>415.3</v>
      </c>
      <c r="M3221" s="5">
        <v>84.5</v>
      </c>
      <c r="N3221" s="5">
        <v>330.8</v>
      </c>
      <c r="O3221" s="5">
        <v>351010</v>
      </c>
      <c r="P3221" s="3"/>
      <c r="Q3221" s="3"/>
    </row>
    <row r="3222" spans="1:17" x14ac:dyDescent="0.2">
      <c r="A3222" s="2">
        <v>2017</v>
      </c>
      <c r="B3222" s="1" t="s">
        <v>431</v>
      </c>
      <c r="C3222" s="2" t="s">
        <v>432</v>
      </c>
      <c r="D3222" s="2">
        <v>540.6</v>
      </c>
      <c r="E3222" s="2">
        <v>7979.6</v>
      </c>
      <c r="F3222" s="2">
        <v>3184.2</v>
      </c>
      <c r="G3222" s="2">
        <v>5194.8999999999996</v>
      </c>
      <c r="H3222" s="2">
        <v>2784.7</v>
      </c>
      <c r="I3222" s="2">
        <v>153.19999999999999</v>
      </c>
      <c r="J3222" s="2">
        <v>3.8</v>
      </c>
      <c r="K3222" s="2">
        <v>0</v>
      </c>
      <c r="L3222" s="2">
        <v>1230.5</v>
      </c>
      <c r="M3222" s="2">
        <v>475</v>
      </c>
      <c r="N3222" s="2">
        <v>755.5</v>
      </c>
      <c r="O3222" s="2">
        <v>351010</v>
      </c>
      <c r="P3222" s="3"/>
      <c r="Q3222" s="3"/>
    </row>
    <row r="3223" spans="1:17" x14ac:dyDescent="0.2">
      <c r="A3223" s="5">
        <v>2018</v>
      </c>
      <c r="B3223" s="4" t="s">
        <v>431</v>
      </c>
      <c r="C3223" s="5" t="s">
        <v>432</v>
      </c>
      <c r="D3223" s="5">
        <v>666.7</v>
      </c>
      <c r="E3223" s="5">
        <v>7230.9</v>
      </c>
      <c r="F3223" s="5">
        <v>3113.2</v>
      </c>
      <c r="G3223" s="5">
        <v>4802.1000000000004</v>
      </c>
      <c r="H3223" s="5">
        <v>2428.8000000000002</v>
      </c>
      <c r="I3223" s="5">
        <v>144.4</v>
      </c>
      <c r="J3223" s="5">
        <v>6.3</v>
      </c>
      <c r="K3223" s="5">
        <v>0</v>
      </c>
      <c r="L3223" s="5">
        <v>-418.6</v>
      </c>
      <c r="M3223" s="5">
        <v>-307.3</v>
      </c>
      <c r="N3223" s="5">
        <v>-111.3</v>
      </c>
      <c r="O3223" s="5">
        <v>351010</v>
      </c>
      <c r="P3223" s="3"/>
      <c r="Q3223" s="3"/>
    </row>
    <row r="3224" spans="1:17" x14ac:dyDescent="0.2">
      <c r="A3224" s="2">
        <v>2019</v>
      </c>
      <c r="B3224" s="1" t="s">
        <v>431</v>
      </c>
      <c r="C3224" s="2" t="s">
        <v>432</v>
      </c>
      <c r="D3224" s="2">
        <v>601.79999999999995</v>
      </c>
      <c r="E3224" s="2">
        <v>6442.1</v>
      </c>
      <c r="F3224" s="2">
        <v>2877.3</v>
      </c>
      <c r="G3224" s="2">
        <v>4326.3999999999996</v>
      </c>
      <c r="H3224" s="2">
        <v>2115.6999999999998</v>
      </c>
      <c r="I3224" s="2">
        <v>140</v>
      </c>
      <c r="J3224" s="2">
        <v>4.5999999999999996</v>
      </c>
      <c r="K3224" s="2">
        <v>0</v>
      </c>
      <c r="L3224" s="2">
        <v>-257.7</v>
      </c>
      <c r="M3224" s="2">
        <v>-54.1</v>
      </c>
      <c r="N3224" s="2">
        <v>-203.6</v>
      </c>
      <c r="O3224" s="2">
        <v>351010</v>
      </c>
      <c r="P3224" s="3"/>
      <c r="Q3224" s="3"/>
    </row>
    <row r="3225" spans="1:17" x14ac:dyDescent="0.2">
      <c r="A3225" s="5">
        <v>2004</v>
      </c>
      <c r="B3225" s="4" t="s">
        <v>433</v>
      </c>
      <c r="C3225" s="5" t="s">
        <v>434</v>
      </c>
      <c r="D3225" s="5">
        <v>3586</v>
      </c>
      <c r="E3225" s="5">
        <v>31062</v>
      </c>
      <c r="F3225" s="5">
        <v>5025</v>
      </c>
      <c r="G3225" s="5">
        <v>19810</v>
      </c>
      <c r="H3225" s="5">
        <v>11252</v>
      </c>
      <c r="I3225" s="5">
        <v>349</v>
      </c>
      <c r="J3225" s="5"/>
      <c r="K3225" s="5">
        <v>10</v>
      </c>
      <c r="L3225" s="5">
        <v>1690</v>
      </c>
      <c r="M3225" s="5">
        <v>399</v>
      </c>
      <c r="N3225" s="5">
        <v>1281</v>
      </c>
      <c r="O3225" s="5">
        <v>201050</v>
      </c>
      <c r="P3225" s="3"/>
      <c r="Q3225" s="3"/>
    </row>
    <row r="3226" spans="1:17" x14ac:dyDescent="0.2">
      <c r="A3226" s="2">
        <v>2005</v>
      </c>
      <c r="B3226" s="1" t="s">
        <v>433</v>
      </c>
      <c r="C3226" s="2" t="s">
        <v>434</v>
      </c>
      <c r="D3226" s="2">
        <v>1234</v>
      </c>
      <c r="E3226" s="2">
        <v>32294</v>
      </c>
      <c r="F3226" s="2">
        <v>4077</v>
      </c>
      <c r="G3226" s="2">
        <v>21040</v>
      </c>
      <c r="H3226" s="2">
        <v>11254</v>
      </c>
      <c r="I3226" s="2">
        <v>373</v>
      </c>
      <c r="J3226" s="2"/>
      <c r="K3226" s="2">
        <v>10</v>
      </c>
      <c r="L3226" s="2">
        <v>2333</v>
      </c>
      <c r="M3226" s="2">
        <v>742</v>
      </c>
      <c r="N3226" s="2">
        <v>1655</v>
      </c>
      <c r="O3226" s="2">
        <v>201050</v>
      </c>
      <c r="P3226" s="3"/>
      <c r="Q3226" s="3"/>
    </row>
    <row r="3227" spans="1:17" x14ac:dyDescent="0.2">
      <c r="A3227" s="5">
        <v>2006</v>
      </c>
      <c r="B3227" s="4" t="s">
        <v>433</v>
      </c>
      <c r="C3227" s="5" t="s">
        <v>434</v>
      </c>
      <c r="D3227" s="5">
        <v>1224</v>
      </c>
      <c r="E3227" s="5">
        <v>30941</v>
      </c>
      <c r="F3227" s="5">
        <v>4332</v>
      </c>
      <c r="G3227" s="5">
        <v>21221</v>
      </c>
      <c r="H3227" s="5">
        <v>9720</v>
      </c>
      <c r="I3227" s="5">
        <v>396</v>
      </c>
      <c r="J3227" s="5">
        <v>94</v>
      </c>
      <c r="K3227" s="5">
        <v>0</v>
      </c>
      <c r="L3227" s="5">
        <v>2798</v>
      </c>
      <c r="M3227" s="5">
        <v>720</v>
      </c>
      <c r="N3227" s="5">
        <v>2083</v>
      </c>
      <c r="O3227" s="5">
        <v>201050</v>
      </c>
      <c r="P3227" s="3"/>
      <c r="Q3227" s="3"/>
    </row>
    <row r="3228" spans="1:17" x14ac:dyDescent="0.2">
      <c r="A3228" s="2">
        <v>2007</v>
      </c>
      <c r="B3228" s="1" t="s">
        <v>433</v>
      </c>
      <c r="C3228" s="2" t="s">
        <v>434</v>
      </c>
      <c r="D3228" s="2">
        <v>1829</v>
      </c>
      <c r="E3228" s="2">
        <v>33805</v>
      </c>
      <c r="F3228" s="2">
        <v>5837</v>
      </c>
      <c r="G3228" s="2">
        <v>24583</v>
      </c>
      <c r="H3228" s="2">
        <v>9222</v>
      </c>
      <c r="I3228" s="2">
        <v>478</v>
      </c>
      <c r="J3228" s="2">
        <v>81</v>
      </c>
      <c r="K3228" s="2"/>
      <c r="L3228" s="2">
        <v>3321</v>
      </c>
      <c r="M3228" s="2">
        <v>877</v>
      </c>
      <c r="N3228" s="2">
        <v>2444</v>
      </c>
      <c r="O3228" s="2">
        <v>201050</v>
      </c>
      <c r="P3228" s="3"/>
      <c r="Q3228" s="3"/>
    </row>
    <row r="3229" spans="1:17" x14ac:dyDescent="0.2">
      <c r="A3229" s="5">
        <v>2008</v>
      </c>
      <c r="B3229" s="4" t="s">
        <v>433</v>
      </c>
      <c r="C3229" s="5" t="s">
        <v>434</v>
      </c>
      <c r="D3229" s="5">
        <v>2065</v>
      </c>
      <c r="E3229" s="5">
        <v>35490</v>
      </c>
      <c r="F3229" s="5">
        <v>6888</v>
      </c>
      <c r="G3229" s="5">
        <v>28303</v>
      </c>
      <c r="H3229" s="5">
        <v>7187</v>
      </c>
      <c r="I3229" s="5">
        <v>482</v>
      </c>
      <c r="J3229" s="5">
        <v>102</v>
      </c>
      <c r="K3229" s="5"/>
      <c r="L3229" s="5">
        <v>3801</v>
      </c>
      <c r="M3229" s="5">
        <v>1009</v>
      </c>
      <c r="N3229" s="5">
        <v>2792</v>
      </c>
      <c r="O3229" s="5">
        <v>201050</v>
      </c>
      <c r="P3229" s="3"/>
      <c r="Q3229" s="3"/>
    </row>
    <row r="3230" spans="1:17" x14ac:dyDescent="0.2">
      <c r="A3230" s="2">
        <v>2009</v>
      </c>
      <c r="B3230" s="1" t="s">
        <v>433</v>
      </c>
      <c r="C3230" s="2" t="s">
        <v>434</v>
      </c>
      <c r="D3230" s="2">
        <v>2801</v>
      </c>
      <c r="E3230" s="2">
        <v>36004</v>
      </c>
      <c r="F3230" s="2">
        <v>7264</v>
      </c>
      <c r="G3230" s="2">
        <v>27050</v>
      </c>
      <c r="H3230" s="2">
        <v>8844</v>
      </c>
      <c r="I3230" s="2">
        <v>474</v>
      </c>
      <c r="J3230" s="2">
        <v>33</v>
      </c>
      <c r="K3230" s="2">
        <v>36</v>
      </c>
      <c r="L3230" s="2">
        <v>2978</v>
      </c>
      <c r="M3230" s="2">
        <v>789</v>
      </c>
      <c r="N3230" s="2">
        <v>2153</v>
      </c>
      <c r="O3230" s="2">
        <v>201050</v>
      </c>
      <c r="P3230" s="3"/>
      <c r="Q3230" s="3"/>
    </row>
    <row r="3231" spans="1:17" x14ac:dyDescent="0.2">
      <c r="A3231" s="5">
        <v>2010</v>
      </c>
      <c r="B3231" s="4" t="s">
        <v>433</v>
      </c>
      <c r="C3231" s="5" t="s">
        <v>434</v>
      </c>
      <c r="D3231" s="5">
        <v>2650</v>
      </c>
      <c r="E3231" s="5">
        <v>37834</v>
      </c>
      <c r="F3231" s="5">
        <v>6278</v>
      </c>
      <c r="G3231" s="5">
        <v>27047</v>
      </c>
      <c r="H3231" s="5">
        <v>10666</v>
      </c>
      <c r="I3231" s="5">
        <v>402</v>
      </c>
      <c r="J3231" s="5">
        <v>40</v>
      </c>
      <c r="K3231" s="5">
        <v>13</v>
      </c>
      <c r="L3231" s="5">
        <v>2843</v>
      </c>
      <c r="M3231" s="5">
        <v>808</v>
      </c>
      <c r="N3231" s="5">
        <v>2022</v>
      </c>
      <c r="O3231" s="5">
        <v>201050</v>
      </c>
      <c r="P3231" s="3"/>
      <c r="Q3231" s="3"/>
    </row>
    <row r="3232" spans="1:17" x14ac:dyDescent="0.2">
      <c r="A3232" s="2">
        <v>2011</v>
      </c>
      <c r="B3232" s="1" t="s">
        <v>433</v>
      </c>
      <c r="C3232" s="2" t="s">
        <v>434</v>
      </c>
      <c r="D3232" s="2">
        <v>3698</v>
      </c>
      <c r="E3232" s="2">
        <v>39808</v>
      </c>
      <c r="F3232" s="2">
        <v>6896</v>
      </c>
      <c r="G3232" s="2">
        <v>28906</v>
      </c>
      <c r="H3232" s="2">
        <v>10806</v>
      </c>
      <c r="I3232" s="2">
        <v>389</v>
      </c>
      <c r="J3232" s="2">
        <v>58</v>
      </c>
      <c r="K3232" s="2">
        <v>7</v>
      </c>
      <c r="L3232" s="2">
        <v>2282</v>
      </c>
      <c r="M3232" s="2">
        <v>417</v>
      </c>
      <c r="N3232" s="2">
        <v>2067</v>
      </c>
      <c r="O3232" s="2">
        <v>201050</v>
      </c>
      <c r="P3232" s="3"/>
      <c r="Q3232" s="3"/>
    </row>
    <row r="3233" spans="1:17" x14ac:dyDescent="0.2">
      <c r="A3233" s="5">
        <v>2012</v>
      </c>
      <c r="B3233" s="4" t="s">
        <v>433</v>
      </c>
      <c r="C3233" s="5" t="s">
        <v>434</v>
      </c>
      <c r="D3233" s="5">
        <v>4634</v>
      </c>
      <c r="E3233" s="5">
        <v>41853</v>
      </c>
      <c r="F3233" s="5">
        <v>7020</v>
      </c>
      <c r="G3233" s="5">
        <v>28638</v>
      </c>
      <c r="H3233" s="5">
        <v>12975</v>
      </c>
      <c r="I3233" s="5">
        <v>369</v>
      </c>
      <c r="J3233" s="5">
        <v>58</v>
      </c>
      <c r="K3233" s="5">
        <v>5</v>
      </c>
      <c r="L3233" s="5">
        <v>3875</v>
      </c>
      <c r="M3233" s="5">
        <v>944</v>
      </c>
      <c r="N3233" s="5">
        <v>2926</v>
      </c>
      <c r="O3233" s="5">
        <v>201050</v>
      </c>
      <c r="P3233" s="3"/>
      <c r="Q3233" s="3"/>
    </row>
    <row r="3234" spans="1:17" x14ac:dyDescent="0.2">
      <c r="A3234" s="2">
        <v>2013</v>
      </c>
      <c r="B3234" s="1" t="s">
        <v>433</v>
      </c>
      <c r="C3234" s="2" t="s">
        <v>434</v>
      </c>
      <c r="D3234" s="2">
        <v>6422</v>
      </c>
      <c r="E3234" s="2">
        <v>45435</v>
      </c>
      <c r="F3234" s="2">
        <v>7433</v>
      </c>
      <c r="G3234" s="2">
        <v>27689</v>
      </c>
      <c r="H3234" s="2">
        <v>17467</v>
      </c>
      <c r="I3234" s="2">
        <v>346</v>
      </c>
      <c r="J3234" s="2">
        <v>69</v>
      </c>
      <c r="K3234" s="2">
        <v>38</v>
      </c>
      <c r="L3234" s="2">
        <v>5412</v>
      </c>
      <c r="M3234" s="2">
        <v>1450</v>
      </c>
      <c r="N3234" s="2">
        <v>3924</v>
      </c>
      <c r="O3234" s="2">
        <v>201050</v>
      </c>
      <c r="P3234" s="3"/>
      <c r="Q3234" s="3"/>
    </row>
    <row r="3235" spans="1:17" x14ac:dyDescent="0.2">
      <c r="A3235" s="5">
        <v>2014</v>
      </c>
      <c r="B3235" s="4" t="s">
        <v>433</v>
      </c>
      <c r="C3235" s="5" t="s">
        <v>434</v>
      </c>
      <c r="D3235" s="5">
        <v>6959</v>
      </c>
      <c r="E3235" s="5">
        <v>45451</v>
      </c>
      <c r="F3235" s="5">
        <v>6985</v>
      </c>
      <c r="G3235" s="5">
        <v>27448</v>
      </c>
      <c r="H3235" s="5">
        <v>17657</v>
      </c>
      <c r="I3235" s="5">
        <v>339</v>
      </c>
      <c r="J3235" s="5">
        <v>102</v>
      </c>
      <c r="K3235" s="5">
        <v>90</v>
      </c>
      <c r="L3235" s="5">
        <v>5818</v>
      </c>
      <c r="M3235" s="5">
        <v>1489</v>
      </c>
      <c r="N3235" s="5">
        <v>4239</v>
      </c>
      <c r="O3235" s="5">
        <v>201050</v>
      </c>
      <c r="P3235" s="3"/>
      <c r="Q3235" s="3"/>
    </row>
    <row r="3236" spans="1:17" x14ac:dyDescent="0.2">
      <c r="A3236" s="2">
        <v>2015</v>
      </c>
      <c r="B3236" s="1" t="s">
        <v>433</v>
      </c>
      <c r="C3236" s="2" t="s">
        <v>434</v>
      </c>
      <c r="D3236" s="2">
        <v>5455</v>
      </c>
      <c r="E3236" s="2">
        <v>49316</v>
      </c>
      <c r="F3236" s="2">
        <v>6131</v>
      </c>
      <c r="G3236" s="2">
        <v>30608</v>
      </c>
      <c r="H3236" s="2">
        <v>18283</v>
      </c>
      <c r="I3236" s="2">
        <v>330</v>
      </c>
      <c r="J3236" s="2">
        <v>104</v>
      </c>
      <c r="K3236" s="2">
        <v>79</v>
      </c>
      <c r="L3236" s="2">
        <v>6586</v>
      </c>
      <c r="M3236" s="2">
        <v>1739</v>
      </c>
      <c r="N3236" s="2">
        <v>4768</v>
      </c>
      <c r="O3236" s="2">
        <v>201050</v>
      </c>
      <c r="P3236" s="3"/>
      <c r="Q3236" s="3"/>
    </row>
    <row r="3237" spans="1:17" x14ac:dyDescent="0.2">
      <c r="A3237" s="5">
        <v>2016</v>
      </c>
      <c r="B3237" s="4" t="s">
        <v>433</v>
      </c>
      <c r="C3237" s="5" t="s">
        <v>434</v>
      </c>
      <c r="D3237" s="5">
        <v>7843</v>
      </c>
      <c r="E3237" s="5">
        <v>54146</v>
      </c>
      <c r="F3237" s="5">
        <v>12409</v>
      </c>
      <c r="G3237" s="5">
        <v>34596</v>
      </c>
      <c r="H3237" s="5">
        <v>19369</v>
      </c>
      <c r="I3237" s="5">
        <v>360</v>
      </c>
      <c r="J3237" s="5">
        <v>106</v>
      </c>
      <c r="K3237" s="5">
        <v>37</v>
      </c>
      <c r="L3237" s="5">
        <v>6447</v>
      </c>
      <c r="M3237" s="5">
        <v>1601</v>
      </c>
      <c r="N3237" s="5">
        <v>4809</v>
      </c>
      <c r="O3237" s="5">
        <v>201050</v>
      </c>
      <c r="P3237" s="3"/>
      <c r="Q3237" s="3"/>
    </row>
    <row r="3238" spans="1:17" x14ac:dyDescent="0.2">
      <c r="A3238" s="2">
        <v>2017</v>
      </c>
      <c r="B3238" s="1" t="s">
        <v>433</v>
      </c>
      <c r="C3238" s="2" t="s">
        <v>434</v>
      </c>
      <c r="D3238" s="2">
        <v>10817</v>
      </c>
      <c r="E3238" s="2">
        <v>59387</v>
      </c>
      <c r="F3238" s="2">
        <v>13924</v>
      </c>
      <c r="G3238" s="2">
        <v>41943</v>
      </c>
      <c r="H3238" s="2">
        <v>17276</v>
      </c>
      <c r="I3238" s="2">
        <v>332</v>
      </c>
      <c r="J3238" s="2">
        <v>151</v>
      </c>
      <c r="K3238" s="2">
        <v>43</v>
      </c>
      <c r="L3238" s="2">
        <v>6902</v>
      </c>
      <c r="M3238" s="2">
        <v>5204</v>
      </c>
      <c r="N3238" s="2">
        <v>1655</v>
      </c>
      <c r="O3238" s="2">
        <v>201050</v>
      </c>
      <c r="P3238" s="3"/>
      <c r="Q3238" s="3"/>
    </row>
    <row r="3239" spans="1:17" x14ac:dyDescent="0.2">
      <c r="A3239" s="5">
        <v>2018</v>
      </c>
      <c r="B3239" s="4" t="s">
        <v>433</v>
      </c>
      <c r="C3239" s="5" t="s">
        <v>434</v>
      </c>
      <c r="D3239" s="5">
        <v>10910</v>
      </c>
      <c r="E3239" s="5">
        <v>57773</v>
      </c>
      <c r="F3239" s="5">
        <v>12628</v>
      </c>
      <c r="G3239" s="5">
        <v>39408</v>
      </c>
      <c r="H3239" s="5">
        <v>18180</v>
      </c>
      <c r="I3239" s="5">
        <v>367</v>
      </c>
      <c r="J3239" s="5">
        <v>217</v>
      </c>
      <c r="K3239" s="5">
        <v>63</v>
      </c>
      <c r="L3239" s="5">
        <v>7487</v>
      </c>
      <c r="M3239" s="5">
        <v>659</v>
      </c>
      <c r="N3239" s="5">
        <v>6765</v>
      </c>
      <c r="O3239" s="5">
        <v>201050</v>
      </c>
      <c r="P3239" s="3"/>
      <c r="Q3239" s="3"/>
    </row>
    <row r="3240" spans="1:17" x14ac:dyDescent="0.2">
      <c r="A3240" s="2">
        <v>2019</v>
      </c>
      <c r="B3240" s="1" t="s">
        <v>433</v>
      </c>
      <c r="C3240" s="2" t="s">
        <v>434</v>
      </c>
      <c r="D3240" s="2">
        <v>10416</v>
      </c>
      <c r="E3240" s="2">
        <v>58679</v>
      </c>
      <c r="F3240" s="2">
        <v>13191</v>
      </c>
      <c r="G3240" s="2">
        <v>39966</v>
      </c>
      <c r="H3240" s="2">
        <v>18494</v>
      </c>
      <c r="I3240" s="2">
        <v>357</v>
      </c>
      <c r="J3240" s="2">
        <v>255</v>
      </c>
      <c r="K3240" s="2">
        <v>87</v>
      </c>
      <c r="L3240" s="2">
        <v>7559</v>
      </c>
      <c r="M3240" s="2">
        <v>1329</v>
      </c>
      <c r="N3240" s="2">
        <v>6143</v>
      </c>
      <c r="O3240" s="2">
        <v>201050</v>
      </c>
      <c r="P3240" s="3"/>
      <c r="Q3240" s="3"/>
    </row>
    <row r="3241" spans="1:17" x14ac:dyDescent="0.2">
      <c r="A3241" s="5">
        <v>2004</v>
      </c>
      <c r="B3241" s="4" t="s">
        <v>435</v>
      </c>
      <c r="C3241" s="5" t="s">
        <v>436</v>
      </c>
      <c r="D3241" s="5">
        <v>67.296000000000006</v>
      </c>
      <c r="E3241" s="5">
        <v>1406.8440000000001</v>
      </c>
      <c r="F3241" s="5">
        <v>200</v>
      </c>
      <c r="G3241" s="5">
        <v>492.73399999999998</v>
      </c>
      <c r="H3241" s="5">
        <v>914.11</v>
      </c>
      <c r="I3241" s="5">
        <v>13.195</v>
      </c>
      <c r="J3241" s="5"/>
      <c r="K3241" s="5">
        <v>0</v>
      </c>
      <c r="L3241" s="5">
        <v>8.7240000000000002</v>
      </c>
      <c r="M3241" s="5">
        <v>4.3650000000000002</v>
      </c>
      <c r="N3241" s="5">
        <v>4.359</v>
      </c>
      <c r="O3241" s="5">
        <v>101010</v>
      </c>
      <c r="P3241" s="3"/>
      <c r="Q3241" s="3"/>
    </row>
    <row r="3242" spans="1:17" x14ac:dyDescent="0.2">
      <c r="A3242" s="2">
        <v>2005</v>
      </c>
      <c r="B3242" s="1" t="s">
        <v>435</v>
      </c>
      <c r="C3242" s="2" t="s">
        <v>436</v>
      </c>
      <c r="D3242" s="2">
        <v>290.947</v>
      </c>
      <c r="E3242" s="2">
        <v>1663.35</v>
      </c>
      <c r="F3242" s="2">
        <v>200</v>
      </c>
      <c r="G3242" s="2">
        <v>584.11199999999997</v>
      </c>
      <c r="H3242" s="2">
        <v>1079.2380000000001</v>
      </c>
      <c r="I3242" s="2">
        <v>12.942</v>
      </c>
      <c r="J3242" s="2"/>
      <c r="K3242" s="2">
        <v>0</v>
      </c>
      <c r="L3242" s="2">
        <v>215.06899999999999</v>
      </c>
      <c r="M3242" s="2">
        <v>87.462999999999994</v>
      </c>
      <c r="N3242" s="2">
        <v>127.60599999999999</v>
      </c>
      <c r="O3242" s="2">
        <v>101010</v>
      </c>
      <c r="P3242" s="3"/>
      <c r="Q3242" s="3"/>
    </row>
    <row r="3243" spans="1:17" x14ac:dyDescent="0.2">
      <c r="A3243" s="5">
        <v>2006</v>
      </c>
      <c r="B3243" s="4" t="s">
        <v>435</v>
      </c>
      <c r="C3243" s="5" t="s">
        <v>436</v>
      </c>
      <c r="D3243" s="5">
        <v>84.799000000000007</v>
      </c>
      <c r="E3243" s="5">
        <v>2134.712</v>
      </c>
      <c r="F3243" s="5">
        <v>200</v>
      </c>
      <c r="G3243" s="5">
        <v>752.82</v>
      </c>
      <c r="H3243" s="5">
        <v>1381.8920000000001</v>
      </c>
      <c r="I3243" s="5">
        <v>12.744</v>
      </c>
      <c r="J3243" s="5"/>
      <c r="K3243" s="5">
        <v>0</v>
      </c>
      <c r="L3243" s="5">
        <v>448.24900000000002</v>
      </c>
      <c r="M3243" s="5">
        <v>154.39099999999999</v>
      </c>
      <c r="N3243" s="5">
        <v>293.858</v>
      </c>
      <c r="O3243" s="5">
        <v>101010</v>
      </c>
      <c r="P3243" s="3"/>
      <c r="Q3243" s="3"/>
    </row>
    <row r="3244" spans="1:17" x14ac:dyDescent="0.2">
      <c r="A3244" s="2">
        <v>2007</v>
      </c>
      <c r="B3244" s="1" t="s">
        <v>435</v>
      </c>
      <c r="C3244" s="2" t="s">
        <v>436</v>
      </c>
      <c r="D3244" s="2">
        <v>89.566999999999993</v>
      </c>
      <c r="E3244" s="2">
        <v>2885.3690000000001</v>
      </c>
      <c r="F3244" s="2">
        <v>445</v>
      </c>
      <c r="G3244" s="2">
        <v>1069.8530000000001</v>
      </c>
      <c r="H3244" s="2">
        <v>1815.5160000000001</v>
      </c>
      <c r="I3244" s="2">
        <v>19.526</v>
      </c>
      <c r="J3244" s="2"/>
      <c r="K3244" s="2">
        <v>0</v>
      </c>
      <c r="L3244" s="2">
        <v>700.245</v>
      </c>
      <c r="M3244" s="2">
        <v>250.98400000000001</v>
      </c>
      <c r="N3244" s="2">
        <v>449.26100000000002</v>
      </c>
      <c r="O3244" s="2">
        <v>101010</v>
      </c>
      <c r="P3244" s="3"/>
      <c r="Q3244" s="3"/>
    </row>
    <row r="3245" spans="1:17" x14ac:dyDescent="0.2">
      <c r="A3245" s="5">
        <v>2008</v>
      </c>
      <c r="B3245" s="4" t="s">
        <v>435</v>
      </c>
      <c r="C3245" s="5" t="s">
        <v>436</v>
      </c>
      <c r="D3245" s="5">
        <v>131.78700000000001</v>
      </c>
      <c r="E3245" s="5">
        <v>3588.0450000000001</v>
      </c>
      <c r="F3245" s="5">
        <v>500</v>
      </c>
      <c r="G3245" s="5">
        <v>1322.5709999999999</v>
      </c>
      <c r="H3245" s="5">
        <v>2265.4740000000002</v>
      </c>
      <c r="I3245" s="5">
        <v>23.388999999999999</v>
      </c>
      <c r="J3245" s="5"/>
      <c r="K3245" s="5">
        <v>0</v>
      </c>
      <c r="L3245" s="5">
        <v>717.29499999999996</v>
      </c>
      <c r="M3245" s="5">
        <v>255.55699999999999</v>
      </c>
      <c r="N3245" s="5">
        <v>461.738</v>
      </c>
      <c r="O3245" s="5">
        <v>101010</v>
      </c>
      <c r="P3245" s="3"/>
      <c r="Q3245" s="3"/>
    </row>
    <row r="3246" spans="1:17" x14ac:dyDescent="0.2">
      <c r="A3246" s="2">
        <v>2009</v>
      </c>
      <c r="B3246" s="1" t="s">
        <v>435</v>
      </c>
      <c r="C3246" s="2" t="s">
        <v>436</v>
      </c>
      <c r="D3246" s="2">
        <v>165.876</v>
      </c>
      <c r="E3246" s="2">
        <v>4161.0240000000003</v>
      </c>
      <c r="F3246" s="2">
        <v>420</v>
      </c>
      <c r="G3246" s="2">
        <v>1478.0150000000001</v>
      </c>
      <c r="H3246" s="2">
        <v>2683.009</v>
      </c>
      <c r="I3246" s="2">
        <v>20.09</v>
      </c>
      <c r="J3246" s="2"/>
      <c r="K3246" s="2">
        <v>0</v>
      </c>
      <c r="L3246" s="2">
        <v>585.92600000000004</v>
      </c>
      <c r="M3246" s="2">
        <v>232.381</v>
      </c>
      <c r="N3246" s="2">
        <v>353.54500000000002</v>
      </c>
      <c r="O3246" s="2">
        <v>101010</v>
      </c>
      <c r="P3246" s="3"/>
      <c r="Q3246" s="3"/>
    </row>
    <row r="3247" spans="1:17" x14ac:dyDescent="0.2">
      <c r="A3247" s="5">
        <v>2010</v>
      </c>
      <c r="B3247" s="4" t="s">
        <v>435</v>
      </c>
      <c r="C3247" s="5" t="s">
        <v>436</v>
      </c>
      <c r="D3247" s="5">
        <v>75.867999999999995</v>
      </c>
      <c r="E3247" s="5">
        <v>4265.37</v>
      </c>
      <c r="F3247" s="5">
        <v>360</v>
      </c>
      <c r="G3247" s="5">
        <v>1457.905</v>
      </c>
      <c r="H3247" s="5">
        <v>2807.4650000000001</v>
      </c>
      <c r="I3247" s="5">
        <v>23.558</v>
      </c>
      <c r="J3247" s="5"/>
      <c r="K3247" s="5">
        <v>0</v>
      </c>
      <c r="L3247" s="5">
        <v>438.23599999999999</v>
      </c>
      <c r="M3247" s="5">
        <v>152.155</v>
      </c>
      <c r="N3247" s="5">
        <v>156.31200000000001</v>
      </c>
      <c r="O3247" s="5">
        <v>101010</v>
      </c>
      <c r="P3247" s="3"/>
      <c r="Q3247" s="3"/>
    </row>
    <row r="3248" spans="1:17" x14ac:dyDescent="0.2">
      <c r="A3248" s="2">
        <v>2011</v>
      </c>
      <c r="B3248" s="1" t="s">
        <v>435</v>
      </c>
      <c r="C3248" s="2" t="s">
        <v>436</v>
      </c>
      <c r="D3248" s="2">
        <v>380.26100000000002</v>
      </c>
      <c r="E3248" s="2">
        <v>5003.8909999999996</v>
      </c>
      <c r="F3248" s="2">
        <v>350</v>
      </c>
      <c r="G3248" s="2">
        <v>1733.8440000000001</v>
      </c>
      <c r="H3248" s="2">
        <v>3270.047</v>
      </c>
      <c r="I3248" s="2">
        <v>25.555</v>
      </c>
      <c r="J3248" s="2"/>
      <c r="K3248" s="2">
        <v>0</v>
      </c>
      <c r="L3248" s="2">
        <v>687.06700000000001</v>
      </c>
      <c r="M3248" s="2">
        <v>252.399</v>
      </c>
      <c r="N3248" s="2">
        <v>434.18599999999998</v>
      </c>
      <c r="O3248" s="2">
        <v>101010</v>
      </c>
      <c r="P3248" s="3"/>
      <c r="Q3248" s="3"/>
    </row>
    <row r="3249" spans="1:17" x14ac:dyDescent="0.2">
      <c r="A3249" s="5">
        <v>2012</v>
      </c>
      <c r="B3249" s="4" t="s">
        <v>435</v>
      </c>
      <c r="C3249" s="5" t="s">
        <v>436</v>
      </c>
      <c r="D3249" s="5">
        <v>125.084</v>
      </c>
      <c r="E3249" s="5">
        <v>5721.085</v>
      </c>
      <c r="F3249" s="5">
        <v>235</v>
      </c>
      <c r="G3249" s="5">
        <v>1886.087</v>
      </c>
      <c r="H3249" s="5">
        <v>3834.998</v>
      </c>
      <c r="I3249" s="5">
        <v>21.553000000000001</v>
      </c>
      <c r="J3249" s="5"/>
      <c r="K3249" s="5">
        <v>0</v>
      </c>
      <c r="L3249" s="5">
        <v>902.58</v>
      </c>
      <c r="M3249" s="5">
        <v>328.971</v>
      </c>
      <c r="N3249" s="5">
        <v>581.04499999999996</v>
      </c>
      <c r="O3249" s="5">
        <v>101010</v>
      </c>
      <c r="P3249" s="3"/>
      <c r="Q3249" s="3"/>
    </row>
    <row r="3250" spans="1:17" x14ac:dyDescent="0.2">
      <c r="A3250" s="2">
        <v>2013</v>
      </c>
      <c r="B3250" s="1" t="s">
        <v>435</v>
      </c>
      <c r="C3250" s="2" t="s">
        <v>436</v>
      </c>
      <c r="D3250" s="2">
        <v>471.55900000000003</v>
      </c>
      <c r="E3250" s="2">
        <v>6264.8270000000002</v>
      </c>
      <c r="F3250" s="2">
        <v>195</v>
      </c>
      <c r="G3250" s="2">
        <v>1821.1</v>
      </c>
      <c r="H3250" s="2">
        <v>4443.7269999999999</v>
      </c>
      <c r="I3250" s="2">
        <v>14.917</v>
      </c>
      <c r="J3250" s="2"/>
      <c r="K3250" s="2">
        <v>0</v>
      </c>
      <c r="L3250" s="2">
        <v>1114.297</v>
      </c>
      <c r="M3250" s="2">
        <v>392.84399999999999</v>
      </c>
      <c r="N3250" s="2">
        <v>736.63900000000001</v>
      </c>
      <c r="O3250" s="2">
        <v>101010</v>
      </c>
      <c r="P3250" s="3"/>
      <c r="Q3250" s="3"/>
    </row>
    <row r="3251" spans="1:17" x14ac:dyDescent="0.2">
      <c r="A3251" s="5">
        <v>2014</v>
      </c>
      <c r="B3251" s="4" t="s">
        <v>435</v>
      </c>
      <c r="C3251" s="5" t="s">
        <v>436</v>
      </c>
      <c r="D3251" s="5">
        <v>389.15300000000002</v>
      </c>
      <c r="E3251" s="5">
        <v>6721.8609999999999</v>
      </c>
      <c r="F3251" s="5">
        <v>80</v>
      </c>
      <c r="G3251" s="5">
        <v>1830.884</v>
      </c>
      <c r="H3251" s="5">
        <v>4890.9769999999999</v>
      </c>
      <c r="I3251" s="5">
        <v>12.331</v>
      </c>
      <c r="J3251" s="5"/>
      <c r="K3251" s="5">
        <v>0</v>
      </c>
      <c r="L3251" s="5">
        <v>1096.3140000000001</v>
      </c>
      <c r="M3251" s="5">
        <v>387.548</v>
      </c>
      <c r="N3251" s="5">
        <v>708.71900000000005</v>
      </c>
      <c r="O3251" s="5">
        <v>101010</v>
      </c>
      <c r="P3251" s="3"/>
      <c r="Q3251" s="3"/>
    </row>
    <row r="3252" spans="1:17" x14ac:dyDescent="0.2">
      <c r="A3252" s="2">
        <v>2015</v>
      </c>
      <c r="B3252" s="1" t="s">
        <v>435</v>
      </c>
      <c r="C3252" s="2" t="s">
        <v>436</v>
      </c>
      <c r="D3252" s="2">
        <v>793.51800000000003</v>
      </c>
      <c r="E3252" s="2">
        <v>7152.0119999999997</v>
      </c>
      <c r="F3252" s="2">
        <v>531.53700000000003</v>
      </c>
      <c r="G3252" s="2">
        <v>2254.56</v>
      </c>
      <c r="H3252" s="2">
        <v>4897.4520000000002</v>
      </c>
      <c r="I3252" s="2">
        <v>21.986999999999998</v>
      </c>
      <c r="J3252" s="2"/>
      <c r="K3252" s="2">
        <v>0</v>
      </c>
      <c r="L3252" s="2">
        <v>665.64700000000005</v>
      </c>
      <c r="M3252" s="2">
        <v>243.375</v>
      </c>
      <c r="N3252" s="2">
        <v>422.22500000000002</v>
      </c>
      <c r="O3252" s="2">
        <v>101010</v>
      </c>
      <c r="P3252" s="3"/>
      <c r="Q3252" s="3"/>
    </row>
    <row r="3253" spans="1:17" x14ac:dyDescent="0.2">
      <c r="A3253" s="5">
        <v>2016</v>
      </c>
      <c r="B3253" s="4" t="s">
        <v>435</v>
      </c>
      <c r="C3253" s="5" t="s">
        <v>436</v>
      </c>
      <c r="D3253" s="5">
        <v>977.27499999999998</v>
      </c>
      <c r="E3253" s="5">
        <v>6832.0190000000002</v>
      </c>
      <c r="F3253" s="5">
        <v>491.84699999999998</v>
      </c>
      <c r="G3253" s="5">
        <v>2271.0940000000001</v>
      </c>
      <c r="H3253" s="5">
        <v>4560.9250000000002</v>
      </c>
      <c r="I3253" s="5">
        <v>25.672000000000001</v>
      </c>
      <c r="J3253" s="5"/>
      <c r="K3253" s="5">
        <v>0</v>
      </c>
      <c r="L3253" s="5">
        <v>-72.667000000000002</v>
      </c>
      <c r="M3253" s="5">
        <v>-19.677</v>
      </c>
      <c r="N3253" s="5">
        <v>-56.828000000000003</v>
      </c>
      <c r="O3253" s="5">
        <v>101010</v>
      </c>
      <c r="P3253" s="3"/>
      <c r="Q3253" s="3"/>
    </row>
    <row r="3254" spans="1:17" x14ac:dyDescent="0.2">
      <c r="A3254" s="2">
        <v>2017</v>
      </c>
      <c r="B3254" s="1" t="s">
        <v>435</v>
      </c>
      <c r="C3254" s="2" t="s">
        <v>436</v>
      </c>
      <c r="D3254" s="2">
        <v>598.30499999999995</v>
      </c>
      <c r="E3254" s="2">
        <v>6439.9880000000003</v>
      </c>
      <c r="F3254" s="2">
        <v>492.90199999999999</v>
      </c>
      <c r="G3254" s="2">
        <v>2275.3969999999999</v>
      </c>
      <c r="H3254" s="2">
        <v>4164.5910000000003</v>
      </c>
      <c r="I3254" s="2">
        <v>20.035</v>
      </c>
      <c r="J3254" s="2"/>
      <c r="K3254" s="2">
        <v>0</v>
      </c>
      <c r="L3254" s="2">
        <v>-184.59800000000001</v>
      </c>
      <c r="M3254" s="2">
        <v>-56.734999999999999</v>
      </c>
      <c r="N3254" s="2">
        <v>-128.21199999999999</v>
      </c>
      <c r="O3254" s="2">
        <v>101010</v>
      </c>
      <c r="P3254" s="3"/>
      <c r="Q3254" s="3"/>
    </row>
    <row r="3255" spans="1:17" x14ac:dyDescent="0.2">
      <c r="A3255" s="5">
        <v>2018</v>
      </c>
      <c r="B3255" s="4" t="s">
        <v>435</v>
      </c>
      <c r="C3255" s="5" t="s">
        <v>436</v>
      </c>
      <c r="D3255" s="5">
        <v>365.64600000000002</v>
      </c>
      <c r="E3255" s="5">
        <v>6214.8670000000002</v>
      </c>
      <c r="F3255" s="5">
        <v>493.96800000000002</v>
      </c>
      <c r="G3255" s="5">
        <v>1832.1320000000001</v>
      </c>
      <c r="H3255" s="5">
        <v>4382.7349999999997</v>
      </c>
      <c r="I3255" s="5">
        <v>24.664999999999999</v>
      </c>
      <c r="J3255" s="5"/>
      <c r="K3255" s="5">
        <v>0</v>
      </c>
      <c r="L3255" s="5">
        <v>15.840999999999999</v>
      </c>
      <c r="M3255" s="5">
        <v>-477.16899999999998</v>
      </c>
      <c r="N3255" s="5">
        <v>482.67200000000003</v>
      </c>
      <c r="O3255" s="5">
        <v>101010</v>
      </c>
      <c r="P3255" s="3"/>
      <c r="Q3255" s="3"/>
    </row>
    <row r="3256" spans="1:17" x14ac:dyDescent="0.2">
      <c r="A3256" s="2">
        <v>2019</v>
      </c>
      <c r="B3256" s="1" t="s">
        <v>435</v>
      </c>
      <c r="C3256" s="2" t="s">
        <v>436</v>
      </c>
      <c r="D3256" s="2">
        <v>432.19400000000002</v>
      </c>
      <c r="E3256" s="2">
        <v>5839.5150000000003</v>
      </c>
      <c r="F3256" s="2">
        <v>479.35599999999999</v>
      </c>
      <c r="G3256" s="2">
        <v>1827.2919999999999</v>
      </c>
      <c r="H3256" s="2">
        <v>4012.223</v>
      </c>
      <c r="I3256" s="2">
        <v>23.488</v>
      </c>
      <c r="J3256" s="2"/>
      <c r="K3256" s="2">
        <v>0</v>
      </c>
      <c r="L3256" s="2">
        <v>-51.222000000000001</v>
      </c>
      <c r="M3256" s="2">
        <v>-18.712</v>
      </c>
      <c r="N3256" s="2">
        <v>-33.655999999999999</v>
      </c>
      <c r="O3256" s="2">
        <v>101010</v>
      </c>
      <c r="P3256" s="3"/>
      <c r="Q3256" s="3"/>
    </row>
    <row r="3257" spans="1:17" x14ac:dyDescent="0.2">
      <c r="A3257" s="5">
        <v>2013</v>
      </c>
      <c r="B3257" s="4" t="s">
        <v>437</v>
      </c>
      <c r="C3257" s="5" t="s">
        <v>438</v>
      </c>
      <c r="D3257" s="5">
        <v>2182</v>
      </c>
      <c r="E3257" s="5">
        <v>68775</v>
      </c>
      <c r="F3257" s="5">
        <v>956</v>
      </c>
      <c r="G3257" s="5">
        <v>30400</v>
      </c>
      <c r="H3257" s="5">
        <v>37988</v>
      </c>
      <c r="I3257" s="5">
        <v>57</v>
      </c>
      <c r="J3257" s="5"/>
      <c r="K3257" s="5"/>
      <c r="L3257" s="5">
        <v>2871</v>
      </c>
      <c r="M3257" s="5">
        <v>820</v>
      </c>
      <c r="N3257" s="5">
        <v>2051</v>
      </c>
      <c r="O3257" s="5">
        <v>452020</v>
      </c>
      <c r="P3257" s="3"/>
      <c r="Q3257" s="3"/>
    </row>
    <row r="3258" spans="1:17" x14ac:dyDescent="0.2">
      <c r="A3258" s="2">
        <v>2014</v>
      </c>
      <c r="B3258" s="1" t="s">
        <v>437</v>
      </c>
      <c r="C3258" s="2" t="s">
        <v>438</v>
      </c>
      <c r="D3258" s="2">
        <v>2319</v>
      </c>
      <c r="E3258" s="2">
        <v>65071</v>
      </c>
      <c r="F3258" s="2">
        <v>612</v>
      </c>
      <c r="G3258" s="2">
        <v>27899</v>
      </c>
      <c r="H3258" s="2">
        <v>36776</v>
      </c>
      <c r="I3258" s="2">
        <v>45</v>
      </c>
      <c r="J3258" s="2"/>
      <c r="K3258" s="2"/>
      <c r="L3258" s="2">
        <v>2244</v>
      </c>
      <c r="M3258" s="2">
        <v>596</v>
      </c>
      <c r="N3258" s="2">
        <v>1648</v>
      </c>
      <c r="O3258" s="2">
        <v>452020</v>
      </c>
      <c r="P3258" s="3"/>
      <c r="Q3258" s="3"/>
    </row>
    <row r="3259" spans="1:17" x14ac:dyDescent="0.2">
      <c r="A3259" s="5">
        <v>2015</v>
      </c>
      <c r="B3259" s="4" t="s">
        <v>437</v>
      </c>
      <c r="C3259" s="5" t="s">
        <v>438</v>
      </c>
      <c r="D3259" s="5">
        <v>9842</v>
      </c>
      <c r="E3259" s="5">
        <v>81270</v>
      </c>
      <c r="F3259" s="5">
        <v>15264</v>
      </c>
      <c r="G3259" s="5">
        <v>47352</v>
      </c>
      <c r="H3259" s="5">
        <v>33535</v>
      </c>
      <c r="I3259" s="5">
        <v>29</v>
      </c>
      <c r="J3259" s="5"/>
      <c r="K3259" s="5"/>
      <c r="L3259" s="5">
        <v>1470</v>
      </c>
      <c r="M3259" s="5">
        <v>-991</v>
      </c>
      <c r="N3259" s="5">
        <v>2461</v>
      </c>
      <c r="O3259" s="5">
        <v>452020</v>
      </c>
      <c r="P3259" s="3"/>
      <c r="Q3259" s="3"/>
    </row>
    <row r="3260" spans="1:17" x14ac:dyDescent="0.2">
      <c r="A3260" s="2">
        <v>2016</v>
      </c>
      <c r="B3260" s="1" t="s">
        <v>437</v>
      </c>
      <c r="C3260" s="2" t="s">
        <v>438</v>
      </c>
      <c r="D3260" s="2">
        <v>12987</v>
      </c>
      <c r="E3260" s="2">
        <v>79679</v>
      </c>
      <c r="F3260" s="2">
        <v>15384</v>
      </c>
      <c r="G3260" s="2">
        <v>48161</v>
      </c>
      <c r="H3260" s="2">
        <v>31448</v>
      </c>
      <c r="I3260" s="2">
        <v>328</v>
      </c>
      <c r="J3260" s="2"/>
      <c r="K3260" s="2"/>
      <c r="L3260" s="2">
        <v>4079</v>
      </c>
      <c r="M3260" s="2">
        <v>918</v>
      </c>
      <c r="N3260" s="2">
        <v>3161</v>
      </c>
      <c r="O3260" s="2">
        <v>452020</v>
      </c>
      <c r="P3260" s="3"/>
      <c r="Q3260" s="3"/>
    </row>
    <row r="3261" spans="1:17" x14ac:dyDescent="0.2">
      <c r="A3261" s="5">
        <v>2017</v>
      </c>
      <c r="B3261" s="4" t="s">
        <v>437</v>
      </c>
      <c r="C3261" s="5" t="s">
        <v>438</v>
      </c>
      <c r="D3261" s="5">
        <v>9579</v>
      </c>
      <c r="E3261" s="5">
        <v>61406</v>
      </c>
      <c r="F3261" s="5">
        <v>13187</v>
      </c>
      <c r="G3261" s="5">
        <v>37901</v>
      </c>
      <c r="H3261" s="5">
        <v>23466</v>
      </c>
      <c r="I3261" s="5">
        <v>334</v>
      </c>
      <c r="J3261" s="5"/>
      <c r="K3261" s="5"/>
      <c r="L3261" s="5">
        <v>272</v>
      </c>
      <c r="M3261" s="5">
        <v>-164</v>
      </c>
      <c r="N3261" s="5">
        <v>344</v>
      </c>
      <c r="O3261" s="5">
        <v>452020</v>
      </c>
      <c r="P3261" s="3"/>
      <c r="Q3261" s="3"/>
    </row>
    <row r="3262" spans="1:17" x14ac:dyDescent="0.2">
      <c r="A3262" s="2">
        <v>2018</v>
      </c>
      <c r="B3262" s="1" t="s">
        <v>437</v>
      </c>
      <c r="C3262" s="2" t="s">
        <v>438</v>
      </c>
      <c r="D3262" s="2">
        <v>4880</v>
      </c>
      <c r="E3262" s="2">
        <v>55493</v>
      </c>
      <c r="F3262" s="2">
        <v>11332</v>
      </c>
      <c r="G3262" s="2">
        <v>34219</v>
      </c>
      <c r="H3262" s="2">
        <v>21239</v>
      </c>
      <c r="I3262" s="2">
        <v>353</v>
      </c>
      <c r="J3262" s="2"/>
      <c r="K3262" s="2"/>
      <c r="L3262" s="2">
        <v>268</v>
      </c>
      <c r="M3262" s="2">
        <v>-1744</v>
      </c>
      <c r="N3262" s="2">
        <v>1908</v>
      </c>
      <c r="O3262" s="2">
        <v>452020</v>
      </c>
      <c r="P3262" s="3"/>
      <c r="Q3262" s="3"/>
    </row>
    <row r="3263" spans="1:17" x14ac:dyDescent="0.2">
      <c r="A3263" s="5">
        <v>2019</v>
      </c>
      <c r="B3263" s="4" t="s">
        <v>437</v>
      </c>
      <c r="C3263" s="5" t="s">
        <v>438</v>
      </c>
      <c r="D3263" s="5">
        <v>4076</v>
      </c>
      <c r="E3263" s="5">
        <v>51803</v>
      </c>
      <c r="F3263" s="5">
        <v>12836</v>
      </c>
      <c r="G3263" s="5">
        <v>34654</v>
      </c>
      <c r="H3263" s="5">
        <v>17098</v>
      </c>
      <c r="I3263" s="5">
        <v>311</v>
      </c>
      <c r="J3263" s="5"/>
      <c r="K3263" s="5"/>
      <c r="L3263" s="5">
        <v>1553</v>
      </c>
      <c r="M3263" s="5">
        <v>504</v>
      </c>
      <c r="N3263" s="5">
        <v>1049</v>
      </c>
      <c r="O3263" s="5">
        <v>452020</v>
      </c>
      <c r="P3263" s="3"/>
      <c r="Q3263" s="3"/>
    </row>
    <row r="3264" spans="1:17" x14ac:dyDescent="0.2">
      <c r="A3264" s="2">
        <v>2004</v>
      </c>
      <c r="B3264" s="1" t="s">
        <v>439</v>
      </c>
      <c r="C3264" s="2" t="s">
        <v>440</v>
      </c>
      <c r="D3264" s="2">
        <v>12974</v>
      </c>
      <c r="E3264" s="2">
        <v>76138</v>
      </c>
      <c r="F3264" s="2">
        <v>6484</v>
      </c>
      <c r="G3264" s="2">
        <v>38574</v>
      </c>
      <c r="H3264" s="2">
        <v>37564</v>
      </c>
      <c r="I3264" s="2">
        <v>247</v>
      </c>
      <c r="J3264" s="2">
        <v>238</v>
      </c>
      <c r="K3264" s="2"/>
      <c r="L3264" s="2">
        <v>4196</v>
      </c>
      <c r="M3264" s="2">
        <v>699</v>
      </c>
      <c r="N3264" s="2">
        <v>3497</v>
      </c>
      <c r="O3264" s="2">
        <v>452020</v>
      </c>
      <c r="P3264" s="3"/>
      <c r="Q3264" s="3"/>
    </row>
    <row r="3265" spans="1:17" x14ac:dyDescent="0.2">
      <c r="A3265" s="5">
        <v>2005</v>
      </c>
      <c r="B3265" s="4" t="s">
        <v>439</v>
      </c>
      <c r="C3265" s="5" t="s">
        <v>440</v>
      </c>
      <c r="D3265" s="5">
        <v>13929</v>
      </c>
      <c r="E3265" s="5">
        <v>77317</v>
      </c>
      <c r="F3265" s="5">
        <v>4574</v>
      </c>
      <c r="G3265" s="5">
        <v>40141</v>
      </c>
      <c r="H3265" s="5">
        <v>37176</v>
      </c>
      <c r="I3265" s="5">
        <v>334</v>
      </c>
      <c r="J3265" s="5">
        <v>424</v>
      </c>
      <c r="K3265" s="5"/>
      <c r="L3265" s="5">
        <v>3543</v>
      </c>
      <c r="M3265" s="5">
        <v>1145</v>
      </c>
      <c r="N3265" s="5">
        <v>2398</v>
      </c>
      <c r="O3265" s="5">
        <v>452020</v>
      </c>
      <c r="P3265" s="3"/>
      <c r="Q3265" s="3"/>
    </row>
    <row r="3266" spans="1:17" x14ac:dyDescent="0.2">
      <c r="A3266" s="2">
        <v>2006</v>
      </c>
      <c r="B3266" s="1" t="s">
        <v>439</v>
      </c>
      <c r="C3266" s="2" t="s">
        <v>440</v>
      </c>
      <c r="D3266" s="2">
        <v>16422</v>
      </c>
      <c r="E3266" s="2">
        <v>81981</v>
      </c>
      <c r="F3266" s="2">
        <v>4571</v>
      </c>
      <c r="G3266" s="2">
        <v>43837</v>
      </c>
      <c r="H3266" s="2">
        <v>38144</v>
      </c>
      <c r="I3266" s="2">
        <v>336</v>
      </c>
      <c r="J3266" s="2">
        <v>623</v>
      </c>
      <c r="K3266" s="2"/>
      <c r="L3266" s="2">
        <v>7191</v>
      </c>
      <c r="M3266" s="2">
        <v>993</v>
      </c>
      <c r="N3266" s="2">
        <v>6198</v>
      </c>
      <c r="O3266" s="2">
        <v>452020</v>
      </c>
      <c r="P3266" s="3"/>
      <c r="Q3266" s="3"/>
    </row>
    <row r="3267" spans="1:17" x14ac:dyDescent="0.2">
      <c r="A3267" s="5">
        <v>2007</v>
      </c>
      <c r="B3267" s="4" t="s">
        <v>439</v>
      </c>
      <c r="C3267" s="5" t="s">
        <v>440</v>
      </c>
      <c r="D3267" s="5">
        <v>11445</v>
      </c>
      <c r="E3267" s="5">
        <v>88699</v>
      </c>
      <c r="F3267" s="5">
        <v>5672</v>
      </c>
      <c r="G3267" s="5">
        <v>50173</v>
      </c>
      <c r="H3267" s="5">
        <v>38526</v>
      </c>
      <c r="I3267" s="5">
        <v>531</v>
      </c>
      <c r="J3267" s="5">
        <v>598</v>
      </c>
      <c r="K3267" s="5"/>
      <c r="L3267" s="5">
        <v>9177</v>
      </c>
      <c r="M3267" s="5">
        <v>1913</v>
      </c>
      <c r="N3267" s="5">
        <v>7264</v>
      </c>
      <c r="O3267" s="5">
        <v>452020</v>
      </c>
      <c r="P3267" s="3"/>
      <c r="Q3267" s="3"/>
    </row>
    <row r="3268" spans="1:17" x14ac:dyDescent="0.2">
      <c r="A3268" s="2">
        <v>2008</v>
      </c>
      <c r="B3268" s="1" t="s">
        <v>439</v>
      </c>
      <c r="C3268" s="2" t="s">
        <v>440</v>
      </c>
      <c r="D3268" s="2">
        <v>10246</v>
      </c>
      <c r="E3268" s="2">
        <v>113331</v>
      </c>
      <c r="F3268" s="2">
        <v>10350</v>
      </c>
      <c r="G3268" s="2">
        <v>74389</v>
      </c>
      <c r="H3268" s="2">
        <v>38942</v>
      </c>
      <c r="I3268" s="2">
        <v>467</v>
      </c>
      <c r="J3268" s="2">
        <v>401</v>
      </c>
      <c r="K3268" s="2"/>
      <c r="L3268" s="2">
        <v>10473</v>
      </c>
      <c r="M3268" s="2">
        <v>2144</v>
      </c>
      <c r="N3268" s="2">
        <v>8329</v>
      </c>
      <c r="O3268" s="2">
        <v>452020</v>
      </c>
      <c r="P3268" s="3"/>
      <c r="Q3268" s="3"/>
    </row>
    <row r="3269" spans="1:17" x14ac:dyDescent="0.2">
      <c r="A3269" s="5">
        <v>2009</v>
      </c>
      <c r="B3269" s="4" t="s">
        <v>439</v>
      </c>
      <c r="C3269" s="5" t="s">
        <v>440</v>
      </c>
      <c r="D3269" s="5">
        <v>13334</v>
      </c>
      <c r="E3269" s="5">
        <v>114799</v>
      </c>
      <c r="F3269" s="5">
        <v>15123</v>
      </c>
      <c r="G3269" s="5">
        <v>74282</v>
      </c>
      <c r="H3269" s="5">
        <v>40517</v>
      </c>
      <c r="I3269" s="5">
        <v>597</v>
      </c>
      <c r="J3269" s="5">
        <v>119</v>
      </c>
      <c r="K3269" s="5"/>
      <c r="L3269" s="5">
        <v>9415</v>
      </c>
      <c r="M3269" s="5">
        <v>1755</v>
      </c>
      <c r="N3269" s="5">
        <v>7660</v>
      </c>
      <c r="O3269" s="5">
        <v>452020</v>
      </c>
      <c r="P3269" s="3"/>
      <c r="Q3269" s="3"/>
    </row>
    <row r="3270" spans="1:17" x14ac:dyDescent="0.2">
      <c r="A3270" s="2">
        <v>2010</v>
      </c>
      <c r="B3270" s="1" t="s">
        <v>439</v>
      </c>
      <c r="C3270" s="2" t="s">
        <v>440</v>
      </c>
      <c r="D3270" s="2">
        <v>10934</v>
      </c>
      <c r="E3270" s="2">
        <v>124503</v>
      </c>
      <c r="F3270" s="2">
        <v>17474</v>
      </c>
      <c r="G3270" s="2">
        <v>83722</v>
      </c>
      <c r="H3270" s="2">
        <v>40449</v>
      </c>
      <c r="I3270" s="2">
        <v>417</v>
      </c>
      <c r="J3270" s="2">
        <v>111</v>
      </c>
      <c r="K3270" s="2">
        <v>109</v>
      </c>
      <c r="L3270" s="2">
        <v>11083</v>
      </c>
      <c r="M3270" s="2">
        <v>2213</v>
      </c>
      <c r="N3270" s="2">
        <v>8761</v>
      </c>
      <c r="O3270" s="2">
        <v>452020</v>
      </c>
      <c r="P3270" s="3"/>
      <c r="Q3270" s="3"/>
    </row>
    <row r="3271" spans="1:17" x14ac:dyDescent="0.2">
      <c r="A3271" s="5">
        <v>2011</v>
      </c>
      <c r="B3271" s="4" t="s">
        <v>439</v>
      </c>
      <c r="C3271" s="5" t="s">
        <v>440</v>
      </c>
      <c r="D3271" s="5">
        <v>8043</v>
      </c>
      <c r="E3271" s="5">
        <v>129517</v>
      </c>
      <c r="F3271" s="5">
        <v>26896</v>
      </c>
      <c r="G3271" s="5">
        <v>90513</v>
      </c>
      <c r="H3271" s="5">
        <v>38625</v>
      </c>
      <c r="I3271" s="5">
        <v>551</v>
      </c>
      <c r="J3271" s="5">
        <v>167</v>
      </c>
      <c r="K3271" s="5">
        <v>74</v>
      </c>
      <c r="L3271" s="5">
        <v>9056</v>
      </c>
      <c r="M3271" s="5">
        <v>1908</v>
      </c>
      <c r="N3271" s="5">
        <v>7074</v>
      </c>
      <c r="O3271" s="5">
        <v>452020</v>
      </c>
      <c r="P3271" s="3"/>
      <c r="Q3271" s="3"/>
    </row>
    <row r="3272" spans="1:17" x14ac:dyDescent="0.2">
      <c r="A3272" s="2">
        <v>2012</v>
      </c>
      <c r="B3272" s="1" t="s">
        <v>439</v>
      </c>
      <c r="C3272" s="2" t="s">
        <v>440</v>
      </c>
      <c r="D3272" s="2">
        <v>11707</v>
      </c>
      <c r="E3272" s="2">
        <v>108768</v>
      </c>
      <c r="F3272" s="2">
        <v>27533</v>
      </c>
      <c r="G3272" s="2">
        <v>85935</v>
      </c>
      <c r="H3272" s="2">
        <v>22436</v>
      </c>
      <c r="I3272" s="2">
        <v>865</v>
      </c>
      <c r="J3272" s="2">
        <v>155</v>
      </c>
      <c r="K3272" s="2"/>
      <c r="L3272" s="2">
        <v>-11933</v>
      </c>
      <c r="M3272" s="2">
        <v>717</v>
      </c>
      <c r="N3272" s="2">
        <v>-12650</v>
      </c>
      <c r="O3272" s="2">
        <v>452020</v>
      </c>
      <c r="P3272" s="3"/>
      <c r="Q3272" s="3"/>
    </row>
    <row r="3273" spans="1:17" x14ac:dyDescent="0.2">
      <c r="A3273" s="5">
        <v>2013</v>
      </c>
      <c r="B3273" s="4" t="s">
        <v>439</v>
      </c>
      <c r="C3273" s="5" t="s">
        <v>440</v>
      </c>
      <c r="D3273" s="5">
        <v>12163</v>
      </c>
      <c r="E3273" s="5">
        <v>105676</v>
      </c>
      <c r="F3273" s="5">
        <v>21834</v>
      </c>
      <c r="G3273" s="5">
        <v>78020</v>
      </c>
      <c r="H3273" s="5">
        <v>27269</v>
      </c>
      <c r="I3273" s="5">
        <v>738</v>
      </c>
      <c r="J3273" s="5">
        <v>148</v>
      </c>
      <c r="K3273" s="5"/>
      <c r="L3273" s="5">
        <v>6510</v>
      </c>
      <c r="M3273" s="5">
        <v>1397</v>
      </c>
      <c r="N3273" s="5">
        <v>5113</v>
      </c>
      <c r="O3273" s="5">
        <v>452020</v>
      </c>
      <c r="P3273" s="3"/>
      <c r="Q3273" s="3"/>
    </row>
    <row r="3274" spans="1:17" x14ac:dyDescent="0.2">
      <c r="A3274" s="2">
        <v>2014</v>
      </c>
      <c r="B3274" s="1" t="s">
        <v>439</v>
      </c>
      <c r="C3274" s="2" t="s">
        <v>440</v>
      </c>
      <c r="D3274" s="2">
        <v>15133</v>
      </c>
      <c r="E3274" s="2">
        <v>103206</v>
      </c>
      <c r="F3274" s="2">
        <v>18694</v>
      </c>
      <c r="G3274" s="2">
        <v>76079</v>
      </c>
      <c r="H3274" s="2">
        <v>26731</v>
      </c>
      <c r="I3274" s="2">
        <v>621</v>
      </c>
      <c r="J3274" s="2">
        <v>136</v>
      </c>
      <c r="K3274" s="2"/>
      <c r="L3274" s="2">
        <v>6557</v>
      </c>
      <c r="M3274" s="2">
        <v>1544</v>
      </c>
      <c r="N3274" s="2">
        <v>5013</v>
      </c>
      <c r="O3274" s="2">
        <v>452020</v>
      </c>
      <c r="P3274" s="3"/>
      <c r="Q3274" s="3"/>
    </row>
    <row r="3275" spans="1:17" x14ac:dyDescent="0.2">
      <c r="A3275" s="5">
        <v>2015</v>
      </c>
      <c r="B3275" s="4" t="s">
        <v>439</v>
      </c>
      <c r="C3275" s="5" t="s">
        <v>440</v>
      </c>
      <c r="D3275" s="5">
        <v>17433</v>
      </c>
      <c r="E3275" s="5">
        <v>106882</v>
      </c>
      <c r="F3275" s="5">
        <v>24101</v>
      </c>
      <c r="G3275" s="5">
        <v>78731</v>
      </c>
      <c r="H3275" s="5">
        <v>27768</v>
      </c>
      <c r="I3275" s="5">
        <v>567</v>
      </c>
      <c r="J3275" s="5">
        <v>129</v>
      </c>
      <c r="K3275" s="5"/>
      <c r="L3275" s="5">
        <v>4732</v>
      </c>
      <c r="M3275" s="5">
        <v>178</v>
      </c>
      <c r="N3275" s="5">
        <v>4554</v>
      </c>
      <c r="O3275" s="5">
        <v>452020</v>
      </c>
      <c r="P3275" s="3"/>
      <c r="Q3275" s="3"/>
    </row>
    <row r="3276" spans="1:17" x14ac:dyDescent="0.2">
      <c r="A3276" s="2">
        <v>2016</v>
      </c>
      <c r="B3276" s="1" t="s">
        <v>439</v>
      </c>
      <c r="C3276" s="2" t="s">
        <v>440</v>
      </c>
      <c r="D3276" s="2">
        <v>6288</v>
      </c>
      <c r="E3276" s="2">
        <v>29010</v>
      </c>
      <c r="F3276" s="2">
        <v>6809</v>
      </c>
      <c r="G3276" s="2">
        <v>32899</v>
      </c>
      <c r="H3276" s="2">
        <v>-3889</v>
      </c>
      <c r="I3276" s="2">
        <v>273</v>
      </c>
      <c r="J3276" s="2">
        <v>24</v>
      </c>
      <c r="K3276" s="2"/>
      <c r="L3276" s="2">
        <v>3761</v>
      </c>
      <c r="M3276" s="2">
        <v>1095</v>
      </c>
      <c r="N3276" s="2">
        <v>2496</v>
      </c>
      <c r="O3276" s="2">
        <v>452020</v>
      </c>
      <c r="P3276" s="3"/>
      <c r="Q3276" s="3"/>
    </row>
    <row r="3277" spans="1:17" x14ac:dyDescent="0.2">
      <c r="A3277" s="5">
        <v>2017</v>
      </c>
      <c r="B3277" s="4" t="s">
        <v>439</v>
      </c>
      <c r="C3277" s="5" t="s">
        <v>440</v>
      </c>
      <c r="D3277" s="5">
        <v>8146</v>
      </c>
      <c r="E3277" s="5">
        <v>32913</v>
      </c>
      <c r="F3277" s="5">
        <v>6843</v>
      </c>
      <c r="G3277" s="5">
        <v>36321</v>
      </c>
      <c r="H3277" s="5">
        <v>-3408</v>
      </c>
      <c r="I3277" s="5">
        <v>309</v>
      </c>
      <c r="J3277" s="5">
        <v>66</v>
      </c>
      <c r="K3277" s="5">
        <v>0</v>
      </c>
      <c r="L3277" s="5">
        <v>3276</v>
      </c>
      <c r="M3277" s="5">
        <v>750</v>
      </c>
      <c r="N3277" s="5">
        <v>2526</v>
      </c>
      <c r="O3277" s="5">
        <v>452020</v>
      </c>
      <c r="P3277" s="3"/>
      <c r="Q3277" s="3"/>
    </row>
    <row r="3278" spans="1:17" x14ac:dyDescent="0.2">
      <c r="A3278" s="2">
        <v>2018</v>
      </c>
      <c r="B3278" s="1" t="s">
        <v>439</v>
      </c>
      <c r="C3278" s="2" t="s">
        <v>440</v>
      </c>
      <c r="D3278" s="2">
        <v>5877</v>
      </c>
      <c r="E3278" s="2">
        <v>34622</v>
      </c>
      <c r="F3278" s="2">
        <v>5089</v>
      </c>
      <c r="G3278" s="2">
        <v>35261</v>
      </c>
      <c r="H3278" s="2">
        <v>-639</v>
      </c>
      <c r="I3278" s="2">
        <v>312</v>
      </c>
      <c r="J3278" s="2">
        <v>116</v>
      </c>
      <c r="K3278" s="2">
        <v>0</v>
      </c>
      <c r="L3278" s="2">
        <v>3013</v>
      </c>
      <c r="M3278" s="2">
        <v>-2314</v>
      </c>
      <c r="N3278" s="2">
        <v>5327</v>
      </c>
      <c r="O3278" s="2">
        <v>452020</v>
      </c>
      <c r="P3278" s="3"/>
      <c r="Q3278" s="3"/>
    </row>
    <row r="3279" spans="1:17" x14ac:dyDescent="0.2">
      <c r="A3279" s="5">
        <v>2019</v>
      </c>
      <c r="B3279" s="4" t="s">
        <v>439</v>
      </c>
      <c r="C3279" s="5" t="s">
        <v>440</v>
      </c>
      <c r="D3279" s="5">
        <v>4537</v>
      </c>
      <c r="E3279" s="5">
        <v>33467</v>
      </c>
      <c r="F3279" s="5">
        <v>5087</v>
      </c>
      <c r="G3279" s="5">
        <v>34660</v>
      </c>
      <c r="H3279" s="5">
        <v>-1193</v>
      </c>
      <c r="I3279" s="5">
        <v>242</v>
      </c>
      <c r="J3279" s="5">
        <v>80</v>
      </c>
      <c r="K3279" s="5">
        <v>0</v>
      </c>
      <c r="L3279" s="5">
        <v>2523</v>
      </c>
      <c r="M3279" s="5">
        <v>-629</v>
      </c>
      <c r="N3279" s="5">
        <v>3152</v>
      </c>
      <c r="O3279" s="5">
        <v>452020</v>
      </c>
      <c r="P3279" s="3"/>
      <c r="Q3279" s="3"/>
    </row>
    <row r="3280" spans="1:17" x14ac:dyDescent="0.2">
      <c r="A3280" s="2">
        <v>2003</v>
      </c>
      <c r="B3280" s="1" t="s">
        <v>441</v>
      </c>
      <c r="C3280" s="2" t="s">
        <v>442</v>
      </c>
      <c r="D3280" s="2">
        <v>1617.104</v>
      </c>
      <c r="E3280" s="2">
        <v>5380.0259999999998</v>
      </c>
      <c r="F3280" s="2">
        <v>821.48</v>
      </c>
      <c r="G3280" s="2">
        <v>3483.0169999999998</v>
      </c>
      <c r="H3280" s="2">
        <v>1897.009</v>
      </c>
      <c r="I3280" s="2">
        <v>84.555999999999997</v>
      </c>
      <c r="J3280" s="2"/>
      <c r="K3280" s="2"/>
      <c r="L3280" s="2">
        <v>1164.1569999999999</v>
      </c>
      <c r="M3280" s="2">
        <v>459.90100000000001</v>
      </c>
      <c r="N3280" s="2">
        <v>697.89700000000005</v>
      </c>
      <c r="O3280" s="2">
        <v>253020</v>
      </c>
      <c r="P3280" s="3"/>
      <c r="Q3280" s="3"/>
    </row>
    <row r="3281" spans="1:17" x14ac:dyDescent="0.2">
      <c r="A3281" s="5">
        <v>2004</v>
      </c>
      <c r="B3281" s="4" t="s">
        <v>441</v>
      </c>
      <c r="C3281" s="5" t="s">
        <v>442</v>
      </c>
      <c r="D3281" s="5">
        <v>1617.1220000000001</v>
      </c>
      <c r="E3281" s="5">
        <v>5538.0559999999996</v>
      </c>
      <c r="F3281" s="5">
        <v>948.61800000000005</v>
      </c>
      <c r="G3281" s="5">
        <v>3588.788</v>
      </c>
      <c r="H3281" s="5">
        <v>1949.268</v>
      </c>
      <c r="I3281" s="5">
        <v>62.366999999999997</v>
      </c>
      <c r="J3281" s="5"/>
      <c r="K3281" s="5"/>
      <c r="L3281" s="5">
        <v>1017.715</v>
      </c>
      <c r="M3281" s="5">
        <v>393.80500000000001</v>
      </c>
      <c r="N3281" s="5">
        <v>623.91</v>
      </c>
      <c r="O3281" s="5">
        <v>253020</v>
      </c>
      <c r="P3281" s="3"/>
      <c r="Q3281" s="3"/>
    </row>
    <row r="3282" spans="1:17" x14ac:dyDescent="0.2">
      <c r="A3282" s="2">
        <v>2005</v>
      </c>
      <c r="B3282" s="1" t="s">
        <v>441</v>
      </c>
      <c r="C3282" s="2" t="s">
        <v>442</v>
      </c>
      <c r="D3282" s="2">
        <v>1088.4269999999999</v>
      </c>
      <c r="E3282" s="2">
        <v>5989.1350000000002</v>
      </c>
      <c r="F3282" s="2">
        <v>924.53099999999995</v>
      </c>
      <c r="G3282" s="2">
        <v>3841.3359999999998</v>
      </c>
      <c r="H3282" s="2">
        <v>2147.799</v>
      </c>
      <c r="I3282" s="2">
        <v>53.759</v>
      </c>
      <c r="J3282" s="2"/>
      <c r="K3282" s="2"/>
      <c r="L3282" s="2">
        <v>827.39300000000003</v>
      </c>
      <c r="M3282" s="2">
        <v>336.98500000000001</v>
      </c>
      <c r="N3282" s="2">
        <v>490.40800000000002</v>
      </c>
      <c r="O3282" s="2">
        <v>253020</v>
      </c>
      <c r="P3282" s="3"/>
      <c r="Q3282" s="3"/>
    </row>
    <row r="3283" spans="1:17" x14ac:dyDescent="0.2">
      <c r="A3283" s="5">
        <v>2006</v>
      </c>
      <c r="B3283" s="4" t="s">
        <v>441</v>
      </c>
      <c r="C3283" s="5" t="s">
        <v>442</v>
      </c>
      <c r="D3283" s="5">
        <v>1254.4839999999999</v>
      </c>
      <c r="E3283" s="5">
        <v>7499.4930000000004</v>
      </c>
      <c r="F3283" s="5">
        <v>529.11099999999999</v>
      </c>
      <c r="G3283" s="5">
        <v>6084.9939999999997</v>
      </c>
      <c r="H3283" s="5">
        <v>1414.499</v>
      </c>
      <c r="I3283" s="5">
        <v>50.52</v>
      </c>
      <c r="J3283" s="5"/>
      <c r="K3283" s="5"/>
      <c r="L3283" s="5">
        <v>635.798</v>
      </c>
      <c r="M3283" s="5">
        <v>261.46100000000001</v>
      </c>
      <c r="N3283" s="5">
        <v>-433.65300000000002</v>
      </c>
      <c r="O3283" s="5">
        <v>253020</v>
      </c>
      <c r="P3283" s="3"/>
      <c r="Q3283" s="3"/>
    </row>
    <row r="3284" spans="1:17" x14ac:dyDescent="0.2">
      <c r="A3284" s="2">
        <v>2007</v>
      </c>
      <c r="B3284" s="1" t="s">
        <v>441</v>
      </c>
      <c r="C3284" s="2" t="s">
        <v>442</v>
      </c>
      <c r="D3284" s="2">
        <v>945.87599999999998</v>
      </c>
      <c r="E3284" s="2">
        <v>5623.4250000000002</v>
      </c>
      <c r="F3284" s="2">
        <v>1143.07</v>
      </c>
      <c r="G3284" s="2">
        <v>4635.607</v>
      </c>
      <c r="H3284" s="2">
        <v>987.81799999999998</v>
      </c>
      <c r="I3284" s="2">
        <v>69.62</v>
      </c>
      <c r="J3284" s="2"/>
      <c r="K3284" s="2"/>
      <c r="L3284" s="2">
        <v>745.221</v>
      </c>
      <c r="M3284" s="2">
        <v>290.745</v>
      </c>
      <c r="N3284" s="2">
        <v>-308.64699999999999</v>
      </c>
      <c r="O3284" s="2">
        <v>253020</v>
      </c>
      <c r="P3284" s="3"/>
      <c r="Q3284" s="3"/>
    </row>
    <row r="3285" spans="1:17" x14ac:dyDescent="0.2">
      <c r="A3285" s="5">
        <v>2008</v>
      </c>
      <c r="B3285" s="4" t="s">
        <v>441</v>
      </c>
      <c r="C3285" s="5" t="s">
        <v>442</v>
      </c>
      <c r="D3285" s="5">
        <v>1706.319</v>
      </c>
      <c r="E3285" s="5">
        <v>5359.7219999999998</v>
      </c>
      <c r="F3285" s="5">
        <v>1140.904</v>
      </c>
      <c r="G3285" s="5">
        <v>3953.8629999999998</v>
      </c>
      <c r="H3285" s="5">
        <v>1405.8589999999999</v>
      </c>
      <c r="I3285" s="5">
        <v>89.959000000000003</v>
      </c>
      <c r="J3285" s="5"/>
      <c r="K3285" s="5"/>
      <c r="L3285" s="5">
        <v>839.37</v>
      </c>
      <c r="M3285" s="5">
        <v>326.315</v>
      </c>
      <c r="N3285" s="5">
        <v>485.673</v>
      </c>
      <c r="O3285" s="5">
        <v>253020</v>
      </c>
      <c r="P3285" s="3"/>
      <c r="Q3285" s="3"/>
    </row>
    <row r="3286" spans="1:17" x14ac:dyDescent="0.2">
      <c r="A3286" s="2">
        <v>2009</v>
      </c>
      <c r="B3286" s="1" t="s">
        <v>441</v>
      </c>
      <c r="C3286" s="2" t="s">
        <v>442</v>
      </c>
      <c r="D3286" s="2">
        <v>1838.395</v>
      </c>
      <c r="E3286" s="2">
        <v>5234.3180000000002</v>
      </c>
      <c r="F3286" s="2">
        <v>1113.8320000000001</v>
      </c>
      <c r="G3286" s="2">
        <v>3793.6880000000001</v>
      </c>
      <c r="H3286" s="2">
        <v>1440.63</v>
      </c>
      <c r="I3286" s="2">
        <v>82.111999999999995</v>
      </c>
      <c r="J3286" s="2">
        <v>0</v>
      </c>
      <c r="K3286" s="2"/>
      <c r="L3286" s="2">
        <v>784.13499999999999</v>
      </c>
      <c r="M3286" s="2">
        <v>295.18900000000002</v>
      </c>
      <c r="N3286" s="2">
        <v>479.24200000000002</v>
      </c>
      <c r="O3286" s="2">
        <v>253020</v>
      </c>
      <c r="P3286" s="3"/>
      <c r="Q3286" s="3"/>
    </row>
    <row r="3287" spans="1:17" x14ac:dyDescent="0.2">
      <c r="A3287" s="5">
        <v>2010</v>
      </c>
      <c r="B3287" s="4" t="s">
        <v>441</v>
      </c>
      <c r="C3287" s="5" t="s">
        <v>442</v>
      </c>
      <c r="D3287" s="5">
        <v>1726.2270000000001</v>
      </c>
      <c r="E3287" s="5">
        <v>5207.9610000000002</v>
      </c>
      <c r="F3287" s="5">
        <v>1078.191</v>
      </c>
      <c r="G3287" s="5">
        <v>3758.3870000000002</v>
      </c>
      <c r="H3287" s="5">
        <v>1449.5740000000001</v>
      </c>
      <c r="I3287" s="5">
        <v>86.947000000000003</v>
      </c>
      <c r="J3287" s="5">
        <v>0</v>
      </c>
      <c r="K3287" s="5">
        <v>0</v>
      </c>
      <c r="L3287" s="5">
        <v>677.02499999999998</v>
      </c>
      <c r="M3287" s="5">
        <v>257.62</v>
      </c>
      <c r="N3287" s="5">
        <v>406.11</v>
      </c>
      <c r="O3287" s="5">
        <v>253020</v>
      </c>
      <c r="P3287" s="3"/>
      <c r="Q3287" s="3"/>
    </row>
    <row r="3288" spans="1:17" x14ac:dyDescent="0.2">
      <c r="A3288" s="2">
        <v>2011</v>
      </c>
      <c r="B3288" s="1" t="s">
        <v>441</v>
      </c>
      <c r="C3288" s="2" t="s">
        <v>442</v>
      </c>
      <c r="D3288" s="2">
        <v>1993.471</v>
      </c>
      <c r="E3288" s="2">
        <v>4649.567</v>
      </c>
      <c r="F3288" s="2">
        <v>1040.549</v>
      </c>
      <c r="G3288" s="2">
        <v>3323.6750000000002</v>
      </c>
      <c r="H3288" s="2">
        <v>1325.8920000000001</v>
      </c>
      <c r="I3288" s="2">
        <v>85.353999999999999</v>
      </c>
      <c r="J3288" s="2">
        <v>0</v>
      </c>
      <c r="K3288" s="2">
        <v>0</v>
      </c>
      <c r="L3288" s="2">
        <v>576.07000000000005</v>
      </c>
      <c r="M3288" s="2">
        <v>230.102</v>
      </c>
      <c r="N3288" s="2">
        <v>265.93200000000002</v>
      </c>
      <c r="O3288" s="2">
        <v>253020</v>
      </c>
      <c r="P3288" s="3"/>
      <c r="Q3288" s="3"/>
    </row>
    <row r="3289" spans="1:17" x14ac:dyDescent="0.2">
      <c r="A3289" s="5">
        <v>2012</v>
      </c>
      <c r="B3289" s="4" t="s">
        <v>441</v>
      </c>
      <c r="C3289" s="5" t="s">
        <v>442</v>
      </c>
      <c r="D3289" s="5">
        <v>1865.421</v>
      </c>
      <c r="E3289" s="5">
        <v>4537.7790000000005</v>
      </c>
      <c r="F3289" s="5">
        <v>906.68</v>
      </c>
      <c r="G3289" s="5">
        <v>3274.232</v>
      </c>
      <c r="H3289" s="5">
        <v>1263.547</v>
      </c>
      <c r="I3289" s="5">
        <v>74.296999999999997</v>
      </c>
      <c r="J3289" s="5">
        <v>0</v>
      </c>
      <c r="K3289" s="5">
        <v>0</v>
      </c>
      <c r="L3289" s="5">
        <v>702.01099999999997</v>
      </c>
      <c r="M3289" s="5">
        <v>236.85300000000001</v>
      </c>
      <c r="N3289" s="5">
        <v>433.94799999999998</v>
      </c>
      <c r="O3289" s="5">
        <v>253020</v>
      </c>
      <c r="P3289" s="3"/>
      <c r="Q3289" s="3"/>
    </row>
    <row r="3290" spans="1:17" x14ac:dyDescent="0.2">
      <c r="A3290" s="2">
        <v>2013</v>
      </c>
      <c r="B3290" s="1" t="s">
        <v>441</v>
      </c>
      <c r="C3290" s="2" t="s">
        <v>442</v>
      </c>
      <c r="D3290" s="2">
        <v>2724.1210000000001</v>
      </c>
      <c r="E3290" s="2">
        <v>4693.5290000000005</v>
      </c>
      <c r="F3290" s="2">
        <v>906.47400000000005</v>
      </c>
      <c r="G3290" s="2">
        <v>3136.98</v>
      </c>
      <c r="H3290" s="2">
        <v>1556.549</v>
      </c>
      <c r="I3290" s="2">
        <v>55.279000000000003</v>
      </c>
      <c r="J3290" s="2">
        <v>0</v>
      </c>
      <c r="K3290" s="2">
        <v>0</v>
      </c>
      <c r="L3290" s="2">
        <v>767.11599999999999</v>
      </c>
      <c r="M3290" s="2">
        <v>267.01900000000001</v>
      </c>
      <c r="N3290" s="2">
        <v>475.15699999999998</v>
      </c>
      <c r="O3290" s="2">
        <v>253020</v>
      </c>
      <c r="P3290" s="3"/>
      <c r="Q3290" s="3"/>
    </row>
    <row r="3291" spans="1:17" x14ac:dyDescent="0.2">
      <c r="A3291" s="5">
        <v>2014</v>
      </c>
      <c r="B3291" s="4" t="s">
        <v>441</v>
      </c>
      <c r="C3291" s="5" t="s">
        <v>442</v>
      </c>
      <c r="D3291" s="5">
        <v>2538.7869999999998</v>
      </c>
      <c r="E3291" s="5">
        <v>4515.42</v>
      </c>
      <c r="F3291" s="5">
        <v>506.08800000000002</v>
      </c>
      <c r="G3291" s="5">
        <v>2682.471</v>
      </c>
      <c r="H3291" s="5">
        <v>1832.9490000000001</v>
      </c>
      <c r="I3291" s="5">
        <v>45.246000000000002</v>
      </c>
      <c r="J3291" s="5">
        <v>0</v>
      </c>
      <c r="K3291" s="5">
        <v>0</v>
      </c>
      <c r="L3291" s="5">
        <v>742.80499999999995</v>
      </c>
      <c r="M3291" s="5">
        <v>256.06099999999998</v>
      </c>
      <c r="N3291" s="5">
        <v>473.66300000000001</v>
      </c>
      <c r="O3291" s="5">
        <v>253020</v>
      </c>
      <c r="P3291" s="3"/>
      <c r="Q3291" s="3"/>
    </row>
    <row r="3292" spans="1:17" x14ac:dyDescent="0.2">
      <c r="A3292" s="2">
        <v>2015</v>
      </c>
      <c r="B3292" s="1" t="s">
        <v>441</v>
      </c>
      <c r="C3292" s="2" t="s">
        <v>442</v>
      </c>
      <c r="D3292" s="2">
        <v>1002.044</v>
      </c>
      <c r="E3292" s="2">
        <v>2857.7750000000001</v>
      </c>
      <c r="F3292" s="2">
        <v>1502.751</v>
      </c>
      <c r="G3292" s="2">
        <v>2834.672</v>
      </c>
      <c r="H3292" s="2">
        <v>23.103000000000002</v>
      </c>
      <c r="I3292" s="2">
        <v>68.962000000000003</v>
      </c>
      <c r="J3292" s="2"/>
      <c r="K3292" s="2">
        <v>0</v>
      </c>
      <c r="L3292" s="2">
        <v>569.47900000000004</v>
      </c>
      <c r="M3292" s="2">
        <v>185.92599999999999</v>
      </c>
      <c r="N3292" s="2">
        <v>374.267</v>
      </c>
      <c r="O3292" s="2">
        <v>253020</v>
      </c>
      <c r="P3292" s="3"/>
      <c r="Q3292" s="3"/>
    </row>
    <row r="3293" spans="1:17" x14ac:dyDescent="0.2">
      <c r="A3293" s="5">
        <v>2016</v>
      </c>
      <c r="B3293" s="4" t="s">
        <v>441</v>
      </c>
      <c r="C3293" s="5" t="s">
        <v>442</v>
      </c>
      <c r="D3293" s="5">
        <v>1117.539</v>
      </c>
      <c r="E3293" s="5">
        <v>2694.1080000000002</v>
      </c>
      <c r="F3293" s="5">
        <v>1493.998</v>
      </c>
      <c r="G3293" s="5">
        <v>2754.991</v>
      </c>
      <c r="H3293" s="5">
        <v>-60.883000000000003</v>
      </c>
      <c r="I3293" s="5">
        <v>92.950999999999993</v>
      </c>
      <c r="J3293" s="5">
        <v>3.6419999999999999</v>
      </c>
      <c r="K3293" s="5">
        <v>0</v>
      </c>
      <c r="L3293" s="5">
        <v>629.28700000000003</v>
      </c>
      <c r="M3293" s="5">
        <v>208.37</v>
      </c>
      <c r="N3293" s="5">
        <v>408.94499999999999</v>
      </c>
      <c r="O3293" s="5">
        <v>253020</v>
      </c>
      <c r="P3293" s="3"/>
      <c r="Q3293" s="3"/>
    </row>
    <row r="3294" spans="1:17" x14ac:dyDescent="0.2">
      <c r="A3294" s="2">
        <v>2017</v>
      </c>
      <c r="B3294" s="1" t="s">
        <v>441</v>
      </c>
      <c r="C3294" s="2" t="s">
        <v>442</v>
      </c>
      <c r="D3294" s="2">
        <v>1663.6780000000001</v>
      </c>
      <c r="E3294" s="2">
        <v>3140.9490000000001</v>
      </c>
      <c r="F3294" s="2">
        <v>1495.635</v>
      </c>
      <c r="G3294" s="2">
        <v>2747.2379999999998</v>
      </c>
      <c r="H3294" s="2">
        <v>393.71100000000001</v>
      </c>
      <c r="I3294" s="2">
        <v>89.372</v>
      </c>
      <c r="J3294" s="2">
        <v>6.8609999999999998</v>
      </c>
      <c r="K3294" s="2">
        <v>0</v>
      </c>
      <c r="L3294" s="2">
        <v>668.73199999999997</v>
      </c>
      <c r="M3294" s="2">
        <v>41.823</v>
      </c>
      <c r="N3294" s="2">
        <v>613.149</v>
      </c>
      <c r="O3294" s="2">
        <v>253020</v>
      </c>
      <c r="P3294" s="3"/>
      <c r="Q3294" s="3"/>
    </row>
    <row r="3295" spans="1:17" x14ac:dyDescent="0.2">
      <c r="A3295" s="5">
        <v>2018</v>
      </c>
      <c r="B3295" s="4" t="s">
        <v>441</v>
      </c>
      <c r="C3295" s="5" t="s">
        <v>442</v>
      </c>
      <c r="D3295" s="5">
        <v>1747.7270000000001</v>
      </c>
      <c r="E3295" s="5">
        <v>3299.9450000000002</v>
      </c>
      <c r="F3295" s="5">
        <v>1492.6289999999999</v>
      </c>
      <c r="G3295" s="5">
        <v>2758.4180000000001</v>
      </c>
      <c r="H3295" s="5">
        <v>541.52700000000004</v>
      </c>
      <c r="I3295" s="5">
        <v>87.051000000000002</v>
      </c>
      <c r="J3295" s="5">
        <v>16.512</v>
      </c>
      <c r="K3295" s="5">
        <v>0</v>
      </c>
      <c r="L3295" s="5">
        <v>545.16</v>
      </c>
      <c r="M3295" s="5">
        <v>99.903999999999996</v>
      </c>
      <c r="N3295" s="5">
        <v>422.50900000000001</v>
      </c>
      <c r="O3295" s="5">
        <v>253020</v>
      </c>
      <c r="P3295" s="3"/>
      <c r="Q3295" s="3"/>
    </row>
    <row r="3296" spans="1:17" x14ac:dyDescent="0.2">
      <c r="A3296" s="2">
        <v>2004</v>
      </c>
      <c r="B3296" s="1" t="s">
        <v>443</v>
      </c>
      <c r="C3296" s="2" t="s">
        <v>444</v>
      </c>
      <c r="D3296" s="2">
        <v>288.88099999999997</v>
      </c>
      <c r="E3296" s="2">
        <v>2533.9679999999998</v>
      </c>
      <c r="F3296" s="2">
        <v>377.27</v>
      </c>
      <c r="G3296" s="2">
        <v>1134.72</v>
      </c>
      <c r="H3296" s="2">
        <v>1399.248</v>
      </c>
      <c r="I3296" s="2">
        <v>27.141999999999999</v>
      </c>
      <c r="J3296" s="2"/>
      <c r="K3296" s="2"/>
      <c r="L3296" s="2">
        <v>364.565</v>
      </c>
      <c r="M3296" s="2">
        <v>132.90199999999999</v>
      </c>
      <c r="N3296" s="2">
        <v>231.66300000000001</v>
      </c>
      <c r="O3296" s="2">
        <v>302020</v>
      </c>
      <c r="P3296" s="3"/>
      <c r="Q3296" s="3"/>
    </row>
    <row r="3297" spans="1:17" x14ac:dyDescent="0.2">
      <c r="A3297" s="5">
        <v>2005</v>
      </c>
      <c r="B3297" s="4" t="s">
        <v>443</v>
      </c>
      <c r="C3297" s="5" t="s">
        <v>444</v>
      </c>
      <c r="D3297" s="5">
        <v>169.54599999999999</v>
      </c>
      <c r="E3297" s="5">
        <v>2822.4059999999999</v>
      </c>
      <c r="F3297" s="5">
        <v>361.505</v>
      </c>
      <c r="G3297" s="5">
        <v>1247.83</v>
      </c>
      <c r="H3297" s="5">
        <v>1574.576</v>
      </c>
      <c r="I3297" s="5">
        <v>27.744</v>
      </c>
      <c r="J3297" s="5"/>
      <c r="K3297" s="5"/>
      <c r="L3297" s="5">
        <v>404.88600000000002</v>
      </c>
      <c r="M3297" s="5">
        <v>151.42699999999999</v>
      </c>
      <c r="N3297" s="5">
        <v>253.459</v>
      </c>
      <c r="O3297" s="5">
        <v>302020</v>
      </c>
      <c r="P3297" s="3"/>
      <c r="Q3297" s="3"/>
    </row>
    <row r="3298" spans="1:17" x14ac:dyDescent="0.2">
      <c r="A3298" s="2">
        <v>2006</v>
      </c>
      <c r="B3298" s="1" t="s">
        <v>443</v>
      </c>
      <c r="C3298" s="2" t="s">
        <v>444</v>
      </c>
      <c r="D3298" s="2">
        <v>172.48500000000001</v>
      </c>
      <c r="E3298" s="2">
        <v>3060.306</v>
      </c>
      <c r="F3298" s="2">
        <v>350.42</v>
      </c>
      <c r="G3298" s="2">
        <v>1257.394</v>
      </c>
      <c r="H3298" s="2">
        <v>1802.912</v>
      </c>
      <c r="I3298" s="2">
        <v>25.635999999999999</v>
      </c>
      <c r="J3298" s="2"/>
      <c r="K3298" s="2"/>
      <c r="L3298" s="2">
        <v>430.54300000000001</v>
      </c>
      <c r="M3298" s="2">
        <v>144.404</v>
      </c>
      <c r="N3298" s="2">
        <v>286.13900000000001</v>
      </c>
      <c r="O3298" s="2">
        <v>302020</v>
      </c>
      <c r="P3298" s="3"/>
      <c r="Q3298" s="3"/>
    </row>
    <row r="3299" spans="1:17" x14ac:dyDescent="0.2">
      <c r="A3299" s="5">
        <v>2007</v>
      </c>
      <c r="B3299" s="4" t="s">
        <v>443</v>
      </c>
      <c r="C3299" s="5" t="s">
        <v>444</v>
      </c>
      <c r="D3299" s="5">
        <v>149.749</v>
      </c>
      <c r="E3299" s="5">
        <v>3393.65</v>
      </c>
      <c r="F3299" s="5">
        <v>350.05399999999997</v>
      </c>
      <c r="G3299" s="5">
        <v>1508.867</v>
      </c>
      <c r="H3299" s="5">
        <v>1884.7829999999999</v>
      </c>
      <c r="I3299" s="5">
        <v>27.707000000000001</v>
      </c>
      <c r="J3299" s="5"/>
      <c r="K3299" s="5"/>
      <c r="L3299" s="5">
        <v>469.83699999999999</v>
      </c>
      <c r="M3299" s="5">
        <v>167.94499999999999</v>
      </c>
      <c r="N3299" s="5">
        <v>301.892</v>
      </c>
      <c r="O3299" s="5">
        <v>302020</v>
      </c>
      <c r="P3299" s="3"/>
      <c r="Q3299" s="3"/>
    </row>
    <row r="3300" spans="1:17" x14ac:dyDescent="0.2">
      <c r="A3300" s="2">
        <v>2008</v>
      </c>
      <c r="B3300" s="1" t="s">
        <v>443</v>
      </c>
      <c r="C3300" s="2" t="s">
        <v>444</v>
      </c>
      <c r="D3300" s="2">
        <v>154.77799999999999</v>
      </c>
      <c r="E3300" s="2">
        <v>3616.471</v>
      </c>
      <c r="F3300" s="2">
        <v>350</v>
      </c>
      <c r="G3300" s="2">
        <v>1608.8989999999999</v>
      </c>
      <c r="H3300" s="2">
        <v>2007.5719999999999</v>
      </c>
      <c r="I3300" s="2">
        <v>28.023</v>
      </c>
      <c r="J3300" s="2"/>
      <c r="K3300" s="2"/>
      <c r="L3300" s="2">
        <v>457.536</v>
      </c>
      <c r="M3300" s="2">
        <v>172.036</v>
      </c>
      <c r="N3300" s="2">
        <v>285.5</v>
      </c>
      <c r="O3300" s="2">
        <v>302020</v>
      </c>
      <c r="P3300" s="3"/>
      <c r="Q3300" s="3"/>
    </row>
    <row r="3301" spans="1:17" x14ac:dyDescent="0.2">
      <c r="A3301" s="5">
        <v>2009</v>
      </c>
      <c r="B3301" s="4" t="s">
        <v>443</v>
      </c>
      <c r="C3301" s="5" t="s">
        <v>444</v>
      </c>
      <c r="D3301" s="5">
        <v>385.25200000000001</v>
      </c>
      <c r="E3301" s="5">
        <v>3692.0549999999998</v>
      </c>
      <c r="F3301" s="5">
        <v>350</v>
      </c>
      <c r="G3301" s="5">
        <v>1568.6030000000001</v>
      </c>
      <c r="H3301" s="5">
        <v>2123.4520000000002</v>
      </c>
      <c r="I3301" s="5">
        <v>27.995000000000001</v>
      </c>
      <c r="J3301" s="5"/>
      <c r="K3301" s="5"/>
      <c r="L3301" s="5">
        <v>524.98199999999997</v>
      </c>
      <c r="M3301" s="5">
        <v>182.16900000000001</v>
      </c>
      <c r="N3301" s="5">
        <v>342.81299999999999</v>
      </c>
      <c r="O3301" s="5">
        <v>302020</v>
      </c>
      <c r="P3301" s="3"/>
      <c r="Q3301" s="3"/>
    </row>
    <row r="3302" spans="1:17" x14ac:dyDescent="0.2">
      <c r="A3302" s="2">
        <v>2010</v>
      </c>
      <c r="B3302" s="1" t="s">
        <v>443</v>
      </c>
      <c r="C3302" s="2" t="s">
        <v>444</v>
      </c>
      <c r="D3302" s="2">
        <v>518.44000000000005</v>
      </c>
      <c r="E3302" s="2">
        <v>4053.9180000000001</v>
      </c>
      <c r="F3302" s="2">
        <v>350</v>
      </c>
      <c r="G3302" s="2">
        <v>1647.279</v>
      </c>
      <c r="H3302" s="2">
        <v>2400.6570000000002</v>
      </c>
      <c r="I3302" s="2">
        <v>26.588999999999999</v>
      </c>
      <c r="J3302" s="2"/>
      <c r="K3302" s="2">
        <v>4.1890000000000001</v>
      </c>
      <c r="L3302" s="2">
        <v>624.55100000000004</v>
      </c>
      <c r="M3302" s="2">
        <v>224.77500000000001</v>
      </c>
      <c r="N3302" s="2">
        <v>395.58699999999999</v>
      </c>
      <c r="O3302" s="2">
        <v>302020</v>
      </c>
      <c r="P3302" s="3"/>
      <c r="Q3302" s="3"/>
    </row>
    <row r="3303" spans="1:17" x14ac:dyDescent="0.2">
      <c r="A3303" s="5">
        <v>2011</v>
      </c>
      <c r="B3303" s="4" t="s">
        <v>443</v>
      </c>
      <c r="C3303" s="5" t="s">
        <v>444</v>
      </c>
      <c r="D3303" s="5">
        <v>539.20699999999999</v>
      </c>
      <c r="E3303" s="5">
        <v>4244.3909999999996</v>
      </c>
      <c r="F3303" s="5">
        <v>250</v>
      </c>
      <c r="G3303" s="5">
        <v>1584.575</v>
      </c>
      <c r="H3303" s="5">
        <v>2656.5819999999999</v>
      </c>
      <c r="I3303" s="5">
        <v>22.661999999999999</v>
      </c>
      <c r="J3303" s="5"/>
      <c r="K3303" s="5">
        <v>5.0010000000000003</v>
      </c>
      <c r="L3303" s="5">
        <v>718.83600000000001</v>
      </c>
      <c r="M3303" s="5">
        <v>239.64</v>
      </c>
      <c r="N3303" s="5">
        <v>474.19499999999999</v>
      </c>
      <c r="O3303" s="5">
        <v>302020</v>
      </c>
      <c r="P3303" s="3"/>
      <c r="Q3303" s="3"/>
    </row>
    <row r="3304" spans="1:17" x14ac:dyDescent="0.2">
      <c r="A3304" s="2">
        <v>2012</v>
      </c>
      <c r="B3304" s="1" t="s">
        <v>443</v>
      </c>
      <c r="C3304" s="2" t="s">
        <v>444</v>
      </c>
      <c r="D3304" s="2">
        <v>759.77499999999998</v>
      </c>
      <c r="E3304" s="2">
        <v>4563.9660000000003</v>
      </c>
      <c r="F3304" s="2">
        <v>250</v>
      </c>
      <c r="G3304" s="2">
        <v>1739.0409999999999</v>
      </c>
      <c r="H3304" s="2">
        <v>2819.4549999999999</v>
      </c>
      <c r="I3304" s="2">
        <v>12.859</v>
      </c>
      <c r="J3304" s="2"/>
      <c r="K3304" s="2">
        <v>4.9109999999999996</v>
      </c>
      <c r="L3304" s="2">
        <v>758.33500000000004</v>
      </c>
      <c r="M3304" s="2">
        <v>253.374</v>
      </c>
      <c r="N3304" s="2">
        <v>500.05</v>
      </c>
      <c r="O3304" s="2">
        <v>302020</v>
      </c>
      <c r="P3304" s="3"/>
      <c r="Q3304" s="3"/>
    </row>
    <row r="3305" spans="1:17" x14ac:dyDescent="0.2">
      <c r="A3305" s="5">
        <v>2013</v>
      </c>
      <c r="B3305" s="4" t="s">
        <v>443</v>
      </c>
      <c r="C3305" s="5" t="s">
        <v>444</v>
      </c>
      <c r="D3305" s="5">
        <v>434.01400000000001</v>
      </c>
      <c r="E3305" s="5">
        <v>4915.88</v>
      </c>
      <c r="F3305" s="5">
        <v>250</v>
      </c>
      <c r="G3305" s="5">
        <v>1599.3009999999999</v>
      </c>
      <c r="H3305" s="5">
        <v>3311.04</v>
      </c>
      <c r="I3305" s="5">
        <v>12.452999999999999</v>
      </c>
      <c r="J3305" s="5"/>
      <c r="K3305" s="5">
        <v>3.8650000000000002</v>
      </c>
      <c r="L3305" s="5">
        <v>798.50699999999995</v>
      </c>
      <c r="M3305" s="5">
        <v>268.43099999999998</v>
      </c>
      <c r="N3305" s="5">
        <v>526.21100000000001</v>
      </c>
      <c r="O3305" s="5">
        <v>302020</v>
      </c>
      <c r="P3305" s="3"/>
      <c r="Q3305" s="3"/>
    </row>
    <row r="3306" spans="1:17" x14ac:dyDescent="0.2">
      <c r="A3306" s="2">
        <v>2014</v>
      </c>
      <c r="B3306" s="1" t="s">
        <v>443</v>
      </c>
      <c r="C3306" s="2" t="s">
        <v>444</v>
      </c>
      <c r="D3306" s="2">
        <v>334.17399999999998</v>
      </c>
      <c r="E3306" s="2">
        <v>5455.6189999999997</v>
      </c>
      <c r="F3306" s="2">
        <v>250</v>
      </c>
      <c r="G3306" s="2">
        <v>1843.5630000000001</v>
      </c>
      <c r="H3306" s="2">
        <v>3605.6779999999999</v>
      </c>
      <c r="I3306" s="2">
        <v>12.704000000000001</v>
      </c>
      <c r="J3306" s="2"/>
      <c r="K3306" s="2">
        <v>3.3490000000000002</v>
      </c>
      <c r="L3306" s="2">
        <v>922.15200000000004</v>
      </c>
      <c r="M3306" s="2">
        <v>316.12599999999998</v>
      </c>
      <c r="N3306" s="2">
        <v>602.67700000000002</v>
      </c>
      <c r="O3306" s="2">
        <v>302020</v>
      </c>
      <c r="P3306" s="3"/>
      <c r="Q3306" s="3"/>
    </row>
    <row r="3307" spans="1:17" x14ac:dyDescent="0.2">
      <c r="A3307" s="5">
        <v>2015</v>
      </c>
      <c r="B3307" s="4" t="s">
        <v>443</v>
      </c>
      <c r="C3307" s="5" t="s">
        <v>444</v>
      </c>
      <c r="D3307" s="5">
        <v>347.23899999999998</v>
      </c>
      <c r="E3307" s="5">
        <v>6139.8310000000001</v>
      </c>
      <c r="F3307" s="5">
        <v>250</v>
      </c>
      <c r="G3307" s="5">
        <v>2138.4380000000001</v>
      </c>
      <c r="H3307" s="5">
        <v>3998.1979999999999</v>
      </c>
      <c r="I3307" s="5">
        <v>13.111000000000001</v>
      </c>
      <c r="J3307" s="5"/>
      <c r="K3307" s="5">
        <v>1.1759999999999999</v>
      </c>
      <c r="L3307" s="5">
        <v>1057.143</v>
      </c>
      <c r="M3307" s="5">
        <v>369.87900000000002</v>
      </c>
      <c r="N3307" s="5">
        <v>686.08799999999997</v>
      </c>
      <c r="O3307" s="5">
        <v>302020</v>
      </c>
      <c r="P3307" s="3"/>
      <c r="Q3307" s="3"/>
    </row>
    <row r="3308" spans="1:17" x14ac:dyDescent="0.2">
      <c r="A3308" s="2">
        <v>2016</v>
      </c>
      <c r="B3308" s="1" t="s">
        <v>443</v>
      </c>
      <c r="C3308" s="2" t="s">
        <v>444</v>
      </c>
      <c r="D3308" s="2">
        <v>415.14299999999997</v>
      </c>
      <c r="E3308" s="2">
        <v>6370.067</v>
      </c>
      <c r="F3308" s="2">
        <v>250</v>
      </c>
      <c r="G3308" s="2">
        <v>1918.6610000000001</v>
      </c>
      <c r="H3308" s="2">
        <v>4448.0060000000003</v>
      </c>
      <c r="I3308" s="2">
        <v>12.871</v>
      </c>
      <c r="J3308" s="2"/>
      <c r="K3308" s="2">
        <v>0.46500000000000002</v>
      </c>
      <c r="L3308" s="2">
        <v>1317.2149999999999</v>
      </c>
      <c r="M3308" s="2">
        <v>426.69799999999998</v>
      </c>
      <c r="N3308" s="2">
        <v>890.05200000000002</v>
      </c>
      <c r="O3308" s="2">
        <v>302020</v>
      </c>
      <c r="P3308" s="3"/>
      <c r="Q3308" s="3"/>
    </row>
    <row r="3309" spans="1:17" x14ac:dyDescent="0.2">
      <c r="A3309" s="5">
        <v>2017</v>
      </c>
      <c r="B3309" s="4" t="s">
        <v>443</v>
      </c>
      <c r="C3309" s="5" t="s">
        <v>444</v>
      </c>
      <c r="D3309" s="5">
        <v>444.12200000000001</v>
      </c>
      <c r="E3309" s="5">
        <v>6975.9080000000004</v>
      </c>
      <c r="F3309" s="5">
        <v>250</v>
      </c>
      <c r="G3309" s="5">
        <v>2036.211</v>
      </c>
      <c r="H3309" s="5">
        <v>4935.9070000000002</v>
      </c>
      <c r="I3309" s="5">
        <v>12.683</v>
      </c>
      <c r="J3309" s="5"/>
      <c r="K3309" s="5">
        <v>0.36799999999999999</v>
      </c>
      <c r="L3309" s="5">
        <v>1278.645</v>
      </c>
      <c r="M3309" s="5">
        <v>431.54199999999997</v>
      </c>
      <c r="N3309" s="5">
        <v>846.73500000000001</v>
      </c>
      <c r="O3309" s="5">
        <v>302020</v>
      </c>
      <c r="P3309" s="3"/>
      <c r="Q3309" s="3"/>
    </row>
    <row r="3310" spans="1:17" x14ac:dyDescent="0.2">
      <c r="A3310" s="2">
        <v>2018</v>
      </c>
      <c r="B3310" s="1" t="s">
        <v>443</v>
      </c>
      <c r="C3310" s="2" t="s">
        <v>444</v>
      </c>
      <c r="D3310" s="2">
        <v>459.13600000000002</v>
      </c>
      <c r="E3310" s="2">
        <v>8142.2920000000004</v>
      </c>
      <c r="F3310" s="2">
        <v>624.84</v>
      </c>
      <c r="G3310" s="2">
        <v>2537.4740000000002</v>
      </c>
      <c r="H3310" s="2">
        <v>5600.8109999999997</v>
      </c>
      <c r="I3310" s="2">
        <v>26.494</v>
      </c>
      <c r="J3310" s="2"/>
      <c r="K3310" s="2">
        <v>0.442</v>
      </c>
      <c r="L3310" s="2">
        <v>1181.2840000000001</v>
      </c>
      <c r="M3310" s="2">
        <v>168.702</v>
      </c>
      <c r="N3310" s="2">
        <v>1012.14</v>
      </c>
      <c r="O3310" s="2">
        <v>302020</v>
      </c>
      <c r="P3310" s="3"/>
      <c r="Q3310" s="3"/>
    </row>
    <row r="3311" spans="1:17" x14ac:dyDescent="0.2">
      <c r="A3311" s="5">
        <v>2019</v>
      </c>
      <c r="B3311" s="4" t="s">
        <v>443</v>
      </c>
      <c r="C3311" s="5" t="s">
        <v>444</v>
      </c>
      <c r="D3311" s="5">
        <v>687.63699999999994</v>
      </c>
      <c r="E3311" s="5">
        <v>8109.0039999999999</v>
      </c>
      <c r="F3311" s="5">
        <v>250</v>
      </c>
      <c r="G3311" s="5">
        <v>2183.4690000000001</v>
      </c>
      <c r="H3311" s="5">
        <v>5921.4579999999996</v>
      </c>
      <c r="I3311" s="5">
        <v>18.07</v>
      </c>
      <c r="J3311" s="5"/>
      <c r="K3311" s="5">
        <v>0.34200000000000003</v>
      </c>
      <c r="L3311" s="5">
        <v>1209.7149999999999</v>
      </c>
      <c r="M3311" s="5">
        <v>230.56700000000001</v>
      </c>
      <c r="N3311" s="5">
        <v>978.80600000000004</v>
      </c>
      <c r="O3311" s="5">
        <v>302020</v>
      </c>
      <c r="P3311" s="3"/>
      <c r="Q3311" s="3"/>
    </row>
    <row r="3312" spans="1:17" x14ac:dyDescent="0.2">
      <c r="A3312" s="2">
        <v>2004</v>
      </c>
      <c r="B3312" s="1" t="s">
        <v>445</v>
      </c>
      <c r="C3312" s="2" t="s">
        <v>446</v>
      </c>
      <c r="D3312" s="2">
        <v>186.62100000000001</v>
      </c>
      <c r="E3312" s="2">
        <v>2433.67</v>
      </c>
      <c r="F3312" s="2">
        <v>529.58799999999997</v>
      </c>
      <c r="G3312" s="2">
        <v>1315.1790000000001</v>
      </c>
      <c r="H3312" s="2">
        <v>1106.0530000000001</v>
      </c>
      <c r="I3312" s="2">
        <v>18.114999999999998</v>
      </c>
      <c r="J3312" s="2">
        <v>8.0340000000000007</v>
      </c>
      <c r="K3312" s="2">
        <v>1.486</v>
      </c>
      <c r="L3312" s="2">
        <v>205.07300000000001</v>
      </c>
      <c r="M3312" s="2">
        <v>75.403999999999996</v>
      </c>
      <c r="N3312" s="2">
        <v>128.18299999999999</v>
      </c>
      <c r="O3312" s="2">
        <v>351020</v>
      </c>
      <c r="P3312" s="3"/>
      <c r="Q3312" s="3"/>
    </row>
    <row r="3313" spans="1:17" x14ac:dyDescent="0.2">
      <c r="A3313" s="5">
        <v>2005</v>
      </c>
      <c r="B3313" s="4" t="s">
        <v>445</v>
      </c>
      <c r="C3313" s="5" t="s">
        <v>446</v>
      </c>
      <c r="D3313" s="5">
        <v>334.69299999999998</v>
      </c>
      <c r="E3313" s="5">
        <v>2583.12</v>
      </c>
      <c r="F3313" s="5">
        <v>522.53300000000002</v>
      </c>
      <c r="G3313" s="5">
        <v>1341.223</v>
      </c>
      <c r="H3313" s="5">
        <v>1229.5440000000001</v>
      </c>
      <c r="I3313" s="5">
        <v>25.507999999999999</v>
      </c>
      <c r="J3313" s="5">
        <v>7.3150000000000004</v>
      </c>
      <c r="K3313" s="5">
        <v>5.9909999999999997</v>
      </c>
      <c r="L3313" s="5">
        <v>265.38099999999997</v>
      </c>
      <c r="M3313" s="5">
        <v>97.001999999999995</v>
      </c>
      <c r="N3313" s="5">
        <v>151.32599999999999</v>
      </c>
      <c r="O3313" s="5">
        <v>351020</v>
      </c>
      <c r="P3313" s="3"/>
      <c r="Q3313" s="3"/>
    </row>
    <row r="3314" spans="1:17" x14ac:dyDescent="0.2">
      <c r="A3314" s="2">
        <v>2006</v>
      </c>
      <c r="B3314" s="1" t="s">
        <v>445</v>
      </c>
      <c r="C3314" s="2" t="s">
        <v>446</v>
      </c>
      <c r="D3314" s="2">
        <v>296.64600000000002</v>
      </c>
      <c r="E3314" s="2">
        <v>2881.1460000000002</v>
      </c>
      <c r="F3314" s="2">
        <v>496.84199999999998</v>
      </c>
      <c r="G3314" s="2">
        <v>1388.4369999999999</v>
      </c>
      <c r="H3314" s="2">
        <v>1470.963</v>
      </c>
      <c r="I3314" s="2">
        <v>27.8</v>
      </c>
      <c r="J3314" s="2">
        <v>16.440000000000001</v>
      </c>
      <c r="K3314" s="2">
        <v>8.09</v>
      </c>
      <c r="L3314" s="2">
        <v>296.43700000000001</v>
      </c>
      <c r="M3314" s="2">
        <v>105.22</v>
      </c>
      <c r="N3314" s="2">
        <v>163.75899999999999</v>
      </c>
      <c r="O3314" s="2">
        <v>351020</v>
      </c>
      <c r="P3314" s="3"/>
      <c r="Q3314" s="3"/>
    </row>
    <row r="3315" spans="1:17" x14ac:dyDescent="0.2">
      <c r="A3315" s="5">
        <v>2007</v>
      </c>
      <c r="B3315" s="4" t="s">
        <v>445</v>
      </c>
      <c r="C3315" s="5" t="s">
        <v>446</v>
      </c>
      <c r="D3315" s="5">
        <v>248.58699999999999</v>
      </c>
      <c r="E3315" s="5">
        <v>3313.9839999999999</v>
      </c>
      <c r="F3315" s="5">
        <v>447.59300000000002</v>
      </c>
      <c r="G3315" s="5">
        <v>1498.079</v>
      </c>
      <c r="H3315" s="5">
        <v>1779.982</v>
      </c>
      <c r="I3315" s="5">
        <v>25.177</v>
      </c>
      <c r="J3315" s="5">
        <v>16.530999999999999</v>
      </c>
      <c r="K3315" s="5">
        <v>17.442</v>
      </c>
      <c r="L3315" s="5">
        <v>382.17</v>
      </c>
      <c r="M3315" s="5">
        <v>129.762</v>
      </c>
      <c r="N3315" s="5">
        <v>215.173</v>
      </c>
      <c r="O3315" s="5">
        <v>351020</v>
      </c>
      <c r="P3315" s="3"/>
      <c r="Q3315" s="3"/>
    </row>
    <row r="3316" spans="1:17" x14ac:dyDescent="0.2">
      <c r="A3316" s="2">
        <v>2008</v>
      </c>
      <c r="B3316" s="1" t="s">
        <v>445</v>
      </c>
      <c r="C3316" s="2" t="s">
        <v>446</v>
      </c>
      <c r="D3316" s="2">
        <v>369.57</v>
      </c>
      <c r="E3316" s="2">
        <v>3599.634</v>
      </c>
      <c r="F3316" s="2">
        <v>423.05099999999999</v>
      </c>
      <c r="G3316" s="2">
        <v>1599.6690000000001</v>
      </c>
      <c r="H3316" s="2">
        <v>1932.1849999999999</v>
      </c>
      <c r="I3316" s="2">
        <v>29.439</v>
      </c>
      <c r="J3316" s="2">
        <v>16.355</v>
      </c>
      <c r="K3316" s="2">
        <v>21.917000000000002</v>
      </c>
      <c r="L3316" s="2">
        <v>405.85199999999998</v>
      </c>
      <c r="M3316" s="2">
        <v>132.92400000000001</v>
      </c>
      <c r="N3316" s="2">
        <v>243.143</v>
      </c>
      <c r="O3316" s="2">
        <v>351020</v>
      </c>
      <c r="P3316" s="3"/>
      <c r="Q3316" s="3"/>
    </row>
    <row r="3317" spans="1:17" x14ac:dyDescent="0.2">
      <c r="A3317" s="5">
        <v>2009</v>
      </c>
      <c r="B3317" s="4" t="s">
        <v>445</v>
      </c>
      <c r="C3317" s="5" t="s">
        <v>446</v>
      </c>
      <c r="D3317" s="5">
        <v>471.154</v>
      </c>
      <c r="E3317" s="5">
        <v>3835.9850000000001</v>
      </c>
      <c r="F3317" s="5">
        <v>266.93299999999999</v>
      </c>
      <c r="G3317" s="5">
        <v>1495.9069999999999</v>
      </c>
      <c r="H3317" s="5">
        <v>2161.4789999999998</v>
      </c>
      <c r="I3317" s="5">
        <v>23.37</v>
      </c>
      <c r="J3317" s="5">
        <v>9.9789999999999992</v>
      </c>
      <c r="K3317" s="5">
        <v>21.890999999999998</v>
      </c>
      <c r="L3317" s="5">
        <v>457.96300000000002</v>
      </c>
      <c r="M3317" s="5">
        <v>127.521</v>
      </c>
      <c r="N3317" s="5">
        <v>311.15300000000002</v>
      </c>
      <c r="O3317" s="5">
        <v>351020</v>
      </c>
      <c r="P3317" s="3"/>
      <c r="Q3317" s="3"/>
    </row>
    <row r="3318" spans="1:17" x14ac:dyDescent="0.2">
      <c r="A3318" s="2">
        <v>2010</v>
      </c>
      <c r="B3318" s="1" t="s">
        <v>445</v>
      </c>
      <c r="C3318" s="2" t="s">
        <v>446</v>
      </c>
      <c r="D3318" s="2">
        <v>150.34800000000001</v>
      </c>
      <c r="E3318" s="2">
        <v>4547.4709999999995</v>
      </c>
      <c r="F3318" s="2">
        <v>399.79599999999999</v>
      </c>
      <c r="G3318" s="2">
        <v>1830.374</v>
      </c>
      <c r="H3318" s="2">
        <v>2411.625</v>
      </c>
      <c r="I3318" s="2">
        <v>33.640999999999998</v>
      </c>
      <c r="J3318" s="2">
        <v>14.098000000000001</v>
      </c>
      <c r="K3318" s="2">
        <v>26.341999999999999</v>
      </c>
      <c r="L3318" s="2">
        <v>512.20000000000005</v>
      </c>
      <c r="M3318" s="2">
        <v>160.06899999999999</v>
      </c>
      <c r="N3318" s="2">
        <v>325.78899999999999</v>
      </c>
      <c r="O3318" s="2">
        <v>351020</v>
      </c>
      <c r="P3318" s="3"/>
      <c r="Q3318" s="3"/>
    </row>
    <row r="3319" spans="1:17" x14ac:dyDescent="0.2">
      <c r="A3319" s="5">
        <v>2011</v>
      </c>
      <c r="B3319" s="4" t="s">
        <v>445</v>
      </c>
      <c r="C3319" s="5" t="s">
        <v>446</v>
      </c>
      <c r="D3319" s="5">
        <v>147.28399999999999</v>
      </c>
      <c r="E3319" s="5">
        <v>4740.1440000000002</v>
      </c>
      <c r="F3319" s="5">
        <v>386.34300000000002</v>
      </c>
      <c r="G3319" s="5">
        <v>1904.471</v>
      </c>
      <c r="H3319" s="5">
        <v>2432.2220000000002</v>
      </c>
      <c r="I3319" s="5">
        <v>30.376999999999999</v>
      </c>
      <c r="J3319" s="5">
        <v>15.593</v>
      </c>
      <c r="K3319" s="5">
        <v>36.994999999999997</v>
      </c>
      <c r="L3319" s="5">
        <v>584.86800000000005</v>
      </c>
      <c r="M3319" s="5">
        <v>180.21199999999999</v>
      </c>
      <c r="N3319" s="5">
        <v>367.661</v>
      </c>
      <c r="O3319" s="5">
        <v>351020</v>
      </c>
      <c r="P3319" s="3"/>
      <c r="Q3319" s="3"/>
    </row>
    <row r="3320" spans="1:17" x14ac:dyDescent="0.2">
      <c r="A3320" s="2">
        <v>2012</v>
      </c>
      <c r="B3320" s="1" t="s">
        <v>445</v>
      </c>
      <c r="C3320" s="2" t="s">
        <v>446</v>
      </c>
      <c r="D3320" s="2">
        <v>122.08</v>
      </c>
      <c r="E3320" s="2">
        <v>5333.9970000000003</v>
      </c>
      <c r="F3320" s="2">
        <v>506.113</v>
      </c>
      <c r="G3320" s="2">
        <v>2282.9580000000001</v>
      </c>
      <c r="H3320" s="2">
        <v>2613.585</v>
      </c>
      <c r="I3320" s="2">
        <v>30.902000000000001</v>
      </c>
      <c r="J3320" s="2">
        <v>13.394</v>
      </c>
      <c r="K3320" s="2">
        <v>35.311999999999998</v>
      </c>
      <c r="L3320" s="2">
        <v>611.24599999999998</v>
      </c>
      <c r="M3320" s="2">
        <v>187.858</v>
      </c>
      <c r="N3320" s="2">
        <v>388.07600000000002</v>
      </c>
      <c r="O3320" s="2">
        <v>351020</v>
      </c>
      <c r="P3320" s="3"/>
      <c r="Q3320" s="3"/>
    </row>
    <row r="3321" spans="1:17" x14ac:dyDescent="0.2">
      <c r="A3321" s="5">
        <v>2013</v>
      </c>
      <c r="B3321" s="4" t="s">
        <v>445</v>
      </c>
      <c r="C3321" s="5" t="s">
        <v>446</v>
      </c>
      <c r="D3321" s="5">
        <v>188.61600000000001</v>
      </c>
      <c r="E3321" s="5">
        <v>5624.6360000000004</v>
      </c>
      <c r="F3321" s="5">
        <v>455.67399999999998</v>
      </c>
      <c r="G3321" s="5">
        <v>2339.096</v>
      </c>
      <c r="H3321" s="5">
        <v>2785.1970000000001</v>
      </c>
      <c r="I3321" s="5">
        <v>21.335000000000001</v>
      </c>
      <c r="J3321" s="5">
        <v>12.853</v>
      </c>
      <c r="K3321" s="5">
        <v>39.908000000000001</v>
      </c>
      <c r="L3321" s="5">
        <v>662.35299999999995</v>
      </c>
      <c r="M3321" s="5">
        <v>190.89099999999999</v>
      </c>
      <c r="N3321" s="5">
        <v>431.55399999999997</v>
      </c>
      <c r="O3321" s="5">
        <v>351020</v>
      </c>
      <c r="P3321" s="3"/>
      <c r="Q3321" s="3"/>
    </row>
    <row r="3322" spans="1:17" x14ac:dyDescent="0.2">
      <c r="A3322" s="2">
        <v>2014</v>
      </c>
      <c r="B3322" s="1" t="s">
        <v>445</v>
      </c>
      <c r="C3322" s="2" t="s">
        <v>446</v>
      </c>
      <c r="D3322" s="2">
        <v>89.474000000000004</v>
      </c>
      <c r="E3322" s="2">
        <v>6138.8069999999998</v>
      </c>
      <c r="F3322" s="2">
        <v>548.59100000000001</v>
      </c>
      <c r="G3322" s="2">
        <v>2757.835</v>
      </c>
      <c r="H3322" s="2">
        <v>2813.5940000000001</v>
      </c>
      <c r="I3322" s="2">
        <v>24.056999999999999</v>
      </c>
      <c r="J3322" s="2">
        <v>13.654999999999999</v>
      </c>
      <c r="K3322" s="2">
        <v>39.359000000000002</v>
      </c>
      <c r="L3322" s="2">
        <v>721.04600000000005</v>
      </c>
      <c r="M3322" s="2">
        <v>215.61</v>
      </c>
      <c r="N3322" s="2">
        <v>466.077</v>
      </c>
      <c r="O3322" s="2">
        <v>351020</v>
      </c>
      <c r="P3322" s="3"/>
      <c r="Q3322" s="3"/>
    </row>
    <row r="3323" spans="1:17" x14ac:dyDescent="0.2">
      <c r="A3323" s="5">
        <v>2015</v>
      </c>
      <c r="B3323" s="4" t="s">
        <v>445</v>
      </c>
      <c r="C3323" s="5" t="s">
        <v>446</v>
      </c>
      <c r="D3323" s="5">
        <v>72.085999999999999</v>
      </c>
      <c r="E3323" s="5">
        <v>6504.74</v>
      </c>
      <c r="F3323" s="5">
        <v>481.08300000000003</v>
      </c>
      <c r="G3323" s="5">
        <v>3075.732</v>
      </c>
      <c r="H3323" s="5">
        <v>2884.2559999999999</v>
      </c>
      <c r="I3323" s="5">
        <v>26.007999999999999</v>
      </c>
      <c r="J3323" s="5">
        <v>12.935</v>
      </c>
      <c r="K3323" s="5">
        <v>44.369</v>
      </c>
      <c r="L3323" s="5">
        <v>734.81799999999998</v>
      </c>
      <c r="M3323" s="5">
        <v>211.39099999999999</v>
      </c>
      <c r="N3323" s="5">
        <v>479.05799999999999</v>
      </c>
      <c r="O3323" s="5">
        <v>351020</v>
      </c>
      <c r="P3323" s="3"/>
      <c r="Q3323" s="3"/>
    </row>
    <row r="3324" spans="1:17" x14ac:dyDescent="0.2">
      <c r="A3324" s="2">
        <v>2016</v>
      </c>
      <c r="B3324" s="1" t="s">
        <v>445</v>
      </c>
      <c r="C3324" s="2" t="s">
        <v>446</v>
      </c>
      <c r="D3324" s="2">
        <v>62.381</v>
      </c>
      <c r="E3324" s="2">
        <v>6730.3959999999997</v>
      </c>
      <c r="F3324" s="2">
        <v>781.38</v>
      </c>
      <c r="G3324" s="2">
        <v>3321.9560000000001</v>
      </c>
      <c r="H3324" s="2">
        <v>2793.0659999999998</v>
      </c>
      <c r="I3324" s="2">
        <v>31.893000000000001</v>
      </c>
      <c r="J3324" s="2">
        <v>13.275</v>
      </c>
      <c r="K3324" s="2">
        <v>49.616999999999997</v>
      </c>
      <c r="L3324" s="2">
        <v>774.35299999999995</v>
      </c>
      <c r="M3324" s="2">
        <v>217.958</v>
      </c>
      <c r="N3324" s="2">
        <v>506.77800000000002</v>
      </c>
      <c r="O3324" s="2">
        <v>351020</v>
      </c>
      <c r="P3324" s="3"/>
      <c r="Q3324" s="3"/>
    </row>
    <row r="3325" spans="1:17" x14ac:dyDescent="0.2">
      <c r="A3325" s="5">
        <v>2017</v>
      </c>
      <c r="B3325" s="4" t="s">
        <v>445</v>
      </c>
      <c r="C3325" s="5" t="s">
        <v>446</v>
      </c>
      <c r="D3325" s="5">
        <v>174.65799999999999</v>
      </c>
      <c r="E3325" s="5">
        <v>7811.2349999999997</v>
      </c>
      <c r="F3325" s="5">
        <v>924.41499999999996</v>
      </c>
      <c r="G3325" s="5">
        <v>4154.6869999999999</v>
      </c>
      <c r="H3325" s="5">
        <v>2811.4989999999998</v>
      </c>
      <c r="I3325" s="5">
        <v>53.654000000000003</v>
      </c>
      <c r="J3325" s="5">
        <v>17.553000000000001</v>
      </c>
      <c r="K3325" s="5">
        <v>52.994</v>
      </c>
      <c r="L3325" s="5">
        <v>821.79899999999998</v>
      </c>
      <c r="M3325" s="5">
        <v>362.50599999999997</v>
      </c>
      <c r="N3325" s="5">
        <v>406.29899999999998</v>
      </c>
      <c r="O3325" s="5">
        <v>351020</v>
      </c>
      <c r="P3325" s="3"/>
      <c r="Q3325" s="3"/>
    </row>
    <row r="3326" spans="1:17" x14ac:dyDescent="0.2">
      <c r="A3326" s="2">
        <v>2018</v>
      </c>
      <c r="B3326" s="1" t="s">
        <v>445</v>
      </c>
      <c r="C3326" s="2" t="s">
        <v>446</v>
      </c>
      <c r="D3326" s="2">
        <v>80.209000000000003</v>
      </c>
      <c r="E3326" s="2">
        <v>8500.527</v>
      </c>
      <c r="F3326" s="2">
        <v>1012.828</v>
      </c>
      <c r="G3326" s="2">
        <v>4646.5829999999996</v>
      </c>
      <c r="H3326" s="2">
        <v>2961.3319999999999</v>
      </c>
      <c r="I3326" s="2">
        <v>78.786000000000001</v>
      </c>
      <c r="J3326" s="2">
        <v>21.236000000000001</v>
      </c>
      <c r="K3326" s="2">
        <v>26.245000000000001</v>
      </c>
      <c r="L3326" s="2">
        <v>717.61800000000005</v>
      </c>
      <c r="M3326" s="2">
        <v>155.49199999999999</v>
      </c>
      <c r="N3326" s="2">
        <v>535.88099999999997</v>
      </c>
      <c r="O3326" s="2">
        <v>351020</v>
      </c>
      <c r="P3326" s="3"/>
      <c r="Q3326" s="3"/>
    </row>
    <row r="3327" spans="1:17" x14ac:dyDescent="0.2">
      <c r="A3327" s="5">
        <v>2019</v>
      </c>
      <c r="B3327" s="4" t="s">
        <v>445</v>
      </c>
      <c r="C3327" s="5" t="s">
        <v>446</v>
      </c>
      <c r="D3327" s="5">
        <v>106.09699999999999</v>
      </c>
      <c r="E3327" s="5">
        <v>7151.1009999999997</v>
      </c>
      <c r="F3327" s="5">
        <v>974.37300000000005</v>
      </c>
      <c r="G3327" s="5">
        <v>3233.7060000000001</v>
      </c>
      <c r="H3327" s="5">
        <v>2998.0439999999999</v>
      </c>
      <c r="I3327" s="5">
        <v>50.792000000000002</v>
      </c>
      <c r="J3327" s="5">
        <v>15.757</v>
      </c>
      <c r="K3327" s="5">
        <v>24.77</v>
      </c>
      <c r="L3327" s="5">
        <v>884.976</v>
      </c>
      <c r="M3327" s="5">
        <v>159.51499999999999</v>
      </c>
      <c r="N3327" s="5">
        <v>694.73400000000004</v>
      </c>
      <c r="O3327" s="5">
        <v>351020</v>
      </c>
      <c r="P3327" s="3"/>
      <c r="Q3327" s="3"/>
    </row>
    <row r="3328" spans="1:17" x14ac:dyDescent="0.2">
      <c r="A3328" s="2">
        <v>2004</v>
      </c>
      <c r="B3328" s="1" t="s">
        <v>447</v>
      </c>
      <c r="C3328" s="2" t="s">
        <v>448</v>
      </c>
      <c r="D3328" s="2">
        <v>501</v>
      </c>
      <c r="E3328" s="2">
        <v>8421</v>
      </c>
      <c r="F3328" s="2">
        <v>5523</v>
      </c>
      <c r="G3328" s="2">
        <v>5818</v>
      </c>
      <c r="H3328" s="2">
        <v>2395</v>
      </c>
      <c r="I3328" s="2">
        <v>431</v>
      </c>
      <c r="J3328" s="2">
        <v>0</v>
      </c>
      <c r="K3328" s="2">
        <v>4</v>
      </c>
      <c r="L3328" s="2">
        <v>-70</v>
      </c>
      <c r="M3328" s="2">
        <v>-10</v>
      </c>
      <c r="N3328" s="2">
        <v>0</v>
      </c>
      <c r="O3328" s="2">
        <v>601010</v>
      </c>
      <c r="P3328" s="3"/>
      <c r="Q3328" s="3"/>
    </row>
    <row r="3329" spans="1:17" x14ac:dyDescent="0.2">
      <c r="A3329" s="5">
        <v>2005</v>
      </c>
      <c r="B3329" s="4" t="s">
        <v>447</v>
      </c>
      <c r="C3329" s="5" t="s">
        <v>448</v>
      </c>
      <c r="D3329" s="5">
        <v>293</v>
      </c>
      <c r="E3329" s="5">
        <v>8245</v>
      </c>
      <c r="F3329" s="5">
        <v>5370</v>
      </c>
      <c r="G3329" s="5">
        <v>5683</v>
      </c>
      <c r="H3329" s="5">
        <v>2417</v>
      </c>
      <c r="I3329" s="5">
        <v>416</v>
      </c>
      <c r="J3329" s="5">
        <v>0</v>
      </c>
      <c r="K3329" s="5">
        <v>16</v>
      </c>
      <c r="L3329" s="5">
        <v>178</v>
      </c>
      <c r="M3329" s="5">
        <v>24</v>
      </c>
      <c r="N3329" s="5">
        <v>166</v>
      </c>
      <c r="O3329" s="5">
        <v>601010</v>
      </c>
      <c r="P3329" s="3"/>
      <c r="Q3329" s="3"/>
    </row>
    <row r="3330" spans="1:17" x14ac:dyDescent="0.2">
      <c r="A3330" s="2">
        <v>2006</v>
      </c>
      <c r="B3330" s="1" t="s">
        <v>447</v>
      </c>
      <c r="C3330" s="2" t="s">
        <v>448</v>
      </c>
      <c r="D3330" s="2">
        <v>558</v>
      </c>
      <c r="E3330" s="2">
        <v>11808</v>
      </c>
      <c r="F3330" s="2">
        <v>5878</v>
      </c>
      <c r="G3330" s="2">
        <v>6373</v>
      </c>
      <c r="H3330" s="2">
        <v>5222</v>
      </c>
      <c r="I3330" s="2">
        <v>450</v>
      </c>
      <c r="J3330" s="2">
        <v>0</v>
      </c>
      <c r="K3330" s="2">
        <v>41</v>
      </c>
      <c r="L3330" s="2">
        <v>355</v>
      </c>
      <c r="M3330" s="2">
        <v>5</v>
      </c>
      <c r="N3330" s="2">
        <v>738</v>
      </c>
      <c r="O3330" s="2">
        <v>601010</v>
      </c>
      <c r="P3330" s="3"/>
      <c r="Q3330" s="3"/>
    </row>
    <row r="3331" spans="1:17" x14ac:dyDescent="0.2">
      <c r="A3331" s="5">
        <v>2007</v>
      </c>
      <c r="B3331" s="4" t="s">
        <v>447</v>
      </c>
      <c r="C3331" s="5" t="s">
        <v>448</v>
      </c>
      <c r="D3331" s="5">
        <v>553</v>
      </c>
      <c r="E3331" s="5">
        <v>11812</v>
      </c>
      <c r="F3331" s="5">
        <v>5625</v>
      </c>
      <c r="G3331" s="5">
        <v>6155</v>
      </c>
      <c r="H3331" s="5">
        <v>5441</v>
      </c>
      <c r="I3331" s="5">
        <v>387</v>
      </c>
      <c r="J3331" s="5">
        <v>0</v>
      </c>
      <c r="K3331" s="5">
        <v>32</v>
      </c>
      <c r="L3331" s="5">
        <v>585</v>
      </c>
      <c r="M3331" s="5">
        <v>3</v>
      </c>
      <c r="N3331" s="5">
        <v>727</v>
      </c>
      <c r="O3331" s="5">
        <v>601010</v>
      </c>
      <c r="P3331" s="3"/>
      <c r="Q3331" s="3"/>
    </row>
    <row r="3332" spans="1:17" x14ac:dyDescent="0.2">
      <c r="A3332" s="2">
        <v>2008</v>
      </c>
      <c r="B3332" s="1" t="s">
        <v>447</v>
      </c>
      <c r="C3332" s="2" t="s">
        <v>448</v>
      </c>
      <c r="D3332" s="2">
        <v>552</v>
      </c>
      <c r="E3332" s="2">
        <v>11951</v>
      </c>
      <c r="F3332" s="2">
        <v>5952</v>
      </c>
      <c r="G3332" s="2">
        <v>6254</v>
      </c>
      <c r="H3332" s="2">
        <v>5517</v>
      </c>
      <c r="I3332" s="2">
        <v>369</v>
      </c>
      <c r="J3332" s="2">
        <v>0</v>
      </c>
      <c r="K3332" s="2">
        <v>21</v>
      </c>
      <c r="L3332" s="2">
        <v>420</v>
      </c>
      <c r="M3332" s="2">
        <v>-3</v>
      </c>
      <c r="N3332" s="2">
        <v>427</v>
      </c>
      <c r="O3332" s="2">
        <v>601010</v>
      </c>
      <c r="P3332" s="3"/>
      <c r="Q3332" s="3"/>
    </row>
    <row r="3333" spans="1:17" x14ac:dyDescent="0.2">
      <c r="A3333" s="5">
        <v>2009</v>
      </c>
      <c r="B3333" s="4" t="s">
        <v>447</v>
      </c>
      <c r="C3333" s="5" t="s">
        <v>448</v>
      </c>
      <c r="D3333" s="5">
        <v>1695</v>
      </c>
      <c r="E3333" s="5">
        <v>12555</v>
      </c>
      <c r="F3333" s="5">
        <v>5837</v>
      </c>
      <c r="G3333" s="5">
        <v>6205</v>
      </c>
      <c r="H3333" s="5">
        <v>6189</v>
      </c>
      <c r="I3333" s="5">
        <v>391</v>
      </c>
      <c r="J3333" s="5">
        <v>0</v>
      </c>
      <c r="K3333" s="5">
        <v>-6</v>
      </c>
      <c r="L3333" s="5">
        <v>-287</v>
      </c>
      <c r="M3333" s="5">
        <v>-39</v>
      </c>
      <c r="N3333" s="5">
        <v>-252</v>
      </c>
      <c r="O3333" s="5">
        <v>601010</v>
      </c>
      <c r="P3333" s="3"/>
      <c r="Q3333" s="3"/>
    </row>
    <row r="3334" spans="1:17" x14ac:dyDescent="0.2">
      <c r="A3334" s="2">
        <v>2010</v>
      </c>
      <c r="B3334" s="1" t="s">
        <v>447</v>
      </c>
      <c r="C3334" s="2" t="s">
        <v>448</v>
      </c>
      <c r="D3334" s="2">
        <v>1154</v>
      </c>
      <c r="E3334" s="2">
        <v>12411</v>
      </c>
      <c r="F3334" s="2">
        <v>5477</v>
      </c>
      <c r="G3334" s="2">
        <v>5888</v>
      </c>
      <c r="H3334" s="2">
        <v>6303</v>
      </c>
      <c r="I3334" s="2">
        <v>366</v>
      </c>
      <c r="J3334" s="2">
        <v>0</v>
      </c>
      <c r="K3334" s="2">
        <v>-2</v>
      </c>
      <c r="L3334" s="2">
        <v>-159</v>
      </c>
      <c r="M3334" s="2">
        <v>-31</v>
      </c>
      <c r="N3334" s="2">
        <v>-130</v>
      </c>
      <c r="O3334" s="2">
        <v>601010</v>
      </c>
      <c r="P3334" s="3"/>
      <c r="Q3334" s="3"/>
    </row>
    <row r="3335" spans="1:17" x14ac:dyDescent="0.2">
      <c r="A3335" s="5">
        <v>2011</v>
      </c>
      <c r="B3335" s="4" t="s">
        <v>447</v>
      </c>
      <c r="C3335" s="5" t="s">
        <v>448</v>
      </c>
      <c r="D3335" s="5">
        <v>862</v>
      </c>
      <c r="E3335" s="5">
        <v>13068</v>
      </c>
      <c r="F3335" s="5">
        <v>5753</v>
      </c>
      <c r="G3335" s="5">
        <v>6197</v>
      </c>
      <c r="H3335" s="5">
        <v>6677</v>
      </c>
      <c r="I3335" s="5">
        <v>366</v>
      </c>
      <c r="J3335" s="5">
        <v>0</v>
      </c>
      <c r="K3335" s="5">
        <v>-1</v>
      </c>
      <c r="L3335" s="5">
        <v>-13</v>
      </c>
      <c r="M3335" s="5">
        <v>-1</v>
      </c>
      <c r="N3335" s="5">
        <v>-15</v>
      </c>
      <c r="O3335" s="5">
        <v>601010</v>
      </c>
      <c r="P3335" s="3"/>
      <c r="Q3335" s="3"/>
    </row>
    <row r="3336" spans="1:17" x14ac:dyDescent="0.2">
      <c r="A3336" s="2">
        <v>2012</v>
      </c>
      <c r="B3336" s="1" t="s">
        <v>447</v>
      </c>
      <c r="C3336" s="2" t="s">
        <v>448</v>
      </c>
      <c r="D3336" s="2">
        <v>453</v>
      </c>
      <c r="E3336" s="2">
        <v>12994</v>
      </c>
      <c r="F3336" s="2">
        <v>5411</v>
      </c>
      <c r="G3336" s="2">
        <v>5977</v>
      </c>
      <c r="H3336" s="2">
        <v>6825</v>
      </c>
      <c r="I3336" s="2">
        <v>349</v>
      </c>
      <c r="J3336" s="2">
        <v>0</v>
      </c>
      <c r="K3336" s="2">
        <v>2</v>
      </c>
      <c r="L3336" s="2">
        <v>44</v>
      </c>
      <c r="M3336" s="2">
        <v>31</v>
      </c>
      <c r="N3336" s="2">
        <v>61</v>
      </c>
      <c r="O3336" s="2">
        <v>601010</v>
      </c>
      <c r="P3336" s="3"/>
      <c r="Q3336" s="3"/>
    </row>
    <row r="3337" spans="1:17" x14ac:dyDescent="0.2">
      <c r="A3337" s="5">
        <v>2013</v>
      </c>
      <c r="B3337" s="4" t="s">
        <v>447</v>
      </c>
      <c r="C3337" s="5" t="s">
        <v>448</v>
      </c>
      <c r="D3337" s="5">
        <v>893</v>
      </c>
      <c r="E3337" s="5">
        <v>12814</v>
      </c>
      <c r="F3337" s="5">
        <v>4759</v>
      </c>
      <c r="G3337" s="5">
        <v>5362</v>
      </c>
      <c r="H3337" s="5">
        <v>7228</v>
      </c>
      <c r="I3337" s="5">
        <v>274</v>
      </c>
      <c r="J3337" s="5">
        <v>0</v>
      </c>
      <c r="K3337" s="5">
        <v>8</v>
      </c>
      <c r="L3337" s="5">
        <v>231</v>
      </c>
      <c r="M3337" s="5">
        <v>21</v>
      </c>
      <c r="N3337" s="5">
        <v>317</v>
      </c>
      <c r="O3337" s="5">
        <v>601010</v>
      </c>
      <c r="P3337" s="3"/>
      <c r="Q3337" s="3"/>
    </row>
    <row r="3338" spans="1:17" x14ac:dyDescent="0.2">
      <c r="A3338" s="2">
        <v>2014</v>
      </c>
      <c r="B3338" s="1" t="s">
        <v>447</v>
      </c>
      <c r="C3338" s="2" t="s">
        <v>448</v>
      </c>
      <c r="D3338" s="2">
        <v>684</v>
      </c>
      <c r="E3338" s="2">
        <v>12207</v>
      </c>
      <c r="F3338" s="2">
        <v>3992</v>
      </c>
      <c r="G3338" s="2">
        <v>4614</v>
      </c>
      <c r="H3338" s="2">
        <v>7336</v>
      </c>
      <c r="I3338" s="2">
        <v>217</v>
      </c>
      <c r="J3338" s="2">
        <v>0</v>
      </c>
      <c r="K3338" s="2">
        <v>15</v>
      </c>
      <c r="L3338" s="2">
        <v>761</v>
      </c>
      <c r="M3338" s="2">
        <v>14</v>
      </c>
      <c r="N3338" s="2">
        <v>732</v>
      </c>
      <c r="O3338" s="2">
        <v>601010</v>
      </c>
      <c r="P3338" s="3"/>
      <c r="Q3338" s="3"/>
    </row>
    <row r="3339" spans="1:17" x14ac:dyDescent="0.2">
      <c r="A3339" s="5">
        <v>2015</v>
      </c>
      <c r="B3339" s="4" t="s">
        <v>447</v>
      </c>
      <c r="C3339" s="5" t="s">
        <v>448</v>
      </c>
      <c r="D3339" s="5">
        <v>254</v>
      </c>
      <c r="E3339" s="5">
        <v>11784</v>
      </c>
      <c r="F3339" s="5">
        <v>4017</v>
      </c>
      <c r="G3339" s="5">
        <v>4559</v>
      </c>
      <c r="H3339" s="5">
        <v>7064</v>
      </c>
      <c r="I3339" s="5">
        <v>198</v>
      </c>
      <c r="J3339" s="5">
        <v>0</v>
      </c>
      <c r="K3339" s="5">
        <v>13</v>
      </c>
      <c r="L3339" s="5">
        <v>580</v>
      </c>
      <c r="M3339" s="5">
        <v>9</v>
      </c>
      <c r="N3339" s="5">
        <v>558</v>
      </c>
      <c r="O3339" s="5">
        <v>601010</v>
      </c>
      <c r="P3339" s="3"/>
      <c r="Q3339" s="3"/>
    </row>
    <row r="3340" spans="1:17" x14ac:dyDescent="0.2">
      <c r="A3340" s="2">
        <v>2016</v>
      </c>
      <c r="B3340" s="1" t="s">
        <v>447</v>
      </c>
      <c r="C3340" s="2" t="s">
        <v>448</v>
      </c>
      <c r="D3340" s="2">
        <v>374</v>
      </c>
      <c r="E3340" s="2">
        <v>11408</v>
      </c>
      <c r="F3340" s="2">
        <v>3649</v>
      </c>
      <c r="G3340" s="2">
        <v>4210</v>
      </c>
      <c r="H3340" s="2">
        <v>6994</v>
      </c>
      <c r="I3340" s="2">
        <v>157</v>
      </c>
      <c r="J3340" s="2">
        <v>0</v>
      </c>
      <c r="K3340" s="2">
        <v>9</v>
      </c>
      <c r="L3340" s="2">
        <v>811</v>
      </c>
      <c r="M3340" s="2">
        <v>40</v>
      </c>
      <c r="N3340" s="2">
        <v>762</v>
      </c>
      <c r="O3340" s="2">
        <v>601010</v>
      </c>
      <c r="P3340" s="3"/>
      <c r="Q3340" s="3"/>
    </row>
    <row r="3341" spans="1:17" x14ac:dyDescent="0.2">
      <c r="A3341" s="5">
        <v>2017</v>
      </c>
      <c r="B3341" s="4" t="s">
        <v>447</v>
      </c>
      <c r="C3341" s="5" t="s">
        <v>448</v>
      </c>
      <c r="D3341" s="5">
        <v>914</v>
      </c>
      <c r="E3341" s="5">
        <v>11693</v>
      </c>
      <c r="F3341" s="5">
        <v>3954</v>
      </c>
      <c r="G3341" s="5">
        <v>4524</v>
      </c>
      <c r="H3341" s="5">
        <v>6973</v>
      </c>
      <c r="I3341" s="5">
        <v>167</v>
      </c>
      <c r="J3341" s="5">
        <v>0</v>
      </c>
      <c r="K3341" s="5">
        <v>7</v>
      </c>
      <c r="L3341" s="5">
        <v>651</v>
      </c>
      <c r="M3341" s="5">
        <v>80</v>
      </c>
      <c r="N3341" s="5">
        <v>564</v>
      </c>
      <c r="O3341" s="5">
        <v>601010</v>
      </c>
      <c r="P3341" s="3"/>
      <c r="Q3341" s="3"/>
    </row>
    <row r="3342" spans="1:17" x14ac:dyDescent="0.2">
      <c r="A3342" s="2">
        <v>2018</v>
      </c>
      <c r="B3342" s="1" t="s">
        <v>447</v>
      </c>
      <c r="C3342" s="2" t="s">
        <v>448</v>
      </c>
      <c r="D3342" s="2">
        <v>1543</v>
      </c>
      <c r="E3342" s="2">
        <v>12090</v>
      </c>
      <c r="F3342" s="2">
        <v>3837</v>
      </c>
      <c r="G3342" s="2">
        <v>4396</v>
      </c>
      <c r="H3342" s="2">
        <v>7494</v>
      </c>
      <c r="I3342" s="2">
        <v>179</v>
      </c>
      <c r="J3342" s="2">
        <v>0</v>
      </c>
      <c r="K3342" s="2">
        <v>64</v>
      </c>
      <c r="L3342" s="2">
        <v>1301</v>
      </c>
      <c r="M3342" s="2">
        <v>150</v>
      </c>
      <c r="N3342" s="2">
        <v>1087</v>
      </c>
      <c r="O3342" s="2">
        <v>601010</v>
      </c>
      <c r="P3342" s="3"/>
      <c r="Q3342" s="3"/>
    </row>
    <row r="3343" spans="1:17" x14ac:dyDescent="0.2">
      <c r="A3343" s="5">
        <v>2019</v>
      </c>
      <c r="B3343" s="4" t="s">
        <v>447</v>
      </c>
      <c r="C3343" s="5" t="s">
        <v>448</v>
      </c>
      <c r="D3343" s="5">
        <v>1574</v>
      </c>
      <c r="E3343" s="5">
        <v>12305</v>
      </c>
      <c r="F3343" s="5">
        <v>4400</v>
      </c>
      <c r="G3343" s="5">
        <v>4838</v>
      </c>
      <c r="H3343" s="5">
        <v>7319</v>
      </c>
      <c r="I3343" s="5">
        <v>282</v>
      </c>
      <c r="J3343" s="5">
        <v>0</v>
      </c>
      <c r="K3343" s="5">
        <v>12</v>
      </c>
      <c r="L3343" s="5">
        <v>962</v>
      </c>
      <c r="M3343" s="5">
        <v>30</v>
      </c>
      <c r="N3343" s="5">
        <v>920</v>
      </c>
      <c r="O3343" s="5">
        <v>601010</v>
      </c>
      <c r="P3343" s="3"/>
      <c r="Q3343" s="3"/>
    </row>
    <row r="3344" spans="1:17" x14ac:dyDescent="0.2">
      <c r="A3344" s="2">
        <v>2004</v>
      </c>
      <c r="B3344" s="1" t="s">
        <v>449</v>
      </c>
      <c r="C3344" s="2" t="s">
        <v>450</v>
      </c>
      <c r="D3344" s="2">
        <v>54.837000000000003</v>
      </c>
      <c r="E3344" s="2">
        <v>3797.5309999999999</v>
      </c>
      <c r="F3344" s="2">
        <v>969.64499999999998</v>
      </c>
      <c r="G3344" s="2">
        <v>2708.2289999999998</v>
      </c>
      <c r="H3344" s="2">
        <v>1089.3019999999999</v>
      </c>
      <c r="I3344" s="2">
        <v>70.516000000000005</v>
      </c>
      <c r="J3344" s="2">
        <v>1.3859999999999999</v>
      </c>
      <c r="K3344" s="2">
        <v>0</v>
      </c>
      <c r="L3344" s="2">
        <v>835.64400000000001</v>
      </c>
      <c r="M3344" s="2">
        <v>244.76499999999999</v>
      </c>
      <c r="N3344" s="2">
        <v>590.87900000000002</v>
      </c>
      <c r="O3344" s="2">
        <v>302020</v>
      </c>
      <c r="P3344" s="3"/>
      <c r="Q3344" s="3"/>
    </row>
    <row r="3345" spans="1:17" x14ac:dyDescent="0.2">
      <c r="A3345" s="5">
        <v>2005</v>
      </c>
      <c r="B3345" s="4" t="s">
        <v>449</v>
      </c>
      <c r="C3345" s="5" t="s">
        <v>450</v>
      </c>
      <c r="D3345" s="5">
        <v>67.183000000000007</v>
      </c>
      <c r="E3345" s="5">
        <v>4295.2359999999999</v>
      </c>
      <c r="F3345" s="5">
        <v>942.81100000000004</v>
      </c>
      <c r="G3345" s="5">
        <v>3274.16</v>
      </c>
      <c r="H3345" s="5">
        <v>1021.076</v>
      </c>
      <c r="I3345" s="5">
        <v>89.488</v>
      </c>
      <c r="J3345" s="5">
        <v>1.5</v>
      </c>
      <c r="K3345" s="5">
        <v>0</v>
      </c>
      <c r="L3345" s="5">
        <v>772.92600000000004</v>
      </c>
      <c r="M3345" s="5">
        <v>279.68200000000002</v>
      </c>
      <c r="N3345" s="5">
        <v>493.24400000000003</v>
      </c>
      <c r="O3345" s="5">
        <v>302020</v>
      </c>
      <c r="P3345" s="3"/>
      <c r="Q3345" s="3"/>
    </row>
    <row r="3346" spans="1:17" x14ac:dyDescent="0.2">
      <c r="A3346" s="2">
        <v>2006</v>
      </c>
      <c r="B3346" s="1" t="s">
        <v>449</v>
      </c>
      <c r="C3346" s="2" t="s">
        <v>450</v>
      </c>
      <c r="D3346" s="2">
        <v>97.141000000000005</v>
      </c>
      <c r="E3346" s="2">
        <v>4157.5649999999996</v>
      </c>
      <c r="F3346" s="2">
        <v>1436.893</v>
      </c>
      <c r="G3346" s="2">
        <v>3474.1419999999998</v>
      </c>
      <c r="H3346" s="2">
        <v>683.423</v>
      </c>
      <c r="I3346" s="2">
        <v>117.815</v>
      </c>
      <c r="J3346" s="2">
        <v>1.6819999999999999</v>
      </c>
      <c r="K3346" s="2">
        <v>0</v>
      </c>
      <c r="L3346" s="2">
        <v>876.50199999999995</v>
      </c>
      <c r="M3346" s="2">
        <v>317.44099999999997</v>
      </c>
      <c r="N3346" s="2">
        <v>559.06100000000004</v>
      </c>
      <c r="O3346" s="2">
        <v>302020</v>
      </c>
      <c r="P3346" s="3"/>
      <c r="Q3346" s="3"/>
    </row>
    <row r="3347" spans="1:17" x14ac:dyDescent="0.2">
      <c r="A3347" s="5">
        <v>2007</v>
      </c>
      <c r="B3347" s="4" t="s">
        <v>449</v>
      </c>
      <c r="C3347" s="5" t="s">
        <v>450</v>
      </c>
      <c r="D3347" s="5">
        <v>129.19800000000001</v>
      </c>
      <c r="E3347" s="5">
        <v>4247.1130000000003</v>
      </c>
      <c r="F3347" s="5">
        <v>1286.069</v>
      </c>
      <c r="G3347" s="5">
        <v>3623.5929999999998</v>
      </c>
      <c r="H3347" s="5">
        <v>592.92200000000003</v>
      </c>
      <c r="I3347" s="5">
        <v>123.836</v>
      </c>
      <c r="J3347" s="5">
        <v>2.4809999999999999</v>
      </c>
      <c r="K3347" s="5"/>
      <c r="L3347" s="5">
        <v>340.24200000000002</v>
      </c>
      <c r="M3347" s="5">
        <v>126.08799999999999</v>
      </c>
      <c r="N3347" s="5">
        <v>214.154</v>
      </c>
      <c r="O3347" s="5">
        <v>302020</v>
      </c>
      <c r="P3347" s="3"/>
      <c r="Q3347" s="3"/>
    </row>
    <row r="3348" spans="1:17" x14ac:dyDescent="0.2">
      <c r="A3348" s="2">
        <v>2008</v>
      </c>
      <c r="B3348" s="1" t="s">
        <v>449</v>
      </c>
      <c r="C3348" s="2" t="s">
        <v>450</v>
      </c>
      <c r="D3348" s="2">
        <v>37.103000000000002</v>
      </c>
      <c r="E3348" s="2">
        <v>3634.7190000000001</v>
      </c>
      <c r="F3348" s="2">
        <v>1524.338</v>
      </c>
      <c r="G3348" s="2">
        <v>3284.7750000000001</v>
      </c>
      <c r="H3348" s="2">
        <v>318.19900000000001</v>
      </c>
      <c r="I3348" s="2">
        <v>105.45699999999999</v>
      </c>
      <c r="J3348" s="2">
        <v>1.802</v>
      </c>
      <c r="K3348" s="2"/>
      <c r="L3348" s="2">
        <v>492.02199999999999</v>
      </c>
      <c r="M3348" s="2">
        <v>180.61699999999999</v>
      </c>
      <c r="N3348" s="2">
        <v>311.40499999999997</v>
      </c>
      <c r="O3348" s="2">
        <v>302020</v>
      </c>
      <c r="P3348" s="3"/>
      <c r="Q3348" s="3"/>
    </row>
    <row r="3349" spans="1:17" x14ac:dyDescent="0.2">
      <c r="A3349" s="5">
        <v>2009</v>
      </c>
      <c r="B3349" s="4" t="s">
        <v>449</v>
      </c>
      <c r="C3349" s="5" t="s">
        <v>450</v>
      </c>
      <c r="D3349" s="5">
        <v>253.60499999999999</v>
      </c>
      <c r="E3349" s="5">
        <v>3675.0309999999999</v>
      </c>
      <c r="F3349" s="5">
        <v>1517.9770000000001</v>
      </c>
      <c r="G3349" s="5">
        <v>2914.692</v>
      </c>
      <c r="H3349" s="5">
        <v>720.45899999999995</v>
      </c>
      <c r="I3349" s="5">
        <v>93.975999999999999</v>
      </c>
      <c r="J3349" s="5">
        <v>0.877</v>
      </c>
      <c r="K3349" s="5"/>
      <c r="L3349" s="5">
        <v>671.13099999999997</v>
      </c>
      <c r="M3349" s="5">
        <v>235.137</v>
      </c>
      <c r="N3349" s="5">
        <v>435.99400000000003</v>
      </c>
      <c r="O3349" s="5">
        <v>302020</v>
      </c>
      <c r="P3349" s="3"/>
      <c r="Q3349" s="3"/>
    </row>
    <row r="3350" spans="1:17" x14ac:dyDescent="0.2">
      <c r="A3350" s="2">
        <v>2010</v>
      </c>
      <c r="B3350" s="1" t="s">
        <v>449</v>
      </c>
      <c r="C3350" s="2" t="s">
        <v>450</v>
      </c>
      <c r="D3350" s="2">
        <v>884.64200000000005</v>
      </c>
      <c r="E3350" s="2">
        <v>4272.732</v>
      </c>
      <c r="F3350" s="2">
        <v>1803.2170000000001</v>
      </c>
      <c r="G3350" s="2">
        <v>3335.1309999999999</v>
      </c>
      <c r="H3350" s="2">
        <v>902.31600000000003</v>
      </c>
      <c r="I3350" s="2">
        <v>93.92</v>
      </c>
      <c r="J3350" s="2">
        <v>1.27</v>
      </c>
      <c r="K3350" s="2"/>
      <c r="L3350" s="2">
        <v>808.86400000000003</v>
      </c>
      <c r="M3350" s="2">
        <v>299.065</v>
      </c>
      <c r="N3350" s="2">
        <v>509.79899999999998</v>
      </c>
      <c r="O3350" s="2">
        <v>302020</v>
      </c>
      <c r="P3350" s="3"/>
      <c r="Q3350" s="3"/>
    </row>
    <row r="3351" spans="1:17" x14ac:dyDescent="0.2">
      <c r="A3351" s="5">
        <v>2011</v>
      </c>
      <c r="B3351" s="4" t="s">
        <v>449</v>
      </c>
      <c r="C3351" s="5" t="s">
        <v>450</v>
      </c>
      <c r="D3351" s="5">
        <v>693.68600000000004</v>
      </c>
      <c r="E3351" s="5">
        <v>4412.1989999999996</v>
      </c>
      <c r="F3351" s="5">
        <v>1846.0930000000001</v>
      </c>
      <c r="G3351" s="5">
        <v>3539.5509999999999</v>
      </c>
      <c r="H3351" s="5">
        <v>849.02200000000005</v>
      </c>
      <c r="I3351" s="5">
        <v>102.59399999999999</v>
      </c>
      <c r="J3351" s="5">
        <v>2.597</v>
      </c>
      <c r="K3351" s="5"/>
      <c r="L3351" s="5">
        <v>962.84500000000003</v>
      </c>
      <c r="M3351" s="5">
        <v>333.88299999999998</v>
      </c>
      <c r="N3351" s="5">
        <v>628.96199999999999</v>
      </c>
      <c r="O3351" s="5">
        <v>302020</v>
      </c>
      <c r="P3351" s="3"/>
      <c r="Q3351" s="3"/>
    </row>
    <row r="3352" spans="1:17" x14ac:dyDescent="0.2">
      <c r="A3352" s="2">
        <v>2012</v>
      </c>
      <c r="B3352" s="1" t="s">
        <v>449</v>
      </c>
      <c r="C3352" s="2" t="s">
        <v>450</v>
      </c>
      <c r="D3352" s="2">
        <v>728.27200000000005</v>
      </c>
      <c r="E3352" s="2">
        <v>4754.8389999999999</v>
      </c>
      <c r="F3352" s="2">
        <v>1788.701</v>
      </c>
      <c r="G3352" s="2">
        <v>3706.4659999999999</v>
      </c>
      <c r="H3352" s="2">
        <v>1036.749</v>
      </c>
      <c r="I3352" s="2">
        <v>104.28700000000001</v>
      </c>
      <c r="J3352" s="2">
        <v>2.94</v>
      </c>
      <c r="K3352" s="2"/>
      <c r="L3352" s="2">
        <v>1015.579</v>
      </c>
      <c r="M3352" s="2">
        <v>354.64800000000002</v>
      </c>
      <c r="N3352" s="2">
        <v>660.93100000000004</v>
      </c>
      <c r="O3352" s="2">
        <v>302020</v>
      </c>
      <c r="P3352" s="3"/>
      <c r="Q3352" s="3"/>
    </row>
    <row r="3353" spans="1:17" x14ac:dyDescent="0.2">
      <c r="A3353" s="5">
        <v>2013</v>
      </c>
      <c r="B3353" s="4" t="s">
        <v>449</v>
      </c>
      <c r="C3353" s="5" t="s">
        <v>450</v>
      </c>
      <c r="D3353" s="5">
        <v>1118.508</v>
      </c>
      <c r="E3353" s="5">
        <v>5357.4880000000003</v>
      </c>
      <c r="F3353" s="5">
        <v>1796.056</v>
      </c>
      <c r="G3353" s="5">
        <v>3741.4360000000001</v>
      </c>
      <c r="H3353" s="5">
        <v>1604.8340000000001</v>
      </c>
      <c r="I3353" s="5">
        <v>93.257999999999996</v>
      </c>
      <c r="J3353" s="5">
        <v>3.1579999999999999</v>
      </c>
      <c r="K3353" s="5"/>
      <c r="L3353" s="5">
        <v>1251.319</v>
      </c>
      <c r="M3353" s="5">
        <v>430.84899999999999</v>
      </c>
      <c r="N3353" s="5">
        <v>820.47</v>
      </c>
      <c r="O3353" s="5">
        <v>302020</v>
      </c>
      <c r="P3353" s="3"/>
      <c r="Q3353" s="3"/>
    </row>
    <row r="3354" spans="1:17" x14ac:dyDescent="0.2">
      <c r="A3354" s="2">
        <v>2014</v>
      </c>
      <c r="B3354" s="1" t="s">
        <v>449</v>
      </c>
      <c r="C3354" s="2" t="s">
        <v>450</v>
      </c>
      <c r="D3354" s="2">
        <v>471.98500000000001</v>
      </c>
      <c r="E3354" s="2">
        <v>5629.5159999999996</v>
      </c>
      <c r="F3354" s="2">
        <v>1799.768</v>
      </c>
      <c r="G3354" s="2">
        <v>4109.9859999999999</v>
      </c>
      <c r="H3354" s="2">
        <v>1455.0619999999999</v>
      </c>
      <c r="I3354" s="2">
        <v>95.38</v>
      </c>
      <c r="J3354" s="2">
        <v>4.0659999999999998</v>
      </c>
      <c r="K3354" s="2">
        <v>0.22700000000000001</v>
      </c>
      <c r="L3354" s="2">
        <v>1306.27</v>
      </c>
      <c r="M3354" s="2">
        <v>459.13099999999997</v>
      </c>
      <c r="N3354" s="2">
        <v>846.91200000000003</v>
      </c>
      <c r="O3354" s="2">
        <v>302020</v>
      </c>
      <c r="P3354" s="3"/>
      <c r="Q3354" s="3"/>
    </row>
    <row r="3355" spans="1:17" x14ac:dyDescent="0.2">
      <c r="A3355" s="5">
        <v>2015</v>
      </c>
      <c r="B3355" s="4" t="s">
        <v>449</v>
      </c>
      <c r="C3355" s="5" t="s">
        <v>450</v>
      </c>
      <c r="D3355" s="5">
        <v>346.529</v>
      </c>
      <c r="E3355" s="5">
        <v>5344.3710000000001</v>
      </c>
      <c r="F3355" s="5">
        <v>2057.0140000000001</v>
      </c>
      <c r="G3355" s="5">
        <v>4296.9089999999997</v>
      </c>
      <c r="H3355" s="5">
        <v>997.99699999999996</v>
      </c>
      <c r="I3355" s="5">
        <v>91.957999999999998</v>
      </c>
      <c r="J3355" s="5">
        <v>3.536</v>
      </c>
      <c r="K3355" s="5">
        <v>-3.8159999999999998</v>
      </c>
      <c r="L3355" s="5">
        <v>898.03099999999995</v>
      </c>
      <c r="M3355" s="5">
        <v>388.89600000000002</v>
      </c>
      <c r="N3355" s="5">
        <v>512.95100000000002</v>
      </c>
      <c r="O3355" s="5">
        <v>302020</v>
      </c>
      <c r="P3355" s="3"/>
      <c r="Q3355" s="3"/>
    </row>
    <row r="3356" spans="1:17" x14ac:dyDescent="0.2">
      <c r="A3356" s="2">
        <v>2016</v>
      </c>
      <c r="B3356" s="1" t="s">
        <v>449</v>
      </c>
      <c r="C3356" s="2" t="s">
        <v>450</v>
      </c>
      <c r="D3356" s="2">
        <v>296.96699999999998</v>
      </c>
      <c r="E3356" s="2">
        <v>5524.3329999999996</v>
      </c>
      <c r="F3356" s="2">
        <v>2347.6979999999999</v>
      </c>
      <c r="G3356" s="2">
        <v>4696.6459999999997</v>
      </c>
      <c r="H3356" s="2">
        <v>785.85599999999999</v>
      </c>
      <c r="I3356" s="2">
        <v>97.850999999999999</v>
      </c>
      <c r="J3356" s="2">
        <v>1.8049999999999999</v>
      </c>
      <c r="K3356" s="2">
        <v>-3.97</v>
      </c>
      <c r="L3356" s="2">
        <v>1095.511</v>
      </c>
      <c r="M3356" s="2">
        <v>379.43700000000001</v>
      </c>
      <c r="N3356" s="2">
        <v>720.04399999999998</v>
      </c>
      <c r="O3356" s="2">
        <v>302020</v>
      </c>
      <c r="P3356" s="3"/>
      <c r="Q3356" s="3"/>
    </row>
    <row r="3357" spans="1:17" x14ac:dyDescent="0.2">
      <c r="A3357" s="5">
        <v>2017</v>
      </c>
      <c r="B3357" s="4" t="s">
        <v>449</v>
      </c>
      <c r="C3357" s="5" t="s">
        <v>450</v>
      </c>
      <c r="D3357" s="5">
        <v>380.17899999999997</v>
      </c>
      <c r="E3357" s="5">
        <v>5553.7259999999997</v>
      </c>
      <c r="F3357" s="5">
        <v>2361.1210000000001</v>
      </c>
      <c r="G3357" s="5">
        <v>4622.1610000000001</v>
      </c>
      <c r="H3357" s="5">
        <v>915.33799999999997</v>
      </c>
      <c r="I3357" s="5">
        <v>104.232</v>
      </c>
      <c r="J3357" s="5">
        <v>1.784</v>
      </c>
      <c r="K3357" s="5">
        <v>-26.443999999999999</v>
      </c>
      <c r="L3357" s="5">
        <v>1110.6679999999999</v>
      </c>
      <c r="M3357" s="5">
        <v>354.13099999999997</v>
      </c>
      <c r="N3357" s="5">
        <v>782.98099999999999</v>
      </c>
      <c r="O3357" s="5">
        <v>302020</v>
      </c>
      <c r="P3357" s="3"/>
      <c r="Q3357" s="3"/>
    </row>
    <row r="3358" spans="1:17" x14ac:dyDescent="0.2">
      <c r="A3358" s="2">
        <v>2018</v>
      </c>
      <c r="B3358" s="1" t="s">
        <v>449</v>
      </c>
      <c r="C3358" s="2" t="s">
        <v>450</v>
      </c>
      <c r="D3358" s="2">
        <v>587.99800000000005</v>
      </c>
      <c r="E3358" s="2">
        <v>7703.02</v>
      </c>
      <c r="F3358" s="2">
        <v>3259.6669999999999</v>
      </c>
      <c r="G3358" s="2">
        <v>6295.7539999999999</v>
      </c>
      <c r="H3358" s="2">
        <v>1398.721</v>
      </c>
      <c r="I3358" s="2">
        <v>151.94999999999999</v>
      </c>
      <c r="J3358" s="2">
        <v>8.0210000000000008</v>
      </c>
      <c r="K3358" s="2">
        <v>-6.5110000000000001</v>
      </c>
      <c r="L3358" s="2">
        <v>1410.0609999999999</v>
      </c>
      <c r="M3358" s="2">
        <v>239.01</v>
      </c>
      <c r="N3358" s="2">
        <v>1177.5619999999999</v>
      </c>
      <c r="O3358" s="2">
        <v>302020</v>
      </c>
      <c r="P3358" s="3"/>
      <c r="Q3358" s="3"/>
    </row>
    <row r="3359" spans="1:17" x14ac:dyDescent="0.2">
      <c r="A3359" s="5">
        <v>2019</v>
      </c>
      <c r="B3359" s="4" t="s">
        <v>449</v>
      </c>
      <c r="C3359" s="5" t="s">
        <v>450</v>
      </c>
      <c r="D3359" s="5">
        <v>493.262</v>
      </c>
      <c r="E3359" s="5">
        <v>8140.3950000000004</v>
      </c>
      <c r="F3359" s="5">
        <v>4447.5749999999998</v>
      </c>
      <c r="G3359" s="5">
        <v>6395.4009999999998</v>
      </c>
      <c r="H3359" s="5">
        <v>1739.222</v>
      </c>
      <c r="I3359" s="5">
        <v>157.70699999999999</v>
      </c>
      <c r="J3359" s="5">
        <v>7.9969999999999999</v>
      </c>
      <c r="K3359" s="5">
        <v>-2.94</v>
      </c>
      <c r="L3359" s="5">
        <v>1380.7840000000001</v>
      </c>
      <c r="M3359" s="5">
        <v>234.03200000000001</v>
      </c>
      <c r="N3359" s="5">
        <v>1149.692</v>
      </c>
      <c r="O3359" s="5">
        <v>302020</v>
      </c>
      <c r="P3359" s="3"/>
      <c r="Q3359" s="3"/>
    </row>
    <row r="3360" spans="1:17" x14ac:dyDescent="0.2">
      <c r="A3360" s="2">
        <v>2004</v>
      </c>
      <c r="B3360" s="1" t="s">
        <v>451</v>
      </c>
      <c r="C3360" s="2" t="s">
        <v>452</v>
      </c>
      <c r="D3360" s="2">
        <v>2725.7240000000002</v>
      </c>
      <c r="E3360" s="2">
        <v>5657.6170000000002</v>
      </c>
      <c r="F3360" s="2">
        <v>636.69600000000003</v>
      </c>
      <c r="G3360" s="2">
        <v>3567.4929999999999</v>
      </c>
      <c r="H3360" s="2">
        <v>2090.1239999999998</v>
      </c>
      <c r="I3360" s="2">
        <v>23.172000000000001</v>
      </c>
      <c r="J3360" s="2">
        <v>0</v>
      </c>
      <c r="K3360" s="2">
        <v>0</v>
      </c>
      <c r="L3360" s="2">
        <v>415.85</v>
      </c>
      <c r="M3360" s="2">
        <v>135.83799999999999</v>
      </c>
      <c r="N3360" s="2">
        <v>280.012</v>
      </c>
      <c r="O3360" s="2">
        <v>351020</v>
      </c>
      <c r="P3360" s="3"/>
      <c r="Q3360" s="3"/>
    </row>
    <row r="3361" spans="1:17" x14ac:dyDescent="0.2">
      <c r="A3361" s="5">
        <v>2005</v>
      </c>
      <c r="B3361" s="4" t="s">
        <v>451</v>
      </c>
      <c r="C3361" s="5" t="s">
        <v>452</v>
      </c>
      <c r="D3361" s="5">
        <v>3086.92</v>
      </c>
      <c r="E3361" s="5">
        <v>6869.6139999999996</v>
      </c>
      <c r="F3361" s="5">
        <v>815.04399999999998</v>
      </c>
      <c r="G3361" s="5">
        <v>4395.509</v>
      </c>
      <c r="H3361" s="5">
        <v>2474.105</v>
      </c>
      <c r="I3361" s="5">
        <v>39.314999999999998</v>
      </c>
      <c r="J3361" s="5"/>
      <c r="K3361" s="5">
        <v>0</v>
      </c>
      <c r="L3361" s="5">
        <v>421.714</v>
      </c>
      <c r="M3361" s="5">
        <v>113.23099999999999</v>
      </c>
      <c r="N3361" s="5">
        <v>308.483</v>
      </c>
      <c r="O3361" s="5">
        <v>351020</v>
      </c>
      <c r="P3361" s="3"/>
      <c r="Q3361" s="3"/>
    </row>
    <row r="3362" spans="1:17" x14ac:dyDescent="0.2">
      <c r="A3362" s="2">
        <v>2006</v>
      </c>
      <c r="B3362" s="1" t="s">
        <v>451</v>
      </c>
      <c r="C3362" s="2" t="s">
        <v>452</v>
      </c>
      <c r="D3362" s="2">
        <v>4932.5770000000002</v>
      </c>
      <c r="E3362" s="2">
        <v>10127.495999999999</v>
      </c>
      <c r="F3362" s="2">
        <v>1269.0999999999999</v>
      </c>
      <c r="G3362" s="2">
        <v>7073.61</v>
      </c>
      <c r="H3362" s="2">
        <v>3053.886</v>
      </c>
      <c r="I3362" s="2">
        <v>63.140999999999998</v>
      </c>
      <c r="J3362" s="2"/>
      <c r="K3362" s="2">
        <v>0</v>
      </c>
      <c r="L3362" s="2">
        <v>762.08500000000004</v>
      </c>
      <c r="M3362" s="2">
        <v>274.66199999999998</v>
      </c>
      <c r="N3362" s="2">
        <v>487.423</v>
      </c>
      <c r="O3362" s="2">
        <v>351020</v>
      </c>
      <c r="P3362" s="3"/>
      <c r="Q3362" s="3"/>
    </row>
    <row r="3363" spans="1:17" x14ac:dyDescent="0.2">
      <c r="A3363" s="5">
        <v>2007</v>
      </c>
      <c r="B3363" s="4" t="s">
        <v>451</v>
      </c>
      <c r="C3363" s="5" t="s">
        <v>452</v>
      </c>
      <c r="D3363" s="5">
        <v>7012.8190000000004</v>
      </c>
      <c r="E3363" s="5">
        <v>12879.074000000001</v>
      </c>
      <c r="F3363" s="5">
        <v>1687.8230000000001</v>
      </c>
      <c r="G3363" s="5">
        <v>8850.1370000000006</v>
      </c>
      <c r="H3363" s="5">
        <v>4028.9369999999999</v>
      </c>
      <c r="I3363" s="5">
        <v>68.878</v>
      </c>
      <c r="J3363" s="5"/>
      <c r="K3363" s="5">
        <v>0</v>
      </c>
      <c r="L3363" s="5">
        <v>1289.3</v>
      </c>
      <c r="M3363" s="5">
        <v>455.61599999999999</v>
      </c>
      <c r="N3363" s="5">
        <v>833.68399999999997</v>
      </c>
      <c r="O3363" s="5">
        <v>351020</v>
      </c>
      <c r="P3363" s="3"/>
      <c r="Q3363" s="3"/>
    </row>
    <row r="3364" spans="1:17" x14ac:dyDescent="0.2">
      <c r="A3364" s="2">
        <v>2008</v>
      </c>
      <c r="B3364" s="1" t="s">
        <v>451</v>
      </c>
      <c r="C3364" s="2" t="s">
        <v>452</v>
      </c>
      <c r="D3364" s="2">
        <v>6576.36</v>
      </c>
      <c r="E3364" s="2">
        <v>13041.76</v>
      </c>
      <c r="F3364" s="2">
        <v>1937.0319999999999</v>
      </c>
      <c r="G3364" s="2">
        <v>8584.57</v>
      </c>
      <c r="H3364" s="2">
        <v>4457.1899999999996</v>
      </c>
      <c r="I3364" s="2">
        <v>80.289000000000001</v>
      </c>
      <c r="J3364" s="2"/>
      <c r="K3364" s="2">
        <v>0</v>
      </c>
      <c r="L3364" s="2">
        <v>992.84799999999996</v>
      </c>
      <c r="M3364" s="2">
        <v>345.69400000000002</v>
      </c>
      <c r="N3364" s="2">
        <v>647.154</v>
      </c>
      <c r="O3364" s="2">
        <v>351020</v>
      </c>
      <c r="P3364" s="3"/>
      <c r="Q3364" s="3"/>
    </row>
    <row r="3365" spans="1:17" x14ac:dyDescent="0.2">
      <c r="A3365" s="5">
        <v>2009</v>
      </c>
      <c r="B3365" s="4" t="s">
        <v>451</v>
      </c>
      <c r="C3365" s="5" t="s">
        <v>452</v>
      </c>
      <c r="D3365" s="5">
        <v>7923.2359999999999</v>
      </c>
      <c r="E3365" s="5">
        <v>14153.494000000001</v>
      </c>
      <c r="F3365" s="5">
        <v>1678.1659999999999</v>
      </c>
      <c r="G3365" s="5">
        <v>8377.491</v>
      </c>
      <c r="H3365" s="5">
        <v>5776.0029999999997</v>
      </c>
      <c r="I3365" s="5">
        <v>105.843</v>
      </c>
      <c r="J3365" s="5"/>
      <c r="K3365" s="5">
        <v>0</v>
      </c>
      <c r="L3365" s="5">
        <v>1601.76</v>
      </c>
      <c r="M3365" s="5">
        <v>562.08500000000004</v>
      </c>
      <c r="N3365" s="5">
        <v>1039.675</v>
      </c>
      <c r="O3365" s="5">
        <v>351020</v>
      </c>
      <c r="P3365" s="3"/>
      <c r="Q3365" s="3"/>
    </row>
    <row r="3366" spans="1:17" x14ac:dyDescent="0.2">
      <c r="A3366" s="2">
        <v>2010</v>
      </c>
      <c r="B3366" s="1" t="s">
        <v>451</v>
      </c>
      <c r="C3366" s="2" t="s">
        <v>452</v>
      </c>
      <c r="D3366" s="2">
        <v>8595.5400000000009</v>
      </c>
      <c r="E3366" s="2">
        <v>16103.253000000001</v>
      </c>
      <c r="F3366" s="2">
        <v>1668.8489999999999</v>
      </c>
      <c r="G3366" s="2">
        <v>9179.1970000000001</v>
      </c>
      <c r="H3366" s="2">
        <v>6924.0559999999996</v>
      </c>
      <c r="I3366" s="2">
        <v>105.06</v>
      </c>
      <c r="J3366" s="2"/>
      <c r="K3366" s="2">
        <v>0</v>
      </c>
      <c r="L3366" s="2">
        <v>1749.5619999999999</v>
      </c>
      <c r="M3366" s="2">
        <v>650.17200000000003</v>
      </c>
      <c r="N3366" s="2">
        <v>1099.3900000000001</v>
      </c>
      <c r="O3366" s="2">
        <v>351020</v>
      </c>
      <c r="P3366" s="3"/>
      <c r="Q3366" s="3"/>
    </row>
    <row r="3367" spans="1:17" x14ac:dyDescent="0.2">
      <c r="A3367" s="5">
        <v>2011</v>
      </c>
      <c r="B3367" s="4" t="s">
        <v>451</v>
      </c>
      <c r="C3367" s="5" t="s">
        <v>452</v>
      </c>
      <c r="D3367" s="5">
        <v>9120</v>
      </c>
      <c r="E3367" s="5">
        <v>17708</v>
      </c>
      <c r="F3367" s="5">
        <v>1659</v>
      </c>
      <c r="G3367" s="5">
        <v>9645</v>
      </c>
      <c r="H3367" s="5">
        <v>8063</v>
      </c>
      <c r="I3367" s="5">
        <v>109</v>
      </c>
      <c r="J3367" s="5"/>
      <c r="K3367" s="5">
        <v>0</v>
      </c>
      <c r="L3367" s="5">
        <v>2235</v>
      </c>
      <c r="M3367" s="5">
        <v>816</v>
      </c>
      <c r="N3367" s="5">
        <v>1419</v>
      </c>
      <c r="O3367" s="5">
        <v>351020</v>
      </c>
      <c r="P3367" s="3"/>
      <c r="Q3367" s="3"/>
    </row>
    <row r="3368" spans="1:17" x14ac:dyDescent="0.2">
      <c r="A3368" s="2">
        <v>2012</v>
      </c>
      <c r="B3368" s="1" t="s">
        <v>451</v>
      </c>
      <c r="C3368" s="2" t="s">
        <v>452</v>
      </c>
      <c r="D3368" s="2">
        <v>9307</v>
      </c>
      <c r="E3368" s="2">
        <v>19979</v>
      </c>
      <c r="F3368" s="2">
        <v>2611</v>
      </c>
      <c r="G3368" s="2">
        <v>11132</v>
      </c>
      <c r="H3368" s="2">
        <v>8847</v>
      </c>
      <c r="I3368" s="2">
        <v>105</v>
      </c>
      <c r="J3368" s="2"/>
      <c r="K3368" s="2">
        <v>0</v>
      </c>
      <c r="L3368" s="2">
        <v>1911</v>
      </c>
      <c r="M3368" s="2">
        <v>689</v>
      </c>
      <c r="N3368" s="2">
        <v>1222</v>
      </c>
      <c r="O3368" s="2">
        <v>351020</v>
      </c>
      <c r="P3368" s="3"/>
      <c r="Q3368" s="3"/>
    </row>
    <row r="3369" spans="1:17" x14ac:dyDescent="0.2">
      <c r="A3369" s="5">
        <v>2013</v>
      </c>
      <c r="B3369" s="4" t="s">
        <v>451</v>
      </c>
      <c r="C3369" s="5" t="s">
        <v>452</v>
      </c>
      <c r="D3369" s="5">
        <v>9228</v>
      </c>
      <c r="E3369" s="5">
        <v>20735</v>
      </c>
      <c r="F3369" s="5">
        <v>2600</v>
      </c>
      <c r="G3369" s="5">
        <v>11419</v>
      </c>
      <c r="H3369" s="5">
        <v>9316</v>
      </c>
      <c r="I3369" s="5">
        <v>140</v>
      </c>
      <c r="J3369" s="5"/>
      <c r="K3369" s="5">
        <v>0</v>
      </c>
      <c r="L3369" s="5">
        <v>1921</v>
      </c>
      <c r="M3369" s="5">
        <v>690</v>
      </c>
      <c r="N3369" s="5">
        <v>1231</v>
      </c>
      <c r="O3369" s="5">
        <v>351020</v>
      </c>
      <c r="P3369" s="3"/>
      <c r="Q3369" s="3"/>
    </row>
    <row r="3370" spans="1:17" x14ac:dyDescent="0.2">
      <c r="A3370" s="2">
        <v>2014</v>
      </c>
      <c r="B3370" s="1" t="s">
        <v>451</v>
      </c>
      <c r="C3370" s="2" t="s">
        <v>452</v>
      </c>
      <c r="D3370" s="2">
        <v>9533</v>
      </c>
      <c r="E3370" s="2">
        <v>23466</v>
      </c>
      <c r="F3370" s="2">
        <v>3825</v>
      </c>
      <c r="G3370" s="2">
        <v>13820</v>
      </c>
      <c r="H3370" s="2">
        <v>9646</v>
      </c>
      <c r="I3370" s="2">
        <v>155</v>
      </c>
      <c r="J3370" s="2"/>
      <c r="K3370" s="2">
        <v>0</v>
      </c>
      <c r="L3370" s="2">
        <v>2170</v>
      </c>
      <c r="M3370" s="2">
        <v>1023</v>
      </c>
      <c r="N3370" s="2">
        <v>1147</v>
      </c>
      <c r="O3370" s="2">
        <v>351020</v>
      </c>
      <c r="P3370" s="3"/>
      <c r="Q3370" s="3"/>
    </row>
    <row r="3371" spans="1:17" x14ac:dyDescent="0.2">
      <c r="A3371" s="5">
        <v>2015</v>
      </c>
      <c r="B3371" s="4" t="s">
        <v>451</v>
      </c>
      <c r="C3371" s="5" t="s">
        <v>452</v>
      </c>
      <c r="D3371" s="5">
        <v>9838</v>
      </c>
      <c r="E3371" s="5">
        <v>24705</v>
      </c>
      <c r="F3371" s="5">
        <v>3821</v>
      </c>
      <c r="G3371" s="5">
        <v>14359</v>
      </c>
      <c r="H3371" s="5">
        <v>10346</v>
      </c>
      <c r="I3371" s="5">
        <v>186</v>
      </c>
      <c r="J3371" s="5"/>
      <c r="K3371" s="5">
        <v>0</v>
      </c>
      <c r="L3371" s="5">
        <v>2431</v>
      </c>
      <c r="M3371" s="5">
        <v>1155</v>
      </c>
      <c r="N3371" s="5">
        <v>1276</v>
      </c>
      <c r="O3371" s="5">
        <v>351020</v>
      </c>
      <c r="P3371" s="3"/>
      <c r="Q3371" s="3"/>
    </row>
    <row r="3372" spans="1:17" x14ac:dyDescent="0.2">
      <c r="A3372" s="2">
        <v>2016</v>
      </c>
      <c r="B3372" s="1" t="s">
        <v>451</v>
      </c>
      <c r="C3372" s="2" t="s">
        <v>452</v>
      </c>
      <c r="D3372" s="2">
        <v>11472</v>
      </c>
      <c r="E3372" s="2">
        <v>25396</v>
      </c>
      <c r="F3372" s="2">
        <v>3792</v>
      </c>
      <c r="G3372" s="2">
        <v>14711</v>
      </c>
      <c r="H3372" s="2">
        <v>10685</v>
      </c>
      <c r="I3372" s="2">
        <v>189</v>
      </c>
      <c r="J3372" s="2">
        <v>30</v>
      </c>
      <c r="K3372" s="2">
        <v>0</v>
      </c>
      <c r="L3372" s="2">
        <v>1552</v>
      </c>
      <c r="M3372" s="2">
        <v>938</v>
      </c>
      <c r="N3372" s="2">
        <v>614</v>
      </c>
      <c r="O3372" s="2">
        <v>351020</v>
      </c>
      <c r="P3372" s="3"/>
      <c r="Q3372" s="3"/>
    </row>
    <row r="3373" spans="1:17" x14ac:dyDescent="0.2">
      <c r="A3373" s="5">
        <v>2017</v>
      </c>
      <c r="B3373" s="4" t="s">
        <v>451</v>
      </c>
      <c r="C3373" s="5" t="s">
        <v>452</v>
      </c>
      <c r="D3373" s="5">
        <v>13599</v>
      </c>
      <c r="E3373" s="5">
        <v>27178</v>
      </c>
      <c r="F3373" s="5">
        <v>4770</v>
      </c>
      <c r="G3373" s="5">
        <v>17336</v>
      </c>
      <c r="H3373" s="5">
        <v>9842</v>
      </c>
      <c r="I3373" s="5">
        <v>225</v>
      </c>
      <c r="J3373" s="5">
        <v>35</v>
      </c>
      <c r="K3373" s="5">
        <v>0</v>
      </c>
      <c r="L3373" s="5">
        <v>4020</v>
      </c>
      <c r="M3373" s="5">
        <v>1572</v>
      </c>
      <c r="N3373" s="5">
        <v>2448</v>
      </c>
      <c r="O3373" s="5">
        <v>351020</v>
      </c>
      <c r="P3373" s="3"/>
      <c r="Q3373" s="3"/>
    </row>
    <row r="3374" spans="1:17" x14ac:dyDescent="0.2">
      <c r="A3374" s="2">
        <v>2018</v>
      </c>
      <c r="B3374" s="1" t="s">
        <v>451</v>
      </c>
      <c r="C3374" s="2" t="s">
        <v>452</v>
      </c>
      <c r="D3374" s="2">
        <v>12369</v>
      </c>
      <c r="E3374" s="2">
        <v>25413</v>
      </c>
      <c r="F3374" s="2">
        <v>4774</v>
      </c>
      <c r="G3374" s="2">
        <v>15252</v>
      </c>
      <c r="H3374" s="2">
        <v>10161</v>
      </c>
      <c r="I3374" s="2">
        <v>218</v>
      </c>
      <c r="J3374" s="2"/>
      <c r="K3374" s="2">
        <v>0</v>
      </c>
      <c r="L3374" s="2">
        <v>2074</v>
      </c>
      <c r="M3374" s="2">
        <v>391</v>
      </c>
      <c r="N3374" s="2">
        <v>1683</v>
      </c>
      <c r="O3374" s="2">
        <v>351020</v>
      </c>
      <c r="P3374" s="3"/>
      <c r="Q3374" s="3"/>
    </row>
    <row r="3375" spans="1:17" x14ac:dyDescent="0.2">
      <c r="A3375" s="5">
        <v>2019</v>
      </c>
      <c r="B3375" s="4" t="s">
        <v>451</v>
      </c>
      <c r="C3375" s="5" t="s">
        <v>452</v>
      </c>
      <c r="D3375" s="5">
        <v>15026</v>
      </c>
      <c r="E3375" s="5">
        <v>29074</v>
      </c>
      <c r="F3375" s="5">
        <v>5814</v>
      </c>
      <c r="G3375" s="5">
        <v>17037</v>
      </c>
      <c r="H3375" s="5">
        <v>12037</v>
      </c>
      <c r="I3375" s="5">
        <v>242</v>
      </c>
      <c r="J3375" s="5"/>
      <c r="K3375" s="5">
        <v>0</v>
      </c>
      <c r="L3375" s="5">
        <v>3470</v>
      </c>
      <c r="M3375" s="5">
        <v>763</v>
      </c>
      <c r="N3375" s="5">
        <v>2707</v>
      </c>
      <c r="O3375" s="5">
        <v>351020</v>
      </c>
      <c r="P3375" s="3"/>
      <c r="Q3375" s="3"/>
    </row>
    <row r="3376" spans="1:17" x14ac:dyDescent="0.2">
      <c r="A3376" s="2">
        <v>2004</v>
      </c>
      <c r="B3376" s="1" t="s">
        <v>453</v>
      </c>
      <c r="C3376" s="2" t="s">
        <v>454</v>
      </c>
      <c r="D3376" s="2">
        <v>10570</v>
      </c>
      <c r="E3376" s="2">
        <v>109183</v>
      </c>
      <c r="F3376" s="2">
        <v>18436</v>
      </c>
      <c r="G3376" s="2">
        <v>79436</v>
      </c>
      <c r="H3376" s="2">
        <v>29747</v>
      </c>
      <c r="I3376" s="2">
        <v>571</v>
      </c>
      <c r="J3376" s="2">
        <v>180</v>
      </c>
      <c r="K3376" s="2"/>
      <c r="L3376" s="2">
        <v>12028</v>
      </c>
      <c r="M3376" s="2">
        <v>3580</v>
      </c>
      <c r="N3376" s="2">
        <v>8430</v>
      </c>
      <c r="O3376" s="2">
        <v>451020</v>
      </c>
      <c r="P3376" s="3"/>
      <c r="Q3376" s="3"/>
    </row>
    <row r="3377" spans="1:17" x14ac:dyDescent="0.2">
      <c r="A3377" s="5">
        <v>2005</v>
      </c>
      <c r="B3377" s="4" t="s">
        <v>453</v>
      </c>
      <c r="C3377" s="5" t="s">
        <v>454</v>
      </c>
      <c r="D3377" s="5">
        <v>13686</v>
      </c>
      <c r="E3377" s="5">
        <v>105748</v>
      </c>
      <c r="F3377" s="5">
        <v>18413</v>
      </c>
      <c r="G3377" s="5">
        <v>72650</v>
      </c>
      <c r="H3377" s="5">
        <v>33098</v>
      </c>
      <c r="I3377" s="5">
        <v>761</v>
      </c>
      <c r="J3377" s="5">
        <v>307</v>
      </c>
      <c r="K3377" s="5"/>
      <c r="L3377" s="5">
        <v>12226</v>
      </c>
      <c r="M3377" s="5">
        <v>4232</v>
      </c>
      <c r="N3377" s="5">
        <v>7934</v>
      </c>
      <c r="O3377" s="5">
        <v>451020</v>
      </c>
      <c r="P3377" s="3"/>
      <c r="Q3377" s="3"/>
    </row>
    <row r="3378" spans="1:17" x14ac:dyDescent="0.2">
      <c r="A3378" s="2">
        <v>2006</v>
      </c>
      <c r="B3378" s="1" t="s">
        <v>453</v>
      </c>
      <c r="C3378" s="2" t="s">
        <v>454</v>
      </c>
      <c r="D3378" s="2">
        <v>10656</v>
      </c>
      <c r="E3378" s="2">
        <v>103234</v>
      </c>
      <c r="F3378" s="2">
        <v>16548</v>
      </c>
      <c r="G3378" s="2">
        <v>74728</v>
      </c>
      <c r="H3378" s="2">
        <v>28506</v>
      </c>
      <c r="I3378" s="2">
        <v>981</v>
      </c>
      <c r="J3378" s="2">
        <v>536</v>
      </c>
      <c r="K3378" s="2"/>
      <c r="L3378" s="2">
        <v>13317</v>
      </c>
      <c r="M3378" s="2">
        <v>3901</v>
      </c>
      <c r="N3378" s="2">
        <v>9492</v>
      </c>
      <c r="O3378" s="2">
        <v>451020</v>
      </c>
      <c r="P3378" s="3"/>
      <c r="Q3378" s="3"/>
    </row>
    <row r="3379" spans="1:17" x14ac:dyDescent="0.2">
      <c r="A3379" s="5">
        <v>2007</v>
      </c>
      <c r="B3379" s="4" t="s">
        <v>453</v>
      </c>
      <c r="C3379" s="5" t="s">
        <v>454</v>
      </c>
      <c r="D3379" s="5">
        <v>16146</v>
      </c>
      <c r="E3379" s="5">
        <v>120431</v>
      </c>
      <c r="F3379" s="5">
        <v>26729</v>
      </c>
      <c r="G3379" s="5">
        <v>91961</v>
      </c>
      <c r="H3379" s="5">
        <v>28470</v>
      </c>
      <c r="I3379" s="5">
        <v>1431</v>
      </c>
      <c r="J3379" s="5">
        <v>565</v>
      </c>
      <c r="K3379" s="5"/>
      <c r="L3379" s="5">
        <v>14489</v>
      </c>
      <c r="M3379" s="5">
        <v>4071</v>
      </c>
      <c r="N3379" s="5">
        <v>10418</v>
      </c>
      <c r="O3379" s="5">
        <v>451020</v>
      </c>
      <c r="P3379" s="3"/>
      <c r="Q3379" s="3"/>
    </row>
    <row r="3380" spans="1:17" x14ac:dyDescent="0.2">
      <c r="A3380" s="2">
        <v>2008</v>
      </c>
      <c r="B3380" s="1" t="s">
        <v>453</v>
      </c>
      <c r="C3380" s="2" t="s">
        <v>454</v>
      </c>
      <c r="D3380" s="2">
        <v>12907</v>
      </c>
      <c r="E3380" s="2">
        <v>109524</v>
      </c>
      <c r="F3380" s="2">
        <v>31631</v>
      </c>
      <c r="G3380" s="2">
        <v>96059</v>
      </c>
      <c r="H3380" s="2">
        <v>13465</v>
      </c>
      <c r="I3380" s="2">
        <v>1477</v>
      </c>
      <c r="J3380" s="2">
        <v>343</v>
      </c>
      <c r="K3380" s="2"/>
      <c r="L3380" s="2">
        <v>16715</v>
      </c>
      <c r="M3380" s="2">
        <v>4381</v>
      </c>
      <c r="N3380" s="2">
        <v>12334</v>
      </c>
      <c r="O3380" s="2">
        <v>451020</v>
      </c>
      <c r="P3380" s="3"/>
      <c r="Q3380" s="3"/>
    </row>
    <row r="3381" spans="1:17" x14ac:dyDescent="0.2">
      <c r="A3381" s="5">
        <v>2009</v>
      </c>
      <c r="B3381" s="4" t="s">
        <v>453</v>
      </c>
      <c r="C3381" s="5" t="s">
        <v>454</v>
      </c>
      <c r="D3381" s="5">
        <v>13973</v>
      </c>
      <c r="E3381" s="5">
        <v>109022</v>
      </c>
      <c r="F3381" s="5">
        <v>24154</v>
      </c>
      <c r="G3381" s="5">
        <v>86267</v>
      </c>
      <c r="H3381" s="5">
        <v>22637</v>
      </c>
      <c r="I3381" s="5">
        <v>1122</v>
      </c>
      <c r="J3381" s="5">
        <v>94</v>
      </c>
      <c r="K3381" s="5">
        <v>-5</v>
      </c>
      <c r="L3381" s="5">
        <v>18133</v>
      </c>
      <c r="M3381" s="5">
        <v>4713</v>
      </c>
      <c r="N3381" s="5">
        <v>13425</v>
      </c>
      <c r="O3381" s="5">
        <v>451020</v>
      </c>
      <c r="P3381" s="3"/>
      <c r="Q3381" s="3"/>
    </row>
    <row r="3382" spans="1:17" x14ac:dyDescent="0.2">
      <c r="A3382" s="2">
        <v>2010</v>
      </c>
      <c r="B3382" s="1" t="s">
        <v>453</v>
      </c>
      <c r="C3382" s="2" t="s">
        <v>454</v>
      </c>
      <c r="D3382" s="2">
        <v>11651</v>
      </c>
      <c r="E3382" s="2">
        <v>113452</v>
      </c>
      <c r="F3382" s="2">
        <v>25863</v>
      </c>
      <c r="G3382" s="2">
        <v>90280</v>
      </c>
      <c r="H3382" s="2">
        <v>23046</v>
      </c>
      <c r="I3382" s="2">
        <v>928</v>
      </c>
      <c r="J3382" s="2">
        <v>92</v>
      </c>
      <c r="K3382" s="2">
        <v>-9</v>
      </c>
      <c r="L3382" s="2">
        <v>19714</v>
      </c>
      <c r="M3382" s="2">
        <v>4890</v>
      </c>
      <c r="N3382" s="2">
        <v>14833</v>
      </c>
      <c r="O3382" s="2">
        <v>451020</v>
      </c>
      <c r="P3382" s="3"/>
      <c r="Q3382" s="3"/>
    </row>
    <row r="3383" spans="1:17" x14ac:dyDescent="0.2">
      <c r="A3383" s="5">
        <v>2011</v>
      </c>
      <c r="B3383" s="4" t="s">
        <v>453</v>
      </c>
      <c r="C3383" s="5" t="s">
        <v>454</v>
      </c>
      <c r="D3383" s="5">
        <v>11922</v>
      </c>
      <c r="E3383" s="5">
        <v>116433</v>
      </c>
      <c r="F3383" s="5">
        <v>27162</v>
      </c>
      <c r="G3383" s="5">
        <v>96197</v>
      </c>
      <c r="H3383" s="5">
        <v>20138</v>
      </c>
      <c r="I3383" s="5">
        <v>1063</v>
      </c>
      <c r="J3383" s="5">
        <v>136</v>
      </c>
      <c r="K3383" s="5">
        <v>-6</v>
      </c>
      <c r="L3383" s="5">
        <v>20997</v>
      </c>
      <c r="M3383" s="5">
        <v>5148</v>
      </c>
      <c r="N3383" s="5">
        <v>15855</v>
      </c>
      <c r="O3383" s="5">
        <v>451020</v>
      </c>
      <c r="P3383" s="3"/>
      <c r="Q3383" s="3"/>
    </row>
    <row r="3384" spans="1:17" x14ac:dyDescent="0.2">
      <c r="A3384" s="2">
        <v>2012</v>
      </c>
      <c r="B3384" s="1" t="s">
        <v>453</v>
      </c>
      <c r="C3384" s="2" t="s">
        <v>454</v>
      </c>
      <c r="D3384" s="2">
        <v>11129</v>
      </c>
      <c r="E3384" s="2">
        <v>119213</v>
      </c>
      <c r="F3384" s="2">
        <v>29680</v>
      </c>
      <c r="G3384" s="2">
        <v>100229</v>
      </c>
      <c r="H3384" s="2">
        <v>18860</v>
      </c>
      <c r="I3384" s="2">
        <v>1022</v>
      </c>
      <c r="J3384" s="2">
        <v>109</v>
      </c>
      <c r="K3384" s="2">
        <v>-11</v>
      </c>
      <c r="L3384" s="2">
        <v>21891</v>
      </c>
      <c r="M3384" s="2">
        <v>5298</v>
      </c>
      <c r="N3384" s="2">
        <v>16604</v>
      </c>
      <c r="O3384" s="2">
        <v>451020</v>
      </c>
      <c r="P3384" s="3"/>
      <c r="Q3384" s="3"/>
    </row>
    <row r="3385" spans="1:17" x14ac:dyDescent="0.2">
      <c r="A3385" s="5">
        <v>2013</v>
      </c>
      <c r="B3385" s="4" t="s">
        <v>453</v>
      </c>
      <c r="C3385" s="5" t="s">
        <v>454</v>
      </c>
      <c r="D3385" s="5">
        <v>11066</v>
      </c>
      <c r="E3385" s="5">
        <v>126223</v>
      </c>
      <c r="F3385" s="5">
        <v>36710</v>
      </c>
      <c r="G3385" s="5">
        <v>103294</v>
      </c>
      <c r="H3385" s="5">
        <v>22792</v>
      </c>
      <c r="I3385" s="5">
        <v>1011</v>
      </c>
      <c r="J3385" s="5">
        <v>74</v>
      </c>
      <c r="K3385" s="5">
        <v>-7</v>
      </c>
      <c r="L3385" s="5">
        <v>19517</v>
      </c>
      <c r="M3385" s="5">
        <v>3041</v>
      </c>
      <c r="N3385" s="5">
        <v>16483</v>
      </c>
      <c r="O3385" s="5">
        <v>451020</v>
      </c>
      <c r="P3385" s="3"/>
      <c r="Q3385" s="3"/>
    </row>
    <row r="3386" spans="1:17" x14ac:dyDescent="0.2">
      <c r="A3386" s="2">
        <v>2014</v>
      </c>
      <c r="B3386" s="1" t="s">
        <v>453</v>
      </c>
      <c r="C3386" s="2" t="s">
        <v>454</v>
      </c>
      <c r="D3386" s="2">
        <v>8476</v>
      </c>
      <c r="E3386" s="2">
        <v>117532</v>
      </c>
      <c r="F3386" s="2">
        <v>39675</v>
      </c>
      <c r="G3386" s="2">
        <v>105518</v>
      </c>
      <c r="H3386" s="2">
        <v>11868</v>
      </c>
      <c r="I3386" s="2">
        <v>1030</v>
      </c>
      <c r="J3386" s="2">
        <v>90</v>
      </c>
      <c r="K3386" s="2">
        <v>-6</v>
      </c>
      <c r="L3386" s="2">
        <v>19979</v>
      </c>
      <c r="M3386" s="2">
        <v>4234</v>
      </c>
      <c r="N3386" s="2">
        <v>12022</v>
      </c>
      <c r="O3386" s="2">
        <v>451020</v>
      </c>
      <c r="P3386" s="3"/>
      <c r="Q3386" s="3"/>
    </row>
    <row r="3387" spans="1:17" x14ac:dyDescent="0.2">
      <c r="A3387" s="5">
        <v>2015</v>
      </c>
      <c r="B3387" s="4" t="s">
        <v>453</v>
      </c>
      <c r="C3387" s="5" t="s">
        <v>454</v>
      </c>
      <c r="D3387" s="5">
        <v>8194</v>
      </c>
      <c r="E3387" s="5">
        <v>110495</v>
      </c>
      <c r="F3387" s="5">
        <v>38699</v>
      </c>
      <c r="G3387" s="5">
        <v>96071</v>
      </c>
      <c r="H3387" s="5">
        <v>14262</v>
      </c>
      <c r="I3387" s="5">
        <v>1008</v>
      </c>
      <c r="J3387" s="5">
        <v>72</v>
      </c>
      <c r="K3387" s="5">
        <v>-8</v>
      </c>
      <c r="L3387" s="5">
        <v>15937</v>
      </c>
      <c r="M3387" s="5">
        <v>2581</v>
      </c>
      <c r="N3387" s="5">
        <v>13190</v>
      </c>
      <c r="O3387" s="5">
        <v>451020</v>
      </c>
      <c r="P3387" s="3"/>
      <c r="Q3387" s="3"/>
    </row>
    <row r="3388" spans="1:17" x14ac:dyDescent="0.2">
      <c r="A3388" s="2">
        <v>2016</v>
      </c>
      <c r="B3388" s="1" t="s">
        <v>453</v>
      </c>
      <c r="C3388" s="2" t="s">
        <v>454</v>
      </c>
      <c r="D3388" s="2">
        <v>8527</v>
      </c>
      <c r="E3388" s="2">
        <v>117470</v>
      </c>
      <c r="F3388" s="2">
        <v>40894</v>
      </c>
      <c r="G3388" s="2">
        <v>99078</v>
      </c>
      <c r="H3388" s="2">
        <v>18246</v>
      </c>
      <c r="I3388" s="2">
        <v>1208</v>
      </c>
      <c r="J3388" s="2">
        <v>108</v>
      </c>
      <c r="K3388" s="2">
        <v>-16</v>
      </c>
      <c r="L3388" s="2">
        <v>12314</v>
      </c>
      <c r="M3388" s="2">
        <v>449</v>
      </c>
      <c r="N3388" s="2">
        <v>11872</v>
      </c>
      <c r="O3388" s="2">
        <v>451020</v>
      </c>
      <c r="P3388" s="3"/>
      <c r="Q3388" s="3"/>
    </row>
    <row r="3389" spans="1:17" x14ac:dyDescent="0.2">
      <c r="A3389" s="5">
        <v>2017</v>
      </c>
      <c r="B3389" s="4" t="s">
        <v>453</v>
      </c>
      <c r="C3389" s="5" t="s">
        <v>454</v>
      </c>
      <c r="D3389" s="5">
        <v>12580</v>
      </c>
      <c r="E3389" s="5">
        <v>125356</v>
      </c>
      <c r="F3389" s="5">
        <v>45051</v>
      </c>
      <c r="G3389" s="5">
        <v>107631</v>
      </c>
      <c r="H3389" s="5">
        <v>17594</v>
      </c>
      <c r="I3389" s="5">
        <v>1278</v>
      </c>
      <c r="J3389" s="5">
        <v>144</v>
      </c>
      <c r="K3389" s="5">
        <v>-17</v>
      </c>
      <c r="L3389" s="5">
        <v>11383</v>
      </c>
      <c r="M3389" s="5">
        <v>5642</v>
      </c>
      <c r="N3389" s="5">
        <v>5753</v>
      </c>
      <c r="O3389" s="5">
        <v>451020</v>
      </c>
      <c r="P3389" s="3"/>
      <c r="Q3389" s="3"/>
    </row>
    <row r="3390" spans="1:17" x14ac:dyDescent="0.2">
      <c r="A3390" s="2">
        <v>2018</v>
      </c>
      <c r="B3390" s="1" t="s">
        <v>453</v>
      </c>
      <c r="C3390" s="2" t="s">
        <v>454</v>
      </c>
      <c r="D3390" s="2">
        <v>12222</v>
      </c>
      <c r="E3390" s="2">
        <v>123382</v>
      </c>
      <c r="F3390" s="2">
        <v>42656</v>
      </c>
      <c r="G3390" s="2">
        <v>106453</v>
      </c>
      <c r="H3390" s="2">
        <v>16796</v>
      </c>
      <c r="I3390" s="2">
        <v>1483</v>
      </c>
      <c r="J3390" s="2">
        <v>264</v>
      </c>
      <c r="K3390" s="2">
        <v>-17</v>
      </c>
      <c r="L3390" s="2">
        <v>11325</v>
      </c>
      <c r="M3390" s="2">
        <v>2619</v>
      </c>
      <c r="N3390" s="2">
        <v>8728</v>
      </c>
      <c r="O3390" s="2">
        <v>451020</v>
      </c>
      <c r="P3390" s="3"/>
      <c r="Q3390" s="3"/>
    </row>
    <row r="3391" spans="1:17" x14ac:dyDescent="0.2">
      <c r="A3391" s="5">
        <v>2019</v>
      </c>
      <c r="B3391" s="4" t="s">
        <v>453</v>
      </c>
      <c r="C3391" s="5" t="s">
        <v>454</v>
      </c>
      <c r="D3391" s="5">
        <v>9009</v>
      </c>
      <c r="E3391" s="5">
        <v>152186</v>
      </c>
      <c r="F3391" s="5">
        <v>66883</v>
      </c>
      <c r="G3391" s="5">
        <v>131201</v>
      </c>
      <c r="H3391" s="5">
        <v>20841</v>
      </c>
      <c r="I3391" s="5">
        <v>1729</v>
      </c>
      <c r="J3391" s="5">
        <v>349</v>
      </c>
      <c r="K3391" s="5">
        <v>-25</v>
      </c>
      <c r="L3391" s="5">
        <v>10141</v>
      </c>
      <c r="M3391" s="5">
        <v>731</v>
      </c>
      <c r="N3391" s="5">
        <v>9431</v>
      </c>
      <c r="O3391" s="5">
        <v>451020</v>
      </c>
      <c r="P3391" s="3"/>
      <c r="Q3391" s="3"/>
    </row>
    <row r="3392" spans="1:17" x14ac:dyDescent="0.2">
      <c r="A3392" s="2">
        <v>2004</v>
      </c>
      <c r="B3392" s="1" t="s">
        <v>455</v>
      </c>
      <c r="C3392" s="2" t="s">
        <v>456</v>
      </c>
      <c r="D3392" s="2">
        <v>85.32</v>
      </c>
      <c r="E3392" s="2">
        <v>207.518</v>
      </c>
      <c r="F3392" s="2">
        <v>25.481999999999999</v>
      </c>
      <c r="G3392" s="2">
        <v>57.786999999999999</v>
      </c>
      <c r="H3392" s="2">
        <v>149.73099999999999</v>
      </c>
      <c r="I3392" s="2">
        <v>0.13700000000000001</v>
      </c>
      <c r="J3392" s="2">
        <v>2.4910000000000001</v>
      </c>
      <c r="K3392" s="2">
        <v>0</v>
      </c>
      <c r="L3392" s="2">
        <v>33.722000000000001</v>
      </c>
      <c r="M3392" s="2">
        <v>11.773</v>
      </c>
      <c r="N3392" s="2">
        <v>21.949000000000002</v>
      </c>
      <c r="O3392" s="2">
        <v>402030</v>
      </c>
      <c r="P3392" s="3"/>
      <c r="Q3392" s="3"/>
    </row>
    <row r="3393" spans="1:17" x14ac:dyDescent="0.2">
      <c r="A3393" s="5">
        <v>2005</v>
      </c>
      <c r="B3393" s="4" t="s">
        <v>455</v>
      </c>
      <c r="C3393" s="5" t="s">
        <v>456</v>
      </c>
      <c r="D3393" s="5">
        <v>143.761</v>
      </c>
      <c r="E3393" s="5">
        <v>265.77</v>
      </c>
      <c r="F3393" s="5">
        <v>0</v>
      </c>
      <c r="G3393" s="5">
        <v>33.146999999999998</v>
      </c>
      <c r="H3393" s="5">
        <v>232.62299999999999</v>
      </c>
      <c r="I3393" s="5">
        <v>0.61299999999999999</v>
      </c>
      <c r="J3393" s="5">
        <v>3.09</v>
      </c>
      <c r="K3393" s="5">
        <v>0</v>
      </c>
      <c r="L3393" s="5">
        <v>59.994999999999997</v>
      </c>
      <c r="M3393" s="5">
        <v>19.585000000000001</v>
      </c>
      <c r="N3393" s="5">
        <v>40.409999999999997</v>
      </c>
      <c r="O3393" s="5">
        <v>402030</v>
      </c>
      <c r="P3393" s="3"/>
      <c r="Q3393" s="3"/>
    </row>
    <row r="3394" spans="1:17" x14ac:dyDescent="0.2">
      <c r="A3394" s="2">
        <v>2006</v>
      </c>
      <c r="B3394" s="1" t="s">
        <v>455</v>
      </c>
      <c r="C3394" s="2" t="s">
        <v>456</v>
      </c>
      <c r="D3394" s="2">
        <v>297.80399999999997</v>
      </c>
      <c r="E3394" s="2">
        <v>493.21100000000001</v>
      </c>
      <c r="F3394" s="2">
        <v>0</v>
      </c>
      <c r="G3394" s="2">
        <v>38.743000000000002</v>
      </c>
      <c r="H3394" s="2">
        <v>454.46800000000002</v>
      </c>
      <c r="I3394" s="2">
        <v>0.23100000000000001</v>
      </c>
      <c r="J3394" s="2"/>
      <c r="K3394" s="2">
        <v>0</v>
      </c>
      <c r="L3394" s="2">
        <v>212.54300000000001</v>
      </c>
      <c r="M3394" s="2">
        <v>69.275000000000006</v>
      </c>
      <c r="N3394" s="2">
        <v>143.268</v>
      </c>
      <c r="O3394" s="2">
        <v>402030</v>
      </c>
      <c r="P3394" s="3"/>
      <c r="Q3394" s="3"/>
    </row>
    <row r="3395" spans="1:17" x14ac:dyDescent="0.2">
      <c r="A3395" s="5">
        <v>2007</v>
      </c>
      <c r="B3395" s="4" t="s">
        <v>455</v>
      </c>
      <c r="C3395" s="5" t="s">
        <v>456</v>
      </c>
      <c r="D3395" s="5">
        <v>280.17599999999999</v>
      </c>
      <c r="E3395" s="5">
        <v>2796.3449999999998</v>
      </c>
      <c r="F3395" s="5">
        <v>221.875</v>
      </c>
      <c r="G3395" s="5">
        <v>1319.489</v>
      </c>
      <c r="H3395" s="5">
        <v>1476.856</v>
      </c>
      <c r="I3395" s="5">
        <v>18.640999999999998</v>
      </c>
      <c r="J3395" s="5"/>
      <c r="K3395" s="5">
        <v>0</v>
      </c>
      <c r="L3395" s="5">
        <v>358.43400000000003</v>
      </c>
      <c r="M3395" s="5">
        <v>117.822</v>
      </c>
      <c r="N3395" s="5">
        <v>240.61199999999999</v>
      </c>
      <c r="O3395" s="5">
        <v>402030</v>
      </c>
      <c r="P3395" s="3"/>
      <c r="Q3395" s="3"/>
    </row>
    <row r="3396" spans="1:17" x14ac:dyDescent="0.2">
      <c r="A3396" s="2">
        <v>2008</v>
      </c>
      <c r="B3396" s="1" t="s">
        <v>455</v>
      </c>
      <c r="C3396" s="2" t="s">
        <v>456</v>
      </c>
      <c r="D3396" s="2">
        <v>317.66500000000002</v>
      </c>
      <c r="E3396" s="2">
        <v>14959.581</v>
      </c>
      <c r="F3396" s="2">
        <v>379.58699999999999</v>
      </c>
      <c r="G3396" s="2">
        <v>12946.333000000001</v>
      </c>
      <c r="H3396" s="2">
        <v>2007.299</v>
      </c>
      <c r="I3396" s="2">
        <v>19.573</v>
      </c>
      <c r="J3396" s="2"/>
      <c r="K3396" s="2"/>
      <c r="L3396" s="2">
        <v>473.49599999999998</v>
      </c>
      <c r="M3396" s="2">
        <v>172.524</v>
      </c>
      <c r="N3396" s="2">
        <v>300.97199999999998</v>
      </c>
      <c r="O3396" s="2">
        <v>402030</v>
      </c>
      <c r="P3396" s="3"/>
      <c r="Q3396" s="3"/>
    </row>
    <row r="3397" spans="1:17" x14ac:dyDescent="0.2">
      <c r="A3397" s="5">
        <v>2009</v>
      </c>
      <c r="B3397" s="4" t="s">
        <v>455</v>
      </c>
      <c r="C3397" s="5" t="s">
        <v>456</v>
      </c>
      <c r="D3397" s="5">
        <v>636.44000000000005</v>
      </c>
      <c r="E3397" s="5">
        <v>21884.875</v>
      </c>
      <c r="F3397" s="5">
        <v>307.5</v>
      </c>
      <c r="G3397" s="5">
        <v>19451.227999999999</v>
      </c>
      <c r="H3397" s="5">
        <v>2399.732</v>
      </c>
      <c r="I3397" s="5">
        <v>22.922000000000001</v>
      </c>
      <c r="J3397" s="5"/>
      <c r="K3397" s="5">
        <v>-1.8340000000000001</v>
      </c>
      <c r="L3397" s="5">
        <v>493.70499999999998</v>
      </c>
      <c r="M3397" s="5">
        <v>179.55099999999999</v>
      </c>
      <c r="N3397" s="5">
        <v>315.988</v>
      </c>
      <c r="O3397" s="5">
        <v>402030</v>
      </c>
      <c r="P3397" s="3"/>
      <c r="Q3397" s="3"/>
    </row>
    <row r="3398" spans="1:17" x14ac:dyDescent="0.2">
      <c r="A3398" s="2">
        <v>2010</v>
      </c>
      <c r="B3398" s="1" t="s">
        <v>455</v>
      </c>
      <c r="C3398" s="2" t="s">
        <v>456</v>
      </c>
      <c r="D3398" s="2">
        <v>698.904</v>
      </c>
      <c r="E3398" s="2">
        <v>26642.258999999998</v>
      </c>
      <c r="F3398" s="2">
        <v>578.5</v>
      </c>
      <c r="G3398" s="2">
        <v>23825.493999999999</v>
      </c>
      <c r="H3398" s="2">
        <v>2777.55</v>
      </c>
      <c r="I3398" s="2">
        <v>29.765000000000001</v>
      </c>
      <c r="J3398" s="2"/>
      <c r="K3398" s="2">
        <v>9.4689999999999994</v>
      </c>
      <c r="L3398" s="2">
        <v>610.14200000000005</v>
      </c>
      <c r="M3398" s="2">
        <v>202.375</v>
      </c>
      <c r="N3398" s="2">
        <v>398.298</v>
      </c>
      <c r="O3398" s="2">
        <v>402030</v>
      </c>
      <c r="P3398" s="3"/>
      <c r="Q3398" s="3"/>
    </row>
    <row r="3399" spans="1:17" x14ac:dyDescent="0.2">
      <c r="A3399" s="5">
        <v>2011</v>
      </c>
      <c r="B3399" s="4" t="s">
        <v>455</v>
      </c>
      <c r="C3399" s="5" t="s">
        <v>456</v>
      </c>
      <c r="D3399" s="5">
        <v>875.93100000000004</v>
      </c>
      <c r="E3399" s="5">
        <v>36147.864000000001</v>
      </c>
      <c r="F3399" s="5">
        <v>887.5</v>
      </c>
      <c r="G3399" s="5">
        <v>32985.523000000001</v>
      </c>
      <c r="H3399" s="5">
        <v>3121.5250000000001</v>
      </c>
      <c r="I3399" s="5">
        <v>33.463000000000001</v>
      </c>
      <c r="J3399" s="5"/>
      <c r="K3399" s="5">
        <v>12.068</v>
      </c>
      <c r="L3399" s="5">
        <v>759.23900000000003</v>
      </c>
      <c r="M3399" s="5">
        <v>237.49799999999999</v>
      </c>
      <c r="N3399" s="5">
        <v>509.673</v>
      </c>
      <c r="O3399" s="5">
        <v>402030</v>
      </c>
      <c r="P3399" s="3"/>
      <c r="Q3399" s="3"/>
    </row>
    <row r="3400" spans="1:17" x14ac:dyDescent="0.2">
      <c r="A3400" s="2">
        <v>2012</v>
      </c>
      <c r="B3400" s="1" t="s">
        <v>455</v>
      </c>
      <c r="C3400" s="2" t="s">
        <v>456</v>
      </c>
      <c r="D3400" s="2">
        <v>1699.018</v>
      </c>
      <c r="E3400" s="2">
        <v>37214.841999999997</v>
      </c>
      <c r="F3400" s="2">
        <v>1132.5</v>
      </c>
      <c r="G3400" s="2">
        <v>33538.284</v>
      </c>
      <c r="H3400" s="2">
        <v>3643.377</v>
      </c>
      <c r="I3400" s="2">
        <v>38.902000000000001</v>
      </c>
      <c r="J3400" s="2"/>
      <c r="K3400" s="2">
        <v>10.161</v>
      </c>
      <c r="L3400" s="2">
        <v>789.69200000000001</v>
      </c>
      <c r="M3400" s="2">
        <v>227.95500000000001</v>
      </c>
      <c r="N3400" s="2">
        <v>551.57600000000002</v>
      </c>
      <c r="O3400" s="2">
        <v>402030</v>
      </c>
      <c r="P3400" s="3"/>
      <c r="Q3400" s="3"/>
    </row>
    <row r="3401" spans="1:17" x14ac:dyDescent="0.2">
      <c r="A3401" s="5">
        <v>2013</v>
      </c>
      <c r="B3401" s="4" t="s">
        <v>455</v>
      </c>
      <c r="C3401" s="5" t="s">
        <v>456</v>
      </c>
      <c r="D3401" s="5">
        <v>1312</v>
      </c>
      <c r="E3401" s="5">
        <v>64818</v>
      </c>
      <c r="F3401" s="5">
        <v>3978</v>
      </c>
      <c r="G3401" s="5">
        <v>51881</v>
      </c>
      <c r="H3401" s="5">
        <v>12583</v>
      </c>
      <c r="I3401" s="5">
        <v>56</v>
      </c>
      <c r="J3401" s="5"/>
      <c r="K3401" s="5">
        <v>16</v>
      </c>
      <c r="L3401" s="5">
        <v>500</v>
      </c>
      <c r="M3401" s="5">
        <v>230</v>
      </c>
      <c r="N3401" s="5">
        <v>254</v>
      </c>
      <c r="O3401" s="5">
        <v>402030</v>
      </c>
      <c r="P3401" s="3"/>
      <c r="Q3401" s="3"/>
    </row>
    <row r="3402" spans="1:17" x14ac:dyDescent="0.2">
      <c r="A3402" s="2">
        <v>2014</v>
      </c>
      <c r="B3402" s="1" t="s">
        <v>455</v>
      </c>
      <c r="C3402" s="2" t="s">
        <v>456</v>
      </c>
      <c r="D3402" s="2">
        <v>2181</v>
      </c>
      <c r="E3402" s="2">
        <v>68279</v>
      </c>
      <c r="F3402" s="2">
        <v>3384</v>
      </c>
      <c r="G3402" s="2">
        <v>55722</v>
      </c>
      <c r="H3402" s="2">
        <v>12360</v>
      </c>
      <c r="I3402" s="2">
        <v>96</v>
      </c>
      <c r="J3402" s="2"/>
      <c r="K3402" s="2">
        <v>35</v>
      </c>
      <c r="L3402" s="2">
        <v>1407</v>
      </c>
      <c r="M3402" s="2">
        <v>402</v>
      </c>
      <c r="N3402" s="2">
        <v>981</v>
      </c>
      <c r="O3402" s="2">
        <v>402030</v>
      </c>
      <c r="P3402" s="3"/>
      <c r="Q3402" s="3"/>
    </row>
    <row r="3403" spans="1:17" x14ac:dyDescent="0.2">
      <c r="A3403" s="5">
        <v>2015</v>
      </c>
      <c r="B3403" s="4" t="s">
        <v>455</v>
      </c>
      <c r="C3403" s="5" t="s">
        <v>456</v>
      </c>
      <c r="D3403" s="5">
        <v>1313</v>
      </c>
      <c r="E3403" s="5">
        <v>77987</v>
      </c>
      <c r="F3403" s="5">
        <v>4717</v>
      </c>
      <c r="G3403" s="5">
        <v>63112</v>
      </c>
      <c r="H3403" s="5">
        <v>14808</v>
      </c>
      <c r="I3403" s="5">
        <v>97</v>
      </c>
      <c r="J3403" s="5"/>
      <c r="K3403" s="5">
        <v>21</v>
      </c>
      <c r="L3403" s="5">
        <v>1653</v>
      </c>
      <c r="M3403" s="5">
        <v>358</v>
      </c>
      <c r="N3403" s="5">
        <v>1274</v>
      </c>
      <c r="O3403" s="5">
        <v>402030</v>
      </c>
      <c r="P3403" s="3"/>
      <c r="Q3403" s="3"/>
    </row>
    <row r="3404" spans="1:17" x14ac:dyDescent="0.2">
      <c r="A3404" s="2">
        <v>2016</v>
      </c>
      <c r="B3404" s="1" t="s">
        <v>455</v>
      </c>
      <c r="C3404" s="2" t="s">
        <v>456</v>
      </c>
      <c r="D3404" s="2">
        <v>1109</v>
      </c>
      <c r="E3404" s="2">
        <v>82003</v>
      </c>
      <c r="F3404" s="2">
        <v>4722</v>
      </c>
      <c r="G3404" s="2">
        <v>66213</v>
      </c>
      <c r="H3404" s="2">
        <v>15717</v>
      </c>
      <c r="I3404" s="2">
        <v>178</v>
      </c>
      <c r="J3404" s="2">
        <v>3</v>
      </c>
      <c r="K3404" s="2">
        <v>27</v>
      </c>
      <c r="L3404" s="2">
        <v>2029</v>
      </c>
      <c r="M3404" s="2">
        <v>580</v>
      </c>
      <c r="N3404" s="2">
        <v>1422</v>
      </c>
      <c r="O3404" s="2">
        <v>402030</v>
      </c>
      <c r="P3404" s="3"/>
      <c r="Q3404" s="3"/>
    </row>
    <row r="3405" spans="1:17" x14ac:dyDescent="0.2">
      <c r="A3405" s="5">
        <v>2017</v>
      </c>
      <c r="B3405" s="4" t="s">
        <v>455</v>
      </c>
      <c r="C3405" s="5" t="s">
        <v>456</v>
      </c>
      <c r="D3405" s="5">
        <v>1320</v>
      </c>
      <c r="E3405" s="5">
        <v>78264</v>
      </c>
      <c r="F3405" s="5">
        <v>4867</v>
      </c>
      <c r="G3405" s="5">
        <v>61312</v>
      </c>
      <c r="H3405" s="5">
        <v>16924</v>
      </c>
      <c r="I3405" s="5">
        <v>187</v>
      </c>
      <c r="J3405" s="5">
        <v>8</v>
      </c>
      <c r="K3405" s="5">
        <v>28</v>
      </c>
      <c r="L3405" s="5">
        <v>2517</v>
      </c>
      <c r="M3405" s="5">
        <v>-25</v>
      </c>
      <c r="N3405" s="5">
        <v>2514</v>
      </c>
      <c r="O3405" s="5">
        <v>402030</v>
      </c>
      <c r="P3405" s="3"/>
      <c r="Q3405" s="3"/>
    </row>
    <row r="3406" spans="1:17" x14ac:dyDescent="0.2">
      <c r="A3406" s="2">
        <v>2018</v>
      </c>
      <c r="B3406" s="1" t="s">
        <v>455</v>
      </c>
      <c r="C3406" s="2" t="s">
        <v>456</v>
      </c>
      <c r="D3406" s="2">
        <v>1542</v>
      </c>
      <c r="E3406" s="2">
        <v>92791</v>
      </c>
      <c r="F3406" s="2">
        <v>6490</v>
      </c>
      <c r="G3406" s="2">
        <v>75489</v>
      </c>
      <c r="H3406" s="2">
        <v>17201</v>
      </c>
      <c r="I3406" s="2">
        <v>244</v>
      </c>
      <c r="J3406" s="2">
        <v>22</v>
      </c>
      <c r="K3406" s="2">
        <v>32</v>
      </c>
      <c r="L3406" s="2">
        <v>2520</v>
      </c>
      <c r="M3406" s="2">
        <v>500</v>
      </c>
      <c r="N3406" s="2">
        <v>1988</v>
      </c>
      <c r="O3406" s="2">
        <v>402030</v>
      </c>
      <c r="P3406" s="3"/>
      <c r="Q3406" s="3"/>
    </row>
    <row r="3407" spans="1:17" x14ac:dyDescent="0.2">
      <c r="A3407" s="5">
        <v>2019</v>
      </c>
      <c r="B3407" s="4" t="s">
        <v>455</v>
      </c>
      <c r="C3407" s="5" t="s">
        <v>456</v>
      </c>
      <c r="D3407" s="5">
        <v>1784</v>
      </c>
      <c r="E3407" s="5">
        <v>94493</v>
      </c>
      <c r="F3407" s="5">
        <v>5584</v>
      </c>
      <c r="G3407" s="5">
        <v>77129</v>
      </c>
      <c r="H3407" s="5">
        <v>17255</v>
      </c>
      <c r="I3407" s="5">
        <v>285</v>
      </c>
      <c r="J3407" s="5">
        <v>35</v>
      </c>
      <c r="K3407" s="5">
        <v>27</v>
      </c>
      <c r="L3407" s="5">
        <v>2481</v>
      </c>
      <c r="M3407" s="5">
        <v>521</v>
      </c>
      <c r="N3407" s="5">
        <v>1933</v>
      </c>
      <c r="O3407" s="5">
        <v>402030</v>
      </c>
      <c r="P3407" s="3"/>
      <c r="Q3407" s="3"/>
    </row>
    <row r="3408" spans="1:17" x14ac:dyDescent="0.2">
      <c r="A3408" s="2">
        <v>2004</v>
      </c>
      <c r="B3408" s="1" t="s">
        <v>457</v>
      </c>
      <c r="C3408" s="2" t="s">
        <v>458</v>
      </c>
      <c r="D3408" s="2">
        <v>137.27199999999999</v>
      </c>
      <c r="E3408" s="2">
        <v>514.23699999999997</v>
      </c>
      <c r="F3408" s="2">
        <v>1.81</v>
      </c>
      <c r="G3408" s="2">
        <v>116.185</v>
      </c>
      <c r="H3408" s="2">
        <v>397.66</v>
      </c>
      <c r="I3408" s="2"/>
      <c r="J3408" s="2"/>
      <c r="K3408" s="2">
        <v>-0.39400000000000002</v>
      </c>
      <c r="L3408" s="2">
        <v>111.10299999999999</v>
      </c>
      <c r="M3408" s="2">
        <v>33.164999999999999</v>
      </c>
      <c r="N3408" s="2">
        <v>78.331999999999994</v>
      </c>
      <c r="O3408" s="2">
        <v>351010</v>
      </c>
      <c r="P3408" s="3"/>
      <c r="Q3408" s="3"/>
    </row>
    <row r="3409" spans="1:17" x14ac:dyDescent="0.2">
      <c r="A3409" s="5">
        <v>2005</v>
      </c>
      <c r="B3409" s="4" t="s">
        <v>457</v>
      </c>
      <c r="C3409" s="5" t="s">
        <v>458</v>
      </c>
      <c r="D3409" s="5">
        <v>132.73099999999999</v>
      </c>
      <c r="E3409" s="5">
        <v>490.67599999999999</v>
      </c>
      <c r="F3409" s="5">
        <v>0.55100000000000005</v>
      </c>
      <c r="G3409" s="5">
        <v>121.366</v>
      </c>
      <c r="H3409" s="5">
        <v>369.01</v>
      </c>
      <c r="I3409" s="5"/>
      <c r="J3409" s="5"/>
      <c r="K3409" s="5">
        <v>-0.45200000000000001</v>
      </c>
      <c r="L3409" s="5">
        <v>118.47199999999999</v>
      </c>
      <c r="M3409" s="5">
        <v>40.67</v>
      </c>
      <c r="N3409" s="5">
        <v>78.254000000000005</v>
      </c>
      <c r="O3409" s="5">
        <v>351010</v>
      </c>
      <c r="P3409" s="3"/>
      <c r="Q3409" s="3"/>
    </row>
    <row r="3410" spans="1:17" x14ac:dyDescent="0.2">
      <c r="A3410" s="2">
        <v>2006</v>
      </c>
      <c r="B3410" s="1" t="s">
        <v>457</v>
      </c>
      <c r="C3410" s="2" t="s">
        <v>458</v>
      </c>
      <c r="D3410" s="2">
        <v>96.665999999999997</v>
      </c>
      <c r="E3410" s="2">
        <v>559.55999999999995</v>
      </c>
      <c r="F3410" s="2">
        <v>7.125</v>
      </c>
      <c r="G3410" s="2">
        <v>149.69900000000001</v>
      </c>
      <c r="H3410" s="2">
        <v>409.86099999999999</v>
      </c>
      <c r="I3410" s="2">
        <v>0.46200000000000002</v>
      </c>
      <c r="J3410" s="2">
        <v>3.2789999999999999</v>
      </c>
      <c r="K3410" s="2">
        <v>-0.152</v>
      </c>
      <c r="L3410" s="2">
        <v>130.75</v>
      </c>
      <c r="M3410" s="2">
        <v>37.223999999999997</v>
      </c>
      <c r="N3410" s="2">
        <v>93.677999999999997</v>
      </c>
      <c r="O3410" s="2">
        <v>351010</v>
      </c>
      <c r="P3410" s="3"/>
      <c r="Q3410" s="3"/>
    </row>
    <row r="3411" spans="1:17" x14ac:dyDescent="0.2">
      <c r="A3411" s="5">
        <v>2007</v>
      </c>
      <c r="B3411" s="4" t="s">
        <v>457</v>
      </c>
      <c r="C3411" s="5" t="s">
        <v>458</v>
      </c>
      <c r="D3411" s="5">
        <v>60.36</v>
      </c>
      <c r="E3411" s="5">
        <v>702.17899999999997</v>
      </c>
      <c r="F3411" s="5">
        <v>6.4470000000000001</v>
      </c>
      <c r="G3411" s="5">
        <v>263.85599999999999</v>
      </c>
      <c r="H3411" s="5">
        <v>438.32299999999998</v>
      </c>
      <c r="I3411" s="5">
        <v>4.4790000000000001</v>
      </c>
      <c r="J3411" s="5">
        <v>2.839</v>
      </c>
      <c r="K3411" s="5">
        <v>0</v>
      </c>
      <c r="L3411" s="5">
        <v>134.84299999999999</v>
      </c>
      <c r="M3411" s="5">
        <v>40.829000000000001</v>
      </c>
      <c r="N3411" s="5">
        <v>94.013999999999996</v>
      </c>
      <c r="O3411" s="5">
        <v>351010</v>
      </c>
      <c r="P3411" s="3"/>
      <c r="Q3411" s="3"/>
    </row>
    <row r="3412" spans="1:17" x14ac:dyDescent="0.2">
      <c r="A3412" s="2">
        <v>2008</v>
      </c>
      <c r="B3412" s="1" t="s">
        <v>457</v>
      </c>
      <c r="C3412" s="2" t="s">
        <v>458</v>
      </c>
      <c r="D3412" s="2">
        <v>78.867999999999995</v>
      </c>
      <c r="E3412" s="2">
        <v>765.43700000000001</v>
      </c>
      <c r="F3412" s="2">
        <v>5.859</v>
      </c>
      <c r="G3412" s="2">
        <v>327.24299999999999</v>
      </c>
      <c r="H3412" s="2">
        <v>438.19400000000002</v>
      </c>
      <c r="I3412" s="2">
        <v>5.5890000000000004</v>
      </c>
      <c r="J3412" s="2">
        <v>2.3199999999999998</v>
      </c>
      <c r="K3412" s="2">
        <v>0</v>
      </c>
      <c r="L3412" s="2">
        <v>170.18700000000001</v>
      </c>
      <c r="M3412" s="2">
        <v>54.018000000000001</v>
      </c>
      <c r="N3412" s="2">
        <v>116.169</v>
      </c>
      <c r="O3412" s="2">
        <v>351010</v>
      </c>
      <c r="P3412" s="3"/>
      <c r="Q3412" s="3"/>
    </row>
    <row r="3413" spans="1:17" x14ac:dyDescent="0.2">
      <c r="A3413" s="5">
        <v>2009</v>
      </c>
      <c r="B3413" s="4" t="s">
        <v>457</v>
      </c>
      <c r="C3413" s="5" t="s">
        <v>458</v>
      </c>
      <c r="D3413" s="5">
        <v>106.72799999999999</v>
      </c>
      <c r="E3413" s="5">
        <v>808.52700000000004</v>
      </c>
      <c r="F3413" s="5">
        <v>5.0940000000000003</v>
      </c>
      <c r="G3413" s="5">
        <v>293.94799999999998</v>
      </c>
      <c r="H3413" s="5">
        <v>514.56899999999996</v>
      </c>
      <c r="I3413" s="5">
        <v>2.1160000000000001</v>
      </c>
      <c r="J3413" s="5">
        <v>0.48599999999999999</v>
      </c>
      <c r="K3413" s="5">
        <v>0.01</v>
      </c>
      <c r="L3413" s="5">
        <v>174.53899999999999</v>
      </c>
      <c r="M3413" s="5">
        <v>52.304000000000002</v>
      </c>
      <c r="N3413" s="5">
        <v>122.22499999999999</v>
      </c>
      <c r="O3413" s="5">
        <v>351010</v>
      </c>
      <c r="P3413" s="3"/>
      <c r="Q3413" s="3"/>
    </row>
    <row r="3414" spans="1:17" x14ac:dyDescent="0.2">
      <c r="A3414" s="2">
        <v>2010</v>
      </c>
      <c r="B3414" s="1" t="s">
        <v>457</v>
      </c>
      <c r="C3414" s="2" t="s">
        <v>458</v>
      </c>
      <c r="D3414" s="2">
        <v>156.91499999999999</v>
      </c>
      <c r="E3414" s="2">
        <v>897.14400000000001</v>
      </c>
      <c r="F3414" s="2">
        <v>4.2809999999999997</v>
      </c>
      <c r="G3414" s="2">
        <v>322.863</v>
      </c>
      <c r="H3414" s="2">
        <v>574.23500000000001</v>
      </c>
      <c r="I3414" s="2">
        <v>2.415</v>
      </c>
      <c r="J3414" s="2">
        <v>0.66300000000000003</v>
      </c>
      <c r="K3414" s="2">
        <v>3.5999999999999997E-2</v>
      </c>
      <c r="L3414" s="2">
        <v>202.12899999999999</v>
      </c>
      <c r="M3414" s="2">
        <v>60.808999999999997</v>
      </c>
      <c r="N3414" s="2">
        <v>141.28399999999999</v>
      </c>
      <c r="O3414" s="2">
        <v>351010</v>
      </c>
      <c r="P3414" s="3"/>
      <c r="Q3414" s="3"/>
    </row>
    <row r="3415" spans="1:17" x14ac:dyDescent="0.2">
      <c r="A3415" s="5">
        <v>2011</v>
      </c>
      <c r="B3415" s="4" t="s">
        <v>457</v>
      </c>
      <c r="C3415" s="5" t="s">
        <v>458</v>
      </c>
      <c r="D3415" s="5">
        <v>183.89500000000001</v>
      </c>
      <c r="E3415" s="5">
        <v>1030.8140000000001</v>
      </c>
      <c r="F3415" s="5">
        <v>3.4180000000000001</v>
      </c>
      <c r="G3415" s="5">
        <v>491.221</v>
      </c>
      <c r="H3415" s="5">
        <v>539.57899999999995</v>
      </c>
      <c r="I3415" s="5">
        <v>3.5470000000000002</v>
      </c>
      <c r="J3415" s="5">
        <v>1.744</v>
      </c>
      <c r="K3415" s="5">
        <v>-3.2000000000000001E-2</v>
      </c>
      <c r="L3415" s="5">
        <v>234.422</v>
      </c>
      <c r="M3415" s="5">
        <v>72.668000000000006</v>
      </c>
      <c r="N3415" s="5">
        <v>161.786</v>
      </c>
      <c r="O3415" s="5">
        <v>351010</v>
      </c>
      <c r="P3415" s="3"/>
      <c r="Q3415" s="3"/>
    </row>
    <row r="3416" spans="1:17" x14ac:dyDescent="0.2">
      <c r="A3416" s="2">
        <v>2012</v>
      </c>
      <c r="B3416" s="1" t="s">
        <v>457</v>
      </c>
      <c r="C3416" s="2" t="s">
        <v>458</v>
      </c>
      <c r="D3416" s="2">
        <v>223.98599999999999</v>
      </c>
      <c r="E3416" s="2">
        <v>1103.6020000000001</v>
      </c>
      <c r="F3416" s="2">
        <v>2.5009999999999999</v>
      </c>
      <c r="G3416" s="2">
        <v>467.34500000000003</v>
      </c>
      <c r="H3416" s="2">
        <v>636.22299999999996</v>
      </c>
      <c r="I3416" s="2">
        <v>3.8479999999999999</v>
      </c>
      <c r="J3416" s="2">
        <v>1.9019999999999999</v>
      </c>
      <c r="K3416" s="2">
        <v>0.02</v>
      </c>
      <c r="L3416" s="2">
        <v>260.61700000000002</v>
      </c>
      <c r="M3416" s="2">
        <v>82.33</v>
      </c>
      <c r="N3416" s="2">
        <v>178.267</v>
      </c>
      <c r="O3416" s="2">
        <v>351010</v>
      </c>
      <c r="P3416" s="3"/>
      <c r="Q3416" s="3"/>
    </row>
    <row r="3417" spans="1:17" x14ac:dyDescent="0.2">
      <c r="A3417" s="5">
        <v>2013</v>
      </c>
      <c r="B3417" s="4" t="s">
        <v>457</v>
      </c>
      <c r="C3417" s="5" t="s">
        <v>458</v>
      </c>
      <c r="D3417" s="5">
        <v>279.05799999999999</v>
      </c>
      <c r="E3417" s="5">
        <v>1230.5160000000001</v>
      </c>
      <c r="F3417" s="5">
        <v>151.39400000000001</v>
      </c>
      <c r="G3417" s="5">
        <v>712.30200000000002</v>
      </c>
      <c r="H3417" s="5">
        <v>518.18600000000004</v>
      </c>
      <c r="I3417" s="5">
        <v>5.3860000000000001</v>
      </c>
      <c r="J3417" s="5">
        <v>1.885</v>
      </c>
      <c r="K3417" s="5">
        <v>-6.0000000000000001E-3</v>
      </c>
      <c r="L3417" s="5">
        <v>263.26100000000002</v>
      </c>
      <c r="M3417" s="5">
        <v>75.466999999999999</v>
      </c>
      <c r="N3417" s="5">
        <v>187.8</v>
      </c>
      <c r="O3417" s="5">
        <v>351010</v>
      </c>
      <c r="P3417" s="3"/>
      <c r="Q3417" s="3"/>
    </row>
    <row r="3418" spans="1:17" x14ac:dyDescent="0.2">
      <c r="A3418" s="2">
        <v>2014</v>
      </c>
      <c r="B3418" s="1" t="s">
        <v>457</v>
      </c>
      <c r="C3418" s="2" t="s">
        <v>458</v>
      </c>
      <c r="D3418" s="2">
        <v>322.536</v>
      </c>
      <c r="E3418" s="2">
        <v>1384.211</v>
      </c>
      <c r="F3418" s="2">
        <v>350</v>
      </c>
      <c r="G3418" s="2">
        <v>1266.6220000000001</v>
      </c>
      <c r="H3418" s="2">
        <v>117.51600000000001</v>
      </c>
      <c r="I3418" s="2">
        <v>15.429</v>
      </c>
      <c r="J3418" s="2">
        <v>1.7290000000000001</v>
      </c>
      <c r="K3418" s="2">
        <v>4.4999999999999998E-2</v>
      </c>
      <c r="L3418" s="2">
        <v>246.55500000000001</v>
      </c>
      <c r="M3418" s="2">
        <v>64.603999999999999</v>
      </c>
      <c r="N3418" s="2">
        <v>181.90600000000001</v>
      </c>
      <c r="O3418" s="2">
        <v>351010</v>
      </c>
      <c r="P3418" s="3"/>
      <c r="Q3418" s="3"/>
    </row>
    <row r="3419" spans="1:17" x14ac:dyDescent="0.2">
      <c r="A3419" s="5">
        <v>2015</v>
      </c>
      <c r="B3419" s="4" t="s">
        <v>457</v>
      </c>
      <c r="C3419" s="5" t="s">
        <v>458</v>
      </c>
      <c r="D3419" s="5">
        <v>342.58499999999998</v>
      </c>
      <c r="E3419" s="5">
        <v>1474.9929999999999</v>
      </c>
      <c r="F3419" s="5">
        <v>597.08500000000004</v>
      </c>
      <c r="G3419" s="5">
        <v>1558.9880000000001</v>
      </c>
      <c r="H3419" s="5">
        <v>-84.125</v>
      </c>
      <c r="I3419" s="5">
        <v>29.239000000000001</v>
      </c>
      <c r="J3419" s="5">
        <v>2.468</v>
      </c>
      <c r="K3419" s="5">
        <v>5.7000000000000002E-2</v>
      </c>
      <c r="L3419" s="5">
        <v>273.14100000000002</v>
      </c>
      <c r="M3419" s="5">
        <v>81.006</v>
      </c>
      <c r="N3419" s="5">
        <v>192.078</v>
      </c>
      <c r="O3419" s="5">
        <v>351010</v>
      </c>
      <c r="P3419" s="3"/>
      <c r="Q3419" s="3"/>
    </row>
    <row r="3420" spans="1:17" x14ac:dyDescent="0.2">
      <c r="A3420" s="2">
        <v>2016</v>
      </c>
      <c r="B3420" s="1" t="s">
        <v>457</v>
      </c>
      <c r="C3420" s="2" t="s">
        <v>458</v>
      </c>
      <c r="D3420" s="2">
        <v>391.85</v>
      </c>
      <c r="E3420" s="2">
        <v>1530.704</v>
      </c>
      <c r="F3420" s="2">
        <v>593.11</v>
      </c>
      <c r="G3420" s="2">
        <v>1638.9169999999999</v>
      </c>
      <c r="H3420" s="2">
        <v>-108.352</v>
      </c>
      <c r="I3420" s="2">
        <v>32.048999999999999</v>
      </c>
      <c r="J3420" s="2">
        <v>3.6560000000000001</v>
      </c>
      <c r="K3420" s="2">
        <v>8.9999999999999993E-3</v>
      </c>
      <c r="L3420" s="2">
        <v>321.846</v>
      </c>
      <c r="M3420" s="2">
        <v>99.792000000000002</v>
      </c>
      <c r="N3420" s="2">
        <v>222.04499999999999</v>
      </c>
      <c r="O3420" s="2">
        <v>351010</v>
      </c>
      <c r="P3420" s="3"/>
      <c r="Q3420" s="3"/>
    </row>
    <row r="3421" spans="1:17" x14ac:dyDescent="0.2">
      <c r="A3421" s="5">
        <v>2017</v>
      </c>
      <c r="B3421" s="4" t="s">
        <v>457</v>
      </c>
      <c r="C3421" s="5" t="s">
        <v>458</v>
      </c>
      <c r="D3421" s="5">
        <v>471.93</v>
      </c>
      <c r="E3421" s="5">
        <v>1713.4159999999999</v>
      </c>
      <c r="F3421" s="5">
        <v>606.07500000000005</v>
      </c>
      <c r="G3421" s="5">
        <v>1767.258</v>
      </c>
      <c r="H3421" s="5">
        <v>-54.106000000000002</v>
      </c>
      <c r="I3421" s="5">
        <v>37.225000000000001</v>
      </c>
      <c r="J3421" s="5">
        <v>5.2539999999999996</v>
      </c>
      <c r="K3421" s="5">
        <v>0.125</v>
      </c>
      <c r="L3421" s="5">
        <v>381.05700000000002</v>
      </c>
      <c r="M3421" s="5">
        <v>117.788</v>
      </c>
      <c r="N3421" s="5">
        <v>263.14400000000001</v>
      </c>
      <c r="O3421" s="5">
        <v>351010</v>
      </c>
      <c r="P3421" s="3"/>
      <c r="Q3421" s="3"/>
    </row>
    <row r="3422" spans="1:17" x14ac:dyDescent="0.2">
      <c r="A3422" s="2">
        <v>2018</v>
      </c>
      <c r="B3422" s="1" t="s">
        <v>457</v>
      </c>
      <c r="C3422" s="2" t="s">
        <v>458</v>
      </c>
      <c r="D3422" s="2">
        <v>123.794</v>
      </c>
      <c r="E3422" s="2">
        <v>1537.3489999999999</v>
      </c>
      <c r="F3422" s="2">
        <v>601.34799999999996</v>
      </c>
      <c r="G3422" s="2">
        <v>1546.5820000000001</v>
      </c>
      <c r="H3422" s="2">
        <v>-9.5129999999999999</v>
      </c>
      <c r="I3422" s="2">
        <v>34.744</v>
      </c>
      <c r="J3422" s="2">
        <v>1.151</v>
      </c>
      <c r="K3422" s="2">
        <v>1.6E-2</v>
      </c>
      <c r="L3422" s="2">
        <v>457.74200000000002</v>
      </c>
      <c r="M3422" s="2">
        <v>80.694999999999993</v>
      </c>
      <c r="N3422" s="2">
        <v>377.03100000000001</v>
      </c>
      <c r="O3422" s="2">
        <v>351010</v>
      </c>
      <c r="P3422" s="3"/>
      <c r="Q3422" s="3"/>
    </row>
    <row r="3423" spans="1:17" x14ac:dyDescent="0.2">
      <c r="A3423" s="5">
        <v>2019</v>
      </c>
      <c r="B3423" s="4" t="s">
        <v>457</v>
      </c>
      <c r="C3423" s="5" t="s">
        <v>458</v>
      </c>
      <c r="D3423" s="5">
        <v>90.325999999999993</v>
      </c>
      <c r="E3423" s="5">
        <v>1832.4749999999999</v>
      </c>
      <c r="F3423" s="5">
        <v>781.66300000000001</v>
      </c>
      <c r="G3423" s="5">
        <v>1654.65</v>
      </c>
      <c r="H3423" s="5">
        <v>177.47300000000001</v>
      </c>
      <c r="I3423" s="5">
        <v>31.055</v>
      </c>
      <c r="J3423" s="5">
        <v>0.42699999999999999</v>
      </c>
      <c r="K3423" s="5">
        <v>7.1999999999999995E-2</v>
      </c>
      <c r="L3423" s="5">
        <v>522.21799999999996</v>
      </c>
      <c r="M3423" s="5">
        <v>94.426000000000002</v>
      </c>
      <c r="N3423" s="5">
        <v>427.72</v>
      </c>
      <c r="O3423" s="5">
        <v>351010</v>
      </c>
      <c r="P3423" s="3"/>
      <c r="Q3423" s="3"/>
    </row>
    <row r="3424" spans="1:17" x14ac:dyDescent="0.2">
      <c r="A3424" s="2">
        <v>2004</v>
      </c>
      <c r="B3424" s="1" t="s">
        <v>459</v>
      </c>
      <c r="C3424" s="2" t="s">
        <v>460</v>
      </c>
      <c r="D3424" s="2">
        <v>32.994999999999997</v>
      </c>
      <c r="E3424" s="2">
        <v>2363.2939999999999</v>
      </c>
      <c r="F3424" s="2">
        <v>681.27499999999998</v>
      </c>
      <c r="G3424" s="2">
        <v>1452.807</v>
      </c>
      <c r="H3424" s="2">
        <v>910.48699999999997</v>
      </c>
      <c r="I3424" s="2">
        <v>24.001999999999999</v>
      </c>
      <c r="J3424" s="2"/>
      <c r="K3424" s="2"/>
      <c r="L3424" s="2">
        <v>281.00200000000001</v>
      </c>
      <c r="M3424" s="2">
        <v>84.930999999999997</v>
      </c>
      <c r="N3424" s="2">
        <v>196.071</v>
      </c>
      <c r="O3424" s="2">
        <v>151010</v>
      </c>
      <c r="P3424" s="3"/>
      <c r="Q3424" s="3"/>
    </row>
    <row r="3425" spans="1:17" x14ac:dyDescent="0.2">
      <c r="A3425" s="5">
        <v>2005</v>
      </c>
      <c r="B3425" s="4" t="s">
        <v>459</v>
      </c>
      <c r="C3425" s="5" t="s">
        <v>460</v>
      </c>
      <c r="D3425" s="5">
        <v>272.89699999999999</v>
      </c>
      <c r="E3425" s="5">
        <v>2638.1959999999999</v>
      </c>
      <c r="F3425" s="5">
        <v>636.05100000000004</v>
      </c>
      <c r="G3425" s="5">
        <v>1722.8489999999999</v>
      </c>
      <c r="H3425" s="5">
        <v>915.34699999999998</v>
      </c>
      <c r="I3425" s="5">
        <v>23.956</v>
      </c>
      <c r="J3425" s="5"/>
      <c r="K3425" s="5"/>
      <c r="L3425" s="5">
        <v>246.18799999999999</v>
      </c>
      <c r="M3425" s="5">
        <v>53.122</v>
      </c>
      <c r="N3425" s="5">
        <v>193.066</v>
      </c>
      <c r="O3425" s="5">
        <v>151010</v>
      </c>
      <c r="P3425" s="3"/>
      <c r="Q3425" s="3"/>
    </row>
    <row r="3426" spans="1:17" x14ac:dyDescent="0.2">
      <c r="A3426" s="2">
        <v>2006</v>
      </c>
      <c r="B3426" s="1" t="s">
        <v>459</v>
      </c>
      <c r="C3426" s="2" t="s">
        <v>460</v>
      </c>
      <c r="D3426" s="2">
        <v>115.11199999999999</v>
      </c>
      <c r="E3426" s="2">
        <v>2478.904</v>
      </c>
      <c r="F3426" s="2">
        <v>791.44299999999998</v>
      </c>
      <c r="G3426" s="2">
        <v>1573.7360000000001</v>
      </c>
      <c r="H3426" s="2">
        <v>905.16800000000001</v>
      </c>
      <c r="I3426" s="2">
        <v>25.548999999999999</v>
      </c>
      <c r="J3426" s="2"/>
      <c r="K3426" s="2"/>
      <c r="L3426" s="2">
        <v>313.28199999999998</v>
      </c>
      <c r="M3426" s="2">
        <v>86.781999999999996</v>
      </c>
      <c r="N3426" s="2">
        <v>226.5</v>
      </c>
      <c r="O3426" s="2">
        <v>151010</v>
      </c>
      <c r="P3426" s="3"/>
      <c r="Q3426" s="3"/>
    </row>
    <row r="3427" spans="1:17" x14ac:dyDescent="0.2">
      <c r="A3427" s="5">
        <v>2007</v>
      </c>
      <c r="B3427" s="4" t="s">
        <v>459</v>
      </c>
      <c r="C3427" s="5" t="s">
        <v>460</v>
      </c>
      <c r="D3427" s="5">
        <v>152.07499999999999</v>
      </c>
      <c r="E3427" s="5">
        <v>2726.788</v>
      </c>
      <c r="F3427" s="5">
        <v>1176.97</v>
      </c>
      <c r="G3427" s="5">
        <v>2109.5909999999999</v>
      </c>
      <c r="H3427" s="5">
        <v>617.197</v>
      </c>
      <c r="I3427" s="5">
        <v>41.534999999999997</v>
      </c>
      <c r="J3427" s="5"/>
      <c r="K3427" s="5"/>
      <c r="L3427" s="5">
        <v>328.68400000000003</v>
      </c>
      <c r="M3427" s="5">
        <v>81.555999999999997</v>
      </c>
      <c r="N3427" s="5">
        <v>247.12799999999999</v>
      </c>
      <c r="O3427" s="5">
        <v>151010</v>
      </c>
      <c r="P3427" s="3"/>
      <c r="Q3427" s="3"/>
    </row>
    <row r="3428" spans="1:17" x14ac:dyDescent="0.2">
      <c r="A3428" s="2">
        <v>2008</v>
      </c>
      <c r="B3428" s="1" t="s">
        <v>459</v>
      </c>
      <c r="C3428" s="2" t="s">
        <v>460</v>
      </c>
      <c r="D3428" s="2">
        <v>178.828</v>
      </c>
      <c r="E3428" s="2">
        <v>2749.913</v>
      </c>
      <c r="F3428" s="2">
        <v>1203.672</v>
      </c>
      <c r="G3428" s="2">
        <v>2176.8020000000001</v>
      </c>
      <c r="H3428" s="2">
        <v>573.11099999999999</v>
      </c>
      <c r="I3428" s="2">
        <v>74.007999999999996</v>
      </c>
      <c r="J3428" s="2"/>
      <c r="K3428" s="2"/>
      <c r="L3428" s="2">
        <v>280.52199999999999</v>
      </c>
      <c r="M3428" s="2">
        <v>50.893999999999998</v>
      </c>
      <c r="N3428" s="2">
        <v>229.62799999999999</v>
      </c>
      <c r="O3428" s="2">
        <v>151010</v>
      </c>
      <c r="P3428" s="3"/>
      <c r="Q3428" s="3"/>
    </row>
    <row r="3429" spans="1:17" x14ac:dyDescent="0.2">
      <c r="A3429" s="5">
        <v>2009</v>
      </c>
      <c r="B3429" s="4" t="s">
        <v>459</v>
      </c>
      <c r="C3429" s="5" t="s">
        <v>460</v>
      </c>
      <c r="D3429" s="5">
        <v>80.135000000000005</v>
      </c>
      <c r="E3429" s="5">
        <v>2644.7739999999999</v>
      </c>
      <c r="F3429" s="5">
        <v>934.74900000000002</v>
      </c>
      <c r="G3429" s="5">
        <v>1872.864</v>
      </c>
      <c r="H3429" s="5">
        <v>769.00300000000004</v>
      </c>
      <c r="I3429" s="5">
        <v>61.817999999999998</v>
      </c>
      <c r="J3429" s="5"/>
      <c r="K3429" s="5"/>
      <c r="L3429" s="5">
        <v>276.54899999999998</v>
      </c>
      <c r="M3429" s="5">
        <v>81.022999999999996</v>
      </c>
      <c r="N3429" s="5">
        <v>195.52600000000001</v>
      </c>
      <c r="O3429" s="5">
        <v>151010</v>
      </c>
      <c r="P3429" s="3"/>
      <c r="Q3429" s="3"/>
    </row>
    <row r="3430" spans="1:17" x14ac:dyDescent="0.2">
      <c r="A3430" s="2">
        <v>2010</v>
      </c>
      <c r="B3430" s="1" t="s">
        <v>459</v>
      </c>
      <c r="C3430" s="2" t="s">
        <v>460</v>
      </c>
      <c r="D3430" s="2">
        <v>131.33199999999999</v>
      </c>
      <c r="E3430" s="2">
        <v>2872.4549999999999</v>
      </c>
      <c r="F3430" s="2">
        <v>909.94200000000001</v>
      </c>
      <c r="G3430" s="2">
        <v>1869.3</v>
      </c>
      <c r="H3430" s="2">
        <v>999.42200000000003</v>
      </c>
      <c r="I3430" s="2">
        <v>48.709000000000003</v>
      </c>
      <c r="J3430" s="2"/>
      <c r="K3430" s="2"/>
      <c r="L3430" s="2">
        <v>359.59300000000002</v>
      </c>
      <c r="M3430" s="2">
        <v>96.036000000000001</v>
      </c>
      <c r="N3430" s="2">
        <v>263.55700000000002</v>
      </c>
      <c r="O3430" s="2">
        <v>151010</v>
      </c>
      <c r="P3430" s="3"/>
      <c r="Q3430" s="3"/>
    </row>
    <row r="3431" spans="1:17" x14ac:dyDescent="0.2">
      <c r="A3431" s="5">
        <v>2011</v>
      </c>
      <c r="B3431" s="4" t="s">
        <v>459</v>
      </c>
      <c r="C3431" s="5" t="s">
        <v>460</v>
      </c>
      <c r="D3431" s="5">
        <v>88.278999999999996</v>
      </c>
      <c r="E3431" s="5">
        <v>2965.5810000000001</v>
      </c>
      <c r="F3431" s="5">
        <v>894.93600000000004</v>
      </c>
      <c r="G3431" s="5">
        <v>1858.174</v>
      </c>
      <c r="H3431" s="5">
        <v>1104.412</v>
      </c>
      <c r="I3431" s="5">
        <v>44.639000000000003</v>
      </c>
      <c r="J3431" s="5"/>
      <c r="K3431" s="5"/>
      <c r="L3431" s="5">
        <v>373.54599999999999</v>
      </c>
      <c r="M3431" s="5">
        <v>106.68</v>
      </c>
      <c r="N3431" s="5">
        <v>266.86599999999999</v>
      </c>
      <c r="O3431" s="5">
        <v>151010</v>
      </c>
      <c r="P3431" s="3"/>
      <c r="Q3431" s="3"/>
    </row>
    <row r="3432" spans="1:17" x14ac:dyDescent="0.2">
      <c r="A3432" s="2">
        <v>2012</v>
      </c>
      <c r="B3432" s="1" t="s">
        <v>459</v>
      </c>
      <c r="C3432" s="2" t="s">
        <v>460</v>
      </c>
      <c r="D3432" s="2">
        <v>324.42200000000003</v>
      </c>
      <c r="E3432" s="2">
        <v>3249.6</v>
      </c>
      <c r="F3432" s="2">
        <v>1031.175</v>
      </c>
      <c r="G3432" s="2">
        <v>1997.0450000000001</v>
      </c>
      <c r="H3432" s="2">
        <v>1248.808</v>
      </c>
      <c r="I3432" s="2">
        <v>41.753</v>
      </c>
      <c r="J3432" s="2"/>
      <c r="K3432" s="2"/>
      <c r="L3432" s="2">
        <v>443.41500000000002</v>
      </c>
      <c r="M3432" s="2">
        <v>189.28100000000001</v>
      </c>
      <c r="N3432" s="2">
        <v>254.13399999999999</v>
      </c>
      <c r="O3432" s="2">
        <v>151010</v>
      </c>
      <c r="P3432" s="3"/>
      <c r="Q3432" s="3"/>
    </row>
    <row r="3433" spans="1:17" x14ac:dyDescent="0.2">
      <c r="A3433" s="5">
        <v>2013</v>
      </c>
      <c r="B3433" s="4" t="s">
        <v>459</v>
      </c>
      <c r="C3433" s="5" t="s">
        <v>460</v>
      </c>
      <c r="D3433" s="5">
        <v>405.505</v>
      </c>
      <c r="E3433" s="5">
        <v>3331.7310000000002</v>
      </c>
      <c r="F3433" s="5">
        <v>932.81399999999996</v>
      </c>
      <c r="G3433" s="5">
        <v>1864.68</v>
      </c>
      <c r="H3433" s="5">
        <v>1463.0719999999999</v>
      </c>
      <c r="I3433" s="5">
        <v>53.396000000000001</v>
      </c>
      <c r="J3433" s="5"/>
      <c r="K3433" s="5"/>
      <c r="L3433" s="5">
        <v>485.21</v>
      </c>
      <c r="M3433" s="5">
        <v>131.666</v>
      </c>
      <c r="N3433" s="5">
        <v>353.54399999999998</v>
      </c>
      <c r="O3433" s="5">
        <v>151010</v>
      </c>
      <c r="P3433" s="3"/>
      <c r="Q3433" s="3"/>
    </row>
    <row r="3434" spans="1:17" x14ac:dyDescent="0.2">
      <c r="A3434" s="2">
        <v>2014</v>
      </c>
      <c r="B3434" s="1" t="s">
        <v>459</v>
      </c>
      <c r="C3434" s="2" t="s">
        <v>460</v>
      </c>
      <c r="D3434" s="2">
        <v>478.57299999999998</v>
      </c>
      <c r="E3434" s="2">
        <v>3494.6210000000001</v>
      </c>
      <c r="F3434" s="2">
        <v>942.322</v>
      </c>
      <c r="G3434" s="2">
        <v>1971.932</v>
      </c>
      <c r="H3434" s="2">
        <v>1518.5609999999999</v>
      </c>
      <c r="I3434" s="2">
        <v>51.639000000000003</v>
      </c>
      <c r="J3434" s="2"/>
      <c r="K3434" s="2"/>
      <c r="L3434" s="2">
        <v>549.06100000000004</v>
      </c>
      <c r="M3434" s="2">
        <v>134.518</v>
      </c>
      <c r="N3434" s="2">
        <v>414.54300000000001</v>
      </c>
      <c r="O3434" s="2">
        <v>151010</v>
      </c>
      <c r="P3434" s="3"/>
      <c r="Q3434" s="3"/>
    </row>
    <row r="3435" spans="1:17" x14ac:dyDescent="0.2">
      <c r="A3435" s="5">
        <v>2015</v>
      </c>
      <c r="B3435" s="4" t="s">
        <v>459</v>
      </c>
      <c r="C3435" s="5" t="s">
        <v>460</v>
      </c>
      <c r="D3435" s="5">
        <v>181.988</v>
      </c>
      <c r="E3435" s="5">
        <v>3721.4540000000002</v>
      </c>
      <c r="F3435" s="5">
        <v>1070.193</v>
      </c>
      <c r="G3435" s="5">
        <v>2126.4639999999999</v>
      </c>
      <c r="H3435" s="5">
        <v>1590.318</v>
      </c>
      <c r="I3435" s="5">
        <v>51.954999999999998</v>
      </c>
      <c r="J3435" s="5"/>
      <c r="K3435" s="5"/>
      <c r="L3435" s="5">
        <v>539.101</v>
      </c>
      <c r="M3435" s="5">
        <v>119.854</v>
      </c>
      <c r="N3435" s="5">
        <v>419.24700000000001</v>
      </c>
      <c r="O3435" s="5">
        <v>151010</v>
      </c>
      <c r="P3435" s="3"/>
      <c r="Q3435" s="3"/>
    </row>
    <row r="3436" spans="1:17" x14ac:dyDescent="0.2">
      <c r="A3436" s="2">
        <v>2016</v>
      </c>
      <c r="B3436" s="1" t="s">
        <v>459</v>
      </c>
      <c r="C3436" s="2" t="s">
        <v>460</v>
      </c>
      <c r="D3436" s="2">
        <v>323.99200000000002</v>
      </c>
      <c r="E3436" s="2">
        <v>4016.9839999999999</v>
      </c>
      <c r="F3436" s="2">
        <v>1066.855</v>
      </c>
      <c r="G3436" s="2">
        <v>2385.85</v>
      </c>
      <c r="H3436" s="2">
        <v>1626.2439999999999</v>
      </c>
      <c r="I3436" s="2">
        <v>57.024000000000001</v>
      </c>
      <c r="J3436" s="2"/>
      <c r="K3436" s="2"/>
      <c r="L3436" s="2">
        <v>523.71699999999998</v>
      </c>
      <c r="M3436" s="2">
        <v>118.68600000000001</v>
      </c>
      <c r="N3436" s="2">
        <v>405.03100000000001</v>
      </c>
      <c r="O3436" s="2">
        <v>151010</v>
      </c>
      <c r="P3436" s="3"/>
      <c r="Q3436" s="3"/>
    </row>
    <row r="3437" spans="1:17" x14ac:dyDescent="0.2">
      <c r="A3437" s="5">
        <v>2017</v>
      </c>
      <c r="B3437" s="4" t="s">
        <v>459</v>
      </c>
      <c r="C3437" s="5" t="s">
        <v>460</v>
      </c>
      <c r="D3437" s="5">
        <v>368.04599999999999</v>
      </c>
      <c r="E3437" s="5">
        <v>4598.9260000000004</v>
      </c>
      <c r="F3437" s="5">
        <v>1632.1859999999999</v>
      </c>
      <c r="G3437" s="5">
        <v>2909.6320000000001</v>
      </c>
      <c r="H3437" s="5">
        <v>1684.202</v>
      </c>
      <c r="I3437" s="5">
        <v>69.539000000000001</v>
      </c>
      <c r="J3437" s="5"/>
      <c r="K3437" s="5"/>
      <c r="L3437" s="5">
        <v>537.04499999999996</v>
      </c>
      <c r="M3437" s="5">
        <v>241.38</v>
      </c>
      <c r="N3437" s="5">
        <v>295.66500000000002</v>
      </c>
      <c r="O3437" s="5">
        <v>151010</v>
      </c>
      <c r="P3437" s="3"/>
      <c r="Q3437" s="3"/>
    </row>
    <row r="3438" spans="1:17" x14ac:dyDescent="0.2">
      <c r="A3438" s="2">
        <v>2018</v>
      </c>
      <c r="B3438" s="1" t="s">
        <v>459</v>
      </c>
      <c r="C3438" s="2" t="s">
        <v>460</v>
      </c>
      <c r="D3438" s="2">
        <v>648.52200000000005</v>
      </c>
      <c r="E3438" s="2">
        <v>12889.395</v>
      </c>
      <c r="F3438" s="2">
        <v>4504.4170000000004</v>
      </c>
      <c r="G3438" s="2">
        <v>6764.2150000000001</v>
      </c>
      <c r="H3438" s="2">
        <v>6032.951</v>
      </c>
      <c r="I3438" s="2">
        <v>94.027000000000001</v>
      </c>
      <c r="J3438" s="2"/>
      <c r="K3438" s="2">
        <v>2.4790000000000001</v>
      </c>
      <c r="L3438" s="2">
        <v>447.75700000000001</v>
      </c>
      <c r="M3438" s="2">
        <v>107.976</v>
      </c>
      <c r="N3438" s="2">
        <v>337.30200000000002</v>
      </c>
      <c r="O3438" s="2">
        <v>151010</v>
      </c>
      <c r="P3438" s="3"/>
      <c r="Q3438" s="3"/>
    </row>
    <row r="3439" spans="1:17" x14ac:dyDescent="0.2">
      <c r="A3439" s="5">
        <v>2004</v>
      </c>
      <c r="B3439" s="4" t="s">
        <v>461</v>
      </c>
      <c r="C3439" s="5" t="s">
        <v>462</v>
      </c>
      <c r="D3439" s="5">
        <v>66.994</v>
      </c>
      <c r="E3439" s="5">
        <v>94.906999999999996</v>
      </c>
      <c r="F3439" s="5">
        <v>0</v>
      </c>
      <c r="G3439" s="5">
        <v>22.645</v>
      </c>
      <c r="H3439" s="5">
        <v>72.262</v>
      </c>
      <c r="I3439" s="5">
        <v>1.4</v>
      </c>
      <c r="J3439" s="5">
        <v>0.94099999999999995</v>
      </c>
      <c r="K3439" s="5">
        <v>0</v>
      </c>
      <c r="L3439" s="5">
        <v>-6.09</v>
      </c>
      <c r="M3439" s="5">
        <v>0.13500000000000001</v>
      </c>
      <c r="N3439" s="5">
        <v>-6.2249999999999996</v>
      </c>
      <c r="O3439" s="5">
        <v>352030</v>
      </c>
      <c r="P3439" s="3"/>
      <c r="Q3439" s="3"/>
    </row>
    <row r="3440" spans="1:17" x14ac:dyDescent="0.2">
      <c r="A3440" s="2">
        <v>2005</v>
      </c>
      <c r="B3440" s="1" t="s">
        <v>461</v>
      </c>
      <c r="C3440" s="2" t="s">
        <v>462</v>
      </c>
      <c r="D3440" s="2">
        <v>50.822000000000003</v>
      </c>
      <c r="E3440" s="2">
        <v>100.61</v>
      </c>
      <c r="F3440" s="2">
        <v>0.17199999999999999</v>
      </c>
      <c r="G3440" s="2">
        <v>28.113</v>
      </c>
      <c r="H3440" s="2">
        <v>72.497</v>
      </c>
      <c r="I3440" s="2">
        <v>7.0000000000000001E-3</v>
      </c>
      <c r="J3440" s="2">
        <v>1.4039999999999999</v>
      </c>
      <c r="K3440" s="2">
        <v>0</v>
      </c>
      <c r="L3440" s="2">
        <v>-20.873999999999999</v>
      </c>
      <c r="M3440" s="2">
        <v>0</v>
      </c>
      <c r="N3440" s="2">
        <v>-20.873999999999999</v>
      </c>
      <c r="O3440" s="2">
        <v>352030</v>
      </c>
      <c r="P3440" s="3"/>
      <c r="Q3440" s="3"/>
    </row>
    <row r="3441" spans="1:17" x14ac:dyDescent="0.2">
      <c r="A3441" s="5">
        <v>2006</v>
      </c>
      <c r="B3441" s="4" t="s">
        <v>461</v>
      </c>
      <c r="C3441" s="5" t="s">
        <v>462</v>
      </c>
      <c r="D3441" s="5">
        <v>130.804</v>
      </c>
      <c r="E3441" s="5">
        <v>300.584</v>
      </c>
      <c r="F3441" s="5">
        <v>6.3E-2</v>
      </c>
      <c r="G3441" s="5">
        <v>53.241999999999997</v>
      </c>
      <c r="H3441" s="5">
        <v>247.34200000000001</v>
      </c>
      <c r="I3441" s="5">
        <v>1.0999999999999999E-2</v>
      </c>
      <c r="J3441" s="5">
        <v>5.3680000000000003</v>
      </c>
      <c r="K3441" s="5">
        <v>0</v>
      </c>
      <c r="L3441" s="5">
        <v>42.62</v>
      </c>
      <c r="M3441" s="5">
        <v>2.6520000000000001</v>
      </c>
      <c r="N3441" s="5">
        <v>39.968000000000004</v>
      </c>
      <c r="O3441" s="5">
        <v>352030</v>
      </c>
      <c r="P3441" s="3"/>
      <c r="Q3441" s="3"/>
    </row>
    <row r="3442" spans="1:17" x14ac:dyDescent="0.2">
      <c r="A3442" s="2">
        <v>2007</v>
      </c>
      <c r="B3442" s="1" t="s">
        <v>461</v>
      </c>
      <c r="C3442" s="2" t="s">
        <v>462</v>
      </c>
      <c r="D3442" s="2">
        <v>386.08199999999999</v>
      </c>
      <c r="E3442" s="2">
        <v>987.73199999999997</v>
      </c>
      <c r="F3442" s="2">
        <v>400.01600000000002</v>
      </c>
      <c r="G3442" s="2">
        <v>576.05399999999997</v>
      </c>
      <c r="H3442" s="2">
        <v>411.678</v>
      </c>
      <c r="I3442" s="2">
        <v>3.6</v>
      </c>
      <c r="J3442" s="2">
        <v>16.026</v>
      </c>
      <c r="K3442" s="2">
        <v>0</v>
      </c>
      <c r="L3442" s="2">
        <v>-288.78500000000003</v>
      </c>
      <c r="M3442" s="2">
        <v>-10.426</v>
      </c>
      <c r="N3442" s="2">
        <v>-278.35899999999998</v>
      </c>
      <c r="O3442" s="2">
        <v>352030</v>
      </c>
      <c r="P3442" s="3"/>
      <c r="Q3442" s="3"/>
    </row>
    <row r="3443" spans="1:17" x14ac:dyDescent="0.2">
      <c r="A3443" s="5">
        <v>2008</v>
      </c>
      <c r="B3443" s="4" t="s">
        <v>461</v>
      </c>
      <c r="C3443" s="5" t="s">
        <v>462</v>
      </c>
      <c r="D3443" s="5">
        <v>640.07500000000005</v>
      </c>
      <c r="E3443" s="5">
        <v>1377.1</v>
      </c>
      <c r="F3443" s="5">
        <v>399.99900000000002</v>
      </c>
      <c r="G3443" s="5">
        <v>528.50400000000002</v>
      </c>
      <c r="H3443" s="5">
        <v>848.596</v>
      </c>
      <c r="I3443" s="5">
        <v>4</v>
      </c>
      <c r="J3443" s="5">
        <v>12.519</v>
      </c>
      <c r="K3443" s="5">
        <v>0</v>
      </c>
      <c r="L3443" s="5">
        <v>90.906000000000006</v>
      </c>
      <c r="M3443" s="5">
        <v>40.429000000000002</v>
      </c>
      <c r="N3443" s="5">
        <v>50.476999999999997</v>
      </c>
      <c r="O3443" s="5">
        <v>352030</v>
      </c>
      <c r="P3443" s="3"/>
      <c r="Q3443" s="3"/>
    </row>
    <row r="3444" spans="1:17" x14ac:dyDescent="0.2">
      <c r="A3444" s="2">
        <v>2009</v>
      </c>
      <c r="B3444" s="1" t="s">
        <v>461</v>
      </c>
      <c r="C3444" s="2" t="s">
        <v>462</v>
      </c>
      <c r="D3444" s="2">
        <v>693.52700000000004</v>
      </c>
      <c r="E3444" s="2">
        <v>1429.9369999999999</v>
      </c>
      <c r="F3444" s="2">
        <v>389.99900000000002</v>
      </c>
      <c r="G3444" s="2">
        <v>565.68899999999996</v>
      </c>
      <c r="H3444" s="2">
        <v>864.24800000000005</v>
      </c>
      <c r="I3444" s="2">
        <v>24.484999999999999</v>
      </c>
      <c r="J3444" s="2">
        <v>11.029</v>
      </c>
      <c r="K3444" s="2">
        <v>0</v>
      </c>
      <c r="L3444" s="2">
        <v>114.125</v>
      </c>
      <c r="M3444" s="2">
        <v>41.844000000000001</v>
      </c>
      <c r="N3444" s="2">
        <v>72.281000000000006</v>
      </c>
      <c r="O3444" s="2">
        <v>352030</v>
      </c>
      <c r="P3444" s="3"/>
      <c r="Q3444" s="3"/>
    </row>
    <row r="3445" spans="1:17" x14ac:dyDescent="0.2">
      <c r="A3445" s="5">
        <v>2010</v>
      </c>
      <c r="B3445" s="4" t="s">
        <v>461</v>
      </c>
      <c r="C3445" s="5" t="s">
        <v>462</v>
      </c>
      <c r="D3445" s="5">
        <v>894.28899999999999</v>
      </c>
      <c r="E3445" s="5">
        <v>1839.1130000000001</v>
      </c>
      <c r="F3445" s="5">
        <v>389.99900000000002</v>
      </c>
      <c r="G3445" s="5">
        <v>641.43799999999999</v>
      </c>
      <c r="H3445" s="5">
        <v>1197.675</v>
      </c>
      <c r="I3445" s="5">
        <v>24.597999999999999</v>
      </c>
      <c r="J3445" s="5">
        <v>8.3780000000000001</v>
      </c>
      <c r="K3445" s="5">
        <v>0</v>
      </c>
      <c r="L3445" s="5">
        <v>185.37899999999999</v>
      </c>
      <c r="M3445" s="5">
        <v>60.488</v>
      </c>
      <c r="N3445" s="5">
        <v>124.89100000000001</v>
      </c>
      <c r="O3445" s="5">
        <v>352030</v>
      </c>
      <c r="P3445" s="3"/>
      <c r="Q3445" s="3"/>
    </row>
    <row r="3446" spans="1:17" x14ac:dyDescent="0.2">
      <c r="A3446" s="2">
        <v>2011</v>
      </c>
      <c r="B3446" s="1" t="s">
        <v>461</v>
      </c>
      <c r="C3446" s="2" t="s">
        <v>462</v>
      </c>
      <c r="D3446" s="2">
        <v>1189.568</v>
      </c>
      <c r="E3446" s="2">
        <v>2195.84</v>
      </c>
      <c r="F3446" s="2">
        <v>813.09100000000001</v>
      </c>
      <c r="G3446" s="2">
        <v>1120.625</v>
      </c>
      <c r="H3446" s="2">
        <v>1075.2149999999999</v>
      </c>
      <c r="I3446" s="2">
        <v>34.79</v>
      </c>
      <c r="J3446" s="2">
        <v>7.0519999999999996</v>
      </c>
      <c r="K3446" s="2">
        <v>0</v>
      </c>
      <c r="L3446" s="2">
        <v>133.04499999999999</v>
      </c>
      <c r="M3446" s="2">
        <v>46.417000000000002</v>
      </c>
      <c r="N3446" s="2">
        <v>86.628</v>
      </c>
      <c r="O3446" s="2">
        <v>352030</v>
      </c>
      <c r="P3446" s="3"/>
      <c r="Q3446" s="3"/>
    </row>
    <row r="3447" spans="1:17" x14ac:dyDescent="0.2">
      <c r="A3447" s="5">
        <v>2012</v>
      </c>
      <c r="B3447" s="4" t="s">
        <v>461</v>
      </c>
      <c r="C3447" s="5" t="s">
        <v>462</v>
      </c>
      <c r="D3447" s="5">
        <v>1350.204</v>
      </c>
      <c r="E3447" s="5">
        <v>2566.085</v>
      </c>
      <c r="F3447" s="5">
        <v>845.53099999999995</v>
      </c>
      <c r="G3447" s="5">
        <v>1247.5039999999999</v>
      </c>
      <c r="H3447" s="5">
        <v>1318.5809999999999</v>
      </c>
      <c r="I3447" s="5">
        <v>37.779000000000003</v>
      </c>
      <c r="J3447" s="5">
        <v>16.207999999999998</v>
      </c>
      <c r="K3447" s="5">
        <v>0</v>
      </c>
      <c r="L3447" s="5">
        <v>222.608</v>
      </c>
      <c r="M3447" s="5">
        <v>71.353999999999999</v>
      </c>
      <c r="N3447" s="5">
        <v>151.25399999999999</v>
      </c>
      <c r="O3447" s="5">
        <v>352030</v>
      </c>
      <c r="P3447" s="3"/>
      <c r="Q3447" s="3"/>
    </row>
    <row r="3448" spans="1:17" x14ac:dyDescent="0.2">
      <c r="A3448" s="2">
        <v>2013</v>
      </c>
      <c r="B3448" s="1" t="s">
        <v>461</v>
      </c>
      <c r="C3448" s="2" t="s">
        <v>462</v>
      </c>
      <c r="D3448" s="2">
        <v>1165.6030000000001</v>
      </c>
      <c r="E3448" s="2">
        <v>3019.0059999999999</v>
      </c>
      <c r="F3448" s="2">
        <v>868.875</v>
      </c>
      <c r="G3448" s="2">
        <v>1485.8040000000001</v>
      </c>
      <c r="H3448" s="2">
        <v>1533.202</v>
      </c>
      <c r="I3448" s="2">
        <v>39.69</v>
      </c>
      <c r="J3448" s="2">
        <v>4.8869999999999996</v>
      </c>
      <c r="K3448" s="2">
        <v>0</v>
      </c>
      <c r="L3448" s="2">
        <v>159.31399999999999</v>
      </c>
      <c r="M3448" s="2">
        <v>34.006</v>
      </c>
      <c r="N3448" s="2">
        <v>125.30800000000001</v>
      </c>
      <c r="O3448" s="2">
        <v>352030</v>
      </c>
      <c r="P3448" s="3"/>
      <c r="Q3448" s="3"/>
    </row>
    <row r="3449" spans="1:17" x14ac:dyDescent="0.2">
      <c r="A3449" s="5">
        <v>2014</v>
      </c>
      <c r="B3449" s="4" t="s">
        <v>461</v>
      </c>
      <c r="C3449" s="5" t="s">
        <v>462</v>
      </c>
      <c r="D3449" s="5">
        <v>1338.3710000000001</v>
      </c>
      <c r="E3449" s="5">
        <v>3339.64</v>
      </c>
      <c r="F3449" s="5">
        <v>1291.0360000000001</v>
      </c>
      <c r="G3449" s="5">
        <v>1876.8420000000001</v>
      </c>
      <c r="H3449" s="5">
        <v>1462.798</v>
      </c>
      <c r="I3449" s="5">
        <v>41.728000000000002</v>
      </c>
      <c r="J3449" s="5">
        <v>3.9009999999999998</v>
      </c>
      <c r="K3449" s="5">
        <v>0</v>
      </c>
      <c r="L3449" s="5">
        <v>448.75799999999998</v>
      </c>
      <c r="M3449" s="5">
        <v>95.406999999999996</v>
      </c>
      <c r="N3449" s="5">
        <v>353.351</v>
      </c>
      <c r="O3449" s="5">
        <v>352030</v>
      </c>
      <c r="P3449" s="3"/>
      <c r="Q3449" s="3"/>
    </row>
    <row r="3450" spans="1:17" x14ac:dyDescent="0.2">
      <c r="A3450" s="2">
        <v>2015</v>
      </c>
      <c r="B3450" s="1" t="s">
        <v>461</v>
      </c>
      <c r="C3450" s="2" t="s">
        <v>462</v>
      </c>
      <c r="D3450" s="2">
        <v>1386.22</v>
      </c>
      <c r="E3450" s="2">
        <v>3687.7469999999998</v>
      </c>
      <c r="F3450" s="2">
        <v>1090.578</v>
      </c>
      <c r="G3450" s="2">
        <v>1806.6479999999999</v>
      </c>
      <c r="H3450" s="2">
        <v>1848.5530000000001</v>
      </c>
      <c r="I3450" s="2">
        <v>42.121000000000002</v>
      </c>
      <c r="J3450" s="2">
        <v>5.024</v>
      </c>
      <c r="K3450" s="2">
        <v>-4.1689999999999996</v>
      </c>
      <c r="L3450" s="2">
        <v>583.14200000000005</v>
      </c>
      <c r="M3450" s="2">
        <v>125.752</v>
      </c>
      <c r="N3450" s="2">
        <v>461.55900000000003</v>
      </c>
      <c r="O3450" s="2">
        <v>352030</v>
      </c>
      <c r="P3450" s="3"/>
      <c r="Q3450" s="3"/>
    </row>
    <row r="3451" spans="1:17" x14ac:dyDescent="0.2">
      <c r="A3451" s="5">
        <v>2016</v>
      </c>
      <c r="B3451" s="4" t="s">
        <v>461</v>
      </c>
      <c r="C3451" s="5" t="s">
        <v>462</v>
      </c>
      <c r="D3451" s="5">
        <v>1558.7239999999999</v>
      </c>
      <c r="E3451" s="5">
        <v>4280.6000000000004</v>
      </c>
      <c r="F3451" s="5">
        <v>1271.789</v>
      </c>
      <c r="G3451" s="5">
        <v>1966.425</v>
      </c>
      <c r="H3451" s="5">
        <v>2197.2289999999998</v>
      </c>
      <c r="I3451" s="5">
        <v>33.180999999999997</v>
      </c>
      <c r="J3451" s="5">
        <v>9.7989999999999995</v>
      </c>
      <c r="K3451" s="5">
        <v>-34.558999999999997</v>
      </c>
      <c r="L3451" s="5">
        <v>561.178</v>
      </c>
      <c r="M3451" s="5">
        <v>133.08799999999999</v>
      </c>
      <c r="N3451" s="5">
        <v>462.649</v>
      </c>
      <c r="O3451" s="5">
        <v>352030</v>
      </c>
      <c r="P3451" s="3"/>
      <c r="Q3451" s="3"/>
    </row>
    <row r="3452" spans="1:17" x14ac:dyDescent="0.2">
      <c r="A3452" s="2">
        <v>2017</v>
      </c>
      <c r="B3452" s="1" t="s">
        <v>461</v>
      </c>
      <c r="C3452" s="2" t="s">
        <v>462</v>
      </c>
      <c r="D3452" s="2">
        <v>2145</v>
      </c>
      <c r="E3452" s="2">
        <v>5257</v>
      </c>
      <c r="F3452" s="2">
        <v>1336</v>
      </c>
      <c r="G3452" s="2">
        <v>2288</v>
      </c>
      <c r="H3452" s="2">
        <v>2749</v>
      </c>
      <c r="I3452" s="2">
        <v>37</v>
      </c>
      <c r="J3452" s="2">
        <v>19</v>
      </c>
      <c r="K3452" s="2">
        <v>-48</v>
      </c>
      <c r="L3452" s="2">
        <v>1043</v>
      </c>
      <c r="M3452" s="2">
        <v>365</v>
      </c>
      <c r="N3452" s="2">
        <v>726</v>
      </c>
      <c r="O3452" s="2">
        <v>352030</v>
      </c>
      <c r="P3452" s="3"/>
      <c r="Q3452" s="3"/>
    </row>
    <row r="3453" spans="1:17" x14ac:dyDescent="0.2">
      <c r="A3453" s="5">
        <v>2018</v>
      </c>
      <c r="B3453" s="4" t="s">
        <v>461</v>
      </c>
      <c r="C3453" s="5" t="s">
        <v>462</v>
      </c>
      <c r="D3453" s="5">
        <v>3512</v>
      </c>
      <c r="E3453" s="5">
        <v>6959</v>
      </c>
      <c r="F3453" s="5">
        <v>1997</v>
      </c>
      <c r="G3453" s="5">
        <v>3053</v>
      </c>
      <c r="H3453" s="5">
        <v>3758</v>
      </c>
      <c r="I3453" s="5">
        <v>57</v>
      </c>
      <c r="J3453" s="5">
        <v>44</v>
      </c>
      <c r="K3453" s="5">
        <v>-44</v>
      </c>
      <c r="L3453" s="5">
        <v>894</v>
      </c>
      <c r="M3453" s="5">
        <v>112</v>
      </c>
      <c r="N3453" s="5">
        <v>826</v>
      </c>
      <c r="O3453" s="5">
        <v>352030</v>
      </c>
      <c r="P3453" s="3"/>
      <c r="Q3453" s="3"/>
    </row>
    <row r="3454" spans="1:17" x14ac:dyDescent="0.2">
      <c r="A3454" s="2">
        <v>2019</v>
      </c>
      <c r="B3454" s="1" t="s">
        <v>461</v>
      </c>
      <c r="C3454" s="2" t="s">
        <v>462</v>
      </c>
      <c r="D3454" s="2">
        <v>3414</v>
      </c>
      <c r="E3454" s="2">
        <v>7316</v>
      </c>
      <c r="F3454" s="2">
        <v>1881</v>
      </c>
      <c r="G3454" s="2">
        <v>2703</v>
      </c>
      <c r="H3454" s="2">
        <v>4613</v>
      </c>
      <c r="I3454" s="2">
        <v>52</v>
      </c>
      <c r="J3454" s="2">
        <v>75</v>
      </c>
      <c r="K3454" s="2">
        <v>-12</v>
      </c>
      <c r="L3454" s="2">
        <v>1118</v>
      </c>
      <c r="M3454" s="2">
        <v>128</v>
      </c>
      <c r="N3454" s="2">
        <v>1002</v>
      </c>
      <c r="O3454" s="2">
        <v>352030</v>
      </c>
      <c r="P3454" s="3"/>
      <c r="Q3454" s="3"/>
    </row>
    <row r="3455" spans="1:17" x14ac:dyDescent="0.2">
      <c r="A3455" s="5">
        <v>2004</v>
      </c>
      <c r="B3455" s="4" t="s">
        <v>463</v>
      </c>
      <c r="C3455" s="5" t="s">
        <v>464</v>
      </c>
      <c r="D3455" s="5">
        <v>469.76400000000001</v>
      </c>
      <c r="E3455" s="5">
        <v>516.91899999999998</v>
      </c>
      <c r="F3455" s="5">
        <v>378.76600000000002</v>
      </c>
      <c r="G3455" s="5">
        <v>438.40199999999999</v>
      </c>
      <c r="H3455" s="5">
        <v>78.516999999999996</v>
      </c>
      <c r="I3455" s="5">
        <v>17.241</v>
      </c>
      <c r="J3455" s="5"/>
      <c r="K3455" s="5">
        <v>0</v>
      </c>
      <c r="L3455" s="5">
        <v>-163.21100000000001</v>
      </c>
      <c r="M3455" s="5">
        <v>0.45300000000000001</v>
      </c>
      <c r="N3455" s="5">
        <v>-164.81700000000001</v>
      </c>
      <c r="O3455" s="5">
        <v>352010</v>
      </c>
      <c r="P3455" s="3"/>
      <c r="Q3455" s="3"/>
    </row>
    <row r="3456" spans="1:17" x14ac:dyDescent="0.2">
      <c r="A3456" s="2">
        <v>2005</v>
      </c>
      <c r="B3456" s="1" t="s">
        <v>463</v>
      </c>
      <c r="C3456" s="2" t="s">
        <v>464</v>
      </c>
      <c r="D3456" s="2">
        <v>344.971</v>
      </c>
      <c r="E3456" s="2">
        <v>374.108</v>
      </c>
      <c r="F3456" s="2">
        <v>341.86200000000002</v>
      </c>
      <c r="G3456" s="2">
        <v>393.505</v>
      </c>
      <c r="H3456" s="2">
        <v>-19.396999999999998</v>
      </c>
      <c r="I3456" s="2">
        <v>16.052</v>
      </c>
      <c r="J3456" s="2"/>
      <c r="K3456" s="2">
        <v>0</v>
      </c>
      <c r="L3456" s="2">
        <v>-103.90900000000001</v>
      </c>
      <c r="M3456" s="2">
        <v>-0.55200000000000005</v>
      </c>
      <c r="N3456" s="2">
        <v>-103.04300000000001</v>
      </c>
      <c r="O3456" s="2">
        <v>352010</v>
      </c>
      <c r="P3456" s="3"/>
      <c r="Q3456" s="3"/>
    </row>
    <row r="3457" spans="1:17" x14ac:dyDescent="0.2">
      <c r="A3457" s="5">
        <v>2006</v>
      </c>
      <c r="B3457" s="4" t="s">
        <v>463</v>
      </c>
      <c r="C3457" s="5" t="s">
        <v>464</v>
      </c>
      <c r="D3457" s="5">
        <v>318.57299999999998</v>
      </c>
      <c r="E3457" s="5">
        <v>353.60300000000001</v>
      </c>
      <c r="F3457" s="5">
        <v>371.10300000000001</v>
      </c>
      <c r="G3457" s="5">
        <v>438.51100000000002</v>
      </c>
      <c r="H3457" s="5">
        <v>-84.908000000000001</v>
      </c>
      <c r="I3457" s="5">
        <v>17.911000000000001</v>
      </c>
      <c r="J3457" s="5"/>
      <c r="K3457" s="5">
        <v>0</v>
      </c>
      <c r="L3457" s="5">
        <v>-74.165999999999997</v>
      </c>
      <c r="M3457" s="5">
        <v>0</v>
      </c>
      <c r="N3457" s="5">
        <v>-74.165999999999997</v>
      </c>
      <c r="O3457" s="5">
        <v>352010</v>
      </c>
      <c r="P3457" s="3"/>
      <c r="Q3457" s="3"/>
    </row>
    <row r="3458" spans="1:17" x14ac:dyDescent="0.2">
      <c r="A3458" s="2">
        <v>2007</v>
      </c>
      <c r="B3458" s="1" t="s">
        <v>463</v>
      </c>
      <c r="C3458" s="2" t="s">
        <v>464</v>
      </c>
      <c r="D3458" s="2">
        <v>256.43</v>
      </c>
      <c r="E3458" s="2">
        <v>275.69499999999999</v>
      </c>
      <c r="F3458" s="2">
        <v>386.55599999999998</v>
      </c>
      <c r="G3458" s="2">
        <v>435.21199999999999</v>
      </c>
      <c r="H3458" s="2">
        <v>-159.517</v>
      </c>
      <c r="I3458" s="2">
        <v>24.032</v>
      </c>
      <c r="J3458" s="2"/>
      <c r="K3458" s="2">
        <v>0</v>
      </c>
      <c r="L3458" s="2">
        <v>-86.881</v>
      </c>
      <c r="M3458" s="2">
        <v>0</v>
      </c>
      <c r="N3458" s="2">
        <v>-86.881</v>
      </c>
      <c r="O3458" s="2">
        <v>352010</v>
      </c>
      <c r="P3458" s="3"/>
      <c r="Q3458" s="3"/>
    </row>
    <row r="3459" spans="1:17" x14ac:dyDescent="0.2">
      <c r="A3459" s="5">
        <v>2008</v>
      </c>
      <c r="B3459" s="4" t="s">
        <v>463</v>
      </c>
      <c r="C3459" s="5" t="s">
        <v>464</v>
      </c>
      <c r="D3459" s="5">
        <v>198.024</v>
      </c>
      <c r="E3459" s="5">
        <v>232.38800000000001</v>
      </c>
      <c r="F3459" s="5">
        <v>396.16699999999997</v>
      </c>
      <c r="G3459" s="5">
        <v>453.13799999999998</v>
      </c>
      <c r="H3459" s="5">
        <v>-220.75</v>
      </c>
      <c r="I3459" s="5">
        <v>24.937000000000001</v>
      </c>
      <c r="J3459" s="5"/>
      <c r="K3459" s="5">
        <v>0</v>
      </c>
      <c r="L3459" s="5">
        <v>-178.92</v>
      </c>
      <c r="M3459" s="5">
        <v>0</v>
      </c>
      <c r="N3459" s="5">
        <v>-178.92</v>
      </c>
      <c r="O3459" s="5">
        <v>352010</v>
      </c>
      <c r="P3459" s="3"/>
      <c r="Q3459" s="3"/>
    </row>
    <row r="3460" spans="1:17" x14ac:dyDescent="0.2">
      <c r="A3460" s="2">
        <v>2009</v>
      </c>
      <c r="B3460" s="1" t="s">
        <v>463</v>
      </c>
      <c r="C3460" s="2" t="s">
        <v>464</v>
      </c>
      <c r="D3460" s="2">
        <v>489.45</v>
      </c>
      <c r="E3460" s="2">
        <v>712.39</v>
      </c>
      <c r="F3460" s="2">
        <v>443.13799999999998</v>
      </c>
      <c r="G3460" s="2">
        <v>814.774</v>
      </c>
      <c r="H3460" s="2">
        <v>-102.384</v>
      </c>
      <c r="I3460" s="2">
        <v>32.125</v>
      </c>
      <c r="J3460" s="2"/>
      <c r="K3460" s="2">
        <v>0</v>
      </c>
      <c r="L3460" s="2">
        <v>-211.87</v>
      </c>
      <c r="M3460" s="2">
        <v>0</v>
      </c>
      <c r="N3460" s="2">
        <v>-211.87</v>
      </c>
      <c r="O3460" s="2">
        <v>352010</v>
      </c>
      <c r="P3460" s="3"/>
      <c r="Q3460" s="3"/>
    </row>
    <row r="3461" spans="1:17" x14ac:dyDescent="0.2">
      <c r="A3461" s="5">
        <v>2010</v>
      </c>
      <c r="B3461" s="4" t="s">
        <v>463</v>
      </c>
      <c r="C3461" s="5" t="s">
        <v>464</v>
      </c>
      <c r="D3461" s="5">
        <v>443.15300000000002</v>
      </c>
      <c r="E3461" s="5">
        <v>489.58100000000002</v>
      </c>
      <c r="F3461" s="5">
        <v>293.43200000000002</v>
      </c>
      <c r="G3461" s="5">
        <v>578.22500000000002</v>
      </c>
      <c r="H3461" s="5">
        <v>-88.644000000000005</v>
      </c>
      <c r="I3461" s="5">
        <v>43.323</v>
      </c>
      <c r="J3461" s="5"/>
      <c r="K3461" s="5">
        <v>0</v>
      </c>
      <c r="L3461" s="5">
        <v>-31.846</v>
      </c>
      <c r="M3461" s="5">
        <v>0</v>
      </c>
      <c r="N3461" s="5">
        <v>-31.846</v>
      </c>
      <c r="O3461" s="5">
        <v>352010</v>
      </c>
      <c r="P3461" s="3"/>
      <c r="Q3461" s="3"/>
    </row>
    <row r="3462" spans="1:17" x14ac:dyDescent="0.2">
      <c r="A3462" s="2">
        <v>2011</v>
      </c>
      <c r="B3462" s="1" t="s">
        <v>463</v>
      </c>
      <c r="C3462" s="2" t="s">
        <v>464</v>
      </c>
      <c r="D3462" s="2">
        <v>296.88799999999998</v>
      </c>
      <c r="E3462" s="2">
        <v>328.96199999999999</v>
      </c>
      <c r="F3462" s="2">
        <v>316.15300000000002</v>
      </c>
      <c r="G3462" s="2">
        <v>556.03899999999999</v>
      </c>
      <c r="H3462" s="2">
        <v>-227.077</v>
      </c>
      <c r="I3462" s="2">
        <v>43.819000000000003</v>
      </c>
      <c r="J3462" s="2"/>
      <c r="K3462" s="2">
        <v>0</v>
      </c>
      <c r="L3462" s="2">
        <v>-186.54</v>
      </c>
      <c r="M3462" s="2">
        <v>0</v>
      </c>
      <c r="N3462" s="2">
        <v>-186.54</v>
      </c>
      <c r="O3462" s="2">
        <v>352010</v>
      </c>
      <c r="P3462" s="3"/>
      <c r="Q3462" s="3"/>
    </row>
    <row r="3463" spans="1:17" x14ac:dyDescent="0.2">
      <c r="A3463" s="5">
        <v>2012</v>
      </c>
      <c r="B3463" s="4" t="s">
        <v>463</v>
      </c>
      <c r="C3463" s="5" t="s">
        <v>464</v>
      </c>
      <c r="D3463" s="5">
        <v>228.41800000000001</v>
      </c>
      <c r="E3463" s="5">
        <v>330.41899999999998</v>
      </c>
      <c r="F3463" s="5">
        <v>331.07600000000002</v>
      </c>
      <c r="G3463" s="5">
        <v>505.37599999999998</v>
      </c>
      <c r="H3463" s="5">
        <v>-174.95699999999999</v>
      </c>
      <c r="I3463" s="5">
        <v>46.058</v>
      </c>
      <c r="J3463" s="5"/>
      <c r="K3463" s="5">
        <v>0</v>
      </c>
      <c r="L3463" s="5">
        <v>-44.146000000000001</v>
      </c>
      <c r="M3463" s="5">
        <v>0.17399999999999999</v>
      </c>
      <c r="N3463" s="5">
        <v>-44.32</v>
      </c>
      <c r="O3463" s="5">
        <v>352010</v>
      </c>
      <c r="P3463" s="3"/>
      <c r="Q3463" s="3"/>
    </row>
    <row r="3464" spans="1:17" x14ac:dyDescent="0.2">
      <c r="A3464" s="2">
        <v>2013</v>
      </c>
      <c r="B3464" s="1" t="s">
        <v>463</v>
      </c>
      <c r="C3464" s="2" t="s">
        <v>464</v>
      </c>
      <c r="D3464" s="2">
        <v>509.50400000000002</v>
      </c>
      <c r="E3464" s="2">
        <v>629.56799999999998</v>
      </c>
      <c r="F3464" s="2">
        <v>661.56700000000001</v>
      </c>
      <c r="G3464" s="2">
        <v>822.67600000000004</v>
      </c>
      <c r="H3464" s="2">
        <v>-193.108</v>
      </c>
      <c r="I3464" s="2">
        <v>38.652000000000001</v>
      </c>
      <c r="J3464" s="2"/>
      <c r="K3464" s="2">
        <v>0</v>
      </c>
      <c r="L3464" s="2">
        <v>-82.847999999999999</v>
      </c>
      <c r="M3464" s="2">
        <v>0.29899999999999999</v>
      </c>
      <c r="N3464" s="2">
        <v>-83.147000000000006</v>
      </c>
      <c r="O3464" s="2">
        <v>352010</v>
      </c>
      <c r="P3464" s="3"/>
      <c r="Q3464" s="3"/>
    </row>
    <row r="3465" spans="1:17" x14ac:dyDescent="0.2">
      <c r="A3465" s="5">
        <v>2014</v>
      </c>
      <c r="B3465" s="4" t="s">
        <v>463</v>
      </c>
      <c r="C3465" s="5" t="s">
        <v>464</v>
      </c>
      <c r="D3465" s="5">
        <v>600.76300000000003</v>
      </c>
      <c r="E3465" s="5">
        <v>830.06899999999996</v>
      </c>
      <c r="F3465" s="5">
        <v>689.11800000000005</v>
      </c>
      <c r="G3465" s="5">
        <v>911.697</v>
      </c>
      <c r="H3465" s="5">
        <v>-81.628</v>
      </c>
      <c r="I3465" s="5">
        <v>46.828000000000003</v>
      </c>
      <c r="J3465" s="5"/>
      <c r="K3465" s="5">
        <v>0</v>
      </c>
      <c r="L3465" s="5">
        <v>-48.546999999999997</v>
      </c>
      <c r="M3465" s="5">
        <v>-6.6000000000000003E-2</v>
      </c>
      <c r="N3465" s="5">
        <v>-48.481000000000002</v>
      </c>
      <c r="O3465" s="5">
        <v>352010</v>
      </c>
      <c r="P3465" s="3"/>
      <c r="Q3465" s="3"/>
    </row>
    <row r="3466" spans="1:17" x14ac:dyDescent="0.2">
      <c r="A3466" s="2">
        <v>2015</v>
      </c>
      <c r="B3466" s="1" t="s">
        <v>463</v>
      </c>
      <c r="C3466" s="2" t="s">
        <v>464</v>
      </c>
      <c r="D3466" s="2">
        <v>708.29899999999998</v>
      </c>
      <c r="E3466" s="2">
        <v>1007.44</v>
      </c>
      <c r="F3466" s="2">
        <v>619.89300000000003</v>
      </c>
      <c r="G3466" s="2">
        <v>836.28499999999997</v>
      </c>
      <c r="H3466" s="2">
        <v>171.155</v>
      </c>
      <c r="I3466" s="2">
        <v>45.603000000000002</v>
      </c>
      <c r="J3466" s="2"/>
      <c r="K3466" s="2">
        <v>0</v>
      </c>
      <c r="L3466" s="2">
        <v>7.556</v>
      </c>
      <c r="M3466" s="2">
        <v>1.0249999999999999</v>
      </c>
      <c r="N3466" s="2">
        <v>6.5309999999999997</v>
      </c>
      <c r="O3466" s="2">
        <v>352010</v>
      </c>
      <c r="P3466" s="3"/>
      <c r="Q3466" s="3"/>
    </row>
    <row r="3467" spans="1:17" x14ac:dyDescent="0.2">
      <c r="A3467" s="5">
        <v>2016</v>
      </c>
      <c r="B3467" s="4" t="s">
        <v>463</v>
      </c>
      <c r="C3467" s="5" t="s">
        <v>464</v>
      </c>
      <c r="D3467" s="5">
        <v>808.56200000000001</v>
      </c>
      <c r="E3467" s="5">
        <v>1638.597</v>
      </c>
      <c r="F3467" s="5">
        <v>651.48099999999999</v>
      </c>
      <c r="G3467" s="5">
        <v>1219.1300000000001</v>
      </c>
      <c r="H3467" s="5">
        <v>419.46699999999998</v>
      </c>
      <c r="I3467" s="5">
        <v>38.744999999999997</v>
      </c>
      <c r="J3467" s="5"/>
      <c r="K3467" s="5">
        <v>0</v>
      </c>
      <c r="L3467" s="5">
        <v>107.404</v>
      </c>
      <c r="M3467" s="5">
        <v>3.1819999999999999</v>
      </c>
      <c r="N3467" s="5">
        <v>104.22199999999999</v>
      </c>
      <c r="O3467" s="5">
        <v>352010</v>
      </c>
      <c r="P3467" s="3"/>
      <c r="Q3467" s="3"/>
    </row>
    <row r="3468" spans="1:17" x14ac:dyDescent="0.2">
      <c r="A3468" s="2">
        <v>2017</v>
      </c>
      <c r="B3468" s="1" t="s">
        <v>463</v>
      </c>
      <c r="C3468" s="2" t="s">
        <v>464</v>
      </c>
      <c r="D3468" s="2">
        <v>1169.645</v>
      </c>
      <c r="E3468" s="2">
        <v>2302.5819999999999</v>
      </c>
      <c r="F3468" s="2">
        <v>24.001000000000001</v>
      </c>
      <c r="G3468" s="2">
        <v>671.95299999999997</v>
      </c>
      <c r="H3468" s="2">
        <v>1630.6289999999999</v>
      </c>
      <c r="I3468" s="2">
        <v>6.9</v>
      </c>
      <c r="J3468" s="2"/>
      <c r="K3468" s="2">
        <v>0</v>
      </c>
      <c r="L3468" s="2">
        <v>-312.29000000000002</v>
      </c>
      <c r="M3468" s="2">
        <v>0.85199999999999998</v>
      </c>
      <c r="N3468" s="2">
        <v>-313.142</v>
      </c>
      <c r="O3468" s="2">
        <v>352010</v>
      </c>
      <c r="P3468" s="3"/>
      <c r="Q3468" s="3"/>
    </row>
    <row r="3469" spans="1:17" x14ac:dyDescent="0.2">
      <c r="A3469" s="5">
        <v>2018</v>
      </c>
      <c r="B3469" s="4" t="s">
        <v>463</v>
      </c>
      <c r="C3469" s="5" t="s">
        <v>464</v>
      </c>
      <c r="D3469" s="5">
        <v>1438.3230000000001</v>
      </c>
      <c r="E3469" s="5">
        <v>2645.7620000000002</v>
      </c>
      <c r="F3469" s="5">
        <v>36.130000000000003</v>
      </c>
      <c r="G3469" s="5">
        <v>719.79499999999996</v>
      </c>
      <c r="H3469" s="5">
        <v>1925.9670000000001</v>
      </c>
      <c r="I3469" s="5">
        <v>1.5429999999999999</v>
      </c>
      <c r="J3469" s="5"/>
      <c r="K3469" s="5">
        <v>0</v>
      </c>
      <c r="L3469" s="5">
        <v>115.34699999999999</v>
      </c>
      <c r="M3469" s="5">
        <v>5.8540000000000001</v>
      </c>
      <c r="N3469" s="5">
        <v>109.49299999999999</v>
      </c>
      <c r="O3469" s="5">
        <v>352010</v>
      </c>
      <c r="P3469" s="3"/>
      <c r="Q3469" s="3"/>
    </row>
    <row r="3470" spans="1:17" x14ac:dyDescent="0.2">
      <c r="A3470" s="2">
        <v>2019</v>
      </c>
      <c r="B3470" s="1" t="s">
        <v>463</v>
      </c>
      <c r="C3470" s="2" t="s">
        <v>464</v>
      </c>
      <c r="D3470" s="2">
        <v>2117.5540000000001</v>
      </c>
      <c r="E3470" s="2">
        <v>3426.75</v>
      </c>
      <c r="F3470" s="2">
        <v>72.078999999999994</v>
      </c>
      <c r="G3470" s="2">
        <v>828.34400000000005</v>
      </c>
      <c r="H3470" s="2">
        <v>2598.4059999999999</v>
      </c>
      <c r="I3470" s="2">
        <v>1.855</v>
      </c>
      <c r="J3470" s="2"/>
      <c r="K3470" s="2">
        <v>0</v>
      </c>
      <c r="L3470" s="2">
        <v>486.791</v>
      </c>
      <c r="M3470" s="2">
        <v>39.884999999999998</v>
      </c>
      <c r="N3470" s="2">
        <v>446.90600000000001</v>
      </c>
      <c r="O3470" s="2">
        <v>352010</v>
      </c>
      <c r="P3470" s="3"/>
      <c r="Q3470" s="3"/>
    </row>
    <row r="3471" spans="1:17" x14ac:dyDescent="0.2">
      <c r="A3471" s="5">
        <v>2004</v>
      </c>
      <c r="B3471" s="4" t="s">
        <v>465</v>
      </c>
      <c r="C3471" s="5" t="s">
        <v>466</v>
      </c>
      <c r="D3471" s="5">
        <v>124.452</v>
      </c>
      <c r="E3471" s="5">
        <v>752.64400000000001</v>
      </c>
      <c r="F3471" s="5">
        <v>0.65500000000000003</v>
      </c>
      <c r="G3471" s="5">
        <v>318.71199999999999</v>
      </c>
      <c r="H3471" s="5">
        <v>432.72300000000001</v>
      </c>
      <c r="I3471" s="5">
        <v>0.45</v>
      </c>
      <c r="J3471" s="5">
        <v>1.1399999999999999</v>
      </c>
      <c r="K3471" s="5">
        <v>0.27500000000000002</v>
      </c>
      <c r="L3471" s="5">
        <v>80.201999999999998</v>
      </c>
      <c r="M3471" s="5">
        <v>16.643999999999998</v>
      </c>
      <c r="N3471" s="5">
        <v>61.314</v>
      </c>
      <c r="O3471" s="5">
        <v>202020</v>
      </c>
      <c r="P3471" s="3"/>
      <c r="Q3471" s="3"/>
    </row>
    <row r="3472" spans="1:17" x14ac:dyDescent="0.2">
      <c r="A3472" s="2">
        <v>2005</v>
      </c>
      <c r="B3472" s="1" t="s">
        <v>465</v>
      </c>
      <c r="C3472" s="2" t="s">
        <v>466</v>
      </c>
      <c r="D3472" s="2">
        <v>159.58799999999999</v>
      </c>
      <c r="E3472" s="2">
        <v>807.15599999999995</v>
      </c>
      <c r="F3472" s="2">
        <v>0.26200000000000001</v>
      </c>
      <c r="G3472" s="2">
        <v>329.66699999999997</v>
      </c>
      <c r="H3472" s="2">
        <v>477.18</v>
      </c>
      <c r="I3472" s="2">
        <v>0.76800000000000002</v>
      </c>
      <c r="J3472" s="2">
        <v>3.4849999999999999</v>
      </c>
      <c r="K3472" s="2">
        <v>0.14599999999999999</v>
      </c>
      <c r="L3472" s="2">
        <v>64.569000000000003</v>
      </c>
      <c r="M3472" s="2">
        <v>20.376000000000001</v>
      </c>
      <c r="N3472" s="2">
        <v>41.796999999999997</v>
      </c>
      <c r="O3472" s="2">
        <v>202020</v>
      </c>
      <c r="P3472" s="3"/>
      <c r="Q3472" s="3"/>
    </row>
    <row r="3473" spans="1:17" x14ac:dyDescent="0.2">
      <c r="A3473" s="5">
        <v>2006</v>
      </c>
      <c r="B3473" s="4" t="s">
        <v>465</v>
      </c>
      <c r="C3473" s="5" t="s">
        <v>466</v>
      </c>
      <c r="D3473" s="5">
        <v>182.11</v>
      </c>
      <c r="E3473" s="5">
        <v>944.30100000000004</v>
      </c>
      <c r="F3473" s="5">
        <v>0.57399999999999995</v>
      </c>
      <c r="G3473" s="5">
        <v>378.733</v>
      </c>
      <c r="H3473" s="5">
        <v>565.19100000000003</v>
      </c>
      <c r="I3473" s="5">
        <v>0.84699999999999998</v>
      </c>
      <c r="J3473" s="5">
        <v>5.9740000000000002</v>
      </c>
      <c r="K3473" s="5">
        <v>0.16800000000000001</v>
      </c>
      <c r="L3473" s="5">
        <v>85.311999999999998</v>
      </c>
      <c r="M3473" s="5">
        <v>26.879000000000001</v>
      </c>
      <c r="N3473" s="5">
        <v>56.344999999999999</v>
      </c>
      <c r="O3473" s="5">
        <v>202020</v>
      </c>
      <c r="P3473" s="3"/>
      <c r="Q3473" s="3"/>
    </row>
    <row r="3474" spans="1:17" x14ac:dyDescent="0.2">
      <c r="A3474" s="2">
        <v>2007</v>
      </c>
      <c r="B3474" s="1" t="s">
        <v>465</v>
      </c>
      <c r="C3474" s="2" t="s">
        <v>466</v>
      </c>
      <c r="D3474" s="2">
        <v>159.00200000000001</v>
      </c>
      <c r="E3474" s="2">
        <v>1323.807</v>
      </c>
      <c r="F3474" s="2">
        <v>3.0990000000000002</v>
      </c>
      <c r="G3474" s="2">
        <v>482.68</v>
      </c>
      <c r="H3474" s="2">
        <v>840.90800000000002</v>
      </c>
      <c r="I3474" s="2">
        <v>0.72</v>
      </c>
      <c r="J3474" s="2">
        <v>6.7839999999999998</v>
      </c>
      <c r="K3474" s="2">
        <v>6.4000000000000001E-2</v>
      </c>
      <c r="L3474" s="2">
        <v>122.666</v>
      </c>
      <c r="M3474" s="2">
        <v>38.826999999999998</v>
      </c>
      <c r="N3474" s="2">
        <v>83.775000000000006</v>
      </c>
      <c r="O3474" s="2">
        <v>202020</v>
      </c>
      <c r="P3474" s="3"/>
      <c r="Q3474" s="3"/>
    </row>
    <row r="3475" spans="1:17" x14ac:dyDescent="0.2">
      <c r="A3475" s="5">
        <v>2008</v>
      </c>
      <c r="B3475" s="4" t="s">
        <v>465</v>
      </c>
      <c r="C3475" s="5" t="s">
        <v>466</v>
      </c>
      <c r="D3475" s="5">
        <v>31.04</v>
      </c>
      <c r="E3475" s="5">
        <v>1436.18</v>
      </c>
      <c r="F3475" s="5">
        <v>96.02</v>
      </c>
      <c r="G3475" s="5">
        <v>635.125</v>
      </c>
      <c r="H3475" s="5">
        <v>801.05499999999995</v>
      </c>
      <c r="I3475" s="5">
        <v>2.4820000000000002</v>
      </c>
      <c r="J3475" s="5">
        <v>3.1619999999999999</v>
      </c>
      <c r="K3475" s="5">
        <v>1.2999999999999999E-2</v>
      </c>
      <c r="L3475" s="5">
        <v>137.518</v>
      </c>
      <c r="M3475" s="5">
        <v>38.512</v>
      </c>
      <c r="N3475" s="5">
        <v>98.992999999999995</v>
      </c>
      <c r="O3475" s="5">
        <v>202020</v>
      </c>
      <c r="P3475" s="3"/>
      <c r="Q3475" s="3"/>
    </row>
    <row r="3476" spans="1:17" x14ac:dyDescent="0.2">
      <c r="A3476" s="2">
        <v>2009</v>
      </c>
      <c r="B3476" s="1" t="s">
        <v>465</v>
      </c>
      <c r="C3476" s="2" t="s">
        <v>466</v>
      </c>
      <c r="D3476" s="2">
        <v>124.20099999999999</v>
      </c>
      <c r="E3476" s="2">
        <v>1675.588</v>
      </c>
      <c r="F3476" s="2">
        <v>92.718000000000004</v>
      </c>
      <c r="G3476" s="2">
        <v>661.91</v>
      </c>
      <c r="H3476" s="2">
        <v>1013.678</v>
      </c>
      <c r="I3476" s="2">
        <v>2.2170000000000001</v>
      </c>
      <c r="J3476" s="2">
        <v>1.0880000000000001</v>
      </c>
      <c r="K3476" s="2">
        <v>2.1440000000000001</v>
      </c>
      <c r="L3476" s="2">
        <v>178.68700000000001</v>
      </c>
      <c r="M3476" s="2">
        <v>41.58</v>
      </c>
      <c r="N3476" s="2">
        <v>134.96299999999999</v>
      </c>
      <c r="O3476" s="2">
        <v>202020</v>
      </c>
      <c r="P3476" s="3"/>
      <c r="Q3476" s="3"/>
    </row>
    <row r="3477" spans="1:17" x14ac:dyDescent="0.2">
      <c r="A3477" s="5">
        <v>2010</v>
      </c>
      <c r="B3477" s="4" t="s">
        <v>465</v>
      </c>
      <c r="C3477" s="5" t="s">
        <v>466</v>
      </c>
      <c r="D3477" s="5">
        <v>200.73500000000001</v>
      </c>
      <c r="E3477" s="5">
        <v>2155.7020000000002</v>
      </c>
      <c r="F3477" s="5">
        <v>290.24900000000002</v>
      </c>
      <c r="G3477" s="5">
        <v>979.62099999999998</v>
      </c>
      <c r="H3477" s="5">
        <v>1176.0809999999999</v>
      </c>
      <c r="I3477" s="5">
        <v>2.036</v>
      </c>
      <c r="J3477" s="5">
        <v>0.65500000000000003</v>
      </c>
      <c r="K3477" s="5">
        <v>0</v>
      </c>
      <c r="L3477" s="5">
        <v>185.36199999999999</v>
      </c>
      <c r="M3477" s="5">
        <v>43.993000000000002</v>
      </c>
      <c r="N3477" s="5">
        <v>141.315</v>
      </c>
      <c r="O3477" s="5">
        <v>202020</v>
      </c>
      <c r="P3477" s="3"/>
      <c r="Q3477" s="3"/>
    </row>
    <row r="3478" spans="1:17" x14ac:dyDescent="0.2">
      <c r="A3478" s="2">
        <v>2011</v>
      </c>
      <c r="B3478" s="1" t="s">
        <v>465</v>
      </c>
      <c r="C3478" s="2" t="s">
        <v>466</v>
      </c>
      <c r="D3478" s="2">
        <v>234.685</v>
      </c>
      <c r="E3478" s="2">
        <v>3073.0369999999998</v>
      </c>
      <c r="F3478" s="2">
        <v>801.47400000000005</v>
      </c>
      <c r="G3478" s="2">
        <v>1688.308</v>
      </c>
      <c r="H3478" s="2">
        <v>1384.729</v>
      </c>
      <c r="I3478" s="2">
        <v>11.346</v>
      </c>
      <c r="J3478" s="2">
        <v>0.86199999999999999</v>
      </c>
      <c r="K3478" s="2">
        <v>0</v>
      </c>
      <c r="L3478" s="2">
        <v>161.98400000000001</v>
      </c>
      <c r="M3478" s="2">
        <v>26.695</v>
      </c>
      <c r="N3478" s="2">
        <v>135.41499999999999</v>
      </c>
      <c r="O3478" s="2">
        <v>202020</v>
      </c>
      <c r="P3478" s="3"/>
      <c r="Q3478" s="3"/>
    </row>
    <row r="3479" spans="1:17" x14ac:dyDescent="0.2">
      <c r="A3479" s="5">
        <v>2012</v>
      </c>
      <c r="B3479" s="4" t="s">
        <v>465</v>
      </c>
      <c r="C3479" s="5" t="s">
        <v>466</v>
      </c>
      <c r="D3479" s="5">
        <v>345.00799999999998</v>
      </c>
      <c r="E3479" s="5">
        <v>3549.2109999999998</v>
      </c>
      <c r="F3479" s="5">
        <v>1060.0239999999999</v>
      </c>
      <c r="G3479" s="5">
        <v>1964.8530000000001</v>
      </c>
      <c r="H3479" s="5">
        <v>1584.3579999999999</v>
      </c>
      <c r="I3479" s="5">
        <v>20.573</v>
      </c>
      <c r="J3479" s="5">
        <v>0.999</v>
      </c>
      <c r="K3479" s="5">
        <v>0</v>
      </c>
      <c r="L3479" s="5">
        <v>187.71299999999999</v>
      </c>
      <c r="M3479" s="5">
        <v>29.564</v>
      </c>
      <c r="N3479" s="5">
        <v>158.16800000000001</v>
      </c>
      <c r="O3479" s="5">
        <v>202020</v>
      </c>
      <c r="P3479" s="3"/>
      <c r="Q3479" s="3"/>
    </row>
    <row r="3480" spans="1:17" x14ac:dyDescent="0.2">
      <c r="A3480" s="2">
        <v>2013</v>
      </c>
      <c r="B3480" s="1" t="s">
        <v>465</v>
      </c>
      <c r="C3480" s="2" t="s">
        <v>466</v>
      </c>
      <c r="D3480" s="2">
        <v>258.36700000000002</v>
      </c>
      <c r="E3480" s="2">
        <v>5359.6130000000003</v>
      </c>
      <c r="F3480" s="2">
        <v>2174.5920000000001</v>
      </c>
      <c r="G3480" s="2">
        <v>3452.65</v>
      </c>
      <c r="H3480" s="2">
        <v>1906.963</v>
      </c>
      <c r="I3480" s="2">
        <v>44.582000000000001</v>
      </c>
      <c r="J3480" s="2">
        <v>1.2709999999999999</v>
      </c>
      <c r="K3480" s="2">
        <v>0</v>
      </c>
      <c r="L3480" s="2">
        <v>154.893</v>
      </c>
      <c r="M3480" s="2">
        <v>23.059000000000001</v>
      </c>
      <c r="N3480" s="2">
        <v>131.733</v>
      </c>
      <c r="O3480" s="2">
        <v>202020</v>
      </c>
      <c r="P3480" s="3"/>
      <c r="Q3480" s="3"/>
    </row>
    <row r="3481" spans="1:17" x14ac:dyDescent="0.2">
      <c r="A3481" s="5">
        <v>2014</v>
      </c>
      <c r="B3481" s="4" t="s">
        <v>465</v>
      </c>
      <c r="C3481" s="5" t="s">
        <v>466</v>
      </c>
      <c r="D3481" s="5">
        <v>153.15600000000001</v>
      </c>
      <c r="E3481" s="5">
        <v>5348.43</v>
      </c>
      <c r="F3481" s="5">
        <v>1842.355</v>
      </c>
      <c r="G3481" s="5">
        <v>3188.884</v>
      </c>
      <c r="H3481" s="5">
        <v>2159.5459999999998</v>
      </c>
      <c r="I3481" s="5">
        <v>55.383000000000003</v>
      </c>
      <c r="J3481" s="5">
        <v>0.98799999999999999</v>
      </c>
      <c r="K3481" s="5">
        <v>0</v>
      </c>
      <c r="L3481" s="5">
        <v>249.197</v>
      </c>
      <c r="M3481" s="5">
        <v>54.648000000000003</v>
      </c>
      <c r="N3481" s="5">
        <v>194.54900000000001</v>
      </c>
      <c r="O3481" s="5">
        <v>202020</v>
      </c>
      <c r="P3481" s="3"/>
      <c r="Q3481" s="3"/>
    </row>
    <row r="3482" spans="1:17" x14ac:dyDescent="0.2">
      <c r="A3482" s="2">
        <v>2015</v>
      </c>
      <c r="B3482" s="1" t="s">
        <v>465</v>
      </c>
      <c r="C3482" s="2" t="s">
        <v>466</v>
      </c>
      <c r="D3482" s="2">
        <v>291.58</v>
      </c>
      <c r="E3482" s="2">
        <v>5601.0810000000001</v>
      </c>
      <c r="F3482" s="2">
        <v>2131.2020000000002</v>
      </c>
      <c r="G3482" s="2">
        <v>3400.2040000000002</v>
      </c>
      <c r="H3482" s="2">
        <v>2200.877</v>
      </c>
      <c r="I3482" s="2">
        <v>70.984999999999999</v>
      </c>
      <c r="J3482" s="2">
        <v>0.93300000000000005</v>
      </c>
      <c r="K3482" s="2">
        <v>0</v>
      </c>
      <c r="L3482" s="2">
        <v>237.791</v>
      </c>
      <c r="M3482" s="2">
        <v>48.853000000000002</v>
      </c>
      <c r="N3482" s="2">
        <v>240.19300000000001</v>
      </c>
      <c r="O3482" s="2">
        <v>202020</v>
      </c>
      <c r="P3482" s="3"/>
      <c r="Q3482" s="3"/>
    </row>
    <row r="3483" spans="1:17" x14ac:dyDescent="0.2">
      <c r="A3483" s="5">
        <v>2016</v>
      </c>
      <c r="B3483" s="4" t="s">
        <v>465</v>
      </c>
      <c r="C3483" s="5" t="s">
        <v>466</v>
      </c>
      <c r="D3483" s="5">
        <v>138.9</v>
      </c>
      <c r="E3483" s="5">
        <v>13936.6</v>
      </c>
      <c r="F3483" s="5">
        <v>3383.9</v>
      </c>
      <c r="G3483" s="5">
        <v>5794.5</v>
      </c>
      <c r="H3483" s="5">
        <v>8084.4</v>
      </c>
      <c r="I3483" s="5">
        <v>119.4</v>
      </c>
      <c r="J3483" s="5">
        <v>1.3</v>
      </c>
      <c r="K3483" s="5">
        <v>-0.7</v>
      </c>
      <c r="L3483" s="5">
        <v>137.80000000000001</v>
      </c>
      <c r="M3483" s="5">
        <v>-5.0999999999999996</v>
      </c>
      <c r="N3483" s="5">
        <v>152.80000000000001</v>
      </c>
      <c r="O3483" s="5">
        <v>202020</v>
      </c>
      <c r="P3483" s="3"/>
      <c r="Q3483" s="3"/>
    </row>
    <row r="3484" spans="1:17" x14ac:dyDescent="0.2">
      <c r="A3484" s="2">
        <v>2017</v>
      </c>
      <c r="B3484" s="1" t="s">
        <v>465</v>
      </c>
      <c r="C3484" s="2" t="s">
        <v>466</v>
      </c>
      <c r="D3484" s="2">
        <v>133.80000000000001</v>
      </c>
      <c r="E3484" s="2">
        <v>14554.4</v>
      </c>
      <c r="F3484" s="2">
        <v>4193.3</v>
      </c>
      <c r="G3484" s="2">
        <v>6530.9</v>
      </c>
      <c r="H3484" s="2">
        <v>8004.4</v>
      </c>
      <c r="I3484" s="2">
        <v>154.30000000000001</v>
      </c>
      <c r="J3484" s="2">
        <v>2.2000000000000002</v>
      </c>
      <c r="K3484" s="2">
        <v>0.1</v>
      </c>
      <c r="L3484" s="2">
        <v>367.1</v>
      </c>
      <c r="M3484" s="2">
        <v>-49.9</v>
      </c>
      <c r="N3484" s="2">
        <v>416.9</v>
      </c>
      <c r="O3484" s="2">
        <v>202020</v>
      </c>
      <c r="P3484" s="3"/>
      <c r="Q3484" s="3"/>
    </row>
    <row r="3485" spans="1:17" x14ac:dyDescent="0.2">
      <c r="A3485" s="5">
        <v>2018</v>
      </c>
      <c r="B3485" s="4" t="s">
        <v>465</v>
      </c>
      <c r="C3485" s="5" t="s">
        <v>466</v>
      </c>
      <c r="D3485" s="5">
        <v>120</v>
      </c>
      <c r="E3485" s="5">
        <v>16062.3</v>
      </c>
      <c r="F3485" s="5">
        <v>5679.1</v>
      </c>
      <c r="G3485" s="5">
        <v>8035.9</v>
      </c>
      <c r="H3485" s="5">
        <v>8020.5</v>
      </c>
      <c r="I3485" s="5">
        <v>225.7</v>
      </c>
      <c r="J3485" s="5">
        <v>3.1</v>
      </c>
      <c r="K3485" s="5">
        <v>-3.1</v>
      </c>
      <c r="L3485" s="5">
        <v>423.8</v>
      </c>
      <c r="M3485" s="5">
        <v>-115.4</v>
      </c>
      <c r="N3485" s="5">
        <v>542.29999999999995</v>
      </c>
      <c r="O3485" s="5">
        <v>202020</v>
      </c>
      <c r="P3485" s="3"/>
      <c r="Q3485" s="3"/>
    </row>
    <row r="3486" spans="1:17" x14ac:dyDescent="0.2">
      <c r="A3486" s="2">
        <v>2019</v>
      </c>
      <c r="B3486" s="1" t="s">
        <v>465</v>
      </c>
      <c r="C3486" s="2" t="s">
        <v>466</v>
      </c>
      <c r="D3486" s="2">
        <v>111.5</v>
      </c>
      <c r="E3486" s="2">
        <v>16087.2</v>
      </c>
      <c r="F3486" s="2">
        <v>5125.5</v>
      </c>
      <c r="G3486" s="2">
        <v>7656.3</v>
      </c>
      <c r="H3486" s="2">
        <v>8415.7999999999993</v>
      </c>
      <c r="I3486" s="2">
        <v>259.7</v>
      </c>
      <c r="J3486" s="2">
        <v>1.9</v>
      </c>
      <c r="K3486" s="2">
        <v>-3.3</v>
      </c>
      <c r="L3486" s="2">
        <v>742</v>
      </c>
      <c r="M3486" s="2">
        <v>242.6</v>
      </c>
      <c r="N3486" s="2">
        <v>502.7</v>
      </c>
      <c r="O3486" s="2">
        <v>202020</v>
      </c>
      <c r="P3486" s="3"/>
      <c r="Q3486" s="3"/>
    </row>
    <row r="3487" spans="1:17" x14ac:dyDescent="0.2">
      <c r="A3487" s="5">
        <v>2004</v>
      </c>
      <c r="B3487" s="4" t="s">
        <v>467</v>
      </c>
      <c r="C3487" s="5" t="s">
        <v>468</v>
      </c>
      <c r="D3487" s="5">
        <v>17172</v>
      </c>
      <c r="E3487" s="5">
        <v>48143</v>
      </c>
      <c r="F3487" s="5">
        <v>736</v>
      </c>
      <c r="G3487" s="5">
        <v>9564</v>
      </c>
      <c r="H3487" s="5">
        <v>38579</v>
      </c>
      <c r="I3487" s="5">
        <v>50</v>
      </c>
      <c r="J3487" s="5">
        <v>301</v>
      </c>
      <c r="K3487" s="5">
        <v>0</v>
      </c>
      <c r="L3487" s="5">
        <v>10417</v>
      </c>
      <c r="M3487" s="5">
        <v>2901</v>
      </c>
      <c r="N3487" s="5">
        <v>7516</v>
      </c>
      <c r="O3487" s="5">
        <v>453010</v>
      </c>
      <c r="P3487" s="3"/>
      <c r="Q3487" s="3"/>
    </row>
    <row r="3488" spans="1:17" x14ac:dyDescent="0.2">
      <c r="A3488" s="2">
        <v>2005</v>
      </c>
      <c r="B3488" s="1" t="s">
        <v>467</v>
      </c>
      <c r="C3488" s="2" t="s">
        <v>468</v>
      </c>
      <c r="D3488" s="2">
        <v>12772</v>
      </c>
      <c r="E3488" s="2">
        <v>48314</v>
      </c>
      <c r="F3488" s="2">
        <v>2124</v>
      </c>
      <c r="G3488" s="2">
        <v>12132</v>
      </c>
      <c r="H3488" s="2">
        <v>36182</v>
      </c>
      <c r="I3488" s="2">
        <v>19</v>
      </c>
      <c r="J3488" s="2">
        <v>577</v>
      </c>
      <c r="K3488" s="2">
        <v>0</v>
      </c>
      <c r="L3488" s="2">
        <v>12610</v>
      </c>
      <c r="M3488" s="2">
        <v>3946</v>
      </c>
      <c r="N3488" s="2">
        <v>8664</v>
      </c>
      <c r="O3488" s="2">
        <v>453010</v>
      </c>
      <c r="P3488" s="3"/>
      <c r="Q3488" s="3"/>
    </row>
    <row r="3489" spans="1:17" x14ac:dyDescent="0.2">
      <c r="A3489" s="5">
        <v>2006</v>
      </c>
      <c r="B3489" s="4" t="s">
        <v>467</v>
      </c>
      <c r="C3489" s="5" t="s">
        <v>468</v>
      </c>
      <c r="D3489" s="5">
        <v>10002</v>
      </c>
      <c r="E3489" s="5">
        <v>48368</v>
      </c>
      <c r="F3489" s="5">
        <v>1850</v>
      </c>
      <c r="G3489" s="5">
        <v>11616</v>
      </c>
      <c r="H3489" s="5">
        <v>36752</v>
      </c>
      <c r="I3489" s="5">
        <v>24</v>
      </c>
      <c r="J3489" s="5">
        <v>636</v>
      </c>
      <c r="K3489" s="5">
        <v>0</v>
      </c>
      <c r="L3489" s="5">
        <v>7068</v>
      </c>
      <c r="M3489" s="5">
        <v>2024</v>
      </c>
      <c r="N3489" s="5">
        <v>5044</v>
      </c>
      <c r="O3489" s="5">
        <v>453010</v>
      </c>
      <c r="P3489" s="3"/>
      <c r="Q3489" s="3"/>
    </row>
    <row r="3490" spans="1:17" x14ac:dyDescent="0.2">
      <c r="A3490" s="2">
        <v>2007</v>
      </c>
      <c r="B3490" s="1" t="s">
        <v>467</v>
      </c>
      <c r="C3490" s="2" t="s">
        <v>468</v>
      </c>
      <c r="D3490" s="2">
        <v>15363</v>
      </c>
      <c r="E3490" s="2">
        <v>55651</v>
      </c>
      <c r="F3490" s="2">
        <v>1982</v>
      </c>
      <c r="G3490" s="2">
        <v>12889</v>
      </c>
      <c r="H3490" s="2">
        <v>42762</v>
      </c>
      <c r="I3490" s="2">
        <v>15</v>
      </c>
      <c r="J3490" s="2">
        <v>804</v>
      </c>
      <c r="K3490" s="2">
        <v>0</v>
      </c>
      <c r="L3490" s="2">
        <v>9166</v>
      </c>
      <c r="M3490" s="2">
        <v>2190</v>
      </c>
      <c r="N3490" s="2">
        <v>6976</v>
      </c>
      <c r="O3490" s="2">
        <v>453010</v>
      </c>
      <c r="P3490" s="3"/>
      <c r="Q3490" s="3"/>
    </row>
    <row r="3491" spans="1:17" x14ac:dyDescent="0.2">
      <c r="A3491" s="5">
        <v>2008</v>
      </c>
      <c r="B3491" s="4" t="s">
        <v>467</v>
      </c>
      <c r="C3491" s="5" t="s">
        <v>468</v>
      </c>
      <c r="D3491" s="5">
        <v>11843</v>
      </c>
      <c r="E3491" s="5">
        <v>50715</v>
      </c>
      <c r="F3491" s="5">
        <v>1888</v>
      </c>
      <c r="G3491" s="5">
        <v>11627</v>
      </c>
      <c r="H3491" s="5">
        <v>39088</v>
      </c>
      <c r="I3491" s="5">
        <v>8</v>
      </c>
      <c r="J3491" s="5">
        <v>592</v>
      </c>
      <c r="K3491" s="5">
        <v>0</v>
      </c>
      <c r="L3491" s="5">
        <v>7686</v>
      </c>
      <c r="M3491" s="5">
        <v>2394</v>
      </c>
      <c r="N3491" s="5">
        <v>5292</v>
      </c>
      <c r="O3491" s="5">
        <v>453010</v>
      </c>
      <c r="P3491" s="3"/>
      <c r="Q3491" s="3"/>
    </row>
    <row r="3492" spans="1:17" x14ac:dyDescent="0.2">
      <c r="A3492" s="2">
        <v>2009</v>
      </c>
      <c r="B3492" s="1" t="s">
        <v>467</v>
      </c>
      <c r="C3492" s="2" t="s">
        <v>468</v>
      </c>
      <c r="D3492" s="2">
        <v>13920</v>
      </c>
      <c r="E3492" s="2">
        <v>53095</v>
      </c>
      <c r="F3492" s="2">
        <v>2206</v>
      </c>
      <c r="G3492" s="2">
        <v>11391</v>
      </c>
      <c r="H3492" s="2">
        <v>41704</v>
      </c>
      <c r="I3492" s="2">
        <v>87</v>
      </c>
      <c r="J3492" s="2">
        <v>168</v>
      </c>
      <c r="K3492" s="2">
        <v>0</v>
      </c>
      <c r="L3492" s="2">
        <v>5704</v>
      </c>
      <c r="M3492" s="2">
        <v>1335</v>
      </c>
      <c r="N3492" s="2">
        <v>4369</v>
      </c>
      <c r="O3492" s="2">
        <v>453010</v>
      </c>
      <c r="P3492" s="3"/>
      <c r="Q3492" s="3"/>
    </row>
    <row r="3493" spans="1:17" x14ac:dyDescent="0.2">
      <c r="A3493" s="5">
        <v>2010</v>
      </c>
      <c r="B3493" s="4" t="s">
        <v>467</v>
      </c>
      <c r="C3493" s="5" t="s">
        <v>468</v>
      </c>
      <c r="D3493" s="5">
        <v>21885</v>
      </c>
      <c r="E3493" s="5">
        <v>63186</v>
      </c>
      <c r="F3493" s="5">
        <v>2077</v>
      </c>
      <c r="G3493" s="5">
        <v>13756</v>
      </c>
      <c r="H3493" s="5">
        <v>49430</v>
      </c>
      <c r="I3493" s="5">
        <v>134</v>
      </c>
      <c r="J3493" s="5">
        <v>119</v>
      </c>
      <c r="K3493" s="5">
        <v>0</v>
      </c>
      <c r="L3493" s="5">
        <v>16045</v>
      </c>
      <c r="M3493" s="5">
        <v>4581</v>
      </c>
      <c r="N3493" s="5">
        <v>11464</v>
      </c>
      <c r="O3493" s="5">
        <v>453010</v>
      </c>
      <c r="P3493" s="3"/>
      <c r="Q3493" s="3"/>
    </row>
    <row r="3494" spans="1:17" x14ac:dyDescent="0.2">
      <c r="A3494" s="2">
        <v>2011</v>
      </c>
      <c r="B3494" s="1" t="s">
        <v>467</v>
      </c>
      <c r="C3494" s="2" t="s">
        <v>468</v>
      </c>
      <c r="D3494" s="2">
        <v>14837</v>
      </c>
      <c r="E3494" s="2">
        <v>71119</v>
      </c>
      <c r="F3494" s="2">
        <v>7084</v>
      </c>
      <c r="G3494" s="2">
        <v>25208</v>
      </c>
      <c r="H3494" s="2">
        <v>45911</v>
      </c>
      <c r="I3494" s="2">
        <v>191</v>
      </c>
      <c r="J3494" s="2">
        <v>98</v>
      </c>
      <c r="K3494" s="2">
        <v>0</v>
      </c>
      <c r="L3494" s="2">
        <v>17781</v>
      </c>
      <c r="M3494" s="2">
        <v>4839</v>
      </c>
      <c r="N3494" s="2">
        <v>12942</v>
      </c>
      <c r="O3494" s="2">
        <v>453010</v>
      </c>
      <c r="P3494" s="3"/>
      <c r="Q3494" s="3"/>
    </row>
    <row r="3495" spans="1:17" x14ac:dyDescent="0.2">
      <c r="A3495" s="5">
        <v>2012</v>
      </c>
      <c r="B3495" s="4" t="s">
        <v>467</v>
      </c>
      <c r="C3495" s="5" t="s">
        <v>468</v>
      </c>
      <c r="D3495" s="5">
        <v>18162</v>
      </c>
      <c r="E3495" s="5">
        <v>84351</v>
      </c>
      <c r="F3495" s="5">
        <v>13136</v>
      </c>
      <c r="G3495" s="5">
        <v>33148</v>
      </c>
      <c r="H3495" s="5">
        <v>51203</v>
      </c>
      <c r="I3495" s="5">
        <v>330</v>
      </c>
      <c r="J3495" s="5">
        <v>97</v>
      </c>
      <c r="K3495" s="5">
        <v>0</v>
      </c>
      <c r="L3495" s="5">
        <v>14873</v>
      </c>
      <c r="M3495" s="5">
        <v>3868</v>
      </c>
      <c r="N3495" s="5">
        <v>11005</v>
      </c>
      <c r="O3495" s="5">
        <v>453010</v>
      </c>
      <c r="P3495" s="3"/>
      <c r="Q3495" s="3"/>
    </row>
    <row r="3496" spans="1:17" x14ac:dyDescent="0.2">
      <c r="A3496" s="2">
        <v>2013</v>
      </c>
      <c r="B3496" s="1" t="s">
        <v>467</v>
      </c>
      <c r="C3496" s="2" t="s">
        <v>468</v>
      </c>
      <c r="D3496" s="2">
        <v>20087</v>
      </c>
      <c r="E3496" s="2">
        <v>92358</v>
      </c>
      <c r="F3496" s="2">
        <v>13165</v>
      </c>
      <c r="G3496" s="2">
        <v>34102</v>
      </c>
      <c r="H3496" s="2">
        <v>58256</v>
      </c>
      <c r="I3496" s="2">
        <v>490</v>
      </c>
      <c r="J3496" s="2">
        <v>104</v>
      </c>
      <c r="K3496" s="2">
        <v>0</v>
      </c>
      <c r="L3496" s="2">
        <v>12611</v>
      </c>
      <c r="M3496" s="2">
        <v>2991</v>
      </c>
      <c r="N3496" s="2">
        <v>9620</v>
      </c>
      <c r="O3496" s="2">
        <v>453010</v>
      </c>
      <c r="P3496" s="3"/>
      <c r="Q3496" s="3"/>
    </row>
    <row r="3497" spans="1:17" x14ac:dyDescent="0.2">
      <c r="A3497" s="5">
        <v>2014</v>
      </c>
      <c r="B3497" s="4" t="s">
        <v>467</v>
      </c>
      <c r="C3497" s="5" t="s">
        <v>468</v>
      </c>
      <c r="D3497" s="5">
        <v>14054</v>
      </c>
      <c r="E3497" s="5">
        <v>91956</v>
      </c>
      <c r="F3497" s="5">
        <v>13195</v>
      </c>
      <c r="G3497" s="5">
        <v>35179</v>
      </c>
      <c r="H3497" s="5">
        <v>56777</v>
      </c>
      <c r="I3497" s="5">
        <v>468</v>
      </c>
      <c r="J3497" s="5">
        <v>141</v>
      </c>
      <c r="K3497" s="5">
        <v>0</v>
      </c>
      <c r="L3497" s="5">
        <v>15801</v>
      </c>
      <c r="M3497" s="5">
        <v>4097</v>
      </c>
      <c r="N3497" s="5">
        <v>11704</v>
      </c>
      <c r="O3497" s="5">
        <v>453010</v>
      </c>
      <c r="P3497" s="3"/>
      <c r="Q3497" s="3"/>
    </row>
    <row r="3498" spans="1:17" x14ac:dyDescent="0.2">
      <c r="A3498" s="2">
        <v>2015</v>
      </c>
      <c r="B3498" s="1" t="s">
        <v>467</v>
      </c>
      <c r="C3498" s="2" t="s">
        <v>468</v>
      </c>
      <c r="D3498" s="2">
        <v>25313</v>
      </c>
      <c r="E3498" s="2">
        <v>103065</v>
      </c>
      <c r="F3498" s="2">
        <v>22629</v>
      </c>
      <c r="G3498" s="2">
        <v>41083</v>
      </c>
      <c r="H3498" s="2">
        <v>61982</v>
      </c>
      <c r="I3498" s="2">
        <v>595</v>
      </c>
      <c r="J3498" s="2">
        <v>124</v>
      </c>
      <c r="K3498" s="2">
        <v>0</v>
      </c>
      <c r="L3498" s="2">
        <v>14212</v>
      </c>
      <c r="M3498" s="2">
        <v>2792</v>
      </c>
      <c r="N3498" s="2">
        <v>11420</v>
      </c>
      <c r="O3498" s="2">
        <v>453010</v>
      </c>
      <c r="P3498" s="3"/>
      <c r="Q3498" s="3"/>
    </row>
    <row r="3499" spans="1:17" x14ac:dyDescent="0.2">
      <c r="A3499" s="5">
        <v>2016</v>
      </c>
      <c r="B3499" s="4" t="s">
        <v>467</v>
      </c>
      <c r="C3499" s="5" t="s">
        <v>468</v>
      </c>
      <c r="D3499" s="5">
        <v>17099</v>
      </c>
      <c r="E3499" s="5">
        <v>113327</v>
      </c>
      <c r="F3499" s="5">
        <v>25258</v>
      </c>
      <c r="G3499" s="5">
        <v>46219</v>
      </c>
      <c r="H3499" s="5">
        <v>67108</v>
      </c>
      <c r="I3499" s="5">
        <v>868</v>
      </c>
      <c r="J3499" s="5">
        <v>222</v>
      </c>
      <c r="K3499" s="5">
        <v>0</v>
      </c>
      <c r="L3499" s="5">
        <v>12936</v>
      </c>
      <c r="M3499" s="5">
        <v>2620</v>
      </c>
      <c r="N3499" s="5">
        <v>10316</v>
      </c>
      <c r="O3499" s="5">
        <v>453010</v>
      </c>
      <c r="P3499" s="3"/>
      <c r="Q3499" s="3"/>
    </row>
    <row r="3500" spans="1:17" x14ac:dyDescent="0.2">
      <c r="A3500" s="2">
        <v>2017</v>
      </c>
      <c r="B3500" s="1" t="s">
        <v>467</v>
      </c>
      <c r="C3500" s="2" t="s">
        <v>468</v>
      </c>
      <c r="D3500" s="2">
        <v>14002</v>
      </c>
      <c r="E3500" s="2">
        <v>123249</v>
      </c>
      <c r="F3500" s="2">
        <v>26776</v>
      </c>
      <c r="G3500" s="2">
        <v>53364</v>
      </c>
      <c r="H3500" s="2">
        <v>69885</v>
      </c>
      <c r="I3500" s="2">
        <v>959</v>
      </c>
      <c r="J3500" s="2">
        <v>441</v>
      </c>
      <c r="K3500" s="2">
        <v>0</v>
      </c>
      <c r="L3500" s="2">
        <v>20352</v>
      </c>
      <c r="M3500" s="2">
        <v>10751</v>
      </c>
      <c r="N3500" s="2">
        <v>9601</v>
      </c>
      <c r="O3500" s="2">
        <v>453010</v>
      </c>
      <c r="P3500" s="3"/>
      <c r="Q3500" s="3"/>
    </row>
    <row r="3501" spans="1:17" x14ac:dyDescent="0.2">
      <c r="A3501" s="5">
        <v>2018</v>
      </c>
      <c r="B3501" s="4" t="s">
        <v>467</v>
      </c>
      <c r="C3501" s="5" t="s">
        <v>468</v>
      </c>
      <c r="D3501" s="5">
        <v>11650</v>
      </c>
      <c r="E3501" s="5">
        <v>127963</v>
      </c>
      <c r="F3501" s="5">
        <v>25859</v>
      </c>
      <c r="G3501" s="5">
        <v>52981</v>
      </c>
      <c r="H3501" s="5">
        <v>74982</v>
      </c>
      <c r="I3501" s="5">
        <v>964</v>
      </c>
      <c r="J3501" s="5">
        <v>438</v>
      </c>
      <c r="K3501" s="5">
        <v>0</v>
      </c>
      <c r="L3501" s="5">
        <v>23317</v>
      </c>
      <c r="M3501" s="5">
        <v>2264</v>
      </c>
      <c r="N3501" s="5">
        <v>21053</v>
      </c>
      <c r="O3501" s="5">
        <v>453010</v>
      </c>
      <c r="P3501" s="3"/>
      <c r="Q3501" s="3"/>
    </row>
    <row r="3502" spans="1:17" x14ac:dyDescent="0.2">
      <c r="A3502" s="2">
        <v>2019</v>
      </c>
      <c r="B3502" s="1" t="s">
        <v>467</v>
      </c>
      <c r="C3502" s="2" t="s">
        <v>468</v>
      </c>
      <c r="D3502" s="2">
        <v>13123</v>
      </c>
      <c r="E3502" s="2">
        <v>136524</v>
      </c>
      <c r="F3502" s="2">
        <v>29551</v>
      </c>
      <c r="G3502" s="2">
        <v>58865</v>
      </c>
      <c r="H3502" s="2">
        <v>77659</v>
      </c>
      <c r="I3502" s="2">
        <v>961</v>
      </c>
      <c r="J3502" s="2">
        <v>483</v>
      </c>
      <c r="K3502" s="2">
        <v>0</v>
      </c>
      <c r="L3502" s="2">
        <v>24058</v>
      </c>
      <c r="M3502" s="2">
        <v>3010</v>
      </c>
      <c r="N3502" s="2">
        <v>21048</v>
      </c>
      <c r="O3502" s="2">
        <v>453010</v>
      </c>
      <c r="P3502" s="3"/>
      <c r="Q3502" s="3"/>
    </row>
    <row r="3503" spans="1:17" x14ac:dyDescent="0.2">
      <c r="A3503" s="5">
        <v>2004</v>
      </c>
      <c r="B3503" s="4" t="s">
        <v>469</v>
      </c>
      <c r="C3503" s="5" t="s">
        <v>470</v>
      </c>
      <c r="D3503" s="5">
        <v>1019.22</v>
      </c>
      <c r="E3503" s="5">
        <v>2696.1779999999999</v>
      </c>
      <c r="F3503" s="5">
        <v>5.7709999999999999</v>
      </c>
      <c r="G3503" s="5">
        <v>873.75900000000001</v>
      </c>
      <c r="H3503" s="5">
        <v>1822.4190000000001</v>
      </c>
      <c r="I3503" s="5"/>
      <c r="J3503" s="5"/>
      <c r="K3503" s="5">
        <v>0</v>
      </c>
      <c r="L3503" s="5">
        <v>452.9</v>
      </c>
      <c r="M3503" s="5">
        <v>135.87</v>
      </c>
      <c r="N3503" s="5">
        <v>317.02999999999997</v>
      </c>
      <c r="O3503" s="5">
        <v>451030</v>
      </c>
      <c r="P3503" s="3"/>
      <c r="Q3503" s="3"/>
    </row>
    <row r="3504" spans="1:17" x14ac:dyDescent="0.2">
      <c r="A3504" s="2">
        <v>2005</v>
      </c>
      <c r="B3504" s="1" t="s">
        <v>469</v>
      </c>
      <c r="C3504" s="2" t="s">
        <v>470</v>
      </c>
      <c r="D3504" s="2">
        <v>994.25800000000004</v>
      </c>
      <c r="E3504" s="2">
        <v>2716.451</v>
      </c>
      <c r="F3504" s="2">
        <v>3.718</v>
      </c>
      <c r="G3504" s="2">
        <v>1020.952</v>
      </c>
      <c r="H3504" s="2">
        <v>1695.499</v>
      </c>
      <c r="I3504" s="2"/>
      <c r="J3504" s="2"/>
      <c r="K3504" s="2">
        <v>0</v>
      </c>
      <c r="L3504" s="2">
        <v>556.05700000000002</v>
      </c>
      <c r="M3504" s="2">
        <v>181.07400000000001</v>
      </c>
      <c r="N3504" s="2">
        <v>381.62700000000001</v>
      </c>
      <c r="O3504" s="2">
        <v>451030</v>
      </c>
      <c r="P3504" s="3"/>
      <c r="Q3504" s="3"/>
    </row>
    <row r="3505" spans="1:17" x14ac:dyDescent="0.2">
      <c r="A3505" s="5">
        <v>2006</v>
      </c>
      <c r="B3505" s="4" t="s">
        <v>469</v>
      </c>
      <c r="C3505" s="5" t="s">
        <v>470</v>
      </c>
      <c r="D3505" s="5">
        <v>1197.2</v>
      </c>
      <c r="E3505" s="5">
        <v>2770.027</v>
      </c>
      <c r="F3505" s="5">
        <v>0.96199999999999997</v>
      </c>
      <c r="G3505" s="5">
        <v>1031.373</v>
      </c>
      <c r="H3505" s="5">
        <v>1738.086</v>
      </c>
      <c r="I3505" s="5"/>
      <c r="J3505" s="5">
        <v>31.1</v>
      </c>
      <c r="K3505" s="5">
        <v>0.69099999999999995</v>
      </c>
      <c r="L3505" s="5">
        <v>610.21100000000001</v>
      </c>
      <c r="M3505" s="5">
        <v>232.09</v>
      </c>
      <c r="N3505" s="5">
        <v>416.96300000000002</v>
      </c>
      <c r="O3505" s="5">
        <v>451030</v>
      </c>
      <c r="P3505" s="3"/>
      <c r="Q3505" s="3"/>
    </row>
    <row r="3506" spans="1:17" x14ac:dyDescent="0.2">
      <c r="A3506" s="2">
        <v>2007</v>
      </c>
      <c r="B3506" s="1" t="s">
        <v>469</v>
      </c>
      <c r="C3506" s="2" t="s">
        <v>470</v>
      </c>
      <c r="D3506" s="2">
        <v>1303.671</v>
      </c>
      <c r="E3506" s="2">
        <v>4252.0259999999998</v>
      </c>
      <c r="F3506" s="2">
        <v>1000.196</v>
      </c>
      <c r="G3506" s="2">
        <v>2215.6840000000002</v>
      </c>
      <c r="H3506" s="2">
        <v>2035.0129999999999</v>
      </c>
      <c r="I3506" s="2">
        <v>27.091000000000001</v>
      </c>
      <c r="J3506" s="2">
        <v>44</v>
      </c>
      <c r="K3506" s="2">
        <v>1.337</v>
      </c>
      <c r="L3506" s="2">
        <v>696.41200000000003</v>
      </c>
      <c r="M3506" s="2">
        <v>251.607</v>
      </c>
      <c r="N3506" s="2">
        <v>440.00299999999999</v>
      </c>
      <c r="O3506" s="2">
        <v>451030</v>
      </c>
      <c r="P3506" s="3"/>
      <c r="Q3506" s="3"/>
    </row>
    <row r="3507" spans="1:17" x14ac:dyDescent="0.2">
      <c r="A3507" s="5">
        <v>2008</v>
      </c>
      <c r="B3507" s="4" t="s">
        <v>469</v>
      </c>
      <c r="C3507" s="5" t="s">
        <v>470</v>
      </c>
      <c r="D3507" s="5">
        <v>827.83299999999997</v>
      </c>
      <c r="E3507" s="5">
        <v>4666.5839999999998</v>
      </c>
      <c r="F3507" s="5">
        <v>999.95799999999997</v>
      </c>
      <c r="G3507" s="5">
        <v>2586.723</v>
      </c>
      <c r="H3507" s="5">
        <v>2072.9540000000002</v>
      </c>
      <c r="I3507" s="5">
        <v>52.29</v>
      </c>
      <c r="J3507" s="5">
        <v>35.6</v>
      </c>
      <c r="K3507" s="5">
        <v>1.6559999999999999</v>
      </c>
      <c r="L3507" s="5">
        <v>697.98500000000001</v>
      </c>
      <c r="M3507" s="5">
        <v>245.57900000000001</v>
      </c>
      <c r="N3507" s="5">
        <v>476.762</v>
      </c>
      <c r="O3507" s="5">
        <v>451030</v>
      </c>
      <c r="P3507" s="3"/>
      <c r="Q3507" s="3"/>
    </row>
    <row r="3508" spans="1:17" x14ac:dyDescent="0.2">
      <c r="A3508" s="2">
        <v>2009</v>
      </c>
      <c r="B3508" s="1" t="s">
        <v>469</v>
      </c>
      <c r="C3508" s="2" t="s">
        <v>470</v>
      </c>
      <c r="D3508" s="2">
        <v>1347.02</v>
      </c>
      <c r="E3508" s="2">
        <v>4826.3289999999997</v>
      </c>
      <c r="F3508" s="2">
        <v>998.18399999999997</v>
      </c>
      <c r="G3508" s="2">
        <v>2268.9789999999998</v>
      </c>
      <c r="H3508" s="2">
        <v>2555.799</v>
      </c>
      <c r="I3508" s="2">
        <v>51.183999999999997</v>
      </c>
      <c r="J3508" s="2">
        <v>20.5</v>
      </c>
      <c r="K3508" s="2">
        <v>1.1679999999999999</v>
      </c>
      <c r="L3508" s="2">
        <v>653.43100000000004</v>
      </c>
      <c r="M3508" s="2">
        <v>205.22200000000001</v>
      </c>
      <c r="N3508" s="2">
        <v>447.041</v>
      </c>
      <c r="O3508" s="2">
        <v>451030</v>
      </c>
      <c r="P3508" s="3"/>
      <c r="Q3508" s="3"/>
    </row>
    <row r="3509" spans="1:17" x14ac:dyDescent="0.2">
      <c r="A3509" s="5">
        <v>2010</v>
      </c>
      <c r="B3509" s="4" t="s">
        <v>469</v>
      </c>
      <c r="C3509" s="5" t="s">
        <v>470</v>
      </c>
      <c r="D3509" s="5">
        <v>1622</v>
      </c>
      <c r="E3509" s="5">
        <v>5198</v>
      </c>
      <c r="F3509" s="5">
        <v>998</v>
      </c>
      <c r="G3509" s="5">
        <v>2377</v>
      </c>
      <c r="H3509" s="5">
        <v>2821</v>
      </c>
      <c r="I3509" s="5">
        <v>61</v>
      </c>
      <c r="J3509" s="5">
        <v>9</v>
      </c>
      <c r="K3509" s="5"/>
      <c r="L3509" s="5">
        <v>815</v>
      </c>
      <c r="M3509" s="5">
        <v>276</v>
      </c>
      <c r="N3509" s="5">
        <v>574</v>
      </c>
      <c r="O3509" s="5">
        <v>451030</v>
      </c>
      <c r="P3509" s="3"/>
      <c r="Q3509" s="3"/>
    </row>
    <row r="3510" spans="1:17" x14ac:dyDescent="0.2">
      <c r="A3510" s="2">
        <v>2011</v>
      </c>
      <c r="B3510" s="1" t="s">
        <v>469</v>
      </c>
      <c r="C3510" s="2" t="s">
        <v>470</v>
      </c>
      <c r="D3510" s="2">
        <v>1421</v>
      </c>
      <c r="E3510" s="2">
        <v>5110</v>
      </c>
      <c r="F3510" s="2">
        <v>999</v>
      </c>
      <c r="G3510" s="2">
        <v>2494</v>
      </c>
      <c r="H3510" s="2">
        <v>2616</v>
      </c>
      <c r="I3510" s="2">
        <v>60</v>
      </c>
      <c r="J3510" s="2">
        <v>10</v>
      </c>
      <c r="K3510" s="2">
        <v>0</v>
      </c>
      <c r="L3510" s="2">
        <v>966</v>
      </c>
      <c r="M3510" s="2">
        <v>332</v>
      </c>
      <c r="N3510" s="2">
        <v>634</v>
      </c>
      <c r="O3510" s="2">
        <v>451030</v>
      </c>
      <c r="P3510" s="3"/>
      <c r="Q3510" s="3"/>
    </row>
    <row r="3511" spans="1:17" x14ac:dyDescent="0.2">
      <c r="A3511" s="5">
        <v>2012</v>
      </c>
      <c r="B3511" s="4" t="s">
        <v>469</v>
      </c>
      <c r="C3511" s="5" t="s">
        <v>470</v>
      </c>
      <c r="D3511" s="5">
        <v>744</v>
      </c>
      <c r="E3511" s="5">
        <v>4684</v>
      </c>
      <c r="F3511" s="5">
        <v>499</v>
      </c>
      <c r="G3511" s="5">
        <v>1940</v>
      </c>
      <c r="H3511" s="5">
        <v>2744</v>
      </c>
      <c r="I3511" s="5">
        <v>50</v>
      </c>
      <c r="J3511" s="5">
        <v>9</v>
      </c>
      <c r="K3511" s="5">
        <v>0</v>
      </c>
      <c r="L3511" s="5">
        <v>1151</v>
      </c>
      <c r="M3511" s="5">
        <v>384</v>
      </c>
      <c r="N3511" s="5">
        <v>792</v>
      </c>
      <c r="O3511" s="5">
        <v>451030</v>
      </c>
      <c r="P3511" s="3"/>
      <c r="Q3511" s="3"/>
    </row>
    <row r="3512" spans="1:17" x14ac:dyDescent="0.2">
      <c r="A3512" s="2">
        <v>2013</v>
      </c>
      <c r="B3512" s="1" t="s">
        <v>469</v>
      </c>
      <c r="C3512" s="2" t="s">
        <v>470</v>
      </c>
      <c r="D3512" s="2">
        <v>1661</v>
      </c>
      <c r="E3512" s="2">
        <v>5486</v>
      </c>
      <c r="F3512" s="2">
        <v>499</v>
      </c>
      <c r="G3512" s="2">
        <v>1955</v>
      </c>
      <c r="H3512" s="2">
        <v>3531</v>
      </c>
      <c r="I3512" s="2">
        <v>30</v>
      </c>
      <c r="J3512" s="2">
        <v>3</v>
      </c>
      <c r="K3512" s="2">
        <v>0</v>
      </c>
      <c r="L3512" s="2">
        <v>1210</v>
      </c>
      <c r="M3512" s="2">
        <v>387</v>
      </c>
      <c r="N3512" s="2">
        <v>858</v>
      </c>
      <c r="O3512" s="2">
        <v>451030</v>
      </c>
      <c r="P3512" s="3"/>
      <c r="Q3512" s="3"/>
    </row>
    <row r="3513" spans="1:17" x14ac:dyDescent="0.2">
      <c r="A3513" s="5">
        <v>2014</v>
      </c>
      <c r="B3513" s="4" t="s">
        <v>469</v>
      </c>
      <c r="C3513" s="5" t="s">
        <v>470</v>
      </c>
      <c r="D3513" s="5">
        <v>1914</v>
      </c>
      <c r="E3513" s="5">
        <v>5201</v>
      </c>
      <c r="F3513" s="5">
        <v>499</v>
      </c>
      <c r="G3513" s="5">
        <v>2123</v>
      </c>
      <c r="H3513" s="5">
        <v>3078</v>
      </c>
      <c r="I3513" s="5">
        <v>31</v>
      </c>
      <c r="J3513" s="5">
        <v>6</v>
      </c>
      <c r="K3513" s="5">
        <v>0</v>
      </c>
      <c r="L3513" s="5">
        <v>1314</v>
      </c>
      <c r="M3513" s="5">
        <v>453</v>
      </c>
      <c r="N3513" s="5">
        <v>907</v>
      </c>
      <c r="O3513" s="5">
        <v>451030</v>
      </c>
      <c r="P3513" s="3"/>
      <c r="Q3513" s="3"/>
    </row>
    <row r="3514" spans="1:17" x14ac:dyDescent="0.2">
      <c r="A3514" s="2">
        <v>2015</v>
      </c>
      <c r="B3514" s="1" t="s">
        <v>469</v>
      </c>
      <c r="C3514" s="2" t="s">
        <v>470</v>
      </c>
      <c r="D3514" s="2">
        <v>1697</v>
      </c>
      <c r="E3514" s="2">
        <v>4968</v>
      </c>
      <c r="F3514" s="2">
        <v>500</v>
      </c>
      <c r="G3514" s="2">
        <v>2636</v>
      </c>
      <c r="H3514" s="2">
        <v>2332</v>
      </c>
      <c r="I3514" s="2">
        <v>27</v>
      </c>
      <c r="J3514" s="2">
        <v>8</v>
      </c>
      <c r="K3514" s="2">
        <v>0</v>
      </c>
      <c r="L3514" s="2">
        <v>712</v>
      </c>
      <c r="M3514" s="2">
        <v>299</v>
      </c>
      <c r="N3514" s="2">
        <v>365</v>
      </c>
      <c r="O3514" s="2">
        <v>451030</v>
      </c>
      <c r="P3514" s="3"/>
      <c r="Q3514" s="3"/>
    </row>
    <row r="3515" spans="1:17" x14ac:dyDescent="0.2">
      <c r="A3515" s="5">
        <v>2016</v>
      </c>
      <c r="B3515" s="4" t="s">
        <v>469</v>
      </c>
      <c r="C3515" s="5" t="s">
        <v>470</v>
      </c>
      <c r="D3515" s="5">
        <v>1080</v>
      </c>
      <c r="E3515" s="5">
        <v>4250</v>
      </c>
      <c r="F3515" s="5">
        <v>1000</v>
      </c>
      <c r="G3515" s="5">
        <v>3089</v>
      </c>
      <c r="H3515" s="5">
        <v>1161</v>
      </c>
      <c r="I3515" s="5">
        <v>35</v>
      </c>
      <c r="J3515" s="5">
        <v>3</v>
      </c>
      <c r="K3515" s="5">
        <v>0</v>
      </c>
      <c r="L3515" s="5">
        <v>1203</v>
      </c>
      <c r="M3515" s="5">
        <v>397</v>
      </c>
      <c r="N3515" s="5">
        <v>979</v>
      </c>
      <c r="O3515" s="5">
        <v>451030</v>
      </c>
      <c r="P3515" s="3"/>
      <c r="Q3515" s="3"/>
    </row>
    <row r="3516" spans="1:17" x14ac:dyDescent="0.2">
      <c r="A3516" s="2">
        <v>2017</v>
      </c>
      <c r="B3516" s="1" t="s">
        <v>469</v>
      </c>
      <c r="C3516" s="2" t="s">
        <v>470</v>
      </c>
      <c r="D3516" s="2">
        <v>777</v>
      </c>
      <c r="E3516" s="2">
        <v>4068</v>
      </c>
      <c r="F3516" s="2">
        <v>488</v>
      </c>
      <c r="G3516" s="2">
        <v>2714</v>
      </c>
      <c r="H3516" s="2">
        <v>1354</v>
      </c>
      <c r="I3516" s="2">
        <v>31</v>
      </c>
      <c r="J3516" s="2">
        <v>8</v>
      </c>
      <c r="K3516" s="2">
        <v>0</v>
      </c>
      <c r="L3516" s="2">
        <v>1367</v>
      </c>
      <c r="M3516" s="2">
        <v>396</v>
      </c>
      <c r="N3516" s="2">
        <v>971</v>
      </c>
      <c r="O3516" s="2">
        <v>451030</v>
      </c>
      <c r="P3516" s="3"/>
      <c r="Q3516" s="3"/>
    </row>
    <row r="3517" spans="1:17" x14ac:dyDescent="0.2">
      <c r="A3517" s="5">
        <v>2018</v>
      </c>
      <c r="B3517" s="4" t="s">
        <v>469</v>
      </c>
      <c r="C3517" s="5" t="s">
        <v>470</v>
      </c>
      <c r="D3517" s="5">
        <v>1716</v>
      </c>
      <c r="E3517" s="5">
        <v>5178</v>
      </c>
      <c r="F3517" s="5">
        <v>438</v>
      </c>
      <c r="G3517" s="5">
        <v>2824</v>
      </c>
      <c r="H3517" s="5">
        <v>2354</v>
      </c>
      <c r="I3517" s="5">
        <v>20</v>
      </c>
      <c r="J3517" s="5">
        <v>18</v>
      </c>
      <c r="K3517" s="5">
        <v>0</v>
      </c>
      <c r="L3517" s="5">
        <v>1503</v>
      </c>
      <c r="M3517" s="5">
        <v>292</v>
      </c>
      <c r="N3517" s="5">
        <v>1211</v>
      </c>
      <c r="O3517" s="5">
        <v>451030</v>
      </c>
      <c r="P3517" s="3"/>
      <c r="Q3517" s="3"/>
    </row>
    <row r="3518" spans="1:17" x14ac:dyDescent="0.2">
      <c r="A3518" s="2">
        <v>2019</v>
      </c>
      <c r="B3518" s="1" t="s">
        <v>469</v>
      </c>
      <c r="C3518" s="2" t="s">
        <v>470</v>
      </c>
      <c r="D3518" s="2">
        <v>2976</v>
      </c>
      <c r="E3518" s="2">
        <v>6283</v>
      </c>
      <c r="F3518" s="2">
        <v>436</v>
      </c>
      <c r="G3518" s="2">
        <v>2534</v>
      </c>
      <c r="H3518" s="2">
        <v>3749</v>
      </c>
      <c r="I3518" s="2">
        <v>15</v>
      </c>
      <c r="J3518" s="2">
        <v>46</v>
      </c>
      <c r="K3518" s="2">
        <v>0</v>
      </c>
      <c r="L3518" s="2">
        <v>1881</v>
      </c>
      <c r="M3518" s="2">
        <v>324</v>
      </c>
      <c r="N3518" s="2">
        <v>1557</v>
      </c>
      <c r="O3518" s="2">
        <v>451030</v>
      </c>
      <c r="P3518" s="3"/>
      <c r="Q3518" s="3"/>
    </row>
    <row r="3519" spans="1:17" x14ac:dyDescent="0.2">
      <c r="A3519" s="5">
        <v>2004</v>
      </c>
      <c r="B3519" s="4" t="s">
        <v>471</v>
      </c>
      <c r="C3519" s="5" t="s">
        <v>472</v>
      </c>
      <c r="D3519" s="5">
        <v>2596</v>
      </c>
      <c r="E3519" s="5">
        <v>34217</v>
      </c>
      <c r="F3519" s="5">
        <v>14638</v>
      </c>
      <c r="G3519" s="5">
        <v>24415</v>
      </c>
      <c r="H3519" s="5">
        <v>8254</v>
      </c>
      <c r="I3519" s="5">
        <v>851</v>
      </c>
      <c r="J3519" s="5">
        <v>97</v>
      </c>
      <c r="K3519" s="5">
        <v>62</v>
      </c>
      <c r="L3519" s="5">
        <v>746</v>
      </c>
      <c r="M3519" s="5">
        <v>206</v>
      </c>
      <c r="N3519" s="5">
        <v>-35</v>
      </c>
      <c r="O3519" s="5">
        <v>151030</v>
      </c>
      <c r="P3519" s="3"/>
      <c r="Q3519" s="3"/>
    </row>
    <row r="3520" spans="1:17" x14ac:dyDescent="0.2">
      <c r="A3520" s="2">
        <v>2005</v>
      </c>
      <c r="B3520" s="1" t="s">
        <v>471</v>
      </c>
      <c r="C3520" s="2" t="s">
        <v>472</v>
      </c>
      <c r="D3520" s="2">
        <v>1641</v>
      </c>
      <c r="E3520" s="2">
        <v>28771</v>
      </c>
      <c r="F3520" s="2">
        <v>12204</v>
      </c>
      <c r="G3520" s="2">
        <v>20209</v>
      </c>
      <c r="H3520" s="2">
        <v>8351</v>
      </c>
      <c r="I3520" s="2">
        <v>751</v>
      </c>
      <c r="J3520" s="2">
        <v>90</v>
      </c>
      <c r="K3520" s="2">
        <v>12</v>
      </c>
      <c r="L3520" s="2">
        <v>586</v>
      </c>
      <c r="M3520" s="2">
        <v>-285</v>
      </c>
      <c r="N3520" s="2">
        <v>1100</v>
      </c>
      <c r="O3520" s="2">
        <v>151030</v>
      </c>
      <c r="P3520" s="3"/>
      <c r="Q3520" s="3"/>
    </row>
    <row r="3521" spans="1:17" x14ac:dyDescent="0.2">
      <c r="A3521" s="5">
        <v>2006</v>
      </c>
      <c r="B3521" s="4" t="s">
        <v>471</v>
      </c>
      <c r="C3521" s="5" t="s">
        <v>472</v>
      </c>
      <c r="D3521" s="5">
        <v>1624</v>
      </c>
      <c r="E3521" s="5">
        <v>24034</v>
      </c>
      <c r="F3521" s="5">
        <v>7223</v>
      </c>
      <c r="G3521" s="5">
        <v>15858</v>
      </c>
      <c r="H3521" s="5">
        <v>7963</v>
      </c>
      <c r="I3521" s="5">
        <v>657</v>
      </c>
      <c r="J3521" s="5">
        <v>130</v>
      </c>
      <c r="K3521" s="5">
        <v>17</v>
      </c>
      <c r="L3521" s="5">
        <v>3188</v>
      </c>
      <c r="M3521" s="5">
        <v>1889</v>
      </c>
      <c r="N3521" s="5">
        <v>1050</v>
      </c>
      <c r="O3521" s="5">
        <v>151030</v>
      </c>
      <c r="P3521" s="3"/>
      <c r="Q3521" s="3"/>
    </row>
    <row r="3522" spans="1:17" x14ac:dyDescent="0.2">
      <c r="A3522" s="2">
        <v>2007</v>
      </c>
      <c r="B3522" s="1" t="s">
        <v>471</v>
      </c>
      <c r="C3522" s="2" t="s">
        <v>472</v>
      </c>
      <c r="D3522" s="2">
        <v>905</v>
      </c>
      <c r="E3522" s="2">
        <v>24159</v>
      </c>
      <c r="F3522" s="2">
        <v>6620</v>
      </c>
      <c r="G3522" s="2">
        <v>15259</v>
      </c>
      <c r="H3522" s="2">
        <v>8672</v>
      </c>
      <c r="I3522" s="2">
        <v>453</v>
      </c>
      <c r="J3522" s="2">
        <v>154</v>
      </c>
      <c r="K3522" s="2">
        <v>24</v>
      </c>
      <c r="L3522" s="2">
        <v>1654</v>
      </c>
      <c r="M3522" s="2">
        <v>415</v>
      </c>
      <c r="N3522" s="2">
        <v>1168</v>
      </c>
      <c r="O3522" s="2">
        <v>151030</v>
      </c>
      <c r="P3522" s="3"/>
      <c r="Q3522" s="3"/>
    </row>
    <row r="3523" spans="1:17" x14ac:dyDescent="0.2">
      <c r="A3523" s="5">
        <v>2008</v>
      </c>
      <c r="B3523" s="4" t="s">
        <v>471</v>
      </c>
      <c r="C3523" s="5" t="s">
        <v>472</v>
      </c>
      <c r="D3523" s="5">
        <v>1144</v>
      </c>
      <c r="E3523" s="5">
        <v>26913</v>
      </c>
      <c r="F3523" s="5">
        <v>12074</v>
      </c>
      <c r="G3523" s="5">
        <v>22512</v>
      </c>
      <c r="H3523" s="5">
        <v>4169</v>
      </c>
      <c r="I3523" s="5">
        <v>572</v>
      </c>
      <c r="J3523" s="5">
        <v>80</v>
      </c>
      <c r="K3523" s="5">
        <v>3</v>
      </c>
      <c r="L3523" s="5">
        <v>-1104</v>
      </c>
      <c r="M3523" s="5">
        <v>162</v>
      </c>
      <c r="N3523" s="5">
        <v>-1282</v>
      </c>
      <c r="O3523" s="5">
        <v>151030</v>
      </c>
      <c r="P3523" s="3"/>
      <c r="Q3523" s="3"/>
    </row>
    <row r="3524" spans="1:17" x14ac:dyDescent="0.2">
      <c r="A3524" s="2">
        <v>2009</v>
      </c>
      <c r="B3524" s="1" t="s">
        <v>471</v>
      </c>
      <c r="C3524" s="2" t="s">
        <v>472</v>
      </c>
      <c r="D3524" s="2">
        <v>1892</v>
      </c>
      <c r="E3524" s="2">
        <v>25548</v>
      </c>
      <c r="F3524" s="2">
        <v>9033</v>
      </c>
      <c r="G3524" s="2">
        <v>19293</v>
      </c>
      <c r="H3524" s="2">
        <v>6023</v>
      </c>
      <c r="I3524" s="2">
        <v>702</v>
      </c>
      <c r="J3524" s="2">
        <v>33</v>
      </c>
      <c r="K3524" s="2">
        <v>18</v>
      </c>
      <c r="L3524" s="2">
        <v>1150</v>
      </c>
      <c r="M3524" s="2">
        <v>469</v>
      </c>
      <c r="N3524" s="2">
        <v>663</v>
      </c>
      <c r="O3524" s="2">
        <v>151030</v>
      </c>
      <c r="P3524" s="3"/>
      <c r="Q3524" s="3"/>
    </row>
    <row r="3525" spans="1:17" x14ac:dyDescent="0.2">
      <c r="A3525" s="5">
        <v>2010</v>
      </c>
      <c r="B3525" s="4" t="s">
        <v>471</v>
      </c>
      <c r="C3525" s="5" t="s">
        <v>472</v>
      </c>
      <c r="D3525" s="5">
        <v>2073</v>
      </c>
      <c r="E3525" s="5">
        <v>25368</v>
      </c>
      <c r="F3525" s="5">
        <v>8671</v>
      </c>
      <c r="G3525" s="5">
        <v>18284</v>
      </c>
      <c r="H3525" s="5">
        <v>6834</v>
      </c>
      <c r="I3525" s="5">
        <v>643</v>
      </c>
      <c r="J3525" s="5">
        <v>35</v>
      </c>
      <c r="K3525" s="5">
        <v>21</v>
      </c>
      <c r="L3525" s="5">
        <v>886</v>
      </c>
      <c r="M3525" s="5">
        <v>221</v>
      </c>
      <c r="N3525" s="5">
        <v>644</v>
      </c>
      <c r="O3525" s="5">
        <v>151030</v>
      </c>
      <c r="P3525" s="3"/>
      <c r="Q3525" s="3"/>
    </row>
    <row r="3526" spans="1:17" x14ac:dyDescent="0.2">
      <c r="A3526" s="2">
        <v>2011</v>
      </c>
      <c r="B3526" s="1" t="s">
        <v>471</v>
      </c>
      <c r="C3526" s="2" t="s">
        <v>472</v>
      </c>
      <c r="D3526" s="2">
        <v>3994</v>
      </c>
      <c r="E3526" s="2">
        <v>26993</v>
      </c>
      <c r="F3526" s="2">
        <v>9908</v>
      </c>
      <c r="G3526" s="2">
        <v>20033</v>
      </c>
      <c r="H3526" s="2">
        <v>6620</v>
      </c>
      <c r="I3526" s="2">
        <v>596</v>
      </c>
      <c r="J3526" s="2">
        <v>55</v>
      </c>
      <c r="K3526" s="2">
        <v>14</v>
      </c>
      <c r="L3526" s="2">
        <v>1617</v>
      </c>
      <c r="M3526" s="2">
        <v>311</v>
      </c>
      <c r="N3526" s="2">
        <v>1341</v>
      </c>
      <c r="O3526" s="2">
        <v>151030</v>
      </c>
      <c r="P3526" s="3"/>
      <c r="Q3526" s="3"/>
    </row>
    <row r="3527" spans="1:17" x14ac:dyDescent="0.2">
      <c r="A3527" s="5">
        <v>2012</v>
      </c>
      <c r="B3527" s="4" t="s">
        <v>471</v>
      </c>
      <c r="C3527" s="5" t="s">
        <v>472</v>
      </c>
      <c r="D3527" s="5">
        <v>1302</v>
      </c>
      <c r="E3527" s="5">
        <v>32153</v>
      </c>
      <c r="F3527" s="5">
        <v>10140</v>
      </c>
      <c r="G3527" s="5">
        <v>25517</v>
      </c>
      <c r="H3527" s="5">
        <v>6304</v>
      </c>
      <c r="I3527" s="5">
        <v>743</v>
      </c>
      <c r="J3527" s="5">
        <v>71</v>
      </c>
      <c r="K3527" s="5">
        <v>5</v>
      </c>
      <c r="L3527" s="5">
        <v>1085</v>
      </c>
      <c r="M3527" s="5">
        <v>331</v>
      </c>
      <c r="N3527" s="5">
        <v>794</v>
      </c>
      <c r="O3527" s="5">
        <v>151030</v>
      </c>
      <c r="P3527" s="3"/>
      <c r="Q3527" s="3"/>
    </row>
    <row r="3528" spans="1:17" x14ac:dyDescent="0.2">
      <c r="A3528" s="2">
        <v>2013</v>
      </c>
      <c r="B3528" s="1" t="s">
        <v>471</v>
      </c>
      <c r="C3528" s="2" t="s">
        <v>472</v>
      </c>
      <c r="D3528" s="2">
        <v>1802</v>
      </c>
      <c r="E3528" s="2">
        <v>31528</v>
      </c>
      <c r="F3528" s="2">
        <v>9488</v>
      </c>
      <c r="G3528" s="2">
        <v>23081</v>
      </c>
      <c r="H3528" s="2">
        <v>8105</v>
      </c>
      <c r="I3528" s="2">
        <v>675</v>
      </c>
      <c r="J3528" s="2">
        <v>57</v>
      </c>
      <c r="K3528" s="2">
        <v>-17</v>
      </c>
      <c r="L3528" s="2">
        <v>810</v>
      </c>
      <c r="M3528" s="2">
        <v>-523</v>
      </c>
      <c r="N3528" s="2">
        <v>1395</v>
      </c>
      <c r="O3528" s="2">
        <v>151030</v>
      </c>
      <c r="P3528" s="3"/>
      <c r="Q3528" s="3"/>
    </row>
    <row r="3529" spans="1:17" x14ac:dyDescent="0.2">
      <c r="A3529" s="5">
        <v>2014</v>
      </c>
      <c r="B3529" s="4" t="s">
        <v>471</v>
      </c>
      <c r="C3529" s="5" t="s">
        <v>472</v>
      </c>
      <c r="D3529" s="5">
        <v>1881</v>
      </c>
      <c r="E3529" s="5">
        <v>28684</v>
      </c>
      <c r="F3529" s="5">
        <v>9373</v>
      </c>
      <c r="G3529" s="5">
        <v>23421</v>
      </c>
      <c r="H3529" s="5">
        <v>5115</v>
      </c>
      <c r="I3529" s="5">
        <v>671</v>
      </c>
      <c r="J3529" s="5">
        <v>70</v>
      </c>
      <c r="K3529" s="5">
        <v>-19</v>
      </c>
      <c r="L3529" s="5">
        <v>672</v>
      </c>
      <c r="M3529" s="5">
        <v>123</v>
      </c>
      <c r="N3529" s="5">
        <v>555</v>
      </c>
      <c r="O3529" s="5">
        <v>151030</v>
      </c>
      <c r="P3529" s="3"/>
      <c r="Q3529" s="3"/>
    </row>
    <row r="3530" spans="1:17" x14ac:dyDescent="0.2">
      <c r="A3530" s="2">
        <v>2015</v>
      </c>
      <c r="B3530" s="1" t="s">
        <v>471</v>
      </c>
      <c r="C3530" s="2" t="s">
        <v>472</v>
      </c>
      <c r="D3530" s="2">
        <v>1050</v>
      </c>
      <c r="E3530" s="2">
        <v>30587</v>
      </c>
      <c r="F3530" s="2">
        <v>9326</v>
      </c>
      <c r="G3530" s="2">
        <v>26678</v>
      </c>
      <c r="H3530" s="2">
        <v>3884</v>
      </c>
      <c r="I3530" s="2">
        <v>644</v>
      </c>
      <c r="J3530" s="2">
        <v>89</v>
      </c>
      <c r="K3530" s="2">
        <v>-21</v>
      </c>
      <c r="L3530" s="2">
        <v>1383</v>
      </c>
      <c r="M3530" s="2">
        <v>466</v>
      </c>
      <c r="N3530" s="2">
        <v>938</v>
      </c>
      <c r="O3530" s="2">
        <v>151030</v>
      </c>
      <c r="P3530" s="3"/>
      <c r="Q3530" s="3"/>
    </row>
    <row r="3531" spans="1:17" x14ac:dyDescent="0.2">
      <c r="A3531" s="5">
        <v>2016</v>
      </c>
      <c r="B3531" s="4" t="s">
        <v>471</v>
      </c>
      <c r="C3531" s="5" t="s">
        <v>472</v>
      </c>
      <c r="D3531" s="5">
        <v>1033</v>
      </c>
      <c r="E3531" s="5">
        <v>33345</v>
      </c>
      <c r="F3531" s="5">
        <v>11149</v>
      </c>
      <c r="G3531" s="5">
        <v>28986</v>
      </c>
      <c r="H3531" s="5">
        <v>4341</v>
      </c>
      <c r="I3531" s="5">
        <v>695</v>
      </c>
      <c r="J3531" s="5">
        <v>175</v>
      </c>
      <c r="K3531" s="5">
        <v>-2</v>
      </c>
      <c r="L3531" s="5">
        <v>1154</v>
      </c>
      <c r="M3531" s="5">
        <v>247</v>
      </c>
      <c r="N3531" s="5">
        <v>904</v>
      </c>
      <c r="O3531" s="5">
        <v>151030</v>
      </c>
      <c r="P3531" s="3"/>
      <c r="Q3531" s="3"/>
    </row>
    <row r="3532" spans="1:17" x14ac:dyDescent="0.2">
      <c r="A3532" s="2">
        <v>2017</v>
      </c>
      <c r="B3532" s="1" t="s">
        <v>471</v>
      </c>
      <c r="C3532" s="2" t="s">
        <v>472</v>
      </c>
      <c r="D3532" s="2">
        <v>1018</v>
      </c>
      <c r="E3532" s="2">
        <v>33903</v>
      </c>
      <c r="F3532" s="2">
        <v>10977</v>
      </c>
      <c r="G3532" s="2">
        <v>27362</v>
      </c>
      <c r="H3532" s="2">
        <v>6522</v>
      </c>
      <c r="I3532" s="2">
        <v>763</v>
      </c>
      <c r="J3532" s="2">
        <v>186</v>
      </c>
      <c r="K3532" s="2">
        <v>0</v>
      </c>
      <c r="L3532" s="2">
        <v>1025</v>
      </c>
      <c r="M3532" s="2">
        <v>-1085</v>
      </c>
      <c r="N3532" s="2">
        <v>2144</v>
      </c>
      <c r="O3532" s="2">
        <v>151030</v>
      </c>
      <c r="P3532" s="3"/>
      <c r="Q3532" s="3"/>
    </row>
    <row r="3533" spans="1:17" x14ac:dyDescent="0.2">
      <c r="A3533" s="5">
        <v>2018</v>
      </c>
      <c r="B3533" s="4" t="s">
        <v>471</v>
      </c>
      <c r="C3533" s="5" t="s">
        <v>472</v>
      </c>
      <c r="D3533" s="5">
        <v>589</v>
      </c>
      <c r="E3533" s="5">
        <v>33576</v>
      </c>
      <c r="F3533" s="5">
        <v>10189</v>
      </c>
      <c r="G3533" s="5">
        <v>26193</v>
      </c>
      <c r="H3533" s="5">
        <v>7362</v>
      </c>
      <c r="I3533" s="5">
        <v>734</v>
      </c>
      <c r="J3533" s="5">
        <v>198</v>
      </c>
      <c r="K3533" s="5">
        <v>5</v>
      </c>
      <c r="L3533" s="5">
        <v>2117</v>
      </c>
      <c r="M3533" s="5">
        <v>445</v>
      </c>
      <c r="N3533" s="5">
        <v>2012</v>
      </c>
      <c r="O3533" s="5">
        <v>151030</v>
      </c>
      <c r="P3533" s="3"/>
      <c r="Q3533" s="3"/>
    </row>
    <row r="3534" spans="1:17" x14ac:dyDescent="0.2">
      <c r="A3534" s="2">
        <v>2019</v>
      </c>
      <c r="B3534" s="1" t="s">
        <v>471</v>
      </c>
      <c r="C3534" s="2" t="s">
        <v>472</v>
      </c>
      <c r="D3534" s="2">
        <v>511</v>
      </c>
      <c r="E3534" s="2">
        <v>33471</v>
      </c>
      <c r="F3534" s="2">
        <v>10203</v>
      </c>
      <c r="G3534" s="2">
        <v>25753</v>
      </c>
      <c r="H3534" s="2">
        <v>7713</v>
      </c>
      <c r="I3534" s="2">
        <v>705</v>
      </c>
      <c r="J3534" s="2">
        <v>215</v>
      </c>
      <c r="K3534" s="2">
        <v>-5</v>
      </c>
      <c r="L3534" s="2">
        <v>1854</v>
      </c>
      <c r="M3534" s="2">
        <v>634</v>
      </c>
      <c r="N3534" s="2">
        <v>1225</v>
      </c>
      <c r="O3534" s="2">
        <v>151030</v>
      </c>
      <c r="P3534" s="3"/>
      <c r="Q3534" s="3"/>
    </row>
    <row r="3535" spans="1:17" x14ac:dyDescent="0.2">
      <c r="A3535" s="5">
        <v>2004</v>
      </c>
      <c r="B3535" s="4" t="s">
        <v>473</v>
      </c>
      <c r="C3535" s="5" t="s">
        <v>474</v>
      </c>
      <c r="D3535" s="5">
        <v>1970.4</v>
      </c>
      <c r="E3535" s="5">
        <v>12272.3</v>
      </c>
      <c r="F3535" s="5">
        <v>2194.1</v>
      </c>
      <c r="G3535" s="5">
        <v>10498.8</v>
      </c>
      <c r="H3535" s="5">
        <v>1718.3</v>
      </c>
      <c r="I3535" s="5">
        <v>172</v>
      </c>
      <c r="J3535" s="5">
        <v>50.7</v>
      </c>
      <c r="K3535" s="5">
        <v>21.5</v>
      </c>
      <c r="L3535" s="5">
        <v>-261.2</v>
      </c>
      <c r="M3535" s="5">
        <v>262.2</v>
      </c>
      <c r="N3535" s="5">
        <v>-538.4</v>
      </c>
      <c r="O3535" s="5">
        <v>502010</v>
      </c>
      <c r="P3535" s="3"/>
      <c r="Q3535" s="3"/>
    </row>
    <row r="3536" spans="1:17" x14ac:dyDescent="0.2">
      <c r="A3536" s="2">
        <v>2005</v>
      </c>
      <c r="B3536" s="1" t="s">
        <v>473</v>
      </c>
      <c r="C3536" s="2" t="s">
        <v>474</v>
      </c>
      <c r="D3536" s="2">
        <v>2225.6999999999998</v>
      </c>
      <c r="E3536" s="2">
        <v>11945.2</v>
      </c>
      <c r="F3536" s="2">
        <v>2186.1</v>
      </c>
      <c r="G3536" s="2">
        <v>9950.6</v>
      </c>
      <c r="H3536" s="2">
        <v>1945.3</v>
      </c>
      <c r="I3536" s="2">
        <v>181.9</v>
      </c>
      <c r="J3536" s="2">
        <v>80</v>
      </c>
      <c r="K3536" s="2">
        <v>16.7</v>
      </c>
      <c r="L3536" s="2">
        <v>-173.3</v>
      </c>
      <c r="M3536" s="2">
        <v>81.900000000000006</v>
      </c>
      <c r="N3536" s="2">
        <v>-262.89999999999998</v>
      </c>
      <c r="O3536" s="2">
        <v>502010</v>
      </c>
      <c r="P3536" s="3"/>
      <c r="Q3536" s="3"/>
    </row>
    <row r="3537" spans="1:17" x14ac:dyDescent="0.2">
      <c r="A3537" s="5">
        <v>2006</v>
      </c>
      <c r="B3537" s="4" t="s">
        <v>473</v>
      </c>
      <c r="C3537" s="5" t="s">
        <v>474</v>
      </c>
      <c r="D3537" s="5">
        <v>2001.1</v>
      </c>
      <c r="E3537" s="5">
        <v>11864.1</v>
      </c>
      <c r="F3537" s="5">
        <v>2251.1999999999998</v>
      </c>
      <c r="G3537" s="5">
        <v>9877</v>
      </c>
      <c r="H3537" s="5">
        <v>1940.6</v>
      </c>
      <c r="I3537" s="5">
        <v>218.7</v>
      </c>
      <c r="J3537" s="5">
        <v>113.3</v>
      </c>
      <c r="K3537" s="5">
        <v>20</v>
      </c>
      <c r="L3537" s="5">
        <v>2</v>
      </c>
      <c r="M3537" s="5">
        <v>18.7</v>
      </c>
      <c r="N3537" s="5">
        <v>-31.7</v>
      </c>
      <c r="O3537" s="5">
        <v>502010</v>
      </c>
      <c r="P3537" s="3"/>
      <c r="Q3537" s="3"/>
    </row>
    <row r="3538" spans="1:17" x14ac:dyDescent="0.2">
      <c r="A3538" s="2">
        <v>2007</v>
      </c>
      <c r="B3538" s="1" t="s">
        <v>473</v>
      </c>
      <c r="C3538" s="2" t="s">
        <v>474</v>
      </c>
      <c r="D3538" s="2">
        <v>2083.1999999999998</v>
      </c>
      <c r="E3538" s="2">
        <v>12458.1</v>
      </c>
      <c r="F3538" s="2">
        <v>2053.3000000000002</v>
      </c>
      <c r="G3538" s="2">
        <v>10125.9</v>
      </c>
      <c r="H3538" s="2">
        <v>2332.1999999999998</v>
      </c>
      <c r="I3538" s="2">
        <v>236.7</v>
      </c>
      <c r="J3538" s="2">
        <v>119.6</v>
      </c>
      <c r="K3538" s="2">
        <v>16.7</v>
      </c>
      <c r="L3538" s="2">
        <v>243.2</v>
      </c>
      <c r="M3538" s="2">
        <v>58.9</v>
      </c>
      <c r="N3538" s="2">
        <v>167.6</v>
      </c>
      <c r="O3538" s="2">
        <v>502010</v>
      </c>
      <c r="P3538" s="3"/>
      <c r="Q3538" s="3"/>
    </row>
    <row r="3539" spans="1:17" x14ac:dyDescent="0.2">
      <c r="A3539" s="5">
        <v>2008</v>
      </c>
      <c r="B3539" s="4" t="s">
        <v>473</v>
      </c>
      <c r="C3539" s="5" t="s">
        <v>474</v>
      </c>
      <c r="D3539" s="5">
        <v>2274.9</v>
      </c>
      <c r="E3539" s="5">
        <v>12125.2</v>
      </c>
      <c r="F3539" s="5">
        <v>2040.9</v>
      </c>
      <c r="G3539" s="5">
        <v>9649.6</v>
      </c>
      <c r="H3539" s="5">
        <v>2475.6</v>
      </c>
      <c r="I3539" s="5">
        <v>211.9</v>
      </c>
      <c r="J3539" s="5">
        <v>90.6</v>
      </c>
      <c r="K3539" s="5">
        <v>23</v>
      </c>
      <c r="L3539" s="5">
        <v>474.6</v>
      </c>
      <c r="M3539" s="5">
        <v>156.6</v>
      </c>
      <c r="N3539" s="5">
        <v>295</v>
      </c>
      <c r="O3539" s="5">
        <v>502010</v>
      </c>
      <c r="P3539" s="3"/>
      <c r="Q3539" s="3"/>
    </row>
    <row r="3540" spans="1:17" x14ac:dyDescent="0.2">
      <c r="A3540" s="2">
        <v>2009</v>
      </c>
      <c r="B3540" s="1" t="s">
        <v>473</v>
      </c>
      <c r="C3540" s="2" t="s">
        <v>474</v>
      </c>
      <c r="D3540" s="2">
        <v>2506.1</v>
      </c>
      <c r="E3540" s="2">
        <v>12263.1</v>
      </c>
      <c r="F3540" s="2">
        <v>1853.2</v>
      </c>
      <c r="G3540" s="2">
        <v>9449</v>
      </c>
      <c r="H3540" s="2">
        <v>2497.6999999999998</v>
      </c>
      <c r="I3540" s="2">
        <v>155.6</v>
      </c>
      <c r="J3540" s="2">
        <v>35</v>
      </c>
      <c r="K3540" s="2">
        <v>22.1</v>
      </c>
      <c r="L3540" s="2">
        <v>233.5</v>
      </c>
      <c r="M3540" s="2">
        <v>90.1</v>
      </c>
      <c r="N3540" s="2">
        <v>121.3</v>
      </c>
      <c r="O3540" s="2">
        <v>502010</v>
      </c>
      <c r="P3540" s="3"/>
      <c r="Q3540" s="3"/>
    </row>
    <row r="3541" spans="1:17" x14ac:dyDescent="0.2">
      <c r="A3541" s="5">
        <v>2010</v>
      </c>
      <c r="B3541" s="4" t="s">
        <v>473</v>
      </c>
      <c r="C3541" s="5" t="s">
        <v>474</v>
      </c>
      <c r="D3541" s="5">
        <v>2689.4</v>
      </c>
      <c r="E3541" s="5">
        <v>13070.8</v>
      </c>
      <c r="F3541" s="5">
        <v>1622.2</v>
      </c>
      <c r="G3541" s="5">
        <v>10212.700000000001</v>
      </c>
      <c r="H3541" s="5">
        <v>2529</v>
      </c>
      <c r="I3541" s="5">
        <v>139.69999999999999</v>
      </c>
      <c r="J3541" s="5">
        <v>28.7</v>
      </c>
      <c r="K3541" s="5">
        <v>20.100000000000001</v>
      </c>
      <c r="L3541" s="5">
        <v>452.5</v>
      </c>
      <c r="M3541" s="5">
        <v>171.3</v>
      </c>
      <c r="N3541" s="5">
        <v>261.10000000000002</v>
      </c>
      <c r="O3541" s="5">
        <v>502010</v>
      </c>
      <c r="P3541" s="3"/>
      <c r="Q3541" s="3"/>
    </row>
    <row r="3542" spans="1:17" x14ac:dyDescent="0.2">
      <c r="A3542" s="2">
        <v>2011</v>
      </c>
      <c r="B3542" s="1" t="s">
        <v>473</v>
      </c>
      <c r="C3542" s="2" t="s">
        <v>474</v>
      </c>
      <c r="D3542" s="2">
        <v>2315.6</v>
      </c>
      <c r="E3542" s="2">
        <v>12876.6</v>
      </c>
      <c r="F3542" s="2">
        <v>1615.7</v>
      </c>
      <c r="G3542" s="2">
        <v>10135.9</v>
      </c>
      <c r="H3542" s="2">
        <v>2461.6999999999998</v>
      </c>
      <c r="I3542" s="2">
        <v>136.80000000000001</v>
      </c>
      <c r="J3542" s="2">
        <v>37.799999999999997</v>
      </c>
      <c r="K3542" s="2">
        <v>19.2</v>
      </c>
      <c r="L3542" s="2">
        <v>741.7</v>
      </c>
      <c r="M3542" s="2">
        <v>190.2</v>
      </c>
      <c r="N3542" s="2">
        <v>532.29999999999995</v>
      </c>
      <c r="O3542" s="2">
        <v>502010</v>
      </c>
      <c r="P3542" s="3"/>
      <c r="Q3542" s="3"/>
    </row>
    <row r="3543" spans="1:17" x14ac:dyDescent="0.2">
      <c r="A3543" s="5">
        <v>2012</v>
      </c>
      <c r="B3543" s="4" t="s">
        <v>473</v>
      </c>
      <c r="C3543" s="5" t="s">
        <v>474</v>
      </c>
      <c r="D3543" s="5">
        <v>2590.8000000000002</v>
      </c>
      <c r="E3543" s="5">
        <v>13493.9</v>
      </c>
      <c r="F3543" s="5">
        <v>2277.4</v>
      </c>
      <c r="G3543" s="5">
        <v>10810.1</v>
      </c>
      <c r="H3543" s="5">
        <v>2420.6</v>
      </c>
      <c r="I3543" s="5">
        <v>133.5</v>
      </c>
      <c r="J3543" s="5">
        <v>29.5</v>
      </c>
      <c r="K3543" s="5">
        <v>17.899999999999999</v>
      </c>
      <c r="L3543" s="5">
        <v>677.9</v>
      </c>
      <c r="M3543" s="5">
        <v>213.3</v>
      </c>
      <c r="N3543" s="5">
        <v>446.7</v>
      </c>
      <c r="O3543" s="5">
        <v>502010</v>
      </c>
      <c r="P3543" s="3"/>
      <c r="Q3543" s="3"/>
    </row>
    <row r="3544" spans="1:17" x14ac:dyDescent="0.2">
      <c r="A3544" s="2">
        <v>2013</v>
      </c>
      <c r="B3544" s="1" t="s">
        <v>473</v>
      </c>
      <c r="C3544" s="2" t="s">
        <v>474</v>
      </c>
      <c r="D3544" s="2">
        <v>1642.1</v>
      </c>
      <c r="E3544" s="2">
        <v>12905</v>
      </c>
      <c r="F3544" s="2">
        <v>1483.4</v>
      </c>
      <c r="G3544" s="2">
        <v>10405.1</v>
      </c>
      <c r="H3544" s="2">
        <v>2215.1999999999998</v>
      </c>
      <c r="I3544" s="2">
        <v>122.7</v>
      </c>
      <c r="J3544" s="2">
        <v>24.7</v>
      </c>
      <c r="K3544" s="2">
        <v>21</v>
      </c>
      <c r="L3544" s="2">
        <v>470.1</v>
      </c>
      <c r="M3544" s="2">
        <v>181.2</v>
      </c>
      <c r="N3544" s="2">
        <v>267.89999999999998</v>
      </c>
      <c r="O3544" s="2">
        <v>502010</v>
      </c>
      <c r="P3544" s="3"/>
      <c r="Q3544" s="3"/>
    </row>
    <row r="3545" spans="1:17" x14ac:dyDescent="0.2">
      <c r="A3545" s="5">
        <v>2014</v>
      </c>
      <c r="B3545" s="4" t="s">
        <v>473</v>
      </c>
      <c r="C3545" s="5" t="s">
        <v>474</v>
      </c>
      <c r="D3545" s="5">
        <v>1667.2</v>
      </c>
      <c r="E3545" s="5">
        <v>12747.2</v>
      </c>
      <c r="F3545" s="5">
        <v>1625.6</v>
      </c>
      <c r="G3545" s="5">
        <v>10338.6</v>
      </c>
      <c r="H3545" s="5">
        <v>2116.3000000000002</v>
      </c>
      <c r="I3545" s="5">
        <v>84.9</v>
      </c>
      <c r="J3545" s="5">
        <v>27.4</v>
      </c>
      <c r="K3545" s="5">
        <v>28.3</v>
      </c>
      <c r="L3545" s="5">
        <v>721.9</v>
      </c>
      <c r="M3545" s="5">
        <v>216.5</v>
      </c>
      <c r="N3545" s="5">
        <v>477.1</v>
      </c>
      <c r="O3545" s="5">
        <v>502010</v>
      </c>
      <c r="P3545" s="3"/>
      <c r="Q3545" s="3"/>
    </row>
    <row r="3546" spans="1:17" x14ac:dyDescent="0.2">
      <c r="A3546" s="2">
        <v>2015</v>
      </c>
      <c r="B3546" s="1" t="s">
        <v>473</v>
      </c>
      <c r="C3546" s="2" t="s">
        <v>474</v>
      </c>
      <c r="D3546" s="2">
        <v>1509.7</v>
      </c>
      <c r="E3546" s="2">
        <v>12585.1</v>
      </c>
      <c r="F3546" s="2">
        <v>1612.2</v>
      </c>
      <c r="G3546" s="2">
        <v>10331.4</v>
      </c>
      <c r="H3546" s="2">
        <v>1965.5</v>
      </c>
      <c r="I3546" s="2">
        <v>85.8</v>
      </c>
      <c r="J3546" s="2">
        <v>22.8</v>
      </c>
      <c r="K3546" s="2">
        <v>25.9</v>
      </c>
      <c r="L3546" s="2">
        <v>763.3</v>
      </c>
      <c r="M3546" s="2">
        <v>282.8</v>
      </c>
      <c r="N3546" s="2">
        <v>454.6</v>
      </c>
      <c r="O3546" s="2">
        <v>502010</v>
      </c>
      <c r="P3546" s="3"/>
      <c r="Q3546" s="3"/>
    </row>
    <row r="3547" spans="1:17" x14ac:dyDescent="0.2">
      <c r="A3547" s="5">
        <v>2016</v>
      </c>
      <c r="B3547" s="4" t="s">
        <v>473</v>
      </c>
      <c r="C3547" s="5" t="s">
        <v>474</v>
      </c>
      <c r="D3547" s="5">
        <v>1100.5999999999999</v>
      </c>
      <c r="E3547" s="5">
        <v>12485.2</v>
      </c>
      <c r="F3547" s="5">
        <v>1604.6</v>
      </c>
      <c r="G3547" s="5">
        <v>10175.700000000001</v>
      </c>
      <c r="H3547" s="5">
        <v>2017.1</v>
      </c>
      <c r="I3547" s="5">
        <v>90.6</v>
      </c>
      <c r="J3547" s="5">
        <v>20.100000000000001</v>
      </c>
      <c r="K3547" s="5">
        <v>24</v>
      </c>
      <c r="L3547" s="5">
        <v>830.5</v>
      </c>
      <c r="M3547" s="5">
        <v>198</v>
      </c>
      <c r="N3547" s="5">
        <v>608.5</v>
      </c>
      <c r="O3547" s="5">
        <v>502010</v>
      </c>
      <c r="P3547" s="3"/>
      <c r="Q3547" s="3"/>
    </row>
    <row r="3548" spans="1:17" x14ac:dyDescent="0.2">
      <c r="A3548" s="2">
        <v>2017</v>
      </c>
      <c r="B3548" s="1" t="s">
        <v>473</v>
      </c>
      <c r="C3548" s="2" t="s">
        <v>474</v>
      </c>
      <c r="D3548" s="2">
        <v>790.9</v>
      </c>
      <c r="E3548" s="2">
        <v>12695.2</v>
      </c>
      <c r="F3548" s="2">
        <v>1287.5999999999999</v>
      </c>
      <c r="G3548" s="2">
        <v>10207.299999999999</v>
      </c>
      <c r="H3548" s="2">
        <v>2201</v>
      </c>
      <c r="I3548" s="2">
        <v>90.8</v>
      </c>
      <c r="J3548" s="2">
        <v>19.399999999999999</v>
      </c>
      <c r="K3548" s="2">
        <v>16</v>
      </c>
      <c r="L3548" s="2">
        <v>876.9</v>
      </c>
      <c r="M3548" s="2">
        <v>281.89999999999998</v>
      </c>
      <c r="N3548" s="2">
        <v>579</v>
      </c>
      <c r="O3548" s="2">
        <v>502010</v>
      </c>
      <c r="P3548" s="3"/>
      <c r="Q3548" s="3"/>
    </row>
    <row r="3549" spans="1:17" x14ac:dyDescent="0.2">
      <c r="A3549" s="5">
        <v>2018</v>
      </c>
      <c r="B3549" s="4" t="s">
        <v>473</v>
      </c>
      <c r="C3549" s="5" t="s">
        <v>474</v>
      </c>
      <c r="D3549" s="5">
        <v>673.4</v>
      </c>
      <c r="E3549" s="5">
        <v>15620.3</v>
      </c>
      <c r="F3549" s="5">
        <v>3660.3</v>
      </c>
      <c r="G3549" s="5">
        <v>13019.6</v>
      </c>
      <c r="H3549" s="5">
        <v>2393.1999999999998</v>
      </c>
      <c r="I3549" s="5">
        <v>119.3</v>
      </c>
      <c r="J3549" s="5">
        <v>21.4</v>
      </c>
      <c r="K3549" s="5">
        <v>18.8</v>
      </c>
      <c r="L3549" s="5">
        <v>836.9</v>
      </c>
      <c r="M3549" s="5">
        <v>199.2</v>
      </c>
      <c r="N3549" s="5">
        <v>618.9</v>
      </c>
      <c r="O3549" s="5">
        <v>502010</v>
      </c>
      <c r="P3549" s="3"/>
      <c r="Q3549" s="3"/>
    </row>
    <row r="3550" spans="1:17" x14ac:dyDescent="0.2">
      <c r="A3550" s="2">
        <v>2019</v>
      </c>
      <c r="B3550" s="1" t="s">
        <v>473</v>
      </c>
      <c r="C3550" s="2" t="s">
        <v>474</v>
      </c>
      <c r="D3550" s="2">
        <v>1192.2</v>
      </c>
      <c r="E3550" s="2">
        <v>17751.900000000001</v>
      </c>
      <c r="F3550" s="2">
        <v>4970.7</v>
      </c>
      <c r="G3550" s="2">
        <v>14761.6</v>
      </c>
      <c r="H3550" s="2">
        <v>2775.9</v>
      </c>
      <c r="I3550" s="2">
        <v>199.3</v>
      </c>
      <c r="J3550" s="2">
        <v>34.5</v>
      </c>
      <c r="K3550" s="2">
        <v>17.899999999999999</v>
      </c>
      <c r="L3550" s="2">
        <v>878.7</v>
      </c>
      <c r="M3550" s="2">
        <v>204.8</v>
      </c>
      <c r="N3550" s="2">
        <v>656</v>
      </c>
      <c r="O3550" s="2">
        <v>502010</v>
      </c>
      <c r="P3550" s="3"/>
      <c r="Q3550" s="3"/>
    </row>
    <row r="3551" spans="1:17" x14ac:dyDescent="0.2">
      <c r="A3551" s="5">
        <v>2011</v>
      </c>
      <c r="B3551" s="4" t="s">
        <v>475</v>
      </c>
      <c r="C3551" s="5" t="s">
        <v>476</v>
      </c>
      <c r="D3551" s="5">
        <v>519.29700000000003</v>
      </c>
      <c r="E3551" s="5">
        <v>2322.9169999999999</v>
      </c>
      <c r="F3551" s="5">
        <v>1971.855</v>
      </c>
      <c r="G3551" s="5">
        <v>3292.5129999999999</v>
      </c>
      <c r="H3551" s="5">
        <v>-970.38400000000001</v>
      </c>
      <c r="I3551" s="5">
        <v>109.065</v>
      </c>
      <c r="J3551" s="5">
        <v>3.9390000000000001</v>
      </c>
      <c r="K3551" s="5">
        <v>-1.4450000000000001</v>
      </c>
      <c r="L3551" s="5">
        <v>255.43199999999999</v>
      </c>
      <c r="M3551" s="5">
        <v>15.105</v>
      </c>
      <c r="N3551" s="5">
        <v>241.77199999999999</v>
      </c>
      <c r="O3551" s="5">
        <v>352030</v>
      </c>
      <c r="P3551" s="3"/>
      <c r="Q3551" s="3"/>
    </row>
    <row r="3552" spans="1:17" x14ac:dyDescent="0.2">
      <c r="A3552" s="2">
        <v>2012</v>
      </c>
      <c r="B3552" s="1" t="s">
        <v>475</v>
      </c>
      <c r="C3552" s="2" t="s">
        <v>476</v>
      </c>
      <c r="D3552" s="2">
        <v>570.54999999999995</v>
      </c>
      <c r="E3552" s="2">
        <v>2499.1529999999998</v>
      </c>
      <c r="F3552" s="2">
        <v>2421.9780000000001</v>
      </c>
      <c r="G3552" s="2">
        <v>3858.1970000000001</v>
      </c>
      <c r="H3552" s="2">
        <v>-1359.5229999999999</v>
      </c>
      <c r="I3552" s="2">
        <v>134.37100000000001</v>
      </c>
      <c r="J3552" s="2">
        <v>3.0670000000000002</v>
      </c>
      <c r="K3552" s="2">
        <v>-0.91500000000000004</v>
      </c>
      <c r="L3552" s="2">
        <v>269.995</v>
      </c>
      <c r="M3552" s="2">
        <v>93.364000000000004</v>
      </c>
      <c r="N3552" s="2">
        <v>177.54599999999999</v>
      </c>
      <c r="O3552" s="2">
        <v>352030</v>
      </c>
      <c r="P3552" s="3"/>
      <c r="Q3552" s="3"/>
    </row>
    <row r="3553" spans="1:17" x14ac:dyDescent="0.2">
      <c r="A3553" s="5">
        <v>2013</v>
      </c>
      <c r="B3553" s="4" t="s">
        <v>475</v>
      </c>
      <c r="C3553" s="5" t="s">
        <v>476</v>
      </c>
      <c r="D3553" s="5">
        <v>780.85500000000002</v>
      </c>
      <c r="E3553" s="5">
        <v>3066.797</v>
      </c>
      <c r="F3553" s="5">
        <v>2046.019</v>
      </c>
      <c r="G3553" s="5">
        <v>3734.2820000000002</v>
      </c>
      <c r="H3553" s="5">
        <v>-667.41300000000001</v>
      </c>
      <c r="I3553" s="5">
        <v>123.508</v>
      </c>
      <c r="J3553" s="5">
        <v>3.9369999999999998</v>
      </c>
      <c r="K3553" s="5">
        <v>-0.56399999999999995</v>
      </c>
      <c r="L3553" s="5">
        <v>321.99200000000002</v>
      </c>
      <c r="M3553" s="5">
        <v>95.965000000000003</v>
      </c>
      <c r="N3553" s="5">
        <v>226.59100000000001</v>
      </c>
      <c r="O3553" s="5">
        <v>352030</v>
      </c>
      <c r="P3553" s="3"/>
      <c r="Q3553" s="3"/>
    </row>
    <row r="3554" spans="1:17" x14ac:dyDescent="0.2">
      <c r="A3554" s="2">
        <v>2014</v>
      </c>
      <c r="B3554" s="1" t="s">
        <v>475</v>
      </c>
      <c r="C3554" s="2" t="s">
        <v>476</v>
      </c>
      <c r="D3554" s="2">
        <v>870.24</v>
      </c>
      <c r="E3554" s="2">
        <v>3305.8319999999999</v>
      </c>
      <c r="F3554" s="2">
        <v>2293.317</v>
      </c>
      <c r="G3554" s="2">
        <v>4009.8440000000001</v>
      </c>
      <c r="H3554" s="2">
        <v>-704.06100000000004</v>
      </c>
      <c r="I3554" s="2">
        <v>100.589</v>
      </c>
      <c r="J3554" s="2">
        <v>3.41</v>
      </c>
      <c r="K3554" s="2">
        <v>0.11799999999999999</v>
      </c>
      <c r="L3554" s="2">
        <v>506.55700000000002</v>
      </c>
      <c r="M3554" s="2">
        <v>150.05600000000001</v>
      </c>
      <c r="N3554" s="2">
        <v>356.38299999999998</v>
      </c>
      <c r="O3554" s="2">
        <v>352030</v>
      </c>
      <c r="P3554" s="3"/>
      <c r="Q3554" s="3"/>
    </row>
    <row r="3555" spans="1:17" x14ac:dyDescent="0.2">
      <c r="A3555" s="5">
        <v>2015</v>
      </c>
      <c r="B3555" s="4" t="s">
        <v>475</v>
      </c>
      <c r="C3555" s="5" t="s">
        <v>476</v>
      </c>
      <c r="D3555" s="5">
        <v>979.62900000000002</v>
      </c>
      <c r="E3555" s="5">
        <v>3926.3159999999998</v>
      </c>
      <c r="F3555" s="5">
        <v>2467.806</v>
      </c>
      <c r="G3555" s="5">
        <v>4261.9970000000003</v>
      </c>
      <c r="H3555" s="5">
        <v>-564.21699999999998</v>
      </c>
      <c r="I3555" s="5">
        <v>101.792</v>
      </c>
      <c r="J3555" s="5">
        <v>4.3170000000000002</v>
      </c>
      <c r="K3555" s="5">
        <v>1.099</v>
      </c>
      <c r="L3555" s="5">
        <v>547.29300000000001</v>
      </c>
      <c r="M3555" s="5">
        <v>158.989</v>
      </c>
      <c r="N3555" s="5">
        <v>387.20499999999998</v>
      </c>
      <c r="O3555" s="5">
        <v>352030</v>
      </c>
      <c r="P3555" s="3"/>
      <c r="Q3555" s="3"/>
    </row>
    <row r="3556" spans="1:17" x14ac:dyDescent="0.2">
      <c r="A3556" s="2">
        <v>2016</v>
      </c>
      <c r="B3556" s="1" t="s">
        <v>475</v>
      </c>
      <c r="C3556" s="2" t="s">
        <v>476</v>
      </c>
      <c r="D3556" s="2">
        <v>1238</v>
      </c>
      <c r="E3556" s="2">
        <v>21208</v>
      </c>
      <c r="F3556" s="2">
        <v>7200</v>
      </c>
      <c r="G3556" s="2">
        <v>12348</v>
      </c>
      <c r="H3556" s="2">
        <v>8633</v>
      </c>
      <c r="I3556" s="2">
        <v>144</v>
      </c>
      <c r="J3556" s="2">
        <v>4</v>
      </c>
      <c r="K3556" s="2">
        <v>15</v>
      </c>
      <c r="L3556" s="2">
        <v>475</v>
      </c>
      <c r="M3556" s="2">
        <v>345</v>
      </c>
      <c r="N3556" s="2">
        <v>115</v>
      </c>
      <c r="O3556" s="2">
        <v>352030</v>
      </c>
      <c r="P3556" s="3"/>
      <c r="Q3556" s="3"/>
    </row>
    <row r="3557" spans="1:17" x14ac:dyDescent="0.2">
      <c r="A3557" s="5">
        <v>2017</v>
      </c>
      <c r="B3557" s="4" t="s">
        <v>475</v>
      </c>
      <c r="C3557" s="5" t="s">
        <v>476</v>
      </c>
      <c r="D3557" s="5">
        <v>1005</v>
      </c>
      <c r="E3557" s="5">
        <v>22742</v>
      </c>
      <c r="F3557" s="5">
        <v>10225</v>
      </c>
      <c r="G3557" s="5">
        <v>14384</v>
      </c>
      <c r="H3557" s="5">
        <v>8109</v>
      </c>
      <c r="I3557" s="5">
        <v>346</v>
      </c>
      <c r="J3557" s="5">
        <v>7</v>
      </c>
      <c r="K3557" s="5">
        <v>19</v>
      </c>
      <c r="L3557" s="5">
        <v>341</v>
      </c>
      <c r="M3557" s="5">
        <v>-987</v>
      </c>
      <c r="N3557" s="5">
        <v>1309</v>
      </c>
      <c r="O3557" s="5">
        <v>352030</v>
      </c>
      <c r="P3557" s="3"/>
      <c r="Q3557" s="3"/>
    </row>
    <row r="3558" spans="1:17" x14ac:dyDescent="0.2">
      <c r="A3558" s="2">
        <v>2018</v>
      </c>
      <c r="B3558" s="1" t="s">
        <v>475</v>
      </c>
      <c r="C3558" s="2" t="s">
        <v>476</v>
      </c>
      <c r="D3558" s="2">
        <v>938</v>
      </c>
      <c r="E3558" s="2">
        <v>22549</v>
      </c>
      <c r="F3558" s="2">
        <v>11007</v>
      </c>
      <c r="G3558" s="2">
        <v>15595</v>
      </c>
      <c r="H3558" s="2">
        <v>6714</v>
      </c>
      <c r="I3558" s="2">
        <v>414</v>
      </c>
      <c r="J3558" s="2">
        <v>8</v>
      </c>
      <c r="K3558" s="2">
        <v>25</v>
      </c>
      <c r="L3558" s="2">
        <v>343</v>
      </c>
      <c r="M3558" s="2">
        <v>59</v>
      </c>
      <c r="N3558" s="2">
        <v>259</v>
      </c>
      <c r="O3558" s="2">
        <v>352030</v>
      </c>
      <c r="P3558" s="3"/>
      <c r="Q3558" s="3"/>
    </row>
    <row r="3559" spans="1:17" x14ac:dyDescent="0.2">
      <c r="A3559" s="5">
        <v>2019</v>
      </c>
      <c r="B3559" s="4" t="s">
        <v>475</v>
      </c>
      <c r="C3559" s="5" t="s">
        <v>476</v>
      </c>
      <c r="D3559" s="5">
        <v>899</v>
      </c>
      <c r="E3559" s="5">
        <v>23251</v>
      </c>
      <c r="F3559" s="5">
        <v>12194</v>
      </c>
      <c r="G3559" s="5">
        <v>16988</v>
      </c>
      <c r="H3559" s="5">
        <v>6003</v>
      </c>
      <c r="I3559" s="5">
        <v>447</v>
      </c>
      <c r="J3559" s="5">
        <v>9</v>
      </c>
      <c r="K3559" s="5">
        <v>36</v>
      </c>
      <c r="L3559" s="5">
        <v>343</v>
      </c>
      <c r="M3559" s="5">
        <v>116</v>
      </c>
      <c r="N3559" s="5">
        <v>191</v>
      </c>
      <c r="O3559" s="5">
        <v>352030</v>
      </c>
      <c r="P3559" s="3"/>
      <c r="Q3559" s="3"/>
    </row>
    <row r="3560" spans="1:17" x14ac:dyDescent="0.2">
      <c r="A3560" s="2">
        <v>2004</v>
      </c>
      <c r="B3560" s="1" t="s">
        <v>477</v>
      </c>
      <c r="C3560" s="2" t="s">
        <v>478</v>
      </c>
      <c r="D3560" s="2">
        <v>64.600999999999999</v>
      </c>
      <c r="E3560" s="2">
        <v>1028.6089999999999</v>
      </c>
      <c r="F3560" s="2">
        <v>300.57799999999997</v>
      </c>
      <c r="G3560" s="2">
        <v>623.13300000000004</v>
      </c>
      <c r="H3560" s="2">
        <v>405.476</v>
      </c>
      <c r="I3560" s="2">
        <v>10.102</v>
      </c>
      <c r="J3560" s="2"/>
      <c r="K3560" s="2">
        <v>0</v>
      </c>
      <c r="L3560" s="2">
        <v>52.286000000000001</v>
      </c>
      <c r="M3560" s="2">
        <v>15.163</v>
      </c>
      <c r="N3560" s="2">
        <v>37.122999999999998</v>
      </c>
      <c r="O3560" s="2">
        <v>201060</v>
      </c>
      <c r="P3560" s="3"/>
      <c r="Q3560" s="3"/>
    </row>
    <row r="3561" spans="1:17" x14ac:dyDescent="0.2">
      <c r="A3561" s="5">
        <v>2005</v>
      </c>
      <c r="B3561" s="4" t="s">
        <v>477</v>
      </c>
      <c r="C3561" s="5" t="s">
        <v>478</v>
      </c>
      <c r="D3561" s="5">
        <v>110.90600000000001</v>
      </c>
      <c r="E3561" s="5">
        <v>1715.06</v>
      </c>
      <c r="F3561" s="5">
        <v>566.86199999999997</v>
      </c>
      <c r="G3561" s="5">
        <v>1056.771</v>
      </c>
      <c r="H3561" s="5">
        <v>658.28899999999999</v>
      </c>
      <c r="I3561" s="5">
        <v>30.433</v>
      </c>
      <c r="J3561" s="5"/>
      <c r="K3561" s="5">
        <v>0</v>
      </c>
      <c r="L3561" s="5">
        <v>95.644000000000005</v>
      </c>
      <c r="M3561" s="5">
        <v>28.693000000000001</v>
      </c>
      <c r="N3561" s="5">
        <v>66.950999999999993</v>
      </c>
      <c r="O3561" s="5">
        <v>201060</v>
      </c>
      <c r="P3561" s="3"/>
      <c r="Q3561" s="3"/>
    </row>
    <row r="3562" spans="1:17" x14ac:dyDescent="0.2">
      <c r="A3562" s="2">
        <v>2006</v>
      </c>
      <c r="B3562" s="1" t="s">
        <v>477</v>
      </c>
      <c r="C3562" s="2" t="s">
        <v>478</v>
      </c>
      <c r="D3562" s="2">
        <v>62.331000000000003</v>
      </c>
      <c r="E3562" s="2">
        <v>1750.231</v>
      </c>
      <c r="F3562" s="2">
        <v>405.50799999999998</v>
      </c>
      <c r="G3562" s="2">
        <v>897.70100000000002</v>
      </c>
      <c r="H3562" s="2">
        <v>852.53</v>
      </c>
      <c r="I3562" s="2">
        <v>37.378999999999998</v>
      </c>
      <c r="J3562" s="2"/>
      <c r="K3562" s="2">
        <v>0</v>
      </c>
      <c r="L3562" s="2">
        <v>200.61500000000001</v>
      </c>
      <c r="M3562" s="2">
        <v>67.706999999999994</v>
      </c>
      <c r="N3562" s="2">
        <v>132.90799999999999</v>
      </c>
      <c r="O3562" s="2">
        <v>201060</v>
      </c>
      <c r="P3562" s="3"/>
      <c r="Q3562" s="3"/>
    </row>
    <row r="3563" spans="1:17" x14ac:dyDescent="0.2">
      <c r="A3563" s="5">
        <v>2007</v>
      </c>
      <c r="B3563" s="4" t="s">
        <v>477</v>
      </c>
      <c r="C3563" s="5" t="s">
        <v>478</v>
      </c>
      <c r="D3563" s="5">
        <v>92.921999999999997</v>
      </c>
      <c r="E3563" s="5">
        <v>1905.607</v>
      </c>
      <c r="F3563" s="5">
        <v>285.625</v>
      </c>
      <c r="G3563" s="5">
        <v>745.89400000000001</v>
      </c>
      <c r="H3563" s="5">
        <v>1159.713</v>
      </c>
      <c r="I3563" s="5">
        <v>26.210999999999999</v>
      </c>
      <c r="J3563" s="5"/>
      <c r="K3563" s="5">
        <v>0</v>
      </c>
      <c r="L3563" s="5">
        <v>268.36</v>
      </c>
      <c r="M3563" s="5">
        <v>63.256</v>
      </c>
      <c r="N3563" s="5">
        <v>205.10400000000001</v>
      </c>
      <c r="O3563" s="5">
        <v>201060</v>
      </c>
      <c r="P3563" s="3"/>
      <c r="Q3563" s="3"/>
    </row>
    <row r="3564" spans="1:17" x14ac:dyDescent="0.2">
      <c r="A3564" s="2">
        <v>2008</v>
      </c>
      <c r="B3564" s="1" t="s">
        <v>477</v>
      </c>
      <c r="C3564" s="2" t="s">
        <v>478</v>
      </c>
      <c r="D3564" s="2">
        <v>120.735</v>
      </c>
      <c r="E3564" s="2">
        <v>2340.125</v>
      </c>
      <c r="F3564" s="2">
        <v>531.88199999999995</v>
      </c>
      <c r="G3564" s="2">
        <v>1141.377</v>
      </c>
      <c r="H3564" s="2">
        <v>1198.748</v>
      </c>
      <c r="I3564" s="2">
        <v>25.483000000000001</v>
      </c>
      <c r="J3564" s="2"/>
      <c r="K3564" s="2">
        <v>0</v>
      </c>
      <c r="L3564" s="2">
        <v>233.46600000000001</v>
      </c>
      <c r="M3564" s="2">
        <v>67.484999999999999</v>
      </c>
      <c r="N3564" s="2">
        <v>165.98099999999999</v>
      </c>
      <c r="O3564" s="2">
        <v>201060</v>
      </c>
      <c r="P3564" s="3"/>
      <c r="Q3564" s="3"/>
    </row>
    <row r="3565" spans="1:17" x14ac:dyDescent="0.2">
      <c r="A3565" s="5">
        <v>2009</v>
      </c>
      <c r="B3565" s="4" t="s">
        <v>477</v>
      </c>
      <c r="C3565" s="5" t="s">
        <v>478</v>
      </c>
      <c r="D3565" s="5">
        <v>109.736</v>
      </c>
      <c r="E3565" s="5">
        <v>1939.048</v>
      </c>
      <c r="F3565" s="5">
        <v>359.01900000000001</v>
      </c>
      <c r="G3565" s="5">
        <v>875.03899999999999</v>
      </c>
      <c r="H3565" s="5">
        <v>1052.17</v>
      </c>
      <c r="I3565" s="5">
        <v>28.484999999999999</v>
      </c>
      <c r="J3565" s="5"/>
      <c r="K3565" s="5">
        <v>1.8859999999999999</v>
      </c>
      <c r="L3565" s="5">
        <v>-138.39400000000001</v>
      </c>
      <c r="M3565" s="5">
        <v>24.905000000000001</v>
      </c>
      <c r="N3565" s="5">
        <v>-165.185</v>
      </c>
      <c r="O3565" s="5">
        <v>201060</v>
      </c>
      <c r="P3565" s="3"/>
      <c r="Q3565" s="3"/>
    </row>
    <row r="3566" spans="1:17" x14ac:dyDescent="0.2">
      <c r="A3566" s="2">
        <v>2010</v>
      </c>
      <c r="B3566" s="1" t="s">
        <v>477</v>
      </c>
      <c r="C3566" s="2" t="s">
        <v>478</v>
      </c>
      <c r="D3566" s="2">
        <v>157.029</v>
      </c>
      <c r="E3566" s="2">
        <v>2027.098</v>
      </c>
      <c r="F3566" s="2">
        <v>280.47000000000003</v>
      </c>
      <c r="G3566" s="2">
        <v>837.42499999999995</v>
      </c>
      <c r="H3566" s="2">
        <v>1177.163</v>
      </c>
      <c r="I3566" s="2">
        <v>23.423999999999999</v>
      </c>
      <c r="J3566" s="2"/>
      <c r="K3566" s="2">
        <v>1.992</v>
      </c>
      <c r="L3566" s="2">
        <v>231.851</v>
      </c>
      <c r="M3566" s="2">
        <v>56.896999999999998</v>
      </c>
      <c r="N3566" s="2">
        <v>172.96199999999999</v>
      </c>
      <c r="O3566" s="2">
        <v>201060</v>
      </c>
      <c r="P3566" s="3"/>
      <c r="Q3566" s="3"/>
    </row>
    <row r="3567" spans="1:17" x14ac:dyDescent="0.2">
      <c r="A3567" s="5">
        <v>2011</v>
      </c>
      <c r="B3567" s="4" t="s">
        <v>477</v>
      </c>
      <c r="C3567" s="5" t="s">
        <v>478</v>
      </c>
      <c r="D3567" s="5">
        <v>155.25899999999999</v>
      </c>
      <c r="E3567" s="5">
        <v>2365.5680000000002</v>
      </c>
      <c r="F3567" s="5">
        <v>401.43299999999999</v>
      </c>
      <c r="G3567" s="5">
        <v>1085.9369999999999</v>
      </c>
      <c r="H3567" s="5">
        <v>1277.2909999999999</v>
      </c>
      <c r="I3567" s="5">
        <v>15.397</v>
      </c>
      <c r="J3567" s="5"/>
      <c r="K3567" s="5">
        <v>1.9790000000000001</v>
      </c>
      <c r="L3567" s="5">
        <v>386.98099999999999</v>
      </c>
      <c r="M3567" s="5">
        <v>107.43899999999999</v>
      </c>
      <c r="N3567" s="5">
        <v>277.56299999999999</v>
      </c>
      <c r="O3567" s="5">
        <v>201060</v>
      </c>
      <c r="P3567" s="3"/>
      <c r="Q3567" s="3"/>
    </row>
    <row r="3568" spans="1:17" x14ac:dyDescent="0.2">
      <c r="A3568" s="2">
        <v>2012</v>
      </c>
      <c r="B3568" s="1" t="s">
        <v>477</v>
      </c>
      <c r="C3568" s="2" t="s">
        <v>478</v>
      </c>
      <c r="D3568" s="2">
        <v>254</v>
      </c>
      <c r="E3568" s="2">
        <v>2490.192</v>
      </c>
      <c r="F3568" s="2">
        <v>366.87200000000001</v>
      </c>
      <c r="G3568" s="2">
        <v>1036.029</v>
      </c>
      <c r="H3568" s="2">
        <v>1451.615</v>
      </c>
      <c r="I3568" s="2">
        <v>14.706</v>
      </c>
      <c r="J3568" s="2"/>
      <c r="K3568" s="2">
        <v>1.2270000000000001</v>
      </c>
      <c r="L3568" s="2">
        <v>361.56200000000001</v>
      </c>
      <c r="M3568" s="2">
        <v>97.069000000000003</v>
      </c>
      <c r="N3568" s="2">
        <v>263.26600000000002</v>
      </c>
      <c r="O3568" s="2">
        <v>201060</v>
      </c>
      <c r="P3568" s="3"/>
      <c r="Q3568" s="3"/>
    </row>
    <row r="3569" spans="1:17" x14ac:dyDescent="0.2">
      <c r="A3569" s="5">
        <v>2015</v>
      </c>
      <c r="B3569" s="4" t="s">
        <v>477</v>
      </c>
      <c r="C3569" s="5" t="s">
        <v>478</v>
      </c>
      <c r="D3569" s="5">
        <v>228.322</v>
      </c>
      <c r="E3569" s="5">
        <v>4462.0460000000003</v>
      </c>
      <c r="F3569" s="5">
        <v>2794.8470000000002</v>
      </c>
      <c r="G3569" s="5">
        <v>4056.511</v>
      </c>
      <c r="H3569" s="5">
        <v>390.233</v>
      </c>
      <c r="I3569" s="5">
        <v>162.86099999999999</v>
      </c>
      <c r="J3569" s="5"/>
      <c r="K3569" s="5">
        <v>-0.83499999999999996</v>
      </c>
      <c r="L3569" s="5">
        <v>-366.69200000000001</v>
      </c>
      <c r="M3569" s="5">
        <v>-14.704000000000001</v>
      </c>
      <c r="N3569" s="5">
        <v>-351.15300000000002</v>
      </c>
      <c r="O3569" s="5">
        <v>201060</v>
      </c>
      <c r="P3569" s="3"/>
      <c r="Q3569" s="3"/>
    </row>
    <row r="3570" spans="1:17" x14ac:dyDescent="0.2">
      <c r="A3570" s="2">
        <v>2016</v>
      </c>
      <c r="B3570" s="1" t="s">
        <v>477</v>
      </c>
      <c r="C3570" s="2" t="s">
        <v>478</v>
      </c>
      <c r="D3570" s="2">
        <v>255.803</v>
      </c>
      <c r="E3570" s="2">
        <v>4315.9480000000003</v>
      </c>
      <c r="F3570" s="2">
        <v>2778.259</v>
      </c>
      <c r="G3570" s="2">
        <v>4044.19</v>
      </c>
      <c r="H3570" s="2">
        <v>265.90800000000002</v>
      </c>
      <c r="I3570" s="2">
        <v>170.33799999999999</v>
      </c>
      <c r="J3570" s="2"/>
      <c r="K3570" s="2">
        <v>5.33</v>
      </c>
      <c r="L3570" s="2">
        <v>-63.15</v>
      </c>
      <c r="M3570" s="2">
        <v>-31.86</v>
      </c>
      <c r="N3570" s="2">
        <v>-36.619999999999997</v>
      </c>
      <c r="O3570" s="2">
        <v>201060</v>
      </c>
      <c r="P3570" s="3"/>
      <c r="Q3570" s="3"/>
    </row>
    <row r="3571" spans="1:17" x14ac:dyDescent="0.2">
      <c r="A3571" s="5">
        <v>2017</v>
      </c>
      <c r="B3571" s="4" t="s">
        <v>477</v>
      </c>
      <c r="C3571" s="5" t="s">
        <v>478</v>
      </c>
      <c r="D3571" s="5">
        <v>393.3</v>
      </c>
      <c r="E3571" s="5">
        <v>4621.2</v>
      </c>
      <c r="F3571" s="5">
        <v>2040.2</v>
      </c>
      <c r="G3571" s="5">
        <v>3144.4</v>
      </c>
      <c r="H3571" s="5">
        <v>1476.8</v>
      </c>
      <c r="I3571" s="5">
        <v>140.69999999999999</v>
      </c>
      <c r="J3571" s="5"/>
      <c r="K3571" s="5">
        <v>0.1</v>
      </c>
      <c r="L3571" s="5">
        <v>-112.7</v>
      </c>
      <c r="M3571" s="5">
        <v>-131.19999999999999</v>
      </c>
      <c r="N3571" s="5">
        <v>18.399999999999999</v>
      </c>
      <c r="O3571" s="5">
        <v>201060</v>
      </c>
      <c r="P3571" s="3"/>
      <c r="Q3571" s="3"/>
    </row>
    <row r="3572" spans="1:17" x14ac:dyDescent="0.2">
      <c r="A3572" s="2">
        <v>2018</v>
      </c>
      <c r="B3572" s="1" t="s">
        <v>477</v>
      </c>
      <c r="C3572" s="2" t="s">
        <v>478</v>
      </c>
      <c r="D3572" s="2">
        <v>221.2</v>
      </c>
      <c r="E3572" s="2">
        <v>4487.1000000000004</v>
      </c>
      <c r="F3572" s="2">
        <v>1672.1</v>
      </c>
      <c r="G3572" s="2">
        <v>2811.1</v>
      </c>
      <c r="H3572" s="2">
        <v>1676</v>
      </c>
      <c r="I3572" s="2">
        <v>99.6</v>
      </c>
      <c r="J3572" s="2"/>
      <c r="K3572" s="2">
        <v>0</v>
      </c>
      <c r="L3572" s="2">
        <v>349.5</v>
      </c>
      <c r="M3572" s="2">
        <v>80.099999999999994</v>
      </c>
      <c r="N3572" s="2">
        <v>269.39999999999998</v>
      </c>
      <c r="O3572" s="2">
        <v>201060</v>
      </c>
      <c r="P3572" s="3"/>
      <c r="Q3572" s="3"/>
    </row>
    <row r="3573" spans="1:17" x14ac:dyDescent="0.2">
      <c r="A3573" s="5">
        <v>2019</v>
      </c>
      <c r="B3573" s="4" t="s">
        <v>477</v>
      </c>
      <c r="C3573" s="5" t="s">
        <v>478</v>
      </c>
      <c r="D3573" s="5">
        <v>505.5</v>
      </c>
      <c r="E3573" s="5">
        <v>4628.3999999999996</v>
      </c>
      <c r="F3573" s="5"/>
      <c r="G3573" s="5">
        <v>2758.5</v>
      </c>
      <c r="H3573" s="5">
        <v>1869.9</v>
      </c>
      <c r="I3573" s="5">
        <v>88.9</v>
      </c>
      <c r="J3573" s="5"/>
      <c r="K3573" s="5">
        <v>0</v>
      </c>
      <c r="L3573" s="5">
        <v>190.9</v>
      </c>
      <c r="M3573" s="5">
        <v>31.8</v>
      </c>
      <c r="N3573" s="5">
        <v>159.1</v>
      </c>
      <c r="O3573" s="5">
        <v>201060</v>
      </c>
      <c r="P3573" s="3"/>
      <c r="Q3573" s="3"/>
    </row>
    <row r="3574" spans="1:17" x14ac:dyDescent="0.2">
      <c r="A3574" s="2">
        <v>2004</v>
      </c>
      <c r="B3574" s="1" t="s">
        <v>479</v>
      </c>
      <c r="C3574" s="2" t="s">
        <v>480</v>
      </c>
      <c r="D3574" s="2">
        <v>31.942</v>
      </c>
      <c r="E3574" s="2">
        <v>4442.3869999999997</v>
      </c>
      <c r="F3574" s="2">
        <v>2478.0219999999999</v>
      </c>
      <c r="G3574" s="2">
        <v>3210.7739999999999</v>
      </c>
      <c r="H3574" s="2">
        <v>1218.568</v>
      </c>
      <c r="I3574" s="2">
        <v>185.749</v>
      </c>
      <c r="J3574" s="2"/>
      <c r="K3574" s="2">
        <v>2.97</v>
      </c>
      <c r="L3574" s="2">
        <v>166.73500000000001</v>
      </c>
      <c r="M3574" s="2">
        <v>69.573999999999998</v>
      </c>
      <c r="N3574" s="2">
        <v>94.191000000000003</v>
      </c>
      <c r="O3574" s="2">
        <v>601010</v>
      </c>
      <c r="P3574" s="3"/>
      <c r="Q3574" s="3"/>
    </row>
    <row r="3575" spans="1:17" x14ac:dyDescent="0.2">
      <c r="A3575" s="5">
        <v>2005</v>
      </c>
      <c r="B3575" s="4" t="s">
        <v>479</v>
      </c>
      <c r="C3575" s="5" t="s">
        <v>480</v>
      </c>
      <c r="D3575" s="5">
        <v>53.412999999999997</v>
      </c>
      <c r="E3575" s="5">
        <v>4766.1400000000003</v>
      </c>
      <c r="F3575" s="5">
        <v>2529.431</v>
      </c>
      <c r="G3575" s="5">
        <v>3390.1439999999998</v>
      </c>
      <c r="H3575" s="5">
        <v>1370.1289999999999</v>
      </c>
      <c r="I3575" s="5">
        <v>183.584</v>
      </c>
      <c r="J3575" s="5"/>
      <c r="K3575" s="5">
        <v>1.6839999999999999</v>
      </c>
      <c r="L3575" s="5">
        <v>197.018</v>
      </c>
      <c r="M3575" s="5">
        <v>81.483999999999995</v>
      </c>
      <c r="N3575" s="5">
        <v>111.099</v>
      </c>
      <c r="O3575" s="5">
        <v>601010</v>
      </c>
      <c r="P3575" s="3"/>
      <c r="Q3575" s="3"/>
    </row>
    <row r="3576" spans="1:17" x14ac:dyDescent="0.2">
      <c r="A3576" s="2">
        <v>2006</v>
      </c>
      <c r="B3576" s="1" t="s">
        <v>479</v>
      </c>
      <c r="C3576" s="2" t="s">
        <v>480</v>
      </c>
      <c r="D3576" s="2">
        <v>52.783000000000001</v>
      </c>
      <c r="E3576" s="2">
        <v>5209.5209999999997</v>
      </c>
      <c r="F3576" s="2">
        <v>2668.8159999999998</v>
      </c>
      <c r="G3576" s="2">
        <v>3650.9580000000001</v>
      </c>
      <c r="H3576" s="2">
        <v>1553.2729999999999</v>
      </c>
      <c r="I3576" s="2">
        <v>194.958</v>
      </c>
      <c r="J3576" s="2"/>
      <c r="K3576" s="2">
        <v>1.56</v>
      </c>
      <c r="L3576" s="2">
        <v>224.21799999999999</v>
      </c>
      <c r="M3576" s="2">
        <v>93.795000000000002</v>
      </c>
      <c r="N3576" s="2">
        <v>128.863</v>
      </c>
      <c r="O3576" s="2">
        <v>601010</v>
      </c>
      <c r="P3576" s="3"/>
      <c r="Q3576" s="3"/>
    </row>
    <row r="3577" spans="1:17" x14ac:dyDescent="0.2">
      <c r="A3577" s="5">
        <v>2007</v>
      </c>
      <c r="B3577" s="4" t="s">
        <v>479</v>
      </c>
      <c r="C3577" s="5" t="s">
        <v>480</v>
      </c>
      <c r="D3577" s="5">
        <v>133.26599999999999</v>
      </c>
      <c r="E3577" s="5">
        <v>6307.9210000000003</v>
      </c>
      <c r="F3577" s="5">
        <v>3266.288</v>
      </c>
      <c r="G3577" s="5">
        <v>4503.3770000000004</v>
      </c>
      <c r="H3577" s="5">
        <v>1795.4549999999999</v>
      </c>
      <c r="I3577" s="5">
        <v>228.59299999999999</v>
      </c>
      <c r="J3577" s="5"/>
      <c r="K3577" s="5">
        <v>0.92</v>
      </c>
      <c r="L3577" s="5">
        <v>223.024</v>
      </c>
      <c r="M3577" s="5">
        <v>69.010000000000005</v>
      </c>
      <c r="N3577" s="5">
        <v>153.09399999999999</v>
      </c>
      <c r="O3577" s="5">
        <v>601010</v>
      </c>
      <c r="P3577" s="3"/>
      <c r="Q3577" s="3"/>
    </row>
    <row r="3578" spans="1:17" x14ac:dyDescent="0.2">
      <c r="A3578" s="2">
        <v>2008</v>
      </c>
      <c r="B3578" s="1" t="s">
        <v>479</v>
      </c>
      <c r="C3578" s="2" t="s">
        <v>480</v>
      </c>
      <c r="D3578" s="2">
        <v>283.98200000000003</v>
      </c>
      <c r="E3578" s="2">
        <v>6356.8540000000003</v>
      </c>
      <c r="F3578" s="2">
        <v>3243.2150000000001</v>
      </c>
      <c r="G3578" s="2">
        <v>4550.5259999999998</v>
      </c>
      <c r="H3578" s="2">
        <v>1802.78</v>
      </c>
      <c r="I3578" s="2">
        <v>242.12</v>
      </c>
      <c r="J3578" s="2">
        <v>5.4850000000000003</v>
      </c>
      <c r="K3578" s="2">
        <v>-9.4E-2</v>
      </c>
      <c r="L3578" s="2">
        <v>224.86699999999999</v>
      </c>
      <c r="M3578" s="2">
        <v>142.92400000000001</v>
      </c>
      <c r="N3578" s="2">
        <v>82.037000000000006</v>
      </c>
      <c r="O3578" s="2">
        <v>601010</v>
      </c>
      <c r="P3578" s="3"/>
      <c r="Q3578" s="3"/>
    </row>
    <row r="3579" spans="1:17" x14ac:dyDescent="0.2">
      <c r="A3579" s="5">
        <v>2009</v>
      </c>
      <c r="B3579" s="4" t="s">
        <v>479</v>
      </c>
      <c r="C3579" s="5" t="s">
        <v>480</v>
      </c>
      <c r="D3579" s="5">
        <v>456.82400000000001</v>
      </c>
      <c r="E3579" s="5">
        <v>6846.8339999999998</v>
      </c>
      <c r="F3579" s="5">
        <v>3251.7840000000001</v>
      </c>
      <c r="G3579" s="5">
        <v>4701.5879999999997</v>
      </c>
      <c r="H3579" s="5">
        <v>2141.1419999999998</v>
      </c>
      <c r="I3579" s="5">
        <v>230.35599999999999</v>
      </c>
      <c r="J3579" s="5">
        <v>2.5659999999999998</v>
      </c>
      <c r="K3579" s="5">
        <v>1.429</v>
      </c>
      <c r="L3579" s="5">
        <v>332.83300000000003</v>
      </c>
      <c r="M3579" s="5">
        <v>110.527</v>
      </c>
      <c r="N3579" s="5">
        <v>220.87700000000001</v>
      </c>
      <c r="O3579" s="5">
        <v>601010</v>
      </c>
      <c r="P3579" s="3"/>
      <c r="Q3579" s="3"/>
    </row>
    <row r="3580" spans="1:17" x14ac:dyDescent="0.2">
      <c r="A3580" s="2">
        <v>2010</v>
      </c>
      <c r="B3580" s="1" t="s">
        <v>479</v>
      </c>
      <c r="C3580" s="2" t="s">
        <v>480</v>
      </c>
      <c r="D3580" s="2">
        <v>303.01299999999998</v>
      </c>
      <c r="E3580" s="2">
        <v>6395.799</v>
      </c>
      <c r="F3580" s="2">
        <v>3009.4549999999999</v>
      </c>
      <c r="G3580" s="2">
        <v>4432.5370000000003</v>
      </c>
      <c r="H3580" s="2">
        <v>1955.845</v>
      </c>
      <c r="I3580" s="2">
        <v>222.773</v>
      </c>
      <c r="J3580" s="2">
        <v>1.7869999999999999</v>
      </c>
      <c r="K3580" s="2">
        <v>4.9080000000000004</v>
      </c>
      <c r="L3580" s="2">
        <v>100.795</v>
      </c>
      <c r="M3580" s="2">
        <v>149.78700000000001</v>
      </c>
      <c r="N3580" s="2">
        <v>-53.9</v>
      </c>
      <c r="O3580" s="2">
        <v>601010</v>
      </c>
      <c r="P3580" s="3"/>
      <c r="Q3580" s="3"/>
    </row>
    <row r="3581" spans="1:17" x14ac:dyDescent="0.2">
      <c r="A3581" s="5">
        <v>2011</v>
      </c>
      <c r="B3581" s="4" t="s">
        <v>479</v>
      </c>
      <c r="C3581" s="5" t="s">
        <v>480</v>
      </c>
      <c r="D3581" s="5">
        <v>224.07900000000001</v>
      </c>
      <c r="E3581" s="5">
        <v>6041.2579999999998</v>
      </c>
      <c r="F3581" s="5">
        <v>3353.5880000000002</v>
      </c>
      <c r="G3581" s="5">
        <v>4787.0020000000004</v>
      </c>
      <c r="H3581" s="5">
        <v>1245.6880000000001</v>
      </c>
      <c r="I3581" s="5">
        <v>207.56899999999999</v>
      </c>
      <c r="J3581" s="5">
        <v>2.3130000000000002</v>
      </c>
      <c r="K3581" s="5">
        <v>4.0540000000000003</v>
      </c>
      <c r="L3581" s="5">
        <v>352.9</v>
      </c>
      <c r="M3581" s="5">
        <v>106.488</v>
      </c>
      <c r="N3581" s="5">
        <v>395.53800000000001</v>
      </c>
      <c r="O3581" s="5">
        <v>601010</v>
      </c>
      <c r="P3581" s="3"/>
      <c r="Q3581" s="3"/>
    </row>
    <row r="3582" spans="1:17" x14ac:dyDescent="0.2">
      <c r="A3582" s="2">
        <v>2012</v>
      </c>
      <c r="B3582" s="1" t="s">
        <v>479</v>
      </c>
      <c r="C3582" s="2" t="s">
        <v>480</v>
      </c>
      <c r="D3582" s="2">
        <v>288.09800000000001</v>
      </c>
      <c r="E3582" s="2">
        <v>6358.3389999999999</v>
      </c>
      <c r="F3582" s="2">
        <v>3825.0030000000002</v>
      </c>
      <c r="G3582" s="2">
        <v>5195.8909999999996</v>
      </c>
      <c r="H3582" s="2">
        <v>1149.971</v>
      </c>
      <c r="I3582" s="2">
        <v>245.017</v>
      </c>
      <c r="J3582" s="2">
        <v>2.4180000000000001</v>
      </c>
      <c r="K3582" s="2">
        <v>3.1259999999999999</v>
      </c>
      <c r="L3582" s="2">
        <v>298.36599999999999</v>
      </c>
      <c r="M3582" s="2">
        <v>114.873</v>
      </c>
      <c r="N3582" s="2">
        <v>171.708</v>
      </c>
      <c r="O3582" s="2">
        <v>601010</v>
      </c>
      <c r="P3582" s="3"/>
      <c r="Q3582" s="3"/>
    </row>
    <row r="3583" spans="1:17" x14ac:dyDescent="0.2">
      <c r="A3583" s="5">
        <v>2013</v>
      </c>
      <c r="B3583" s="4" t="s">
        <v>479</v>
      </c>
      <c r="C3583" s="5" t="s">
        <v>480</v>
      </c>
      <c r="D3583" s="5">
        <v>167.77199999999999</v>
      </c>
      <c r="E3583" s="5">
        <v>6653.0050000000001</v>
      </c>
      <c r="F3583" s="5">
        <v>4171.7219999999998</v>
      </c>
      <c r="G3583" s="5">
        <v>5595.1710000000003</v>
      </c>
      <c r="H3583" s="5">
        <v>1047.338</v>
      </c>
      <c r="I3583" s="5">
        <v>258.38200000000001</v>
      </c>
      <c r="J3583" s="5">
        <v>4.2080000000000002</v>
      </c>
      <c r="K3583" s="5">
        <v>3.53</v>
      </c>
      <c r="L3583" s="5">
        <v>163.018</v>
      </c>
      <c r="M3583" s="5">
        <v>63.057000000000002</v>
      </c>
      <c r="N3583" s="5">
        <v>97.262</v>
      </c>
      <c r="O3583" s="5">
        <v>601010</v>
      </c>
      <c r="P3583" s="3"/>
      <c r="Q3583" s="3"/>
    </row>
    <row r="3584" spans="1:17" x14ac:dyDescent="0.2">
      <c r="A3584" s="2">
        <v>2014</v>
      </c>
      <c r="B3584" s="1" t="s">
        <v>479</v>
      </c>
      <c r="C3584" s="2" t="s">
        <v>480</v>
      </c>
      <c r="D3584" s="2">
        <v>172.965</v>
      </c>
      <c r="E3584" s="2">
        <v>6570.3419999999996</v>
      </c>
      <c r="F3584" s="2">
        <v>4663.5309999999999</v>
      </c>
      <c r="G3584" s="2">
        <v>5700.3869999999997</v>
      </c>
      <c r="H3584" s="2">
        <v>856.35500000000002</v>
      </c>
      <c r="I3584" s="2">
        <v>263.16000000000003</v>
      </c>
      <c r="J3584" s="2">
        <v>2.4430000000000001</v>
      </c>
      <c r="K3584" s="2">
        <v>2.6269999999999998</v>
      </c>
      <c r="L3584" s="2">
        <v>231.68</v>
      </c>
      <c r="M3584" s="2">
        <v>-97.275000000000006</v>
      </c>
      <c r="N3584" s="2">
        <v>326.11900000000003</v>
      </c>
      <c r="O3584" s="2">
        <v>601010</v>
      </c>
      <c r="P3584" s="3"/>
      <c r="Q3584" s="3"/>
    </row>
    <row r="3585" spans="1:17" x14ac:dyDescent="0.2">
      <c r="A3585" s="5">
        <v>2015</v>
      </c>
      <c r="B3585" s="4" t="s">
        <v>479</v>
      </c>
      <c r="C3585" s="5" t="s">
        <v>480</v>
      </c>
      <c r="D3585" s="5">
        <v>138.75200000000001</v>
      </c>
      <c r="E3585" s="5">
        <v>6350.5870000000004</v>
      </c>
      <c r="F3585" s="5">
        <v>4845.6779999999999</v>
      </c>
      <c r="G3585" s="5">
        <v>5821.98</v>
      </c>
      <c r="H3585" s="5">
        <v>508.84100000000001</v>
      </c>
      <c r="I3585" s="5">
        <v>267.85500000000002</v>
      </c>
      <c r="J3585" s="5">
        <v>3.984</v>
      </c>
      <c r="K3585" s="5">
        <v>1.962</v>
      </c>
      <c r="L3585" s="5">
        <v>162.916</v>
      </c>
      <c r="M3585" s="5">
        <v>37.713000000000001</v>
      </c>
      <c r="N3585" s="5">
        <v>123.241</v>
      </c>
      <c r="O3585" s="5">
        <v>601010</v>
      </c>
      <c r="P3585" s="3"/>
      <c r="Q3585" s="3"/>
    </row>
    <row r="3586" spans="1:17" x14ac:dyDescent="0.2">
      <c r="A3586" s="2">
        <v>2016</v>
      </c>
      <c r="B3586" s="1" t="s">
        <v>479</v>
      </c>
      <c r="C3586" s="2" t="s">
        <v>480</v>
      </c>
      <c r="D3586" s="2">
        <v>247.143</v>
      </c>
      <c r="E3586" s="2">
        <v>9486.7999999999993</v>
      </c>
      <c r="F3586" s="2">
        <v>6251.1809999999996</v>
      </c>
      <c r="G3586" s="2">
        <v>7495.4319999999998</v>
      </c>
      <c r="H3586" s="2">
        <v>1936.547</v>
      </c>
      <c r="I3586" s="2">
        <v>318.22000000000003</v>
      </c>
      <c r="J3586" s="2">
        <v>7.5579999999999998</v>
      </c>
      <c r="K3586" s="2">
        <v>2.4089999999999998</v>
      </c>
      <c r="L3586" s="2">
        <v>148.82400000000001</v>
      </c>
      <c r="M3586" s="2">
        <v>44.944000000000003</v>
      </c>
      <c r="N3586" s="2">
        <v>104.824</v>
      </c>
      <c r="O3586" s="2">
        <v>601010</v>
      </c>
      <c r="P3586" s="3"/>
      <c r="Q3586" s="3"/>
    </row>
    <row r="3587" spans="1:17" x14ac:dyDescent="0.2">
      <c r="A3587" s="5">
        <v>2017</v>
      </c>
      <c r="B3587" s="4" t="s">
        <v>479</v>
      </c>
      <c r="C3587" s="5" t="s">
        <v>480</v>
      </c>
      <c r="D3587" s="5">
        <v>937.48299999999995</v>
      </c>
      <c r="E3587" s="5">
        <v>10972.402</v>
      </c>
      <c r="F3587" s="5">
        <v>7043.2709999999997</v>
      </c>
      <c r="G3587" s="5">
        <v>8582.1419999999998</v>
      </c>
      <c r="H3587" s="5">
        <v>2297.4380000000001</v>
      </c>
      <c r="I3587" s="5">
        <v>361.23399999999998</v>
      </c>
      <c r="J3587" s="5">
        <v>7.6589999999999998</v>
      </c>
      <c r="K3587" s="5">
        <v>1.611</v>
      </c>
      <c r="L3587" s="5">
        <v>217.67</v>
      </c>
      <c r="M3587" s="5">
        <v>25.946999999999999</v>
      </c>
      <c r="N3587" s="5">
        <v>183.821</v>
      </c>
      <c r="O3587" s="5">
        <v>601010</v>
      </c>
      <c r="P3587" s="3"/>
      <c r="Q3587" s="3"/>
    </row>
    <row r="3588" spans="1:17" x14ac:dyDescent="0.2">
      <c r="A3588" s="2">
        <v>2018</v>
      </c>
      <c r="B3588" s="1" t="s">
        <v>479</v>
      </c>
      <c r="C3588" s="2" t="s">
        <v>480</v>
      </c>
      <c r="D3588" s="2">
        <v>176.238</v>
      </c>
      <c r="E3588" s="2">
        <v>11852.246999999999</v>
      </c>
      <c r="F3588" s="2">
        <v>8142.8230000000003</v>
      </c>
      <c r="G3588" s="2">
        <v>9896.1260000000002</v>
      </c>
      <c r="H3588" s="2">
        <v>1884.18</v>
      </c>
      <c r="I3588" s="2">
        <v>419.57400000000001</v>
      </c>
      <c r="J3588" s="2">
        <v>6.5529999999999999</v>
      </c>
      <c r="K3588" s="2">
        <v>1.198</v>
      </c>
      <c r="L3588" s="2">
        <v>413.23899999999998</v>
      </c>
      <c r="M3588" s="2">
        <v>36.262999999999998</v>
      </c>
      <c r="N3588" s="2">
        <v>363.351</v>
      </c>
      <c r="O3588" s="2">
        <v>601010</v>
      </c>
      <c r="P3588" s="3"/>
      <c r="Q3588" s="3"/>
    </row>
    <row r="3589" spans="1:17" x14ac:dyDescent="0.2">
      <c r="A3589" s="5">
        <v>2019</v>
      </c>
      <c r="B3589" s="4" t="s">
        <v>479</v>
      </c>
      <c r="C3589" s="5" t="s">
        <v>480</v>
      </c>
      <c r="D3589" s="5">
        <v>204.28700000000001</v>
      </c>
      <c r="E3589" s="5">
        <v>13816.816000000001</v>
      </c>
      <c r="F3589" s="5">
        <v>10616.513999999999</v>
      </c>
      <c r="G3589" s="5">
        <v>12284.906999999999</v>
      </c>
      <c r="H3589" s="5">
        <v>1463.962</v>
      </c>
      <c r="I3589" s="5">
        <v>441.83699999999999</v>
      </c>
      <c r="J3589" s="5">
        <v>6.5590000000000002</v>
      </c>
      <c r="K3589" s="5">
        <v>0.93799999999999994</v>
      </c>
      <c r="L3589" s="5">
        <v>328.142</v>
      </c>
      <c r="M3589" s="5">
        <v>59.930999999999997</v>
      </c>
      <c r="N3589" s="5">
        <v>267.37700000000001</v>
      </c>
      <c r="O3589" s="5">
        <v>601010</v>
      </c>
      <c r="P3589" s="3"/>
      <c r="Q3589" s="3"/>
    </row>
    <row r="3590" spans="1:17" x14ac:dyDescent="0.2">
      <c r="A3590" s="2">
        <v>2004</v>
      </c>
      <c r="B3590" s="1" t="s">
        <v>481</v>
      </c>
      <c r="C3590" s="2" t="s">
        <v>482</v>
      </c>
      <c r="D3590" s="2">
        <v>132.24299999999999</v>
      </c>
      <c r="E3590" s="2">
        <v>354.22899999999998</v>
      </c>
      <c r="F3590" s="2">
        <v>0.60899999999999999</v>
      </c>
      <c r="G3590" s="2">
        <v>39.296999999999997</v>
      </c>
      <c r="H3590" s="2">
        <v>314.93200000000002</v>
      </c>
      <c r="I3590" s="2">
        <v>9.0999999999999998E-2</v>
      </c>
      <c r="J3590" s="2">
        <v>2.8690000000000002</v>
      </c>
      <c r="K3590" s="2">
        <v>0</v>
      </c>
      <c r="L3590" s="2">
        <v>24.204000000000001</v>
      </c>
      <c r="M3590" s="2">
        <v>0.72599999999999998</v>
      </c>
      <c r="N3590" s="2">
        <v>23.478000000000002</v>
      </c>
      <c r="O3590" s="2">
        <v>351010</v>
      </c>
      <c r="P3590" s="3"/>
      <c r="Q3590" s="3"/>
    </row>
    <row r="3591" spans="1:17" x14ac:dyDescent="0.2">
      <c r="A3591" s="5">
        <v>2005</v>
      </c>
      <c r="B3591" s="4" t="s">
        <v>481</v>
      </c>
      <c r="C3591" s="5" t="s">
        <v>482</v>
      </c>
      <c r="D3591" s="5">
        <v>129.506</v>
      </c>
      <c r="E3591" s="5">
        <v>501.58699999999999</v>
      </c>
      <c r="F3591" s="5">
        <v>0</v>
      </c>
      <c r="G3591" s="5">
        <v>58.996000000000002</v>
      </c>
      <c r="H3591" s="5">
        <v>442.59100000000001</v>
      </c>
      <c r="I3591" s="5">
        <v>1.7000000000000001E-2</v>
      </c>
      <c r="J3591" s="5">
        <v>5.569</v>
      </c>
      <c r="K3591" s="5">
        <v>0</v>
      </c>
      <c r="L3591" s="5">
        <v>73.807000000000002</v>
      </c>
      <c r="M3591" s="5">
        <v>-20.327000000000002</v>
      </c>
      <c r="N3591" s="5">
        <v>94.134</v>
      </c>
      <c r="O3591" s="5">
        <v>351010</v>
      </c>
      <c r="P3591" s="3"/>
      <c r="Q3591" s="3"/>
    </row>
    <row r="3592" spans="1:17" x14ac:dyDescent="0.2">
      <c r="A3592" s="2">
        <v>2006</v>
      </c>
      <c r="B3592" s="1" t="s">
        <v>481</v>
      </c>
      <c r="C3592" s="2" t="s">
        <v>482</v>
      </c>
      <c r="D3592" s="2">
        <v>239.74299999999999</v>
      </c>
      <c r="E3592" s="2">
        <v>671.79</v>
      </c>
      <c r="F3592" s="2">
        <v>0</v>
      </c>
      <c r="G3592" s="2">
        <v>82.084999999999994</v>
      </c>
      <c r="H3592" s="2">
        <v>589.70500000000004</v>
      </c>
      <c r="I3592" s="2">
        <v>0</v>
      </c>
      <c r="J3592" s="2">
        <v>11.4</v>
      </c>
      <c r="K3592" s="2">
        <v>0</v>
      </c>
      <c r="L3592" s="2">
        <v>120.13800000000001</v>
      </c>
      <c r="M3592" s="2">
        <v>48.094000000000001</v>
      </c>
      <c r="N3592" s="2">
        <v>72.043999999999997</v>
      </c>
      <c r="O3592" s="2">
        <v>351010</v>
      </c>
      <c r="P3592" s="3"/>
      <c r="Q3592" s="3"/>
    </row>
    <row r="3593" spans="1:17" x14ac:dyDescent="0.2">
      <c r="A3593" s="5">
        <v>2007</v>
      </c>
      <c r="B3593" s="4" t="s">
        <v>481</v>
      </c>
      <c r="C3593" s="5" t="s">
        <v>482</v>
      </c>
      <c r="D3593" s="5">
        <v>427.46699999999998</v>
      </c>
      <c r="E3593" s="5">
        <v>1039.998</v>
      </c>
      <c r="F3593" s="5">
        <v>0</v>
      </c>
      <c r="G3593" s="5">
        <v>151.32400000000001</v>
      </c>
      <c r="H3593" s="5">
        <v>888.67399999999998</v>
      </c>
      <c r="I3593" s="5">
        <v>0</v>
      </c>
      <c r="J3593" s="5">
        <v>23.3</v>
      </c>
      <c r="K3593" s="5">
        <v>0</v>
      </c>
      <c r="L3593" s="5">
        <v>237.23400000000001</v>
      </c>
      <c r="M3593" s="5">
        <v>92.697000000000003</v>
      </c>
      <c r="N3593" s="5">
        <v>144.53700000000001</v>
      </c>
      <c r="O3593" s="5">
        <v>351010</v>
      </c>
      <c r="P3593" s="3"/>
      <c r="Q3593" s="3"/>
    </row>
    <row r="3594" spans="1:17" x14ac:dyDescent="0.2">
      <c r="A3594" s="2">
        <v>2008</v>
      </c>
      <c r="B3594" s="1" t="s">
        <v>481</v>
      </c>
      <c r="C3594" s="2" t="s">
        <v>482</v>
      </c>
      <c r="D3594" s="2">
        <v>451.36900000000003</v>
      </c>
      <c r="E3594" s="2">
        <v>1474.624</v>
      </c>
      <c r="F3594" s="2">
        <v>0</v>
      </c>
      <c r="G3594" s="2">
        <v>207.858</v>
      </c>
      <c r="H3594" s="2">
        <v>1266.7660000000001</v>
      </c>
      <c r="I3594" s="2">
        <v>0</v>
      </c>
      <c r="J3594" s="2"/>
      <c r="K3594" s="2">
        <v>0</v>
      </c>
      <c r="L3594" s="2">
        <v>335.20299999999997</v>
      </c>
      <c r="M3594" s="2">
        <v>130.88800000000001</v>
      </c>
      <c r="N3594" s="2">
        <v>204.315</v>
      </c>
      <c r="O3594" s="2">
        <v>351010</v>
      </c>
      <c r="P3594" s="3"/>
      <c r="Q3594" s="3"/>
    </row>
    <row r="3595" spans="1:17" x14ac:dyDescent="0.2">
      <c r="A3595" s="5">
        <v>2009</v>
      </c>
      <c r="B3595" s="4" t="s">
        <v>481</v>
      </c>
      <c r="C3595" s="5" t="s">
        <v>482</v>
      </c>
      <c r="D3595" s="5">
        <v>555.43499999999995</v>
      </c>
      <c r="E3595" s="5">
        <v>1809.7159999999999</v>
      </c>
      <c r="F3595" s="5">
        <v>0</v>
      </c>
      <c r="G3595" s="5">
        <v>272.43299999999999</v>
      </c>
      <c r="H3595" s="5">
        <v>1537.2829999999999</v>
      </c>
      <c r="I3595" s="5">
        <v>0</v>
      </c>
      <c r="J3595" s="5"/>
      <c r="K3595" s="5">
        <v>0</v>
      </c>
      <c r="L3595" s="5">
        <v>396.11099999999999</v>
      </c>
      <c r="M3595" s="5">
        <v>163.505</v>
      </c>
      <c r="N3595" s="5">
        <v>232.60599999999999</v>
      </c>
      <c r="O3595" s="5">
        <v>351010</v>
      </c>
      <c r="P3595" s="3"/>
      <c r="Q3595" s="3"/>
    </row>
    <row r="3596" spans="1:17" x14ac:dyDescent="0.2">
      <c r="A3596" s="2">
        <v>2010</v>
      </c>
      <c r="B3596" s="1" t="s">
        <v>481</v>
      </c>
      <c r="C3596" s="2" t="s">
        <v>482</v>
      </c>
      <c r="D3596" s="2">
        <v>910.4</v>
      </c>
      <c r="E3596" s="2">
        <v>2390.4</v>
      </c>
      <c r="F3596" s="2">
        <v>0</v>
      </c>
      <c r="G3596" s="2">
        <v>353</v>
      </c>
      <c r="H3596" s="2">
        <v>2037.4</v>
      </c>
      <c r="I3596" s="2">
        <v>0</v>
      </c>
      <c r="J3596" s="2"/>
      <c r="K3596" s="2">
        <v>0</v>
      </c>
      <c r="L3596" s="2">
        <v>572.29999999999995</v>
      </c>
      <c r="M3596" s="2">
        <v>190.5</v>
      </c>
      <c r="N3596" s="2">
        <v>381.8</v>
      </c>
      <c r="O3596" s="2">
        <v>351010</v>
      </c>
      <c r="P3596" s="3"/>
      <c r="Q3596" s="3"/>
    </row>
    <row r="3597" spans="1:17" x14ac:dyDescent="0.2">
      <c r="A3597" s="5">
        <v>2011</v>
      </c>
      <c r="B3597" s="4" t="s">
        <v>481</v>
      </c>
      <c r="C3597" s="5" t="s">
        <v>482</v>
      </c>
      <c r="D3597" s="5">
        <v>1029.2</v>
      </c>
      <c r="E3597" s="5">
        <v>3063.1</v>
      </c>
      <c r="F3597" s="5">
        <v>0</v>
      </c>
      <c r="G3597" s="5">
        <v>417.5</v>
      </c>
      <c r="H3597" s="5">
        <v>2645.6</v>
      </c>
      <c r="I3597" s="5">
        <v>0</v>
      </c>
      <c r="J3597" s="5"/>
      <c r="K3597" s="5">
        <v>0</v>
      </c>
      <c r="L3597" s="5">
        <v>709.7</v>
      </c>
      <c r="M3597" s="5">
        <v>214.6</v>
      </c>
      <c r="N3597" s="5">
        <v>495.1</v>
      </c>
      <c r="O3597" s="5">
        <v>351010</v>
      </c>
      <c r="P3597" s="3"/>
      <c r="Q3597" s="3"/>
    </row>
    <row r="3598" spans="1:17" x14ac:dyDescent="0.2">
      <c r="A3598" s="2">
        <v>2012</v>
      </c>
      <c r="B3598" s="1" t="s">
        <v>481</v>
      </c>
      <c r="C3598" s="2" t="s">
        <v>482</v>
      </c>
      <c r="D3598" s="2">
        <v>1324.4</v>
      </c>
      <c r="E3598" s="2">
        <v>4059.2</v>
      </c>
      <c r="F3598" s="2">
        <v>0</v>
      </c>
      <c r="G3598" s="2">
        <v>479.1</v>
      </c>
      <c r="H3598" s="2">
        <v>3580.1</v>
      </c>
      <c r="I3598" s="2">
        <v>0</v>
      </c>
      <c r="J3598" s="2"/>
      <c r="K3598" s="2">
        <v>0</v>
      </c>
      <c r="L3598" s="2">
        <v>893.9</v>
      </c>
      <c r="M3598" s="2">
        <v>237.3</v>
      </c>
      <c r="N3598" s="2">
        <v>656.6</v>
      </c>
      <c r="O3598" s="2">
        <v>351010</v>
      </c>
      <c r="P3598" s="3"/>
      <c r="Q3598" s="3"/>
    </row>
    <row r="3599" spans="1:17" x14ac:dyDescent="0.2">
      <c r="A3599" s="5">
        <v>2013</v>
      </c>
      <c r="B3599" s="4" t="s">
        <v>481</v>
      </c>
      <c r="C3599" s="5" t="s">
        <v>482</v>
      </c>
      <c r="D3599" s="5">
        <v>1403.5</v>
      </c>
      <c r="E3599" s="5">
        <v>3950.3</v>
      </c>
      <c r="F3599" s="5">
        <v>0</v>
      </c>
      <c r="G3599" s="5">
        <v>448.9</v>
      </c>
      <c r="H3599" s="5">
        <v>3501.4</v>
      </c>
      <c r="I3599" s="5">
        <v>0</v>
      </c>
      <c r="J3599" s="5"/>
      <c r="K3599" s="5">
        <v>0</v>
      </c>
      <c r="L3599" s="5">
        <v>870.9</v>
      </c>
      <c r="M3599" s="5">
        <v>199.9</v>
      </c>
      <c r="N3599" s="5">
        <v>671</v>
      </c>
      <c r="O3599" s="5">
        <v>351010</v>
      </c>
      <c r="P3599" s="3"/>
      <c r="Q3599" s="3"/>
    </row>
    <row r="3600" spans="1:17" x14ac:dyDescent="0.2">
      <c r="A3600" s="2">
        <v>2014</v>
      </c>
      <c r="B3600" s="1" t="s">
        <v>481</v>
      </c>
      <c r="C3600" s="2" t="s">
        <v>482</v>
      </c>
      <c r="D3600" s="2">
        <v>1232.5</v>
      </c>
      <c r="E3600" s="2">
        <v>3959.4</v>
      </c>
      <c r="F3600" s="2">
        <v>0</v>
      </c>
      <c r="G3600" s="2">
        <v>580</v>
      </c>
      <c r="H3600" s="2">
        <v>3379.4</v>
      </c>
      <c r="I3600" s="2">
        <v>0</v>
      </c>
      <c r="J3600" s="2"/>
      <c r="K3600" s="2">
        <v>0</v>
      </c>
      <c r="L3600" s="2">
        <v>549</v>
      </c>
      <c r="M3600" s="2">
        <v>130.19999999999999</v>
      </c>
      <c r="N3600" s="2">
        <v>418.8</v>
      </c>
      <c r="O3600" s="2">
        <v>351010</v>
      </c>
      <c r="P3600" s="3"/>
      <c r="Q3600" s="3"/>
    </row>
    <row r="3601" spans="1:17" x14ac:dyDescent="0.2">
      <c r="A3601" s="5">
        <v>2015</v>
      </c>
      <c r="B3601" s="4" t="s">
        <v>481</v>
      </c>
      <c r="C3601" s="5" t="s">
        <v>482</v>
      </c>
      <c r="D3601" s="5">
        <v>1559.8</v>
      </c>
      <c r="E3601" s="5">
        <v>4907.3</v>
      </c>
      <c r="F3601" s="5">
        <v>0</v>
      </c>
      <c r="G3601" s="5">
        <v>587.79999999999995</v>
      </c>
      <c r="H3601" s="5">
        <v>4319.5</v>
      </c>
      <c r="I3601" s="5">
        <v>0</v>
      </c>
      <c r="J3601" s="5"/>
      <c r="K3601" s="5">
        <v>0</v>
      </c>
      <c r="L3601" s="5">
        <v>758.5</v>
      </c>
      <c r="M3601" s="5">
        <v>169.7</v>
      </c>
      <c r="N3601" s="5">
        <v>588.79999999999995</v>
      </c>
      <c r="O3601" s="5">
        <v>351010</v>
      </c>
      <c r="P3601" s="3"/>
      <c r="Q3601" s="3"/>
    </row>
    <row r="3602" spans="1:17" x14ac:dyDescent="0.2">
      <c r="A3602" s="2">
        <v>2016</v>
      </c>
      <c r="B3602" s="1" t="s">
        <v>481</v>
      </c>
      <c r="C3602" s="2" t="s">
        <v>482</v>
      </c>
      <c r="D3602" s="2">
        <v>2554.6</v>
      </c>
      <c r="E3602" s="2">
        <v>6486.9</v>
      </c>
      <c r="F3602" s="2">
        <v>0</v>
      </c>
      <c r="G3602" s="2">
        <v>709.1</v>
      </c>
      <c r="H3602" s="2">
        <v>5777.8</v>
      </c>
      <c r="I3602" s="2">
        <v>0</v>
      </c>
      <c r="J3602" s="2"/>
      <c r="K3602" s="2">
        <v>0</v>
      </c>
      <c r="L3602" s="2">
        <v>980.8</v>
      </c>
      <c r="M3602" s="2">
        <v>244.9</v>
      </c>
      <c r="N3602" s="2">
        <v>735.9</v>
      </c>
      <c r="O3602" s="2">
        <v>351010</v>
      </c>
      <c r="P3602" s="3"/>
      <c r="Q3602" s="3"/>
    </row>
    <row r="3603" spans="1:17" x14ac:dyDescent="0.2">
      <c r="A3603" s="5">
        <v>2017</v>
      </c>
      <c r="B3603" s="4" t="s">
        <v>481</v>
      </c>
      <c r="C3603" s="5" t="s">
        <v>482</v>
      </c>
      <c r="D3603" s="5">
        <v>1960.6</v>
      </c>
      <c r="E3603" s="5">
        <v>5758</v>
      </c>
      <c r="F3603" s="5">
        <v>0</v>
      </c>
      <c r="G3603" s="5">
        <v>1031.2</v>
      </c>
      <c r="H3603" s="5">
        <v>4725.2</v>
      </c>
      <c r="I3603" s="5">
        <v>0</v>
      </c>
      <c r="J3603" s="5"/>
      <c r="K3603" s="5"/>
      <c r="L3603" s="5">
        <v>1096.5</v>
      </c>
      <c r="M3603" s="5">
        <v>436.5</v>
      </c>
      <c r="N3603" s="5">
        <v>660</v>
      </c>
      <c r="O3603" s="5">
        <v>351010</v>
      </c>
      <c r="P3603" s="3"/>
      <c r="Q3603" s="3"/>
    </row>
    <row r="3604" spans="1:17" x14ac:dyDescent="0.2">
      <c r="A3604" s="2">
        <v>2018</v>
      </c>
      <c r="B3604" s="1" t="s">
        <v>481</v>
      </c>
      <c r="C3604" s="2" t="s">
        <v>482</v>
      </c>
      <c r="D3604" s="2">
        <v>3063.1</v>
      </c>
      <c r="E3604" s="2">
        <v>7846.7</v>
      </c>
      <c r="F3604" s="2">
        <v>0</v>
      </c>
      <c r="G3604" s="2">
        <v>1159.2</v>
      </c>
      <c r="H3604" s="2">
        <v>6678.8</v>
      </c>
      <c r="I3604" s="2">
        <v>0</v>
      </c>
      <c r="J3604" s="2"/>
      <c r="K3604" s="2">
        <v>-2.9</v>
      </c>
      <c r="L3604" s="2">
        <v>1279.5</v>
      </c>
      <c r="M3604" s="2">
        <v>154.5</v>
      </c>
      <c r="N3604" s="2">
        <v>1127.9000000000001</v>
      </c>
      <c r="O3604" s="2">
        <v>351010</v>
      </c>
      <c r="P3604" s="3"/>
      <c r="Q3604" s="3"/>
    </row>
    <row r="3605" spans="1:17" x14ac:dyDescent="0.2">
      <c r="A3605" s="5">
        <v>2019</v>
      </c>
      <c r="B3605" s="4" t="s">
        <v>481</v>
      </c>
      <c r="C3605" s="5" t="s">
        <v>482</v>
      </c>
      <c r="D3605" s="5">
        <v>3221.7</v>
      </c>
      <c r="E3605" s="5">
        <v>9733.2000000000007</v>
      </c>
      <c r="F3605" s="5">
        <v>76.400000000000006</v>
      </c>
      <c r="G3605" s="5">
        <v>1448.5</v>
      </c>
      <c r="H3605" s="5">
        <v>8263.7999999999993</v>
      </c>
      <c r="I3605" s="5">
        <v>0</v>
      </c>
      <c r="J3605" s="5"/>
      <c r="K3605" s="5">
        <v>2.5</v>
      </c>
      <c r="L3605" s="5">
        <v>1502.2</v>
      </c>
      <c r="M3605" s="5">
        <v>120.4</v>
      </c>
      <c r="N3605" s="5">
        <v>1379.3</v>
      </c>
      <c r="O3605" s="5">
        <v>351010</v>
      </c>
      <c r="P3605" s="3"/>
      <c r="Q3605" s="3"/>
    </row>
    <row r="3606" spans="1:17" x14ac:dyDescent="0.2">
      <c r="A3606" s="2">
        <v>2004</v>
      </c>
      <c r="B3606" s="1" t="s">
        <v>483</v>
      </c>
      <c r="C3606" s="2" t="s">
        <v>484</v>
      </c>
      <c r="D3606" s="2">
        <v>160.126</v>
      </c>
      <c r="E3606" s="2">
        <v>861.19399999999996</v>
      </c>
      <c r="F3606" s="2">
        <v>190</v>
      </c>
      <c r="G3606" s="2">
        <v>731.14599999999996</v>
      </c>
      <c r="H3606" s="2">
        <v>130.048</v>
      </c>
      <c r="I3606" s="2">
        <v>4.38</v>
      </c>
      <c r="J3606" s="2">
        <v>3.0630000000000002</v>
      </c>
      <c r="K3606" s="2"/>
      <c r="L3606" s="2">
        <v>34.462000000000003</v>
      </c>
      <c r="M3606" s="2">
        <v>17.573</v>
      </c>
      <c r="N3606" s="2">
        <v>16.888999999999999</v>
      </c>
      <c r="O3606" s="2">
        <v>451020</v>
      </c>
      <c r="P3606" s="3"/>
      <c r="Q3606" s="3"/>
    </row>
    <row r="3607" spans="1:17" x14ac:dyDescent="0.2">
      <c r="A3607" s="5">
        <v>2005</v>
      </c>
      <c r="B3607" s="4" t="s">
        <v>483</v>
      </c>
      <c r="C3607" s="5" t="s">
        <v>484</v>
      </c>
      <c r="D3607" s="5">
        <v>70.581999999999994</v>
      </c>
      <c r="E3607" s="5">
        <v>1026.617</v>
      </c>
      <c r="F3607" s="5">
        <v>246.667</v>
      </c>
      <c r="G3607" s="5">
        <v>880.029</v>
      </c>
      <c r="H3607" s="5">
        <v>146.58799999999999</v>
      </c>
      <c r="I3607" s="5">
        <v>13.214</v>
      </c>
      <c r="J3607" s="5">
        <v>2.1419999999999999</v>
      </c>
      <c r="K3607" s="5"/>
      <c r="L3607" s="5">
        <v>5.4379999999999997</v>
      </c>
      <c r="M3607" s="5">
        <v>7.875</v>
      </c>
      <c r="N3607" s="5">
        <v>-2.4369999999999998</v>
      </c>
      <c r="O3607" s="5">
        <v>451020</v>
      </c>
      <c r="P3607" s="3"/>
      <c r="Q3607" s="3"/>
    </row>
    <row r="3608" spans="1:17" x14ac:dyDescent="0.2">
      <c r="A3608" s="2">
        <v>2006</v>
      </c>
      <c r="B3608" s="1" t="s">
        <v>483</v>
      </c>
      <c r="C3608" s="2" t="s">
        <v>484</v>
      </c>
      <c r="D3608" s="2">
        <v>68.100999999999999</v>
      </c>
      <c r="E3608" s="2">
        <v>1039.7929999999999</v>
      </c>
      <c r="F3608" s="2">
        <v>370</v>
      </c>
      <c r="G3608" s="2">
        <v>1013.475</v>
      </c>
      <c r="H3608" s="2">
        <v>26.318000000000001</v>
      </c>
      <c r="I3608" s="2">
        <v>19.097999999999999</v>
      </c>
      <c r="J3608" s="2">
        <v>2.5169999999999999</v>
      </c>
      <c r="K3608" s="2"/>
      <c r="L3608" s="2">
        <v>85.872</v>
      </c>
      <c r="M3608" s="2">
        <v>27.68</v>
      </c>
      <c r="N3608" s="2">
        <v>58.192</v>
      </c>
      <c r="O3608" s="2">
        <v>451020</v>
      </c>
      <c r="P3608" s="3"/>
      <c r="Q3608" s="3"/>
    </row>
    <row r="3609" spans="1:17" x14ac:dyDescent="0.2">
      <c r="A3609" s="5">
        <v>2007</v>
      </c>
      <c r="B3609" s="4" t="s">
        <v>483</v>
      </c>
      <c r="C3609" s="5" t="s">
        <v>484</v>
      </c>
      <c r="D3609" s="5">
        <v>109.94499999999999</v>
      </c>
      <c r="E3609" s="5">
        <v>1133.21</v>
      </c>
      <c r="F3609" s="5">
        <v>394</v>
      </c>
      <c r="G3609" s="5">
        <v>1115.712</v>
      </c>
      <c r="H3609" s="5">
        <v>17.498000000000001</v>
      </c>
      <c r="I3609" s="5">
        <v>25.065999999999999</v>
      </c>
      <c r="J3609" s="5">
        <v>2.9119999999999999</v>
      </c>
      <c r="K3609" s="5"/>
      <c r="L3609" s="5">
        <v>114.161</v>
      </c>
      <c r="M3609" s="5">
        <v>40.607999999999997</v>
      </c>
      <c r="N3609" s="5">
        <v>73.552999999999997</v>
      </c>
      <c r="O3609" s="5">
        <v>451020</v>
      </c>
      <c r="P3609" s="3"/>
      <c r="Q3609" s="3"/>
    </row>
    <row r="3610" spans="1:17" x14ac:dyDescent="0.2">
      <c r="A3610" s="2">
        <v>2008</v>
      </c>
      <c r="B3610" s="1" t="s">
        <v>483</v>
      </c>
      <c r="C3610" s="2" t="s">
        <v>484</v>
      </c>
      <c r="D3610" s="2">
        <v>140.929</v>
      </c>
      <c r="E3610" s="2">
        <v>1093.0650000000001</v>
      </c>
      <c r="F3610" s="2">
        <v>416.25</v>
      </c>
      <c r="G3610" s="2">
        <v>1114.3810000000001</v>
      </c>
      <c r="H3610" s="2">
        <v>-21.315999999999999</v>
      </c>
      <c r="I3610" s="2">
        <v>22.39</v>
      </c>
      <c r="J3610" s="2">
        <v>3.121</v>
      </c>
      <c r="K3610" s="2"/>
      <c r="L3610" s="2">
        <v>144.74100000000001</v>
      </c>
      <c r="M3610" s="2">
        <v>47.593000000000004</v>
      </c>
      <c r="N3610" s="2">
        <v>103.871</v>
      </c>
      <c r="O3610" s="2">
        <v>451020</v>
      </c>
      <c r="P3610" s="3"/>
      <c r="Q3610" s="3"/>
    </row>
    <row r="3611" spans="1:17" x14ac:dyDescent="0.2">
      <c r="A3611" s="5">
        <v>2009</v>
      </c>
      <c r="B3611" s="4" t="s">
        <v>483</v>
      </c>
      <c r="C3611" s="5" t="s">
        <v>484</v>
      </c>
      <c r="D3611" s="5">
        <v>116.574</v>
      </c>
      <c r="E3611" s="5">
        <v>1215.279</v>
      </c>
      <c r="F3611" s="5">
        <v>329</v>
      </c>
      <c r="G3611" s="5">
        <v>1102.7439999999999</v>
      </c>
      <c r="H3611" s="5">
        <v>112.535</v>
      </c>
      <c r="I3611" s="5">
        <v>16.861999999999998</v>
      </c>
      <c r="J3611" s="5">
        <v>0.83</v>
      </c>
      <c r="K3611" s="5"/>
      <c r="L3611" s="5">
        <v>115.526</v>
      </c>
      <c r="M3611" s="5">
        <v>32.561999999999998</v>
      </c>
      <c r="N3611" s="5">
        <v>82.963999999999999</v>
      </c>
      <c r="O3611" s="5">
        <v>451020</v>
      </c>
      <c r="P3611" s="3"/>
      <c r="Q3611" s="3"/>
    </row>
    <row r="3612" spans="1:17" x14ac:dyDescent="0.2">
      <c r="A3612" s="2">
        <v>2010</v>
      </c>
      <c r="B3612" s="1" t="s">
        <v>483</v>
      </c>
      <c r="C3612" s="2" t="s">
        <v>484</v>
      </c>
      <c r="D3612" s="2">
        <v>120.181</v>
      </c>
      <c r="E3612" s="2">
        <v>1285.6579999999999</v>
      </c>
      <c r="F3612" s="2">
        <v>220.15600000000001</v>
      </c>
      <c r="G3612" s="2">
        <v>1098.6020000000001</v>
      </c>
      <c r="H3612" s="2">
        <v>187.05600000000001</v>
      </c>
      <c r="I3612" s="2">
        <v>13.071999999999999</v>
      </c>
      <c r="J3612" s="2">
        <v>1.1559999999999999</v>
      </c>
      <c r="K3612" s="2"/>
      <c r="L3612" s="2">
        <v>134.08500000000001</v>
      </c>
      <c r="M3612" s="2">
        <v>37.799999999999997</v>
      </c>
      <c r="N3612" s="2">
        <v>96.284999999999997</v>
      </c>
      <c r="O3612" s="2">
        <v>451020</v>
      </c>
      <c r="P3612" s="3"/>
      <c r="Q3612" s="3"/>
    </row>
    <row r="3613" spans="1:17" x14ac:dyDescent="0.2">
      <c r="A3613" s="5">
        <v>2011</v>
      </c>
      <c r="B3613" s="4" t="s">
        <v>483</v>
      </c>
      <c r="C3613" s="5" t="s">
        <v>484</v>
      </c>
      <c r="D3613" s="5">
        <v>142.739</v>
      </c>
      <c r="E3613" s="5">
        <v>1379.8720000000001</v>
      </c>
      <c r="F3613" s="5">
        <v>200</v>
      </c>
      <c r="G3613" s="5">
        <v>1198.088</v>
      </c>
      <c r="H3613" s="5">
        <v>181.78399999999999</v>
      </c>
      <c r="I3613" s="5">
        <v>11.215999999999999</v>
      </c>
      <c r="J3613" s="5">
        <v>1.2490000000000001</v>
      </c>
      <c r="K3613" s="5"/>
      <c r="L3613" s="5">
        <v>202.184</v>
      </c>
      <c r="M3613" s="5">
        <v>65.281999999999996</v>
      </c>
      <c r="N3613" s="5">
        <v>136.90199999999999</v>
      </c>
      <c r="O3613" s="5">
        <v>451020</v>
      </c>
      <c r="P3613" s="3"/>
      <c r="Q3613" s="3"/>
    </row>
    <row r="3614" spans="1:17" x14ac:dyDescent="0.2">
      <c r="A3614" s="2">
        <v>2012</v>
      </c>
      <c r="B3614" s="1" t="s">
        <v>483</v>
      </c>
      <c r="C3614" s="2" t="s">
        <v>484</v>
      </c>
      <c r="D3614" s="2">
        <v>299.85199999999998</v>
      </c>
      <c r="E3614" s="2">
        <v>1621.277</v>
      </c>
      <c r="F3614" s="2">
        <v>205</v>
      </c>
      <c r="G3614" s="2">
        <v>1314.604</v>
      </c>
      <c r="H3614" s="2">
        <v>306.673</v>
      </c>
      <c r="I3614" s="2">
        <v>9.9049999999999994</v>
      </c>
      <c r="J3614" s="2">
        <v>1.046</v>
      </c>
      <c r="K3614" s="2"/>
      <c r="L3614" s="2">
        <v>235.596</v>
      </c>
      <c r="M3614" s="2">
        <v>69.692999999999998</v>
      </c>
      <c r="N3614" s="2">
        <v>165.90299999999999</v>
      </c>
      <c r="O3614" s="2">
        <v>451020</v>
      </c>
      <c r="P3614" s="3"/>
      <c r="Q3614" s="3"/>
    </row>
    <row r="3615" spans="1:17" x14ac:dyDescent="0.2">
      <c r="A3615" s="5">
        <v>2013</v>
      </c>
      <c r="B3615" s="4" t="s">
        <v>483</v>
      </c>
      <c r="C3615" s="5" t="s">
        <v>484</v>
      </c>
      <c r="D3615" s="5">
        <v>423.99</v>
      </c>
      <c r="E3615" s="5">
        <v>1783.5820000000001</v>
      </c>
      <c r="F3615" s="5">
        <v>205</v>
      </c>
      <c r="G3615" s="5">
        <v>1422.2660000000001</v>
      </c>
      <c r="H3615" s="5">
        <v>361.31599999999997</v>
      </c>
      <c r="I3615" s="5">
        <v>10.388</v>
      </c>
      <c r="J3615" s="5">
        <v>1.5509999999999999</v>
      </c>
      <c r="K3615" s="5"/>
      <c r="L3615" s="5">
        <v>266.43900000000002</v>
      </c>
      <c r="M3615" s="5">
        <v>83.638000000000005</v>
      </c>
      <c r="N3615" s="5">
        <v>182.80099999999999</v>
      </c>
      <c r="O3615" s="5">
        <v>451020</v>
      </c>
      <c r="P3615" s="3"/>
      <c r="Q3615" s="3"/>
    </row>
    <row r="3616" spans="1:17" x14ac:dyDescent="0.2">
      <c r="A3616" s="2">
        <v>2014</v>
      </c>
      <c r="B3616" s="1" t="s">
        <v>483</v>
      </c>
      <c r="C3616" s="2" t="s">
        <v>484</v>
      </c>
      <c r="D3616" s="2">
        <v>365.30200000000002</v>
      </c>
      <c r="E3616" s="2">
        <v>1904.3510000000001</v>
      </c>
      <c r="F3616" s="2">
        <v>405</v>
      </c>
      <c r="G3616" s="2">
        <v>1743.18</v>
      </c>
      <c r="H3616" s="2">
        <v>161.17099999999999</v>
      </c>
      <c r="I3616" s="2">
        <v>12.3</v>
      </c>
      <c r="J3616" s="2">
        <v>1.413</v>
      </c>
      <c r="K3616" s="2">
        <v>0</v>
      </c>
      <c r="L3616" s="2">
        <v>274.68299999999999</v>
      </c>
      <c r="M3616" s="2">
        <v>90.917000000000002</v>
      </c>
      <c r="N3616" s="2">
        <v>183.76599999999999</v>
      </c>
      <c r="O3616" s="2">
        <v>451020</v>
      </c>
      <c r="P3616" s="3"/>
      <c r="Q3616" s="3"/>
    </row>
    <row r="3617" spans="1:17" x14ac:dyDescent="0.2">
      <c r="A3617" s="5">
        <v>2015</v>
      </c>
      <c r="B3617" s="4" t="s">
        <v>483</v>
      </c>
      <c r="C3617" s="5" t="s">
        <v>484</v>
      </c>
      <c r="D3617" s="5">
        <v>372.976</v>
      </c>
      <c r="E3617" s="5">
        <v>2174.6860000000001</v>
      </c>
      <c r="F3617" s="5">
        <v>825</v>
      </c>
      <c r="G3617" s="5">
        <v>2307.0859999999998</v>
      </c>
      <c r="H3617" s="5">
        <v>-132.4</v>
      </c>
      <c r="I3617" s="5">
        <v>22.547999999999998</v>
      </c>
      <c r="J3617" s="5">
        <v>1.766</v>
      </c>
      <c r="K3617" s="5">
        <v>0</v>
      </c>
      <c r="L3617" s="5">
        <v>272.21100000000001</v>
      </c>
      <c r="M3617" s="5">
        <v>96.575999999999993</v>
      </c>
      <c r="N3617" s="5">
        <v>175.63499999999999</v>
      </c>
      <c r="O3617" s="5">
        <v>451020</v>
      </c>
      <c r="P3617" s="3"/>
      <c r="Q3617" s="3"/>
    </row>
    <row r="3618" spans="1:17" x14ac:dyDescent="0.2">
      <c r="A3618" s="2">
        <v>2016</v>
      </c>
      <c r="B3618" s="1" t="s">
        <v>483</v>
      </c>
      <c r="C3618" s="2" t="s">
        <v>484</v>
      </c>
      <c r="D3618" s="2">
        <v>474.233</v>
      </c>
      <c r="E3618" s="2">
        <v>2367.335</v>
      </c>
      <c r="F3618" s="2">
        <v>694.39099999999996</v>
      </c>
      <c r="G3618" s="2">
        <v>2306.4569999999999</v>
      </c>
      <c r="H3618" s="2">
        <v>60.878</v>
      </c>
      <c r="I3618" s="2">
        <v>26.265000000000001</v>
      </c>
      <c r="J3618" s="2">
        <v>2.4489999999999998</v>
      </c>
      <c r="K3618" s="2">
        <v>0</v>
      </c>
      <c r="L3618" s="2">
        <v>288.43099999999998</v>
      </c>
      <c r="M3618" s="2">
        <v>94.849000000000004</v>
      </c>
      <c r="N3618" s="2">
        <v>193.58199999999999</v>
      </c>
      <c r="O3618" s="2">
        <v>451020</v>
      </c>
      <c r="P3618" s="3"/>
      <c r="Q3618" s="3"/>
    </row>
    <row r="3619" spans="1:17" x14ac:dyDescent="0.2">
      <c r="A3619" s="5">
        <v>2017</v>
      </c>
      <c r="B3619" s="4" t="s">
        <v>483</v>
      </c>
      <c r="C3619" s="5" t="s">
        <v>484</v>
      </c>
      <c r="D3619" s="5">
        <v>538.90800000000002</v>
      </c>
      <c r="E3619" s="5">
        <v>7283.1729999999998</v>
      </c>
      <c r="F3619" s="5">
        <v>3278.8449999999998</v>
      </c>
      <c r="G3619" s="5">
        <v>6299.7079999999996</v>
      </c>
      <c r="H3619" s="5">
        <v>983.46500000000003</v>
      </c>
      <c r="I3619" s="5">
        <v>121.84699999999999</v>
      </c>
      <c r="J3619" s="5">
        <v>3.0110000000000001</v>
      </c>
      <c r="K3619" s="5">
        <v>0</v>
      </c>
      <c r="L3619" s="5">
        <v>-127.81699999999999</v>
      </c>
      <c r="M3619" s="5">
        <v>-131.096</v>
      </c>
      <c r="N3619" s="5">
        <v>3.2789999999999999</v>
      </c>
      <c r="O3619" s="5">
        <v>451020</v>
      </c>
      <c r="P3619" s="3"/>
      <c r="Q3619" s="3"/>
    </row>
    <row r="3620" spans="1:17" x14ac:dyDescent="0.2">
      <c r="A3620" s="2">
        <v>2018</v>
      </c>
      <c r="B3620" s="1" t="s">
        <v>483</v>
      </c>
      <c r="C3620" s="2" t="s">
        <v>484</v>
      </c>
      <c r="D3620" s="2">
        <v>158.66300000000001</v>
      </c>
      <c r="E3620" s="2">
        <v>6201.4740000000002</v>
      </c>
      <c r="F3620" s="2">
        <v>2281.6869999999999</v>
      </c>
      <c r="G3620" s="2">
        <v>5350.7169999999996</v>
      </c>
      <c r="H3620" s="2">
        <v>850.75699999999995</v>
      </c>
      <c r="I3620" s="2">
        <v>119.874</v>
      </c>
      <c r="J3620" s="2">
        <v>2.5659999999999998</v>
      </c>
      <c r="K3620" s="2">
        <v>0</v>
      </c>
      <c r="L3620" s="2">
        <v>181.12100000000001</v>
      </c>
      <c r="M3620" s="2">
        <v>58.664999999999999</v>
      </c>
      <c r="N3620" s="2">
        <v>122.456</v>
      </c>
      <c r="O3620" s="2">
        <v>451020</v>
      </c>
      <c r="P3620" s="3"/>
      <c r="Q3620" s="3"/>
    </row>
    <row r="3621" spans="1:17" x14ac:dyDescent="0.2">
      <c r="A3621" s="5">
        <v>2019</v>
      </c>
      <c r="B3621" s="4" t="s">
        <v>483</v>
      </c>
      <c r="C3621" s="5" t="s">
        <v>484</v>
      </c>
      <c r="D3621" s="5">
        <v>280.83600000000001</v>
      </c>
      <c r="E3621" s="5">
        <v>7151.2939999999999</v>
      </c>
      <c r="F3621" s="5">
        <v>3092.6550000000002</v>
      </c>
      <c r="G3621" s="5">
        <v>6212.701</v>
      </c>
      <c r="H3621" s="5">
        <v>938.59299999999996</v>
      </c>
      <c r="I3621" s="5">
        <v>102.831</v>
      </c>
      <c r="J3621" s="5">
        <v>3.0259999999999998</v>
      </c>
      <c r="K3621" s="5">
        <v>0</v>
      </c>
      <c r="L3621" s="5">
        <v>275.73899999999998</v>
      </c>
      <c r="M3621" s="5">
        <v>42.448999999999998</v>
      </c>
      <c r="N3621" s="5">
        <v>233.29</v>
      </c>
      <c r="O3621" s="5">
        <v>451020</v>
      </c>
      <c r="P3621" s="3"/>
      <c r="Q3621" s="3"/>
    </row>
    <row r="3622" spans="1:17" x14ac:dyDescent="0.2">
      <c r="A3622" s="2">
        <v>2004</v>
      </c>
      <c r="B3622" s="1" t="s">
        <v>485</v>
      </c>
      <c r="C3622" s="2" t="s">
        <v>486</v>
      </c>
      <c r="D3622" s="2">
        <v>667.39</v>
      </c>
      <c r="E3622" s="2">
        <v>11351.933999999999</v>
      </c>
      <c r="F3622" s="2">
        <v>925.24699999999996</v>
      </c>
      <c r="G3622" s="2">
        <v>3664.3240000000001</v>
      </c>
      <c r="H3622" s="2">
        <v>7627.61</v>
      </c>
      <c r="I3622" s="2">
        <v>73.436000000000007</v>
      </c>
      <c r="J3622" s="2">
        <v>25.614000000000001</v>
      </c>
      <c r="K3622" s="2"/>
      <c r="L3622" s="2">
        <v>1999.405</v>
      </c>
      <c r="M3622" s="2">
        <v>659.8</v>
      </c>
      <c r="N3622" s="2">
        <v>1338.694</v>
      </c>
      <c r="O3622" s="2">
        <v>201060</v>
      </c>
      <c r="P3622" s="3"/>
      <c r="Q3622" s="3"/>
    </row>
    <row r="3623" spans="1:17" x14ac:dyDescent="0.2">
      <c r="A3623" s="5">
        <v>2005</v>
      </c>
      <c r="B3623" s="4" t="s">
        <v>485</v>
      </c>
      <c r="C3623" s="5" t="s">
        <v>486</v>
      </c>
      <c r="D3623" s="5">
        <v>370.41699999999997</v>
      </c>
      <c r="E3623" s="5">
        <v>11445.643</v>
      </c>
      <c r="F3623" s="5">
        <v>970.41099999999994</v>
      </c>
      <c r="G3623" s="5">
        <v>3858.748</v>
      </c>
      <c r="H3623" s="5">
        <v>7546.8950000000004</v>
      </c>
      <c r="I3623" s="5">
        <v>90.477000000000004</v>
      </c>
      <c r="J3623" s="5">
        <v>27.861000000000001</v>
      </c>
      <c r="K3623" s="5"/>
      <c r="L3623" s="5">
        <v>2181.569</v>
      </c>
      <c r="M3623" s="5">
        <v>686.7</v>
      </c>
      <c r="N3623" s="5">
        <v>1494.8689999999999</v>
      </c>
      <c r="O3623" s="5">
        <v>201060</v>
      </c>
      <c r="P3623" s="3"/>
      <c r="Q3623" s="3"/>
    </row>
    <row r="3624" spans="1:17" x14ac:dyDescent="0.2">
      <c r="A3624" s="2">
        <v>2006</v>
      </c>
      <c r="B3624" s="1" t="s">
        <v>485</v>
      </c>
      <c r="C3624" s="2" t="s">
        <v>486</v>
      </c>
      <c r="D3624" s="2">
        <v>590.20699999999999</v>
      </c>
      <c r="E3624" s="2">
        <v>13880.439</v>
      </c>
      <c r="F3624" s="2">
        <v>972.29399999999998</v>
      </c>
      <c r="G3624" s="2">
        <v>4862.9309999999996</v>
      </c>
      <c r="H3624" s="2">
        <v>9017.5079999999998</v>
      </c>
      <c r="I3624" s="2">
        <v>85.606999999999999</v>
      </c>
      <c r="J3624" s="2">
        <v>30.9</v>
      </c>
      <c r="K3624" s="2"/>
      <c r="L3624" s="2">
        <v>2445.2460000000001</v>
      </c>
      <c r="M3624" s="2">
        <v>727.5</v>
      </c>
      <c r="N3624" s="2">
        <v>1717.7460000000001</v>
      </c>
      <c r="O3624" s="2">
        <v>201060</v>
      </c>
      <c r="P3624" s="3"/>
      <c r="Q3624" s="3"/>
    </row>
    <row r="3625" spans="1:17" x14ac:dyDescent="0.2">
      <c r="A3625" s="5">
        <v>2007</v>
      </c>
      <c r="B3625" s="4" t="s">
        <v>485</v>
      </c>
      <c r="C3625" s="5" t="s">
        <v>486</v>
      </c>
      <c r="D3625" s="5">
        <v>827.524</v>
      </c>
      <c r="E3625" s="5">
        <v>15525.861999999999</v>
      </c>
      <c r="F3625" s="5">
        <v>2047.4290000000001</v>
      </c>
      <c r="G3625" s="5">
        <v>6174.5370000000003</v>
      </c>
      <c r="H3625" s="5">
        <v>9351.3250000000007</v>
      </c>
      <c r="I3625" s="5">
        <v>102.092</v>
      </c>
      <c r="J3625" s="5">
        <v>20.164000000000001</v>
      </c>
      <c r="K3625" s="5"/>
      <c r="L3625" s="5">
        <v>2580.9789999999998</v>
      </c>
      <c r="M3625" s="5">
        <v>754.9</v>
      </c>
      <c r="N3625" s="5">
        <v>1869.8620000000001</v>
      </c>
      <c r="O3625" s="5">
        <v>201060</v>
      </c>
      <c r="P3625" s="3"/>
      <c r="Q3625" s="3"/>
    </row>
    <row r="3626" spans="1:17" x14ac:dyDescent="0.2">
      <c r="A3626" s="2">
        <v>2008</v>
      </c>
      <c r="B3626" s="1" t="s">
        <v>485</v>
      </c>
      <c r="C3626" s="2" t="s">
        <v>486</v>
      </c>
      <c r="D3626" s="2">
        <v>742.95</v>
      </c>
      <c r="E3626" s="2">
        <v>15213.083000000001</v>
      </c>
      <c r="F3626" s="2">
        <v>1753.125</v>
      </c>
      <c r="G3626" s="2">
        <v>7549.6080000000002</v>
      </c>
      <c r="H3626" s="2">
        <v>7663.4750000000004</v>
      </c>
      <c r="I3626" s="2">
        <v>152.47200000000001</v>
      </c>
      <c r="J3626" s="2">
        <v>29.088999999999999</v>
      </c>
      <c r="K3626" s="2"/>
      <c r="L3626" s="2">
        <v>2191.366</v>
      </c>
      <c r="M3626" s="2">
        <v>608.1</v>
      </c>
      <c r="N3626" s="2">
        <v>1519.0029999999999</v>
      </c>
      <c r="O3626" s="2">
        <v>201060</v>
      </c>
      <c r="P3626" s="3"/>
      <c r="Q3626" s="3"/>
    </row>
    <row r="3627" spans="1:17" x14ac:dyDescent="0.2">
      <c r="A3627" s="5">
        <v>2009</v>
      </c>
      <c r="B3627" s="4" t="s">
        <v>485</v>
      </c>
      <c r="C3627" s="5" t="s">
        <v>486</v>
      </c>
      <c r="D3627" s="5">
        <v>1318.7719999999999</v>
      </c>
      <c r="E3627" s="5">
        <v>16081.984</v>
      </c>
      <c r="F3627" s="5">
        <v>2922.9940000000001</v>
      </c>
      <c r="G3627" s="5">
        <v>7264.1080000000002</v>
      </c>
      <c r="H3627" s="5">
        <v>8808.2070000000003</v>
      </c>
      <c r="I3627" s="5">
        <v>164.839</v>
      </c>
      <c r="J3627" s="5">
        <v>17.550999999999998</v>
      </c>
      <c r="K3627" s="5"/>
      <c r="L3627" s="5">
        <v>1213.79</v>
      </c>
      <c r="M3627" s="5">
        <v>244.3</v>
      </c>
      <c r="N3627" s="5">
        <v>947.00900000000001</v>
      </c>
      <c r="O3627" s="5">
        <v>201060</v>
      </c>
      <c r="P3627" s="3"/>
      <c r="Q3627" s="3"/>
    </row>
    <row r="3628" spans="1:17" x14ac:dyDescent="0.2">
      <c r="A3628" s="2">
        <v>2010</v>
      </c>
      <c r="B3628" s="1" t="s">
        <v>485</v>
      </c>
      <c r="C3628" s="2" t="s">
        <v>486</v>
      </c>
      <c r="D3628" s="2">
        <v>1190.038</v>
      </c>
      <c r="E3628" s="2">
        <v>16250.272999999999</v>
      </c>
      <c r="F3628" s="2">
        <v>2764.1950000000002</v>
      </c>
      <c r="G3628" s="2">
        <v>6869.027</v>
      </c>
      <c r="H3628" s="2">
        <v>9370.2759999999998</v>
      </c>
      <c r="I3628" s="2">
        <v>175.45599999999999</v>
      </c>
      <c r="J3628" s="2">
        <v>22.42</v>
      </c>
      <c r="K3628" s="2"/>
      <c r="L3628" s="2">
        <v>2211.9929999999999</v>
      </c>
      <c r="M3628" s="2">
        <v>684.8</v>
      </c>
      <c r="N3628" s="2">
        <v>1527.193</v>
      </c>
      <c r="O3628" s="2">
        <v>201060</v>
      </c>
      <c r="P3628" s="3"/>
      <c r="Q3628" s="3"/>
    </row>
    <row r="3629" spans="1:17" x14ac:dyDescent="0.2">
      <c r="A3629" s="5">
        <v>2011</v>
      </c>
      <c r="B3629" s="4" t="s">
        <v>485</v>
      </c>
      <c r="C3629" s="5" t="s">
        <v>486</v>
      </c>
      <c r="D3629" s="5">
        <v>1177.875</v>
      </c>
      <c r="E3629" s="5">
        <v>17983.513999999999</v>
      </c>
      <c r="F3629" s="5">
        <v>3750.5410000000002</v>
      </c>
      <c r="G3629" s="5">
        <v>7949.45</v>
      </c>
      <c r="H3629" s="5">
        <v>10017.790999999999</v>
      </c>
      <c r="I3629" s="5">
        <v>192.13300000000001</v>
      </c>
      <c r="J3629" s="5">
        <v>40.276000000000003</v>
      </c>
      <c r="K3629" s="5"/>
      <c r="L3629" s="5">
        <v>2592.7139999999999</v>
      </c>
      <c r="M3629" s="5">
        <v>575.70000000000005</v>
      </c>
      <c r="N3629" s="5">
        <v>2071.384</v>
      </c>
      <c r="O3629" s="5">
        <v>201060</v>
      </c>
      <c r="P3629" s="3"/>
      <c r="Q3629" s="3"/>
    </row>
    <row r="3630" spans="1:17" x14ac:dyDescent="0.2">
      <c r="A3630" s="2">
        <v>2012</v>
      </c>
      <c r="B3630" s="1" t="s">
        <v>485</v>
      </c>
      <c r="C3630" s="2" t="s">
        <v>486</v>
      </c>
      <c r="D3630" s="2">
        <v>2779</v>
      </c>
      <c r="E3630" s="2">
        <v>19309</v>
      </c>
      <c r="F3630" s="2">
        <v>4595</v>
      </c>
      <c r="G3630" s="2">
        <v>8739</v>
      </c>
      <c r="H3630" s="2">
        <v>10561</v>
      </c>
      <c r="I3630" s="2">
        <v>214</v>
      </c>
      <c r="J3630" s="2">
        <v>40</v>
      </c>
      <c r="K3630" s="2"/>
      <c r="L3630" s="2">
        <v>3603</v>
      </c>
      <c r="M3630" s="2">
        <v>1108</v>
      </c>
      <c r="N3630" s="2">
        <v>2870</v>
      </c>
      <c r="O3630" s="2">
        <v>201060</v>
      </c>
      <c r="P3630" s="3"/>
      <c r="Q3630" s="3"/>
    </row>
    <row r="3631" spans="1:17" x14ac:dyDescent="0.2">
      <c r="A3631" s="5">
        <v>2013</v>
      </c>
      <c r="B3631" s="4" t="s">
        <v>485</v>
      </c>
      <c r="C3631" s="5" t="s">
        <v>486</v>
      </c>
      <c r="D3631" s="5">
        <v>3618</v>
      </c>
      <c r="E3631" s="5">
        <v>19966</v>
      </c>
      <c r="F3631" s="5">
        <v>4627</v>
      </c>
      <c r="G3631" s="5">
        <v>10257</v>
      </c>
      <c r="H3631" s="5">
        <v>9703</v>
      </c>
      <c r="I3631" s="5">
        <v>239</v>
      </c>
      <c r="J3631" s="5">
        <v>50</v>
      </c>
      <c r="K3631" s="5"/>
      <c r="L3631" s="5">
        <v>2347</v>
      </c>
      <c r="M3631" s="5">
        <v>717</v>
      </c>
      <c r="N3631" s="5">
        <v>1679</v>
      </c>
      <c r="O3631" s="5">
        <v>201060</v>
      </c>
      <c r="P3631" s="3"/>
      <c r="Q3631" s="3"/>
    </row>
    <row r="3632" spans="1:17" x14ac:dyDescent="0.2">
      <c r="A3632" s="2">
        <v>2014</v>
      </c>
      <c r="B3632" s="1" t="s">
        <v>485</v>
      </c>
      <c r="C3632" s="2" t="s">
        <v>486</v>
      </c>
      <c r="D3632" s="2">
        <v>3990</v>
      </c>
      <c r="E3632" s="2">
        <v>17678</v>
      </c>
      <c r="F3632" s="2">
        <v>5982</v>
      </c>
      <c r="G3632" s="2">
        <v>10854</v>
      </c>
      <c r="H3632" s="2">
        <v>6819</v>
      </c>
      <c r="I3632" s="2">
        <v>250</v>
      </c>
      <c r="J3632" s="2">
        <v>65</v>
      </c>
      <c r="K3632" s="2"/>
      <c r="L3632" s="2">
        <v>2699</v>
      </c>
      <c r="M3632" s="2">
        <v>809</v>
      </c>
      <c r="N3632" s="2">
        <v>2946</v>
      </c>
      <c r="O3632" s="2">
        <v>201060</v>
      </c>
      <c r="P3632" s="3"/>
      <c r="Q3632" s="3"/>
    </row>
    <row r="3633" spans="1:17" x14ac:dyDescent="0.2">
      <c r="A3633" s="5">
        <v>2015</v>
      </c>
      <c r="B3633" s="4" t="s">
        <v>485</v>
      </c>
      <c r="C3633" s="5" t="s">
        <v>486</v>
      </c>
      <c r="D3633" s="5">
        <v>3090</v>
      </c>
      <c r="E3633" s="5">
        <v>15729</v>
      </c>
      <c r="F3633" s="5">
        <v>6897</v>
      </c>
      <c r="G3633" s="5">
        <v>10501</v>
      </c>
      <c r="H3633" s="5">
        <v>5224</v>
      </c>
      <c r="I3633" s="5">
        <v>226</v>
      </c>
      <c r="J3633" s="5">
        <v>52</v>
      </c>
      <c r="K3633" s="5"/>
      <c r="L3633" s="5">
        <v>2719</v>
      </c>
      <c r="M3633" s="5">
        <v>820</v>
      </c>
      <c r="N3633" s="5">
        <v>1899</v>
      </c>
      <c r="O3633" s="5">
        <v>201060</v>
      </c>
      <c r="P3633" s="3"/>
      <c r="Q3633" s="3"/>
    </row>
    <row r="3634" spans="1:17" x14ac:dyDescent="0.2">
      <c r="A3634" s="2">
        <v>2016</v>
      </c>
      <c r="B3634" s="1" t="s">
        <v>485</v>
      </c>
      <c r="C3634" s="2" t="s">
        <v>486</v>
      </c>
      <c r="D3634" s="2">
        <v>2472</v>
      </c>
      <c r="E3634" s="2">
        <v>15201</v>
      </c>
      <c r="F3634" s="2">
        <v>7827</v>
      </c>
      <c r="G3634" s="2">
        <v>10942</v>
      </c>
      <c r="H3634" s="2">
        <v>4254</v>
      </c>
      <c r="I3634" s="2">
        <v>237</v>
      </c>
      <c r="J3634" s="2">
        <v>38</v>
      </c>
      <c r="K3634" s="2"/>
      <c r="L3634" s="2">
        <v>2908</v>
      </c>
      <c r="M3634" s="2">
        <v>873</v>
      </c>
      <c r="N3634" s="2">
        <v>2035</v>
      </c>
      <c r="O3634" s="2">
        <v>201060</v>
      </c>
      <c r="P3634" s="3"/>
      <c r="Q3634" s="3"/>
    </row>
    <row r="3635" spans="1:17" x14ac:dyDescent="0.2">
      <c r="A3635" s="5">
        <v>2017</v>
      </c>
      <c r="B3635" s="4" t="s">
        <v>485</v>
      </c>
      <c r="C3635" s="5" t="s">
        <v>486</v>
      </c>
      <c r="D3635" s="5">
        <v>3094</v>
      </c>
      <c r="E3635" s="5">
        <v>16780</v>
      </c>
      <c r="F3635" s="5">
        <v>7479</v>
      </c>
      <c r="G3635" s="5">
        <v>12191</v>
      </c>
      <c r="H3635" s="5">
        <v>4585</v>
      </c>
      <c r="I3635" s="5">
        <v>260</v>
      </c>
      <c r="J3635" s="5">
        <v>45</v>
      </c>
      <c r="K3635" s="5"/>
      <c r="L3635" s="5">
        <v>3270</v>
      </c>
      <c r="M3635" s="5">
        <v>1583</v>
      </c>
      <c r="N3635" s="5">
        <v>1687</v>
      </c>
      <c r="O3635" s="5">
        <v>201060</v>
      </c>
      <c r="P3635" s="3"/>
      <c r="Q3635" s="3"/>
    </row>
    <row r="3636" spans="1:17" x14ac:dyDescent="0.2">
      <c r="A3636" s="2">
        <v>2018</v>
      </c>
      <c r="B3636" s="1" t="s">
        <v>485</v>
      </c>
      <c r="C3636" s="2" t="s">
        <v>486</v>
      </c>
      <c r="D3636" s="2">
        <v>1504</v>
      </c>
      <c r="E3636" s="2">
        <v>14870</v>
      </c>
      <c r="F3636" s="2">
        <v>7379</v>
      </c>
      <c r="G3636" s="2">
        <v>11612</v>
      </c>
      <c r="H3636" s="2">
        <v>3254</v>
      </c>
      <c r="I3636" s="2">
        <v>257</v>
      </c>
      <c r="J3636" s="2">
        <v>35</v>
      </c>
      <c r="K3636" s="2"/>
      <c r="L3636" s="2">
        <v>3394</v>
      </c>
      <c r="M3636" s="2">
        <v>831</v>
      </c>
      <c r="N3636" s="2">
        <v>2563</v>
      </c>
      <c r="O3636" s="2">
        <v>201060</v>
      </c>
      <c r="P3636" s="3"/>
      <c r="Q3636" s="3"/>
    </row>
    <row r="3637" spans="1:17" x14ac:dyDescent="0.2">
      <c r="A3637" s="5">
        <v>2019</v>
      </c>
      <c r="B3637" s="4" t="s">
        <v>485</v>
      </c>
      <c r="C3637" s="5" t="s">
        <v>486</v>
      </c>
      <c r="D3637" s="5">
        <v>1981</v>
      </c>
      <c r="E3637" s="5">
        <v>15068</v>
      </c>
      <c r="F3637" s="5">
        <v>7937</v>
      </c>
      <c r="G3637" s="5">
        <v>12038</v>
      </c>
      <c r="H3637" s="5">
        <v>3026</v>
      </c>
      <c r="I3637" s="5">
        <v>221</v>
      </c>
      <c r="J3637" s="5">
        <v>29</v>
      </c>
      <c r="K3637" s="5"/>
      <c r="L3637" s="5">
        <v>3288</v>
      </c>
      <c r="M3637" s="5">
        <v>767</v>
      </c>
      <c r="N3637" s="5">
        <v>2521</v>
      </c>
      <c r="O3637" s="5">
        <v>201060</v>
      </c>
      <c r="P3637" s="3"/>
      <c r="Q3637" s="3"/>
    </row>
    <row r="3638" spans="1:17" x14ac:dyDescent="0.2">
      <c r="A3638" s="2">
        <v>2004</v>
      </c>
      <c r="B3638" s="1" t="s">
        <v>487</v>
      </c>
      <c r="C3638" s="2" t="s">
        <v>488</v>
      </c>
      <c r="D3638" s="2">
        <v>707.88499999999999</v>
      </c>
      <c r="E3638" s="2">
        <v>7485.81</v>
      </c>
      <c r="F3638" s="2">
        <v>1388.383</v>
      </c>
      <c r="G3638" s="2">
        <v>3914.25</v>
      </c>
      <c r="H3638" s="2">
        <v>3569.0419999999999</v>
      </c>
      <c r="I3638" s="2">
        <v>79.179000000000002</v>
      </c>
      <c r="J3638" s="2">
        <v>10.837</v>
      </c>
      <c r="K3638" s="2">
        <v>0.54600000000000004</v>
      </c>
      <c r="L3638" s="2">
        <v>-263.80099999999999</v>
      </c>
      <c r="M3638" s="2">
        <v>67.662999999999997</v>
      </c>
      <c r="N3638" s="2">
        <v>-332.01</v>
      </c>
      <c r="O3638" s="2">
        <v>402030</v>
      </c>
      <c r="P3638" s="3"/>
      <c r="Q3638" s="3"/>
    </row>
    <row r="3639" spans="1:17" x14ac:dyDescent="0.2">
      <c r="A3639" s="5">
        <v>2005</v>
      </c>
      <c r="B3639" s="4" t="s">
        <v>487</v>
      </c>
      <c r="C3639" s="5" t="s">
        <v>488</v>
      </c>
      <c r="D3639" s="5">
        <v>1956.83</v>
      </c>
      <c r="E3639" s="5">
        <v>7577.6279999999997</v>
      </c>
      <c r="F3639" s="5">
        <v>1222.2360000000001</v>
      </c>
      <c r="G3639" s="5">
        <v>3961.3249999999998</v>
      </c>
      <c r="H3639" s="5">
        <v>3613.01</v>
      </c>
      <c r="I3639" s="5">
        <v>85.141999999999996</v>
      </c>
      <c r="J3639" s="5">
        <v>16.704999999999998</v>
      </c>
      <c r="K3639" s="5">
        <v>1.1479999999999999</v>
      </c>
      <c r="L3639" s="5">
        <v>360.07799999999997</v>
      </c>
      <c r="M3639" s="5">
        <v>146.69</v>
      </c>
      <c r="N3639" s="5">
        <v>212.24</v>
      </c>
      <c r="O3639" s="5">
        <v>402030</v>
      </c>
      <c r="P3639" s="3"/>
      <c r="Q3639" s="3"/>
    </row>
    <row r="3640" spans="1:17" x14ac:dyDescent="0.2">
      <c r="A3640" s="2">
        <v>2006</v>
      </c>
      <c r="B3640" s="1" t="s">
        <v>487</v>
      </c>
      <c r="C3640" s="2" t="s">
        <v>488</v>
      </c>
      <c r="D3640" s="2">
        <v>924.5</v>
      </c>
      <c r="E3640" s="2">
        <v>9292</v>
      </c>
      <c r="F3640" s="2">
        <v>1272.7</v>
      </c>
      <c r="G3640" s="2">
        <v>5016.8999999999996</v>
      </c>
      <c r="H3640" s="2">
        <v>4275.1000000000004</v>
      </c>
      <c r="I3640" s="2">
        <v>81.3</v>
      </c>
      <c r="J3640" s="2">
        <v>27</v>
      </c>
      <c r="K3640" s="2">
        <v>0.7</v>
      </c>
      <c r="L3640" s="2">
        <v>754.6</v>
      </c>
      <c r="M3640" s="2">
        <v>263.8</v>
      </c>
      <c r="N3640" s="2">
        <v>490.1</v>
      </c>
      <c r="O3640" s="2">
        <v>402030</v>
      </c>
      <c r="P3640" s="3"/>
      <c r="Q3640" s="3"/>
    </row>
    <row r="3641" spans="1:17" x14ac:dyDescent="0.2">
      <c r="A3641" s="5">
        <v>2007</v>
      </c>
      <c r="B3641" s="4" t="s">
        <v>487</v>
      </c>
      <c r="C3641" s="5" t="s">
        <v>488</v>
      </c>
      <c r="D3641" s="5">
        <v>1129.5999999999999</v>
      </c>
      <c r="E3641" s="5">
        <v>12925.2</v>
      </c>
      <c r="F3641" s="5">
        <v>1276.4000000000001</v>
      </c>
      <c r="G3641" s="5">
        <v>5213.3999999999996</v>
      </c>
      <c r="H3641" s="5">
        <v>6590.6</v>
      </c>
      <c r="I3641" s="5">
        <v>71.3</v>
      </c>
      <c r="J3641" s="5">
        <v>48.5</v>
      </c>
      <c r="K3641" s="5">
        <v>212.9</v>
      </c>
      <c r="L3641" s="5">
        <v>1243.8</v>
      </c>
      <c r="M3641" s="5">
        <v>357.3</v>
      </c>
      <c r="N3641" s="5">
        <v>673.6</v>
      </c>
      <c r="O3641" s="5">
        <v>402030</v>
      </c>
      <c r="P3641" s="3"/>
      <c r="Q3641" s="3"/>
    </row>
    <row r="3642" spans="1:17" x14ac:dyDescent="0.2">
      <c r="A3642" s="2">
        <v>2008</v>
      </c>
      <c r="B3642" s="1" t="s">
        <v>487</v>
      </c>
      <c r="C3642" s="2" t="s">
        <v>488</v>
      </c>
      <c r="D3642" s="2">
        <v>781.8</v>
      </c>
      <c r="E3642" s="2">
        <v>9756.9</v>
      </c>
      <c r="F3642" s="2">
        <v>1159.2</v>
      </c>
      <c r="G3642" s="2">
        <v>3160.7</v>
      </c>
      <c r="H3642" s="2">
        <v>5689.5</v>
      </c>
      <c r="I3642" s="2">
        <v>76.900000000000006</v>
      </c>
      <c r="J3642" s="2">
        <v>37.200000000000003</v>
      </c>
      <c r="K3642" s="2">
        <v>-60.7</v>
      </c>
      <c r="L3642" s="2">
        <v>657</v>
      </c>
      <c r="M3642" s="2">
        <v>236</v>
      </c>
      <c r="N3642" s="2">
        <v>481.7</v>
      </c>
      <c r="O3642" s="2">
        <v>402030</v>
      </c>
      <c r="P3642" s="3"/>
      <c r="Q3642" s="3"/>
    </row>
    <row r="3643" spans="1:17" x14ac:dyDescent="0.2">
      <c r="A3643" s="5">
        <v>2009</v>
      </c>
      <c r="B3643" s="4" t="s">
        <v>487</v>
      </c>
      <c r="C3643" s="5" t="s">
        <v>488</v>
      </c>
      <c r="D3643" s="5">
        <v>972.4</v>
      </c>
      <c r="E3643" s="5">
        <v>10909.6</v>
      </c>
      <c r="F3643" s="5">
        <v>745.7</v>
      </c>
      <c r="G3643" s="5">
        <v>3288.8</v>
      </c>
      <c r="H3643" s="5">
        <v>6912.9</v>
      </c>
      <c r="I3643" s="5">
        <v>64.5</v>
      </c>
      <c r="J3643" s="5">
        <v>9.8000000000000007</v>
      </c>
      <c r="K3643" s="5">
        <v>-113.2</v>
      </c>
      <c r="L3643" s="5">
        <v>357.5</v>
      </c>
      <c r="M3643" s="5">
        <v>148.19999999999999</v>
      </c>
      <c r="N3643" s="5">
        <v>322.5</v>
      </c>
      <c r="O3643" s="5">
        <v>402030</v>
      </c>
      <c r="P3643" s="3"/>
      <c r="Q3643" s="3"/>
    </row>
    <row r="3644" spans="1:17" x14ac:dyDescent="0.2">
      <c r="A3644" s="2">
        <v>2010</v>
      </c>
      <c r="B3644" s="1" t="s">
        <v>487</v>
      </c>
      <c r="C3644" s="2" t="s">
        <v>488</v>
      </c>
      <c r="D3644" s="2">
        <v>1686</v>
      </c>
      <c r="E3644" s="2">
        <v>20444.099999999999</v>
      </c>
      <c r="F3644" s="2">
        <v>7181.1</v>
      </c>
      <c r="G3644" s="2">
        <v>11083.2</v>
      </c>
      <c r="H3644" s="2">
        <v>8264.6</v>
      </c>
      <c r="I3644" s="2">
        <v>177.2</v>
      </c>
      <c r="J3644" s="2">
        <v>248.6</v>
      </c>
      <c r="K3644" s="2">
        <v>171.1</v>
      </c>
      <c r="L3644" s="2">
        <v>833.8</v>
      </c>
      <c r="M3644" s="2">
        <v>197</v>
      </c>
      <c r="N3644" s="2">
        <v>465.7</v>
      </c>
      <c r="O3644" s="2">
        <v>402030</v>
      </c>
      <c r="P3644" s="3"/>
      <c r="Q3644" s="3"/>
    </row>
    <row r="3645" spans="1:17" x14ac:dyDescent="0.2">
      <c r="A3645" s="5">
        <v>2011</v>
      </c>
      <c r="B3645" s="4" t="s">
        <v>487</v>
      </c>
      <c r="C3645" s="5" t="s">
        <v>488</v>
      </c>
      <c r="D3645" s="5">
        <v>1393.4</v>
      </c>
      <c r="E3645" s="5">
        <v>19347</v>
      </c>
      <c r="F3645" s="5">
        <v>6797.6</v>
      </c>
      <c r="G3645" s="5">
        <v>10209.4</v>
      </c>
      <c r="H3645" s="5">
        <v>8119.1</v>
      </c>
      <c r="I3645" s="5">
        <v>248.8</v>
      </c>
      <c r="J3645" s="5">
        <v>313.3</v>
      </c>
      <c r="K3645" s="5">
        <v>-107.7</v>
      </c>
      <c r="L3645" s="5">
        <v>908.1</v>
      </c>
      <c r="M3645" s="5">
        <v>286.10000000000002</v>
      </c>
      <c r="N3645" s="5">
        <v>729.7</v>
      </c>
      <c r="O3645" s="5">
        <v>402030</v>
      </c>
      <c r="P3645" s="3"/>
      <c r="Q3645" s="3"/>
    </row>
    <row r="3646" spans="1:17" x14ac:dyDescent="0.2">
      <c r="A3646" s="2">
        <v>2012</v>
      </c>
      <c r="B3646" s="1" t="s">
        <v>487</v>
      </c>
      <c r="C3646" s="2" t="s">
        <v>488</v>
      </c>
      <c r="D3646" s="2">
        <v>1487.2</v>
      </c>
      <c r="E3646" s="2">
        <v>17492.400000000001</v>
      </c>
      <c r="F3646" s="2">
        <v>5085.3999999999996</v>
      </c>
      <c r="G3646" s="2">
        <v>8443.4</v>
      </c>
      <c r="H3646" s="2">
        <v>8316.7999999999993</v>
      </c>
      <c r="I3646" s="2">
        <v>220.6</v>
      </c>
      <c r="J3646" s="2">
        <v>263.5</v>
      </c>
      <c r="K3646" s="2">
        <v>-89.8</v>
      </c>
      <c r="L3646" s="2">
        <v>859.5</v>
      </c>
      <c r="M3646" s="2">
        <v>272.2</v>
      </c>
      <c r="N3646" s="2">
        <v>677.1</v>
      </c>
      <c r="O3646" s="2">
        <v>402030</v>
      </c>
      <c r="P3646" s="3"/>
      <c r="Q3646" s="3"/>
    </row>
    <row r="3647" spans="1:17" x14ac:dyDescent="0.2">
      <c r="A3647" s="5">
        <v>2013</v>
      </c>
      <c r="B3647" s="4" t="s">
        <v>487</v>
      </c>
      <c r="C3647" s="5" t="s">
        <v>488</v>
      </c>
      <c r="D3647" s="5">
        <v>1914.8</v>
      </c>
      <c r="E3647" s="5">
        <v>19270.5</v>
      </c>
      <c r="F3647" s="5">
        <v>5770.3</v>
      </c>
      <c r="G3647" s="5">
        <v>10293.200000000001</v>
      </c>
      <c r="H3647" s="5">
        <v>8392.6</v>
      </c>
      <c r="I3647" s="5">
        <v>167.9</v>
      </c>
      <c r="J3647" s="5"/>
      <c r="K3647" s="5">
        <v>42.5</v>
      </c>
      <c r="L3647" s="5">
        <v>1255.2</v>
      </c>
      <c r="M3647" s="5">
        <v>336.9</v>
      </c>
      <c r="N3647" s="5">
        <v>940.3</v>
      </c>
      <c r="O3647" s="5">
        <v>402030</v>
      </c>
      <c r="P3647" s="3"/>
      <c r="Q3647" s="3"/>
    </row>
    <row r="3648" spans="1:17" x14ac:dyDescent="0.2">
      <c r="A3648" s="2">
        <v>2014</v>
      </c>
      <c r="B3648" s="1" t="s">
        <v>487</v>
      </c>
      <c r="C3648" s="2" t="s">
        <v>488</v>
      </c>
      <c r="D3648" s="2">
        <v>1918.2</v>
      </c>
      <c r="E3648" s="2">
        <v>20462.5</v>
      </c>
      <c r="F3648" s="2">
        <v>6738.9</v>
      </c>
      <c r="G3648" s="2">
        <v>11177.2</v>
      </c>
      <c r="H3648" s="2">
        <v>8326</v>
      </c>
      <c r="I3648" s="2">
        <v>207</v>
      </c>
      <c r="J3648" s="2"/>
      <c r="K3648" s="2">
        <v>13</v>
      </c>
      <c r="L3648" s="2">
        <v>1395.1</v>
      </c>
      <c r="M3648" s="2">
        <v>390.6</v>
      </c>
      <c r="N3648" s="2">
        <v>988.1</v>
      </c>
      <c r="O3648" s="2">
        <v>402030</v>
      </c>
      <c r="P3648" s="3"/>
      <c r="Q3648" s="3"/>
    </row>
    <row r="3649" spans="1:17" x14ac:dyDescent="0.2">
      <c r="A3649" s="5">
        <v>2015</v>
      </c>
      <c r="B3649" s="4" t="s">
        <v>487</v>
      </c>
      <c r="C3649" s="5" t="s">
        <v>488</v>
      </c>
      <c r="D3649" s="5">
        <v>2214.6999999999998</v>
      </c>
      <c r="E3649" s="5">
        <v>25073.200000000001</v>
      </c>
      <c r="F3649" s="5">
        <v>7509.8</v>
      </c>
      <c r="G3649" s="5">
        <v>16210.2</v>
      </c>
      <c r="H3649" s="5">
        <v>7885.3</v>
      </c>
      <c r="I3649" s="5">
        <v>270.60000000000002</v>
      </c>
      <c r="J3649" s="5"/>
      <c r="K3649" s="5">
        <v>-4</v>
      </c>
      <c r="L3649" s="5">
        <v>1362.1</v>
      </c>
      <c r="M3649" s="5">
        <v>398</v>
      </c>
      <c r="N3649" s="5">
        <v>968.1</v>
      </c>
      <c r="O3649" s="5">
        <v>402030</v>
      </c>
      <c r="P3649" s="3"/>
      <c r="Q3649" s="3"/>
    </row>
    <row r="3650" spans="1:17" x14ac:dyDescent="0.2">
      <c r="A3650" s="2">
        <v>2016</v>
      </c>
      <c r="B3650" s="1" t="s">
        <v>487</v>
      </c>
      <c r="C3650" s="2" t="s">
        <v>488</v>
      </c>
      <c r="D3650" s="2">
        <v>2083.4</v>
      </c>
      <c r="E3650" s="2">
        <v>25734.3</v>
      </c>
      <c r="F3650" s="2">
        <v>6505.5</v>
      </c>
      <c r="G3650" s="2">
        <v>17838.8</v>
      </c>
      <c r="H3650" s="2">
        <v>7503.8</v>
      </c>
      <c r="I3650" s="2">
        <v>216.9</v>
      </c>
      <c r="J3650" s="2"/>
      <c r="K3650" s="2">
        <v>14.1</v>
      </c>
      <c r="L3650" s="2">
        <v>1206.5999999999999</v>
      </c>
      <c r="M3650" s="2">
        <v>338.3</v>
      </c>
      <c r="N3650" s="2">
        <v>854.2</v>
      </c>
      <c r="O3650" s="2">
        <v>402030</v>
      </c>
      <c r="P3650" s="3"/>
      <c r="Q3650" s="3"/>
    </row>
    <row r="3651" spans="1:17" x14ac:dyDescent="0.2">
      <c r="A3651" s="5">
        <v>2017</v>
      </c>
      <c r="B3651" s="4" t="s">
        <v>487</v>
      </c>
      <c r="C3651" s="5" t="s">
        <v>488</v>
      </c>
      <c r="D3651" s="5">
        <v>2527.6</v>
      </c>
      <c r="E3651" s="5">
        <v>31668.799999999999</v>
      </c>
      <c r="F3651" s="5">
        <v>6875.6</v>
      </c>
      <c r="G3651" s="5">
        <v>22470</v>
      </c>
      <c r="H3651" s="5">
        <v>8696.1</v>
      </c>
      <c r="I3651" s="5">
        <v>250.1</v>
      </c>
      <c r="J3651" s="5"/>
      <c r="K3651" s="5">
        <v>33.700000000000003</v>
      </c>
      <c r="L3651" s="5">
        <v>1429.2</v>
      </c>
      <c r="M3651" s="5">
        <v>268.2</v>
      </c>
      <c r="N3651" s="5">
        <v>1127.3</v>
      </c>
      <c r="O3651" s="5">
        <v>402030</v>
      </c>
      <c r="P3651" s="3"/>
      <c r="Q3651" s="3"/>
    </row>
    <row r="3652" spans="1:17" x14ac:dyDescent="0.2">
      <c r="A3652" s="2">
        <v>2018</v>
      </c>
      <c r="B3652" s="1" t="s">
        <v>487</v>
      </c>
      <c r="C3652" s="2" t="s">
        <v>488</v>
      </c>
      <c r="D3652" s="2">
        <v>1805.4</v>
      </c>
      <c r="E3652" s="2">
        <v>30978.400000000001</v>
      </c>
      <c r="F3652" s="2">
        <v>7634.8</v>
      </c>
      <c r="G3652" s="2">
        <v>21646</v>
      </c>
      <c r="H3652" s="2">
        <v>8578.7999999999993</v>
      </c>
      <c r="I3652" s="2">
        <v>302.2</v>
      </c>
      <c r="J3652" s="2"/>
      <c r="K3652" s="2">
        <v>0.3</v>
      </c>
      <c r="L3652" s="2">
        <v>1138.0999999999999</v>
      </c>
      <c r="M3652" s="2">
        <v>255</v>
      </c>
      <c r="N3652" s="2">
        <v>882.8</v>
      </c>
      <c r="O3652" s="2">
        <v>402030</v>
      </c>
      <c r="P3652" s="3"/>
      <c r="Q3652" s="3"/>
    </row>
    <row r="3653" spans="1:17" x14ac:dyDescent="0.2">
      <c r="A3653" s="5">
        <v>2019</v>
      </c>
      <c r="B3653" s="4" t="s">
        <v>487</v>
      </c>
      <c r="C3653" s="5" t="s">
        <v>488</v>
      </c>
      <c r="D3653" s="5">
        <v>1701.2</v>
      </c>
      <c r="E3653" s="5">
        <v>39420.300000000003</v>
      </c>
      <c r="F3653" s="5">
        <v>8679.7000000000007</v>
      </c>
      <c r="G3653" s="5">
        <v>24718.5</v>
      </c>
      <c r="H3653" s="5">
        <v>13862.5</v>
      </c>
      <c r="I3653" s="5">
        <v>364.2</v>
      </c>
      <c r="J3653" s="5"/>
      <c r="K3653" s="5">
        <v>49.5</v>
      </c>
      <c r="L3653" s="5">
        <v>972.9</v>
      </c>
      <c r="M3653" s="5">
        <v>235.1</v>
      </c>
      <c r="N3653" s="5">
        <v>688.3</v>
      </c>
      <c r="O3653" s="5">
        <v>402030</v>
      </c>
      <c r="P3653" s="3"/>
      <c r="Q3653" s="3"/>
    </row>
    <row r="3654" spans="1:17" x14ac:dyDescent="0.2">
      <c r="A3654" s="2">
        <v>2004</v>
      </c>
      <c r="B3654" s="1" t="s">
        <v>489</v>
      </c>
      <c r="C3654" s="2" t="s">
        <v>490</v>
      </c>
      <c r="D3654" s="2">
        <v>23.838000000000001</v>
      </c>
      <c r="E3654" s="2">
        <v>1491.7059999999999</v>
      </c>
      <c r="F3654" s="2">
        <v>0</v>
      </c>
      <c r="G3654" s="2">
        <v>630.75599999999997</v>
      </c>
      <c r="H3654" s="2">
        <v>860.95</v>
      </c>
      <c r="I3654" s="2">
        <v>7.3620000000000001</v>
      </c>
      <c r="J3654" s="2">
        <v>1.8879999999999999</v>
      </c>
      <c r="K3654" s="2">
        <v>0</v>
      </c>
      <c r="L3654" s="2">
        <v>302.279</v>
      </c>
      <c r="M3654" s="2">
        <v>156.023</v>
      </c>
      <c r="N3654" s="2">
        <v>146.256</v>
      </c>
      <c r="O3654" s="2">
        <v>203040</v>
      </c>
      <c r="P3654" s="3"/>
      <c r="Q3654" s="3"/>
    </row>
    <row r="3655" spans="1:17" x14ac:dyDescent="0.2">
      <c r="A3655" s="5">
        <v>2005</v>
      </c>
      <c r="B3655" s="4" t="s">
        <v>489</v>
      </c>
      <c r="C3655" s="5" t="s">
        <v>490</v>
      </c>
      <c r="D3655" s="5">
        <v>7.4119999999999999</v>
      </c>
      <c r="E3655" s="5">
        <v>1548.874</v>
      </c>
      <c r="F3655" s="5">
        <v>124</v>
      </c>
      <c r="G3655" s="5">
        <v>731.84900000000005</v>
      </c>
      <c r="H3655" s="5">
        <v>817.02499999999998</v>
      </c>
      <c r="I3655" s="5">
        <v>6.5309999999999997</v>
      </c>
      <c r="J3655" s="5">
        <v>0.96599999999999997</v>
      </c>
      <c r="K3655" s="5">
        <v>0</v>
      </c>
      <c r="L3655" s="5">
        <v>333.62599999999998</v>
      </c>
      <c r="M3655" s="5">
        <v>126.315</v>
      </c>
      <c r="N3655" s="5">
        <v>207.31100000000001</v>
      </c>
      <c r="O3655" s="5">
        <v>203040</v>
      </c>
      <c r="P3655" s="3"/>
      <c r="Q3655" s="3"/>
    </row>
    <row r="3656" spans="1:17" x14ac:dyDescent="0.2">
      <c r="A3656" s="2">
        <v>2006</v>
      </c>
      <c r="B3656" s="1" t="s">
        <v>489</v>
      </c>
      <c r="C3656" s="2" t="s">
        <v>490</v>
      </c>
      <c r="D3656" s="2">
        <v>7.3710000000000004</v>
      </c>
      <c r="E3656" s="2">
        <v>1770.057</v>
      </c>
      <c r="F3656" s="2">
        <v>396.4</v>
      </c>
      <c r="G3656" s="2">
        <v>1010.32</v>
      </c>
      <c r="H3656" s="2">
        <v>759.73699999999997</v>
      </c>
      <c r="I3656" s="2">
        <v>16.137</v>
      </c>
      <c r="J3656" s="2">
        <v>0.97799999999999998</v>
      </c>
      <c r="K3656" s="2">
        <v>0</v>
      </c>
      <c r="L3656" s="2">
        <v>354.31299999999999</v>
      </c>
      <c r="M3656" s="2">
        <v>134.36099999999999</v>
      </c>
      <c r="N3656" s="2">
        <v>219.952</v>
      </c>
      <c r="O3656" s="2">
        <v>203040</v>
      </c>
      <c r="P3656" s="3"/>
      <c r="Q3656" s="3"/>
    </row>
    <row r="3657" spans="1:17" x14ac:dyDescent="0.2">
      <c r="A3657" s="5">
        <v>2007</v>
      </c>
      <c r="B3657" s="4" t="s">
        <v>489</v>
      </c>
      <c r="C3657" s="5" t="s">
        <v>490</v>
      </c>
      <c r="D3657" s="5">
        <v>14.957000000000001</v>
      </c>
      <c r="E3657" s="5">
        <v>1862.7460000000001</v>
      </c>
      <c r="F3657" s="5">
        <v>913.1</v>
      </c>
      <c r="G3657" s="5">
        <v>1519.549</v>
      </c>
      <c r="H3657" s="5">
        <v>343.197</v>
      </c>
      <c r="I3657" s="5">
        <v>43.523000000000003</v>
      </c>
      <c r="J3657" s="5">
        <v>1.0109999999999999</v>
      </c>
      <c r="K3657" s="5">
        <v>0</v>
      </c>
      <c r="L3657" s="5">
        <v>325.04700000000003</v>
      </c>
      <c r="M3657" s="5">
        <v>111.913</v>
      </c>
      <c r="N3657" s="5">
        <v>213.13399999999999</v>
      </c>
      <c r="O3657" s="5">
        <v>203040</v>
      </c>
      <c r="P3657" s="3"/>
      <c r="Q3657" s="3"/>
    </row>
    <row r="3658" spans="1:17" x14ac:dyDescent="0.2">
      <c r="A3658" s="2">
        <v>2008</v>
      </c>
      <c r="B3658" s="1" t="s">
        <v>489</v>
      </c>
      <c r="C3658" s="2" t="s">
        <v>490</v>
      </c>
      <c r="D3658" s="2">
        <v>2.3730000000000002</v>
      </c>
      <c r="E3658" s="2">
        <v>1793.453</v>
      </c>
      <c r="F3658" s="2">
        <v>633.5</v>
      </c>
      <c r="G3658" s="2">
        <v>1264.442</v>
      </c>
      <c r="H3658" s="2">
        <v>529.01099999999997</v>
      </c>
      <c r="I3658" s="2">
        <v>35.337000000000003</v>
      </c>
      <c r="J3658" s="2">
        <v>0.89</v>
      </c>
      <c r="K3658" s="2">
        <v>0</v>
      </c>
      <c r="L3658" s="2">
        <v>322.23599999999999</v>
      </c>
      <c r="M3658" s="2">
        <v>121.643</v>
      </c>
      <c r="N3658" s="2">
        <v>200.59299999999999</v>
      </c>
      <c r="O3658" s="2">
        <v>203040</v>
      </c>
      <c r="P3658" s="3"/>
      <c r="Q3658" s="3"/>
    </row>
    <row r="3659" spans="1:17" x14ac:dyDescent="0.2">
      <c r="A3659" s="5">
        <v>2009</v>
      </c>
      <c r="B3659" s="4" t="s">
        <v>489</v>
      </c>
      <c r="C3659" s="5" t="s">
        <v>490</v>
      </c>
      <c r="D3659" s="5">
        <v>7.843</v>
      </c>
      <c r="E3659" s="5">
        <v>1856.914</v>
      </c>
      <c r="F3659" s="5">
        <v>565</v>
      </c>
      <c r="G3659" s="5">
        <v>1213.0609999999999</v>
      </c>
      <c r="H3659" s="5">
        <v>643.85299999999995</v>
      </c>
      <c r="I3659" s="5">
        <v>27.428999999999998</v>
      </c>
      <c r="J3659" s="5">
        <v>7.0000000000000007E-2</v>
      </c>
      <c r="K3659" s="5">
        <v>0</v>
      </c>
      <c r="L3659" s="5">
        <v>224.06800000000001</v>
      </c>
      <c r="M3659" s="5">
        <v>87.632999999999996</v>
      </c>
      <c r="N3659" s="5">
        <v>136.435</v>
      </c>
      <c r="O3659" s="5">
        <v>203040</v>
      </c>
      <c r="P3659" s="3"/>
      <c r="Q3659" s="3"/>
    </row>
    <row r="3660" spans="1:17" x14ac:dyDescent="0.2">
      <c r="A3660" s="2">
        <v>2010</v>
      </c>
      <c r="B3660" s="1" t="s">
        <v>489</v>
      </c>
      <c r="C3660" s="2" t="s">
        <v>490</v>
      </c>
      <c r="D3660" s="2">
        <v>7.6509999999999998</v>
      </c>
      <c r="E3660" s="2">
        <v>1961.66</v>
      </c>
      <c r="F3660" s="2">
        <v>654.20699999999999</v>
      </c>
      <c r="G3660" s="2">
        <v>1388.6389999999999</v>
      </c>
      <c r="H3660" s="2">
        <v>573.02099999999996</v>
      </c>
      <c r="I3660" s="2">
        <v>28.006</v>
      </c>
      <c r="J3660" s="2">
        <v>7.4999999999999997E-2</v>
      </c>
      <c r="K3660" s="2">
        <v>0</v>
      </c>
      <c r="L3660" s="2">
        <v>319.69400000000002</v>
      </c>
      <c r="M3660" s="2">
        <v>120.077</v>
      </c>
      <c r="N3660" s="2">
        <v>199.61699999999999</v>
      </c>
      <c r="O3660" s="2">
        <v>203040</v>
      </c>
      <c r="P3660" s="3"/>
      <c r="Q3660" s="3"/>
    </row>
    <row r="3661" spans="1:17" x14ac:dyDescent="0.2">
      <c r="A3661" s="5">
        <v>2011</v>
      </c>
      <c r="B3661" s="4" t="s">
        <v>489</v>
      </c>
      <c r="C3661" s="5" t="s">
        <v>490</v>
      </c>
      <c r="D3661" s="5">
        <v>5.45</v>
      </c>
      <c r="E3661" s="5">
        <v>2267.3319999999999</v>
      </c>
      <c r="F3661" s="5">
        <v>749.17700000000002</v>
      </c>
      <c r="G3661" s="5">
        <v>1699.789</v>
      </c>
      <c r="H3661" s="5">
        <v>567.54300000000001</v>
      </c>
      <c r="I3661" s="5">
        <v>28.507999999999999</v>
      </c>
      <c r="J3661" s="5">
        <v>8.0000000000000002E-3</v>
      </c>
      <c r="K3661" s="5">
        <v>0</v>
      </c>
      <c r="L3661" s="5">
        <v>415.733</v>
      </c>
      <c r="M3661" s="5">
        <v>158.727</v>
      </c>
      <c r="N3661" s="5">
        <v>257.00599999999997</v>
      </c>
      <c r="O3661" s="5">
        <v>203040</v>
      </c>
      <c r="P3661" s="3"/>
      <c r="Q3661" s="3"/>
    </row>
    <row r="3662" spans="1:17" x14ac:dyDescent="0.2">
      <c r="A3662" s="2">
        <v>2012</v>
      </c>
      <c r="B3662" s="1" t="s">
        <v>489</v>
      </c>
      <c r="C3662" s="2" t="s">
        <v>490</v>
      </c>
      <c r="D3662" s="2">
        <v>5.5890000000000004</v>
      </c>
      <c r="E3662" s="2">
        <v>2464.6410000000001</v>
      </c>
      <c r="F3662" s="2">
        <v>685.34699999999998</v>
      </c>
      <c r="G3662" s="2">
        <v>1672.7809999999999</v>
      </c>
      <c r="H3662" s="2">
        <v>791.86</v>
      </c>
      <c r="I3662" s="2">
        <v>25.56</v>
      </c>
      <c r="J3662" s="2">
        <v>1E-3</v>
      </c>
      <c r="K3662" s="2">
        <v>0</v>
      </c>
      <c r="L3662" s="2">
        <v>504.64100000000002</v>
      </c>
      <c r="M3662" s="2">
        <v>194.28700000000001</v>
      </c>
      <c r="N3662" s="2">
        <v>310.35399999999998</v>
      </c>
      <c r="O3662" s="2">
        <v>203040</v>
      </c>
      <c r="P3662" s="3"/>
      <c r="Q3662" s="3"/>
    </row>
    <row r="3663" spans="1:17" x14ac:dyDescent="0.2">
      <c r="A3663" s="5">
        <v>2013</v>
      </c>
      <c r="B3663" s="4" t="s">
        <v>489</v>
      </c>
      <c r="C3663" s="5" t="s">
        <v>490</v>
      </c>
      <c r="D3663" s="5">
        <v>5.8310000000000004</v>
      </c>
      <c r="E3663" s="5">
        <v>2819.404</v>
      </c>
      <c r="F3663" s="5">
        <v>708.41700000000003</v>
      </c>
      <c r="G3663" s="5">
        <v>1806.952</v>
      </c>
      <c r="H3663" s="5">
        <v>1012.452</v>
      </c>
      <c r="I3663" s="5">
        <v>23.209</v>
      </c>
      <c r="J3663" s="5">
        <v>6.9000000000000006E-2</v>
      </c>
      <c r="K3663" s="5">
        <v>0</v>
      </c>
      <c r="L3663" s="5">
        <v>553.56799999999998</v>
      </c>
      <c r="M3663" s="5">
        <v>211.18600000000001</v>
      </c>
      <c r="N3663" s="5">
        <v>342.38200000000001</v>
      </c>
      <c r="O3663" s="5">
        <v>203040</v>
      </c>
      <c r="P3663" s="3"/>
      <c r="Q3663" s="3"/>
    </row>
    <row r="3664" spans="1:17" x14ac:dyDescent="0.2">
      <c r="A3664" s="2">
        <v>2014</v>
      </c>
      <c r="B3664" s="1" t="s">
        <v>489</v>
      </c>
      <c r="C3664" s="2" t="s">
        <v>490</v>
      </c>
      <c r="D3664" s="2">
        <v>5.9610000000000003</v>
      </c>
      <c r="E3664" s="2">
        <v>3397.1170000000002</v>
      </c>
      <c r="F3664" s="2">
        <v>933.53899999999999</v>
      </c>
      <c r="G3664" s="2">
        <v>2192.5940000000001</v>
      </c>
      <c r="H3664" s="2">
        <v>1204.5229999999999</v>
      </c>
      <c r="I3664" s="2">
        <v>27.027999999999999</v>
      </c>
      <c r="J3664" s="2">
        <v>8.6999999999999994E-2</v>
      </c>
      <c r="K3664" s="2">
        <v>0</v>
      </c>
      <c r="L3664" s="2">
        <v>604.601</v>
      </c>
      <c r="M3664" s="2">
        <v>229.809</v>
      </c>
      <c r="N3664" s="2">
        <v>374.79199999999997</v>
      </c>
      <c r="O3664" s="2">
        <v>203040</v>
      </c>
      <c r="P3664" s="3"/>
      <c r="Q3664" s="3"/>
    </row>
    <row r="3665" spans="1:17" x14ac:dyDescent="0.2">
      <c r="A3665" s="5">
        <v>2015</v>
      </c>
      <c r="B3665" s="4" t="s">
        <v>489</v>
      </c>
      <c r="C3665" s="5" t="s">
        <v>490</v>
      </c>
      <c r="D3665" s="5">
        <v>5.5659999999999998</v>
      </c>
      <c r="E3665" s="5">
        <v>3636.567</v>
      </c>
      <c r="F3665" s="5">
        <v>1005.026</v>
      </c>
      <c r="G3665" s="5">
        <v>2336.2150000000001</v>
      </c>
      <c r="H3665" s="5">
        <v>1300.3520000000001</v>
      </c>
      <c r="I3665" s="5">
        <v>25.577000000000002</v>
      </c>
      <c r="J3665" s="5">
        <v>8.5999999999999993E-2</v>
      </c>
      <c r="K3665" s="5">
        <v>0</v>
      </c>
      <c r="L3665" s="5">
        <v>690.20299999999997</v>
      </c>
      <c r="M3665" s="5">
        <v>262.96800000000002</v>
      </c>
      <c r="N3665" s="5">
        <v>427.23500000000001</v>
      </c>
      <c r="O3665" s="5">
        <v>203040</v>
      </c>
      <c r="P3665" s="3"/>
      <c r="Q3665" s="3"/>
    </row>
    <row r="3666" spans="1:17" x14ac:dyDescent="0.2">
      <c r="A3666" s="2">
        <v>2016</v>
      </c>
      <c r="B3666" s="1" t="s">
        <v>489</v>
      </c>
      <c r="C3666" s="2" t="s">
        <v>490</v>
      </c>
      <c r="D3666" s="2">
        <v>6.3769999999999998</v>
      </c>
      <c r="E3666" s="2">
        <v>3828.9879999999998</v>
      </c>
      <c r="F3666" s="2">
        <v>986.27800000000002</v>
      </c>
      <c r="G3666" s="2">
        <v>2414.9270000000001</v>
      </c>
      <c r="H3666" s="2">
        <v>1414.0609999999999</v>
      </c>
      <c r="I3666" s="2">
        <v>25.294</v>
      </c>
      <c r="J3666" s="2">
        <v>7.0999999999999994E-2</v>
      </c>
      <c r="K3666" s="2">
        <v>0</v>
      </c>
      <c r="L3666" s="2">
        <v>695.79700000000003</v>
      </c>
      <c r="M3666" s="2">
        <v>263.70699999999999</v>
      </c>
      <c r="N3666" s="2">
        <v>432.09</v>
      </c>
      <c r="O3666" s="2">
        <v>203040</v>
      </c>
      <c r="P3666" s="3"/>
      <c r="Q3666" s="3"/>
    </row>
    <row r="3667" spans="1:17" x14ac:dyDescent="0.2">
      <c r="A3667" s="5">
        <v>2017</v>
      </c>
      <c r="B3667" s="4" t="s">
        <v>489</v>
      </c>
      <c r="C3667" s="5" t="s">
        <v>490</v>
      </c>
      <c r="D3667" s="5">
        <v>14.612</v>
      </c>
      <c r="E3667" s="5">
        <v>4465.3490000000002</v>
      </c>
      <c r="F3667" s="5">
        <v>1085.6489999999999</v>
      </c>
      <c r="G3667" s="5">
        <v>2626.0239999999999</v>
      </c>
      <c r="H3667" s="5">
        <v>1839.325</v>
      </c>
      <c r="I3667" s="5">
        <v>28.785</v>
      </c>
      <c r="J3667" s="5">
        <v>0.23499999999999999</v>
      </c>
      <c r="K3667" s="5">
        <v>0</v>
      </c>
      <c r="L3667" s="5">
        <v>595.23900000000003</v>
      </c>
      <c r="M3667" s="5">
        <v>-91.024000000000001</v>
      </c>
      <c r="N3667" s="5">
        <v>686.26300000000003</v>
      </c>
      <c r="O3667" s="5">
        <v>203040</v>
      </c>
      <c r="P3667" s="3"/>
      <c r="Q3667" s="3"/>
    </row>
    <row r="3668" spans="1:17" x14ac:dyDescent="0.2">
      <c r="A3668" s="2">
        <v>2018</v>
      </c>
      <c r="B3668" s="1" t="s">
        <v>489</v>
      </c>
      <c r="C3668" s="2" t="s">
        <v>490</v>
      </c>
      <c r="D3668" s="2">
        <v>7.6</v>
      </c>
      <c r="E3668" s="2">
        <v>5091.6469999999999</v>
      </c>
      <c r="F3668" s="2">
        <v>1149.104</v>
      </c>
      <c r="G3668" s="2">
        <v>2990.2629999999999</v>
      </c>
      <c r="H3668" s="2">
        <v>2101.384</v>
      </c>
      <c r="I3668" s="2">
        <v>40.427</v>
      </c>
      <c r="J3668" s="2">
        <v>0.224</v>
      </c>
      <c r="K3668" s="2">
        <v>0</v>
      </c>
      <c r="L3668" s="2">
        <v>640.81799999999998</v>
      </c>
      <c r="M3668" s="2">
        <v>151.233</v>
      </c>
      <c r="N3668" s="2">
        <v>489.58499999999998</v>
      </c>
      <c r="O3668" s="2">
        <v>203040</v>
      </c>
      <c r="P3668" s="3"/>
      <c r="Q3668" s="3"/>
    </row>
    <row r="3669" spans="1:17" x14ac:dyDescent="0.2">
      <c r="A3669" s="5">
        <v>2019</v>
      </c>
      <c r="B3669" s="4" t="s">
        <v>489</v>
      </c>
      <c r="C3669" s="5" t="s">
        <v>490</v>
      </c>
      <c r="D3669" s="5">
        <v>35</v>
      </c>
      <c r="E3669" s="5">
        <v>5470.8540000000003</v>
      </c>
      <c r="F3669" s="5">
        <v>1420.24</v>
      </c>
      <c r="G3669" s="5">
        <v>3203.8249999999998</v>
      </c>
      <c r="H3669" s="5">
        <v>2267.029</v>
      </c>
      <c r="I3669" s="5">
        <v>54.683999999999997</v>
      </c>
      <c r="J3669" s="5">
        <v>1.754</v>
      </c>
      <c r="K3669" s="5">
        <v>0</v>
      </c>
      <c r="L3669" s="5">
        <v>680.89499999999998</v>
      </c>
      <c r="M3669" s="5">
        <v>164.57499999999999</v>
      </c>
      <c r="N3669" s="5">
        <v>516.32000000000005</v>
      </c>
      <c r="O3669" s="5">
        <v>203040</v>
      </c>
      <c r="P3669" s="3"/>
      <c r="Q3669" s="3"/>
    </row>
    <row r="3670" spans="1:17" x14ac:dyDescent="0.2">
      <c r="A3670" s="2">
        <v>2004</v>
      </c>
      <c r="B3670" s="1" t="s">
        <v>491</v>
      </c>
      <c r="C3670" s="2" t="s">
        <v>492</v>
      </c>
      <c r="D3670" s="2">
        <v>169.5</v>
      </c>
      <c r="E3670" s="2">
        <v>15090.8</v>
      </c>
      <c r="F3670" s="2">
        <v>1857.4</v>
      </c>
      <c r="G3670" s="2">
        <v>9615.7999999999993</v>
      </c>
      <c r="H3670" s="2">
        <v>5206.3</v>
      </c>
      <c r="I3670" s="2">
        <v>126.8</v>
      </c>
      <c r="J3670" s="2">
        <v>14</v>
      </c>
      <c r="K3670" s="2">
        <v>78.900000000000006</v>
      </c>
      <c r="L3670" s="2">
        <v>1212.0999999999999</v>
      </c>
      <c r="M3670" s="2">
        <v>315.7</v>
      </c>
      <c r="N3670" s="2">
        <v>817.5</v>
      </c>
      <c r="O3670" s="2">
        <v>201020</v>
      </c>
      <c r="P3670" s="3"/>
      <c r="Q3670" s="3"/>
    </row>
    <row r="3671" spans="1:17" x14ac:dyDescent="0.2">
      <c r="A3671" s="5">
        <v>2005</v>
      </c>
      <c r="B3671" s="4" t="s">
        <v>491</v>
      </c>
      <c r="C3671" s="5" t="s">
        <v>492</v>
      </c>
      <c r="D3671" s="5">
        <v>171.3</v>
      </c>
      <c r="E3671" s="5">
        <v>16144.4</v>
      </c>
      <c r="F3671" s="5">
        <v>1658.4</v>
      </c>
      <c r="G3671" s="5">
        <v>9890.7000000000007</v>
      </c>
      <c r="H3671" s="5">
        <v>6058.1</v>
      </c>
      <c r="I3671" s="5">
        <v>131.69999999999999</v>
      </c>
      <c r="J3671" s="5">
        <v>13</v>
      </c>
      <c r="K3671" s="5">
        <v>41.1</v>
      </c>
      <c r="L3671" s="5">
        <v>1003.4</v>
      </c>
      <c r="M3671" s="5">
        <v>205.1</v>
      </c>
      <c r="N3671" s="5">
        <v>909.4</v>
      </c>
      <c r="O3671" s="5">
        <v>201020</v>
      </c>
      <c r="P3671" s="3"/>
      <c r="Q3671" s="3"/>
    </row>
    <row r="3672" spans="1:17" x14ac:dyDescent="0.2">
      <c r="A3672" s="2">
        <v>2006</v>
      </c>
      <c r="B3672" s="1" t="s">
        <v>491</v>
      </c>
      <c r="C3672" s="2" t="s">
        <v>492</v>
      </c>
      <c r="D3672" s="2">
        <v>293</v>
      </c>
      <c r="E3672" s="2">
        <v>21921</v>
      </c>
      <c r="F3672" s="2">
        <v>4534</v>
      </c>
      <c r="G3672" s="2">
        <v>14437</v>
      </c>
      <c r="H3672" s="2">
        <v>7355</v>
      </c>
      <c r="I3672" s="2">
        <v>269</v>
      </c>
      <c r="J3672" s="2"/>
      <c r="K3672" s="2">
        <v>42</v>
      </c>
      <c r="L3672" s="2">
        <v>1138</v>
      </c>
      <c r="M3672" s="2">
        <v>63</v>
      </c>
      <c r="N3672" s="2">
        <v>1028</v>
      </c>
      <c r="O3672" s="2">
        <v>201020</v>
      </c>
      <c r="P3672" s="3"/>
      <c r="Q3672" s="3"/>
    </row>
    <row r="3673" spans="1:17" x14ac:dyDescent="0.2">
      <c r="A3673" s="5">
        <v>2007</v>
      </c>
      <c r="B3673" s="4" t="s">
        <v>491</v>
      </c>
      <c r="C3673" s="5" t="s">
        <v>492</v>
      </c>
      <c r="D3673" s="5">
        <v>674</v>
      </c>
      <c r="E3673" s="5">
        <v>24105</v>
      </c>
      <c r="F3673" s="5">
        <v>4154</v>
      </c>
      <c r="G3673" s="5">
        <v>15070</v>
      </c>
      <c r="H3673" s="5">
        <v>8907</v>
      </c>
      <c r="I3673" s="5">
        <v>290</v>
      </c>
      <c r="J3673" s="5"/>
      <c r="K3673" s="5">
        <v>12</v>
      </c>
      <c r="L3673" s="5">
        <v>1607</v>
      </c>
      <c r="M3673" s="5">
        <v>300</v>
      </c>
      <c r="N3673" s="5">
        <v>1252</v>
      </c>
      <c r="O3673" s="5">
        <v>201020</v>
      </c>
      <c r="P3673" s="3"/>
      <c r="Q3673" s="3"/>
    </row>
    <row r="3674" spans="1:17" x14ac:dyDescent="0.2">
      <c r="A3674" s="2">
        <v>2008</v>
      </c>
      <c r="B3674" s="1" t="s">
        <v>491</v>
      </c>
      <c r="C3674" s="2" t="s">
        <v>492</v>
      </c>
      <c r="D3674" s="2">
        <v>384</v>
      </c>
      <c r="E3674" s="2">
        <v>24987</v>
      </c>
      <c r="F3674" s="2">
        <v>3488</v>
      </c>
      <c r="G3674" s="2">
        <v>15327</v>
      </c>
      <c r="H3674" s="2">
        <v>9424</v>
      </c>
      <c r="I3674" s="2">
        <v>270</v>
      </c>
      <c r="J3674" s="2"/>
      <c r="K3674" s="2">
        <v>24</v>
      </c>
      <c r="L3674" s="2">
        <v>1324</v>
      </c>
      <c r="M3674" s="2">
        <v>321</v>
      </c>
      <c r="N3674" s="2">
        <v>979</v>
      </c>
      <c r="O3674" s="2">
        <v>201020</v>
      </c>
      <c r="P3674" s="3"/>
      <c r="Q3674" s="3"/>
    </row>
    <row r="3675" spans="1:17" x14ac:dyDescent="0.2">
      <c r="A3675" s="5">
        <v>2009</v>
      </c>
      <c r="B3675" s="4" t="s">
        <v>491</v>
      </c>
      <c r="C3675" s="5" t="s">
        <v>492</v>
      </c>
      <c r="D3675" s="5">
        <v>761</v>
      </c>
      <c r="E3675" s="5">
        <v>24088</v>
      </c>
      <c r="F3675" s="5">
        <v>3308</v>
      </c>
      <c r="G3675" s="5">
        <v>14749</v>
      </c>
      <c r="H3675" s="5">
        <v>9138</v>
      </c>
      <c r="I3675" s="5">
        <v>255</v>
      </c>
      <c r="J3675" s="5"/>
      <c r="K3675" s="5">
        <v>-12</v>
      </c>
      <c r="L3675" s="5">
        <v>-318</v>
      </c>
      <c r="M3675" s="5">
        <v>32</v>
      </c>
      <c r="N3675" s="5">
        <v>-338</v>
      </c>
      <c r="O3675" s="5">
        <v>201020</v>
      </c>
      <c r="P3675" s="3"/>
      <c r="Q3675" s="3"/>
    </row>
    <row r="3676" spans="1:17" x14ac:dyDescent="0.2">
      <c r="A3676" s="2">
        <v>2010</v>
      </c>
      <c r="B3676" s="1" t="s">
        <v>491</v>
      </c>
      <c r="C3676" s="2" t="s">
        <v>492</v>
      </c>
      <c r="D3676" s="2">
        <v>560</v>
      </c>
      <c r="E3676" s="2">
        <v>25743</v>
      </c>
      <c r="F3676" s="2">
        <v>3314</v>
      </c>
      <c r="G3676" s="2">
        <v>15370</v>
      </c>
      <c r="H3676" s="2">
        <v>10071</v>
      </c>
      <c r="I3676" s="2">
        <v>191</v>
      </c>
      <c r="J3676" s="2"/>
      <c r="K3676" s="2">
        <v>75</v>
      </c>
      <c r="L3676" s="2">
        <v>1763</v>
      </c>
      <c r="M3676" s="2">
        <v>197</v>
      </c>
      <c r="N3676" s="2">
        <v>1491</v>
      </c>
      <c r="O3676" s="2">
        <v>201020</v>
      </c>
      <c r="P3676" s="3"/>
      <c r="Q3676" s="3"/>
    </row>
    <row r="3677" spans="1:17" x14ac:dyDescent="0.2">
      <c r="A3677" s="5">
        <v>2011</v>
      </c>
      <c r="B3677" s="4" t="s">
        <v>491</v>
      </c>
      <c r="C3677" s="5" t="s">
        <v>492</v>
      </c>
      <c r="D3677" s="5">
        <v>257</v>
      </c>
      <c r="E3677" s="5">
        <v>29676</v>
      </c>
      <c r="F3677" s="5">
        <v>4550</v>
      </c>
      <c r="G3677" s="5">
        <v>18236</v>
      </c>
      <c r="H3677" s="5">
        <v>11042</v>
      </c>
      <c r="I3677" s="5">
        <v>208</v>
      </c>
      <c r="J3677" s="5"/>
      <c r="K3677" s="5">
        <v>117</v>
      </c>
      <c r="L3677" s="5">
        <v>2111</v>
      </c>
      <c r="M3677" s="5">
        <v>370</v>
      </c>
      <c r="N3677" s="5">
        <v>1624</v>
      </c>
      <c r="O3677" s="5">
        <v>201020</v>
      </c>
      <c r="P3677" s="3"/>
      <c r="Q3677" s="3"/>
    </row>
    <row r="3678" spans="1:17" x14ac:dyDescent="0.2">
      <c r="A3678" s="2">
        <v>2012</v>
      </c>
      <c r="B3678" s="1" t="s">
        <v>491</v>
      </c>
      <c r="C3678" s="2" t="s">
        <v>492</v>
      </c>
      <c r="D3678" s="2">
        <v>265</v>
      </c>
      <c r="E3678" s="2">
        <v>30884</v>
      </c>
      <c r="F3678" s="2">
        <v>5745</v>
      </c>
      <c r="G3678" s="2">
        <v>18928</v>
      </c>
      <c r="H3678" s="2">
        <v>11555</v>
      </c>
      <c r="I3678" s="2">
        <v>315</v>
      </c>
      <c r="J3678" s="2">
        <v>17</v>
      </c>
      <c r="K3678" s="2">
        <v>127</v>
      </c>
      <c r="L3678" s="2">
        <v>1590</v>
      </c>
      <c r="M3678" s="2">
        <v>237</v>
      </c>
      <c r="N3678" s="2">
        <v>1226</v>
      </c>
      <c r="O3678" s="2">
        <v>201020</v>
      </c>
      <c r="P3678" s="3"/>
      <c r="Q3678" s="3"/>
    </row>
    <row r="3679" spans="1:17" x14ac:dyDescent="0.2">
      <c r="A3679" s="5">
        <v>2013</v>
      </c>
      <c r="B3679" s="4" t="s">
        <v>491</v>
      </c>
      <c r="C3679" s="5" t="s">
        <v>492</v>
      </c>
      <c r="D3679" s="5">
        <v>1055</v>
      </c>
      <c r="E3679" s="5">
        <v>31518</v>
      </c>
      <c r="F3679" s="5">
        <v>5379</v>
      </c>
      <c r="G3679" s="5">
        <v>18787</v>
      </c>
      <c r="H3679" s="5">
        <v>12314</v>
      </c>
      <c r="I3679" s="5">
        <v>319</v>
      </c>
      <c r="J3679" s="5">
        <v>19</v>
      </c>
      <c r="K3679" s="5">
        <v>119</v>
      </c>
      <c r="L3679" s="5">
        <v>2465</v>
      </c>
      <c r="M3679" s="5">
        <v>1168</v>
      </c>
      <c r="N3679" s="5">
        <v>1178</v>
      </c>
      <c r="O3679" s="5">
        <v>201020</v>
      </c>
      <c r="P3679" s="3"/>
      <c r="Q3679" s="3"/>
    </row>
    <row r="3680" spans="1:17" x14ac:dyDescent="0.2">
      <c r="A3680" s="2">
        <v>2014</v>
      </c>
      <c r="B3680" s="1" t="s">
        <v>491</v>
      </c>
      <c r="C3680" s="2" t="s">
        <v>492</v>
      </c>
      <c r="D3680" s="2">
        <v>409</v>
      </c>
      <c r="E3680" s="2">
        <v>32804</v>
      </c>
      <c r="F3680" s="2">
        <v>6497</v>
      </c>
      <c r="G3680" s="2">
        <v>21048</v>
      </c>
      <c r="H3680" s="2">
        <v>11311</v>
      </c>
      <c r="I3680" s="2">
        <v>300</v>
      </c>
      <c r="J3680" s="2">
        <v>10</v>
      </c>
      <c r="K3680" s="2">
        <v>120</v>
      </c>
      <c r="L3680" s="2">
        <v>2035</v>
      </c>
      <c r="M3680" s="2">
        <v>482</v>
      </c>
      <c r="N3680" s="2">
        <v>1215</v>
      </c>
      <c r="O3680" s="2">
        <v>201020</v>
      </c>
      <c r="P3680" s="3"/>
      <c r="Q3680" s="3"/>
    </row>
    <row r="3681" spans="1:17" x14ac:dyDescent="0.2">
      <c r="A3681" s="5">
        <v>2015</v>
      </c>
      <c r="B3681" s="4" t="s">
        <v>491</v>
      </c>
      <c r="C3681" s="5" t="s">
        <v>492</v>
      </c>
      <c r="D3681" s="5">
        <v>597</v>
      </c>
      <c r="E3681" s="5">
        <v>29673</v>
      </c>
      <c r="F3681" s="5">
        <v>6558</v>
      </c>
      <c r="G3681" s="5">
        <v>18922</v>
      </c>
      <c r="H3681" s="5">
        <v>10376</v>
      </c>
      <c r="I3681" s="5">
        <v>339</v>
      </c>
      <c r="J3681" s="5">
        <v>9</v>
      </c>
      <c r="K3681" s="5">
        <v>112</v>
      </c>
      <c r="L3681" s="5">
        <v>2151</v>
      </c>
      <c r="M3681" s="5">
        <v>600</v>
      </c>
      <c r="N3681" s="5">
        <v>1563</v>
      </c>
      <c r="O3681" s="5">
        <v>201020</v>
      </c>
      <c r="P3681" s="3"/>
      <c r="Q3681" s="3"/>
    </row>
    <row r="3682" spans="1:17" x14ac:dyDescent="0.2">
      <c r="A3682" s="2">
        <v>2016</v>
      </c>
      <c r="B3682" s="1" t="s">
        <v>491</v>
      </c>
      <c r="C3682" s="2" t="s">
        <v>492</v>
      </c>
      <c r="D3682" s="2">
        <v>2797</v>
      </c>
      <c r="E3682" s="2">
        <v>63253</v>
      </c>
      <c r="F3682" s="2">
        <v>15234</v>
      </c>
      <c r="G3682" s="2">
        <v>37929</v>
      </c>
      <c r="H3682" s="2">
        <v>24118</v>
      </c>
      <c r="I3682" s="2">
        <v>362</v>
      </c>
      <c r="J3682" s="2">
        <v>14</v>
      </c>
      <c r="K3682" s="2">
        <v>216</v>
      </c>
      <c r="L3682" s="2">
        <v>1586</v>
      </c>
      <c r="M3682" s="2">
        <v>2238</v>
      </c>
      <c r="N3682" s="2">
        <v>-868</v>
      </c>
      <c r="O3682" s="2">
        <v>201020</v>
      </c>
      <c r="P3682" s="3"/>
      <c r="Q3682" s="3"/>
    </row>
    <row r="3683" spans="1:17" x14ac:dyDescent="0.2">
      <c r="A3683" s="5">
        <v>2017</v>
      </c>
      <c r="B3683" s="4" t="s">
        <v>491</v>
      </c>
      <c r="C3683" s="5" t="s">
        <v>492</v>
      </c>
      <c r="D3683" s="5">
        <v>343</v>
      </c>
      <c r="E3683" s="5">
        <v>51884</v>
      </c>
      <c r="F3683" s="5">
        <v>12358</v>
      </c>
      <c r="G3683" s="5">
        <v>30306</v>
      </c>
      <c r="H3683" s="5">
        <v>20447</v>
      </c>
      <c r="I3683" s="5">
        <v>543</v>
      </c>
      <c r="J3683" s="5">
        <v>19</v>
      </c>
      <c r="K3683" s="5">
        <v>199</v>
      </c>
      <c r="L3683" s="5">
        <v>2558</v>
      </c>
      <c r="M3683" s="5">
        <v>705</v>
      </c>
      <c r="N3683" s="5">
        <v>1611</v>
      </c>
      <c r="O3683" s="5">
        <v>201020</v>
      </c>
      <c r="P3683" s="3"/>
      <c r="Q3683" s="3"/>
    </row>
    <row r="3684" spans="1:17" x14ac:dyDescent="0.2">
      <c r="A3684" s="2">
        <v>2018</v>
      </c>
      <c r="B3684" s="1" t="s">
        <v>491</v>
      </c>
      <c r="C3684" s="2" t="s">
        <v>492</v>
      </c>
      <c r="D3684" s="2">
        <v>206</v>
      </c>
      <c r="E3684" s="2">
        <v>48797</v>
      </c>
      <c r="F3684" s="2">
        <v>9680</v>
      </c>
      <c r="G3684" s="2">
        <v>26339</v>
      </c>
      <c r="H3684" s="2">
        <v>21164</v>
      </c>
      <c r="I3684" s="2">
        <v>524</v>
      </c>
      <c r="J3684" s="2">
        <v>29</v>
      </c>
      <c r="K3684" s="2">
        <v>221</v>
      </c>
      <c r="L3684" s="2">
        <v>2901</v>
      </c>
      <c r="M3684" s="2">
        <v>518</v>
      </c>
      <c r="N3684" s="2">
        <v>2162</v>
      </c>
      <c r="O3684" s="2">
        <v>201020</v>
      </c>
      <c r="P3684" s="3"/>
      <c r="Q3684" s="3"/>
    </row>
    <row r="3685" spans="1:17" x14ac:dyDescent="0.2">
      <c r="A3685" s="5">
        <v>2019</v>
      </c>
      <c r="B3685" s="4" t="s">
        <v>491</v>
      </c>
      <c r="C3685" s="5" t="s">
        <v>492</v>
      </c>
      <c r="D3685" s="5">
        <v>2821</v>
      </c>
      <c r="E3685" s="5">
        <v>42287</v>
      </c>
      <c r="F3685" s="5">
        <v>7209</v>
      </c>
      <c r="G3685" s="5">
        <v>21458</v>
      </c>
      <c r="H3685" s="5">
        <v>19766</v>
      </c>
      <c r="I3685" s="5">
        <v>369</v>
      </c>
      <c r="J3685" s="5">
        <v>61</v>
      </c>
      <c r="K3685" s="5">
        <v>189</v>
      </c>
      <c r="L3685" s="5">
        <v>1056</v>
      </c>
      <c r="M3685" s="5">
        <v>-233</v>
      </c>
      <c r="N3685" s="5">
        <v>5674</v>
      </c>
      <c r="O3685" s="5">
        <v>201020</v>
      </c>
      <c r="P3685" s="3"/>
      <c r="Q3685" s="3"/>
    </row>
    <row r="3686" spans="1:17" x14ac:dyDescent="0.2">
      <c r="A3686" s="2">
        <v>2004</v>
      </c>
      <c r="B3686" s="1" t="s">
        <v>493</v>
      </c>
      <c r="C3686" s="2" t="s">
        <v>494</v>
      </c>
      <c r="D3686" s="2">
        <v>12884</v>
      </c>
      <c r="E3686" s="2">
        <v>53317</v>
      </c>
      <c r="F3686" s="2">
        <v>2583</v>
      </c>
      <c r="G3686" s="2">
        <v>21504</v>
      </c>
      <c r="H3686" s="2">
        <v>31813</v>
      </c>
      <c r="I3686" s="2">
        <v>323</v>
      </c>
      <c r="J3686" s="2">
        <v>195</v>
      </c>
      <c r="K3686" s="2">
        <v>0</v>
      </c>
      <c r="L3686" s="2">
        <v>12838</v>
      </c>
      <c r="M3686" s="2">
        <v>4329</v>
      </c>
      <c r="N3686" s="2">
        <v>8509</v>
      </c>
      <c r="O3686" s="2">
        <v>352020</v>
      </c>
      <c r="P3686" s="3"/>
      <c r="Q3686" s="3"/>
    </row>
    <row r="3687" spans="1:17" x14ac:dyDescent="0.2">
      <c r="A3687" s="5">
        <v>2005</v>
      </c>
      <c r="B3687" s="4" t="s">
        <v>493</v>
      </c>
      <c r="C3687" s="5" t="s">
        <v>494</v>
      </c>
      <c r="D3687" s="5">
        <v>16138</v>
      </c>
      <c r="E3687" s="5">
        <v>58025</v>
      </c>
      <c r="F3687" s="5">
        <v>2029</v>
      </c>
      <c r="G3687" s="5">
        <v>20154</v>
      </c>
      <c r="H3687" s="5">
        <v>37871</v>
      </c>
      <c r="I3687" s="5">
        <v>165</v>
      </c>
      <c r="J3687" s="5">
        <v>487</v>
      </c>
      <c r="K3687" s="5">
        <v>0</v>
      </c>
      <c r="L3687" s="5">
        <v>13656</v>
      </c>
      <c r="M3687" s="5">
        <v>3245</v>
      </c>
      <c r="N3687" s="5">
        <v>10411</v>
      </c>
      <c r="O3687" s="5">
        <v>352020</v>
      </c>
      <c r="P3687" s="3"/>
      <c r="Q3687" s="3"/>
    </row>
    <row r="3688" spans="1:17" x14ac:dyDescent="0.2">
      <c r="A3688" s="2">
        <v>2006</v>
      </c>
      <c r="B3688" s="1" t="s">
        <v>493</v>
      </c>
      <c r="C3688" s="2" t="s">
        <v>494</v>
      </c>
      <c r="D3688" s="2">
        <v>4084</v>
      </c>
      <c r="E3688" s="2">
        <v>70556</v>
      </c>
      <c r="F3688" s="2">
        <v>2023</v>
      </c>
      <c r="G3688" s="2">
        <v>31238</v>
      </c>
      <c r="H3688" s="2">
        <v>39318</v>
      </c>
      <c r="I3688" s="2">
        <v>181</v>
      </c>
      <c r="J3688" s="2">
        <v>829</v>
      </c>
      <c r="K3688" s="2">
        <v>0</v>
      </c>
      <c r="L3688" s="2">
        <v>14587</v>
      </c>
      <c r="M3688" s="2">
        <v>3534</v>
      </c>
      <c r="N3688" s="2">
        <v>11053</v>
      </c>
      <c r="O3688" s="2">
        <v>352020</v>
      </c>
      <c r="P3688" s="3"/>
      <c r="Q3688" s="3"/>
    </row>
    <row r="3689" spans="1:17" x14ac:dyDescent="0.2">
      <c r="A3689" s="5">
        <v>2007</v>
      </c>
      <c r="B3689" s="4" t="s">
        <v>493</v>
      </c>
      <c r="C3689" s="5" t="s">
        <v>494</v>
      </c>
      <c r="D3689" s="5">
        <v>9315</v>
      </c>
      <c r="E3689" s="5">
        <v>80954</v>
      </c>
      <c r="F3689" s="5">
        <v>7083</v>
      </c>
      <c r="G3689" s="5">
        <v>37635</v>
      </c>
      <c r="H3689" s="5">
        <v>43319</v>
      </c>
      <c r="I3689" s="5">
        <v>426</v>
      </c>
      <c r="J3689" s="5">
        <v>452</v>
      </c>
      <c r="K3689" s="5">
        <v>0</v>
      </c>
      <c r="L3689" s="5">
        <v>13283</v>
      </c>
      <c r="M3689" s="5">
        <v>2707</v>
      </c>
      <c r="N3689" s="5">
        <v>10576</v>
      </c>
      <c r="O3689" s="5">
        <v>352020</v>
      </c>
      <c r="P3689" s="3"/>
      <c r="Q3689" s="3"/>
    </row>
    <row r="3690" spans="1:17" x14ac:dyDescent="0.2">
      <c r="A3690" s="2">
        <v>2008</v>
      </c>
      <c r="B3690" s="1" t="s">
        <v>493</v>
      </c>
      <c r="C3690" s="2" t="s">
        <v>494</v>
      </c>
      <c r="D3690" s="2">
        <v>12809</v>
      </c>
      <c r="E3690" s="2">
        <v>84912</v>
      </c>
      <c r="F3690" s="2">
        <v>8341</v>
      </c>
      <c r="G3690" s="2">
        <v>42401</v>
      </c>
      <c r="H3690" s="2">
        <v>42511</v>
      </c>
      <c r="I3690" s="2">
        <v>582</v>
      </c>
      <c r="J3690" s="2">
        <v>361</v>
      </c>
      <c r="K3690" s="2">
        <v>0</v>
      </c>
      <c r="L3690" s="2">
        <v>16929</v>
      </c>
      <c r="M3690" s="2">
        <v>3980</v>
      </c>
      <c r="N3690" s="2">
        <v>12949</v>
      </c>
      <c r="O3690" s="2">
        <v>352020</v>
      </c>
      <c r="P3690" s="3"/>
      <c r="Q3690" s="3"/>
    </row>
    <row r="3691" spans="1:17" x14ac:dyDescent="0.2">
      <c r="A3691" s="5">
        <v>2009</v>
      </c>
      <c r="B3691" s="4" t="s">
        <v>493</v>
      </c>
      <c r="C3691" s="5" t="s">
        <v>494</v>
      </c>
      <c r="D3691" s="5">
        <v>19425</v>
      </c>
      <c r="E3691" s="5">
        <v>94682</v>
      </c>
      <c r="F3691" s="5">
        <v>8257</v>
      </c>
      <c r="G3691" s="5">
        <v>44094</v>
      </c>
      <c r="H3691" s="5">
        <v>50588</v>
      </c>
      <c r="I3691" s="5">
        <v>552</v>
      </c>
      <c r="J3691" s="5">
        <v>90</v>
      </c>
      <c r="K3691" s="5">
        <v>0</v>
      </c>
      <c r="L3691" s="5">
        <v>15755</v>
      </c>
      <c r="M3691" s="5">
        <v>3489</v>
      </c>
      <c r="N3691" s="5">
        <v>12266</v>
      </c>
      <c r="O3691" s="5">
        <v>352020</v>
      </c>
      <c r="P3691" s="3"/>
      <c r="Q3691" s="3"/>
    </row>
    <row r="3692" spans="1:17" x14ac:dyDescent="0.2">
      <c r="A3692" s="2">
        <v>2010</v>
      </c>
      <c r="B3692" s="1" t="s">
        <v>493</v>
      </c>
      <c r="C3692" s="2" t="s">
        <v>494</v>
      </c>
      <c r="D3692" s="2">
        <v>27658</v>
      </c>
      <c r="E3692" s="2">
        <v>102908</v>
      </c>
      <c r="F3692" s="2">
        <v>9169</v>
      </c>
      <c r="G3692" s="2">
        <v>46329</v>
      </c>
      <c r="H3692" s="2">
        <v>56579</v>
      </c>
      <c r="I3692" s="2">
        <v>528</v>
      </c>
      <c r="J3692" s="2">
        <v>107</v>
      </c>
      <c r="K3692" s="2">
        <v>0</v>
      </c>
      <c r="L3692" s="2">
        <v>16947</v>
      </c>
      <c r="M3692" s="2">
        <v>3613</v>
      </c>
      <c r="N3692" s="2">
        <v>13334</v>
      </c>
      <c r="O3692" s="2">
        <v>352020</v>
      </c>
      <c r="P3692" s="3"/>
      <c r="Q3692" s="3"/>
    </row>
    <row r="3693" spans="1:17" x14ac:dyDescent="0.2">
      <c r="A3693" s="5">
        <v>2011</v>
      </c>
      <c r="B3693" s="4" t="s">
        <v>493</v>
      </c>
      <c r="C3693" s="5" t="s">
        <v>494</v>
      </c>
      <c r="D3693" s="5">
        <v>32261</v>
      </c>
      <c r="E3693" s="5">
        <v>113644</v>
      </c>
      <c r="F3693" s="5">
        <v>13585</v>
      </c>
      <c r="G3693" s="5">
        <v>56564</v>
      </c>
      <c r="H3693" s="5">
        <v>57080</v>
      </c>
      <c r="I3693" s="5">
        <v>655</v>
      </c>
      <c r="J3693" s="5">
        <v>91</v>
      </c>
      <c r="K3693" s="5">
        <v>0</v>
      </c>
      <c r="L3693" s="5">
        <v>12361</v>
      </c>
      <c r="M3693" s="5">
        <v>2689</v>
      </c>
      <c r="N3693" s="5">
        <v>9672</v>
      </c>
      <c r="O3693" s="5">
        <v>352020</v>
      </c>
      <c r="P3693" s="3"/>
      <c r="Q3693" s="3"/>
    </row>
    <row r="3694" spans="1:17" x14ac:dyDescent="0.2">
      <c r="A3694" s="2">
        <v>2012</v>
      </c>
      <c r="B3694" s="1" t="s">
        <v>493</v>
      </c>
      <c r="C3694" s="2" t="s">
        <v>494</v>
      </c>
      <c r="D3694" s="2">
        <v>21089</v>
      </c>
      <c r="E3694" s="2">
        <v>121347</v>
      </c>
      <c r="F3694" s="2">
        <v>13001</v>
      </c>
      <c r="G3694" s="2">
        <v>56521</v>
      </c>
      <c r="H3694" s="2">
        <v>64826</v>
      </c>
      <c r="I3694" s="2">
        <v>647</v>
      </c>
      <c r="J3694" s="2">
        <v>64</v>
      </c>
      <c r="K3694" s="2">
        <v>-339</v>
      </c>
      <c r="L3694" s="2">
        <v>13775</v>
      </c>
      <c r="M3694" s="2">
        <v>3261</v>
      </c>
      <c r="N3694" s="2">
        <v>10853</v>
      </c>
      <c r="O3694" s="2">
        <v>352020</v>
      </c>
      <c r="P3694" s="3"/>
      <c r="Q3694" s="3"/>
    </row>
    <row r="3695" spans="1:17" x14ac:dyDescent="0.2">
      <c r="A3695" s="5">
        <v>2013</v>
      </c>
      <c r="B3695" s="4" t="s">
        <v>493</v>
      </c>
      <c r="C3695" s="5" t="s">
        <v>494</v>
      </c>
      <c r="D3695" s="5">
        <v>29206</v>
      </c>
      <c r="E3695" s="5">
        <v>132683</v>
      </c>
      <c r="F3695" s="5">
        <v>15097</v>
      </c>
      <c r="G3695" s="5">
        <v>58630</v>
      </c>
      <c r="H3695" s="5">
        <v>74053</v>
      </c>
      <c r="I3695" s="5">
        <v>587</v>
      </c>
      <c r="J3695" s="5">
        <v>74</v>
      </c>
      <c r="K3695" s="5">
        <v>0</v>
      </c>
      <c r="L3695" s="5">
        <v>15471</v>
      </c>
      <c r="M3695" s="5">
        <v>1640</v>
      </c>
      <c r="N3695" s="5">
        <v>13831</v>
      </c>
      <c r="O3695" s="5">
        <v>352020</v>
      </c>
      <c r="P3695" s="3"/>
      <c r="Q3695" s="3"/>
    </row>
    <row r="3696" spans="1:17" x14ac:dyDescent="0.2">
      <c r="A3696" s="2">
        <v>2014</v>
      </c>
      <c r="B3696" s="1" t="s">
        <v>493</v>
      </c>
      <c r="C3696" s="2" t="s">
        <v>494</v>
      </c>
      <c r="D3696" s="2">
        <v>33089</v>
      </c>
      <c r="E3696" s="2">
        <v>131119</v>
      </c>
      <c r="F3696" s="2">
        <v>15129</v>
      </c>
      <c r="G3696" s="2">
        <v>61367</v>
      </c>
      <c r="H3696" s="2">
        <v>69752</v>
      </c>
      <c r="I3696" s="2">
        <v>648</v>
      </c>
      <c r="J3696" s="2">
        <v>67</v>
      </c>
      <c r="K3696" s="2">
        <v>0</v>
      </c>
      <c r="L3696" s="2">
        <v>20563</v>
      </c>
      <c r="M3696" s="2">
        <v>4240</v>
      </c>
      <c r="N3696" s="2">
        <v>16323</v>
      </c>
      <c r="O3696" s="2">
        <v>352020</v>
      </c>
      <c r="P3696" s="3"/>
      <c r="Q3696" s="3"/>
    </row>
    <row r="3697" spans="1:17" x14ac:dyDescent="0.2">
      <c r="A3697" s="5">
        <v>2015</v>
      </c>
      <c r="B3697" s="4" t="s">
        <v>493</v>
      </c>
      <c r="C3697" s="5" t="s">
        <v>494</v>
      </c>
      <c r="D3697" s="5">
        <v>38376</v>
      </c>
      <c r="E3697" s="5">
        <v>133411</v>
      </c>
      <c r="F3697" s="5">
        <v>14961</v>
      </c>
      <c r="G3697" s="5">
        <v>62261</v>
      </c>
      <c r="H3697" s="5">
        <v>71150</v>
      </c>
      <c r="I3697" s="5">
        <v>654</v>
      </c>
      <c r="J3697" s="5">
        <v>128</v>
      </c>
      <c r="K3697" s="5">
        <v>0</v>
      </c>
      <c r="L3697" s="5">
        <v>19196</v>
      </c>
      <c r="M3697" s="5">
        <v>3787</v>
      </c>
      <c r="N3697" s="5">
        <v>15409</v>
      </c>
      <c r="O3697" s="5">
        <v>352020</v>
      </c>
      <c r="P3697" s="3"/>
      <c r="Q3697" s="3"/>
    </row>
    <row r="3698" spans="1:17" x14ac:dyDescent="0.2">
      <c r="A3698" s="2">
        <v>2016</v>
      </c>
      <c r="B3698" s="1" t="s">
        <v>493</v>
      </c>
      <c r="C3698" s="2" t="s">
        <v>494</v>
      </c>
      <c r="D3698" s="2">
        <v>42239</v>
      </c>
      <c r="E3698" s="2">
        <v>141208</v>
      </c>
      <c r="F3698" s="2">
        <v>24146</v>
      </c>
      <c r="G3698" s="2">
        <v>70790</v>
      </c>
      <c r="H3698" s="2">
        <v>70418</v>
      </c>
      <c r="I3698" s="2">
        <v>828</v>
      </c>
      <c r="J3698" s="2">
        <v>368</v>
      </c>
      <c r="K3698" s="2">
        <v>0</v>
      </c>
      <c r="L3698" s="2">
        <v>19803</v>
      </c>
      <c r="M3698" s="2">
        <v>3263</v>
      </c>
      <c r="N3698" s="2">
        <v>16540</v>
      </c>
      <c r="O3698" s="2">
        <v>352020</v>
      </c>
      <c r="P3698" s="3"/>
      <c r="Q3698" s="3"/>
    </row>
    <row r="3699" spans="1:17" x14ac:dyDescent="0.2">
      <c r="A3699" s="5">
        <v>2017</v>
      </c>
      <c r="B3699" s="4" t="s">
        <v>493</v>
      </c>
      <c r="C3699" s="5" t="s">
        <v>494</v>
      </c>
      <c r="D3699" s="5">
        <v>18296</v>
      </c>
      <c r="E3699" s="5">
        <v>157303</v>
      </c>
      <c r="F3699" s="5">
        <v>32174</v>
      </c>
      <c r="G3699" s="5">
        <v>97143</v>
      </c>
      <c r="H3699" s="5">
        <v>60160</v>
      </c>
      <c r="I3699" s="5">
        <v>1028</v>
      </c>
      <c r="J3699" s="5">
        <v>385</v>
      </c>
      <c r="K3699" s="5">
        <v>0</v>
      </c>
      <c r="L3699" s="5">
        <v>17673</v>
      </c>
      <c r="M3699" s="5">
        <v>16373</v>
      </c>
      <c r="N3699" s="5">
        <v>1300</v>
      </c>
      <c r="O3699" s="5">
        <v>352020</v>
      </c>
      <c r="P3699" s="3"/>
      <c r="Q3699" s="3"/>
    </row>
    <row r="3700" spans="1:17" x14ac:dyDescent="0.2">
      <c r="A3700" s="2">
        <v>2018</v>
      </c>
      <c r="B3700" s="1" t="s">
        <v>493</v>
      </c>
      <c r="C3700" s="2" t="s">
        <v>494</v>
      </c>
      <c r="D3700" s="2">
        <v>19687</v>
      </c>
      <c r="E3700" s="2">
        <v>152954</v>
      </c>
      <c r="F3700" s="2">
        <v>30320</v>
      </c>
      <c r="G3700" s="2">
        <v>93202</v>
      </c>
      <c r="H3700" s="2">
        <v>59752</v>
      </c>
      <c r="I3700" s="2">
        <v>1091</v>
      </c>
      <c r="J3700" s="2">
        <v>611</v>
      </c>
      <c r="K3700" s="2">
        <v>0</v>
      </c>
      <c r="L3700" s="2">
        <v>17999</v>
      </c>
      <c r="M3700" s="2">
        <v>2702</v>
      </c>
      <c r="N3700" s="2">
        <v>15297</v>
      </c>
      <c r="O3700" s="2">
        <v>352020</v>
      </c>
      <c r="P3700" s="3"/>
      <c r="Q3700" s="3"/>
    </row>
    <row r="3701" spans="1:17" x14ac:dyDescent="0.2">
      <c r="A3701" s="5">
        <v>2019</v>
      </c>
      <c r="B3701" s="4" t="s">
        <v>493</v>
      </c>
      <c r="C3701" s="5" t="s">
        <v>494</v>
      </c>
      <c r="D3701" s="5">
        <v>19287</v>
      </c>
      <c r="E3701" s="5">
        <v>157728</v>
      </c>
      <c r="F3701" s="5">
        <v>28579</v>
      </c>
      <c r="G3701" s="5">
        <v>98257</v>
      </c>
      <c r="H3701" s="5">
        <v>59471</v>
      </c>
      <c r="I3701" s="5">
        <v>388</v>
      </c>
      <c r="J3701" s="5">
        <v>357</v>
      </c>
      <c r="K3701" s="5">
        <v>0</v>
      </c>
      <c r="L3701" s="5">
        <v>17328</v>
      </c>
      <c r="M3701" s="5">
        <v>2209</v>
      </c>
      <c r="N3701" s="5">
        <v>15119</v>
      </c>
      <c r="O3701" s="5">
        <v>352020</v>
      </c>
      <c r="P3701" s="3"/>
      <c r="Q3701" s="3"/>
    </row>
    <row r="3702" spans="1:17" x14ac:dyDescent="0.2">
      <c r="A3702" s="2">
        <v>2004</v>
      </c>
      <c r="B3702" s="1" t="s">
        <v>495</v>
      </c>
      <c r="C3702" s="2" t="s">
        <v>496</v>
      </c>
      <c r="D3702" s="2">
        <v>1117.8409999999999</v>
      </c>
      <c r="E3702" s="2">
        <v>6999.7139999999999</v>
      </c>
      <c r="F3702" s="2">
        <v>400</v>
      </c>
      <c r="G3702" s="2">
        <v>1006.977</v>
      </c>
      <c r="H3702" s="2">
        <v>5992.7370000000001</v>
      </c>
      <c r="I3702" s="2">
        <v>5.3789999999999996</v>
      </c>
      <c r="J3702" s="2">
        <v>24.733000000000001</v>
      </c>
      <c r="K3702" s="2">
        <v>0</v>
      </c>
      <c r="L3702" s="2">
        <v>219.018</v>
      </c>
      <c r="M3702" s="2">
        <v>83.272000000000006</v>
      </c>
      <c r="N3702" s="2">
        <v>135.74600000000001</v>
      </c>
      <c r="O3702" s="2">
        <v>452010</v>
      </c>
      <c r="P3702" s="3"/>
      <c r="Q3702" s="3"/>
    </row>
    <row r="3703" spans="1:17" x14ac:dyDescent="0.2">
      <c r="A3703" s="5">
        <v>2005</v>
      </c>
      <c r="B3703" s="4" t="s">
        <v>495</v>
      </c>
      <c r="C3703" s="5" t="s">
        <v>496</v>
      </c>
      <c r="D3703" s="5">
        <v>1428.7650000000001</v>
      </c>
      <c r="E3703" s="5">
        <v>8026.5990000000002</v>
      </c>
      <c r="F3703" s="5">
        <v>399.959</v>
      </c>
      <c r="G3703" s="5">
        <v>1126.8889999999999</v>
      </c>
      <c r="H3703" s="5">
        <v>6899.71</v>
      </c>
      <c r="I3703" s="5">
        <v>3.9</v>
      </c>
      <c r="J3703" s="5"/>
      <c r="K3703" s="5">
        <v>0</v>
      </c>
      <c r="L3703" s="5">
        <v>502.19900000000001</v>
      </c>
      <c r="M3703" s="5">
        <v>148.16999999999999</v>
      </c>
      <c r="N3703" s="5">
        <v>354.029</v>
      </c>
      <c r="O3703" s="5">
        <v>452010</v>
      </c>
      <c r="P3703" s="3"/>
      <c r="Q3703" s="3"/>
    </row>
    <row r="3704" spans="1:17" x14ac:dyDescent="0.2">
      <c r="A3704" s="2">
        <v>2006</v>
      </c>
      <c r="B3704" s="1" t="s">
        <v>495</v>
      </c>
      <c r="C3704" s="2" t="s">
        <v>496</v>
      </c>
      <c r="D3704" s="2">
        <v>2040.2429999999999</v>
      </c>
      <c r="E3704" s="2">
        <v>7368.3950000000004</v>
      </c>
      <c r="F3704" s="2">
        <v>399.94400000000002</v>
      </c>
      <c r="G3704" s="2">
        <v>1253.3109999999999</v>
      </c>
      <c r="H3704" s="2">
        <v>6115.0839999999998</v>
      </c>
      <c r="I3704" s="2"/>
      <c r="J3704" s="2"/>
      <c r="K3704" s="2">
        <v>0</v>
      </c>
      <c r="L3704" s="2">
        <v>-897.04899999999998</v>
      </c>
      <c r="M3704" s="2">
        <v>104.38800000000001</v>
      </c>
      <c r="N3704" s="2">
        <v>-1001.437</v>
      </c>
      <c r="O3704" s="2">
        <v>452010</v>
      </c>
      <c r="P3704" s="3"/>
      <c r="Q3704" s="3"/>
    </row>
    <row r="3705" spans="1:17" x14ac:dyDescent="0.2">
      <c r="A3705" s="5">
        <v>2007</v>
      </c>
      <c r="B3705" s="4" t="s">
        <v>495</v>
      </c>
      <c r="C3705" s="5" t="s">
        <v>496</v>
      </c>
      <c r="D3705" s="5">
        <v>1956.4649999999999</v>
      </c>
      <c r="E3705" s="5">
        <v>6885.4059999999999</v>
      </c>
      <c r="F3705" s="5">
        <v>399.49599999999998</v>
      </c>
      <c r="G3705" s="5">
        <v>1531.546</v>
      </c>
      <c r="H3705" s="5">
        <v>5353.86</v>
      </c>
      <c r="I3705" s="5"/>
      <c r="J3705" s="5"/>
      <c r="K3705" s="5">
        <v>0</v>
      </c>
      <c r="L3705" s="5">
        <v>510.58300000000003</v>
      </c>
      <c r="M3705" s="5">
        <v>149.75299999999999</v>
      </c>
      <c r="N3705" s="5">
        <v>360.83</v>
      </c>
      <c r="O3705" s="5">
        <v>452010</v>
      </c>
      <c r="P3705" s="3"/>
      <c r="Q3705" s="3"/>
    </row>
    <row r="3706" spans="1:17" x14ac:dyDescent="0.2">
      <c r="A3706" s="2">
        <v>2008</v>
      </c>
      <c r="B3706" s="1" t="s">
        <v>495</v>
      </c>
      <c r="C3706" s="2" t="s">
        <v>496</v>
      </c>
      <c r="D3706" s="2">
        <v>2191.98</v>
      </c>
      <c r="E3706" s="2">
        <v>7187.3410000000003</v>
      </c>
      <c r="F3706" s="2">
        <v>0</v>
      </c>
      <c r="G3706" s="2">
        <v>1285.9359999999999</v>
      </c>
      <c r="H3706" s="2">
        <v>5901.4049999999997</v>
      </c>
      <c r="I3706" s="2"/>
      <c r="J3706" s="2"/>
      <c r="K3706" s="2">
        <v>0</v>
      </c>
      <c r="L3706" s="2">
        <v>728.89099999999996</v>
      </c>
      <c r="M3706" s="2">
        <v>217.142</v>
      </c>
      <c r="N3706" s="2">
        <v>511.74900000000002</v>
      </c>
      <c r="O3706" s="2">
        <v>452010</v>
      </c>
      <c r="P3706" s="3"/>
      <c r="Q3706" s="3"/>
    </row>
    <row r="3707" spans="1:17" x14ac:dyDescent="0.2">
      <c r="A3707" s="5">
        <v>2009</v>
      </c>
      <c r="B3707" s="4" t="s">
        <v>495</v>
      </c>
      <c r="C3707" s="5" t="s">
        <v>496</v>
      </c>
      <c r="D3707" s="5">
        <v>2175.2449999999999</v>
      </c>
      <c r="E3707" s="5">
        <v>7590.2629999999999</v>
      </c>
      <c r="F3707" s="5">
        <v>0</v>
      </c>
      <c r="G3707" s="5">
        <v>1765.498</v>
      </c>
      <c r="H3707" s="5">
        <v>5822.1360000000004</v>
      </c>
      <c r="I3707" s="5">
        <v>6</v>
      </c>
      <c r="J3707" s="5">
        <v>11.8</v>
      </c>
      <c r="K3707" s="5">
        <v>-1.7709999999999999</v>
      </c>
      <c r="L3707" s="5">
        <v>312.06099999999998</v>
      </c>
      <c r="M3707" s="5">
        <v>196.833</v>
      </c>
      <c r="N3707" s="5">
        <v>116.999</v>
      </c>
      <c r="O3707" s="5">
        <v>452010</v>
      </c>
      <c r="P3707" s="3"/>
      <c r="Q3707" s="3"/>
    </row>
    <row r="3708" spans="1:17" x14ac:dyDescent="0.2">
      <c r="A3708" s="2">
        <v>2010</v>
      </c>
      <c r="B3708" s="1" t="s">
        <v>495</v>
      </c>
      <c r="C3708" s="2" t="s">
        <v>496</v>
      </c>
      <c r="D3708" s="2">
        <v>2286.4009999999998</v>
      </c>
      <c r="E3708" s="2">
        <v>8467.8510000000006</v>
      </c>
      <c r="F3708" s="2">
        <v>0</v>
      </c>
      <c r="G3708" s="2">
        <v>1859.0509999999999</v>
      </c>
      <c r="H3708" s="2">
        <v>6608.2</v>
      </c>
      <c r="I3708" s="2">
        <v>8.6999999999999993</v>
      </c>
      <c r="J3708" s="2">
        <v>10.5</v>
      </c>
      <c r="K3708" s="2">
        <v>0.97099999999999997</v>
      </c>
      <c r="L3708" s="2">
        <v>778.154</v>
      </c>
      <c r="M3708" s="2">
        <v>158.78100000000001</v>
      </c>
      <c r="N3708" s="2">
        <v>618.40200000000004</v>
      </c>
      <c r="O3708" s="2">
        <v>452010</v>
      </c>
      <c r="P3708" s="3"/>
      <c r="Q3708" s="3"/>
    </row>
    <row r="3709" spans="1:17" x14ac:dyDescent="0.2">
      <c r="A3709" s="5">
        <v>2011</v>
      </c>
      <c r="B3709" s="4" t="s">
        <v>495</v>
      </c>
      <c r="C3709" s="5" t="s">
        <v>496</v>
      </c>
      <c r="D3709" s="5">
        <v>3551.7429999999999</v>
      </c>
      <c r="E3709" s="5">
        <v>9983.82</v>
      </c>
      <c r="F3709" s="5">
        <v>999.03399999999999</v>
      </c>
      <c r="G3709" s="5">
        <v>2894.1619999999998</v>
      </c>
      <c r="H3709" s="5">
        <v>7089.1819999999998</v>
      </c>
      <c r="I3709" s="5">
        <v>50.7</v>
      </c>
      <c r="J3709" s="5">
        <v>9.6999999999999993</v>
      </c>
      <c r="K3709" s="5">
        <v>-0.124</v>
      </c>
      <c r="L3709" s="5">
        <v>571.71600000000001</v>
      </c>
      <c r="M3709" s="5">
        <v>146.70400000000001</v>
      </c>
      <c r="N3709" s="5">
        <v>425.13600000000002</v>
      </c>
      <c r="O3709" s="5">
        <v>452010</v>
      </c>
      <c r="P3709" s="3"/>
      <c r="Q3709" s="3"/>
    </row>
    <row r="3710" spans="1:17" x14ac:dyDescent="0.2">
      <c r="A3710" s="2">
        <v>2012</v>
      </c>
      <c r="B3710" s="1" t="s">
        <v>495</v>
      </c>
      <c r="C3710" s="2" t="s">
        <v>496</v>
      </c>
      <c r="D3710" s="2">
        <v>2849.3</v>
      </c>
      <c r="E3710" s="2">
        <v>9832.1</v>
      </c>
      <c r="F3710" s="2">
        <v>999.2</v>
      </c>
      <c r="G3710" s="2">
        <v>2832.6</v>
      </c>
      <c r="H3710" s="2">
        <v>6999</v>
      </c>
      <c r="I3710" s="2">
        <v>60</v>
      </c>
      <c r="J3710" s="2">
        <v>11</v>
      </c>
      <c r="K3710" s="2">
        <v>0</v>
      </c>
      <c r="L3710" s="2">
        <v>291.5</v>
      </c>
      <c r="M3710" s="2">
        <v>105</v>
      </c>
      <c r="N3710" s="2">
        <v>186.5</v>
      </c>
      <c r="O3710" s="2">
        <v>452010</v>
      </c>
      <c r="P3710" s="3"/>
      <c r="Q3710" s="3"/>
    </row>
    <row r="3711" spans="1:17" x14ac:dyDescent="0.2">
      <c r="A3711" s="5">
        <v>2013</v>
      </c>
      <c r="B3711" s="4" t="s">
        <v>495</v>
      </c>
      <c r="C3711" s="5" t="s">
        <v>496</v>
      </c>
      <c r="D3711" s="5">
        <v>2845.9</v>
      </c>
      <c r="E3711" s="5">
        <v>10326</v>
      </c>
      <c r="F3711" s="5">
        <v>999.3</v>
      </c>
      <c r="G3711" s="5">
        <v>3023.8</v>
      </c>
      <c r="H3711" s="5">
        <v>7302.2</v>
      </c>
      <c r="I3711" s="5">
        <v>60.3</v>
      </c>
      <c r="J3711" s="5">
        <v>8.6999999999999993</v>
      </c>
      <c r="K3711" s="5">
        <v>0</v>
      </c>
      <c r="L3711" s="5">
        <v>525.5</v>
      </c>
      <c r="M3711" s="5">
        <v>85.7</v>
      </c>
      <c r="N3711" s="5">
        <v>439.8</v>
      </c>
      <c r="O3711" s="5">
        <v>452010</v>
      </c>
      <c r="P3711" s="3"/>
      <c r="Q3711" s="3"/>
    </row>
    <row r="3712" spans="1:17" x14ac:dyDescent="0.2">
      <c r="A3712" s="2">
        <v>2014</v>
      </c>
      <c r="B3712" s="1" t="s">
        <v>495</v>
      </c>
      <c r="C3712" s="2" t="s">
        <v>496</v>
      </c>
      <c r="D3712" s="2">
        <v>1971.8</v>
      </c>
      <c r="E3712" s="2">
        <v>8403.1</v>
      </c>
      <c r="F3712" s="2">
        <v>1349</v>
      </c>
      <c r="G3712" s="2">
        <v>3484</v>
      </c>
      <c r="H3712" s="2">
        <v>4919.1000000000004</v>
      </c>
      <c r="I3712" s="2">
        <v>69.599999999999994</v>
      </c>
      <c r="J3712" s="2">
        <v>10</v>
      </c>
      <c r="K3712" s="2">
        <v>0</v>
      </c>
      <c r="L3712" s="2">
        <v>-86.3</v>
      </c>
      <c r="M3712" s="2">
        <v>248</v>
      </c>
      <c r="N3712" s="2">
        <v>-334.3</v>
      </c>
      <c r="O3712" s="2">
        <v>452010</v>
      </c>
      <c r="P3712" s="3"/>
      <c r="Q3712" s="3"/>
    </row>
    <row r="3713" spans="1:17" x14ac:dyDescent="0.2">
      <c r="A3713" s="5">
        <v>2015</v>
      </c>
      <c r="B3713" s="4" t="s">
        <v>495</v>
      </c>
      <c r="C3713" s="5" t="s">
        <v>496</v>
      </c>
      <c r="D3713" s="5">
        <v>1948</v>
      </c>
      <c r="E3713" s="5">
        <v>8619.2000000000007</v>
      </c>
      <c r="F3713" s="5">
        <v>1994.3</v>
      </c>
      <c r="G3713" s="5">
        <v>4044.8</v>
      </c>
      <c r="H3713" s="5">
        <v>4574.3999999999996</v>
      </c>
      <c r="I3713" s="5">
        <v>85.5</v>
      </c>
      <c r="J3713" s="5">
        <v>21.8</v>
      </c>
      <c r="K3713" s="5">
        <v>0</v>
      </c>
      <c r="L3713" s="5">
        <v>852.2</v>
      </c>
      <c r="M3713" s="5">
        <v>218.5</v>
      </c>
      <c r="N3713" s="5">
        <v>633.70000000000005</v>
      </c>
      <c r="O3713" s="5">
        <v>452010</v>
      </c>
      <c r="P3713" s="3"/>
      <c r="Q3713" s="3"/>
    </row>
    <row r="3714" spans="1:17" x14ac:dyDescent="0.2">
      <c r="A3714" s="2">
        <v>2016</v>
      </c>
      <c r="B3714" s="1" t="s">
        <v>495</v>
      </c>
      <c r="C3714" s="2" t="s">
        <v>496</v>
      </c>
      <c r="D3714" s="2">
        <v>2604.8000000000002</v>
      </c>
      <c r="E3714" s="2">
        <v>9656.5</v>
      </c>
      <c r="F3714" s="2">
        <v>2195.3000000000002</v>
      </c>
      <c r="G3714" s="2">
        <v>4694</v>
      </c>
      <c r="H3714" s="2">
        <v>4962.5</v>
      </c>
      <c r="I3714" s="2">
        <v>98.1</v>
      </c>
      <c r="J3714" s="2">
        <v>35.4</v>
      </c>
      <c r="K3714" s="2">
        <v>0</v>
      </c>
      <c r="L3714" s="2">
        <v>827.4</v>
      </c>
      <c r="M3714" s="2">
        <v>234.7</v>
      </c>
      <c r="N3714" s="2">
        <v>592.70000000000005</v>
      </c>
      <c r="O3714" s="2">
        <v>452010</v>
      </c>
      <c r="P3714" s="3"/>
      <c r="Q3714" s="3"/>
    </row>
    <row r="3715" spans="1:17" x14ac:dyDescent="0.2">
      <c r="A3715" s="5">
        <v>2017</v>
      </c>
      <c r="B3715" s="4" t="s">
        <v>495</v>
      </c>
      <c r="C3715" s="5" t="s">
        <v>496</v>
      </c>
      <c r="D3715" s="5">
        <v>3118.5</v>
      </c>
      <c r="E3715" s="5">
        <v>9833.7999999999993</v>
      </c>
      <c r="F3715" s="5">
        <v>2198.9</v>
      </c>
      <c r="G3715" s="5">
        <v>5152.8999999999996</v>
      </c>
      <c r="H3715" s="5">
        <v>4680.8999999999996</v>
      </c>
      <c r="I3715" s="5">
        <v>101.2</v>
      </c>
      <c r="J3715" s="5">
        <v>53</v>
      </c>
      <c r="K3715" s="5">
        <v>0</v>
      </c>
      <c r="L3715" s="5">
        <v>811.8</v>
      </c>
      <c r="M3715" s="5">
        <v>505.6</v>
      </c>
      <c r="N3715" s="5">
        <v>306.2</v>
      </c>
      <c r="O3715" s="5">
        <v>452010</v>
      </c>
      <c r="P3715" s="3"/>
      <c r="Q3715" s="3"/>
    </row>
    <row r="3716" spans="1:17" x14ac:dyDescent="0.2">
      <c r="A3716" s="2">
        <v>2018</v>
      </c>
      <c r="B3716" s="1" t="s">
        <v>495</v>
      </c>
      <c r="C3716" s="2" t="s">
        <v>496</v>
      </c>
      <c r="D3716" s="2">
        <v>3586.7</v>
      </c>
      <c r="E3716" s="2">
        <v>9363.2999999999993</v>
      </c>
      <c r="F3716" s="2">
        <v>2198.6999999999998</v>
      </c>
      <c r="G3716" s="2">
        <v>4540.1000000000004</v>
      </c>
      <c r="H3716" s="2">
        <v>4823.2</v>
      </c>
      <c r="I3716" s="2">
        <v>103.2</v>
      </c>
      <c r="J3716" s="2">
        <v>72.7</v>
      </c>
      <c r="K3716" s="2">
        <v>0</v>
      </c>
      <c r="L3716" s="2">
        <v>532.70000000000005</v>
      </c>
      <c r="M3716" s="2">
        <v>-34.200000000000003</v>
      </c>
      <c r="N3716" s="2">
        <v>566.9</v>
      </c>
      <c r="O3716" s="2">
        <v>452010</v>
      </c>
      <c r="P3716" s="3"/>
      <c r="Q3716" s="3"/>
    </row>
    <row r="3717" spans="1:17" x14ac:dyDescent="0.2">
      <c r="A3717" s="5">
        <v>2019</v>
      </c>
      <c r="B3717" s="4" t="s">
        <v>495</v>
      </c>
      <c r="C3717" s="5" t="s">
        <v>496</v>
      </c>
      <c r="D3717" s="5">
        <v>2018.4</v>
      </c>
      <c r="E3717" s="5">
        <v>8837.7000000000007</v>
      </c>
      <c r="F3717" s="5">
        <v>1884.3</v>
      </c>
      <c r="G3717" s="5">
        <v>4227.1000000000004</v>
      </c>
      <c r="H3717" s="5">
        <v>4610.6000000000004</v>
      </c>
      <c r="I3717" s="5">
        <v>88.7</v>
      </c>
      <c r="J3717" s="5">
        <v>79.099999999999994</v>
      </c>
      <c r="K3717" s="5">
        <v>0</v>
      </c>
      <c r="L3717" s="5">
        <v>414.4</v>
      </c>
      <c r="M3717" s="5">
        <v>69.400000000000006</v>
      </c>
      <c r="N3717" s="5">
        <v>345</v>
      </c>
      <c r="O3717" s="5">
        <v>452010</v>
      </c>
      <c r="P3717" s="3"/>
      <c r="Q3717" s="3"/>
    </row>
    <row r="3718" spans="1:17" x14ac:dyDescent="0.2">
      <c r="A3718" s="2">
        <v>2004</v>
      </c>
      <c r="B3718" s="1" t="s">
        <v>497</v>
      </c>
      <c r="C3718" s="2" t="s">
        <v>498</v>
      </c>
      <c r="D3718" s="2">
        <v>158202</v>
      </c>
      <c r="E3718" s="2">
        <v>1157248</v>
      </c>
      <c r="F3718" s="2"/>
      <c r="G3718" s="2">
        <v>1051595</v>
      </c>
      <c r="H3718" s="2">
        <v>105653</v>
      </c>
      <c r="I3718" s="2"/>
      <c r="J3718" s="2"/>
      <c r="K3718" s="2">
        <v>0</v>
      </c>
      <c r="L3718" s="2">
        <v>6194</v>
      </c>
      <c r="M3718" s="2">
        <v>1728</v>
      </c>
      <c r="N3718" s="2">
        <v>4466</v>
      </c>
      <c r="O3718" s="2">
        <v>401010</v>
      </c>
      <c r="P3718" s="3"/>
      <c r="Q3718" s="3"/>
    </row>
    <row r="3719" spans="1:17" x14ac:dyDescent="0.2">
      <c r="A3719" s="5">
        <v>2005</v>
      </c>
      <c r="B3719" s="4" t="s">
        <v>497</v>
      </c>
      <c r="C3719" s="5" t="s">
        <v>498</v>
      </c>
      <c r="D3719" s="5">
        <v>192312</v>
      </c>
      <c r="E3719" s="5">
        <v>1198942</v>
      </c>
      <c r="F3719" s="5"/>
      <c r="G3719" s="5">
        <v>1091731</v>
      </c>
      <c r="H3719" s="5">
        <v>107211</v>
      </c>
      <c r="I3719" s="5"/>
      <c r="J3719" s="5"/>
      <c r="K3719" s="5">
        <v>0</v>
      </c>
      <c r="L3719" s="5">
        <v>12215</v>
      </c>
      <c r="M3719" s="5">
        <v>3732</v>
      </c>
      <c r="N3719" s="5">
        <v>8483</v>
      </c>
      <c r="O3719" s="5">
        <v>401010</v>
      </c>
      <c r="P3719" s="3"/>
      <c r="Q3719" s="3"/>
    </row>
    <row r="3720" spans="1:17" x14ac:dyDescent="0.2">
      <c r="A3720" s="2">
        <v>2006</v>
      </c>
      <c r="B3720" s="1" t="s">
        <v>497</v>
      </c>
      <c r="C3720" s="2" t="s">
        <v>498</v>
      </c>
      <c r="D3720" s="2">
        <v>194483</v>
      </c>
      <c r="E3720" s="2">
        <v>1351520</v>
      </c>
      <c r="F3720" s="2"/>
      <c r="G3720" s="2">
        <v>1235730</v>
      </c>
      <c r="H3720" s="2">
        <v>115790</v>
      </c>
      <c r="I3720" s="2"/>
      <c r="J3720" s="2"/>
      <c r="K3720" s="2">
        <v>0</v>
      </c>
      <c r="L3720" s="2">
        <v>19886</v>
      </c>
      <c r="M3720" s="2">
        <v>6237</v>
      </c>
      <c r="N3720" s="2">
        <v>14444</v>
      </c>
      <c r="O3720" s="2">
        <v>401010</v>
      </c>
      <c r="P3720" s="3"/>
      <c r="Q3720" s="3"/>
    </row>
    <row r="3721" spans="1:17" x14ac:dyDescent="0.2">
      <c r="A3721" s="5">
        <v>2007</v>
      </c>
      <c r="B3721" s="4" t="s">
        <v>497</v>
      </c>
      <c r="C3721" s="5" t="s">
        <v>498</v>
      </c>
      <c r="D3721" s="5">
        <v>222507</v>
      </c>
      <c r="E3721" s="5">
        <v>1562147</v>
      </c>
      <c r="F3721" s="5"/>
      <c r="G3721" s="5">
        <v>1438926</v>
      </c>
      <c r="H3721" s="5">
        <v>123221</v>
      </c>
      <c r="I3721" s="5"/>
      <c r="J3721" s="5"/>
      <c r="K3721" s="5">
        <v>0</v>
      </c>
      <c r="L3721" s="5">
        <v>22805</v>
      </c>
      <c r="M3721" s="5">
        <v>7440</v>
      </c>
      <c r="N3721" s="5">
        <v>15365</v>
      </c>
      <c r="O3721" s="5">
        <v>401010</v>
      </c>
      <c r="P3721" s="3"/>
      <c r="Q3721" s="3"/>
    </row>
    <row r="3722" spans="1:17" x14ac:dyDescent="0.2">
      <c r="A3722" s="2">
        <v>2008</v>
      </c>
      <c r="B3722" s="1" t="s">
        <v>497</v>
      </c>
      <c r="C3722" s="2" t="s">
        <v>498</v>
      </c>
      <c r="D3722" s="2">
        <v>368149</v>
      </c>
      <c r="E3722" s="2">
        <v>2175052</v>
      </c>
      <c r="F3722" s="2"/>
      <c r="G3722" s="2">
        <v>2008168</v>
      </c>
      <c r="H3722" s="2">
        <v>166884</v>
      </c>
      <c r="I3722" s="2"/>
      <c r="J3722" s="2"/>
      <c r="K3722" s="2">
        <v>0</v>
      </c>
      <c r="L3722" s="2">
        <v>2773</v>
      </c>
      <c r="M3722" s="2">
        <v>-926</v>
      </c>
      <c r="N3722" s="2">
        <v>5605</v>
      </c>
      <c r="O3722" s="2">
        <v>401010</v>
      </c>
      <c r="P3722" s="3"/>
      <c r="Q3722" s="3"/>
    </row>
    <row r="3723" spans="1:17" x14ac:dyDescent="0.2">
      <c r="A3723" s="5">
        <v>2009</v>
      </c>
      <c r="B3723" s="4" t="s">
        <v>497</v>
      </c>
      <c r="C3723" s="5" t="s">
        <v>498</v>
      </c>
      <c r="D3723" s="5">
        <v>284840</v>
      </c>
      <c r="E3723" s="5">
        <v>2031989</v>
      </c>
      <c r="F3723" s="5"/>
      <c r="G3723" s="5">
        <v>1866624</v>
      </c>
      <c r="H3723" s="5">
        <v>165365</v>
      </c>
      <c r="I3723" s="5"/>
      <c r="J3723" s="5"/>
      <c r="K3723" s="5">
        <v>0</v>
      </c>
      <c r="L3723" s="5">
        <v>16067</v>
      </c>
      <c r="M3723" s="5">
        <v>4415</v>
      </c>
      <c r="N3723" s="5">
        <v>11728</v>
      </c>
      <c r="O3723" s="5">
        <v>401010</v>
      </c>
      <c r="P3723" s="3"/>
      <c r="Q3723" s="3"/>
    </row>
    <row r="3724" spans="1:17" x14ac:dyDescent="0.2">
      <c r="A3724" s="2">
        <v>2010</v>
      </c>
      <c r="B3724" s="1" t="s">
        <v>497</v>
      </c>
      <c r="C3724" s="2" t="s">
        <v>498</v>
      </c>
      <c r="D3724" s="2">
        <v>271794</v>
      </c>
      <c r="E3724" s="2">
        <v>2117605</v>
      </c>
      <c r="F3724" s="2"/>
      <c r="G3724" s="2">
        <v>1941499</v>
      </c>
      <c r="H3724" s="2">
        <v>176106</v>
      </c>
      <c r="I3724" s="2"/>
      <c r="J3724" s="2"/>
      <c r="K3724" s="2">
        <v>0</v>
      </c>
      <c r="L3724" s="2">
        <v>24859</v>
      </c>
      <c r="M3724" s="2">
        <v>7489</v>
      </c>
      <c r="N3724" s="2">
        <v>17370</v>
      </c>
      <c r="O3724" s="2">
        <v>401010</v>
      </c>
      <c r="P3724" s="3"/>
      <c r="Q3724" s="3"/>
    </row>
    <row r="3725" spans="1:17" x14ac:dyDescent="0.2">
      <c r="A3725" s="5">
        <v>2011</v>
      </c>
      <c r="B3725" s="4" t="s">
        <v>497</v>
      </c>
      <c r="C3725" s="5" t="s">
        <v>498</v>
      </c>
      <c r="D3725" s="5">
        <v>380195</v>
      </c>
      <c r="E3725" s="5">
        <v>2265792</v>
      </c>
      <c r="F3725" s="5"/>
      <c r="G3725" s="5">
        <v>2082219</v>
      </c>
      <c r="H3725" s="5">
        <v>183573</v>
      </c>
      <c r="I3725" s="5"/>
      <c r="J3725" s="5"/>
      <c r="K3725" s="5">
        <v>0</v>
      </c>
      <c r="L3725" s="5">
        <v>26749</v>
      </c>
      <c r="M3725" s="5">
        <v>7773</v>
      </c>
      <c r="N3725" s="5">
        <v>18976</v>
      </c>
      <c r="O3725" s="5">
        <v>401010</v>
      </c>
      <c r="P3725" s="3"/>
      <c r="Q3725" s="3"/>
    </row>
    <row r="3726" spans="1:17" x14ac:dyDescent="0.2">
      <c r="A3726" s="2">
        <v>2012</v>
      </c>
      <c r="B3726" s="1" t="s">
        <v>497</v>
      </c>
      <c r="C3726" s="2" t="s">
        <v>498</v>
      </c>
      <c r="D3726" s="2">
        <v>471833</v>
      </c>
      <c r="E3726" s="2">
        <v>2359141</v>
      </c>
      <c r="F3726" s="2"/>
      <c r="G3726" s="2">
        <v>2155072</v>
      </c>
      <c r="H3726" s="2">
        <v>204069</v>
      </c>
      <c r="I3726" s="2"/>
      <c r="J3726" s="2"/>
      <c r="K3726" s="2">
        <v>0</v>
      </c>
      <c r="L3726" s="2">
        <v>28917</v>
      </c>
      <c r="M3726" s="2">
        <v>7633</v>
      </c>
      <c r="N3726" s="2">
        <v>21284</v>
      </c>
      <c r="O3726" s="2">
        <v>401010</v>
      </c>
      <c r="P3726" s="3"/>
      <c r="Q3726" s="3"/>
    </row>
    <row r="3727" spans="1:17" x14ac:dyDescent="0.2">
      <c r="A3727" s="5">
        <v>2013</v>
      </c>
      <c r="B3727" s="4" t="s">
        <v>497</v>
      </c>
      <c r="C3727" s="5" t="s">
        <v>498</v>
      </c>
      <c r="D3727" s="5">
        <v>603938</v>
      </c>
      <c r="E3727" s="5">
        <v>2415689</v>
      </c>
      <c r="F3727" s="5"/>
      <c r="G3727" s="5">
        <v>2204511</v>
      </c>
      <c r="H3727" s="5">
        <v>211178</v>
      </c>
      <c r="I3727" s="5"/>
      <c r="J3727" s="5"/>
      <c r="K3727" s="5">
        <v>0</v>
      </c>
      <c r="L3727" s="5">
        <v>25914</v>
      </c>
      <c r="M3727" s="5">
        <v>7991</v>
      </c>
      <c r="N3727" s="5">
        <v>17923</v>
      </c>
      <c r="O3727" s="5">
        <v>401010</v>
      </c>
      <c r="P3727" s="3"/>
      <c r="Q3727" s="3"/>
    </row>
    <row r="3728" spans="1:17" x14ac:dyDescent="0.2">
      <c r="A3728" s="2">
        <v>2014</v>
      </c>
      <c r="B3728" s="1" t="s">
        <v>497</v>
      </c>
      <c r="C3728" s="2" t="s">
        <v>498</v>
      </c>
      <c r="D3728" s="2">
        <v>728111</v>
      </c>
      <c r="E3728" s="2">
        <v>2573126</v>
      </c>
      <c r="F3728" s="2"/>
      <c r="G3728" s="2">
        <v>2341061</v>
      </c>
      <c r="H3728" s="2">
        <v>232065</v>
      </c>
      <c r="I3728" s="2"/>
      <c r="J3728" s="2"/>
      <c r="K3728" s="2">
        <v>0</v>
      </c>
      <c r="L3728" s="2">
        <v>29792</v>
      </c>
      <c r="M3728" s="2">
        <v>8030</v>
      </c>
      <c r="N3728" s="2">
        <v>21762</v>
      </c>
      <c r="O3728" s="2">
        <v>401010</v>
      </c>
      <c r="P3728" s="3"/>
      <c r="Q3728" s="3"/>
    </row>
    <row r="3729" spans="1:17" x14ac:dyDescent="0.2">
      <c r="A3729" s="5">
        <v>2015</v>
      </c>
      <c r="B3729" s="4" t="s">
        <v>497</v>
      </c>
      <c r="C3729" s="5" t="s">
        <v>498</v>
      </c>
      <c r="D3729" s="5">
        <v>573080</v>
      </c>
      <c r="E3729" s="5">
        <v>2351698</v>
      </c>
      <c r="F3729" s="5"/>
      <c r="G3729" s="5">
        <v>2104125</v>
      </c>
      <c r="H3729" s="5">
        <v>247573</v>
      </c>
      <c r="I3729" s="5"/>
      <c r="J3729" s="5"/>
      <c r="K3729" s="5">
        <v>0</v>
      </c>
      <c r="L3729" s="5">
        <v>30702</v>
      </c>
      <c r="M3729" s="5">
        <v>6260</v>
      </c>
      <c r="N3729" s="5">
        <v>24442</v>
      </c>
      <c r="O3729" s="5">
        <v>401010</v>
      </c>
      <c r="P3729" s="3"/>
      <c r="Q3729" s="3"/>
    </row>
    <row r="3730" spans="1:17" x14ac:dyDescent="0.2">
      <c r="A3730" s="2">
        <v>2016</v>
      </c>
      <c r="B3730" s="1" t="s">
        <v>497</v>
      </c>
      <c r="C3730" s="2" t="s">
        <v>498</v>
      </c>
      <c r="D3730" s="2">
        <v>619602</v>
      </c>
      <c r="E3730" s="2">
        <v>2490972</v>
      </c>
      <c r="F3730" s="2"/>
      <c r="G3730" s="2">
        <v>2236782</v>
      </c>
      <c r="H3730" s="2">
        <v>254190</v>
      </c>
      <c r="I3730" s="2"/>
      <c r="J3730" s="2"/>
      <c r="K3730" s="2">
        <v>0</v>
      </c>
      <c r="L3730" s="2">
        <v>34536</v>
      </c>
      <c r="M3730" s="2">
        <v>9803</v>
      </c>
      <c r="N3730" s="2">
        <v>24733</v>
      </c>
      <c r="O3730" s="2">
        <v>401010</v>
      </c>
      <c r="P3730" s="3"/>
      <c r="Q3730" s="3"/>
    </row>
    <row r="3731" spans="1:17" x14ac:dyDescent="0.2">
      <c r="A3731" s="5">
        <v>2017</v>
      </c>
      <c r="B3731" s="4" t="s">
        <v>497</v>
      </c>
      <c r="C3731" s="5" t="s">
        <v>498</v>
      </c>
      <c r="D3731" s="5">
        <v>628543</v>
      </c>
      <c r="E3731" s="5">
        <v>2533600</v>
      </c>
      <c r="F3731" s="5"/>
      <c r="G3731" s="5">
        <v>2277907</v>
      </c>
      <c r="H3731" s="5">
        <v>255693</v>
      </c>
      <c r="I3731" s="5"/>
      <c r="J3731" s="5"/>
      <c r="K3731" s="5">
        <v>0</v>
      </c>
      <c r="L3731" s="5">
        <v>35900</v>
      </c>
      <c r="M3731" s="5">
        <v>11459</v>
      </c>
      <c r="N3731" s="5">
        <v>24441</v>
      </c>
      <c r="O3731" s="5">
        <v>401010</v>
      </c>
      <c r="P3731" s="3"/>
      <c r="Q3731" s="3"/>
    </row>
    <row r="3732" spans="1:17" x14ac:dyDescent="0.2">
      <c r="A3732" s="2">
        <v>2018</v>
      </c>
      <c r="B3732" s="1" t="s">
        <v>497</v>
      </c>
      <c r="C3732" s="2" t="s">
        <v>498</v>
      </c>
      <c r="D3732" s="2">
        <v>600381</v>
      </c>
      <c r="E3732" s="2">
        <v>2622532</v>
      </c>
      <c r="F3732" s="2"/>
      <c r="G3732" s="2">
        <v>2366017</v>
      </c>
      <c r="H3732" s="2">
        <v>256515</v>
      </c>
      <c r="I3732" s="2"/>
      <c r="J3732" s="2"/>
      <c r="K3732" s="2">
        <v>0</v>
      </c>
      <c r="L3732" s="2">
        <v>40764</v>
      </c>
      <c r="M3732" s="2">
        <v>8290</v>
      </c>
      <c r="N3732" s="2">
        <v>32474</v>
      </c>
      <c r="O3732" s="2">
        <v>401010</v>
      </c>
      <c r="P3732" s="3"/>
      <c r="Q3732" s="3"/>
    </row>
    <row r="3733" spans="1:17" x14ac:dyDescent="0.2">
      <c r="A3733" s="5">
        <v>2019</v>
      </c>
      <c r="B3733" s="4" t="s">
        <v>497</v>
      </c>
      <c r="C3733" s="5" t="s">
        <v>498</v>
      </c>
      <c r="D3733" s="5">
        <v>512788</v>
      </c>
      <c r="E3733" s="5">
        <v>2687379</v>
      </c>
      <c r="F3733" s="5"/>
      <c r="G3733" s="5">
        <v>2426049</v>
      </c>
      <c r="H3733" s="5">
        <v>261330</v>
      </c>
      <c r="I3733" s="5"/>
      <c r="J3733" s="5"/>
      <c r="K3733" s="5">
        <v>0</v>
      </c>
      <c r="L3733" s="5">
        <v>44545</v>
      </c>
      <c r="M3733" s="5">
        <v>8114</v>
      </c>
      <c r="N3733" s="5">
        <v>36431</v>
      </c>
      <c r="O3733" s="5">
        <v>401010</v>
      </c>
      <c r="P3733" s="3"/>
      <c r="Q3733" s="3"/>
    </row>
    <row r="3734" spans="1:17" x14ac:dyDescent="0.2">
      <c r="A3734" s="2">
        <v>2003</v>
      </c>
      <c r="B3734" s="1" t="s">
        <v>499</v>
      </c>
      <c r="C3734" s="2" t="s">
        <v>500</v>
      </c>
      <c r="D3734" s="2">
        <v>516.28099999999995</v>
      </c>
      <c r="E3734" s="2">
        <v>4569.2330000000002</v>
      </c>
      <c r="F3734" s="2">
        <v>1234.2429999999999</v>
      </c>
      <c r="G3734" s="2">
        <v>2935.2240000000002</v>
      </c>
      <c r="H3734" s="2">
        <v>1634.009</v>
      </c>
      <c r="I3734" s="2">
        <v>86.218000000000004</v>
      </c>
      <c r="J3734" s="2">
        <v>5.9809999999999999</v>
      </c>
      <c r="K3734" s="2">
        <v>0</v>
      </c>
      <c r="L3734" s="2">
        <v>398.14100000000002</v>
      </c>
      <c r="M3734" s="2">
        <v>155.30000000000001</v>
      </c>
      <c r="N3734" s="2">
        <v>242.84100000000001</v>
      </c>
      <c r="O3734" s="2">
        <v>255030</v>
      </c>
      <c r="P3734" s="3"/>
      <c r="Q3734" s="3"/>
    </row>
    <row r="3735" spans="1:17" x14ac:dyDescent="0.2">
      <c r="A3735" s="5">
        <v>2004</v>
      </c>
      <c r="B3735" s="4" t="s">
        <v>499</v>
      </c>
      <c r="C3735" s="5" t="s">
        <v>500</v>
      </c>
      <c r="D3735" s="5">
        <v>402.44799999999998</v>
      </c>
      <c r="E3735" s="5">
        <v>4605.3900000000003</v>
      </c>
      <c r="F3735" s="5">
        <v>1030.107</v>
      </c>
      <c r="G3735" s="5">
        <v>2816.3960000000002</v>
      </c>
      <c r="H3735" s="5">
        <v>1788.9939999999999</v>
      </c>
      <c r="I3735" s="5">
        <v>67.656000000000006</v>
      </c>
      <c r="J3735" s="5">
        <v>7.9290000000000003</v>
      </c>
      <c r="K3735" s="5"/>
      <c r="L3735" s="5">
        <v>647.28099999999995</v>
      </c>
      <c r="M3735" s="5">
        <v>253.83099999999999</v>
      </c>
      <c r="N3735" s="5">
        <v>393.45</v>
      </c>
      <c r="O3735" s="5">
        <v>255030</v>
      </c>
      <c r="P3735" s="3"/>
      <c r="Q3735" s="3"/>
    </row>
    <row r="3736" spans="1:17" x14ac:dyDescent="0.2">
      <c r="A3736" s="2">
        <v>2005</v>
      </c>
      <c r="B3736" s="1" t="s">
        <v>499</v>
      </c>
      <c r="C3736" s="2" t="s">
        <v>500</v>
      </c>
      <c r="D3736" s="2">
        <v>516.65599999999995</v>
      </c>
      <c r="E3736" s="2">
        <v>4921.3490000000002</v>
      </c>
      <c r="F3736" s="2">
        <v>934.39400000000001</v>
      </c>
      <c r="G3736" s="2">
        <v>2828.6680000000001</v>
      </c>
      <c r="H3736" s="2">
        <v>2092.681</v>
      </c>
      <c r="I3736" s="2">
        <v>63.378</v>
      </c>
      <c r="J3736" s="2">
        <v>13.273</v>
      </c>
      <c r="K3736" s="2"/>
      <c r="L3736" s="2">
        <v>885.22500000000002</v>
      </c>
      <c r="M3736" s="2">
        <v>333.88600000000002</v>
      </c>
      <c r="N3736" s="2">
        <v>551.33900000000006</v>
      </c>
      <c r="O3736" s="2">
        <v>255030</v>
      </c>
      <c r="P3736" s="3"/>
      <c r="Q3736" s="3"/>
    </row>
    <row r="3737" spans="1:17" x14ac:dyDescent="0.2">
      <c r="A3737" s="5">
        <v>2006</v>
      </c>
      <c r="B3737" s="4" t="s">
        <v>499</v>
      </c>
      <c r="C3737" s="5" t="s">
        <v>500</v>
      </c>
      <c r="D3737" s="5">
        <v>402.55900000000003</v>
      </c>
      <c r="E3737" s="5">
        <v>4821.5780000000004</v>
      </c>
      <c r="F3737" s="5">
        <v>630.452</v>
      </c>
      <c r="G3737" s="5">
        <v>2653.0569999999998</v>
      </c>
      <c r="H3737" s="5">
        <v>2168.5210000000002</v>
      </c>
      <c r="I3737" s="5">
        <v>62.408999999999999</v>
      </c>
      <c r="J3737" s="5">
        <v>14.654</v>
      </c>
      <c r="K3737" s="5">
        <v>0</v>
      </c>
      <c r="L3737" s="5">
        <v>1105.653</v>
      </c>
      <c r="M3737" s="5">
        <v>427.654</v>
      </c>
      <c r="N3737" s="5">
        <v>677.99900000000002</v>
      </c>
      <c r="O3737" s="5">
        <v>255030</v>
      </c>
      <c r="P3737" s="3"/>
      <c r="Q3737" s="3"/>
    </row>
    <row r="3738" spans="1:17" x14ac:dyDescent="0.2">
      <c r="A3738" s="2">
        <v>2007</v>
      </c>
      <c r="B3738" s="1" t="s">
        <v>499</v>
      </c>
      <c r="C3738" s="2" t="s">
        <v>500</v>
      </c>
      <c r="D3738" s="2">
        <v>358</v>
      </c>
      <c r="E3738" s="2">
        <v>5600</v>
      </c>
      <c r="F3738" s="2">
        <v>2497</v>
      </c>
      <c r="G3738" s="2">
        <v>4485</v>
      </c>
      <c r="H3738" s="2">
        <v>1115</v>
      </c>
      <c r="I3738" s="2">
        <v>102</v>
      </c>
      <c r="J3738" s="2">
        <v>16</v>
      </c>
      <c r="K3738" s="2">
        <v>0</v>
      </c>
      <c r="L3738" s="2">
        <v>1173</v>
      </c>
      <c r="M3738" s="2">
        <v>458</v>
      </c>
      <c r="N3738" s="2">
        <v>715</v>
      </c>
      <c r="O3738" s="2">
        <v>255030</v>
      </c>
      <c r="P3738" s="3"/>
      <c r="Q3738" s="3"/>
    </row>
    <row r="3739" spans="1:17" x14ac:dyDescent="0.2">
      <c r="A3739" s="5">
        <v>2008</v>
      </c>
      <c r="B3739" s="4" t="s">
        <v>499</v>
      </c>
      <c r="C3739" s="5" t="s">
        <v>500</v>
      </c>
      <c r="D3739" s="5">
        <v>72</v>
      </c>
      <c r="E3739" s="5">
        <v>5661</v>
      </c>
      <c r="F3739" s="5">
        <v>2238</v>
      </c>
      <c r="G3739" s="5">
        <v>4451</v>
      </c>
      <c r="H3739" s="5">
        <v>1210</v>
      </c>
      <c r="I3739" s="5">
        <v>145</v>
      </c>
      <c r="J3739" s="5">
        <v>3</v>
      </c>
      <c r="K3739" s="5">
        <v>0</v>
      </c>
      <c r="L3739" s="5">
        <v>648</v>
      </c>
      <c r="M3739" s="5">
        <v>247</v>
      </c>
      <c r="N3739" s="5">
        <v>401</v>
      </c>
      <c r="O3739" s="5">
        <v>255030</v>
      </c>
      <c r="P3739" s="3"/>
      <c r="Q3739" s="3"/>
    </row>
    <row r="3740" spans="1:17" x14ac:dyDescent="0.2">
      <c r="A3740" s="2">
        <v>2009</v>
      </c>
      <c r="B3740" s="1" t="s">
        <v>499</v>
      </c>
      <c r="C3740" s="2" t="s">
        <v>500</v>
      </c>
      <c r="D3740" s="2">
        <v>795</v>
      </c>
      <c r="E3740" s="2">
        <v>6579</v>
      </c>
      <c r="F3740" s="2">
        <v>2613</v>
      </c>
      <c r="G3740" s="2">
        <v>5007</v>
      </c>
      <c r="H3740" s="2">
        <v>1572</v>
      </c>
      <c r="I3740" s="2">
        <v>148</v>
      </c>
      <c r="J3740" s="2">
        <v>3</v>
      </c>
      <c r="K3740" s="2">
        <v>0</v>
      </c>
      <c r="L3740" s="2">
        <v>696</v>
      </c>
      <c r="M3740" s="2">
        <v>255</v>
      </c>
      <c r="N3740" s="2">
        <v>441</v>
      </c>
      <c r="O3740" s="2">
        <v>255030</v>
      </c>
      <c r="P3740" s="3"/>
      <c r="Q3740" s="3"/>
    </row>
    <row r="3741" spans="1:17" x14ac:dyDescent="0.2">
      <c r="A3741" s="5">
        <v>2010</v>
      </c>
      <c r="B3741" s="4" t="s">
        <v>499</v>
      </c>
      <c r="C3741" s="5" t="s">
        <v>500</v>
      </c>
      <c r="D3741" s="5">
        <v>1506</v>
      </c>
      <c r="E3741" s="5">
        <v>7462</v>
      </c>
      <c r="F3741" s="5">
        <v>2781</v>
      </c>
      <c r="G3741" s="5">
        <v>5441</v>
      </c>
      <c r="H3741" s="5">
        <v>2021</v>
      </c>
      <c r="I3741" s="5">
        <v>133</v>
      </c>
      <c r="J3741" s="5">
        <v>1</v>
      </c>
      <c r="K3741" s="5">
        <v>0</v>
      </c>
      <c r="L3741" s="5">
        <v>991</v>
      </c>
      <c r="M3741" s="5">
        <v>378</v>
      </c>
      <c r="N3741" s="5">
        <v>613</v>
      </c>
      <c r="O3741" s="5">
        <v>255030</v>
      </c>
      <c r="P3741" s="3"/>
      <c r="Q3741" s="3"/>
    </row>
    <row r="3742" spans="1:17" x14ac:dyDescent="0.2">
      <c r="A3742" s="2">
        <v>2011</v>
      </c>
      <c r="B3742" s="1" t="s">
        <v>499</v>
      </c>
      <c r="C3742" s="2" t="s">
        <v>500</v>
      </c>
      <c r="D3742" s="2">
        <v>2077</v>
      </c>
      <c r="E3742" s="2">
        <v>8491</v>
      </c>
      <c r="F3742" s="2">
        <v>3647</v>
      </c>
      <c r="G3742" s="2">
        <v>6535</v>
      </c>
      <c r="H3742" s="2">
        <v>1956</v>
      </c>
      <c r="I3742" s="2">
        <v>139</v>
      </c>
      <c r="J3742" s="2">
        <v>2</v>
      </c>
      <c r="K3742" s="2">
        <v>0</v>
      </c>
      <c r="L3742" s="2">
        <v>1119</v>
      </c>
      <c r="M3742" s="2">
        <v>436</v>
      </c>
      <c r="N3742" s="2">
        <v>683</v>
      </c>
      <c r="O3742" s="2">
        <v>255030</v>
      </c>
      <c r="P3742" s="3"/>
      <c r="Q3742" s="3"/>
    </row>
    <row r="3743" spans="1:17" x14ac:dyDescent="0.2">
      <c r="A3743" s="5">
        <v>2012</v>
      </c>
      <c r="B3743" s="4" t="s">
        <v>499</v>
      </c>
      <c r="C3743" s="5" t="s">
        <v>500</v>
      </c>
      <c r="D3743" s="5">
        <v>1285</v>
      </c>
      <c r="E3743" s="5">
        <v>8089</v>
      </c>
      <c r="F3743" s="5">
        <v>3131</v>
      </c>
      <c r="G3743" s="5">
        <v>6176</v>
      </c>
      <c r="H3743" s="5">
        <v>1913</v>
      </c>
      <c r="I3743" s="5">
        <v>167</v>
      </c>
      <c r="J3743" s="5">
        <v>2</v>
      </c>
      <c r="K3743" s="5">
        <v>0</v>
      </c>
      <c r="L3743" s="5">
        <v>1185</v>
      </c>
      <c r="M3743" s="5">
        <v>450</v>
      </c>
      <c r="N3743" s="5">
        <v>735</v>
      </c>
      <c r="O3743" s="5">
        <v>255030</v>
      </c>
      <c r="P3743" s="3"/>
      <c r="Q3743" s="3"/>
    </row>
    <row r="3744" spans="1:17" x14ac:dyDescent="0.2">
      <c r="A3744" s="2">
        <v>2013</v>
      </c>
      <c r="B3744" s="1" t="s">
        <v>499</v>
      </c>
      <c r="C3744" s="2" t="s">
        <v>500</v>
      </c>
      <c r="D3744" s="2">
        <v>1194</v>
      </c>
      <c r="E3744" s="2">
        <v>8574</v>
      </c>
      <c r="F3744" s="2">
        <v>3113</v>
      </c>
      <c r="G3744" s="2">
        <v>6494</v>
      </c>
      <c r="H3744" s="2">
        <v>2080</v>
      </c>
      <c r="I3744" s="2">
        <v>176</v>
      </c>
      <c r="J3744" s="2">
        <v>1</v>
      </c>
      <c r="K3744" s="2">
        <v>0</v>
      </c>
      <c r="L3744" s="2">
        <v>1189</v>
      </c>
      <c r="M3744" s="2">
        <v>455</v>
      </c>
      <c r="N3744" s="2">
        <v>734</v>
      </c>
      <c r="O3744" s="2">
        <v>255030</v>
      </c>
      <c r="P3744" s="3"/>
      <c r="Q3744" s="3"/>
    </row>
    <row r="3745" spans="1:17" x14ac:dyDescent="0.2">
      <c r="A3745" s="5">
        <v>2014</v>
      </c>
      <c r="B3745" s="4" t="s">
        <v>499</v>
      </c>
      <c r="C3745" s="5" t="s">
        <v>500</v>
      </c>
      <c r="D3745" s="5">
        <v>827</v>
      </c>
      <c r="E3745" s="5">
        <v>9245</v>
      </c>
      <c r="F3745" s="5">
        <v>3131</v>
      </c>
      <c r="G3745" s="5">
        <v>6805</v>
      </c>
      <c r="H3745" s="5">
        <v>2440</v>
      </c>
      <c r="I3745" s="5">
        <v>156</v>
      </c>
      <c r="J3745" s="5">
        <v>1</v>
      </c>
      <c r="K3745" s="5">
        <v>0</v>
      </c>
      <c r="L3745" s="5">
        <v>1185</v>
      </c>
      <c r="M3745" s="5">
        <v>465</v>
      </c>
      <c r="N3745" s="5">
        <v>720</v>
      </c>
      <c r="O3745" s="5">
        <v>255030</v>
      </c>
      <c r="P3745" s="3"/>
      <c r="Q3745" s="3"/>
    </row>
    <row r="3746" spans="1:17" x14ac:dyDescent="0.2">
      <c r="A3746" s="2">
        <v>2015</v>
      </c>
      <c r="B3746" s="1" t="s">
        <v>499</v>
      </c>
      <c r="C3746" s="2" t="s">
        <v>500</v>
      </c>
      <c r="D3746" s="2">
        <v>595</v>
      </c>
      <c r="E3746" s="2">
        <v>7698</v>
      </c>
      <c r="F3746" s="2">
        <v>2805</v>
      </c>
      <c r="G3746" s="2">
        <v>6827</v>
      </c>
      <c r="H3746" s="2">
        <v>871</v>
      </c>
      <c r="I3746" s="2">
        <v>153</v>
      </c>
      <c r="J3746" s="2">
        <v>0</v>
      </c>
      <c r="K3746" s="2">
        <v>0</v>
      </c>
      <c r="L3746" s="2">
        <v>976</v>
      </c>
      <c r="M3746" s="2">
        <v>376</v>
      </c>
      <c r="N3746" s="2">
        <v>600</v>
      </c>
      <c r="O3746" s="2">
        <v>255030</v>
      </c>
      <c r="P3746" s="3"/>
      <c r="Q3746" s="3"/>
    </row>
    <row r="3747" spans="1:17" x14ac:dyDescent="0.2">
      <c r="A3747" s="5">
        <v>2016</v>
      </c>
      <c r="B3747" s="4" t="s">
        <v>499</v>
      </c>
      <c r="C3747" s="5" t="s">
        <v>500</v>
      </c>
      <c r="D3747" s="5">
        <v>1007</v>
      </c>
      <c r="E3747" s="5">
        <v>7858</v>
      </c>
      <c r="F3747" s="5">
        <v>2774</v>
      </c>
      <c r="G3747" s="5">
        <v>6988</v>
      </c>
      <c r="H3747" s="5">
        <v>870</v>
      </c>
      <c r="I3747" s="5">
        <v>147</v>
      </c>
      <c r="J3747" s="5">
        <v>1</v>
      </c>
      <c r="K3747" s="5">
        <v>0</v>
      </c>
      <c r="L3747" s="5">
        <v>684</v>
      </c>
      <c r="M3747" s="5">
        <v>330</v>
      </c>
      <c r="N3747" s="5">
        <v>354</v>
      </c>
      <c r="O3747" s="5">
        <v>255030</v>
      </c>
      <c r="P3747" s="3"/>
      <c r="Q3747" s="3"/>
    </row>
    <row r="3748" spans="1:17" x14ac:dyDescent="0.2">
      <c r="A3748" s="2">
        <v>2017</v>
      </c>
      <c r="B3748" s="1" t="s">
        <v>499</v>
      </c>
      <c r="C3748" s="2" t="s">
        <v>500</v>
      </c>
      <c r="D3748" s="2">
        <v>1181</v>
      </c>
      <c r="E3748" s="2">
        <v>8115</v>
      </c>
      <c r="F3748" s="2">
        <v>2737</v>
      </c>
      <c r="G3748" s="2">
        <v>7138</v>
      </c>
      <c r="H3748" s="2">
        <v>977</v>
      </c>
      <c r="I3748" s="2">
        <v>126</v>
      </c>
      <c r="J3748" s="2">
        <v>5</v>
      </c>
      <c r="K3748" s="2">
        <v>0</v>
      </c>
      <c r="L3748" s="2">
        <v>790</v>
      </c>
      <c r="M3748" s="2">
        <v>353</v>
      </c>
      <c r="N3748" s="2">
        <v>437</v>
      </c>
      <c r="O3748" s="2">
        <v>255030</v>
      </c>
      <c r="P3748" s="3"/>
      <c r="Q3748" s="3"/>
    </row>
    <row r="3749" spans="1:17" x14ac:dyDescent="0.2">
      <c r="A3749" s="5">
        <v>2018</v>
      </c>
      <c r="B3749" s="4" t="s">
        <v>499</v>
      </c>
      <c r="C3749" s="5" t="s">
        <v>500</v>
      </c>
      <c r="D3749" s="5">
        <v>957</v>
      </c>
      <c r="E3749" s="5">
        <v>7886</v>
      </c>
      <c r="F3749" s="5">
        <v>2685</v>
      </c>
      <c r="G3749" s="5">
        <v>7013</v>
      </c>
      <c r="H3749" s="5">
        <v>873</v>
      </c>
      <c r="I3749" s="5">
        <v>146</v>
      </c>
      <c r="J3749" s="5">
        <v>15</v>
      </c>
      <c r="K3749" s="5">
        <v>0</v>
      </c>
      <c r="L3749" s="5">
        <v>733</v>
      </c>
      <c r="M3749" s="5">
        <v>169</v>
      </c>
      <c r="N3749" s="5">
        <v>564</v>
      </c>
      <c r="O3749" s="5">
        <v>255030</v>
      </c>
      <c r="P3749" s="3"/>
      <c r="Q3749" s="3"/>
    </row>
    <row r="3750" spans="1:17" x14ac:dyDescent="0.2">
      <c r="A3750" s="2">
        <v>2019</v>
      </c>
      <c r="B3750" s="1" t="s">
        <v>499</v>
      </c>
      <c r="C3750" s="2" t="s">
        <v>500</v>
      </c>
      <c r="D3750" s="2">
        <v>853</v>
      </c>
      <c r="E3750" s="2">
        <v>9737</v>
      </c>
      <c r="F3750" s="2">
        <v>4795</v>
      </c>
      <c r="G3750" s="2">
        <v>8758</v>
      </c>
      <c r="H3750" s="2">
        <v>979</v>
      </c>
      <c r="I3750" s="2">
        <v>94</v>
      </c>
      <c r="J3750" s="2"/>
      <c r="K3750" s="2">
        <v>0</v>
      </c>
      <c r="L3750" s="2">
        <v>682</v>
      </c>
      <c r="M3750" s="2">
        <v>186</v>
      </c>
      <c r="N3750" s="2">
        <v>496</v>
      </c>
      <c r="O3750" s="2">
        <v>255030</v>
      </c>
      <c r="P3750" s="3"/>
      <c r="Q3750" s="3"/>
    </row>
    <row r="3751" spans="1:17" x14ac:dyDescent="0.2">
      <c r="A3751" s="5">
        <v>2004</v>
      </c>
      <c r="B3751" s="4" t="s">
        <v>501</v>
      </c>
      <c r="C3751" s="5" t="s">
        <v>502</v>
      </c>
      <c r="D3751" s="5">
        <v>417.4</v>
      </c>
      <c r="E3751" s="5">
        <v>10790.4</v>
      </c>
      <c r="F3751" s="5">
        <v>4174.1000000000004</v>
      </c>
      <c r="G3751" s="5">
        <v>8533.2000000000007</v>
      </c>
      <c r="H3751" s="5">
        <v>2257.1999999999998</v>
      </c>
      <c r="I3751" s="5">
        <v>309.5</v>
      </c>
      <c r="J3751" s="5"/>
      <c r="K3751" s="5"/>
      <c r="L3751" s="5">
        <v>1365.9</v>
      </c>
      <c r="M3751" s="5">
        <v>475.3</v>
      </c>
      <c r="N3751" s="5">
        <v>890.6</v>
      </c>
      <c r="O3751" s="5">
        <v>302020</v>
      </c>
      <c r="P3751" s="3"/>
      <c r="Q3751" s="3"/>
    </row>
    <row r="3752" spans="1:17" x14ac:dyDescent="0.2">
      <c r="A3752" s="2">
        <v>2005</v>
      </c>
      <c r="B3752" s="1" t="s">
        <v>501</v>
      </c>
      <c r="C3752" s="2" t="s">
        <v>502</v>
      </c>
      <c r="D3752" s="2">
        <v>219.1</v>
      </c>
      <c r="E3752" s="2">
        <v>10574.5</v>
      </c>
      <c r="F3752" s="2">
        <v>3792.4</v>
      </c>
      <c r="G3752" s="2">
        <v>8290.7999999999993</v>
      </c>
      <c r="H3752" s="2">
        <v>2283.6999999999998</v>
      </c>
      <c r="I3752" s="2">
        <v>287.5</v>
      </c>
      <c r="J3752" s="2">
        <v>7</v>
      </c>
      <c r="K3752" s="2"/>
      <c r="L3752" s="2">
        <v>1425.1</v>
      </c>
      <c r="M3752" s="2">
        <v>444.7</v>
      </c>
      <c r="N3752" s="2">
        <v>980.4</v>
      </c>
      <c r="O3752" s="2">
        <v>302020</v>
      </c>
      <c r="P3752" s="3"/>
      <c r="Q3752" s="3"/>
    </row>
    <row r="3753" spans="1:17" x14ac:dyDescent="0.2">
      <c r="A3753" s="5">
        <v>2006</v>
      </c>
      <c r="B3753" s="4" t="s">
        <v>501</v>
      </c>
      <c r="C3753" s="5" t="s">
        <v>502</v>
      </c>
      <c r="D3753" s="5">
        <v>410.6</v>
      </c>
      <c r="E3753" s="5">
        <v>10714</v>
      </c>
      <c r="F3753" s="5">
        <v>3784.1</v>
      </c>
      <c r="G3753" s="5">
        <v>8645</v>
      </c>
      <c r="H3753" s="5">
        <v>2069</v>
      </c>
      <c r="I3753" s="5">
        <v>310.10000000000002</v>
      </c>
      <c r="J3753" s="5">
        <v>11</v>
      </c>
      <c r="K3753" s="5"/>
      <c r="L3753" s="5">
        <v>1470.6</v>
      </c>
      <c r="M3753" s="5">
        <v>466.5</v>
      </c>
      <c r="N3753" s="5">
        <v>1004.1</v>
      </c>
      <c r="O3753" s="5">
        <v>302020</v>
      </c>
      <c r="P3753" s="3"/>
      <c r="Q3753" s="3"/>
    </row>
    <row r="3754" spans="1:17" x14ac:dyDescent="0.2">
      <c r="A3754" s="2">
        <v>2007</v>
      </c>
      <c r="B3754" s="1" t="s">
        <v>501</v>
      </c>
      <c r="C3754" s="2" t="s">
        <v>502</v>
      </c>
      <c r="D3754" s="2">
        <v>524</v>
      </c>
      <c r="E3754" s="2">
        <v>11397</v>
      </c>
      <c r="F3754" s="2">
        <v>3743</v>
      </c>
      <c r="G3754" s="2">
        <v>8871</v>
      </c>
      <c r="H3754" s="2">
        <v>2526</v>
      </c>
      <c r="I3754" s="2">
        <v>324</v>
      </c>
      <c r="J3754" s="2">
        <v>23</v>
      </c>
      <c r="K3754" s="2"/>
      <c r="L3754" s="2">
        <v>1547</v>
      </c>
      <c r="M3754" s="2">
        <v>444</v>
      </c>
      <c r="N3754" s="2">
        <v>1103</v>
      </c>
      <c r="O3754" s="2">
        <v>302020</v>
      </c>
      <c r="P3754" s="3"/>
      <c r="Q3754" s="3"/>
    </row>
    <row r="3755" spans="1:17" x14ac:dyDescent="0.2">
      <c r="A3755" s="5">
        <v>2008</v>
      </c>
      <c r="B3755" s="4" t="s">
        <v>501</v>
      </c>
      <c r="C3755" s="5" t="s">
        <v>502</v>
      </c>
      <c r="D3755" s="5">
        <v>255</v>
      </c>
      <c r="E3755" s="5">
        <v>10946</v>
      </c>
      <c r="F3755" s="5">
        <v>4075</v>
      </c>
      <c r="G3755" s="5">
        <v>9498</v>
      </c>
      <c r="H3755" s="5">
        <v>1448</v>
      </c>
      <c r="I3755" s="5">
        <v>314</v>
      </c>
      <c r="J3755" s="5">
        <v>20</v>
      </c>
      <c r="K3755" s="5"/>
      <c r="L3755" s="5">
        <v>1633</v>
      </c>
      <c r="M3755" s="5">
        <v>485</v>
      </c>
      <c r="N3755" s="5">
        <v>1148</v>
      </c>
      <c r="O3755" s="5">
        <v>302020</v>
      </c>
      <c r="P3755" s="3"/>
      <c r="Q3755" s="3"/>
    </row>
    <row r="3756" spans="1:17" x14ac:dyDescent="0.2">
      <c r="A3756" s="2">
        <v>2009</v>
      </c>
      <c r="B3756" s="1" t="s">
        <v>501</v>
      </c>
      <c r="C3756" s="2" t="s">
        <v>502</v>
      </c>
      <c r="D3756" s="2">
        <v>334</v>
      </c>
      <c r="E3756" s="2">
        <v>11200</v>
      </c>
      <c r="F3756" s="2">
        <v>4841</v>
      </c>
      <c r="G3756" s="2">
        <v>8925</v>
      </c>
      <c r="H3756" s="2">
        <v>2272</v>
      </c>
      <c r="I3756" s="2">
        <v>263</v>
      </c>
      <c r="J3756" s="2">
        <v>4</v>
      </c>
      <c r="K3756" s="2">
        <v>-4</v>
      </c>
      <c r="L3756" s="2">
        <v>1684</v>
      </c>
      <c r="M3756" s="2">
        <v>476</v>
      </c>
      <c r="N3756" s="2">
        <v>1212</v>
      </c>
      <c r="O3756" s="2">
        <v>302020</v>
      </c>
      <c r="P3756" s="3"/>
      <c r="Q3756" s="3"/>
    </row>
    <row r="3757" spans="1:17" x14ac:dyDescent="0.2">
      <c r="A3757" s="5">
        <v>2010</v>
      </c>
      <c r="B3757" s="4" t="s">
        <v>501</v>
      </c>
      <c r="C3757" s="5" t="s">
        <v>502</v>
      </c>
      <c r="D3757" s="5">
        <v>444</v>
      </c>
      <c r="E3757" s="5">
        <v>11847</v>
      </c>
      <c r="F3757" s="5">
        <v>5864</v>
      </c>
      <c r="G3757" s="5">
        <v>9693</v>
      </c>
      <c r="H3757" s="5">
        <v>2158</v>
      </c>
      <c r="I3757" s="5">
        <v>250</v>
      </c>
      <c r="J3757" s="5">
        <v>6</v>
      </c>
      <c r="K3757" s="5">
        <v>-7</v>
      </c>
      <c r="L3757" s="5">
        <v>1742</v>
      </c>
      <c r="M3757" s="5">
        <v>502</v>
      </c>
      <c r="N3757" s="5">
        <v>1247</v>
      </c>
      <c r="O3757" s="5">
        <v>302020</v>
      </c>
      <c r="P3757" s="3"/>
      <c r="Q3757" s="3"/>
    </row>
    <row r="3758" spans="1:17" x14ac:dyDescent="0.2">
      <c r="A3758" s="2">
        <v>2011</v>
      </c>
      <c r="B3758" s="1" t="s">
        <v>501</v>
      </c>
      <c r="C3758" s="2" t="s">
        <v>502</v>
      </c>
      <c r="D3758" s="2">
        <v>460</v>
      </c>
      <c r="E3758" s="2">
        <v>11901</v>
      </c>
      <c r="F3758" s="2">
        <v>5802</v>
      </c>
      <c r="G3758" s="2">
        <v>10139</v>
      </c>
      <c r="H3758" s="2">
        <v>1760</v>
      </c>
      <c r="I3758" s="2">
        <v>238</v>
      </c>
      <c r="J3758" s="2">
        <v>11</v>
      </c>
      <c r="K3758" s="2">
        <v>-2</v>
      </c>
      <c r="L3758" s="2">
        <v>1732</v>
      </c>
      <c r="M3758" s="2">
        <v>503</v>
      </c>
      <c r="N3758" s="2">
        <v>1231</v>
      </c>
      <c r="O3758" s="2">
        <v>302020</v>
      </c>
      <c r="P3758" s="3"/>
      <c r="Q3758" s="3"/>
    </row>
    <row r="3759" spans="1:17" x14ac:dyDescent="0.2">
      <c r="A3759" s="5">
        <v>2012</v>
      </c>
      <c r="B3759" s="4" t="s">
        <v>501</v>
      </c>
      <c r="C3759" s="5" t="s">
        <v>502</v>
      </c>
      <c r="D3759" s="5">
        <v>281</v>
      </c>
      <c r="E3759" s="5">
        <v>15184</v>
      </c>
      <c r="F3759" s="5">
        <v>6841</v>
      </c>
      <c r="G3759" s="5">
        <v>12704</v>
      </c>
      <c r="H3759" s="5">
        <v>2419</v>
      </c>
      <c r="I3759" s="5">
        <v>263</v>
      </c>
      <c r="J3759" s="5">
        <v>19</v>
      </c>
      <c r="K3759" s="5">
        <v>0</v>
      </c>
      <c r="L3759" s="5">
        <v>1324</v>
      </c>
      <c r="M3759" s="5">
        <v>363</v>
      </c>
      <c r="N3759" s="5">
        <v>961</v>
      </c>
      <c r="O3759" s="5">
        <v>302020</v>
      </c>
      <c r="P3759" s="3"/>
      <c r="Q3759" s="3"/>
    </row>
    <row r="3760" spans="1:17" x14ac:dyDescent="0.2">
      <c r="A3760" s="2">
        <v>2013</v>
      </c>
      <c r="B3760" s="1" t="s">
        <v>501</v>
      </c>
      <c r="C3760" s="2" t="s">
        <v>502</v>
      </c>
      <c r="D3760" s="2">
        <v>273</v>
      </c>
      <c r="E3760" s="2">
        <v>15474</v>
      </c>
      <c r="F3760" s="2">
        <v>6625</v>
      </c>
      <c r="G3760" s="2">
        <v>11867</v>
      </c>
      <c r="H3760" s="2">
        <v>3545</v>
      </c>
      <c r="I3760" s="2">
        <v>237</v>
      </c>
      <c r="J3760" s="2">
        <v>7</v>
      </c>
      <c r="K3760" s="2">
        <v>1</v>
      </c>
      <c r="L3760" s="2">
        <v>2600</v>
      </c>
      <c r="M3760" s="2">
        <v>792</v>
      </c>
      <c r="N3760" s="2">
        <v>1807</v>
      </c>
      <c r="O3760" s="2">
        <v>302020</v>
      </c>
      <c r="P3760" s="3"/>
      <c r="Q3760" s="3"/>
    </row>
    <row r="3761" spans="1:17" x14ac:dyDescent="0.2">
      <c r="A3761" s="5">
        <v>2014</v>
      </c>
      <c r="B3761" s="4" t="s">
        <v>501</v>
      </c>
      <c r="C3761" s="5" t="s">
        <v>502</v>
      </c>
      <c r="D3761" s="5">
        <v>443</v>
      </c>
      <c r="E3761" s="5">
        <v>15153</v>
      </c>
      <c r="F3761" s="5">
        <v>6547</v>
      </c>
      <c r="G3761" s="5">
        <v>12302</v>
      </c>
      <c r="H3761" s="5">
        <v>2789</v>
      </c>
      <c r="I3761" s="5">
        <v>221</v>
      </c>
      <c r="J3761" s="5">
        <v>8</v>
      </c>
      <c r="K3761" s="5">
        <v>1</v>
      </c>
      <c r="L3761" s="5">
        <v>819</v>
      </c>
      <c r="M3761" s="5">
        <v>186</v>
      </c>
      <c r="N3761" s="5">
        <v>632</v>
      </c>
      <c r="O3761" s="5">
        <v>302020</v>
      </c>
      <c r="P3761" s="3"/>
      <c r="Q3761" s="3"/>
    </row>
    <row r="3762" spans="1:17" x14ac:dyDescent="0.2">
      <c r="A3762" s="2">
        <v>2015</v>
      </c>
      <c r="B3762" s="1" t="s">
        <v>501</v>
      </c>
      <c r="C3762" s="2" t="s">
        <v>502</v>
      </c>
      <c r="D3762" s="2">
        <v>251</v>
      </c>
      <c r="E3762" s="2">
        <v>15265</v>
      </c>
      <c r="F3762" s="2">
        <v>6560</v>
      </c>
      <c r="G3762" s="2">
        <v>13127</v>
      </c>
      <c r="H3762" s="2">
        <v>2128</v>
      </c>
      <c r="I3762" s="2">
        <v>231</v>
      </c>
      <c r="J3762" s="2">
        <v>4</v>
      </c>
      <c r="K3762" s="2">
        <v>0</v>
      </c>
      <c r="L3762" s="2">
        <v>773</v>
      </c>
      <c r="M3762" s="2">
        <v>159</v>
      </c>
      <c r="N3762" s="2">
        <v>614</v>
      </c>
      <c r="O3762" s="2">
        <v>302020</v>
      </c>
      <c r="P3762" s="3"/>
      <c r="Q3762" s="3"/>
    </row>
    <row r="3763" spans="1:17" x14ac:dyDescent="0.2">
      <c r="A3763" s="5">
        <v>2016</v>
      </c>
      <c r="B3763" s="4" t="s">
        <v>501</v>
      </c>
      <c r="C3763" s="5" t="s">
        <v>502</v>
      </c>
      <c r="D3763" s="5">
        <v>280</v>
      </c>
      <c r="E3763" s="5">
        <v>15111</v>
      </c>
      <c r="F3763" s="5">
        <v>7332</v>
      </c>
      <c r="G3763" s="5">
        <v>13185</v>
      </c>
      <c r="H3763" s="5">
        <v>1910</v>
      </c>
      <c r="I3763" s="5">
        <v>257</v>
      </c>
      <c r="J3763" s="5">
        <v>5</v>
      </c>
      <c r="K3763" s="5">
        <v>1</v>
      </c>
      <c r="L3763" s="5">
        <v>928</v>
      </c>
      <c r="M3763" s="5">
        <v>233</v>
      </c>
      <c r="N3763" s="5">
        <v>694</v>
      </c>
      <c r="O3763" s="5">
        <v>302020</v>
      </c>
      <c r="P3763" s="3"/>
      <c r="Q3763" s="3"/>
    </row>
    <row r="3764" spans="1:17" x14ac:dyDescent="0.2">
      <c r="A3764" s="2">
        <v>2017</v>
      </c>
      <c r="B3764" s="1" t="s">
        <v>501</v>
      </c>
      <c r="C3764" s="2" t="s">
        <v>502</v>
      </c>
      <c r="D3764" s="2">
        <v>281</v>
      </c>
      <c r="E3764" s="2">
        <v>16350</v>
      </c>
      <c r="F3764" s="2">
        <v>8248</v>
      </c>
      <c r="G3764" s="2">
        <v>14122</v>
      </c>
      <c r="H3764" s="2">
        <v>2212</v>
      </c>
      <c r="I3764" s="2">
        <v>260</v>
      </c>
      <c r="J3764" s="2"/>
      <c r="K3764" s="2">
        <v>0</v>
      </c>
      <c r="L3764" s="2">
        <v>1681</v>
      </c>
      <c r="M3764" s="2">
        <v>412</v>
      </c>
      <c r="N3764" s="2">
        <v>1269</v>
      </c>
      <c r="O3764" s="2">
        <v>302020</v>
      </c>
      <c r="P3764" s="3"/>
      <c r="Q3764" s="3"/>
    </row>
    <row r="3765" spans="1:17" x14ac:dyDescent="0.2">
      <c r="A3765" s="5">
        <v>2018</v>
      </c>
      <c r="B3765" s="4" t="s">
        <v>501</v>
      </c>
      <c r="C3765" s="5" t="s">
        <v>502</v>
      </c>
      <c r="D3765" s="5">
        <v>321</v>
      </c>
      <c r="E3765" s="5">
        <v>17780</v>
      </c>
      <c r="F3765" s="5">
        <v>8717</v>
      </c>
      <c r="G3765" s="5">
        <v>14621</v>
      </c>
      <c r="H3765" s="5">
        <v>2601</v>
      </c>
      <c r="I3765" s="5">
        <v>287</v>
      </c>
      <c r="J3765" s="5"/>
      <c r="K3765" s="5">
        <v>8</v>
      </c>
      <c r="L3765" s="5">
        <v>1525</v>
      </c>
      <c r="M3765" s="5">
        <v>181</v>
      </c>
      <c r="N3765" s="5">
        <v>1336</v>
      </c>
      <c r="O3765" s="5">
        <v>302020</v>
      </c>
      <c r="P3765" s="3"/>
      <c r="Q3765" s="3"/>
    </row>
    <row r="3766" spans="1:17" x14ac:dyDescent="0.2">
      <c r="A3766" s="2">
        <v>2019</v>
      </c>
      <c r="B3766" s="1" t="s">
        <v>501</v>
      </c>
      <c r="C3766" s="2" t="s">
        <v>502</v>
      </c>
      <c r="D3766" s="2">
        <v>397</v>
      </c>
      <c r="E3766" s="2">
        <v>17564</v>
      </c>
      <c r="F3766" s="2">
        <v>8362</v>
      </c>
      <c r="G3766" s="2">
        <v>14250</v>
      </c>
      <c r="H3766" s="2">
        <v>2747</v>
      </c>
      <c r="I3766" s="2">
        <v>284</v>
      </c>
      <c r="J3766" s="2"/>
      <c r="K3766" s="2">
        <v>17</v>
      </c>
      <c r="L3766" s="2">
        <v>1298</v>
      </c>
      <c r="M3766" s="2">
        <v>321</v>
      </c>
      <c r="N3766" s="2">
        <v>960</v>
      </c>
      <c r="O3766" s="2">
        <v>302020</v>
      </c>
      <c r="P3766" s="3"/>
      <c r="Q3766" s="3"/>
    </row>
    <row r="3767" spans="1:17" x14ac:dyDescent="0.2">
      <c r="A3767" s="5">
        <v>2004</v>
      </c>
      <c r="B3767" s="4" t="s">
        <v>503</v>
      </c>
      <c r="C3767" s="5" t="s">
        <v>504</v>
      </c>
      <c r="D3767" s="5">
        <v>3926</v>
      </c>
      <c r="E3767" s="5">
        <v>90739</v>
      </c>
      <c r="F3767" s="5"/>
      <c r="G3767" s="5">
        <v>83622</v>
      </c>
      <c r="H3767" s="5">
        <v>7117</v>
      </c>
      <c r="I3767" s="5"/>
      <c r="J3767" s="5"/>
      <c r="K3767" s="5">
        <v>0</v>
      </c>
      <c r="L3767" s="5">
        <v>1388</v>
      </c>
      <c r="M3767" s="5">
        <v>434</v>
      </c>
      <c r="N3767" s="5">
        <v>954</v>
      </c>
      <c r="O3767" s="5">
        <v>401010</v>
      </c>
      <c r="P3767" s="3"/>
      <c r="Q3767" s="3"/>
    </row>
    <row r="3768" spans="1:17" x14ac:dyDescent="0.2">
      <c r="A3768" s="2">
        <v>2005</v>
      </c>
      <c r="B3768" s="1" t="s">
        <v>503</v>
      </c>
      <c r="C3768" s="2" t="s">
        <v>504</v>
      </c>
      <c r="D3768" s="2">
        <v>3850</v>
      </c>
      <c r="E3768" s="2">
        <v>93126</v>
      </c>
      <c r="F3768" s="2"/>
      <c r="G3768" s="2">
        <v>85528</v>
      </c>
      <c r="H3768" s="2">
        <v>7598</v>
      </c>
      <c r="I3768" s="2"/>
      <c r="J3768" s="2"/>
      <c r="K3768" s="2">
        <v>0</v>
      </c>
      <c r="L3768" s="2">
        <v>1588</v>
      </c>
      <c r="M3768" s="2">
        <v>459</v>
      </c>
      <c r="N3768" s="2">
        <v>1129</v>
      </c>
      <c r="O3768" s="2">
        <v>401010</v>
      </c>
      <c r="P3768" s="3"/>
      <c r="Q3768" s="3"/>
    </row>
    <row r="3769" spans="1:17" x14ac:dyDescent="0.2">
      <c r="A3769" s="5">
        <v>2006</v>
      </c>
      <c r="B3769" s="4" t="s">
        <v>503</v>
      </c>
      <c r="C3769" s="5" t="s">
        <v>504</v>
      </c>
      <c r="D3769" s="5">
        <v>2759</v>
      </c>
      <c r="E3769" s="5">
        <v>92337</v>
      </c>
      <c r="F3769" s="5"/>
      <c r="G3769" s="5">
        <v>84634</v>
      </c>
      <c r="H3769" s="5">
        <v>7703</v>
      </c>
      <c r="I3769" s="5"/>
      <c r="J3769" s="5"/>
      <c r="K3769" s="5">
        <v>0</v>
      </c>
      <c r="L3769" s="5">
        <v>1643</v>
      </c>
      <c r="M3769" s="5">
        <v>450</v>
      </c>
      <c r="N3769" s="5">
        <v>1055</v>
      </c>
      <c r="O3769" s="5">
        <v>401010</v>
      </c>
      <c r="P3769" s="3"/>
      <c r="Q3769" s="3"/>
    </row>
    <row r="3770" spans="1:17" x14ac:dyDescent="0.2">
      <c r="A3770" s="2">
        <v>2007</v>
      </c>
      <c r="B3770" s="1" t="s">
        <v>503</v>
      </c>
      <c r="C3770" s="2" t="s">
        <v>504</v>
      </c>
      <c r="D3770" s="2">
        <v>2614</v>
      </c>
      <c r="E3770" s="2">
        <v>99983</v>
      </c>
      <c r="F3770" s="2"/>
      <c r="G3770" s="2">
        <v>92237</v>
      </c>
      <c r="H3770" s="2">
        <v>7746</v>
      </c>
      <c r="I3770" s="2"/>
      <c r="J3770" s="2"/>
      <c r="K3770" s="2">
        <v>0</v>
      </c>
      <c r="L3770" s="2">
        <v>1221</v>
      </c>
      <c r="M3770" s="2">
        <v>280</v>
      </c>
      <c r="N3770" s="2">
        <v>919</v>
      </c>
      <c r="O3770" s="2">
        <v>401010</v>
      </c>
      <c r="P3770" s="3"/>
      <c r="Q3770" s="3"/>
    </row>
    <row r="3771" spans="1:17" x14ac:dyDescent="0.2">
      <c r="A3771" s="5">
        <v>2008</v>
      </c>
      <c r="B3771" s="4" t="s">
        <v>503</v>
      </c>
      <c r="C3771" s="5" t="s">
        <v>504</v>
      </c>
      <c r="D3771" s="5">
        <v>6478</v>
      </c>
      <c r="E3771" s="5">
        <v>104531</v>
      </c>
      <c r="F3771" s="5"/>
      <c r="G3771" s="5">
        <v>94051</v>
      </c>
      <c r="H3771" s="5">
        <v>10480</v>
      </c>
      <c r="I3771" s="5"/>
      <c r="J3771" s="5"/>
      <c r="K3771" s="5">
        <v>0</v>
      </c>
      <c r="L3771" s="5">
        <v>-1134</v>
      </c>
      <c r="M3771" s="5">
        <v>334</v>
      </c>
      <c r="N3771" s="5">
        <v>-1468</v>
      </c>
      <c r="O3771" s="5">
        <v>401010</v>
      </c>
      <c r="P3771" s="3"/>
      <c r="Q3771" s="3"/>
    </row>
    <row r="3772" spans="1:17" x14ac:dyDescent="0.2">
      <c r="A3772" s="2">
        <v>2009</v>
      </c>
      <c r="B3772" s="1" t="s">
        <v>503</v>
      </c>
      <c r="C3772" s="2" t="s">
        <v>504</v>
      </c>
      <c r="D3772" s="2">
        <v>2214</v>
      </c>
      <c r="E3772" s="2">
        <v>93287</v>
      </c>
      <c r="F3772" s="2"/>
      <c r="G3772" s="2">
        <v>82354</v>
      </c>
      <c r="H3772" s="2">
        <v>10663</v>
      </c>
      <c r="I3772" s="2"/>
      <c r="J3772" s="2"/>
      <c r="K3772" s="2">
        <v>24</v>
      </c>
      <c r="L3772" s="2">
        <v>-2298</v>
      </c>
      <c r="M3772" s="2">
        <v>-1035</v>
      </c>
      <c r="N3772" s="2">
        <v>-1335</v>
      </c>
      <c r="O3772" s="2">
        <v>401010</v>
      </c>
      <c r="P3772" s="3"/>
      <c r="Q3772" s="3"/>
    </row>
    <row r="3773" spans="1:17" x14ac:dyDescent="0.2">
      <c r="A3773" s="5">
        <v>2010</v>
      </c>
      <c r="B3773" s="4" t="s">
        <v>503</v>
      </c>
      <c r="C3773" s="5" t="s">
        <v>504</v>
      </c>
      <c r="D3773" s="5">
        <v>1622</v>
      </c>
      <c r="E3773" s="5">
        <v>91843</v>
      </c>
      <c r="F3773" s="5"/>
      <c r="G3773" s="5">
        <v>80469</v>
      </c>
      <c r="H3773" s="5">
        <v>11117</v>
      </c>
      <c r="I3773" s="5"/>
      <c r="J3773" s="5"/>
      <c r="K3773" s="5">
        <v>30</v>
      </c>
      <c r="L3773" s="5">
        <v>793</v>
      </c>
      <c r="M3773" s="5">
        <v>186</v>
      </c>
      <c r="N3773" s="5">
        <v>554</v>
      </c>
      <c r="O3773" s="5">
        <v>401010</v>
      </c>
      <c r="P3773" s="3"/>
      <c r="Q3773" s="3"/>
    </row>
    <row r="3774" spans="1:17" x14ac:dyDescent="0.2">
      <c r="A3774" s="2">
        <v>2011</v>
      </c>
      <c r="B3774" s="1" t="s">
        <v>503</v>
      </c>
      <c r="C3774" s="2" t="s">
        <v>504</v>
      </c>
      <c r="D3774" s="2">
        <v>4213</v>
      </c>
      <c r="E3774" s="2">
        <v>88785</v>
      </c>
      <c r="F3774" s="2"/>
      <c r="G3774" s="2">
        <v>78863</v>
      </c>
      <c r="H3774" s="2">
        <v>9905</v>
      </c>
      <c r="I3774" s="2"/>
      <c r="J3774" s="2"/>
      <c r="K3774" s="2">
        <v>12</v>
      </c>
      <c r="L3774" s="2">
        <v>1345</v>
      </c>
      <c r="M3774" s="2">
        <v>369</v>
      </c>
      <c r="N3774" s="2">
        <v>920</v>
      </c>
      <c r="O3774" s="2">
        <v>401010</v>
      </c>
      <c r="P3774" s="3"/>
      <c r="Q3774" s="3"/>
    </row>
    <row r="3775" spans="1:17" x14ac:dyDescent="0.2">
      <c r="A3775" s="5">
        <v>2012</v>
      </c>
      <c r="B3775" s="4" t="s">
        <v>503</v>
      </c>
      <c r="C3775" s="5" t="s">
        <v>504</v>
      </c>
      <c r="D3775" s="5">
        <v>4525</v>
      </c>
      <c r="E3775" s="5">
        <v>89236</v>
      </c>
      <c r="F3775" s="5"/>
      <c r="G3775" s="5">
        <v>78927</v>
      </c>
      <c r="H3775" s="5">
        <v>10271</v>
      </c>
      <c r="I3775" s="5"/>
      <c r="J3775" s="5"/>
      <c r="K3775" s="5">
        <v>7</v>
      </c>
      <c r="L3775" s="5">
        <v>1095</v>
      </c>
      <c r="M3775" s="5">
        <v>239</v>
      </c>
      <c r="N3775" s="5">
        <v>858</v>
      </c>
      <c r="O3775" s="5">
        <v>401010</v>
      </c>
      <c r="P3775" s="3"/>
      <c r="Q3775" s="3"/>
    </row>
    <row r="3776" spans="1:17" x14ac:dyDescent="0.2">
      <c r="A3776" s="2">
        <v>2013</v>
      </c>
      <c r="B3776" s="1" t="s">
        <v>503</v>
      </c>
      <c r="C3776" s="2" t="s">
        <v>504</v>
      </c>
      <c r="D3776" s="2">
        <v>6207</v>
      </c>
      <c r="E3776" s="2">
        <v>92934</v>
      </c>
      <c r="F3776" s="2"/>
      <c r="G3776" s="2">
        <v>82614</v>
      </c>
      <c r="H3776" s="2">
        <v>10303</v>
      </c>
      <c r="I3776" s="2"/>
      <c r="J3776" s="2"/>
      <c r="K3776" s="2">
        <v>0</v>
      </c>
      <c r="L3776" s="2">
        <v>1141</v>
      </c>
      <c r="M3776" s="2">
        <v>271</v>
      </c>
      <c r="N3776" s="2">
        <v>910</v>
      </c>
      <c r="O3776" s="2">
        <v>401010</v>
      </c>
      <c r="P3776" s="3"/>
      <c r="Q3776" s="3"/>
    </row>
    <row r="3777" spans="1:17" x14ac:dyDescent="0.2">
      <c r="A3777" s="5">
        <v>2014</v>
      </c>
      <c r="B3777" s="4" t="s">
        <v>503</v>
      </c>
      <c r="C3777" s="5" t="s">
        <v>504</v>
      </c>
      <c r="D3777" s="5">
        <v>4922</v>
      </c>
      <c r="E3777" s="5">
        <v>93821</v>
      </c>
      <c r="F3777" s="5"/>
      <c r="G3777" s="5">
        <v>83279</v>
      </c>
      <c r="H3777" s="5">
        <v>10530</v>
      </c>
      <c r="I3777" s="5"/>
      <c r="J3777" s="5"/>
      <c r="K3777" s="5">
        <v>7</v>
      </c>
      <c r="L3777" s="5">
        <v>1272</v>
      </c>
      <c r="M3777" s="5">
        <v>326</v>
      </c>
      <c r="N3777" s="5">
        <v>900</v>
      </c>
      <c r="O3777" s="5">
        <v>401010</v>
      </c>
      <c r="P3777" s="3"/>
      <c r="Q3777" s="3"/>
    </row>
    <row r="3778" spans="1:17" x14ac:dyDescent="0.2">
      <c r="A3778" s="2">
        <v>2015</v>
      </c>
      <c r="B3778" s="1" t="s">
        <v>503</v>
      </c>
      <c r="C3778" s="2" t="s">
        <v>504</v>
      </c>
      <c r="D3778" s="2">
        <v>3314</v>
      </c>
      <c r="E3778" s="2">
        <v>95133</v>
      </c>
      <c r="F3778" s="2"/>
      <c r="G3778" s="2">
        <v>84374</v>
      </c>
      <c r="H3778" s="2">
        <v>10746</v>
      </c>
      <c r="I3778" s="2"/>
      <c r="J3778" s="2"/>
      <c r="K3778" s="2">
        <v>4</v>
      </c>
      <c r="L3778" s="2">
        <v>1222</v>
      </c>
      <c r="M3778" s="2">
        <v>303</v>
      </c>
      <c r="N3778" s="2">
        <v>916</v>
      </c>
      <c r="O3778" s="2">
        <v>401010</v>
      </c>
      <c r="P3778" s="3"/>
      <c r="Q3778" s="3"/>
    </row>
    <row r="3779" spans="1:17" x14ac:dyDescent="0.2">
      <c r="A3779" s="5">
        <v>2016</v>
      </c>
      <c r="B3779" s="4" t="s">
        <v>503</v>
      </c>
      <c r="C3779" s="5" t="s">
        <v>504</v>
      </c>
      <c r="D3779" s="5">
        <v>3452</v>
      </c>
      <c r="E3779" s="5">
        <v>136453</v>
      </c>
      <c r="F3779" s="5"/>
      <c r="G3779" s="5">
        <v>121213</v>
      </c>
      <c r="H3779" s="5">
        <v>15240</v>
      </c>
      <c r="I3779" s="5"/>
      <c r="J3779" s="5"/>
      <c r="K3779" s="5">
        <v>-1</v>
      </c>
      <c r="L3779" s="5">
        <v>968</v>
      </c>
      <c r="M3779" s="5">
        <v>179</v>
      </c>
      <c r="N3779" s="5">
        <v>791</v>
      </c>
      <c r="O3779" s="5">
        <v>401010</v>
      </c>
      <c r="P3779" s="3"/>
      <c r="Q3779" s="3"/>
    </row>
    <row r="3780" spans="1:17" x14ac:dyDescent="0.2">
      <c r="A3780" s="2">
        <v>2017</v>
      </c>
      <c r="B3780" s="1" t="s">
        <v>503</v>
      </c>
      <c r="C3780" s="2" t="s">
        <v>504</v>
      </c>
      <c r="D3780" s="2">
        <v>5118</v>
      </c>
      <c r="E3780" s="2">
        <v>137698</v>
      </c>
      <c r="F3780" s="2"/>
      <c r="G3780" s="2">
        <v>122673</v>
      </c>
      <c r="H3780" s="2">
        <v>15023</v>
      </c>
      <c r="I3780" s="2"/>
      <c r="J3780" s="2"/>
      <c r="K3780" s="2">
        <v>2</v>
      </c>
      <c r="L3780" s="2">
        <v>1928</v>
      </c>
      <c r="M3780" s="2">
        <v>637</v>
      </c>
      <c r="N3780" s="2">
        <v>1296</v>
      </c>
      <c r="O3780" s="2">
        <v>401010</v>
      </c>
      <c r="P3780" s="3"/>
      <c r="Q3780" s="3"/>
    </row>
    <row r="3781" spans="1:17" x14ac:dyDescent="0.2">
      <c r="A3781" s="5">
        <v>2018</v>
      </c>
      <c r="B3781" s="4" t="s">
        <v>503</v>
      </c>
      <c r="C3781" s="5" t="s">
        <v>504</v>
      </c>
      <c r="D3781" s="5">
        <v>3240</v>
      </c>
      <c r="E3781" s="5">
        <v>139613</v>
      </c>
      <c r="F3781" s="5"/>
      <c r="G3781" s="5">
        <v>124017</v>
      </c>
      <c r="H3781" s="5">
        <v>15595</v>
      </c>
      <c r="I3781" s="5"/>
      <c r="J3781" s="5"/>
      <c r="K3781" s="5">
        <v>0</v>
      </c>
      <c r="L3781" s="5">
        <v>2203</v>
      </c>
      <c r="M3781" s="5">
        <v>344</v>
      </c>
      <c r="N3781" s="5">
        <v>1866</v>
      </c>
      <c r="O3781" s="5">
        <v>401010</v>
      </c>
      <c r="P3781" s="3"/>
      <c r="Q3781" s="3"/>
    </row>
    <row r="3782" spans="1:17" x14ac:dyDescent="0.2">
      <c r="A3782" s="2">
        <v>2019</v>
      </c>
      <c r="B3782" s="1" t="s">
        <v>503</v>
      </c>
      <c r="C3782" s="2" t="s">
        <v>504</v>
      </c>
      <c r="D3782" s="2">
        <v>2004</v>
      </c>
      <c r="E3782" s="2">
        <v>144988</v>
      </c>
      <c r="F3782" s="2"/>
      <c r="G3782" s="2">
        <v>127950</v>
      </c>
      <c r="H3782" s="2">
        <v>17038</v>
      </c>
      <c r="I3782" s="2"/>
      <c r="J3782" s="2"/>
      <c r="K3782" s="2">
        <v>0</v>
      </c>
      <c r="L3782" s="2">
        <v>2022</v>
      </c>
      <c r="M3782" s="2">
        <v>314</v>
      </c>
      <c r="N3782" s="2">
        <v>1717</v>
      </c>
      <c r="O3782" s="2">
        <v>401010</v>
      </c>
      <c r="P3782" s="3"/>
      <c r="Q3782" s="3"/>
    </row>
    <row r="3783" spans="1:17" x14ac:dyDescent="0.2">
      <c r="A3783" s="5">
        <v>2003</v>
      </c>
      <c r="B3783" s="4" t="s">
        <v>505</v>
      </c>
      <c r="C3783" s="5" t="s">
        <v>506</v>
      </c>
      <c r="D3783" s="5">
        <v>1180.039</v>
      </c>
      <c r="E3783" s="5">
        <v>9877.1890000000003</v>
      </c>
      <c r="F3783" s="5">
        <v>4962.9960000000001</v>
      </c>
      <c r="G3783" s="5">
        <v>7878.3549999999996</v>
      </c>
      <c r="H3783" s="5">
        <v>1894.1890000000001</v>
      </c>
      <c r="I3783" s="5">
        <v>211.82599999999999</v>
      </c>
      <c r="J3783" s="5">
        <v>23.312000000000001</v>
      </c>
      <c r="K3783" s="5"/>
      <c r="L3783" s="5">
        <v>1168.5509999999999</v>
      </c>
      <c r="M3783" s="5">
        <v>389.61799999999999</v>
      </c>
      <c r="N3783" s="5">
        <v>804.27300000000002</v>
      </c>
      <c r="O3783" s="5">
        <v>302020</v>
      </c>
      <c r="P3783" s="3"/>
      <c r="Q3783" s="3"/>
    </row>
    <row r="3784" spans="1:17" x14ac:dyDescent="0.2">
      <c r="A3784" s="2">
        <v>2004</v>
      </c>
      <c r="B3784" s="1" t="s">
        <v>505</v>
      </c>
      <c r="C3784" s="2" t="s">
        <v>506</v>
      </c>
      <c r="D3784" s="2">
        <v>1083.749</v>
      </c>
      <c r="E3784" s="2">
        <v>10577.718000000001</v>
      </c>
      <c r="F3784" s="2">
        <v>4666.7820000000002</v>
      </c>
      <c r="G3784" s="2">
        <v>7860.3119999999999</v>
      </c>
      <c r="H3784" s="2">
        <v>2602.5729999999999</v>
      </c>
      <c r="I3784" s="2">
        <v>232.43100000000001</v>
      </c>
      <c r="J3784" s="2">
        <v>27.776</v>
      </c>
      <c r="K3784" s="2"/>
      <c r="L3784" s="2">
        <v>1058.614</v>
      </c>
      <c r="M3784" s="2">
        <v>322.79199999999997</v>
      </c>
      <c r="N3784" s="2">
        <v>752.69899999999996</v>
      </c>
      <c r="O3784" s="2">
        <v>302020</v>
      </c>
      <c r="P3784" s="3"/>
      <c r="Q3784" s="3"/>
    </row>
    <row r="3785" spans="1:17" x14ac:dyDescent="0.2">
      <c r="A3785" s="5">
        <v>2005</v>
      </c>
      <c r="B3785" s="4" t="s">
        <v>505</v>
      </c>
      <c r="C3785" s="5" t="s">
        <v>506</v>
      </c>
      <c r="D3785" s="5">
        <v>445.42700000000002</v>
      </c>
      <c r="E3785" s="5">
        <v>9737.7669999999998</v>
      </c>
      <c r="F3785" s="5">
        <v>4357.93</v>
      </c>
      <c r="G3785" s="5">
        <v>7568.7920000000004</v>
      </c>
      <c r="H3785" s="5">
        <v>2048.8229999999999</v>
      </c>
      <c r="I3785" s="5">
        <v>316.29599999999999</v>
      </c>
      <c r="J3785" s="5">
        <v>33.19</v>
      </c>
      <c r="K3785" s="5"/>
      <c r="L3785" s="5">
        <v>693.46100000000001</v>
      </c>
      <c r="M3785" s="5">
        <v>250.7</v>
      </c>
      <c r="N3785" s="5">
        <v>645.60299999999995</v>
      </c>
      <c r="O3785" s="5">
        <v>302020</v>
      </c>
      <c r="P3785" s="3"/>
      <c r="Q3785" s="3"/>
    </row>
    <row r="3786" spans="1:17" x14ac:dyDescent="0.2">
      <c r="A3786" s="2">
        <v>2006</v>
      </c>
      <c r="B3786" s="1" t="s">
        <v>505</v>
      </c>
      <c r="C3786" s="2" t="s">
        <v>506</v>
      </c>
      <c r="D3786" s="2">
        <v>652.89599999999996</v>
      </c>
      <c r="E3786" s="2">
        <v>10033.026</v>
      </c>
      <c r="F3786" s="2">
        <v>4716.83</v>
      </c>
      <c r="G3786" s="2">
        <v>8093.0339999999997</v>
      </c>
      <c r="H3786" s="2">
        <v>1841.683</v>
      </c>
      <c r="I3786" s="2">
        <v>333.27</v>
      </c>
      <c r="J3786" s="2">
        <v>41.869</v>
      </c>
      <c r="K3786" s="2"/>
      <c r="L3786" s="2">
        <v>1124.3989999999999</v>
      </c>
      <c r="M3786" s="2">
        <v>332.79700000000003</v>
      </c>
      <c r="N3786" s="2">
        <v>785.74599999999998</v>
      </c>
      <c r="O3786" s="2">
        <v>302020</v>
      </c>
      <c r="P3786" s="3"/>
      <c r="Q3786" s="3"/>
    </row>
    <row r="3787" spans="1:17" x14ac:dyDescent="0.2">
      <c r="A3787" s="5">
        <v>2007</v>
      </c>
      <c r="B3787" s="4" t="s">
        <v>505</v>
      </c>
      <c r="C3787" s="5" t="s">
        <v>506</v>
      </c>
      <c r="D3787" s="5">
        <v>617.68700000000001</v>
      </c>
      <c r="E3787" s="5">
        <v>10565.043</v>
      </c>
      <c r="F3787" s="5">
        <v>5059.3639999999996</v>
      </c>
      <c r="G3787" s="5">
        <v>8611.4959999999992</v>
      </c>
      <c r="H3787" s="5">
        <v>1887.82</v>
      </c>
      <c r="I3787" s="5">
        <v>364.85599999999999</v>
      </c>
      <c r="J3787" s="5">
        <v>41.518999999999998</v>
      </c>
      <c r="K3787" s="5"/>
      <c r="L3787" s="5">
        <v>1217.7940000000001</v>
      </c>
      <c r="M3787" s="5">
        <v>372.86900000000003</v>
      </c>
      <c r="N3787" s="5">
        <v>844.92499999999995</v>
      </c>
      <c r="O3787" s="5">
        <v>302020</v>
      </c>
      <c r="P3787" s="3"/>
      <c r="Q3787" s="3"/>
    </row>
    <row r="3788" spans="1:17" x14ac:dyDescent="0.2">
      <c r="A3788" s="2">
        <v>2008</v>
      </c>
      <c r="B3788" s="1" t="s">
        <v>505</v>
      </c>
      <c r="C3788" s="2" t="s">
        <v>506</v>
      </c>
      <c r="D3788" s="2">
        <v>373.14499999999998</v>
      </c>
      <c r="E3788" s="2">
        <v>9664.1839999999993</v>
      </c>
      <c r="F3788" s="2">
        <v>5080.527</v>
      </c>
      <c r="G3788" s="2">
        <v>8385.0789999999997</v>
      </c>
      <c r="H3788" s="2">
        <v>1219.9380000000001</v>
      </c>
      <c r="I3788" s="2">
        <v>339.63499999999999</v>
      </c>
      <c r="J3788" s="2">
        <v>64.150000000000006</v>
      </c>
      <c r="K3788" s="2"/>
      <c r="L3788" s="2">
        <v>1296.2</v>
      </c>
      <c r="M3788" s="2">
        <v>373.12799999999999</v>
      </c>
      <c r="N3788" s="2">
        <v>923.072</v>
      </c>
      <c r="O3788" s="2">
        <v>302020</v>
      </c>
      <c r="P3788" s="3"/>
      <c r="Q3788" s="3"/>
    </row>
    <row r="3789" spans="1:17" x14ac:dyDescent="0.2">
      <c r="A3789" s="5">
        <v>2009</v>
      </c>
      <c r="B3789" s="4" t="s">
        <v>505</v>
      </c>
      <c r="C3789" s="5" t="s">
        <v>506</v>
      </c>
      <c r="D3789" s="5">
        <v>483.25299999999999</v>
      </c>
      <c r="E3789" s="5">
        <v>10075.710999999999</v>
      </c>
      <c r="F3789" s="5">
        <v>4574.3190000000004</v>
      </c>
      <c r="G3789" s="5">
        <v>8127.2150000000001</v>
      </c>
      <c r="H3789" s="5">
        <v>1891.345</v>
      </c>
      <c r="I3789" s="5">
        <v>295.71100000000001</v>
      </c>
      <c r="J3789" s="5">
        <v>45.137</v>
      </c>
      <c r="K3789" s="5">
        <v>17.451000000000001</v>
      </c>
      <c r="L3789" s="5">
        <v>1290.454</v>
      </c>
      <c r="M3789" s="5">
        <v>358.51400000000001</v>
      </c>
      <c r="N3789" s="5">
        <v>864.89200000000005</v>
      </c>
      <c r="O3789" s="5">
        <v>302020</v>
      </c>
      <c r="P3789" s="3"/>
      <c r="Q3789" s="3"/>
    </row>
    <row r="3790" spans="1:17" x14ac:dyDescent="0.2">
      <c r="A3790" s="2">
        <v>2010</v>
      </c>
      <c r="B3790" s="1" t="s">
        <v>505</v>
      </c>
      <c r="C3790" s="2" t="s">
        <v>506</v>
      </c>
      <c r="D3790" s="2">
        <v>724.31100000000004</v>
      </c>
      <c r="E3790" s="2">
        <v>12230.645</v>
      </c>
      <c r="F3790" s="2">
        <v>4525.26</v>
      </c>
      <c r="G3790" s="2">
        <v>8923.51</v>
      </c>
      <c r="H3790" s="2">
        <v>3108.962</v>
      </c>
      <c r="I3790" s="2">
        <v>275.39800000000002</v>
      </c>
      <c r="J3790" s="2">
        <v>22.565000000000001</v>
      </c>
      <c r="K3790" s="2">
        <v>16.437999999999999</v>
      </c>
      <c r="L3790" s="2">
        <v>1374.1690000000001</v>
      </c>
      <c r="M3790" s="2">
        <v>368.221</v>
      </c>
      <c r="N3790" s="2">
        <v>989.51</v>
      </c>
      <c r="O3790" s="2">
        <v>302020</v>
      </c>
      <c r="P3790" s="3"/>
      <c r="Q3790" s="3"/>
    </row>
    <row r="3791" spans="1:17" x14ac:dyDescent="0.2">
      <c r="A3791" s="5">
        <v>2011</v>
      </c>
      <c r="B3791" s="4" t="s">
        <v>505</v>
      </c>
      <c r="C3791" s="5" t="s">
        <v>506</v>
      </c>
      <c r="D3791" s="5">
        <v>1330.441</v>
      </c>
      <c r="E3791" s="5">
        <v>11983.293</v>
      </c>
      <c r="F3791" s="5">
        <v>4980.2290000000003</v>
      </c>
      <c r="G3791" s="5">
        <v>9058.7119999999995</v>
      </c>
      <c r="H3791" s="5">
        <v>2758.5889999999999</v>
      </c>
      <c r="I3791" s="5">
        <v>294.10399999999998</v>
      </c>
      <c r="J3791" s="5">
        <v>34.615000000000002</v>
      </c>
      <c r="K3791" s="5">
        <v>16.748999999999999</v>
      </c>
      <c r="L3791" s="5">
        <v>1183.443</v>
      </c>
      <c r="M3791" s="5">
        <v>243.535</v>
      </c>
      <c r="N3791" s="5">
        <v>923.15899999999999</v>
      </c>
      <c r="O3791" s="5">
        <v>302020</v>
      </c>
      <c r="P3791" s="3"/>
      <c r="Q3791" s="3"/>
    </row>
    <row r="3792" spans="1:17" x14ac:dyDescent="0.2">
      <c r="A3792" s="2">
        <v>2012</v>
      </c>
      <c r="B3792" s="1" t="s">
        <v>505</v>
      </c>
      <c r="C3792" s="2" t="s">
        <v>506</v>
      </c>
      <c r="D3792" s="2">
        <v>2476.6990000000001</v>
      </c>
      <c r="E3792" s="2">
        <v>12939.007</v>
      </c>
      <c r="F3792" s="2">
        <v>4871.5510000000004</v>
      </c>
      <c r="G3792" s="2">
        <v>10060.656999999999</v>
      </c>
      <c r="H3792" s="2">
        <v>2801.5309999999999</v>
      </c>
      <c r="I3792" s="2">
        <v>283.60700000000003</v>
      </c>
      <c r="J3792" s="2">
        <v>27.795000000000002</v>
      </c>
      <c r="K3792" s="2">
        <v>14.43</v>
      </c>
      <c r="L3792" s="2">
        <v>1343.643</v>
      </c>
      <c r="M3792" s="2">
        <v>241.59800000000001</v>
      </c>
      <c r="N3792" s="2">
        <v>1012.903</v>
      </c>
      <c r="O3792" s="2">
        <v>302020</v>
      </c>
      <c r="P3792" s="3"/>
      <c r="Q3792" s="3"/>
    </row>
    <row r="3793" spans="1:17" x14ac:dyDescent="0.2">
      <c r="A3793" s="5">
        <v>2013</v>
      </c>
      <c r="B3793" s="4" t="s">
        <v>505</v>
      </c>
      <c r="C3793" s="5" t="s">
        <v>506</v>
      </c>
      <c r="D3793" s="5">
        <v>2458.9920000000002</v>
      </c>
      <c r="E3793" s="5">
        <v>38972.347999999998</v>
      </c>
      <c r="F3793" s="5">
        <v>14725.411</v>
      </c>
      <c r="G3793" s="5">
        <v>22429.205000000002</v>
      </c>
      <c r="H3793" s="5">
        <v>16297.415999999999</v>
      </c>
      <c r="I3793" s="5"/>
      <c r="J3793" s="5"/>
      <c r="K3793" s="5"/>
      <c r="L3793" s="5"/>
      <c r="M3793" s="5"/>
      <c r="N3793" s="5"/>
      <c r="O3793" s="5">
        <v>302020</v>
      </c>
      <c r="P3793" s="3"/>
      <c r="Q3793" s="3"/>
    </row>
    <row r="3794" spans="1:17" x14ac:dyDescent="0.2">
      <c r="A3794" s="2">
        <v>2014</v>
      </c>
      <c r="B3794" s="1" t="s">
        <v>505</v>
      </c>
      <c r="C3794" s="2" t="s">
        <v>506</v>
      </c>
      <c r="D3794" s="2">
        <v>2298.6770000000001</v>
      </c>
      <c r="E3794" s="2">
        <v>36762.741000000002</v>
      </c>
      <c r="F3794" s="2">
        <v>13596.313</v>
      </c>
      <c r="G3794" s="2">
        <v>21076.698</v>
      </c>
      <c r="H3794" s="2">
        <v>15437.843000000001</v>
      </c>
      <c r="I3794" s="2">
        <v>670.69899999999996</v>
      </c>
      <c r="J3794" s="2">
        <v>32.534999999999997</v>
      </c>
      <c r="K3794" s="2">
        <v>15.317</v>
      </c>
      <c r="L3794" s="2">
        <v>802.95600000000002</v>
      </c>
      <c r="M3794" s="2">
        <v>130.56800000000001</v>
      </c>
      <c r="N3794" s="2">
        <v>657.07100000000003</v>
      </c>
      <c r="O3794" s="2">
        <v>302020</v>
      </c>
      <c r="P3794" s="3"/>
      <c r="Q3794" s="3"/>
    </row>
    <row r="3795" spans="1:17" x14ac:dyDescent="0.2">
      <c r="A3795" s="5">
        <v>2015</v>
      </c>
      <c r="B3795" s="4" t="s">
        <v>505</v>
      </c>
      <c r="C3795" s="5" t="s">
        <v>506</v>
      </c>
      <c r="D3795" s="5">
        <v>4837</v>
      </c>
      <c r="E3795" s="5">
        <v>122973</v>
      </c>
      <c r="F3795" s="5">
        <v>25230</v>
      </c>
      <c r="G3795" s="5">
        <v>56737</v>
      </c>
      <c r="H3795" s="5">
        <v>66005</v>
      </c>
      <c r="I3795" s="5">
        <v>1085</v>
      </c>
      <c r="J3795" s="5"/>
      <c r="K3795" s="5">
        <v>13</v>
      </c>
      <c r="L3795" s="5">
        <v>1013</v>
      </c>
      <c r="M3795" s="5">
        <v>366</v>
      </c>
      <c r="N3795" s="5">
        <v>634</v>
      </c>
      <c r="O3795" s="5">
        <v>302020</v>
      </c>
      <c r="P3795" s="3"/>
      <c r="Q3795" s="3"/>
    </row>
    <row r="3796" spans="1:17" x14ac:dyDescent="0.2">
      <c r="A3796" s="2">
        <v>2016</v>
      </c>
      <c r="B3796" s="1" t="s">
        <v>505</v>
      </c>
      <c r="C3796" s="2" t="s">
        <v>506</v>
      </c>
      <c r="D3796" s="2">
        <v>4204</v>
      </c>
      <c r="E3796" s="2">
        <v>120480</v>
      </c>
      <c r="F3796" s="2">
        <v>31759</v>
      </c>
      <c r="G3796" s="2">
        <v>62906</v>
      </c>
      <c r="H3796" s="2">
        <v>57358</v>
      </c>
      <c r="I3796" s="2">
        <v>1134</v>
      </c>
      <c r="J3796" s="2">
        <v>0</v>
      </c>
      <c r="K3796" s="2">
        <v>10</v>
      </c>
      <c r="L3796" s="2">
        <v>5023</v>
      </c>
      <c r="M3796" s="2">
        <v>1381</v>
      </c>
      <c r="N3796" s="2">
        <v>3632</v>
      </c>
      <c r="O3796" s="2">
        <v>302020</v>
      </c>
      <c r="P3796" s="3"/>
      <c r="Q3796" s="3"/>
    </row>
    <row r="3797" spans="1:17" x14ac:dyDescent="0.2">
      <c r="A3797" s="5">
        <v>2017</v>
      </c>
      <c r="B3797" s="4" t="s">
        <v>505</v>
      </c>
      <c r="C3797" s="5" t="s">
        <v>506</v>
      </c>
      <c r="D3797" s="5">
        <v>1769</v>
      </c>
      <c r="E3797" s="5">
        <v>120232</v>
      </c>
      <c r="F3797" s="5">
        <v>31076</v>
      </c>
      <c r="G3797" s="5">
        <v>53985</v>
      </c>
      <c r="H3797" s="5">
        <v>66034</v>
      </c>
      <c r="I3797" s="5">
        <v>1234</v>
      </c>
      <c r="J3797" s="5">
        <v>0</v>
      </c>
      <c r="K3797" s="5">
        <v>-9</v>
      </c>
      <c r="L3797" s="5">
        <v>5530</v>
      </c>
      <c r="M3797" s="5">
        <v>-5460</v>
      </c>
      <c r="N3797" s="5">
        <v>10999</v>
      </c>
      <c r="O3797" s="5">
        <v>302020</v>
      </c>
      <c r="P3797" s="3"/>
      <c r="Q3797" s="3"/>
    </row>
    <row r="3798" spans="1:17" x14ac:dyDescent="0.2">
      <c r="A3798" s="2">
        <v>2018</v>
      </c>
      <c r="B3798" s="1" t="s">
        <v>505</v>
      </c>
      <c r="C3798" s="2" t="s">
        <v>506</v>
      </c>
      <c r="D3798" s="2">
        <v>1131</v>
      </c>
      <c r="E3798" s="2">
        <v>103461</v>
      </c>
      <c r="F3798" s="2">
        <v>31147</v>
      </c>
      <c r="G3798" s="2">
        <v>51683</v>
      </c>
      <c r="H3798" s="2">
        <v>51657</v>
      </c>
      <c r="I3798" s="2">
        <v>1281</v>
      </c>
      <c r="J3798" s="2">
        <v>0</v>
      </c>
      <c r="K3798" s="2">
        <v>-62</v>
      </c>
      <c r="L3798" s="2">
        <v>-11321</v>
      </c>
      <c r="M3798" s="2">
        <v>-1067</v>
      </c>
      <c r="N3798" s="2">
        <v>-10192</v>
      </c>
      <c r="O3798" s="2">
        <v>302020</v>
      </c>
      <c r="P3798" s="3"/>
      <c r="Q3798" s="3"/>
    </row>
    <row r="3799" spans="1:17" x14ac:dyDescent="0.2">
      <c r="A3799" s="5">
        <v>2019</v>
      </c>
      <c r="B3799" s="4" t="s">
        <v>505</v>
      </c>
      <c r="C3799" s="5" t="s">
        <v>506</v>
      </c>
      <c r="D3799" s="5">
        <v>2280</v>
      </c>
      <c r="E3799" s="5">
        <v>101450</v>
      </c>
      <c r="F3799" s="5">
        <v>29839</v>
      </c>
      <c r="G3799" s="5">
        <v>49701</v>
      </c>
      <c r="H3799" s="5">
        <v>51623</v>
      </c>
      <c r="I3799" s="5">
        <v>1361</v>
      </c>
      <c r="J3799" s="5">
        <v>36</v>
      </c>
      <c r="K3799" s="5">
        <v>-2</v>
      </c>
      <c r="L3799" s="5">
        <v>2661</v>
      </c>
      <c r="M3799" s="5">
        <v>728</v>
      </c>
      <c r="N3799" s="5">
        <v>1935</v>
      </c>
      <c r="O3799" s="5">
        <v>302020</v>
      </c>
      <c r="P3799" s="3"/>
      <c r="Q3799" s="3"/>
    </row>
    <row r="3800" spans="1:17" x14ac:dyDescent="0.2">
      <c r="A3800" s="2">
        <v>2004</v>
      </c>
      <c r="B3800" s="1" t="s">
        <v>507</v>
      </c>
      <c r="C3800" s="2" t="s">
        <v>508</v>
      </c>
      <c r="D3800" s="2">
        <v>38.22</v>
      </c>
      <c r="E3800" s="2">
        <v>4749.5969999999998</v>
      </c>
      <c r="F3800" s="2">
        <v>2118.6219999999998</v>
      </c>
      <c r="G3800" s="2">
        <v>2406.306</v>
      </c>
      <c r="H3800" s="2">
        <v>2236.4</v>
      </c>
      <c r="I3800" s="2">
        <v>107.726</v>
      </c>
      <c r="J3800" s="2">
        <v>0</v>
      </c>
      <c r="K3800" s="2">
        <v>9.66</v>
      </c>
      <c r="L3800" s="2">
        <v>295.21600000000001</v>
      </c>
      <c r="M3800" s="2">
        <v>3.919</v>
      </c>
      <c r="N3800" s="2">
        <v>297.137</v>
      </c>
      <c r="O3800" s="2">
        <v>601010</v>
      </c>
      <c r="P3800" s="3"/>
      <c r="Q3800" s="3"/>
    </row>
    <row r="3801" spans="1:17" x14ac:dyDescent="0.2">
      <c r="A3801" s="5">
        <v>2005</v>
      </c>
      <c r="B3801" s="4" t="s">
        <v>507</v>
      </c>
      <c r="C3801" s="5" t="s">
        <v>508</v>
      </c>
      <c r="D3801" s="5">
        <v>76.272999999999996</v>
      </c>
      <c r="E3801" s="5">
        <v>5534.6360000000004</v>
      </c>
      <c r="F3801" s="5">
        <v>2691.1959999999999</v>
      </c>
      <c r="G3801" s="5">
        <v>3024.578</v>
      </c>
      <c r="H3801" s="5">
        <v>2387.2139999999999</v>
      </c>
      <c r="I3801" s="5">
        <v>127.711</v>
      </c>
      <c r="J3801" s="5">
        <v>0</v>
      </c>
      <c r="K3801" s="5">
        <v>12.446</v>
      </c>
      <c r="L3801" s="5">
        <v>346.959</v>
      </c>
      <c r="M3801" s="5">
        <v>0.43</v>
      </c>
      <c r="N3801" s="5">
        <v>363.62799999999999</v>
      </c>
      <c r="O3801" s="5">
        <v>601010</v>
      </c>
      <c r="P3801" s="3"/>
      <c r="Q3801" s="3"/>
    </row>
    <row r="3802" spans="1:17" x14ac:dyDescent="0.2">
      <c r="A3802" s="2">
        <v>2006</v>
      </c>
      <c r="B3802" s="1" t="s">
        <v>507</v>
      </c>
      <c r="C3802" s="2" t="s">
        <v>508</v>
      </c>
      <c r="D3802" s="2">
        <v>345.065</v>
      </c>
      <c r="E3802" s="2">
        <v>7869.28</v>
      </c>
      <c r="F3802" s="2">
        <v>3587.2429999999999</v>
      </c>
      <c r="G3802" s="2">
        <v>4077.0790000000002</v>
      </c>
      <c r="H3802" s="2">
        <v>3366.9589999999998</v>
      </c>
      <c r="I3802" s="2">
        <v>172.88800000000001</v>
      </c>
      <c r="J3802" s="2">
        <v>0</v>
      </c>
      <c r="K3802" s="2">
        <v>26.254000000000001</v>
      </c>
      <c r="L3802" s="2">
        <v>375.77199999999999</v>
      </c>
      <c r="M3802" s="2">
        <v>4.3869999999999996</v>
      </c>
      <c r="N3802" s="2">
        <v>428.25900000000001</v>
      </c>
      <c r="O3802" s="2">
        <v>601010</v>
      </c>
      <c r="P3802" s="3"/>
      <c r="Q3802" s="3"/>
    </row>
    <row r="3803" spans="1:17" x14ac:dyDescent="0.2">
      <c r="A3803" s="5">
        <v>2007</v>
      </c>
      <c r="B3803" s="4" t="s">
        <v>507</v>
      </c>
      <c r="C3803" s="5" t="s">
        <v>508</v>
      </c>
      <c r="D3803" s="5">
        <v>87.498999999999995</v>
      </c>
      <c r="E3803" s="5">
        <v>9097.8160000000007</v>
      </c>
      <c r="F3803" s="5">
        <v>4216.415</v>
      </c>
      <c r="G3803" s="5">
        <v>4755.0829999999996</v>
      </c>
      <c r="H3803" s="5">
        <v>3894.5740000000001</v>
      </c>
      <c r="I3803" s="5">
        <v>213.67400000000001</v>
      </c>
      <c r="J3803" s="5">
        <v>0</v>
      </c>
      <c r="K3803" s="5">
        <v>34.143999999999998</v>
      </c>
      <c r="L3803" s="5">
        <v>351.58800000000002</v>
      </c>
      <c r="M3803" s="5">
        <v>-44.49</v>
      </c>
      <c r="N3803" s="5">
        <v>442.83</v>
      </c>
      <c r="O3803" s="5">
        <v>601010</v>
      </c>
      <c r="P3803" s="3"/>
      <c r="Q3803" s="3"/>
    </row>
    <row r="3804" spans="1:17" x14ac:dyDescent="0.2">
      <c r="A3804" s="2">
        <v>2008</v>
      </c>
      <c r="B3804" s="1" t="s">
        <v>507</v>
      </c>
      <c r="C3804" s="2" t="s">
        <v>508</v>
      </c>
      <c r="D3804" s="2">
        <v>136.17699999999999</v>
      </c>
      <c r="E3804" s="2">
        <v>9397.1470000000008</v>
      </c>
      <c r="F3804" s="2">
        <v>4556.6459999999997</v>
      </c>
      <c r="G3804" s="2">
        <v>5076.5609999999997</v>
      </c>
      <c r="H3804" s="2">
        <v>3975.346</v>
      </c>
      <c r="I3804" s="2">
        <v>212.59100000000001</v>
      </c>
      <c r="J3804" s="2">
        <v>0</v>
      </c>
      <c r="K3804" s="2">
        <v>26.832000000000001</v>
      </c>
      <c r="L3804" s="2">
        <v>255.56</v>
      </c>
      <c r="M3804" s="2">
        <v>3.5419999999999998</v>
      </c>
      <c r="N3804" s="2">
        <v>249.90199999999999</v>
      </c>
      <c r="O3804" s="2">
        <v>601010</v>
      </c>
      <c r="P3804" s="3"/>
      <c r="Q3804" s="3"/>
    </row>
    <row r="3805" spans="1:17" x14ac:dyDescent="0.2">
      <c r="A3805" s="5">
        <v>2009</v>
      </c>
      <c r="B3805" s="4" t="s">
        <v>507</v>
      </c>
      <c r="C3805" s="5" t="s">
        <v>508</v>
      </c>
      <c r="D3805" s="5">
        <v>122.05800000000001</v>
      </c>
      <c r="E3805" s="5">
        <v>10162.205</v>
      </c>
      <c r="F3805" s="5">
        <v>4434.3829999999998</v>
      </c>
      <c r="G3805" s="5">
        <v>4943.9229999999998</v>
      </c>
      <c r="H3805" s="5">
        <v>4852.973</v>
      </c>
      <c r="I3805" s="5">
        <v>209.87899999999999</v>
      </c>
      <c r="J3805" s="5">
        <v>0</v>
      </c>
      <c r="K3805" s="5">
        <v>10.003</v>
      </c>
      <c r="L3805" s="5">
        <v>-30.669</v>
      </c>
      <c r="M3805" s="5">
        <v>-36.622</v>
      </c>
      <c r="N3805" s="5">
        <v>-3.9420000000000002</v>
      </c>
      <c r="O3805" s="5">
        <v>601010</v>
      </c>
      <c r="P3805" s="3"/>
      <c r="Q3805" s="3"/>
    </row>
    <row r="3806" spans="1:17" x14ac:dyDescent="0.2">
      <c r="A3806" s="2">
        <v>2010</v>
      </c>
      <c r="B3806" s="1" t="s">
        <v>507</v>
      </c>
      <c r="C3806" s="2" t="s">
        <v>508</v>
      </c>
      <c r="D3806" s="2">
        <v>125.154</v>
      </c>
      <c r="E3806" s="2">
        <v>9833.875</v>
      </c>
      <c r="F3806" s="2">
        <v>4058.9870000000001</v>
      </c>
      <c r="G3806" s="2">
        <v>4577.5290000000005</v>
      </c>
      <c r="H3806" s="2">
        <v>4935.8419999999996</v>
      </c>
      <c r="I3806" s="2">
        <v>226.38800000000001</v>
      </c>
      <c r="J3806" s="2">
        <v>0</v>
      </c>
      <c r="K3806" s="2">
        <v>18.783000000000001</v>
      </c>
      <c r="L3806" s="2">
        <v>147.68</v>
      </c>
      <c r="M3806" s="2">
        <v>3.415</v>
      </c>
      <c r="N3806" s="2">
        <v>142.86799999999999</v>
      </c>
      <c r="O3806" s="2">
        <v>601010</v>
      </c>
      <c r="P3806" s="3"/>
      <c r="Q3806" s="3"/>
    </row>
    <row r="3807" spans="1:17" x14ac:dyDescent="0.2">
      <c r="A3807" s="5">
        <v>2011</v>
      </c>
      <c r="B3807" s="4" t="s">
        <v>507</v>
      </c>
      <c r="C3807" s="5" t="s">
        <v>508</v>
      </c>
      <c r="D3807" s="5">
        <v>112.88200000000001</v>
      </c>
      <c r="E3807" s="5">
        <v>9614.5159999999996</v>
      </c>
      <c r="F3807" s="5">
        <v>4114.3850000000002</v>
      </c>
      <c r="G3807" s="5">
        <v>4639.299</v>
      </c>
      <c r="H3807" s="5">
        <v>4686.3860000000004</v>
      </c>
      <c r="I3807" s="5">
        <v>225.035</v>
      </c>
      <c r="J3807" s="5">
        <v>0</v>
      </c>
      <c r="K3807" s="5">
        <v>13.039</v>
      </c>
      <c r="L3807" s="5">
        <v>196.398</v>
      </c>
      <c r="M3807" s="5">
        <v>19.536999999999999</v>
      </c>
      <c r="N3807" s="5">
        <v>169.05099999999999</v>
      </c>
      <c r="O3807" s="5">
        <v>601010</v>
      </c>
      <c r="P3807" s="3"/>
      <c r="Q3807" s="3"/>
    </row>
    <row r="3808" spans="1:17" x14ac:dyDescent="0.2">
      <c r="A3808" s="2">
        <v>2012</v>
      </c>
      <c r="B3808" s="1" t="s">
        <v>507</v>
      </c>
      <c r="C3808" s="2" t="s">
        <v>508</v>
      </c>
      <c r="D3808" s="2">
        <v>141.875</v>
      </c>
      <c r="E3808" s="2">
        <v>9740.8070000000007</v>
      </c>
      <c r="F3808" s="2">
        <v>4195.317</v>
      </c>
      <c r="G3808" s="2">
        <v>4727.2510000000002</v>
      </c>
      <c r="H3808" s="2">
        <v>4765.16</v>
      </c>
      <c r="I3808" s="2">
        <v>227.595</v>
      </c>
      <c r="J3808" s="2">
        <v>0</v>
      </c>
      <c r="K3808" s="2">
        <v>14.202</v>
      </c>
      <c r="L3808" s="2">
        <v>220.21600000000001</v>
      </c>
      <c r="M3808" s="2">
        <v>3.9390000000000001</v>
      </c>
      <c r="N3808" s="2">
        <v>266.07299999999998</v>
      </c>
      <c r="O3808" s="2">
        <v>601010</v>
      </c>
      <c r="P3808" s="3"/>
      <c r="Q3808" s="3"/>
    </row>
    <row r="3809" spans="1:17" x14ac:dyDescent="0.2">
      <c r="A3809" s="5">
        <v>2013</v>
      </c>
      <c r="B3809" s="4" t="s">
        <v>507</v>
      </c>
      <c r="C3809" s="5" t="s">
        <v>508</v>
      </c>
      <c r="D3809" s="5">
        <v>148.768</v>
      </c>
      <c r="E3809" s="5">
        <v>9663.6299999999992</v>
      </c>
      <c r="F3809" s="5">
        <v>4221.4009999999998</v>
      </c>
      <c r="G3809" s="5">
        <v>4807.951</v>
      </c>
      <c r="H3809" s="5">
        <v>4632.4170000000004</v>
      </c>
      <c r="I3809" s="5">
        <v>215.17400000000001</v>
      </c>
      <c r="J3809" s="5">
        <v>0</v>
      </c>
      <c r="K3809" s="5">
        <v>5.0720000000000001</v>
      </c>
      <c r="L3809" s="5">
        <v>297.63499999999999</v>
      </c>
      <c r="M3809" s="5">
        <v>34.520000000000003</v>
      </c>
      <c r="N3809" s="5">
        <v>236.28100000000001</v>
      </c>
      <c r="O3809" s="5">
        <v>601010</v>
      </c>
      <c r="P3809" s="3"/>
      <c r="Q3809" s="3"/>
    </row>
    <row r="3810" spans="1:17" x14ac:dyDescent="0.2">
      <c r="A3810" s="2">
        <v>2014</v>
      </c>
      <c r="B3810" s="1" t="s">
        <v>507</v>
      </c>
      <c r="C3810" s="2" t="s">
        <v>508</v>
      </c>
      <c r="D3810" s="2">
        <v>187.322</v>
      </c>
      <c r="E3810" s="2">
        <v>10285.727999999999</v>
      </c>
      <c r="F3810" s="2">
        <v>4620.2979999999998</v>
      </c>
      <c r="G3810" s="2">
        <v>5292.4830000000002</v>
      </c>
      <c r="H3810" s="2">
        <v>4774.7849999999999</v>
      </c>
      <c r="I3810" s="2">
        <v>206.142</v>
      </c>
      <c r="J3810" s="2">
        <v>0</v>
      </c>
      <c r="K3810" s="2">
        <v>9.7620000000000005</v>
      </c>
      <c r="L3810" s="2">
        <v>407.33300000000003</v>
      </c>
      <c r="M3810" s="2">
        <v>22.437999999999999</v>
      </c>
      <c r="N3810" s="2">
        <v>424.00099999999998</v>
      </c>
      <c r="O3810" s="2">
        <v>601010</v>
      </c>
      <c r="P3810" s="3"/>
      <c r="Q3810" s="3"/>
    </row>
    <row r="3811" spans="1:17" x14ac:dyDescent="0.2">
      <c r="A3811" s="5">
        <v>2015</v>
      </c>
      <c r="B3811" s="4" t="s">
        <v>507</v>
      </c>
      <c r="C3811" s="5" t="s">
        <v>508</v>
      </c>
      <c r="D3811" s="5">
        <v>189.53399999999999</v>
      </c>
      <c r="E3811" s="5">
        <v>11344.171</v>
      </c>
      <c r="F3811" s="5">
        <v>5376.31</v>
      </c>
      <c r="G3811" s="5">
        <v>6075.5110000000004</v>
      </c>
      <c r="H3811" s="5">
        <v>5046.3</v>
      </c>
      <c r="I3811" s="5">
        <v>224.50899999999999</v>
      </c>
      <c r="J3811" s="5">
        <v>0</v>
      </c>
      <c r="K3811" s="5">
        <v>6.0279999999999996</v>
      </c>
      <c r="L3811" s="5">
        <v>960.44799999999998</v>
      </c>
      <c r="M3811" s="5">
        <v>60.23</v>
      </c>
      <c r="N3811" s="5">
        <v>894.11500000000001</v>
      </c>
      <c r="O3811" s="5">
        <v>601010</v>
      </c>
      <c r="P3811" s="3"/>
      <c r="Q3811" s="3"/>
    </row>
    <row r="3812" spans="1:17" x14ac:dyDescent="0.2">
      <c r="A3812" s="2">
        <v>2016</v>
      </c>
      <c r="B3812" s="1" t="s">
        <v>507</v>
      </c>
      <c r="C3812" s="2" t="s">
        <v>508</v>
      </c>
      <c r="D3812" s="2">
        <v>142.48599999999999</v>
      </c>
      <c r="E3812" s="2">
        <v>11230.6</v>
      </c>
      <c r="F3812" s="2">
        <v>5066.3680000000004</v>
      </c>
      <c r="G3812" s="2">
        <v>5740.7730000000001</v>
      </c>
      <c r="H3812" s="2">
        <v>5256.1390000000001</v>
      </c>
      <c r="I3812" s="2">
        <v>201.79599999999999</v>
      </c>
      <c r="J3812" s="2">
        <v>0</v>
      </c>
      <c r="K3812" s="2">
        <v>7.2880000000000003</v>
      </c>
      <c r="L3812" s="2">
        <v>458.68299999999999</v>
      </c>
      <c r="M3812" s="2">
        <v>72.545000000000002</v>
      </c>
      <c r="N3812" s="2">
        <v>378.85</v>
      </c>
      <c r="O3812" s="2">
        <v>601010</v>
      </c>
      <c r="P3812" s="3"/>
      <c r="Q3812" s="3"/>
    </row>
    <row r="3813" spans="1:17" x14ac:dyDescent="0.2">
      <c r="A3813" s="5">
        <v>2017</v>
      </c>
      <c r="B3813" s="4" t="s">
        <v>507</v>
      </c>
      <c r="C3813" s="5" t="s">
        <v>508</v>
      </c>
      <c r="D3813" s="5">
        <v>238.51300000000001</v>
      </c>
      <c r="E3813" s="5">
        <v>11763.726000000001</v>
      </c>
      <c r="F3813" s="5">
        <v>5478.9269999999997</v>
      </c>
      <c r="G3813" s="5">
        <v>6225.4359999999997</v>
      </c>
      <c r="H3813" s="5">
        <v>5394.2439999999997</v>
      </c>
      <c r="I3813" s="5">
        <v>206.43600000000001</v>
      </c>
      <c r="J3813" s="5">
        <v>0</v>
      </c>
      <c r="K3813" s="5">
        <v>13.596</v>
      </c>
      <c r="L3813" s="5">
        <v>438.791</v>
      </c>
      <c r="M3813" s="5">
        <v>-0.88</v>
      </c>
      <c r="N3813" s="5">
        <v>426.07499999999999</v>
      </c>
      <c r="O3813" s="5">
        <v>601010</v>
      </c>
      <c r="P3813" s="3"/>
      <c r="Q3813" s="3"/>
    </row>
    <row r="3814" spans="1:17" x14ac:dyDescent="0.2">
      <c r="A3814" s="2">
        <v>2018</v>
      </c>
      <c r="B3814" s="1" t="s">
        <v>507</v>
      </c>
      <c r="C3814" s="2" t="s">
        <v>508</v>
      </c>
      <c r="D3814" s="2">
        <v>143.58099999999999</v>
      </c>
      <c r="E3814" s="2">
        <v>10999.1</v>
      </c>
      <c r="F3814" s="2">
        <v>4873.8720000000003</v>
      </c>
      <c r="G3814" s="2">
        <v>5564.3649999999998</v>
      </c>
      <c r="H3814" s="2">
        <v>5333.8040000000001</v>
      </c>
      <c r="I3814" s="2">
        <v>200.88800000000001</v>
      </c>
      <c r="J3814" s="2">
        <v>0</v>
      </c>
      <c r="K3814" s="2">
        <v>0.66800000000000004</v>
      </c>
      <c r="L3814" s="2">
        <v>500.06299999999999</v>
      </c>
      <c r="M3814" s="2">
        <v>1.6</v>
      </c>
      <c r="N3814" s="2">
        <v>497.79500000000002</v>
      </c>
      <c r="O3814" s="2">
        <v>601010</v>
      </c>
      <c r="P3814" s="3"/>
      <c r="Q3814" s="3"/>
    </row>
    <row r="3815" spans="1:17" x14ac:dyDescent="0.2">
      <c r="A3815" s="5">
        <v>2019</v>
      </c>
      <c r="B3815" s="4" t="s">
        <v>507</v>
      </c>
      <c r="C3815" s="5" t="s">
        <v>508</v>
      </c>
      <c r="D3815" s="5">
        <v>123.947</v>
      </c>
      <c r="E3815" s="5">
        <v>10997.867</v>
      </c>
      <c r="F3815" s="5">
        <v>5408.4780000000001</v>
      </c>
      <c r="G3815" s="5">
        <v>6051.0169999999998</v>
      </c>
      <c r="H3815" s="5">
        <v>4864.8919999999998</v>
      </c>
      <c r="I3815" s="5">
        <v>193.08500000000001</v>
      </c>
      <c r="J3815" s="5">
        <v>0</v>
      </c>
      <c r="K3815" s="5">
        <v>2.956</v>
      </c>
      <c r="L3815" s="5">
        <v>410.24400000000003</v>
      </c>
      <c r="M3815" s="5">
        <v>-3.3170000000000002</v>
      </c>
      <c r="N3815" s="5">
        <v>410.60500000000002</v>
      </c>
      <c r="O3815" s="5">
        <v>601010</v>
      </c>
      <c r="P3815" s="3"/>
      <c r="Q3815" s="3"/>
    </row>
    <row r="3816" spans="1:17" x14ac:dyDescent="0.2">
      <c r="A3816" s="2">
        <v>2004</v>
      </c>
      <c r="B3816" s="1" t="s">
        <v>509</v>
      </c>
      <c r="C3816" s="2" t="s">
        <v>510</v>
      </c>
      <c r="D3816" s="2">
        <v>1133.154</v>
      </c>
      <c r="E3816" s="2">
        <v>3539.1790000000001</v>
      </c>
      <c r="F3816" s="2">
        <v>0</v>
      </c>
      <c r="G3816" s="2">
        <v>911.62900000000002</v>
      </c>
      <c r="H3816" s="2">
        <v>2627.55</v>
      </c>
      <c r="I3816" s="2">
        <v>0.51900000000000002</v>
      </c>
      <c r="J3816" s="2">
        <v>20.359000000000002</v>
      </c>
      <c r="K3816" s="2">
        <v>0</v>
      </c>
      <c r="L3816" s="2">
        <v>324.71600000000001</v>
      </c>
      <c r="M3816" s="2">
        <v>81.015000000000001</v>
      </c>
      <c r="N3816" s="2">
        <v>243.70099999999999</v>
      </c>
      <c r="O3816" s="2">
        <v>453010</v>
      </c>
      <c r="P3816" s="3"/>
      <c r="Q3816" s="3"/>
    </row>
    <row r="3817" spans="1:17" x14ac:dyDescent="0.2">
      <c r="A3817" s="5">
        <v>2005</v>
      </c>
      <c r="B3817" s="4" t="s">
        <v>509</v>
      </c>
      <c r="C3817" s="5" t="s">
        <v>510</v>
      </c>
      <c r="D3817" s="5">
        <v>2195.1860000000001</v>
      </c>
      <c r="E3817" s="5">
        <v>3986.3719999999998</v>
      </c>
      <c r="F3817" s="5">
        <v>0</v>
      </c>
      <c r="G3817" s="5">
        <v>931.86199999999997</v>
      </c>
      <c r="H3817" s="5">
        <v>3045.2570000000001</v>
      </c>
      <c r="I3817" s="5">
        <v>1.75</v>
      </c>
      <c r="J3817" s="5">
        <v>38.783000000000001</v>
      </c>
      <c r="K3817" s="5">
        <v>-3.3780000000000001</v>
      </c>
      <c r="L3817" s="5">
        <v>620.31700000000001</v>
      </c>
      <c r="M3817" s="5">
        <v>157</v>
      </c>
      <c r="N3817" s="5">
        <v>466.69499999999999</v>
      </c>
      <c r="O3817" s="5">
        <v>453010</v>
      </c>
      <c r="P3817" s="3"/>
      <c r="Q3817" s="3"/>
    </row>
    <row r="3818" spans="1:17" x14ac:dyDescent="0.2">
      <c r="A3818" s="2">
        <v>2006</v>
      </c>
      <c r="B3818" s="1" t="s">
        <v>509</v>
      </c>
      <c r="C3818" s="2" t="s">
        <v>510</v>
      </c>
      <c r="D3818" s="2">
        <v>2325.7959999999998</v>
      </c>
      <c r="E3818" s="2">
        <v>4575.9110000000001</v>
      </c>
      <c r="F3818" s="2">
        <v>0</v>
      </c>
      <c r="G3818" s="2">
        <v>1002.481</v>
      </c>
      <c r="H3818" s="2">
        <v>3567.991</v>
      </c>
      <c r="I3818" s="2">
        <v>2.1749999999999998</v>
      </c>
      <c r="J3818" s="2">
        <v>66.417000000000002</v>
      </c>
      <c r="K3818" s="2">
        <v>-4.101</v>
      </c>
      <c r="L3818" s="2">
        <v>377.858</v>
      </c>
      <c r="M3818" s="2">
        <v>1.5069999999999999</v>
      </c>
      <c r="N3818" s="2">
        <v>380.452</v>
      </c>
      <c r="O3818" s="2">
        <v>453010</v>
      </c>
      <c r="P3818" s="3"/>
      <c r="Q3818" s="3"/>
    </row>
    <row r="3819" spans="1:17" x14ac:dyDescent="0.2">
      <c r="A3819" s="5">
        <v>2007</v>
      </c>
      <c r="B3819" s="4" t="s">
        <v>509</v>
      </c>
      <c r="C3819" s="5" t="s">
        <v>510</v>
      </c>
      <c r="D3819" s="5">
        <v>1710.6289999999999</v>
      </c>
      <c r="E3819" s="5">
        <v>4623.2489999999998</v>
      </c>
      <c r="F3819" s="5">
        <v>0</v>
      </c>
      <c r="G3819" s="5">
        <v>1073.2070000000001</v>
      </c>
      <c r="H3819" s="5">
        <v>3550.0419999999999</v>
      </c>
      <c r="I3819" s="5">
        <v>2.7810000000000001</v>
      </c>
      <c r="J3819" s="5">
        <v>76.200999999999993</v>
      </c>
      <c r="K3819" s="5">
        <v>-1.3720000000000001</v>
      </c>
      <c r="L3819" s="5">
        <v>677.23500000000001</v>
      </c>
      <c r="M3819" s="5">
        <v>150.50899999999999</v>
      </c>
      <c r="N3819" s="5">
        <v>528.09799999999996</v>
      </c>
      <c r="O3819" s="5">
        <v>453010</v>
      </c>
      <c r="P3819" s="3"/>
      <c r="Q3819" s="3"/>
    </row>
    <row r="3820" spans="1:17" x14ac:dyDescent="0.2">
      <c r="A3820" s="2">
        <v>2008</v>
      </c>
      <c r="B3820" s="1" t="s">
        <v>509</v>
      </c>
      <c r="C3820" s="2" t="s">
        <v>510</v>
      </c>
      <c r="D3820" s="2">
        <v>1537.2360000000001</v>
      </c>
      <c r="E3820" s="2">
        <v>4848.3900000000003</v>
      </c>
      <c r="F3820" s="2">
        <v>744.66099999999994</v>
      </c>
      <c r="G3820" s="2">
        <v>1866.66</v>
      </c>
      <c r="H3820" s="2">
        <v>2981.73</v>
      </c>
      <c r="I3820" s="2">
        <v>10.766999999999999</v>
      </c>
      <c r="J3820" s="2">
        <v>47.009</v>
      </c>
      <c r="K3820" s="2">
        <v>0</v>
      </c>
      <c r="L3820" s="2">
        <v>560.23400000000004</v>
      </c>
      <c r="M3820" s="2">
        <v>201.15100000000001</v>
      </c>
      <c r="N3820" s="2">
        <v>359.08300000000003</v>
      </c>
      <c r="O3820" s="2">
        <v>453010</v>
      </c>
      <c r="P3820" s="3"/>
      <c r="Q3820" s="3"/>
    </row>
    <row r="3821" spans="1:17" x14ac:dyDescent="0.2">
      <c r="A3821" s="5">
        <v>2009</v>
      </c>
      <c r="B3821" s="4" t="s">
        <v>509</v>
      </c>
      <c r="C3821" s="5" t="s">
        <v>510</v>
      </c>
      <c r="D3821" s="5">
        <v>1329.884</v>
      </c>
      <c r="E3821" s="5">
        <v>3609.538</v>
      </c>
      <c r="F3821" s="5">
        <v>745.20399999999995</v>
      </c>
      <c r="G3821" s="5">
        <v>1425.146</v>
      </c>
      <c r="H3821" s="5">
        <v>2184.3919999999998</v>
      </c>
      <c r="I3821" s="5">
        <v>55.338999999999999</v>
      </c>
      <c r="J3821" s="5">
        <v>27.157</v>
      </c>
      <c r="K3821" s="5">
        <v>0</v>
      </c>
      <c r="L3821" s="5">
        <v>-602.53099999999995</v>
      </c>
      <c r="M3821" s="5">
        <v>-79.162999999999997</v>
      </c>
      <c r="N3821" s="5">
        <v>-523.36800000000005</v>
      </c>
      <c r="O3821" s="5">
        <v>453010</v>
      </c>
      <c r="P3821" s="3"/>
      <c r="Q3821" s="3"/>
    </row>
    <row r="3822" spans="1:17" x14ac:dyDescent="0.2">
      <c r="A3822" s="2">
        <v>2010</v>
      </c>
      <c r="B3822" s="1" t="s">
        <v>509</v>
      </c>
      <c r="C3822" s="2" t="s">
        <v>510</v>
      </c>
      <c r="D3822" s="2">
        <v>1534.0440000000001</v>
      </c>
      <c r="E3822" s="2">
        <v>3907.056</v>
      </c>
      <c r="F3822" s="2">
        <v>745.74699999999996</v>
      </c>
      <c r="G3822" s="2">
        <v>1660.4449999999999</v>
      </c>
      <c r="H3822" s="2">
        <v>2246.6109999999999</v>
      </c>
      <c r="I3822" s="2">
        <v>54.517000000000003</v>
      </c>
      <c r="J3822" s="2">
        <v>17.512</v>
      </c>
      <c r="K3822" s="2"/>
      <c r="L3822" s="2">
        <v>291.18099999999998</v>
      </c>
      <c r="M3822" s="2">
        <v>78.881</v>
      </c>
      <c r="N3822" s="2">
        <v>212.3</v>
      </c>
      <c r="O3822" s="2">
        <v>453010</v>
      </c>
      <c r="P3822" s="3"/>
      <c r="Q3822" s="3"/>
    </row>
    <row r="3823" spans="1:17" x14ac:dyDescent="0.2">
      <c r="A3823" s="5">
        <v>2011</v>
      </c>
      <c r="B3823" s="4" t="s">
        <v>509</v>
      </c>
      <c r="C3823" s="5" t="s">
        <v>510</v>
      </c>
      <c r="D3823" s="5">
        <v>2038.5350000000001</v>
      </c>
      <c r="E3823" s="5">
        <v>4675.5209999999997</v>
      </c>
      <c r="F3823" s="5">
        <v>746.29</v>
      </c>
      <c r="G3823" s="5">
        <v>1814.6279999999999</v>
      </c>
      <c r="H3823" s="5">
        <v>2860.893</v>
      </c>
      <c r="I3823" s="5">
        <v>54.328000000000003</v>
      </c>
      <c r="J3823" s="5">
        <v>15.513</v>
      </c>
      <c r="K3823" s="5"/>
      <c r="L3823" s="5">
        <v>1110.066</v>
      </c>
      <c r="M3823" s="5">
        <v>315.57799999999997</v>
      </c>
      <c r="N3823" s="5">
        <v>794.48800000000006</v>
      </c>
      <c r="O3823" s="5">
        <v>453010</v>
      </c>
      <c r="P3823" s="3"/>
      <c r="Q3823" s="3"/>
    </row>
    <row r="3824" spans="1:17" x14ac:dyDescent="0.2">
      <c r="A3824" s="2">
        <v>2012</v>
      </c>
      <c r="B3824" s="1" t="s">
        <v>509</v>
      </c>
      <c r="C3824" s="2" t="s">
        <v>510</v>
      </c>
      <c r="D3824" s="2">
        <v>2534.444</v>
      </c>
      <c r="E3824" s="2">
        <v>5100.308</v>
      </c>
      <c r="F3824" s="2">
        <v>746.83299999999997</v>
      </c>
      <c r="G3824" s="2">
        <v>1784.713</v>
      </c>
      <c r="H3824" s="2">
        <v>3315.5949999999998</v>
      </c>
      <c r="I3824" s="2">
        <v>54.197000000000003</v>
      </c>
      <c r="J3824" s="2">
        <v>15.321</v>
      </c>
      <c r="K3824" s="2"/>
      <c r="L3824" s="2">
        <v>974.09400000000005</v>
      </c>
      <c r="M3824" s="2">
        <v>218.07900000000001</v>
      </c>
      <c r="N3824" s="2">
        <v>756.01499999999999</v>
      </c>
      <c r="O3824" s="2">
        <v>453010</v>
      </c>
      <c r="P3824" s="3"/>
      <c r="Q3824" s="3"/>
    </row>
    <row r="3825" spans="1:17" x14ac:dyDescent="0.2">
      <c r="A3825" s="5">
        <v>2013</v>
      </c>
      <c r="B3825" s="4" t="s">
        <v>509</v>
      </c>
      <c r="C3825" s="5" t="s">
        <v>510</v>
      </c>
      <c r="D3825" s="5">
        <v>2918.8809999999999</v>
      </c>
      <c r="E3825" s="5">
        <v>5287.357</v>
      </c>
      <c r="F3825" s="5">
        <v>747.37599999999998</v>
      </c>
      <c r="G3825" s="5">
        <v>1805.2049999999999</v>
      </c>
      <c r="H3825" s="5">
        <v>3482.152</v>
      </c>
      <c r="I3825" s="5">
        <v>54.176000000000002</v>
      </c>
      <c r="J3825" s="5">
        <v>14.976000000000001</v>
      </c>
      <c r="K3825" s="5"/>
      <c r="L3825" s="5">
        <v>690.62099999999998</v>
      </c>
      <c r="M3825" s="5">
        <v>147.47200000000001</v>
      </c>
      <c r="N3825" s="5">
        <v>543.149</v>
      </c>
      <c r="O3825" s="5">
        <v>453010</v>
      </c>
      <c r="P3825" s="3"/>
      <c r="Q3825" s="3"/>
    </row>
    <row r="3826" spans="1:17" x14ac:dyDescent="0.2">
      <c r="A3826" s="2">
        <v>2014</v>
      </c>
      <c r="B3826" s="1" t="s">
        <v>509</v>
      </c>
      <c r="C3826" s="2" t="s">
        <v>510</v>
      </c>
      <c r="D3826" s="2">
        <v>3152.6370000000002</v>
      </c>
      <c r="E3826" s="2">
        <v>5538.6639999999998</v>
      </c>
      <c r="F3826" s="2">
        <v>747.91899999999998</v>
      </c>
      <c r="G3826" s="2">
        <v>1869.318</v>
      </c>
      <c r="H3826" s="2">
        <v>3669.346</v>
      </c>
      <c r="I3826" s="2">
        <v>53.811999999999998</v>
      </c>
      <c r="J3826" s="2">
        <v>13.555</v>
      </c>
      <c r="K3826" s="2"/>
      <c r="L3826" s="2">
        <v>734.46100000000001</v>
      </c>
      <c r="M3826" s="2">
        <v>151.70599999999999</v>
      </c>
      <c r="N3826" s="2">
        <v>582.755</v>
      </c>
      <c r="O3826" s="2">
        <v>453010</v>
      </c>
      <c r="P3826" s="3"/>
      <c r="Q3826" s="3"/>
    </row>
    <row r="3827" spans="1:17" x14ac:dyDescent="0.2">
      <c r="A3827" s="5">
        <v>2015</v>
      </c>
      <c r="B3827" s="4" t="s">
        <v>509</v>
      </c>
      <c r="C3827" s="5" t="s">
        <v>510</v>
      </c>
      <c r="D3827" s="5">
        <v>2387.1109999999999</v>
      </c>
      <c r="E3827" s="5">
        <v>4826.0119999999997</v>
      </c>
      <c r="F3827" s="5">
        <v>3190.4160000000002</v>
      </c>
      <c r="G3827" s="5">
        <v>4404.5730000000003</v>
      </c>
      <c r="H3827" s="5">
        <v>421.43900000000002</v>
      </c>
      <c r="I3827" s="5">
        <v>106.009</v>
      </c>
      <c r="J3827" s="5">
        <v>12.545</v>
      </c>
      <c r="K3827" s="5"/>
      <c r="L3827" s="5">
        <v>434.13099999999997</v>
      </c>
      <c r="M3827" s="5">
        <v>67.972999999999999</v>
      </c>
      <c r="N3827" s="5">
        <v>366.15800000000002</v>
      </c>
      <c r="O3827" s="5">
        <v>453010</v>
      </c>
      <c r="P3827" s="3"/>
      <c r="Q3827" s="3"/>
    </row>
    <row r="3828" spans="1:17" x14ac:dyDescent="0.2">
      <c r="A3828" s="2">
        <v>2016</v>
      </c>
      <c r="B3828" s="1" t="s">
        <v>509</v>
      </c>
      <c r="C3828" s="2" t="s">
        <v>510</v>
      </c>
      <c r="D3828" s="2">
        <v>2491.2939999999999</v>
      </c>
      <c r="E3828" s="2">
        <v>4962.4319999999998</v>
      </c>
      <c r="F3828" s="2">
        <v>3057.9360000000001</v>
      </c>
      <c r="G3828" s="2">
        <v>4273.3180000000002</v>
      </c>
      <c r="H3828" s="2">
        <v>689.11400000000003</v>
      </c>
      <c r="I3828" s="2">
        <v>122.887</v>
      </c>
      <c r="J3828" s="2">
        <v>14.507</v>
      </c>
      <c r="K3828" s="2"/>
      <c r="L3828" s="2">
        <v>858.19200000000001</v>
      </c>
      <c r="M3828" s="2">
        <v>153.77000000000001</v>
      </c>
      <c r="N3828" s="2">
        <v>704.42200000000003</v>
      </c>
      <c r="O3828" s="2">
        <v>453010</v>
      </c>
      <c r="P3828" s="3"/>
      <c r="Q3828" s="3"/>
    </row>
    <row r="3829" spans="1:17" x14ac:dyDescent="0.2">
      <c r="A3829" s="5">
        <v>2017</v>
      </c>
      <c r="B3829" s="4" t="s">
        <v>509</v>
      </c>
      <c r="C3829" s="5" t="s">
        <v>510</v>
      </c>
      <c r="D3829" s="5">
        <v>3016.74</v>
      </c>
      <c r="E3829" s="5">
        <v>5532.1729999999998</v>
      </c>
      <c r="F3829" s="5">
        <v>2930.4569999999999</v>
      </c>
      <c r="G3829" s="5">
        <v>4205.7560000000003</v>
      </c>
      <c r="H3829" s="5">
        <v>1326.4169999999999</v>
      </c>
      <c r="I3829" s="5">
        <v>122.476</v>
      </c>
      <c r="J3829" s="5">
        <v>23.27</v>
      </c>
      <c r="K3829" s="5"/>
      <c r="L3829" s="5">
        <v>1173.2460000000001</v>
      </c>
      <c r="M3829" s="5">
        <v>247.17</v>
      </c>
      <c r="N3829" s="5">
        <v>926.07600000000002</v>
      </c>
      <c r="O3829" s="5">
        <v>453010</v>
      </c>
      <c r="P3829" s="3"/>
      <c r="Q3829" s="3"/>
    </row>
    <row r="3830" spans="1:17" x14ac:dyDescent="0.2">
      <c r="A3830" s="2">
        <v>2018</v>
      </c>
      <c r="B3830" s="1" t="s">
        <v>509</v>
      </c>
      <c r="C3830" s="2" t="s">
        <v>510</v>
      </c>
      <c r="D3830" s="2">
        <v>2880.3180000000002</v>
      </c>
      <c r="E3830" s="2">
        <v>5619.3559999999998</v>
      </c>
      <c r="F3830" s="2">
        <v>2237.402</v>
      </c>
      <c r="G3830" s="2">
        <v>3998.8449999999998</v>
      </c>
      <c r="H3830" s="2">
        <v>1620.511</v>
      </c>
      <c r="I3830" s="2">
        <v>114.376</v>
      </c>
      <c r="J3830" s="2">
        <v>36.869</v>
      </c>
      <c r="K3830" s="2"/>
      <c r="L3830" s="2">
        <v>1455.931</v>
      </c>
      <c r="M3830" s="2">
        <v>653.66600000000005</v>
      </c>
      <c r="N3830" s="2">
        <v>802.26499999999999</v>
      </c>
      <c r="O3830" s="2">
        <v>453010</v>
      </c>
      <c r="P3830" s="3"/>
      <c r="Q3830" s="3"/>
    </row>
    <row r="3831" spans="1:17" x14ac:dyDescent="0.2">
      <c r="A3831" s="5">
        <v>2019</v>
      </c>
      <c r="B3831" s="4" t="s">
        <v>509</v>
      </c>
      <c r="C3831" s="5" t="s">
        <v>510</v>
      </c>
      <c r="D3831" s="5">
        <v>1739.385</v>
      </c>
      <c r="E3831" s="5">
        <v>9008.5159999999996</v>
      </c>
      <c r="F3831" s="5">
        <v>3423.3820000000001</v>
      </c>
      <c r="G3831" s="5">
        <v>6330.8230000000003</v>
      </c>
      <c r="H3831" s="5">
        <v>2659.1080000000002</v>
      </c>
      <c r="I3831" s="5">
        <v>124.604</v>
      </c>
      <c r="J3831" s="5">
        <v>40.366999999999997</v>
      </c>
      <c r="K3831" s="5">
        <v>-0.6</v>
      </c>
      <c r="L3831" s="5">
        <v>1296.231</v>
      </c>
      <c r="M3831" s="5">
        <v>121.214</v>
      </c>
      <c r="N3831" s="5">
        <v>1175.617</v>
      </c>
      <c r="O3831" s="5">
        <v>453010</v>
      </c>
      <c r="P3831" s="3"/>
      <c r="Q3831" s="3"/>
    </row>
    <row r="3832" spans="1:17" x14ac:dyDescent="0.2">
      <c r="A3832" s="2">
        <v>2004</v>
      </c>
      <c r="B3832" s="1" t="s">
        <v>511</v>
      </c>
      <c r="C3832" s="2" t="s">
        <v>512</v>
      </c>
      <c r="D3832" s="2">
        <v>600.6</v>
      </c>
      <c r="E3832" s="2">
        <v>17018</v>
      </c>
      <c r="F3832" s="2">
        <v>2883.4</v>
      </c>
      <c r="G3832" s="2">
        <v>9297.2000000000007</v>
      </c>
      <c r="H3832" s="2">
        <v>6629.5</v>
      </c>
      <c r="I3832" s="2">
        <v>169</v>
      </c>
      <c r="J3832" s="2">
        <v>17.899999999999999</v>
      </c>
      <c r="K3832" s="2">
        <v>73.900000000000006</v>
      </c>
      <c r="L3832" s="2">
        <v>2328.1999999999998</v>
      </c>
      <c r="M3832" s="2">
        <v>483.9</v>
      </c>
      <c r="N3832" s="2">
        <v>1800.2</v>
      </c>
      <c r="O3832" s="2">
        <v>303010</v>
      </c>
      <c r="P3832" s="3"/>
      <c r="Q3832" s="3"/>
    </row>
    <row r="3833" spans="1:17" x14ac:dyDescent="0.2">
      <c r="A3833" s="5">
        <v>2005</v>
      </c>
      <c r="B3833" s="4" t="s">
        <v>511</v>
      </c>
      <c r="C3833" s="5" t="s">
        <v>512</v>
      </c>
      <c r="D3833" s="5">
        <v>376.8</v>
      </c>
      <c r="E3833" s="5">
        <v>16303.2</v>
      </c>
      <c r="F3833" s="5">
        <v>2661.9</v>
      </c>
      <c r="G3833" s="5">
        <v>9593.1</v>
      </c>
      <c r="H3833" s="5">
        <v>5558.2</v>
      </c>
      <c r="I3833" s="5">
        <v>197.5</v>
      </c>
      <c r="J3833" s="5">
        <v>27.5</v>
      </c>
      <c r="K3833" s="5">
        <v>86.5</v>
      </c>
      <c r="L3833" s="5">
        <v>2105.5</v>
      </c>
      <c r="M3833" s="5">
        <v>438.4</v>
      </c>
      <c r="N3833" s="5">
        <v>1568.3</v>
      </c>
      <c r="O3833" s="5">
        <v>303010</v>
      </c>
      <c r="P3833" s="3"/>
      <c r="Q3833" s="3"/>
    </row>
    <row r="3834" spans="1:17" x14ac:dyDescent="0.2">
      <c r="A3834" s="2">
        <v>2006</v>
      </c>
      <c r="B3834" s="1" t="s">
        <v>511</v>
      </c>
      <c r="C3834" s="2" t="s">
        <v>512</v>
      </c>
      <c r="D3834" s="2">
        <v>631.29999999999995</v>
      </c>
      <c r="E3834" s="2">
        <v>17067</v>
      </c>
      <c r="F3834" s="2">
        <v>2813.2</v>
      </c>
      <c r="G3834" s="2">
        <v>9753.6</v>
      </c>
      <c r="H3834" s="2">
        <v>6097.4</v>
      </c>
      <c r="I3834" s="2">
        <v>234.6</v>
      </c>
      <c r="J3834" s="2">
        <v>29.2</v>
      </c>
      <c r="K3834" s="2">
        <v>94.8</v>
      </c>
      <c r="L3834" s="2">
        <v>2063.5</v>
      </c>
      <c r="M3834" s="2">
        <v>469.2</v>
      </c>
      <c r="N3834" s="2">
        <v>1499.5</v>
      </c>
      <c r="O3834" s="2">
        <v>303010</v>
      </c>
      <c r="P3834" s="3"/>
      <c r="Q3834" s="3"/>
    </row>
    <row r="3835" spans="1:17" x14ac:dyDescent="0.2">
      <c r="A3835" s="5">
        <v>2007</v>
      </c>
      <c r="B3835" s="4" t="s">
        <v>511</v>
      </c>
      <c r="C3835" s="5" t="s">
        <v>512</v>
      </c>
      <c r="D3835" s="5">
        <v>761.7</v>
      </c>
      <c r="E3835" s="5">
        <v>18439.7</v>
      </c>
      <c r="F3835" s="5">
        <v>4635</v>
      </c>
      <c r="G3835" s="5">
        <v>11727.3</v>
      </c>
      <c r="H3835" s="5">
        <v>5223.7</v>
      </c>
      <c r="I3835" s="5">
        <v>282.7</v>
      </c>
      <c r="J3835" s="5">
        <v>32.799999999999997</v>
      </c>
      <c r="K3835" s="5">
        <v>128.1</v>
      </c>
      <c r="L3835" s="5">
        <v>2487.5</v>
      </c>
      <c r="M3835" s="5">
        <v>536.5</v>
      </c>
      <c r="N3835" s="5">
        <v>1822.9</v>
      </c>
      <c r="O3835" s="5">
        <v>303010</v>
      </c>
      <c r="P3835" s="3"/>
      <c r="Q3835" s="3"/>
    </row>
    <row r="3836" spans="1:17" x14ac:dyDescent="0.2">
      <c r="A3836" s="2">
        <v>2008</v>
      </c>
      <c r="B3836" s="1" t="s">
        <v>511</v>
      </c>
      <c r="C3836" s="2" t="s">
        <v>512</v>
      </c>
      <c r="D3836" s="2">
        <v>505</v>
      </c>
      <c r="E3836" s="2">
        <v>18089</v>
      </c>
      <c r="F3836" s="2">
        <v>5559</v>
      </c>
      <c r="G3836" s="2">
        <v>12796</v>
      </c>
      <c r="H3836" s="2">
        <v>3878</v>
      </c>
      <c r="I3836" s="2">
        <v>318</v>
      </c>
      <c r="J3836" s="2">
        <v>46</v>
      </c>
      <c r="K3836" s="2">
        <v>139</v>
      </c>
      <c r="L3836" s="2">
        <v>2455</v>
      </c>
      <c r="M3836" s="2">
        <v>618</v>
      </c>
      <c r="N3836" s="2">
        <v>1690</v>
      </c>
      <c r="O3836" s="2">
        <v>303010</v>
      </c>
      <c r="P3836" s="3"/>
      <c r="Q3836" s="3"/>
    </row>
    <row r="3837" spans="1:17" x14ac:dyDescent="0.2">
      <c r="A3837" s="5">
        <v>2009</v>
      </c>
      <c r="B3837" s="4" t="s">
        <v>511</v>
      </c>
      <c r="C3837" s="5" t="s">
        <v>512</v>
      </c>
      <c r="D3837" s="5">
        <v>993</v>
      </c>
      <c r="E3837" s="5">
        <v>19209</v>
      </c>
      <c r="F3837" s="5">
        <v>5295</v>
      </c>
      <c r="G3837" s="5">
        <v>12467</v>
      </c>
      <c r="H3837" s="5">
        <v>5406</v>
      </c>
      <c r="I3837" s="5">
        <v>288</v>
      </c>
      <c r="J3837" s="5">
        <v>26</v>
      </c>
      <c r="K3837" s="5">
        <v>110</v>
      </c>
      <c r="L3837" s="5">
        <v>2740</v>
      </c>
      <c r="M3837" s="5">
        <v>746</v>
      </c>
      <c r="N3837" s="5">
        <v>1884</v>
      </c>
      <c r="O3837" s="5">
        <v>303010</v>
      </c>
      <c r="P3837" s="3"/>
      <c r="Q3837" s="3"/>
    </row>
    <row r="3838" spans="1:17" x14ac:dyDescent="0.2">
      <c r="A3838" s="2">
        <v>2010</v>
      </c>
      <c r="B3838" s="1" t="s">
        <v>511</v>
      </c>
      <c r="C3838" s="2" t="s">
        <v>512</v>
      </c>
      <c r="D3838" s="2">
        <v>876</v>
      </c>
      <c r="E3838" s="2">
        <v>19864</v>
      </c>
      <c r="F3838" s="2">
        <v>5385</v>
      </c>
      <c r="G3838" s="2">
        <v>13121</v>
      </c>
      <c r="H3838" s="2">
        <v>5917</v>
      </c>
      <c r="I3838" s="2">
        <v>255</v>
      </c>
      <c r="J3838" s="2">
        <v>20</v>
      </c>
      <c r="K3838" s="2">
        <v>100</v>
      </c>
      <c r="L3838" s="2">
        <v>2731</v>
      </c>
      <c r="M3838" s="2">
        <v>788</v>
      </c>
      <c r="N3838" s="2">
        <v>1843</v>
      </c>
      <c r="O3838" s="2">
        <v>303010</v>
      </c>
      <c r="P3838" s="3"/>
      <c r="Q3838" s="3"/>
    </row>
    <row r="3839" spans="1:17" x14ac:dyDescent="0.2">
      <c r="A3839" s="5">
        <v>2011</v>
      </c>
      <c r="B3839" s="4" t="s">
        <v>511</v>
      </c>
      <c r="C3839" s="5" t="s">
        <v>512</v>
      </c>
      <c r="D3839" s="5">
        <v>764</v>
      </c>
      <c r="E3839" s="5">
        <v>19373</v>
      </c>
      <c r="F3839" s="5">
        <v>6045</v>
      </c>
      <c r="G3839" s="5">
        <v>13297</v>
      </c>
      <c r="H3839" s="5">
        <v>5249</v>
      </c>
      <c r="I3839" s="5">
        <v>285</v>
      </c>
      <c r="J3839" s="5">
        <v>18</v>
      </c>
      <c r="K3839" s="5">
        <v>93</v>
      </c>
      <c r="L3839" s="5">
        <v>2344</v>
      </c>
      <c r="M3839" s="5">
        <v>660</v>
      </c>
      <c r="N3839" s="5">
        <v>1591</v>
      </c>
      <c r="O3839" s="5">
        <v>303010</v>
      </c>
      <c r="P3839" s="3"/>
      <c r="Q3839" s="3"/>
    </row>
    <row r="3840" spans="1:17" x14ac:dyDescent="0.2">
      <c r="A3840" s="2">
        <v>2012</v>
      </c>
      <c r="B3840" s="1" t="s">
        <v>511</v>
      </c>
      <c r="C3840" s="2" t="s">
        <v>512</v>
      </c>
      <c r="D3840" s="2">
        <v>1106</v>
      </c>
      <c r="E3840" s="2">
        <v>19873</v>
      </c>
      <c r="F3840" s="2">
        <v>5826</v>
      </c>
      <c r="G3840" s="2">
        <v>14037</v>
      </c>
      <c r="H3840" s="2">
        <v>4985</v>
      </c>
      <c r="I3840" s="2">
        <v>293</v>
      </c>
      <c r="J3840" s="2">
        <v>18</v>
      </c>
      <c r="K3840" s="2">
        <v>78</v>
      </c>
      <c r="L3840" s="2">
        <v>2596</v>
      </c>
      <c r="M3840" s="2">
        <v>768</v>
      </c>
      <c r="N3840" s="2">
        <v>1750</v>
      </c>
      <c r="O3840" s="2">
        <v>303010</v>
      </c>
      <c r="P3840" s="3"/>
      <c r="Q3840" s="3"/>
    </row>
    <row r="3841" spans="1:17" x14ac:dyDescent="0.2">
      <c r="A3841" s="5">
        <v>2013</v>
      </c>
      <c r="B3841" s="4" t="s">
        <v>511</v>
      </c>
      <c r="C3841" s="5" t="s">
        <v>512</v>
      </c>
      <c r="D3841" s="5">
        <v>1054</v>
      </c>
      <c r="E3841" s="5">
        <v>18919</v>
      </c>
      <c r="F3841" s="5">
        <v>5698</v>
      </c>
      <c r="G3841" s="5">
        <v>13707</v>
      </c>
      <c r="H3841" s="5">
        <v>4856</v>
      </c>
      <c r="I3841" s="5">
        <v>297</v>
      </c>
      <c r="J3841" s="5">
        <v>20</v>
      </c>
      <c r="K3841" s="5">
        <v>79</v>
      </c>
      <c r="L3841" s="5">
        <v>3150</v>
      </c>
      <c r="M3841" s="5">
        <v>929</v>
      </c>
      <c r="N3841" s="5">
        <v>2142</v>
      </c>
      <c r="O3841" s="5">
        <v>303010</v>
      </c>
      <c r="P3841" s="3"/>
      <c r="Q3841" s="3"/>
    </row>
    <row r="3842" spans="1:17" x14ac:dyDescent="0.2">
      <c r="A3842" s="2">
        <v>2014</v>
      </c>
      <c r="B3842" s="1" t="s">
        <v>511</v>
      </c>
      <c r="C3842" s="2" t="s">
        <v>512</v>
      </c>
      <c r="D3842" s="2">
        <v>789</v>
      </c>
      <c r="E3842" s="2">
        <v>15526</v>
      </c>
      <c r="F3842" s="2">
        <v>6179</v>
      </c>
      <c r="G3842" s="2">
        <v>14455</v>
      </c>
      <c r="H3842" s="2">
        <v>729</v>
      </c>
      <c r="I3842" s="2">
        <v>295</v>
      </c>
      <c r="J3842" s="2">
        <v>18</v>
      </c>
      <c r="K3842" s="2">
        <v>69</v>
      </c>
      <c r="L3842" s="2">
        <v>2401</v>
      </c>
      <c r="M3842" s="2">
        <v>856</v>
      </c>
      <c r="N3842" s="2">
        <v>1526</v>
      </c>
      <c r="O3842" s="2">
        <v>303010</v>
      </c>
      <c r="P3842" s="3"/>
      <c r="Q3842" s="3"/>
    </row>
    <row r="3843" spans="1:17" x14ac:dyDescent="0.2">
      <c r="A3843" s="5">
        <v>2015</v>
      </c>
      <c r="B3843" s="4" t="s">
        <v>511</v>
      </c>
      <c r="C3843" s="5" t="s">
        <v>512</v>
      </c>
      <c r="D3843" s="5">
        <v>619</v>
      </c>
      <c r="E3843" s="5">
        <v>14842</v>
      </c>
      <c r="F3843" s="5">
        <v>6704</v>
      </c>
      <c r="G3843" s="5">
        <v>14738</v>
      </c>
      <c r="H3843" s="5">
        <v>-174</v>
      </c>
      <c r="I3843" s="5">
        <v>310</v>
      </c>
      <c r="J3843" s="5">
        <v>17</v>
      </c>
      <c r="K3843" s="5">
        <v>53</v>
      </c>
      <c r="L3843" s="5">
        <v>1484</v>
      </c>
      <c r="M3843" s="5">
        <v>418</v>
      </c>
      <c r="N3843" s="5">
        <v>1013</v>
      </c>
      <c r="O3843" s="5">
        <v>303010</v>
      </c>
      <c r="P3843" s="3"/>
      <c r="Q3843" s="3"/>
    </row>
    <row r="3844" spans="1:17" x14ac:dyDescent="0.2">
      <c r="A3844" s="2">
        <v>2016</v>
      </c>
      <c r="B3844" s="1" t="s">
        <v>511</v>
      </c>
      <c r="C3844" s="2" t="s">
        <v>512</v>
      </c>
      <c r="D3844" s="2">
        <v>923</v>
      </c>
      <c r="E3844" s="2">
        <v>14602</v>
      </c>
      <c r="F3844" s="2">
        <v>7402</v>
      </c>
      <c r="G3844" s="2">
        <v>14427</v>
      </c>
      <c r="H3844" s="2">
        <v>-102</v>
      </c>
      <c r="I3844" s="2">
        <v>329</v>
      </c>
      <c r="J3844" s="2">
        <v>11</v>
      </c>
      <c r="K3844" s="2">
        <v>53</v>
      </c>
      <c r="L3844" s="2">
        <v>3141</v>
      </c>
      <c r="M3844" s="2">
        <v>922</v>
      </c>
      <c r="N3844" s="2">
        <v>2166</v>
      </c>
      <c r="O3844" s="2">
        <v>303010</v>
      </c>
      <c r="P3844" s="3"/>
      <c r="Q3844" s="3"/>
    </row>
    <row r="3845" spans="1:17" x14ac:dyDescent="0.2">
      <c r="A3845" s="5">
        <v>2017</v>
      </c>
      <c r="B3845" s="4" t="s">
        <v>511</v>
      </c>
      <c r="C3845" s="5" t="s">
        <v>512</v>
      </c>
      <c r="D3845" s="5">
        <v>616</v>
      </c>
      <c r="E3845" s="5">
        <v>15151</v>
      </c>
      <c r="F3845" s="5">
        <v>6878</v>
      </c>
      <c r="G3845" s="5">
        <v>14208</v>
      </c>
      <c r="H3845" s="5">
        <v>629</v>
      </c>
      <c r="I3845" s="5">
        <v>326</v>
      </c>
      <c r="J3845" s="5">
        <v>10</v>
      </c>
      <c r="K3845" s="5">
        <v>41</v>
      </c>
      <c r="L3845" s="5">
        <v>3095</v>
      </c>
      <c r="M3845" s="5">
        <v>776</v>
      </c>
      <c r="N3845" s="5">
        <v>2278</v>
      </c>
      <c r="O3845" s="5">
        <v>303010</v>
      </c>
      <c r="P3845" s="3"/>
      <c r="Q3845" s="3"/>
    </row>
    <row r="3846" spans="1:17" x14ac:dyDescent="0.2">
      <c r="A3846" s="2">
        <v>2018</v>
      </c>
      <c r="B3846" s="1" t="s">
        <v>511</v>
      </c>
      <c r="C3846" s="2" t="s">
        <v>512</v>
      </c>
      <c r="D3846" s="2">
        <v>539</v>
      </c>
      <c r="E3846" s="2">
        <v>14518</v>
      </c>
      <c r="F3846" s="2">
        <v>6960</v>
      </c>
      <c r="G3846" s="2">
        <v>14500</v>
      </c>
      <c r="H3846" s="2">
        <v>-287</v>
      </c>
      <c r="I3846" s="2">
        <v>263</v>
      </c>
      <c r="J3846" s="2">
        <v>10</v>
      </c>
      <c r="K3846" s="2">
        <v>35</v>
      </c>
      <c r="L3846" s="2">
        <v>1916</v>
      </c>
      <c r="M3846" s="2">
        <v>471</v>
      </c>
      <c r="N3846" s="2">
        <v>1410</v>
      </c>
      <c r="O3846" s="2">
        <v>303010</v>
      </c>
      <c r="P3846" s="3"/>
      <c r="Q3846" s="3"/>
    </row>
    <row r="3847" spans="1:17" x14ac:dyDescent="0.2">
      <c r="A3847" s="5">
        <v>2019</v>
      </c>
      <c r="B3847" s="4" t="s">
        <v>511</v>
      </c>
      <c r="C3847" s="5" t="s">
        <v>512</v>
      </c>
      <c r="D3847" s="5">
        <v>442</v>
      </c>
      <c r="E3847" s="5">
        <v>15283</v>
      </c>
      <c r="F3847" s="5">
        <v>7376</v>
      </c>
      <c r="G3847" s="5">
        <v>15060</v>
      </c>
      <c r="H3847" s="5">
        <v>-33</v>
      </c>
      <c r="I3847" s="5">
        <v>261</v>
      </c>
      <c r="J3847" s="5">
        <v>11</v>
      </c>
      <c r="K3847" s="5">
        <v>40</v>
      </c>
      <c r="L3847" s="5">
        <v>2773</v>
      </c>
      <c r="M3847" s="5">
        <v>576</v>
      </c>
      <c r="N3847" s="5">
        <v>2157</v>
      </c>
      <c r="O3847" s="5">
        <v>303010</v>
      </c>
      <c r="P3847" s="3"/>
      <c r="Q3847" s="3"/>
    </row>
    <row r="3848" spans="1:17" x14ac:dyDescent="0.2">
      <c r="A3848" s="2">
        <v>2004</v>
      </c>
      <c r="B3848" s="1" t="s">
        <v>513</v>
      </c>
      <c r="C3848" s="2" t="s">
        <v>514</v>
      </c>
      <c r="D3848" s="2">
        <v>214.56899999999999</v>
      </c>
      <c r="E3848" s="2">
        <v>10116.901</v>
      </c>
      <c r="F3848" s="2"/>
      <c r="G3848" s="2">
        <v>6146.7110000000002</v>
      </c>
      <c r="H3848" s="2">
        <v>2864.7539999999999</v>
      </c>
      <c r="I3848" s="2">
        <v>156.03100000000001</v>
      </c>
      <c r="J3848" s="2"/>
      <c r="K3848" s="2">
        <v>56.42</v>
      </c>
      <c r="L3848" s="2">
        <v>811.64099999999996</v>
      </c>
      <c r="M3848" s="2">
        <v>226.71700000000001</v>
      </c>
      <c r="N3848" s="2">
        <v>522.08000000000004</v>
      </c>
      <c r="O3848" s="2">
        <v>101020</v>
      </c>
      <c r="P3848" s="3"/>
      <c r="Q3848" s="3"/>
    </row>
    <row r="3849" spans="1:17" x14ac:dyDescent="0.2">
      <c r="A3849" s="5">
        <v>2005</v>
      </c>
      <c r="B3849" s="4" t="s">
        <v>513</v>
      </c>
      <c r="C3849" s="5" t="s">
        <v>514</v>
      </c>
      <c r="D3849" s="5">
        <v>127.19799999999999</v>
      </c>
      <c r="E3849" s="5">
        <v>17451.614000000001</v>
      </c>
      <c r="F3849" s="5"/>
      <c r="G3849" s="5">
        <v>12279.937</v>
      </c>
      <c r="H3849" s="5">
        <v>3924.355</v>
      </c>
      <c r="I3849" s="5">
        <v>201.32499999999999</v>
      </c>
      <c r="J3849" s="5"/>
      <c r="K3849" s="5">
        <v>50.457000000000001</v>
      </c>
      <c r="L3849" s="5">
        <v>963.5</v>
      </c>
      <c r="M3849" s="5">
        <v>360.87299999999999</v>
      </c>
      <c r="N3849" s="5">
        <v>554.61900000000003</v>
      </c>
      <c r="O3849" s="5">
        <v>101020</v>
      </c>
      <c r="P3849" s="3"/>
      <c r="Q3849" s="3"/>
    </row>
    <row r="3850" spans="1:17" x14ac:dyDescent="0.2">
      <c r="A3850" s="2">
        <v>2006</v>
      </c>
      <c r="B3850" s="1" t="s">
        <v>513</v>
      </c>
      <c r="C3850" s="2" t="s">
        <v>514</v>
      </c>
      <c r="D3850" s="2">
        <v>129.80000000000001</v>
      </c>
      <c r="E3850" s="2">
        <v>26795.599999999999</v>
      </c>
      <c r="F3850" s="2"/>
      <c r="G3850" s="2">
        <v>20178.5</v>
      </c>
      <c r="H3850" s="2">
        <v>3521.6</v>
      </c>
      <c r="I3850" s="2">
        <v>821.5</v>
      </c>
      <c r="J3850" s="2"/>
      <c r="K3850" s="2">
        <v>374.2</v>
      </c>
      <c r="L3850" s="2">
        <v>697</v>
      </c>
      <c r="M3850" s="2">
        <v>274.10000000000002</v>
      </c>
      <c r="N3850" s="2">
        <v>71.900000000000006</v>
      </c>
      <c r="O3850" s="2">
        <v>101020</v>
      </c>
      <c r="P3850" s="3"/>
      <c r="Q3850" s="3"/>
    </row>
    <row r="3851" spans="1:17" x14ac:dyDescent="0.2">
      <c r="A3851" s="5">
        <v>2007</v>
      </c>
      <c r="B3851" s="4" t="s">
        <v>513</v>
      </c>
      <c r="C3851" s="5" t="s">
        <v>514</v>
      </c>
      <c r="D3851" s="5">
        <v>216.5</v>
      </c>
      <c r="E3851" s="5">
        <v>36101</v>
      </c>
      <c r="F3851" s="5"/>
      <c r="G3851" s="5">
        <v>24965.5</v>
      </c>
      <c r="H3851" s="5">
        <v>7821.5</v>
      </c>
      <c r="I3851" s="5">
        <v>899.3</v>
      </c>
      <c r="J3851" s="5"/>
      <c r="K3851" s="5">
        <v>128.30000000000001</v>
      </c>
      <c r="L3851" s="5">
        <v>507</v>
      </c>
      <c r="M3851" s="5">
        <v>362.9</v>
      </c>
      <c r="N3851" s="5">
        <v>312.89999999999998</v>
      </c>
      <c r="O3851" s="5">
        <v>101020</v>
      </c>
      <c r="P3851" s="3"/>
      <c r="Q3851" s="3"/>
    </row>
    <row r="3852" spans="1:17" x14ac:dyDescent="0.2">
      <c r="A3852" s="2">
        <v>2008</v>
      </c>
      <c r="B3852" s="1" t="s">
        <v>513</v>
      </c>
      <c r="C3852" s="2" t="s">
        <v>514</v>
      </c>
      <c r="D3852" s="2">
        <v>118.6</v>
      </c>
      <c r="E3852" s="2">
        <v>25444.9</v>
      </c>
      <c r="F3852" s="2"/>
      <c r="G3852" s="2">
        <v>16968</v>
      </c>
      <c r="H3852" s="2">
        <v>4404.3</v>
      </c>
      <c r="I3852" s="2">
        <v>654</v>
      </c>
      <c r="J3852" s="2"/>
      <c r="K3852" s="2">
        <v>396.1</v>
      </c>
      <c r="L3852" s="2">
        <v>-2898</v>
      </c>
      <c r="M3852" s="2">
        <v>304.3</v>
      </c>
      <c r="N3852" s="2">
        <v>-3599.3</v>
      </c>
      <c r="O3852" s="2">
        <v>101020</v>
      </c>
      <c r="P3852" s="3"/>
      <c r="Q3852" s="3"/>
    </row>
    <row r="3853" spans="1:17" x14ac:dyDescent="0.2">
      <c r="A3853" s="5">
        <v>2009</v>
      </c>
      <c r="B3853" s="4" t="s">
        <v>513</v>
      </c>
      <c r="C3853" s="5" t="s">
        <v>514</v>
      </c>
      <c r="D3853" s="5">
        <v>218.1</v>
      </c>
      <c r="E3853" s="5">
        <v>27586.3</v>
      </c>
      <c r="F3853" s="5"/>
      <c r="G3853" s="5">
        <v>18740.2</v>
      </c>
      <c r="H3853" s="5">
        <v>4171.5</v>
      </c>
      <c r="I3853" s="5">
        <v>606.29999999999995</v>
      </c>
      <c r="J3853" s="5"/>
      <c r="K3853" s="5">
        <v>278.10000000000002</v>
      </c>
      <c r="L3853" s="5">
        <v>1099.4000000000001</v>
      </c>
      <c r="M3853" s="5">
        <v>325.60000000000002</v>
      </c>
      <c r="N3853" s="5">
        <v>496</v>
      </c>
      <c r="O3853" s="5">
        <v>101020</v>
      </c>
      <c r="P3853" s="3"/>
      <c r="Q3853" s="3"/>
    </row>
    <row r="3854" spans="1:17" x14ac:dyDescent="0.2">
      <c r="A3854" s="2">
        <v>2010</v>
      </c>
      <c r="B3854" s="1" t="s">
        <v>513</v>
      </c>
      <c r="C3854" s="2" t="s">
        <v>514</v>
      </c>
      <c r="D3854" s="2">
        <v>592.9</v>
      </c>
      <c r="E3854" s="2">
        <v>28908.1</v>
      </c>
      <c r="F3854" s="2"/>
      <c r="G3854" s="2">
        <v>20369.099999999999</v>
      </c>
      <c r="H3854" s="2">
        <v>3439.1</v>
      </c>
      <c r="I3854" s="2">
        <v>680.8</v>
      </c>
      <c r="J3854" s="2">
        <v>23.4</v>
      </c>
      <c r="K3854" s="2">
        <v>340.9</v>
      </c>
      <c r="L3854" s="2">
        <v>467.9</v>
      </c>
      <c r="M3854" s="2">
        <v>167.6</v>
      </c>
      <c r="N3854" s="2">
        <v>-41.3</v>
      </c>
      <c r="O3854" s="2">
        <v>101020</v>
      </c>
      <c r="P3854" s="3"/>
      <c r="Q3854" s="3"/>
    </row>
    <row r="3855" spans="1:17" x14ac:dyDescent="0.2">
      <c r="A3855" s="5">
        <v>2011</v>
      </c>
      <c r="B3855" s="4" t="s">
        <v>513</v>
      </c>
      <c r="C3855" s="5" t="s">
        <v>514</v>
      </c>
      <c r="D3855" s="5">
        <v>445.9</v>
      </c>
      <c r="E3855" s="5">
        <v>30717</v>
      </c>
      <c r="F3855" s="5"/>
      <c r="G3855" s="5">
        <v>22149.4</v>
      </c>
      <c r="H3855" s="5">
        <v>3320.5</v>
      </c>
      <c r="I3855" s="5">
        <v>717.8</v>
      </c>
      <c r="J3855" s="5">
        <v>230</v>
      </c>
      <c r="K3855" s="5">
        <v>65.599999999999994</v>
      </c>
      <c r="L3855" s="5">
        <v>1015</v>
      </c>
      <c r="M3855" s="5">
        <v>362.8</v>
      </c>
      <c r="N3855" s="5">
        <v>594.4</v>
      </c>
      <c r="O3855" s="5">
        <v>101020</v>
      </c>
      <c r="P3855" s="3"/>
      <c r="Q3855" s="3"/>
    </row>
    <row r="3856" spans="1:17" x14ac:dyDescent="0.2">
      <c r="A3856" s="2">
        <v>2012</v>
      </c>
      <c r="B3856" s="1" t="s">
        <v>513</v>
      </c>
      <c r="C3856" s="2" t="s">
        <v>514</v>
      </c>
      <c r="D3856" s="2">
        <v>714</v>
      </c>
      <c r="E3856" s="2">
        <v>68185</v>
      </c>
      <c r="F3856" s="2"/>
      <c r="G3856" s="2">
        <v>44086</v>
      </c>
      <c r="H3856" s="2">
        <v>13865</v>
      </c>
      <c r="I3856" s="2">
        <v>1427</v>
      </c>
      <c r="J3856" s="2">
        <v>28</v>
      </c>
      <c r="K3856" s="2">
        <v>112</v>
      </c>
      <c r="L3856" s="2">
        <v>1343</v>
      </c>
      <c r="M3856" s="2">
        <v>139</v>
      </c>
      <c r="N3856" s="2">
        <v>315</v>
      </c>
      <c r="O3856" s="2">
        <v>101020</v>
      </c>
      <c r="P3856" s="3"/>
      <c r="Q3856" s="3"/>
    </row>
    <row r="3857" spans="1:17" x14ac:dyDescent="0.2">
      <c r="A3857" s="5">
        <v>2013</v>
      </c>
      <c r="B3857" s="4" t="s">
        <v>513</v>
      </c>
      <c r="C3857" s="5" t="s">
        <v>514</v>
      </c>
      <c r="D3857" s="5">
        <v>598</v>
      </c>
      <c r="E3857" s="5">
        <v>75185</v>
      </c>
      <c r="F3857" s="5"/>
      <c r="G3857" s="5">
        <v>46900</v>
      </c>
      <c r="H3857" s="5">
        <v>13093</v>
      </c>
      <c r="I3857" s="5">
        <v>1690</v>
      </c>
      <c r="J3857" s="5">
        <v>15</v>
      </c>
      <c r="K3857" s="5">
        <v>1499</v>
      </c>
      <c r="L3857" s="5">
        <v>3438</v>
      </c>
      <c r="M3857" s="5">
        <v>742</v>
      </c>
      <c r="N3857" s="5">
        <v>1193</v>
      </c>
      <c r="O3857" s="5">
        <v>101020</v>
      </c>
      <c r="P3857" s="3"/>
      <c r="Q3857" s="3"/>
    </row>
    <row r="3858" spans="1:17" x14ac:dyDescent="0.2">
      <c r="A3858" s="2">
        <v>2014</v>
      </c>
      <c r="B3858" s="1" t="s">
        <v>513</v>
      </c>
      <c r="C3858" s="2" t="s">
        <v>514</v>
      </c>
      <c r="D3858" s="2">
        <v>315</v>
      </c>
      <c r="E3858" s="2">
        <v>83198</v>
      </c>
      <c r="F3858" s="2"/>
      <c r="G3858" s="2">
        <v>48772</v>
      </c>
      <c r="H3858" s="2">
        <v>34076</v>
      </c>
      <c r="I3858" s="2">
        <v>1807</v>
      </c>
      <c r="J3858" s="2">
        <v>9</v>
      </c>
      <c r="K3858" s="2">
        <v>1417</v>
      </c>
      <c r="L3858" s="2">
        <v>3091</v>
      </c>
      <c r="M3858" s="2">
        <v>648</v>
      </c>
      <c r="N3858" s="2">
        <v>1026</v>
      </c>
      <c r="O3858" s="2">
        <v>101020</v>
      </c>
      <c r="P3858" s="3"/>
      <c r="Q3858" s="3"/>
    </row>
    <row r="3859" spans="1:17" x14ac:dyDescent="0.2">
      <c r="A3859" s="5">
        <v>2015</v>
      </c>
      <c r="B3859" s="4" t="s">
        <v>513</v>
      </c>
      <c r="C3859" s="5" t="s">
        <v>514</v>
      </c>
      <c r="D3859" s="5">
        <v>229</v>
      </c>
      <c r="E3859" s="5">
        <v>84104</v>
      </c>
      <c r="F3859" s="5"/>
      <c r="G3859" s="5">
        <v>48701</v>
      </c>
      <c r="H3859" s="5">
        <v>35119</v>
      </c>
      <c r="I3859" s="5">
        <v>2051</v>
      </c>
      <c r="J3859" s="5">
        <v>4</v>
      </c>
      <c r="K3859" s="5">
        <v>-45</v>
      </c>
      <c r="L3859" s="5">
        <v>772</v>
      </c>
      <c r="M3859" s="5">
        <v>564</v>
      </c>
      <c r="N3859" s="5">
        <v>253</v>
      </c>
      <c r="O3859" s="5">
        <v>101020</v>
      </c>
      <c r="P3859" s="3"/>
      <c r="Q3859" s="3"/>
    </row>
    <row r="3860" spans="1:17" x14ac:dyDescent="0.2">
      <c r="A3860" s="2">
        <v>2016</v>
      </c>
      <c r="B3860" s="1" t="s">
        <v>513</v>
      </c>
      <c r="C3860" s="2" t="s">
        <v>514</v>
      </c>
      <c r="D3860" s="2">
        <v>787</v>
      </c>
      <c r="E3860" s="2">
        <v>80305</v>
      </c>
      <c r="F3860" s="2"/>
      <c r="G3860" s="2">
        <v>45503</v>
      </c>
      <c r="H3860" s="2">
        <v>34431</v>
      </c>
      <c r="I3860" s="2">
        <v>1806</v>
      </c>
      <c r="J3860" s="2">
        <v>7</v>
      </c>
      <c r="K3860" s="2">
        <v>13</v>
      </c>
      <c r="L3860" s="2">
        <v>1638</v>
      </c>
      <c r="M3860" s="2">
        <v>917</v>
      </c>
      <c r="N3860" s="2">
        <v>708</v>
      </c>
      <c r="O3860" s="2">
        <v>101020</v>
      </c>
      <c r="P3860" s="3"/>
      <c r="Q3860" s="3"/>
    </row>
    <row r="3861" spans="1:17" x14ac:dyDescent="0.2">
      <c r="A3861" s="5">
        <v>2017</v>
      </c>
      <c r="B3861" s="4" t="s">
        <v>513</v>
      </c>
      <c r="C3861" s="5" t="s">
        <v>514</v>
      </c>
      <c r="D3861" s="5">
        <v>326</v>
      </c>
      <c r="E3861" s="5">
        <v>79055</v>
      </c>
      <c r="F3861" s="5"/>
      <c r="G3861" s="5">
        <v>43931</v>
      </c>
      <c r="H3861" s="5">
        <v>33636</v>
      </c>
      <c r="I3861" s="5">
        <v>1832</v>
      </c>
      <c r="J3861" s="5"/>
      <c r="K3861" s="5">
        <v>40</v>
      </c>
      <c r="L3861" s="5">
        <v>2161</v>
      </c>
      <c r="M3861" s="5">
        <v>1938</v>
      </c>
      <c r="N3861" s="5">
        <v>183</v>
      </c>
      <c r="O3861" s="5">
        <v>101020</v>
      </c>
      <c r="P3861" s="3"/>
      <c r="Q3861" s="3"/>
    </row>
    <row r="3862" spans="1:17" x14ac:dyDescent="0.2">
      <c r="A3862" s="2">
        <v>2018</v>
      </c>
      <c r="B3862" s="1" t="s">
        <v>513</v>
      </c>
      <c r="C3862" s="2" t="s">
        <v>514</v>
      </c>
      <c r="D3862" s="2">
        <v>3331</v>
      </c>
      <c r="E3862" s="2">
        <v>78866</v>
      </c>
      <c r="F3862" s="2"/>
      <c r="G3862" s="2">
        <v>43669</v>
      </c>
      <c r="H3862" s="2">
        <v>33678</v>
      </c>
      <c r="I3862" s="2">
        <v>1917</v>
      </c>
      <c r="J3862" s="2"/>
      <c r="K3862" s="2">
        <v>310</v>
      </c>
      <c r="L3862" s="2">
        <v>2506</v>
      </c>
      <c r="M3862" s="2">
        <v>587</v>
      </c>
      <c r="N3862" s="2">
        <v>1609</v>
      </c>
      <c r="O3862" s="2">
        <v>101020</v>
      </c>
      <c r="P3862" s="3"/>
      <c r="Q3862" s="3"/>
    </row>
    <row r="3863" spans="1:17" x14ac:dyDescent="0.2">
      <c r="A3863" s="5">
        <v>2019</v>
      </c>
      <c r="B3863" s="4" t="s">
        <v>513</v>
      </c>
      <c r="C3863" s="5" t="s">
        <v>514</v>
      </c>
      <c r="D3863" s="5">
        <v>1134</v>
      </c>
      <c r="E3863" s="5">
        <v>74157</v>
      </c>
      <c r="F3863" s="5"/>
      <c r="G3863" s="5">
        <v>39268</v>
      </c>
      <c r="H3863" s="5">
        <v>33742</v>
      </c>
      <c r="I3863" s="5">
        <v>1801</v>
      </c>
      <c r="J3863" s="5"/>
      <c r="K3863" s="5">
        <v>49</v>
      </c>
      <c r="L3863" s="5">
        <v>3165</v>
      </c>
      <c r="M3863" s="5">
        <v>926</v>
      </c>
      <c r="N3863" s="5">
        <v>2190</v>
      </c>
      <c r="O3863" s="5">
        <v>101020</v>
      </c>
      <c r="P3863" s="3"/>
      <c r="Q3863" s="3"/>
    </row>
    <row r="3864" spans="1:17" x14ac:dyDescent="0.2">
      <c r="A3864" s="2">
        <v>2003</v>
      </c>
      <c r="B3864" s="1" t="s">
        <v>515</v>
      </c>
      <c r="C3864" s="2" t="s">
        <v>516</v>
      </c>
      <c r="D3864" s="2">
        <v>61.643000000000001</v>
      </c>
      <c r="E3864" s="2">
        <v>1037.0170000000001</v>
      </c>
      <c r="F3864" s="2">
        <v>100</v>
      </c>
      <c r="G3864" s="2">
        <v>356.26400000000001</v>
      </c>
      <c r="H3864" s="2">
        <v>680.75300000000004</v>
      </c>
      <c r="I3864" s="2">
        <v>3.637</v>
      </c>
      <c r="J3864" s="2">
        <v>0.68300000000000005</v>
      </c>
      <c r="K3864" s="2">
        <v>0</v>
      </c>
      <c r="L3864" s="2">
        <v>189.35</v>
      </c>
      <c r="M3864" s="2">
        <v>72.900000000000006</v>
      </c>
      <c r="N3864" s="2">
        <v>116.45</v>
      </c>
      <c r="O3864" s="2">
        <v>255040</v>
      </c>
      <c r="P3864" s="3"/>
      <c r="Q3864" s="3"/>
    </row>
    <row r="3865" spans="1:17" x14ac:dyDescent="0.2">
      <c r="A3865" s="5">
        <v>2004</v>
      </c>
      <c r="B3865" s="4" t="s">
        <v>515</v>
      </c>
      <c r="C3865" s="5" t="s">
        <v>516</v>
      </c>
      <c r="D3865" s="5">
        <v>29.099</v>
      </c>
      <c r="E3865" s="5">
        <v>1293.0129999999999</v>
      </c>
      <c r="F3865" s="5">
        <v>128.749</v>
      </c>
      <c r="G3865" s="5">
        <v>492.03699999999998</v>
      </c>
      <c r="H3865" s="5">
        <v>800.976</v>
      </c>
      <c r="I3865" s="5">
        <v>6.306</v>
      </c>
      <c r="J3865" s="5">
        <v>0.42099999999999999</v>
      </c>
      <c r="K3865" s="5">
        <v>0</v>
      </c>
      <c r="L3865" s="5">
        <v>184.523</v>
      </c>
      <c r="M3865" s="5">
        <v>71.594999999999999</v>
      </c>
      <c r="N3865" s="5">
        <v>112.928</v>
      </c>
      <c r="O3865" s="5">
        <v>255040</v>
      </c>
      <c r="P3865" s="3"/>
      <c r="Q3865" s="3"/>
    </row>
    <row r="3866" spans="1:17" x14ac:dyDescent="0.2">
      <c r="A3866" s="2">
        <v>2005</v>
      </c>
      <c r="B3866" s="1" t="s">
        <v>515</v>
      </c>
      <c r="C3866" s="2" t="s">
        <v>516</v>
      </c>
      <c r="D3866" s="2">
        <v>21.759</v>
      </c>
      <c r="E3866" s="2">
        <v>1489.2470000000001</v>
      </c>
      <c r="F3866" s="2">
        <v>194.54900000000001</v>
      </c>
      <c r="G3866" s="2">
        <v>529.50900000000001</v>
      </c>
      <c r="H3866" s="2">
        <v>959.73800000000006</v>
      </c>
      <c r="I3866" s="2">
        <v>10.093</v>
      </c>
      <c r="J3866" s="2">
        <v>1.0229999999999999</v>
      </c>
      <c r="K3866" s="2">
        <v>0</v>
      </c>
      <c r="L3866" s="2">
        <v>239.983</v>
      </c>
      <c r="M3866" s="2">
        <v>91.927999999999997</v>
      </c>
      <c r="N3866" s="2">
        <v>148.05500000000001</v>
      </c>
      <c r="O3866" s="2">
        <v>255040</v>
      </c>
      <c r="P3866" s="3"/>
      <c r="Q3866" s="3"/>
    </row>
    <row r="3867" spans="1:17" x14ac:dyDescent="0.2">
      <c r="A3867" s="5">
        <v>2006</v>
      </c>
      <c r="B3867" s="4" t="s">
        <v>515</v>
      </c>
      <c r="C3867" s="5" t="s">
        <v>516</v>
      </c>
      <c r="D3867" s="5">
        <v>19.454999999999998</v>
      </c>
      <c r="E3867" s="5">
        <v>1885.5730000000001</v>
      </c>
      <c r="F3867" s="5">
        <v>182.18700000000001</v>
      </c>
      <c r="G3867" s="5">
        <v>638.19799999999998</v>
      </c>
      <c r="H3867" s="5">
        <v>1247.375</v>
      </c>
      <c r="I3867" s="5">
        <v>9.8729999999999993</v>
      </c>
      <c r="J3867" s="5">
        <v>1.2030000000000001</v>
      </c>
      <c r="K3867" s="5">
        <v>0</v>
      </c>
      <c r="L3867" s="5">
        <v>323.34899999999999</v>
      </c>
      <c r="M3867" s="5">
        <v>124.752</v>
      </c>
      <c r="N3867" s="5">
        <v>198.59700000000001</v>
      </c>
      <c r="O3867" s="5">
        <v>255040</v>
      </c>
      <c r="P3867" s="3"/>
      <c r="Q3867" s="3"/>
    </row>
    <row r="3868" spans="1:17" x14ac:dyDescent="0.2">
      <c r="A3868" s="2">
        <v>2007</v>
      </c>
      <c r="B3868" s="1" t="s">
        <v>515</v>
      </c>
      <c r="C3868" s="2" t="s">
        <v>516</v>
      </c>
      <c r="D3868" s="2">
        <v>12.965</v>
      </c>
      <c r="E3868" s="2">
        <v>2333.1610000000001</v>
      </c>
      <c r="F3868" s="2">
        <v>327.83100000000002</v>
      </c>
      <c r="G3868" s="2">
        <v>844.23500000000001</v>
      </c>
      <c r="H3868" s="2">
        <v>1488.9259999999999</v>
      </c>
      <c r="I3868" s="2">
        <v>9.9550000000000001</v>
      </c>
      <c r="J3868" s="2">
        <v>1.3660000000000001</v>
      </c>
      <c r="K3868" s="2">
        <v>0</v>
      </c>
      <c r="L3868" s="2">
        <v>297.06900000000002</v>
      </c>
      <c r="M3868" s="2">
        <v>115.044</v>
      </c>
      <c r="N3868" s="2">
        <v>182.02500000000001</v>
      </c>
      <c r="O3868" s="2">
        <v>255040</v>
      </c>
      <c r="P3868" s="3"/>
      <c r="Q3868" s="3"/>
    </row>
    <row r="3869" spans="1:17" x14ac:dyDescent="0.2">
      <c r="A3869" s="5">
        <v>2008</v>
      </c>
      <c r="B3869" s="4" t="s">
        <v>515</v>
      </c>
      <c r="C3869" s="5" t="s">
        <v>516</v>
      </c>
      <c r="D3869" s="5">
        <v>140.59700000000001</v>
      </c>
      <c r="E3869" s="5">
        <v>2379.1869999999999</v>
      </c>
      <c r="F3869" s="5">
        <v>337.04700000000003</v>
      </c>
      <c r="G3869" s="5">
        <v>786.12</v>
      </c>
      <c r="H3869" s="5">
        <v>1593.067</v>
      </c>
      <c r="I3869" s="5">
        <v>7.9859999999999998</v>
      </c>
      <c r="J3869" s="5">
        <v>1.786</v>
      </c>
      <c r="K3869" s="5">
        <v>0</v>
      </c>
      <c r="L3869" s="5">
        <v>96.798000000000002</v>
      </c>
      <c r="M3869" s="5">
        <v>37.585000000000001</v>
      </c>
      <c r="N3869" s="5">
        <v>59.213000000000001</v>
      </c>
      <c r="O3869" s="5">
        <v>255040</v>
      </c>
      <c r="P3869" s="3"/>
      <c r="Q3869" s="3"/>
    </row>
    <row r="3870" spans="1:17" x14ac:dyDescent="0.2">
      <c r="A3870" s="2">
        <v>2009</v>
      </c>
      <c r="B3870" s="1" t="s">
        <v>515</v>
      </c>
      <c r="C3870" s="2" t="s">
        <v>516</v>
      </c>
      <c r="D3870" s="2">
        <v>18.277999999999999</v>
      </c>
      <c r="E3870" s="2">
        <v>2556.1909999999998</v>
      </c>
      <c r="F3870" s="2">
        <v>149.68799999999999</v>
      </c>
      <c r="G3870" s="2">
        <v>622.60900000000004</v>
      </c>
      <c r="H3870" s="2">
        <v>1933.5820000000001</v>
      </c>
      <c r="I3870" s="2">
        <v>3.76</v>
      </c>
      <c r="J3870" s="2">
        <v>0.56000000000000005</v>
      </c>
      <c r="K3870" s="2">
        <v>0</v>
      </c>
      <c r="L3870" s="2">
        <v>452.49599999999998</v>
      </c>
      <c r="M3870" s="2">
        <v>170.828</v>
      </c>
      <c r="N3870" s="2">
        <v>281.66800000000001</v>
      </c>
      <c r="O3870" s="2">
        <v>255040</v>
      </c>
      <c r="P3870" s="3"/>
      <c r="Q3870" s="3"/>
    </row>
    <row r="3871" spans="1:17" x14ac:dyDescent="0.2">
      <c r="A3871" s="5">
        <v>2010</v>
      </c>
      <c r="B3871" s="4" t="s">
        <v>515</v>
      </c>
      <c r="C3871" s="5" t="s">
        <v>516</v>
      </c>
      <c r="D3871" s="5">
        <v>202.173</v>
      </c>
      <c r="E3871" s="5">
        <v>6839.9089999999997</v>
      </c>
      <c r="F3871" s="5">
        <v>4042.7829999999999</v>
      </c>
      <c r="G3871" s="5">
        <v>4548.2790000000005</v>
      </c>
      <c r="H3871" s="5">
        <v>2291.63</v>
      </c>
      <c r="I3871" s="5">
        <v>3.21</v>
      </c>
      <c r="J3871" s="5">
        <v>0.48</v>
      </c>
      <c r="K3871" s="5">
        <v>0</v>
      </c>
      <c r="L3871" s="5">
        <v>613.49</v>
      </c>
      <c r="M3871" s="5">
        <v>232.61199999999999</v>
      </c>
      <c r="N3871" s="5">
        <v>380.87799999999999</v>
      </c>
      <c r="O3871" s="5">
        <v>255040</v>
      </c>
      <c r="P3871" s="3"/>
      <c r="Q3871" s="3"/>
    </row>
    <row r="3872" spans="1:17" x14ac:dyDescent="0.2">
      <c r="A3872" s="2">
        <v>2011</v>
      </c>
      <c r="B3872" s="1" t="s">
        <v>515</v>
      </c>
      <c r="C3872" s="2" t="s">
        <v>516</v>
      </c>
      <c r="D3872" s="2">
        <v>646.97199999999998</v>
      </c>
      <c r="E3872" s="2">
        <v>8331.5429999999997</v>
      </c>
      <c r="F3872" s="2">
        <v>5051.7629999999999</v>
      </c>
      <c r="G3872" s="2">
        <v>5658.4309999999996</v>
      </c>
      <c r="H3872" s="2">
        <v>2673.1120000000001</v>
      </c>
      <c r="I3872" s="2">
        <v>33.713999999999999</v>
      </c>
      <c r="J3872" s="2"/>
      <c r="K3872" s="2">
        <v>0</v>
      </c>
      <c r="L3872" s="2">
        <v>666.91</v>
      </c>
      <c r="M3872" s="2">
        <v>253.11500000000001</v>
      </c>
      <c r="N3872" s="2">
        <v>413.79500000000002</v>
      </c>
      <c r="O3872" s="2">
        <v>255040</v>
      </c>
      <c r="P3872" s="3"/>
      <c r="Q3872" s="3"/>
    </row>
    <row r="3873" spans="1:17" x14ac:dyDescent="0.2">
      <c r="A3873" s="5">
        <v>2012</v>
      </c>
      <c r="B3873" s="4" t="s">
        <v>515</v>
      </c>
      <c r="C3873" s="5" t="s">
        <v>516</v>
      </c>
      <c r="D3873" s="5">
        <v>673.65099999999995</v>
      </c>
      <c r="E3873" s="5">
        <v>9888.6020000000008</v>
      </c>
      <c r="F3873" s="5">
        <v>6208.6809999999996</v>
      </c>
      <c r="G3873" s="5">
        <v>6869.4350000000004</v>
      </c>
      <c r="H3873" s="5">
        <v>3019.1669999999999</v>
      </c>
      <c r="I3873" s="5">
        <v>32.356999999999999</v>
      </c>
      <c r="J3873" s="5"/>
      <c r="K3873" s="5">
        <v>0</v>
      </c>
      <c r="L3873" s="5">
        <v>701.351</v>
      </c>
      <c r="M3873" s="5">
        <v>267.06700000000001</v>
      </c>
      <c r="N3873" s="5">
        <v>434.28399999999999</v>
      </c>
      <c r="O3873" s="5">
        <v>255040</v>
      </c>
      <c r="P3873" s="3"/>
      <c r="Q3873" s="3"/>
    </row>
    <row r="3874" spans="1:17" x14ac:dyDescent="0.2">
      <c r="A3874" s="2">
        <v>2013</v>
      </c>
      <c r="B3874" s="1" t="s">
        <v>515</v>
      </c>
      <c r="C3874" s="2" t="s">
        <v>516</v>
      </c>
      <c r="D3874" s="2">
        <v>887.2</v>
      </c>
      <c r="E3874" s="2">
        <v>11707.156999999999</v>
      </c>
      <c r="F3874" s="2">
        <v>7582.8280000000004</v>
      </c>
      <c r="G3874" s="2">
        <v>8390.16</v>
      </c>
      <c r="H3874" s="2">
        <v>3316.9969999999998</v>
      </c>
      <c r="I3874" s="2">
        <v>30.834</v>
      </c>
      <c r="J3874" s="2"/>
      <c r="K3874" s="2">
        <v>0</v>
      </c>
      <c r="L3874" s="2">
        <v>797.322</v>
      </c>
      <c r="M3874" s="2">
        <v>304.73599999999999</v>
      </c>
      <c r="N3874" s="2">
        <v>492.58600000000001</v>
      </c>
      <c r="O3874" s="2">
        <v>255040</v>
      </c>
      <c r="P3874" s="3"/>
      <c r="Q3874" s="3"/>
    </row>
    <row r="3875" spans="1:17" x14ac:dyDescent="0.2">
      <c r="A3875" s="5">
        <v>2014</v>
      </c>
      <c r="B3875" s="4" t="s">
        <v>515</v>
      </c>
      <c r="C3875" s="5" t="s">
        <v>516</v>
      </c>
      <c r="D3875" s="5">
        <v>321.72800000000001</v>
      </c>
      <c r="E3875" s="5">
        <v>13198.200999999999</v>
      </c>
      <c r="F3875" s="5">
        <v>9108.4670000000006</v>
      </c>
      <c r="G3875" s="5">
        <v>10041.415999999999</v>
      </c>
      <c r="H3875" s="5">
        <v>3156.7849999999999</v>
      </c>
      <c r="I3875" s="5">
        <v>33.372999999999998</v>
      </c>
      <c r="J3875" s="5"/>
      <c r="K3875" s="5">
        <v>0</v>
      </c>
      <c r="L3875" s="5">
        <v>969.33100000000002</v>
      </c>
      <c r="M3875" s="5">
        <v>371.97300000000001</v>
      </c>
      <c r="N3875" s="5">
        <v>597.35799999999995</v>
      </c>
      <c r="O3875" s="5">
        <v>255040</v>
      </c>
      <c r="P3875" s="3"/>
      <c r="Q3875" s="3"/>
    </row>
    <row r="3876" spans="1:17" x14ac:dyDescent="0.2">
      <c r="A3876" s="2">
        <v>2015</v>
      </c>
      <c r="B3876" s="1" t="s">
        <v>515</v>
      </c>
      <c r="C3876" s="2" t="s">
        <v>516</v>
      </c>
      <c r="D3876" s="2">
        <v>381.22300000000001</v>
      </c>
      <c r="E3876" s="2">
        <v>14481.575999999999</v>
      </c>
      <c r="F3876" s="2">
        <v>10657.404</v>
      </c>
      <c r="G3876" s="2">
        <v>11576.79</v>
      </c>
      <c r="H3876" s="2">
        <v>2904.7860000000001</v>
      </c>
      <c r="I3876" s="2">
        <v>45.558</v>
      </c>
      <c r="J3876" s="2"/>
      <c r="K3876" s="2">
        <v>0</v>
      </c>
      <c r="L3876" s="2">
        <v>1009.944</v>
      </c>
      <c r="M3876" s="2">
        <v>386.51600000000002</v>
      </c>
      <c r="N3876" s="2">
        <v>623.428</v>
      </c>
      <c r="O3876" s="2">
        <v>255040</v>
      </c>
      <c r="P3876" s="3"/>
      <c r="Q3876" s="3"/>
    </row>
    <row r="3877" spans="1:17" x14ac:dyDescent="0.2">
      <c r="A3877" s="5">
        <v>2016</v>
      </c>
      <c r="B3877" s="4" t="s">
        <v>515</v>
      </c>
      <c r="C3877" s="5" t="s">
        <v>516</v>
      </c>
      <c r="D3877" s="5">
        <v>418.76900000000001</v>
      </c>
      <c r="E3877" s="5">
        <v>16279.356</v>
      </c>
      <c r="F3877" s="5">
        <v>12169.642</v>
      </c>
      <c r="G3877" s="5">
        <v>13170.776</v>
      </c>
      <c r="H3877" s="5">
        <v>3108.58</v>
      </c>
      <c r="I3877" s="5">
        <v>67.616</v>
      </c>
      <c r="J3877" s="5"/>
      <c r="K3877" s="5">
        <v>0</v>
      </c>
      <c r="L3877" s="5">
        <v>1006.405</v>
      </c>
      <c r="M3877" s="5">
        <v>379.435</v>
      </c>
      <c r="N3877" s="5">
        <v>626.97</v>
      </c>
      <c r="O3877" s="5">
        <v>255040</v>
      </c>
      <c r="P3877" s="3"/>
      <c r="Q3877" s="3"/>
    </row>
    <row r="3878" spans="1:17" x14ac:dyDescent="0.2">
      <c r="A3878" s="2">
        <v>2017</v>
      </c>
      <c r="B3878" s="1" t="s">
        <v>515</v>
      </c>
      <c r="C3878" s="2" t="s">
        <v>516</v>
      </c>
      <c r="D3878" s="2">
        <v>443.96699999999998</v>
      </c>
      <c r="E3878" s="2">
        <v>17486.272000000001</v>
      </c>
      <c r="F3878" s="2">
        <v>13118.239</v>
      </c>
      <c r="G3878" s="2">
        <v>14169.423000000001</v>
      </c>
      <c r="H3878" s="2">
        <v>3316.8490000000002</v>
      </c>
      <c r="I3878" s="2">
        <v>77.644999999999996</v>
      </c>
      <c r="J3878" s="2"/>
      <c r="K3878" s="2">
        <v>0</v>
      </c>
      <c r="L3878" s="2">
        <v>1063.6079999999999</v>
      </c>
      <c r="M3878" s="2">
        <v>399.49599999999998</v>
      </c>
      <c r="N3878" s="2">
        <v>664.11199999999997</v>
      </c>
      <c r="O3878" s="2">
        <v>255040</v>
      </c>
      <c r="P3878" s="3"/>
      <c r="Q3878" s="3"/>
    </row>
    <row r="3879" spans="1:17" x14ac:dyDescent="0.2">
      <c r="A3879" s="5">
        <v>2018</v>
      </c>
      <c r="B3879" s="4" t="s">
        <v>515</v>
      </c>
      <c r="C3879" s="5" t="s">
        <v>516</v>
      </c>
      <c r="D3879" s="5">
        <v>487.60700000000003</v>
      </c>
      <c r="E3879" s="5">
        <v>18717.866999999998</v>
      </c>
      <c r="F3879" s="5">
        <v>14203.535</v>
      </c>
      <c r="G3879" s="5">
        <v>15360.839</v>
      </c>
      <c r="H3879" s="5">
        <v>3357.0279999999998</v>
      </c>
      <c r="I3879" s="5">
        <v>82.191999999999993</v>
      </c>
      <c r="J3879" s="5"/>
      <c r="K3879" s="5">
        <v>0</v>
      </c>
      <c r="L3879" s="5">
        <v>1112.806</v>
      </c>
      <c r="M3879" s="5">
        <v>270.39299999999997</v>
      </c>
      <c r="N3879" s="5">
        <v>842.41300000000001</v>
      </c>
      <c r="O3879" s="5">
        <v>255040</v>
      </c>
      <c r="P3879" s="3"/>
      <c r="Q3879" s="3"/>
    </row>
    <row r="3880" spans="1:17" x14ac:dyDescent="0.2">
      <c r="A3880" s="2">
        <v>2004</v>
      </c>
      <c r="B3880" s="1" t="s">
        <v>517</v>
      </c>
      <c r="C3880" s="2" t="s">
        <v>518</v>
      </c>
      <c r="D3880" s="2">
        <v>6768</v>
      </c>
      <c r="E3880" s="2">
        <v>31327</v>
      </c>
      <c r="F3880" s="2">
        <v>2647</v>
      </c>
      <c r="G3880" s="2">
        <v>15392</v>
      </c>
      <c r="H3880" s="2">
        <v>15935</v>
      </c>
      <c r="I3880" s="2">
        <v>196</v>
      </c>
      <c r="J3880" s="2">
        <v>157</v>
      </c>
      <c r="K3880" s="2"/>
      <c r="L3880" s="2">
        <v>6222</v>
      </c>
      <c r="M3880" s="2">
        <v>1375</v>
      </c>
      <c r="N3880" s="2">
        <v>4847</v>
      </c>
      <c r="O3880" s="2">
        <v>302010</v>
      </c>
      <c r="P3880" s="3"/>
      <c r="Q3880" s="3"/>
    </row>
    <row r="3881" spans="1:17" x14ac:dyDescent="0.2">
      <c r="A3881" s="5">
        <v>2005</v>
      </c>
      <c r="B3881" s="4" t="s">
        <v>517</v>
      </c>
      <c r="C3881" s="5" t="s">
        <v>518</v>
      </c>
      <c r="D3881" s="5">
        <v>4767</v>
      </c>
      <c r="E3881" s="5">
        <v>29427</v>
      </c>
      <c r="F3881" s="5">
        <v>1182</v>
      </c>
      <c r="G3881" s="5">
        <v>12921</v>
      </c>
      <c r="H3881" s="5">
        <v>16355</v>
      </c>
      <c r="I3881" s="5">
        <v>240</v>
      </c>
      <c r="J3881" s="5">
        <v>235</v>
      </c>
      <c r="K3881" s="5"/>
      <c r="L3881" s="5">
        <v>6690</v>
      </c>
      <c r="M3881" s="5">
        <v>1818</v>
      </c>
      <c r="N3881" s="5">
        <v>4872</v>
      </c>
      <c r="O3881" s="5">
        <v>302010</v>
      </c>
      <c r="P3881" s="3"/>
      <c r="Q3881" s="3"/>
    </row>
    <row r="3882" spans="1:17" x14ac:dyDescent="0.2">
      <c r="A3882" s="2">
        <v>2006</v>
      </c>
      <c r="B3882" s="1" t="s">
        <v>517</v>
      </c>
      <c r="C3882" s="2" t="s">
        <v>518</v>
      </c>
      <c r="D3882" s="2">
        <v>2590</v>
      </c>
      <c r="E3882" s="2">
        <v>29963</v>
      </c>
      <c r="F3882" s="2">
        <v>1347</v>
      </c>
      <c r="G3882" s="2">
        <v>12685</v>
      </c>
      <c r="H3882" s="2">
        <v>16920</v>
      </c>
      <c r="I3882" s="2">
        <v>220</v>
      </c>
      <c r="J3882" s="2">
        <v>193</v>
      </c>
      <c r="K3882" s="2"/>
      <c r="L3882" s="2">
        <v>6578</v>
      </c>
      <c r="M3882" s="2">
        <v>1498</v>
      </c>
      <c r="N3882" s="2">
        <v>5080</v>
      </c>
      <c r="O3882" s="2">
        <v>302010</v>
      </c>
      <c r="P3882" s="3"/>
      <c r="Q3882" s="3"/>
    </row>
    <row r="3883" spans="1:17" x14ac:dyDescent="0.2">
      <c r="A3883" s="5">
        <v>2007</v>
      </c>
      <c r="B3883" s="4" t="s">
        <v>517</v>
      </c>
      <c r="C3883" s="5" t="s">
        <v>518</v>
      </c>
      <c r="D3883" s="5">
        <v>4308</v>
      </c>
      <c r="E3883" s="5">
        <v>43269</v>
      </c>
      <c r="F3883" s="5">
        <v>3410</v>
      </c>
      <c r="G3883" s="5">
        <v>21167</v>
      </c>
      <c r="H3883" s="5">
        <v>21744</v>
      </c>
      <c r="I3883" s="5">
        <v>456</v>
      </c>
      <c r="J3883" s="5">
        <v>236</v>
      </c>
      <c r="K3883" s="5"/>
      <c r="L3883" s="5">
        <v>7873</v>
      </c>
      <c r="M3883" s="5">
        <v>1892</v>
      </c>
      <c r="N3883" s="5">
        <v>5981</v>
      </c>
      <c r="O3883" s="5">
        <v>302010</v>
      </c>
      <c r="P3883" s="3"/>
      <c r="Q3883" s="3"/>
    </row>
    <row r="3884" spans="1:17" x14ac:dyDescent="0.2">
      <c r="A3884" s="2">
        <v>2008</v>
      </c>
      <c r="B3884" s="1" t="s">
        <v>517</v>
      </c>
      <c r="C3884" s="2" t="s">
        <v>518</v>
      </c>
      <c r="D3884" s="2">
        <v>4979</v>
      </c>
      <c r="E3884" s="2">
        <v>40519</v>
      </c>
      <c r="F3884" s="2">
        <v>3246</v>
      </c>
      <c r="G3884" s="2">
        <v>19664</v>
      </c>
      <c r="H3884" s="2">
        <v>20472</v>
      </c>
      <c r="I3884" s="2">
        <v>438</v>
      </c>
      <c r="J3884" s="2">
        <v>333</v>
      </c>
      <c r="K3884" s="2"/>
      <c r="L3884" s="2">
        <v>7439</v>
      </c>
      <c r="M3884" s="2">
        <v>1632</v>
      </c>
      <c r="N3884" s="2">
        <v>5807</v>
      </c>
      <c r="O3884" s="2">
        <v>302010</v>
      </c>
      <c r="P3884" s="3"/>
      <c r="Q3884" s="3"/>
    </row>
    <row r="3885" spans="1:17" x14ac:dyDescent="0.2">
      <c r="A3885" s="5">
        <v>2009</v>
      </c>
      <c r="B3885" s="4" t="s">
        <v>517</v>
      </c>
      <c r="C3885" s="5" t="s">
        <v>518</v>
      </c>
      <c r="D3885" s="5">
        <v>9213</v>
      </c>
      <c r="E3885" s="5">
        <v>48671</v>
      </c>
      <c r="F3885" s="5">
        <v>5110</v>
      </c>
      <c r="G3885" s="5">
        <v>23325</v>
      </c>
      <c r="H3885" s="5">
        <v>24799</v>
      </c>
      <c r="I3885" s="5">
        <v>355</v>
      </c>
      <c r="J3885" s="5">
        <v>249</v>
      </c>
      <c r="K3885" s="5">
        <v>82</v>
      </c>
      <c r="L3885" s="5">
        <v>8946</v>
      </c>
      <c r="M3885" s="5">
        <v>2040</v>
      </c>
      <c r="N3885" s="5">
        <v>6824</v>
      </c>
      <c r="O3885" s="5">
        <v>302010</v>
      </c>
      <c r="P3885" s="3"/>
      <c r="Q3885" s="3"/>
    </row>
    <row r="3886" spans="1:17" x14ac:dyDescent="0.2">
      <c r="A3886" s="2">
        <v>2010</v>
      </c>
      <c r="B3886" s="1" t="s">
        <v>517</v>
      </c>
      <c r="C3886" s="2" t="s">
        <v>518</v>
      </c>
      <c r="D3886" s="2">
        <v>11337</v>
      </c>
      <c r="E3886" s="2">
        <v>72921</v>
      </c>
      <c r="F3886" s="2">
        <v>15317</v>
      </c>
      <c r="G3886" s="2">
        <v>41604</v>
      </c>
      <c r="H3886" s="2">
        <v>31003</v>
      </c>
      <c r="I3886" s="2">
        <v>391</v>
      </c>
      <c r="J3886" s="2">
        <v>317</v>
      </c>
      <c r="K3886" s="2">
        <v>50</v>
      </c>
      <c r="L3886" s="2">
        <v>14243</v>
      </c>
      <c r="M3886" s="2">
        <v>2384</v>
      </c>
      <c r="N3886" s="2">
        <v>11809</v>
      </c>
      <c r="O3886" s="2">
        <v>302010</v>
      </c>
      <c r="P3886" s="3"/>
      <c r="Q3886" s="3"/>
    </row>
    <row r="3887" spans="1:17" x14ac:dyDescent="0.2">
      <c r="A3887" s="5">
        <v>2011</v>
      </c>
      <c r="B3887" s="4" t="s">
        <v>517</v>
      </c>
      <c r="C3887" s="5" t="s">
        <v>518</v>
      </c>
      <c r="D3887" s="5">
        <v>14035</v>
      </c>
      <c r="E3887" s="5">
        <v>79974</v>
      </c>
      <c r="F3887" s="5">
        <v>15697</v>
      </c>
      <c r="G3887" s="5">
        <v>48053</v>
      </c>
      <c r="H3887" s="5">
        <v>31635</v>
      </c>
      <c r="I3887" s="5">
        <v>408</v>
      </c>
      <c r="J3887" s="5">
        <v>483</v>
      </c>
      <c r="K3887" s="5">
        <v>62</v>
      </c>
      <c r="L3887" s="5">
        <v>11439</v>
      </c>
      <c r="M3887" s="5">
        <v>2805</v>
      </c>
      <c r="N3887" s="5">
        <v>8572</v>
      </c>
      <c r="O3887" s="5">
        <v>302010</v>
      </c>
      <c r="P3887" s="3"/>
      <c r="Q3887" s="3"/>
    </row>
    <row r="3888" spans="1:17" x14ac:dyDescent="0.2">
      <c r="A3888" s="2">
        <v>2012</v>
      </c>
      <c r="B3888" s="1" t="s">
        <v>517</v>
      </c>
      <c r="C3888" s="2" t="s">
        <v>518</v>
      </c>
      <c r="D3888" s="2">
        <v>16551</v>
      </c>
      <c r="E3888" s="2">
        <v>86174</v>
      </c>
      <c r="F3888" s="2">
        <v>16313</v>
      </c>
      <c r="G3888" s="2">
        <v>53006</v>
      </c>
      <c r="H3888" s="2">
        <v>32790</v>
      </c>
      <c r="I3888" s="2">
        <v>397</v>
      </c>
      <c r="J3888" s="2">
        <v>471</v>
      </c>
      <c r="K3888" s="2">
        <v>67</v>
      </c>
      <c r="L3888" s="2">
        <v>11809</v>
      </c>
      <c r="M3888" s="2">
        <v>2723</v>
      </c>
      <c r="N3888" s="2">
        <v>9019</v>
      </c>
      <c r="O3888" s="2">
        <v>302010</v>
      </c>
      <c r="P3888" s="3"/>
      <c r="Q3888" s="3"/>
    </row>
    <row r="3889" spans="1:17" x14ac:dyDescent="0.2">
      <c r="A3889" s="5">
        <v>2013</v>
      </c>
      <c r="B3889" s="4" t="s">
        <v>517</v>
      </c>
      <c r="C3889" s="5" t="s">
        <v>518</v>
      </c>
      <c r="D3889" s="5">
        <v>20268</v>
      </c>
      <c r="E3889" s="5">
        <v>90055</v>
      </c>
      <c r="F3889" s="5">
        <v>20178</v>
      </c>
      <c r="G3889" s="5">
        <v>56615</v>
      </c>
      <c r="H3889" s="5">
        <v>33173</v>
      </c>
      <c r="I3889" s="5">
        <v>411</v>
      </c>
      <c r="J3889" s="5">
        <v>534</v>
      </c>
      <c r="K3889" s="5">
        <v>42</v>
      </c>
      <c r="L3889" s="5">
        <v>11477</v>
      </c>
      <c r="M3889" s="5">
        <v>2851</v>
      </c>
      <c r="N3889" s="5">
        <v>8584</v>
      </c>
      <c r="O3889" s="5">
        <v>302010</v>
      </c>
      <c r="P3889" s="3"/>
      <c r="Q3889" s="3"/>
    </row>
    <row r="3890" spans="1:17" x14ac:dyDescent="0.2">
      <c r="A3890" s="2">
        <v>2014</v>
      </c>
      <c r="B3890" s="1" t="s">
        <v>517</v>
      </c>
      <c r="C3890" s="2" t="s">
        <v>518</v>
      </c>
      <c r="D3890" s="2">
        <v>21675</v>
      </c>
      <c r="E3890" s="2">
        <v>92023</v>
      </c>
      <c r="F3890" s="2">
        <v>22615</v>
      </c>
      <c r="G3890" s="2">
        <v>61462</v>
      </c>
      <c r="H3890" s="2">
        <v>30320</v>
      </c>
      <c r="I3890" s="2">
        <v>484</v>
      </c>
      <c r="J3890" s="2">
        <v>594</v>
      </c>
      <c r="K3890" s="2">
        <v>26</v>
      </c>
      <c r="L3890" s="2">
        <v>9325</v>
      </c>
      <c r="M3890" s="2">
        <v>2201</v>
      </c>
      <c r="N3890" s="2">
        <v>7098</v>
      </c>
      <c r="O3890" s="2">
        <v>302010</v>
      </c>
      <c r="P3890" s="3"/>
      <c r="Q3890" s="3"/>
    </row>
    <row r="3891" spans="1:17" x14ac:dyDescent="0.2">
      <c r="A3891" s="5">
        <v>2015</v>
      </c>
      <c r="B3891" s="4" t="s">
        <v>517</v>
      </c>
      <c r="C3891" s="5" t="s">
        <v>518</v>
      </c>
      <c r="D3891" s="5">
        <v>19900</v>
      </c>
      <c r="E3891" s="5">
        <v>90093</v>
      </c>
      <c r="F3891" s="5">
        <v>31084</v>
      </c>
      <c r="G3891" s="5">
        <v>64329</v>
      </c>
      <c r="H3891" s="5">
        <v>25554</v>
      </c>
      <c r="I3891" s="5">
        <v>537</v>
      </c>
      <c r="J3891" s="5">
        <v>613</v>
      </c>
      <c r="K3891" s="5">
        <v>15</v>
      </c>
      <c r="L3891" s="5">
        <v>9605</v>
      </c>
      <c r="M3891" s="5">
        <v>2239</v>
      </c>
      <c r="N3891" s="5">
        <v>7351</v>
      </c>
      <c r="O3891" s="5">
        <v>302010</v>
      </c>
      <c r="P3891" s="3"/>
      <c r="Q3891" s="3"/>
    </row>
    <row r="3892" spans="1:17" x14ac:dyDescent="0.2">
      <c r="A3892" s="2">
        <v>2016</v>
      </c>
      <c r="B3892" s="1" t="s">
        <v>517</v>
      </c>
      <c r="C3892" s="2" t="s">
        <v>518</v>
      </c>
      <c r="D3892" s="2">
        <v>22201</v>
      </c>
      <c r="E3892" s="2">
        <v>87270</v>
      </c>
      <c r="F3892" s="2">
        <v>33211</v>
      </c>
      <c r="G3892" s="2">
        <v>64050</v>
      </c>
      <c r="H3892" s="2">
        <v>23062</v>
      </c>
      <c r="I3892" s="2">
        <v>736</v>
      </c>
      <c r="J3892" s="2">
        <v>642</v>
      </c>
      <c r="K3892" s="2">
        <v>23</v>
      </c>
      <c r="L3892" s="2">
        <v>8136</v>
      </c>
      <c r="M3892" s="2">
        <v>1586</v>
      </c>
      <c r="N3892" s="2">
        <v>6527</v>
      </c>
      <c r="O3892" s="2">
        <v>302010</v>
      </c>
      <c r="P3892" s="3"/>
      <c r="Q3892" s="3"/>
    </row>
    <row r="3893" spans="1:17" x14ac:dyDescent="0.2">
      <c r="A3893" s="5">
        <v>2017</v>
      </c>
      <c r="B3893" s="4" t="s">
        <v>517</v>
      </c>
      <c r="C3893" s="5" t="s">
        <v>518</v>
      </c>
      <c r="D3893" s="5">
        <v>20675</v>
      </c>
      <c r="E3893" s="5">
        <v>87896</v>
      </c>
      <c r="F3893" s="5">
        <v>34480</v>
      </c>
      <c r="G3893" s="5">
        <v>68919</v>
      </c>
      <c r="H3893" s="5">
        <v>17072</v>
      </c>
      <c r="I3893" s="5">
        <v>808</v>
      </c>
      <c r="J3893" s="5">
        <v>677</v>
      </c>
      <c r="K3893" s="5">
        <v>1</v>
      </c>
      <c r="L3893" s="5">
        <v>6742</v>
      </c>
      <c r="M3893" s="5">
        <v>5560</v>
      </c>
      <c r="N3893" s="5">
        <v>1248</v>
      </c>
      <c r="O3893" s="5">
        <v>302010</v>
      </c>
      <c r="P3893" s="3"/>
      <c r="Q3893" s="3"/>
    </row>
    <row r="3894" spans="1:17" x14ac:dyDescent="0.2">
      <c r="A3894" s="2">
        <v>2018</v>
      </c>
      <c r="B3894" s="1" t="s">
        <v>517</v>
      </c>
      <c r="C3894" s="2" t="s">
        <v>518</v>
      </c>
      <c r="D3894" s="2">
        <v>15964</v>
      </c>
      <c r="E3894" s="2">
        <v>83216</v>
      </c>
      <c r="F3894" s="2">
        <v>30361</v>
      </c>
      <c r="G3894" s="2">
        <v>64158</v>
      </c>
      <c r="H3894" s="2">
        <v>16981</v>
      </c>
      <c r="I3894" s="2">
        <v>946</v>
      </c>
      <c r="J3894" s="2">
        <v>682</v>
      </c>
      <c r="K3894" s="2">
        <v>-7</v>
      </c>
      <c r="L3894" s="2">
        <v>8350</v>
      </c>
      <c r="M3894" s="2">
        <v>1623</v>
      </c>
      <c r="N3894" s="2">
        <v>6434</v>
      </c>
      <c r="O3894" s="2">
        <v>302010</v>
      </c>
      <c r="P3894" s="3"/>
      <c r="Q3894" s="3"/>
    </row>
    <row r="3895" spans="1:17" x14ac:dyDescent="0.2">
      <c r="A3895" s="5">
        <v>2019</v>
      </c>
      <c r="B3895" s="4" t="s">
        <v>517</v>
      </c>
      <c r="C3895" s="5" t="s">
        <v>518</v>
      </c>
      <c r="D3895" s="5">
        <v>11175</v>
      </c>
      <c r="E3895" s="5">
        <v>86381</v>
      </c>
      <c r="F3895" s="5">
        <v>33161</v>
      </c>
      <c r="G3895" s="5">
        <v>65283</v>
      </c>
      <c r="H3895" s="5">
        <v>18981</v>
      </c>
      <c r="I3895" s="5">
        <v>946</v>
      </c>
      <c r="J3895" s="5">
        <v>563</v>
      </c>
      <c r="K3895" s="5">
        <v>65</v>
      </c>
      <c r="L3895" s="5">
        <v>10786</v>
      </c>
      <c r="M3895" s="5">
        <v>1801</v>
      </c>
      <c r="N3895" s="5">
        <v>8920</v>
      </c>
      <c r="O3895" s="5">
        <v>302010</v>
      </c>
      <c r="P3895" s="3"/>
      <c r="Q3895" s="3"/>
    </row>
    <row r="3896" spans="1:17" x14ac:dyDescent="0.2">
      <c r="A3896" s="2">
        <v>2003</v>
      </c>
      <c r="B3896" s="1" t="s">
        <v>519</v>
      </c>
      <c r="C3896" s="2" t="s">
        <v>520</v>
      </c>
      <c r="D3896" s="2">
        <v>159</v>
      </c>
      <c r="E3896" s="2">
        <v>20763</v>
      </c>
      <c r="F3896" s="2">
        <v>8364</v>
      </c>
      <c r="G3896" s="2">
        <v>16778</v>
      </c>
      <c r="H3896" s="2">
        <v>3985</v>
      </c>
      <c r="I3896" s="2">
        <v>586</v>
      </c>
      <c r="J3896" s="2">
        <v>0</v>
      </c>
      <c r="K3896" s="2">
        <v>0</v>
      </c>
      <c r="L3896" s="2">
        <v>766</v>
      </c>
      <c r="M3896" s="2">
        <v>454</v>
      </c>
      <c r="N3896" s="2">
        <v>312</v>
      </c>
      <c r="O3896" s="2">
        <v>301010</v>
      </c>
      <c r="P3896" s="3"/>
      <c r="Q3896" s="3"/>
    </row>
    <row r="3897" spans="1:17" x14ac:dyDescent="0.2">
      <c r="A3897" s="5">
        <v>2004</v>
      </c>
      <c r="B3897" s="4" t="s">
        <v>519</v>
      </c>
      <c r="C3897" s="5" t="s">
        <v>520</v>
      </c>
      <c r="D3897" s="5">
        <v>144</v>
      </c>
      <c r="E3897" s="5">
        <v>20491</v>
      </c>
      <c r="F3897" s="5">
        <v>7971</v>
      </c>
      <c r="G3897" s="5">
        <v>16951</v>
      </c>
      <c r="H3897" s="5">
        <v>3540</v>
      </c>
      <c r="I3897" s="5">
        <v>554</v>
      </c>
      <c r="J3897" s="5">
        <v>0</v>
      </c>
      <c r="K3897" s="5">
        <v>0</v>
      </c>
      <c r="L3897" s="5">
        <v>290</v>
      </c>
      <c r="M3897" s="5">
        <v>390</v>
      </c>
      <c r="N3897" s="5">
        <v>-100</v>
      </c>
      <c r="O3897" s="5">
        <v>301010</v>
      </c>
      <c r="P3897" s="3"/>
      <c r="Q3897" s="3"/>
    </row>
    <row r="3898" spans="1:17" x14ac:dyDescent="0.2">
      <c r="A3898" s="2">
        <v>2005</v>
      </c>
      <c r="B3898" s="1" t="s">
        <v>519</v>
      </c>
      <c r="C3898" s="2" t="s">
        <v>520</v>
      </c>
      <c r="D3898" s="2">
        <v>210</v>
      </c>
      <c r="E3898" s="2">
        <v>20482</v>
      </c>
      <c r="F3898" s="2">
        <v>7232</v>
      </c>
      <c r="G3898" s="2">
        <v>16092</v>
      </c>
      <c r="H3898" s="2">
        <v>4390</v>
      </c>
      <c r="I3898" s="2">
        <v>510</v>
      </c>
      <c r="J3898" s="2">
        <v>0</v>
      </c>
      <c r="K3898" s="2">
        <v>0</v>
      </c>
      <c r="L3898" s="2">
        <v>1525</v>
      </c>
      <c r="M3898" s="2">
        <v>567</v>
      </c>
      <c r="N3898" s="2">
        <v>958</v>
      </c>
      <c r="O3898" s="2">
        <v>301010</v>
      </c>
      <c r="P3898" s="3"/>
      <c r="Q3898" s="3"/>
    </row>
    <row r="3899" spans="1:17" x14ac:dyDescent="0.2">
      <c r="A3899" s="5">
        <v>2006</v>
      </c>
      <c r="B3899" s="4" t="s">
        <v>519</v>
      </c>
      <c r="C3899" s="5" t="s">
        <v>520</v>
      </c>
      <c r="D3899" s="5">
        <v>803</v>
      </c>
      <c r="E3899" s="5">
        <v>21215</v>
      </c>
      <c r="F3899" s="5">
        <v>7060</v>
      </c>
      <c r="G3899" s="5">
        <v>16292</v>
      </c>
      <c r="H3899" s="5">
        <v>4923</v>
      </c>
      <c r="I3899" s="5">
        <v>488</v>
      </c>
      <c r="J3899" s="5">
        <v>0</v>
      </c>
      <c r="K3899" s="5">
        <v>0</v>
      </c>
      <c r="L3899" s="5">
        <v>1748</v>
      </c>
      <c r="M3899" s="5">
        <v>633</v>
      </c>
      <c r="N3899" s="5">
        <v>1115</v>
      </c>
      <c r="O3899" s="5">
        <v>301010</v>
      </c>
      <c r="P3899" s="3"/>
      <c r="Q3899" s="3"/>
    </row>
    <row r="3900" spans="1:17" x14ac:dyDescent="0.2">
      <c r="A3900" s="2">
        <v>2007</v>
      </c>
      <c r="B3900" s="1" t="s">
        <v>519</v>
      </c>
      <c r="C3900" s="2" t="s">
        <v>520</v>
      </c>
      <c r="D3900" s="2">
        <v>918</v>
      </c>
      <c r="E3900" s="2">
        <v>22299</v>
      </c>
      <c r="F3900" s="2">
        <v>8121</v>
      </c>
      <c r="G3900" s="2">
        <v>17385</v>
      </c>
      <c r="H3900" s="2">
        <v>4914</v>
      </c>
      <c r="I3900" s="2">
        <v>474</v>
      </c>
      <c r="J3900" s="2">
        <v>0</v>
      </c>
      <c r="K3900" s="2">
        <v>0</v>
      </c>
      <c r="L3900" s="2">
        <v>1827</v>
      </c>
      <c r="M3900" s="2">
        <v>646</v>
      </c>
      <c r="N3900" s="2">
        <v>1181</v>
      </c>
      <c r="O3900" s="2">
        <v>301010</v>
      </c>
      <c r="P3900" s="3"/>
      <c r="Q3900" s="3"/>
    </row>
    <row r="3901" spans="1:17" x14ac:dyDescent="0.2">
      <c r="A3901" s="5">
        <v>2008</v>
      </c>
      <c r="B3901" s="4" t="s">
        <v>519</v>
      </c>
      <c r="C3901" s="5" t="s">
        <v>520</v>
      </c>
      <c r="D3901" s="5">
        <v>894</v>
      </c>
      <c r="E3901" s="5">
        <v>23211</v>
      </c>
      <c r="F3901" s="5">
        <v>8063</v>
      </c>
      <c r="G3901" s="5">
        <v>17940</v>
      </c>
      <c r="H3901" s="5">
        <v>5176</v>
      </c>
      <c r="I3901" s="5">
        <v>485</v>
      </c>
      <c r="J3901" s="5">
        <v>0</v>
      </c>
      <c r="K3901" s="5"/>
      <c r="L3901" s="5">
        <v>1966</v>
      </c>
      <c r="M3901" s="5">
        <v>717</v>
      </c>
      <c r="N3901" s="5">
        <v>1249</v>
      </c>
      <c r="O3901" s="5">
        <v>301010</v>
      </c>
      <c r="P3901" s="3"/>
      <c r="Q3901" s="3"/>
    </row>
    <row r="3902" spans="1:17" x14ac:dyDescent="0.2">
      <c r="A3902" s="2">
        <v>2009</v>
      </c>
      <c r="B3902" s="1" t="s">
        <v>519</v>
      </c>
      <c r="C3902" s="2" t="s">
        <v>520</v>
      </c>
      <c r="D3902" s="2">
        <v>1078</v>
      </c>
      <c r="E3902" s="2">
        <v>23093</v>
      </c>
      <c r="F3902" s="2">
        <v>8056</v>
      </c>
      <c r="G3902" s="2">
        <v>18187</v>
      </c>
      <c r="H3902" s="2">
        <v>4832</v>
      </c>
      <c r="I3902" s="2">
        <v>502</v>
      </c>
      <c r="J3902" s="2">
        <v>0</v>
      </c>
      <c r="K3902" s="2">
        <v>-13</v>
      </c>
      <c r="L3902" s="2">
        <v>589</v>
      </c>
      <c r="M3902" s="2">
        <v>532</v>
      </c>
      <c r="N3902" s="2">
        <v>70</v>
      </c>
      <c r="O3902" s="2">
        <v>301010</v>
      </c>
      <c r="P3902" s="3"/>
      <c r="Q3902" s="3"/>
    </row>
    <row r="3903" spans="1:17" x14ac:dyDescent="0.2">
      <c r="A3903" s="5">
        <v>2010</v>
      </c>
      <c r="B3903" s="4" t="s">
        <v>519</v>
      </c>
      <c r="C3903" s="5" t="s">
        <v>520</v>
      </c>
      <c r="D3903" s="5">
        <v>1491</v>
      </c>
      <c r="E3903" s="5">
        <v>23505</v>
      </c>
      <c r="F3903" s="5">
        <v>7892</v>
      </c>
      <c r="G3903" s="5">
        <v>18207</v>
      </c>
      <c r="H3903" s="5">
        <v>5296</v>
      </c>
      <c r="I3903" s="5">
        <v>448</v>
      </c>
      <c r="J3903" s="5">
        <v>0</v>
      </c>
      <c r="K3903" s="5">
        <v>17</v>
      </c>
      <c r="L3903" s="5">
        <v>1734</v>
      </c>
      <c r="M3903" s="5">
        <v>601</v>
      </c>
      <c r="N3903" s="5">
        <v>1116</v>
      </c>
      <c r="O3903" s="5">
        <v>301010</v>
      </c>
      <c r="P3903" s="3"/>
      <c r="Q3903" s="3"/>
    </row>
    <row r="3904" spans="1:17" x14ac:dyDescent="0.2">
      <c r="A3904" s="2">
        <v>2011</v>
      </c>
      <c r="B3904" s="1" t="s">
        <v>519</v>
      </c>
      <c r="C3904" s="2" t="s">
        <v>520</v>
      </c>
      <c r="D3904" s="2">
        <v>974</v>
      </c>
      <c r="E3904" s="2">
        <v>23476</v>
      </c>
      <c r="F3904" s="2">
        <v>8165</v>
      </c>
      <c r="G3904" s="2">
        <v>19510</v>
      </c>
      <c r="H3904" s="2">
        <v>3981</v>
      </c>
      <c r="I3904" s="2">
        <v>435</v>
      </c>
      <c r="J3904" s="2">
        <v>0</v>
      </c>
      <c r="K3904" s="2">
        <v>-6</v>
      </c>
      <c r="L3904" s="2">
        <v>843</v>
      </c>
      <c r="M3904" s="2">
        <v>247</v>
      </c>
      <c r="N3904" s="2">
        <v>602</v>
      </c>
      <c r="O3904" s="2">
        <v>301010</v>
      </c>
      <c r="P3904" s="3"/>
      <c r="Q3904" s="3"/>
    </row>
    <row r="3905" spans="1:17" x14ac:dyDescent="0.2">
      <c r="A3905" s="5">
        <v>2012</v>
      </c>
      <c r="B3905" s="4" t="s">
        <v>519</v>
      </c>
      <c r="C3905" s="5" t="s">
        <v>520</v>
      </c>
      <c r="D3905" s="5">
        <v>1193</v>
      </c>
      <c r="E3905" s="5">
        <v>24652</v>
      </c>
      <c r="F3905" s="5">
        <v>8879</v>
      </c>
      <c r="G3905" s="5">
        <v>20438</v>
      </c>
      <c r="H3905" s="5">
        <v>4207</v>
      </c>
      <c r="I3905" s="5">
        <v>462</v>
      </c>
      <c r="J3905" s="5">
        <v>0</v>
      </c>
      <c r="K3905" s="5">
        <v>11</v>
      </c>
      <c r="L3905" s="5">
        <v>2302</v>
      </c>
      <c r="M3905" s="5">
        <v>794</v>
      </c>
      <c r="N3905" s="5">
        <v>1497</v>
      </c>
      <c r="O3905" s="5">
        <v>301010</v>
      </c>
      <c r="P3905" s="3"/>
      <c r="Q3905" s="3"/>
    </row>
    <row r="3906" spans="1:17" x14ac:dyDescent="0.2">
      <c r="A3906" s="2">
        <v>2013</v>
      </c>
      <c r="B3906" s="1" t="s">
        <v>519</v>
      </c>
      <c r="C3906" s="2" t="s">
        <v>520</v>
      </c>
      <c r="D3906" s="2">
        <v>1359</v>
      </c>
      <c r="E3906" s="2">
        <v>29281</v>
      </c>
      <c r="F3906" s="2">
        <v>10060</v>
      </c>
      <c r="G3906" s="2">
        <v>23886</v>
      </c>
      <c r="H3906" s="2">
        <v>5384</v>
      </c>
      <c r="I3906" s="2">
        <v>448</v>
      </c>
      <c r="J3906" s="2">
        <v>0</v>
      </c>
      <c r="K3906" s="2">
        <v>12</v>
      </c>
      <c r="L3906" s="2">
        <v>2282</v>
      </c>
      <c r="M3906" s="2">
        <v>751</v>
      </c>
      <c r="N3906" s="2">
        <v>1519</v>
      </c>
      <c r="O3906" s="2">
        <v>301010</v>
      </c>
      <c r="P3906" s="3"/>
      <c r="Q3906" s="3"/>
    </row>
    <row r="3907" spans="1:17" x14ac:dyDescent="0.2">
      <c r="A3907" s="5">
        <v>2014</v>
      </c>
      <c r="B3907" s="4" t="s">
        <v>519</v>
      </c>
      <c r="C3907" s="5" t="s">
        <v>520</v>
      </c>
      <c r="D3907" s="5">
        <v>1256</v>
      </c>
      <c r="E3907" s="5">
        <v>30556</v>
      </c>
      <c r="F3907" s="5">
        <v>10381</v>
      </c>
      <c r="G3907" s="5">
        <v>25114</v>
      </c>
      <c r="H3907" s="5">
        <v>5412</v>
      </c>
      <c r="I3907" s="5">
        <v>493</v>
      </c>
      <c r="J3907" s="5">
        <v>0</v>
      </c>
      <c r="K3907" s="5">
        <v>19</v>
      </c>
      <c r="L3907" s="5">
        <v>2649</v>
      </c>
      <c r="M3907" s="5">
        <v>902</v>
      </c>
      <c r="N3907" s="5">
        <v>1728</v>
      </c>
      <c r="O3907" s="5">
        <v>301010</v>
      </c>
      <c r="P3907" s="3"/>
      <c r="Q3907" s="3"/>
    </row>
    <row r="3908" spans="1:17" x14ac:dyDescent="0.2">
      <c r="A3908" s="2">
        <v>2015</v>
      </c>
      <c r="B3908" s="1" t="s">
        <v>519</v>
      </c>
      <c r="C3908" s="2" t="s">
        <v>520</v>
      </c>
      <c r="D3908" s="2">
        <v>1200</v>
      </c>
      <c r="E3908" s="2">
        <v>33897</v>
      </c>
      <c r="F3908" s="2">
        <v>11089</v>
      </c>
      <c r="G3908" s="2">
        <v>27099</v>
      </c>
      <c r="H3908" s="2">
        <v>6820</v>
      </c>
      <c r="I3908" s="2">
        <v>491</v>
      </c>
      <c r="J3908" s="2">
        <v>0</v>
      </c>
      <c r="K3908" s="2">
        <v>10</v>
      </c>
      <c r="L3908" s="2">
        <v>3094</v>
      </c>
      <c r="M3908" s="2">
        <v>1045</v>
      </c>
      <c r="N3908" s="2">
        <v>2039</v>
      </c>
      <c r="O3908" s="2">
        <v>301010</v>
      </c>
      <c r="P3908" s="3"/>
      <c r="Q3908" s="3"/>
    </row>
    <row r="3909" spans="1:17" x14ac:dyDescent="0.2">
      <c r="A3909" s="5">
        <v>2016</v>
      </c>
      <c r="B3909" s="4" t="s">
        <v>519</v>
      </c>
      <c r="C3909" s="5" t="s">
        <v>520</v>
      </c>
      <c r="D3909" s="5">
        <v>1232</v>
      </c>
      <c r="E3909" s="5">
        <v>36505</v>
      </c>
      <c r="F3909" s="5">
        <v>12652</v>
      </c>
      <c r="G3909" s="5">
        <v>29795</v>
      </c>
      <c r="H3909" s="5">
        <v>6698</v>
      </c>
      <c r="I3909" s="5">
        <v>535</v>
      </c>
      <c r="J3909" s="5">
        <v>0</v>
      </c>
      <c r="K3909" s="5">
        <v>-18</v>
      </c>
      <c r="L3909" s="5">
        <v>2914</v>
      </c>
      <c r="M3909" s="5">
        <v>957</v>
      </c>
      <c r="N3909" s="5">
        <v>1975</v>
      </c>
      <c r="O3909" s="5">
        <v>301010</v>
      </c>
      <c r="P3909" s="3"/>
      <c r="Q3909" s="3"/>
    </row>
    <row r="3910" spans="1:17" x14ac:dyDescent="0.2">
      <c r="A3910" s="2">
        <v>2017</v>
      </c>
      <c r="B3910" s="1" t="s">
        <v>519</v>
      </c>
      <c r="C3910" s="2" t="s">
        <v>520</v>
      </c>
      <c r="D3910" s="2">
        <v>1508</v>
      </c>
      <c r="E3910" s="2">
        <v>37197</v>
      </c>
      <c r="F3910" s="2">
        <v>13468</v>
      </c>
      <c r="G3910" s="2">
        <v>30292</v>
      </c>
      <c r="H3910" s="2">
        <v>6931</v>
      </c>
      <c r="I3910" s="2">
        <v>613</v>
      </c>
      <c r="J3910" s="2">
        <v>0</v>
      </c>
      <c r="K3910" s="2">
        <v>-18</v>
      </c>
      <c r="L3910" s="2">
        <v>1484</v>
      </c>
      <c r="M3910" s="2">
        <v>-405</v>
      </c>
      <c r="N3910" s="2">
        <v>1907</v>
      </c>
      <c r="O3910" s="2">
        <v>301010</v>
      </c>
      <c r="P3910" s="3"/>
      <c r="Q3910" s="3"/>
    </row>
    <row r="3911" spans="1:17" x14ac:dyDescent="0.2">
      <c r="A3911" s="5">
        <v>2018</v>
      </c>
      <c r="B3911" s="4" t="s">
        <v>519</v>
      </c>
      <c r="C3911" s="5" t="s">
        <v>520</v>
      </c>
      <c r="D3911" s="5">
        <v>1610</v>
      </c>
      <c r="E3911" s="5">
        <v>38118</v>
      </c>
      <c r="F3911" s="5">
        <v>14429</v>
      </c>
      <c r="G3911" s="5">
        <v>30283</v>
      </c>
      <c r="H3911" s="5">
        <v>7886</v>
      </c>
      <c r="I3911" s="5">
        <v>620</v>
      </c>
      <c r="J3911" s="5">
        <v>0</v>
      </c>
      <c r="K3911" s="5">
        <v>-32</v>
      </c>
      <c r="L3911" s="5">
        <v>3978</v>
      </c>
      <c r="M3911" s="5">
        <v>900</v>
      </c>
      <c r="N3911" s="5">
        <v>3110</v>
      </c>
      <c r="O3911" s="5">
        <v>301010</v>
      </c>
      <c r="P3911" s="3"/>
      <c r="Q3911" s="3"/>
    </row>
    <row r="3912" spans="1:17" x14ac:dyDescent="0.2">
      <c r="A3912" s="2">
        <v>2019</v>
      </c>
      <c r="B3912" s="1" t="s">
        <v>519</v>
      </c>
      <c r="C3912" s="2" t="s">
        <v>520</v>
      </c>
      <c r="D3912" s="2">
        <v>1578</v>
      </c>
      <c r="E3912" s="2">
        <v>45164</v>
      </c>
      <c r="F3912" s="2">
        <v>21178</v>
      </c>
      <c r="G3912" s="2">
        <v>36591</v>
      </c>
      <c r="H3912" s="2">
        <v>8573</v>
      </c>
      <c r="I3912" s="2">
        <v>603</v>
      </c>
      <c r="J3912" s="2">
        <v>0</v>
      </c>
      <c r="K3912" s="2">
        <v>-147</v>
      </c>
      <c r="L3912" s="2">
        <v>1981</v>
      </c>
      <c r="M3912" s="2">
        <v>469</v>
      </c>
      <c r="N3912" s="2">
        <v>1659</v>
      </c>
      <c r="O3912" s="2">
        <v>301010</v>
      </c>
      <c r="P3912" s="3"/>
      <c r="Q3912" s="3"/>
    </row>
    <row r="3913" spans="1:17" x14ac:dyDescent="0.2">
      <c r="A3913" s="5">
        <v>2003</v>
      </c>
      <c r="B3913" s="4" t="s">
        <v>521</v>
      </c>
      <c r="C3913" s="5" t="s">
        <v>522</v>
      </c>
      <c r="D3913" s="5">
        <v>147.03299999999999</v>
      </c>
      <c r="E3913" s="5">
        <v>6698.45</v>
      </c>
      <c r="F3913" s="5">
        <v>1088.502</v>
      </c>
      <c r="G3913" s="5">
        <v>2507.1109999999999</v>
      </c>
      <c r="H3913" s="5">
        <v>4191.3389999999999</v>
      </c>
      <c r="I3913" s="5">
        <v>79.001000000000005</v>
      </c>
      <c r="J3913" s="5">
        <v>2.3090000000000002</v>
      </c>
      <c r="K3913" s="5">
        <v>0</v>
      </c>
      <c r="L3913" s="5">
        <v>950.37300000000005</v>
      </c>
      <c r="M3913" s="5">
        <v>359.221</v>
      </c>
      <c r="N3913" s="5">
        <v>591.15200000000004</v>
      </c>
      <c r="O3913" s="5">
        <v>255030</v>
      </c>
      <c r="P3913" s="3"/>
      <c r="Q3913" s="3"/>
    </row>
    <row r="3914" spans="1:17" x14ac:dyDescent="0.2">
      <c r="A3914" s="2">
        <v>2004</v>
      </c>
      <c r="B3914" s="1" t="s">
        <v>521</v>
      </c>
      <c r="C3914" s="2" t="s">
        <v>522</v>
      </c>
      <c r="D3914" s="2">
        <v>205.48400000000001</v>
      </c>
      <c r="E3914" s="2">
        <v>7979.299</v>
      </c>
      <c r="F3914" s="2">
        <v>1106.905</v>
      </c>
      <c r="G3914" s="2">
        <v>3012.5709999999999</v>
      </c>
      <c r="H3914" s="2">
        <v>4966.7280000000001</v>
      </c>
      <c r="I3914" s="2">
        <v>77.444000000000003</v>
      </c>
      <c r="J3914" s="2">
        <v>1.6950000000000001</v>
      </c>
      <c r="K3914" s="2">
        <v>0</v>
      </c>
      <c r="L3914" s="2">
        <v>1174.25</v>
      </c>
      <c r="M3914" s="2">
        <v>443.87</v>
      </c>
      <c r="N3914" s="2">
        <v>730.38</v>
      </c>
      <c r="O3914" s="2">
        <v>255030</v>
      </c>
      <c r="P3914" s="3"/>
      <c r="Q3914" s="3"/>
    </row>
    <row r="3915" spans="1:17" x14ac:dyDescent="0.2">
      <c r="A3915" s="5">
        <v>2005</v>
      </c>
      <c r="B3915" s="4" t="s">
        <v>521</v>
      </c>
      <c r="C3915" s="5" t="s">
        <v>522</v>
      </c>
      <c r="D3915" s="5">
        <v>286.916</v>
      </c>
      <c r="E3915" s="5">
        <v>9153.0380000000005</v>
      </c>
      <c r="F3915" s="5">
        <v>1154.0450000000001</v>
      </c>
      <c r="G3915" s="5">
        <v>3195.7</v>
      </c>
      <c r="H3915" s="5">
        <v>5957.3379999999997</v>
      </c>
      <c r="I3915" s="5">
        <v>79.382999999999996</v>
      </c>
      <c r="J3915" s="5">
        <v>1.6950000000000001</v>
      </c>
      <c r="K3915" s="5">
        <v>0</v>
      </c>
      <c r="L3915" s="5">
        <v>1345.79</v>
      </c>
      <c r="M3915" s="5">
        <v>503.83</v>
      </c>
      <c r="N3915" s="5">
        <v>841.96</v>
      </c>
      <c r="O3915" s="5">
        <v>255030</v>
      </c>
      <c r="P3915" s="3"/>
      <c r="Q3915" s="3"/>
    </row>
    <row r="3916" spans="1:17" x14ac:dyDescent="0.2">
      <c r="A3916" s="2">
        <v>2006</v>
      </c>
      <c r="B3916" s="1" t="s">
        <v>521</v>
      </c>
      <c r="C3916" s="2" t="s">
        <v>522</v>
      </c>
      <c r="D3916" s="2">
        <v>620.4</v>
      </c>
      <c r="E3916" s="2">
        <v>9041.1769999999997</v>
      </c>
      <c r="F3916" s="2">
        <v>1058.8979999999999</v>
      </c>
      <c r="G3916" s="2">
        <v>3437.7820000000002</v>
      </c>
      <c r="H3916" s="2">
        <v>5603.3950000000004</v>
      </c>
      <c r="I3916" s="2">
        <v>74.427000000000007</v>
      </c>
      <c r="J3916" s="2">
        <v>26.387</v>
      </c>
      <c r="K3916" s="2">
        <v>0</v>
      </c>
      <c r="L3916" s="2">
        <v>1774.4449999999999</v>
      </c>
      <c r="M3916" s="2">
        <v>665.76400000000001</v>
      </c>
      <c r="N3916" s="2">
        <v>1108.681</v>
      </c>
      <c r="O3916" s="2">
        <v>255030</v>
      </c>
      <c r="P3916" s="3"/>
      <c r="Q3916" s="3"/>
    </row>
    <row r="3917" spans="1:17" x14ac:dyDescent="0.2">
      <c r="A3917" s="5">
        <v>2007</v>
      </c>
      <c r="B3917" s="4" t="s">
        <v>521</v>
      </c>
      <c r="C3917" s="5" t="s">
        <v>522</v>
      </c>
      <c r="D3917" s="5">
        <v>663.67100000000005</v>
      </c>
      <c r="E3917" s="5">
        <v>10560.082</v>
      </c>
      <c r="F3917" s="5">
        <v>2064.576</v>
      </c>
      <c r="G3917" s="5">
        <v>4458.4790000000003</v>
      </c>
      <c r="H3917" s="5">
        <v>6101.6030000000001</v>
      </c>
      <c r="I3917" s="5">
        <v>98.712000000000003</v>
      </c>
      <c r="J3917" s="5">
        <v>19.995999999999999</v>
      </c>
      <c r="K3917" s="5">
        <v>0</v>
      </c>
      <c r="L3917" s="5">
        <v>1742.0609999999999</v>
      </c>
      <c r="M3917" s="5">
        <v>658.21</v>
      </c>
      <c r="N3917" s="5">
        <v>1083.8510000000001</v>
      </c>
      <c r="O3917" s="5">
        <v>255030</v>
      </c>
      <c r="P3917" s="3"/>
      <c r="Q3917" s="3"/>
    </row>
    <row r="3918" spans="1:17" x14ac:dyDescent="0.2">
      <c r="A3918" s="2">
        <v>2008</v>
      </c>
      <c r="B3918" s="1" t="s">
        <v>521</v>
      </c>
      <c r="C3918" s="2" t="s">
        <v>522</v>
      </c>
      <c r="D3918" s="2">
        <v>676</v>
      </c>
      <c r="E3918" s="2">
        <v>11334</v>
      </c>
      <c r="F3918" s="2">
        <v>2070</v>
      </c>
      <c r="G3918" s="2">
        <v>4595</v>
      </c>
      <c r="H3918" s="2">
        <v>6739</v>
      </c>
      <c r="I3918" s="2">
        <v>140</v>
      </c>
      <c r="J3918" s="2">
        <v>21</v>
      </c>
      <c r="K3918" s="2">
        <v>0</v>
      </c>
      <c r="L3918" s="2">
        <v>1425</v>
      </c>
      <c r="M3918" s="2">
        <v>540</v>
      </c>
      <c r="N3918" s="2">
        <v>885</v>
      </c>
      <c r="O3918" s="2">
        <v>255030</v>
      </c>
      <c r="P3918" s="3"/>
      <c r="Q3918" s="3"/>
    </row>
    <row r="3919" spans="1:17" x14ac:dyDescent="0.2">
      <c r="A3919" s="5">
        <v>2009</v>
      </c>
      <c r="B3919" s="4" t="s">
        <v>521</v>
      </c>
      <c r="C3919" s="5" t="s">
        <v>522</v>
      </c>
      <c r="D3919" s="5">
        <v>2267</v>
      </c>
      <c r="E3919" s="5">
        <v>13160</v>
      </c>
      <c r="F3919" s="5">
        <v>2068</v>
      </c>
      <c r="G3919" s="5">
        <v>5307</v>
      </c>
      <c r="H3919" s="5">
        <v>7853</v>
      </c>
      <c r="I3919" s="5">
        <v>139</v>
      </c>
      <c r="J3919" s="5">
        <v>10</v>
      </c>
      <c r="K3919" s="5">
        <v>0</v>
      </c>
      <c r="L3919" s="5">
        <v>1588</v>
      </c>
      <c r="M3919" s="5">
        <v>597</v>
      </c>
      <c r="N3919" s="5">
        <v>991</v>
      </c>
      <c r="O3919" s="5">
        <v>255030</v>
      </c>
      <c r="P3919" s="3"/>
      <c r="Q3919" s="3"/>
    </row>
    <row r="3920" spans="1:17" x14ac:dyDescent="0.2">
      <c r="A3920" s="2">
        <v>2010</v>
      </c>
      <c r="B3920" s="1" t="s">
        <v>521</v>
      </c>
      <c r="C3920" s="2" t="s">
        <v>522</v>
      </c>
      <c r="D3920" s="2">
        <v>2277</v>
      </c>
      <c r="E3920" s="2">
        <v>14779</v>
      </c>
      <c r="F3920" s="2">
        <v>3998</v>
      </c>
      <c r="G3920" s="2">
        <v>6929</v>
      </c>
      <c r="H3920" s="2">
        <v>7850</v>
      </c>
      <c r="I3920" s="2">
        <v>319</v>
      </c>
      <c r="J3920" s="2">
        <v>9</v>
      </c>
      <c r="K3920" s="2">
        <v>0</v>
      </c>
      <c r="L3920" s="2">
        <v>1788</v>
      </c>
      <c r="M3920" s="2">
        <v>668</v>
      </c>
      <c r="N3920" s="2">
        <v>1120</v>
      </c>
      <c r="O3920" s="2">
        <v>255030</v>
      </c>
      <c r="P3920" s="3"/>
      <c r="Q3920" s="3"/>
    </row>
    <row r="3921" spans="1:17" x14ac:dyDescent="0.2">
      <c r="A3921" s="5">
        <v>2011</v>
      </c>
      <c r="B3921" s="4" t="s">
        <v>521</v>
      </c>
      <c r="C3921" s="5" t="s">
        <v>522</v>
      </c>
      <c r="D3921" s="5">
        <v>1205</v>
      </c>
      <c r="E3921" s="5">
        <v>14094</v>
      </c>
      <c r="F3921" s="5">
        <v>4244</v>
      </c>
      <c r="G3921" s="5">
        <v>7586</v>
      </c>
      <c r="H3921" s="5">
        <v>6508</v>
      </c>
      <c r="I3921" s="5">
        <v>309</v>
      </c>
      <c r="J3921" s="5">
        <v>4</v>
      </c>
      <c r="K3921" s="5">
        <v>0</v>
      </c>
      <c r="L3921" s="5">
        <v>1859</v>
      </c>
      <c r="M3921" s="5">
        <v>692</v>
      </c>
      <c r="N3921" s="5">
        <v>1167</v>
      </c>
      <c r="O3921" s="5">
        <v>255030</v>
      </c>
      <c r="P3921" s="3"/>
      <c r="Q3921" s="3"/>
    </row>
    <row r="3922" spans="1:17" x14ac:dyDescent="0.2">
      <c r="A3922" s="2">
        <v>2012</v>
      </c>
      <c r="B3922" s="1" t="s">
        <v>521</v>
      </c>
      <c r="C3922" s="2" t="s">
        <v>522</v>
      </c>
      <c r="D3922" s="2">
        <v>537</v>
      </c>
      <c r="E3922" s="2">
        <v>13905</v>
      </c>
      <c r="F3922" s="2">
        <v>4553</v>
      </c>
      <c r="G3922" s="2">
        <v>7857</v>
      </c>
      <c r="H3922" s="2">
        <v>6048</v>
      </c>
      <c r="I3922" s="2">
        <v>329</v>
      </c>
      <c r="J3922" s="2"/>
      <c r="K3922" s="2">
        <v>0</v>
      </c>
      <c r="L3922" s="2">
        <v>1561</v>
      </c>
      <c r="M3922" s="2">
        <v>575</v>
      </c>
      <c r="N3922" s="2">
        <v>986</v>
      </c>
      <c r="O3922" s="2">
        <v>255030</v>
      </c>
      <c r="P3922" s="3"/>
      <c r="Q3922" s="3"/>
    </row>
    <row r="3923" spans="1:17" x14ac:dyDescent="0.2">
      <c r="A3923" s="5">
        <v>2013</v>
      </c>
      <c r="B3923" s="4" t="s">
        <v>521</v>
      </c>
      <c r="C3923" s="5" t="s">
        <v>522</v>
      </c>
      <c r="D3923" s="5">
        <v>971</v>
      </c>
      <c r="E3923" s="5">
        <v>14378</v>
      </c>
      <c r="F3923" s="5">
        <v>4861</v>
      </c>
      <c r="G3923" s="5">
        <v>8400</v>
      </c>
      <c r="H3923" s="5">
        <v>5978</v>
      </c>
      <c r="I3923" s="5">
        <v>339</v>
      </c>
      <c r="J3923" s="5"/>
      <c r="K3923" s="5">
        <v>0</v>
      </c>
      <c r="L3923" s="5">
        <v>1404</v>
      </c>
      <c r="M3923" s="5">
        <v>515</v>
      </c>
      <c r="N3923" s="5">
        <v>889</v>
      </c>
      <c r="O3923" s="5">
        <v>255030</v>
      </c>
      <c r="P3923" s="3"/>
      <c r="Q3923" s="3"/>
    </row>
    <row r="3924" spans="1:17" x14ac:dyDescent="0.2">
      <c r="A3924" s="2">
        <v>2014</v>
      </c>
      <c r="B3924" s="1" t="s">
        <v>521</v>
      </c>
      <c r="C3924" s="2" t="s">
        <v>522</v>
      </c>
      <c r="D3924" s="2">
        <v>1407</v>
      </c>
      <c r="E3924" s="2">
        <v>14431</v>
      </c>
      <c r="F3924" s="2">
        <v>4761</v>
      </c>
      <c r="G3924" s="2">
        <v>8440</v>
      </c>
      <c r="H3924" s="2">
        <v>5991</v>
      </c>
      <c r="I3924" s="2">
        <v>342</v>
      </c>
      <c r="J3924" s="2"/>
      <c r="K3924" s="2">
        <v>0</v>
      </c>
      <c r="L3924" s="2">
        <v>1349</v>
      </c>
      <c r="M3924" s="2">
        <v>482</v>
      </c>
      <c r="N3924" s="2">
        <v>867</v>
      </c>
      <c r="O3924" s="2">
        <v>255030</v>
      </c>
      <c r="P3924" s="3"/>
      <c r="Q3924" s="3"/>
    </row>
    <row r="3925" spans="1:17" x14ac:dyDescent="0.2">
      <c r="A3925" s="5">
        <v>2015</v>
      </c>
      <c r="B3925" s="4" t="s">
        <v>521</v>
      </c>
      <c r="C3925" s="5" t="s">
        <v>522</v>
      </c>
      <c r="D3925" s="5">
        <v>707</v>
      </c>
      <c r="E3925" s="5">
        <v>13606</v>
      </c>
      <c r="F3925" s="5">
        <v>4708</v>
      </c>
      <c r="G3925" s="5">
        <v>8115</v>
      </c>
      <c r="H3925" s="5">
        <v>5491</v>
      </c>
      <c r="I3925" s="5">
        <v>327</v>
      </c>
      <c r="J3925" s="5"/>
      <c r="K3925" s="5">
        <v>0</v>
      </c>
      <c r="L3925" s="5">
        <v>1057</v>
      </c>
      <c r="M3925" s="5">
        <v>384</v>
      </c>
      <c r="N3925" s="5">
        <v>673</v>
      </c>
      <c r="O3925" s="5">
        <v>255030</v>
      </c>
      <c r="P3925" s="3"/>
      <c r="Q3925" s="3"/>
    </row>
    <row r="3926" spans="1:17" x14ac:dyDescent="0.2">
      <c r="A3926" s="2">
        <v>2016</v>
      </c>
      <c r="B3926" s="1" t="s">
        <v>521</v>
      </c>
      <c r="C3926" s="2" t="s">
        <v>522</v>
      </c>
      <c r="D3926" s="2">
        <v>1074</v>
      </c>
      <c r="E3926" s="2">
        <v>13574</v>
      </c>
      <c r="F3926" s="2">
        <v>4611</v>
      </c>
      <c r="G3926" s="2">
        <v>8397</v>
      </c>
      <c r="H3926" s="2">
        <v>5177</v>
      </c>
      <c r="I3926" s="2">
        <v>309</v>
      </c>
      <c r="J3926" s="2"/>
      <c r="K3926" s="2">
        <v>0</v>
      </c>
      <c r="L3926" s="2">
        <v>875</v>
      </c>
      <c r="M3926" s="2">
        <v>319</v>
      </c>
      <c r="N3926" s="2">
        <v>556</v>
      </c>
      <c r="O3926" s="2">
        <v>255030</v>
      </c>
      <c r="P3926" s="3"/>
      <c r="Q3926" s="3"/>
    </row>
    <row r="3927" spans="1:17" x14ac:dyDescent="0.2">
      <c r="A3927" s="5">
        <v>2017</v>
      </c>
      <c r="B3927" s="4" t="s">
        <v>521</v>
      </c>
      <c r="C3927" s="5" t="s">
        <v>522</v>
      </c>
      <c r="D3927" s="5">
        <v>1308</v>
      </c>
      <c r="E3927" s="5">
        <v>13340</v>
      </c>
      <c r="F3927" s="5">
        <v>4514</v>
      </c>
      <c r="G3927" s="5">
        <v>7914</v>
      </c>
      <c r="H3927" s="5">
        <v>5426</v>
      </c>
      <c r="I3927" s="5">
        <v>300</v>
      </c>
      <c r="J3927" s="5"/>
      <c r="K3927" s="5">
        <v>0</v>
      </c>
      <c r="L3927" s="5">
        <v>1117</v>
      </c>
      <c r="M3927" s="5">
        <v>258</v>
      </c>
      <c r="N3927" s="5">
        <v>859</v>
      </c>
      <c r="O3927" s="5">
        <v>255030</v>
      </c>
      <c r="P3927" s="3"/>
      <c r="Q3927" s="3"/>
    </row>
    <row r="3928" spans="1:17" x14ac:dyDescent="0.2">
      <c r="A3928" s="2">
        <v>2018</v>
      </c>
      <c r="B3928" s="1" t="s">
        <v>521</v>
      </c>
      <c r="C3928" s="2" t="s">
        <v>522</v>
      </c>
      <c r="D3928" s="2">
        <v>934</v>
      </c>
      <c r="E3928" s="2">
        <v>12469</v>
      </c>
      <c r="F3928" s="2">
        <v>3499</v>
      </c>
      <c r="G3928" s="2">
        <v>6942</v>
      </c>
      <c r="H3928" s="2">
        <v>5527</v>
      </c>
      <c r="I3928" s="2">
        <v>256</v>
      </c>
      <c r="J3928" s="2"/>
      <c r="K3928" s="2">
        <v>0</v>
      </c>
      <c r="L3928" s="2">
        <v>1042</v>
      </c>
      <c r="M3928" s="2">
        <v>241</v>
      </c>
      <c r="N3928" s="2">
        <v>801</v>
      </c>
      <c r="O3928" s="2">
        <v>255030</v>
      </c>
      <c r="P3928" s="3"/>
      <c r="Q3928" s="3"/>
    </row>
    <row r="3929" spans="1:17" x14ac:dyDescent="0.2">
      <c r="A3929" s="5">
        <v>2019</v>
      </c>
      <c r="B3929" s="4" t="s">
        <v>521</v>
      </c>
      <c r="C3929" s="5" t="s">
        <v>522</v>
      </c>
      <c r="D3929" s="5">
        <v>723</v>
      </c>
      <c r="E3929" s="5">
        <v>14555</v>
      </c>
      <c r="F3929" s="5">
        <v>6124</v>
      </c>
      <c r="G3929" s="5">
        <v>9105</v>
      </c>
      <c r="H3929" s="5">
        <v>5450</v>
      </c>
      <c r="I3929" s="5">
        <v>207</v>
      </c>
      <c r="J3929" s="5"/>
      <c r="K3929" s="5">
        <v>0</v>
      </c>
      <c r="L3929" s="5">
        <v>901</v>
      </c>
      <c r="M3929" s="5">
        <v>210</v>
      </c>
      <c r="N3929" s="5">
        <v>691</v>
      </c>
      <c r="O3929" s="5">
        <v>255030</v>
      </c>
      <c r="P3929" s="3"/>
      <c r="Q3929" s="3"/>
    </row>
    <row r="3930" spans="1:17" x14ac:dyDescent="0.2">
      <c r="A3930" s="2">
        <v>2004</v>
      </c>
      <c r="B3930" s="1" t="s">
        <v>523</v>
      </c>
      <c r="C3930" s="2" t="s">
        <v>524</v>
      </c>
      <c r="D3930" s="2">
        <v>38.6</v>
      </c>
      <c r="E3930" s="2">
        <v>2440.6</v>
      </c>
      <c r="F3930" s="2">
        <v>665.7</v>
      </c>
      <c r="G3930" s="2">
        <v>1416.1</v>
      </c>
      <c r="H3930" s="2">
        <v>1024.5</v>
      </c>
      <c r="I3930" s="2">
        <v>44.4</v>
      </c>
      <c r="J3930" s="2"/>
      <c r="K3930" s="2"/>
      <c r="L3930" s="2">
        <v>48</v>
      </c>
      <c r="M3930" s="2">
        <v>23.6</v>
      </c>
      <c r="N3930" s="2">
        <v>24.4</v>
      </c>
      <c r="O3930" s="2">
        <v>203040</v>
      </c>
      <c r="P3930" s="3"/>
      <c r="Q3930" s="3"/>
    </row>
    <row r="3931" spans="1:17" x14ac:dyDescent="0.2">
      <c r="A3931" s="5">
        <v>2005</v>
      </c>
      <c r="B3931" s="4" t="s">
        <v>523</v>
      </c>
      <c r="C3931" s="5" t="s">
        <v>524</v>
      </c>
      <c r="D3931" s="5">
        <v>31.1</v>
      </c>
      <c r="E3931" s="5">
        <v>4423.6000000000004</v>
      </c>
      <c r="F3931" s="5">
        <v>1860.6</v>
      </c>
      <c r="G3931" s="5">
        <v>2997.4</v>
      </c>
      <c r="H3931" s="5">
        <v>1426.2</v>
      </c>
      <c r="I3931" s="5">
        <v>133.5</v>
      </c>
      <c r="J3931" s="5"/>
      <c r="K3931" s="5">
        <v>-17.8</v>
      </c>
      <c r="L3931" s="5">
        <v>76</v>
      </c>
      <c r="M3931" s="5">
        <v>-7.1</v>
      </c>
      <c r="N3931" s="5">
        <v>100.9</v>
      </c>
      <c r="O3931" s="5">
        <v>203040</v>
      </c>
      <c r="P3931" s="3"/>
      <c r="Q3931" s="3"/>
    </row>
    <row r="3932" spans="1:17" x14ac:dyDescent="0.2">
      <c r="A3932" s="2">
        <v>2006</v>
      </c>
      <c r="B3932" s="1" t="s">
        <v>523</v>
      </c>
      <c r="C3932" s="2" t="s">
        <v>524</v>
      </c>
      <c r="D3932" s="2">
        <v>105.5</v>
      </c>
      <c r="E3932" s="2">
        <v>4637.3</v>
      </c>
      <c r="F3932" s="2">
        <v>1757</v>
      </c>
      <c r="G3932" s="2">
        <v>2954.6</v>
      </c>
      <c r="H3932" s="2">
        <v>1582.4</v>
      </c>
      <c r="I3932" s="2">
        <v>167.2</v>
      </c>
      <c r="J3932" s="2"/>
      <c r="K3932" s="2">
        <v>0.3</v>
      </c>
      <c r="L3932" s="2">
        <v>154.6</v>
      </c>
      <c r="M3932" s="2">
        <v>45.4</v>
      </c>
      <c r="N3932" s="2">
        <v>108.9</v>
      </c>
      <c r="O3932" s="2">
        <v>203040</v>
      </c>
      <c r="P3932" s="3"/>
      <c r="Q3932" s="3"/>
    </row>
    <row r="3933" spans="1:17" x14ac:dyDescent="0.2">
      <c r="A3933" s="5">
        <v>2007</v>
      </c>
      <c r="B3933" s="4" t="s">
        <v>523</v>
      </c>
      <c r="C3933" s="5" t="s">
        <v>524</v>
      </c>
      <c r="D3933" s="5">
        <v>67</v>
      </c>
      <c r="E3933" s="5">
        <v>4928.2</v>
      </c>
      <c r="F3933" s="5">
        <v>1755.9</v>
      </c>
      <c r="G3933" s="5">
        <v>2958.9</v>
      </c>
      <c r="H3933" s="5">
        <v>1726.3</v>
      </c>
      <c r="I3933" s="5">
        <v>156.69999999999999</v>
      </c>
      <c r="J3933" s="5"/>
      <c r="K3933" s="5">
        <v>0.4</v>
      </c>
      <c r="L3933" s="5">
        <v>221.3</v>
      </c>
      <c r="M3933" s="5">
        <v>67.099999999999994</v>
      </c>
      <c r="N3933" s="5">
        <v>153.80000000000001</v>
      </c>
      <c r="O3933" s="5">
        <v>203040</v>
      </c>
      <c r="P3933" s="3"/>
      <c r="Q3933" s="3"/>
    </row>
    <row r="3934" spans="1:17" x14ac:dyDescent="0.2">
      <c r="A3934" s="2">
        <v>2008</v>
      </c>
      <c r="B3934" s="1" t="s">
        <v>523</v>
      </c>
      <c r="C3934" s="2" t="s">
        <v>524</v>
      </c>
      <c r="D3934" s="2">
        <v>263.89999999999998</v>
      </c>
      <c r="E3934" s="2">
        <v>5442.7</v>
      </c>
      <c r="F3934" s="2">
        <v>2086.1</v>
      </c>
      <c r="G3934" s="2">
        <v>3257.5</v>
      </c>
      <c r="H3934" s="2">
        <v>1911.5</v>
      </c>
      <c r="I3934" s="2">
        <v>143.30000000000001</v>
      </c>
      <c r="J3934" s="2"/>
      <c r="K3934" s="2">
        <v>0.3</v>
      </c>
      <c r="L3934" s="2">
        <v>248.7</v>
      </c>
      <c r="M3934" s="2">
        <v>64.5</v>
      </c>
      <c r="N3934" s="2">
        <v>183.9</v>
      </c>
      <c r="O3934" s="2">
        <v>203040</v>
      </c>
      <c r="P3934" s="3"/>
      <c r="Q3934" s="3"/>
    </row>
    <row r="3935" spans="1:17" x14ac:dyDescent="0.2">
      <c r="A3935" s="5">
        <v>2009</v>
      </c>
      <c r="B3935" s="4" t="s">
        <v>523</v>
      </c>
      <c r="C3935" s="5" t="s">
        <v>524</v>
      </c>
      <c r="D3935" s="5">
        <v>153.30000000000001</v>
      </c>
      <c r="E3935" s="5">
        <v>5479.1</v>
      </c>
      <c r="F3935" s="5">
        <v>1980</v>
      </c>
      <c r="G3935" s="5">
        <v>3137.5</v>
      </c>
      <c r="H3935" s="5">
        <v>2058.8000000000002</v>
      </c>
      <c r="I3935" s="5">
        <v>176.5</v>
      </c>
      <c r="J3935" s="5"/>
      <c r="K3935" s="5">
        <v>1</v>
      </c>
      <c r="L3935" s="5">
        <v>103.6</v>
      </c>
      <c r="M3935" s="5">
        <v>34.6</v>
      </c>
      <c r="N3935" s="5">
        <v>68</v>
      </c>
      <c r="O3935" s="5">
        <v>203040</v>
      </c>
      <c r="P3935" s="3"/>
      <c r="Q3935" s="3"/>
    </row>
    <row r="3936" spans="1:17" x14ac:dyDescent="0.2">
      <c r="A3936" s="2">
        <v>2010</v>
      </c>
      <c r="B3936" s="1" t="s">
        <v>523</v>
      </c>
      <c r="C3936" s="2" t="s">
        <v>524</v>
      </c>
      <c r="D3936" s="2">
        <v>107.4</v>
      </c>
      <c r="E3936" s="2">
        <v>5640.9</v>
      </c>
      <c r="F3936" s="2">
        <v>1639.7</v>
      </c>
      <c r="G3936" s="2">
        <v>2927.2</v>
      </c>
      <c r="H3936" s="2">
        <v>2431.1</v>
      </c>
      <c r="I3936" s="2">
        <v>159.4</v>
      </c>
      <c r="J3936" s="2"/>
      <c r="K3936" s="2">
        <v>-0.2</v>
      </c>
      <c r="L3936" s="2">
        <v>289.2</v>
      </c>
      <c r="M3936" s="2">
        <v>109.2</v>
      </c>
      <c r="N3936" s="2">
        <v>180.2</v>
      </c>
      <c r="O3936" s="2">
        <v>203040</v>
      </c>
      <c r="P3936" s="3"/>
      <c r="Q3936" s="3"/>
    </row>
    <row r="3937" spans="1:17" x14ac:dyDescent="0.2">
      <c r="A3937" s="5">
        <v>2011</v>
      </c>
      <c r="B3937" s="4" t="s">
        <v>523</v>
      </c>
      <c r="C3937" s="5" t="s">
        <v>524</v>
      </c>
      <c r="D3937" s="5">
        <v>72.400000000000006</v>
      </c>
      <c r="E3937" s="5">
        <v>6173</v>
      </c>
      <c r="F3937" s="5">
        <v>1639.1</v>
      </c>
      <c r="G3937" s="5">
        <v>3114.3</v>
      </c>
      <c r="H3937" s="5">
        <v>2764.5</v>
      </c>
      <c r="I3937" s="5">
        <v>130.1</v>
      </c>
      <c r="J3937" s="5"/>
      <c r="K3937" s="5">
        <v>1.6</v>
      </c>
      <c r="L3937" s="5">
        <v>455</v>
      </c>
      <c r="M3937" s="5">
        <v>123.1</v>
      </c>
      <c r="N3937" s="5">
        <v>330.3</v>
      </c>
      <c r="O3937" s="5">
        <v>203040</v>
      </c>
      <c r="P3937" s="3"/>
      <c r="Q3937" s="3"/>
    </row>
    <row r="3938" spans="1:17" x14ac:dyDescent="0.2">
      <c r="A3938" s="2">
        <v>2012</v>
      </c>
      <c r="B3938" s="1" t="s">
        <v>523</v>
      </c>
      <c r="C3938" s="2" t="s">
        <v>524</v>
      </c>
      <c r="D3938" s="2">
        <v>72.599999999999994</v>
      </c>
      <c r="E3938" s="2">
        <v>6395.9</v>
      </c>
      <c r="F3938" s="2">
        <v>1607.8</v>
      </c>
      <c r="G3938" s="2">
        <v>2995.2</v>
      </c>
      <c r="H3938" s="2">
        <v>3096.6</v>
      </c>
      <c r="I3938" s="2">
        <v>101.3</v>
      </c>
      <c r="J3938" s="2"/>
      <c r="K3938" s="2">
        <v>2.1</v>
      </c>
      <c r="L3938" s="2">
        <v>616.4</v>
      </c>
      <c r="M3938" s="2">
        <v>237</v>
      </c>
      <c r="N3938" s="2">
        <v>377.3</v>
      </c>
      <c r="O3938" s="2">
        <v>203040</v>
      </c>
      <c r="P3938" s="3"/>
      <c r="Q3938" s="3"/>
    </row>
    <row r="3939" spans="1:17" x14ac:dyDescent="0.2">
      <c r="A3939" s="5">
        <v>2013</v>
      </c>
      <c r="B3939" s="4" t="s">
        <v>523</v>
      </c>
      <c r="C3939" s="5" t="s">
        <v>524</v>
      </c>
      <c r="D3939" s="5">
        <v>429.5</v>
      </c>
      <c r="E3939" s="5">
        <v>7435.4</v>
      </c>
      <c r="F3939" s="5">
        <v>2188.9</v>
      </c>
      <c r="G3939" s="5">
        <v>3758.8</v>
      </c>
      <c r="H3939" s="5">
        <v>3370.6</v>
      </c>
      <c r="I3939" s="5">
        <v>81.7</v>
      </c>
      <c r="J3939" s="5"/>
      <c r="K3939" s="5">
        <v>1.9</v>
      </c>
      <c r="L3939" s="5">
        <v>551.6</v>
      </c>
      <c r="M3939" s="5">
        <v>198.3</v>
      </c>
      <c r="N3939" s="5">
        <v>351.4</v>
      </c>
      <c r="O3939" s="5">
        <v>203040</v>
      </c>
      <c r="P3939" s="3"/>
      <c r="Q3939" s="3"/>
    </row>
    <row r="3940" spans="1:17" x14ac:dyDescent="0.2">
      <c r="A3940" s="2">
        <v>2014</v>
      </c>
      <c r="B3940" s="1" t="s">
        <v>523</v>
      </c>
      <c r="C3940" s="2" t="s">
        <v>524</v>
      </c>
      <c r="D3940" s="2">
        <v>348</v>
      </c>
      <c r="E3940" s="2">
        <v>8091</v>
      </c>
      <c r="F3940" s="2">
        <v>1865.8</v>
      </c>
      <c r="G3940" s="2">
        <v>4026.9</v>
      </c>
      <c r="H3940" s="2">
        <v>3755.5</v>
      </c>
      <c r="I3940" s="2">
        <v>73.7</v>
      </c>
      <c r="J3940" s="2"/>
      <c r="K3940" s="2">
        <v>1.7</v>
      </c>
      <c r="L3940" s="2">
        <v>713.1</v>
      </c>
      <c r="M3940" s="2">
        <v>208.8</v>
      </c>
      <c r="N3940" s="2">
        <v>502.6</v>
      </c>
      <c r="O3940" s="2">
        <v>203040</v>
      </c>
      <c r="P3940" s="3"/>
      <c r="Q3940" s="3"/>
    </row>
    <row r="3941" spans="1:17" x14ac:dyDescent="0.2">
      <c r="A3941" s="5">
        <v>2015</v>
      </c>
      <c r="B3941" s="4" t="s">
        <v>523</v>
      </c>
      <c r="C3941" s="5" t="s">
        <v>524</v>
      </c>
      <c r="D3941" s="5">
        <v>136.6</v>
      </c>
      <c r="E3941" s="5">
        <v>8341</v>
      </c>
      <c r="F3941" s="5">
        <v>2321.1</v>
      </c>
      <c r="G3941" s="5">
        <v>4116.3</v>
      </c>
      <c r="H3941" s="5">
        <v>3914.3</v>
      </c>
      <c r="I3941" s="5">
        <v>82.6</v>
      </c>
      <c r="J3941" s="5"/>
      <c r="K3941" s="5">
        <v>1.8</v>
      </c>
      <c r="L3941" s="5">
        <v>672.6</v>
      </c>
      <c r="M3941" s="5">
        <v>187.3</v>
      </c>
      <c r="N3941" s="5">
        <v>483.5</v>
      </c>
      <c r="O3941" s="5">
        <v>203040</v>
      </c>
      <c r="P3941" s="3"/>
      <c r="Q3941" s="3"/>
    </row>
    <row r="3942" spans="1:17" x14ac:dyDescent="0.2">
      <c r="A3942" s="2">
        <v>2016</v>
      </c>
      <c r="B3942" s="1" t="s">
        <v>523</v>
      </c>
      <c r="C3942" s="2" t="s">
        <v>524</v>
      </c>
      <c r="D3942" s="2">
        <v>170.6</v>
      </c>
      <c r="E3942" s="2">
        <v>8817.5</v>
      </c>
      <c r="F3942" s="2">
        <v>2296.9</v>
      </c>
      <c r="G3942" s="2">
        <v>4413</v>
      </c>
      <c r="H3942" s="2">
        <v>4089.9</v>
      </c>
      <c r="I3942" s="2">
        <v>98.2</v>
      </c>
      <c r="J3942" s="2"/>
      <c r="K3942" s="2">
        <v>1.8</v>
      </c>
      <c r="L3942" s="2">
        <v>662.7</v>
      </c>
      <c r="M3942" s="2">
        <v>182.8</v>
      </c>
      <c r="N3942" s="2">
        <v>478.1</v>
      </c>
      <c r="O3942" s="2">
        <v>203040</v>
      </c>
      <c r="P3942" s="3"/>
      <c r="Q3942" s="3"/>
    </row>
    <row r="3943" spans="1:17" x14ac:dyDescent="0.2">
      <c r="A3943" s="5">
        <v>2017</v>
      </c>
      <c r="B3943" s="4" t="s">
        <v>523</v>
      </c>
      <c r="C3943" s="5" t="s">
        <v>524</v>
      </c>
      <c r="D3943" s="5">
        <v>134.1</v>
      </c>
      <c r="E3943" s="5">
        <v>9198.7000000000007</v>
      </c>
      <c r="F3943" s="5">
        <v>2274.3000000000002</v>
      </c>
      <c r="G3943" s="5">
        <v>4333.3</v>
      </c>
      <c r="H3943" s="5">
        <v>4548.8999999999996</v>
      </c>
      <c r="I3943" s="5">
        <v>100.5</v>
      </c>
      <c r="J3943" s="5"/>
      <c r="K3943" s="5">
        <v>1.9</v>
      </c>
      <c r="L3943" s="5">
        <v>874.3</v>
      </c>
      <c r="M3943" s="5">
        <v>-89.6</v>
      </c>
      <c r="N3943" s="5">
        <v>962</v>
      </c>
      <c r="O3943" s="5">
        <v>203040</v>
      </c>
      <c r="P3943" s="3"/>
      <c r="Q3943" s="3"/>
    </row>
    <row r="3944" spans="1:17" x14ac:dyDescent="0.2">
      <c r="A3944" s="2">
        <v>2018</v>
      </c>
      <c r="B3944" s="1" t="s">
        <v>523</v>
      </c>
      <c r="C3944" s="2" t="s">
        <v>524</v>
      </c>
      <c r="D3944" s="2">
        <v>100.5</v>
      </c>
      <c r="E3944" s="2">
        <v>9469.7999999999993</v>
      </c>
      <c r="F3944" s="2">
        <v>2689.4</v>
      </c>
      <c r="G3944" s="2">
        <v>4337.1000000000004</v>
      </c>
      <c r="H3944" s="2">
        <v>4813</v>
      </c>
      <c r="I3944" s="2">
        <v>110.2</v>
      </c>
      <c r="J3944" s="2"/>
      <c r="K3944" s="2">
        <v>2</v>
      </c>
      <c r="L3944" s="2">
        <v>886.9</v>
      </c>
      <c r="M3944" s="2">
        <v>257.5</v>
      </c>
      <c r="N3944" s="2">
        <v>627.4</v>
      </c>
      <c r="O3944" s="2">
        <v>203040</v>
      </c>
      <c r="P3944" s="3"/>
      <c r="Q3944" s="3"/>
    </row>
    <row r="3945" spans="1:17" x14ac:dyDescent="0.2">
      <c r="A3945" s="5">
        <v>2019</v>
      </c>
      <c r="B3945" s="4" t="s">
        <v>523</v>
      </c>
      <c r="C3945" s="5" t="s">
        <v>524</v>
      </c>
      <c r="D3945" s="5">
        <v>148.80000000000001</v>
      </c>
      <c r="E3945" s="5">
        <v>9786.7999999999993</v>
      </c>
      <c r="F3945" s="5">
        <v>3377.1</v>
      </c>
      <c r="G3945" s="5">
        <v>5040.8999999999996</v>
      </c>
      <c r="H3945" s="5">
        <v>4422.5</v>
      </c>
      <c r="I3945" s="5">
        <v>115.9</v>
      </c>
      <c r="J3945" s="5"/>
      <c r="K3945" s="5">
        <v>1.9</v>
      </c>
      <c r="L3945" s="5">
        <v>788.4</v>
      </c>
      <c r="M3945" s="5">
        <v>247.6</v>
      </c>
      <c r="N3945" s="5">
        <v>538.9</v>
      </c>
      <c r="O3945" s="5">
        <v>203040</v>
      </c>
      <c r="P3945" s="3"/>
      <c r="Q3945" s="3"/>
    </row>
    <row r="3946" spans="1:17" x14ac:dyDescent="0.2">
      <c r="A3946" s="2">
        <v>2004</v>
      </c>
      <c r="B3946" s="1" t="s">
        <v>525</v>
      </c>
      <c r="C3946" s="2" t="s">
        <v>526</v>
      </c>
      <c r="D3946" s="2">
        <v>8651.1</v>
      </c>
      <c r="E3946" s="2">
        <v>73634.899999999994</v>
      </c>
      <c r="F3946" s="2">
        <v>6990.3</v>
      </c>
      <c r="G3946" s="2">
        <v>59799.1</v>
      </c>
      <c r="H3946" s="2">
        <v>12156</v>
      </c>
      <c r="I3946" s="2">
        <v>324.10000000000002</v>
      </c>
      <c r="J3946" s="2">
        <v>0</v>
      </c>
      <c r="K3946" s="2">
        <v>57.3</v>
      </c>
      <c r="L3946" s="2">
        <v>1828.8</v>
      </c>
      <c r="M3946" s="2">
        <v>536.20000000000005</v>
      </c>
      <c r="N3946" s="2">
        <v>1235.3</v>
      </c>
      <c r="O3946" s="2">
        <v>403010</v>
      </c>
      <c r="P3946" s="3"/>
      <c r="Q3946" s="3"/>
    </row>
    <row r="3947" spans="1:17" x14ac:dyDescent="0.2">
      <c r="A3947" s="5">
        <v>2005</v>
      </c>
      <c r="B3947" s="4" t="s">
        <v>525</v>
      </c>
      <c r="C3947" s="5" t="s">
        <v>526</v>
      </c>
      <c r="D3947" s="5">
        <v>10064.1</v>
      </c>
      <c r="E3947" s="5">
        <v>70675.600000000006</v>
      </c>
      <c r="F3947" s="5">
        <v>5206.8</v>
      </c>
      <c r="G3947" s="5">
        <v>55524.6</v>
      </c>
      <c r="H3947" s="5">
        <v>13092.1</v>
      </c>
      <c r="I3947" s="5">
        <v>364.2</v>
      </c>
      <c r="J3947" s="5">
        <v>0</v>
      </c>
      <c r="K3947" s="5">
        <v>163.19999999999999</v>
      </c>
      <c r="L3947" s="5">
        <v>1846.5</v>
      </c>
      <c r="M3947" s="5">
        <v>490.4</v>
      </c>
      <c r="N3947" s="5">
        <v>1211.5999999999999</v>
      </c>
      <c r="O3947" s="5">
        <v>403010</v>
      </c>
      <c r="P3947" s="3"/>
      <c r="Q3947" s="3"/>
    </row>
    <row r="3948" spans="1:17" x14ac:dyDescent="0.2">
      <c r="A3948" s="2">
        <v>2006</v>
      </c>
      <c r="B3948" s="1" t="s">
        <v>525</v>
      </c>
      <c r="C3948" s="2" t="s">
        <v>526</v>
      </c>
      <c r="D3948" s="2">
        <v>14555.4</v>
      </c>
      <c r="E3948" s="2">
        <v>76880.899999999994</v>
      </c>
      <c r="F3948" s="2">
        <v>5572.4</v>
      </c>
      <c r="G3948" s="2">
        <v>57482.8</v>
      </c>
      <c r="H3948" s="2">
        <v>16501.8</v>
      </c>
      <c r="I3948" s="2">
        <v>304.10000000000002</v>
      </c>
      <c r="J3948" s="2">
        <v>0</v>
      </c>
      <c r="K3948" s="2">
        <v>504.4</v>
      </c>
      <c r="L3948" s="2">
        <v>4472.1000000000004</v>
      </c>
      <c r="M3948" s="2">
        <v>1450.7</v>
      </c>
      <c r="N3948" s="2">
        <v>2491.3000000000002</v>
      </c>
      <c r="O3948" s="2">
        <v>403010</v>
      </c>
      <c r="P3948" s="3"/>
      <c r="Q3948" s="3"/>
    </row>
    <row r="3949" spans="1:17" x14ac:dyDescent="0.2">
      <c r="A3949" s="5">
        <v>2007</v>
      </c>
      <c r="B3949" s="4" t="s">
        <v>525</v>
      </c>
      <c r="C3949" s="5" t="s">
        <v>526</v>
      </c>
      <c r="D3949" s="5">
        <v>12872</v>
      </c>
      <c r="E3949" s="5">
        <v>76079</v>
      </c>
      <c r="F3949" s="5">
        <v>7258</v>
      </c>
      <c r="G3949" s="5">
        <v>54590</v>
      </c>
      <c r="H3949" s="5">
        <v>17591</v>
      </c>
      <c r="I3949" s="5">
        <v>374</v>
      </c>
      <c r="J3949" s="5">
        <v>0</v>
      </c>
      <c r="K3949" s="5">
        <v>613</v>
      </c>
      <c r="L3949" s="5">
        <v>4575</v>
      </c>
      <c r="M3949" s="5">
        <v>1481</v>
      </c>
      <c r="N3949" s="5">
        <v>2489</v>
      </c>
      <c r="O3949" s="5">
        <v>403010</v>
      </c>
      <c r="P3949" s="3"/>
      <c r="Q3949" s="3"/>
    </row>
    <row r="3950" spans="1:17" x14ac:dyDescent="0.2">
      <c r="A3950" s="2">
        <v>2008</v>
      </c>
      <c r="B3950" s="1" t="s">
        <v>525</v>
      </c>
      <c r="C3950" s="2" t="s">
        <v>526</v>
      </c>
      <c r="D3950" s="2">
        <v>9744</v>
      </c>
      <c r="E3950" s="2">
        <v>69857</v>
      </c>
      <c r="F3950" s="2">
        <v>8258</v>
      </c>
      <c r="G3950" s="2">
        <v>52735</v>
      </c>
      <c r="H3950" s="2">
        <v>13126</v>
      </c>
      <c r="I3950" s="2">
        <v>458</v>
      </c>
      <c r="J3950" s="2">
        <v>0</v>
      </c>
      <c r="K3950" s="2">
        <v>762</v>
      </c>
      <c r="L3950" s="2">
        <v>587</v>
      </c>
      <c r="M3950" s="2">
        <v>7</v>
      </c>
      <c r="N3950" s="2">
        <v>4319</v>
      </c>
      <c r="O3950" s="2">
        <v>403010</v>
      </c>
      <c r="P3950" s="3"/>
      <c r="Q3950" s="3"/>
    </row>
    <row r="3951" spans="1:17" x14ac:dyDescent="0.2">
      <c r="A3951" s="5">
        <v>2009</v>
      </c>
      <c r="B3951" s="4" t="s">
        <v>525</v>
      </c>
      <c r="C3951" s="5" t="s">
        <v>526</v>
      </c>
      <c r="D3951" s="5">
        <v>9364</v>
      </c>
      <c r="E3951" s="5">
        <v>74070</v>
      </c>
      <c r="F3951" s="5">
        <v>9485</v>
      </c>
      <c r="G3951" s="5">
        <v>52985</v>
      </c>
      <c r="H3951" s="5">
        <v>16899</v>
      </c>
      <c r="I3951" s="5">
        <v>477</v>
      </c>
      <c r="J3951" s="5">
        <v>0</v>
      </c>
      <c r="K3951" s="5">
        <v>819</v>
      </c>
      <c r="L3951" s="5">
        <v>1730</v>
      </c>
      <c r="M3951" s="5">
        <v>345</v>
      </c>
      <c r="N3951" s="5">
        <v>564</v>
      </c>
      <c r="O3951" s="5">
        <v>403010</v>
      </c>
      <c r="P3951" s="3"/>
      <c r="Q3951" s="3"/>
    </row>
    <row r="3952" spans="1:17" x14ac:dyDescent="0.2">
      <c r="A3952" s="2">
        <v>2010</v>
      </c>
      <c r="B3952" s="1" t="s">
        <v>525</v>
      </c>
      <c r="C3952" s="2" t="s">
        <v>526</v>
      </c>
      <c r="D3952" s="2">
        <v>9583</v>
      </c>
      <c r="E3952" s="2">
        <v>76277</v>
      </c>
      <c r="F3952" s="2">
        <v>9477</v>
      </c>
      <c r="G3952" s="2">
        <v>53171</v>
      </c>
      <c r="H3952" s="2">
        <v>18450</v>
      </c>
      <c r="I3952" s="2">
        <v>540</v>
      </c>
      <c r="J3952" s="2">
        <v>0</v>
      </c>
      <c r="K3952" s="2">
        <v>700</v>
      </c>
      <c r="L3952" s="2">
        <v>2902</v>
      </c>
      <c r="M3952" s="2">
        <v>895</v>
      </c>
      <c r="N3952" s="2">
        <v>1288</v>
      </c>
      <c r="O3952" s="2">
        <v>403010</v>
      </c>
      <c r="P3952" s="3"/>
      <c r="Q3952" s="3"/>
    </row>
    <row r="3953" spans="1:17" x14ac:dyDescent="0.2">
      <c r="A3953" s="5">
        <v>2011</v>
      </c>
      <c r="B3953" s="4" t="s">
        <v>525</v>
      </c>
      <c r="C3953" s="5" t="s">
        <v>526</v>
      </c>
      <c r="D3953" s="5">
        <v>7778</v>
      </c>
      <c r="E3953" s="5">
        <v>75375</v>
      </c>
      <c r="F3953" s="5">
        <v>9001</v>
      </c>
      <c r="G3953" s="5">
        <v>52102</v>
      </c>
      <c r="H3953" s="5">
        <v>18835</v>
      </c>
      <c r="I3953" s="5">
        <v>540</v>
      </c>
      <c r="J3953" s="5">
        <v>0</v>
      </c>
      <c r="K3953" s="5">
        <v>632</v>
      </c>
      <c r="L3953" s="5">
        <v>2232</v>
      </c>
      <c r="M3953" s="5">
        <v>536</v>
      </c>
      <c r="N3953" s="5">
        <v>1064</v>
      </c>
      <c r="O3953" s="5">
        <v>403010</v>
      </c>
      <c r="P3953" s="3"/>
      <c r="Q3953" s="3"/>
    </row>
    <row r="3954" spans="1:17" x14ac:dyDescent="0.2">
      <c r="A3954" s="2">
        <v>2012</v>
      </c>
      <c r="B3954" s="1" t="s">
        <v>525</v>
      </c>
      <c r="C3954" s="2" t="s">
        <v>526</v>
      </c>
      <c r="D3954" s="2">
        <v>8538</v>
      </c>
      <c r="E3954" s="2">
        <v>80021</v>
      </c>
      <c r="F3954" s="2">
        <v>9210</v>
      </c>
      <c r="G3954" s="2">
        <v>55345</v>
      </c>
      <c r="H3954" s="2">
        <v>19459</v>
      </c>
      <c r="I3954" s="2">
        <v>495</v>
      </c>
      <c r="J3954" s="2">
        <v>0</v>
      </c>
      <c r="K3954" s="2">
        <v>542</v>
      </c>
      <c r="L3954" s="2">
        <v>1399</v>
      </c>
      <c r="M3954" s="2">
        <v>289</v>
      </c>
      <c r="N3954" s="2">
        <v>568</v>
      </c>
      <c r="O3954" s="2">
        <v>403010</v>
      </c>
      <c r="P3954" s="3"/>
      <c r="Q3954" s="3"/>
    </row>
    <row r="3955" spans="1:17" x14ac:dyDescent="0.2">
      <c r="A3955" s="5">
        <v>2013</v>
      </c>
      <c r="B3955" s="4" t="s">
        <v>525</v>
      </c>
      <c r="C3955" s="5" t="s">
        <v>526</v>
      </c>
      <c r="D3955" s="5">
        <v>10359</v>
      </c>
      <c r="E3955" s="5">
        <v>79939</v>
      </c>
      <c r="F3955" s="5">
        <v>10846</v>
      </c>
      <c r="G3955" s="5">
        <v>55033</v>
      </c>
      <c r="H3955" s="5">
        <v>19458</v>
      </c>
      <c r="I3955" s="5">
        <v>541</v>
      </c>
      <c r="J3955" s="5">
        <v>0</v>
      </c>
      <c r="K3955" s="5">
        <v>474</v>
      </c>
      <c r="L3955" s="5">
        <v>1429</v>
      </c>
      <c r="M3955" s="5">
        <v>360</v>
      </c>
      <c r="N3955" s="5">
        <v>595</v>
      </c>
      <c r="O3955" s="5">
        <v>403010</v>
      </c>
      <c r="P3955" s="3"/>
      <c r="Q3955" s="3"/>
    </row>
    <row r="3956" spans="1:17" x14ac:dyDescent="0.2">
      <c r="A3956" s="2">
        <v>2014</v>
      </c>
      <c r="B3956" s="1" t="s">
        <v>525</v>
      </c>
      <c r="C3956" s="2" t="s">
        <v>526</v>
      </c>
      <c r="D3956" s="2">
        <v>9515</v>
      </c>
      <c r="E3956" s="2">
        <v>78367</v>
      </c>
      <c r="F3956" s="2">
        <v>10668</v>
      </c>
      <c r="G3956" s="2">
        <v>53717</v>
      </c>
      <c r="H3956" s="2">
        <v>19280</v>
      </c>
      <c r="I3956" s="2">
        <v>578</v>
      </c>
      <c r="J3956" s="2">
        <v>0</v>
      </c>
      <c r="K3956" s="2">
        <v>391</v>
      </c>
      <c r="L3956" s="2">
        <v>1810</v>
      </c>
      <c r="M3956" s="2">
        <v>457</v>
      </c>
      <c r="N3956" s="2">
        <v>591</v>
      </c>
      <c r="O3956" s="2">
        <v>403010</v>
      </c>
      <c r="P3956" s="3"/>
      <c r="Q3956" s="3"/>
    </row>
    <row r="3957" spans="1:17" x14ac:dyDescent="0.2">
      <c r="A3957" s="5">
        <v>2015</v>
      </c>
      <c r="B3957" s="4" t="s">
        <v>525</v>
      </c>
      <c r="C3957" s="5" t="s">
        <v>526</v>
      </c>
      <c r="D3957" s="5">
        <v>7520</v>
      </c>
      <c r="E3957" s="5">
        <v>76029</v>
      </c>
      <c r="F3957" s="5">
        <v>10296</v>
      </c>
      <c r="G3957" s="5">
        <v>53219</v>
      </c>
      <c r="H3957" s="5">
        <v>17561</v>
      </c>
      <c r="I3957" s="5">
        <v>556</v>
      </c>
      <c r="J3957" s="5">
        <v>0</v>
      </c>
      <c r="K3957" s="5">
        <v>27</v>
      </c>
      <c r="L3957" s="5">
        <v>244</v>
      </c>
      <c r="M3957" s="5">
        <v>-43</v>
      </c>
      <c r="N3957" s="5">
        <v>260</v>
      </c>
      <c r="O3957" s="5">
        <v>403010</v>
      </c>
      <c r="P3957" s="3"/>
      <c r="Q3957" s="3"/>
    </row>
    <row r="3958" spans="1:17" x14ac:dyDescent="0.2">
      <c r="A3958" s="2">
        <v>2016</v>
      </c>
      <c r="B3958" s="1" t="s">
        <v>525</v>
      </c>
      <c r="C3958" s="2" t="s">
        <v>526</v>
      </c>
      <c r="D3958" s="2">
        <v>7960</v>
      </c>
      <c r="E3958" s="2">
        <v>76594</v>
      </c>
      <c r="F3958" s="2">
        <v>10778</v>
      </c>
      <c r="G3958" s="2">
        <v>53233</v>
      </c>
      <c r="H3958" s="2">
        <v>18163</v>
      </c>
      <c r="I3958" s="2">
        <v>587</v>
      </c>
      <c r="J3958" s="2">
        <v>0</v>
      </c>
      <c r="K3958" s="2">
        <v>62</v>
      </c>
      <c r="L3958" s="2">
        <v>936</v>
      </c>
      <c r="M3958" s="2">
        <v>220</v>
      </c>
      <c r="N3958" s="2">
        <v>654</v>
      </c>
      <c r="O3958" s="2">
        <v>403010</v>
      </c>
      <c r="P3958" s="3"/>
      <c r="Q3958" s="3"/>
    </row>
    <row r="3959" spans="1:17" x14ac:dyDescent="0.2">
      <c r="A3959" s="5">
        <v>2017</v>
      </c>
      <c r="B3959" s="4" t="s">
        <v>525</v>
      </c>
      <c r="C3959" s="5" t="s">
        <v>526</v>
      </c>
      <c r="D3959" s="5">
        <v>7453</v>
      </c>
      <c r="E3959" s="5">
        <v>79586</v>
      </c>
      <c r="F3959" s="5">
        <v>11533</v>
      </c>
      <c r="G3959" s="5">
        <v>55020</v>
      </c>
      <c r="H3959" s="5">
        <v>19204</v>
      </c>
      <c r="I3959" s="5">
        <v>606</v>
      </c>
      <c r="J3959" s="5">
        <v>0</v>
      </c>
      <c r="K3959" s="5">
        <v>248</v>
      </c>
      <c r="L3959" s="5">
        <v>1582</v>
      </c>
      <c r="M3959" s="5">
        <v>170</v>
      </c>
      <c r="N3959" s="5">
        <v>1164</v>
      </c>
      <c r="O3959" s="5">
        <v>403010</v>
      </c>
      <c r="P3959" s="3"/>
      <c r="Q3959" s="3"/>
    </row>
    <row r="3960" spans="1:17" x14ac:dyDescent="0.2">
      <c r="A3960" s="2">
        <v>2018</v>
      </c>
      <c r="B3960" s="1" t="s">
        <v>525</v>
      </c>
      <c r="C3960" s="2" t="s">
        <v>526</v>
      </c>
      <c r="D3960" s="2">
        <v>5790</v>
      </c>
      <c r="E3960" s="2">
        <v>78316</v>
      </c>
      <c r="F3960" s="2">
        <v>11376</v>
      </c>
      <c r="G3960" s="2">
        <v>56930</v>
      </c>
      <c r="H3960" s="2">
        <v>18518</v>
      </c>
      <c r="I3960" s="2">
        <v>601</v>
      </c>
      <c r="J3960" s="2">
        <v>0</v>
      </c>
      <c r="K3960" s="2">
        <v>70</v>
      </c>
      <c r="L3960" s="2">
        <v>834</v>
      </c>
      <c r="M3960" s="2">
        <v>128</v>
      </c>
      <c r="N3960" s="2">
        <v>636</v>
      </c>
      <c r="O3960" s="2">
        <v>403010</v>
      </c>
      <c r="P3960" s="3"/>
      <c r="Q3960" s="3"/>
    </row>
    <row r="3961" spans="1:17" x14ac:dyDescent="0.2">
      <c r="A3961" s="5">
        <v>2019</v>
      </c>
      <c r="B3961" s="4" t="s">
        <v>525</v>
      </c>
      <c r="C3961" s="5" t="s">
        <v>526</v>
      </c>
      <c r="D3961" s="5">
        <v>6373</v>
      </c>
      <c r="E3961" s="5">
        <v>82243</v>
      </c>
      <c r="F3961" s="5">
        <v>12227</v>
      </c>
      <c r="G3961" s="5">
        <v>60313</v>
      </c>
      <c r="H3961" s="5">
        <v>19119</v>
      </c>
      <c r="I3961" s="5">
        <v>588</v>
      </c>
      <c r="J3961" s="5">
        <v>0</v>
      </c>
      <c r="K3961" s="5">
        <v>-61</v>
      </c>
      <c r="L3961" s="5">
        <v>1119</v>
      </c>
      <c r="M3961" s="5">
        <v>248</v>
      </c>
      <c r="N3961" s="5">
        <v>932</v>
      </c>
      <c r="O3961" s="5">
        <v>403010</v>
      </c>
      <c r="P3961" s="3"/>
      <c r="Q3961" s="3"/>
    </row>
    <row r="3962" spans="1:17" x14ac:dyDescent="0.2">
      <c r="A3962" s="2">
        <v>2003</v>
      </c>
      <c r="B3962" s="1" t="s">
        <v>527</v>
      </c>
      <c r="C3962" s="2" t="s">
        <v>528</v>
      </c>
      <c r="D3962" s="2">
        <v>3129</v>
      </c>
      <c r="E3962" s="2">
        <v>7873</v>
      </c>
      <c r="F3962" s="2">
        <v>648</v>
      </c>
      <c r="G3962" s="2">
        <v>2607</v>
      </c>
      <c r="H3962" s="2">
        <v>5266</v>
      </c>
      <c r="I3962" s="2">
        <v>48.6</v>
      </c>
      <c r="J3962" s="2">
        <v>32.9</v>
      </c>
      <c r="K3962" s="2">
        <v>0</v>
      </c>
      <c r="L3962" s="2">
        <v>1166</v>
      </c>
      <c r="M3962" s="2">
        <v>449</v>
      </c>
      <c r="N3962" s="2">
        <v>717</v>
      </c>
      <c r="O3962" s="2">
        <v>255040</v>
      </c>
      <c r="P3962" s="3"/>
      <c r="Q3962" s="3"/>
    </row>
    <row r="3963" spans="1:17" x14ac:dyDescent="0.2">
      <c r="A3963" s="5">
        <v>2004</v>
      </c>
      <c r="B3963" s="4" t="s">
        <v>527</v>
      </c>
      <c r="C3963" s="5" t="s">
        <v>528</v>
      </c>
      <c r="D3963" s="5">
        <v>1161</v>
      </c>
      <c r="E3963" s="5">
        <v>6089</v>
      </c>
      <c r="F3963" s="5">
        <v>1646</v>
      </c>
      <c r="G3963" s="5">
        <v>3721</v>
      </c>
      <c r="H3963" s="5">
        <v>2335</v>
      </c>
      <c r="I3963" s="5">
        <v>58</v>
      </c>
      <c r="J3963" s="5">
        <v>30</v>
      </c>
      <c r="K3963" s="5">
        <v>0</v>
      </c>
      <c r="L3963" s="5">
        <v>1116</v>
      </c>
      <c r="M3963" s="5">
        <v>411</v>
      </c>
      <c r="N3963" s="5">
        <v>705</v>
      </c>
      <c r="O3963" s="5">
        <v>255040</v>
      </c>
      <c r="P3963" s="3"/>
      <c r="Q3963" s="3"/>
    </row>
    <row r="3964" spans="1:17" x14ac:dyDescent="0.2">
      <c r="A3964" s="2">
        <v>2005</v>
      </c>
      <c r="B3964" s="1" t="s">
        <v>527</v>
      </c>
      <c r="C3964" s="2" t="s">
        <v>528</v>
      </c>
      <c r="D3964" s="2">
        <v>1208</v>
      </c>
      <c r="E3964" s="2">
        <v>6346</v>
      </c>
      <c r="F3964" s="2">
        <v>1676</v>
      </c>
      <c r="G3964" s="2">
        <v>3842</v>
      </c>
      <c r="H3964" s="2">
        <v>2471</v>
      </c>
      <c r="I3964" s="2">
        <v>94</v>
      </c>
      <c r="J3964" s="2">
        <v>22</v>
      </c>
      <c r="K3964" s="2"/>
      <c r="L3964" s="2">
        <v>957</v>
      </c>
      <c r="M3964" s="2">
        <v>291</v>
      </c>
      <c r="N3964" s="2">
        <v>683</v>
      </c>
      <c r="O3964" s="2">
        <v>255040</v>
      </c>
      <c r="P3964" s="3"/>
      <c r="Q3964" s="3"/>
    </row>
    <row r="3965" spans="1:17" x14ac:dyDescent="0.2">
      <c r="A3965" s="5">
        <v>2006</v>
      </c>
      <c r="B3965" s="4" t="s">
        <v>527</v>
      </c>
      <c r="C3965" s="5" t="s">
        <v>528</v>
      </c>
      <c r="D3965" s="5">
        <v>500</v>
      </c>
      <c r="E3965" s="5">
        <v>7093</v>
      </c>
      <c r="F3965" s="5">
        <v>1673</v>
      </c>
      <c r="G3965" s="5">
        <v>4067</v>
      </c>
      <c r="H3965" s="5">
        <v>2955</v>
      </c>
      <c r="I3965" s="5">
        <v>102</v>
      </c>
      <c r="J3965" s="5">
        <v>25</v>
      </c>
      <c r="K3965" s="5"/>
      <c r="L3965" s="5">
        <v>1097</v>
      </c>
      <c r="M3965" s="5">
        <v>422</v>
      </c>
      <c r="N3965" s="5">
        <v>676</v>
      </c>
      <c r="O3965" s="5">
        <v>255040</v>
      </c>
      <c r="P3965" s="3"/>
      <c r="Q3965" s="3"/>
    </row>
    <row r="3966" spans="1:17" x14ac:dyDescent="0.2">
      <c r="A3966" s="2">
        <v>2007</v>
      </c>
      <c r="B3966" s="1" t="s">
        <v>527</v>
      </c>
      <c r="C3966" s="2" t="s">
        <v>528</v>
      </c>
      <c r="D3966" s="2">
        <v>1018</v>
      </c>
      <c r="E3966" s="2">
        <v>7437</v>
      </c>
      <c r="F3966" s="2">
        <v>2912</v>
      </c>
      <c r="G3966" s="2">
        <v>5163</v>
      </c>
      <c r="H3966" s="2">
        <v>2219</v>
      </c>
      <c r="I3966" s="2">
        <v>149</v>
      </c>
      <c r="J3966" s="2">
        <v>18</v>
      </c>
      <c r="K3966" s="2">
        <v>-22</v>
      </c>
      <c r="L3966" s="2">
        <v>1107</v>
      </c>
      <c r="M3966" s="2">
        <v>411</v>
      </c>
      <c r="N3966" s="2">
        <v>718</v>
      </c>
      <c r="O3966" s="2">
        <v>255040</v>
      </c>
      <c r="P3966" s="3"/>
      <c r="Q3966" s="3"/>
    </row>
    <row r="3967" spans="1:17" x14ac:dyDescent="0.2">
      <c r="A3967" s="5">
        <v>2008</v>
      </c>
      <c r="B3967" s="4" t="s">
        <v>527</v>
      </c>
      <c r="C3967" s="5" t="s">
        <v>528</v>
      </c>
      <c r="D3967" s="5">
        <v>1173</v>
      </c>
      <c r="E3967" s="5">
        <v>6972</v>
      </c>
      <c r="F3967" s="5">
        <v>2897</v>
      </c>
      <c r="G3967" s="5">
        <v>5097</v>
      </c>
      <c r="H3967" s="5">
        <v>1874</v>
      </c>
      <c r="I3967" s="5">
        <v>181</v>
      </c>
      <c r="J3967" s="5">
        <v>18</v>
      </c>
      <c r="K3967" s="5">
        <v>-4</v>
      </c>
      <c r="L3967" s="5">
        <v>449</v>
      </c>
      <c r="M3967" s="5">
        <v>233</v>
      </c>
      <c r="N3967" s="5">
        <v>220</v>
      </c>
      <c r="O3967" s="5">
        <v>255040</v>
      </c>
      <c r="P3967" s="3"/>
      <c r="Q3967" s="3"/>
    </row>
    <row r="3968" spans="1:17" x14ac:dyDescent="0.2">
      <c r="A3968" s="2">
        <v>2009</v>
      </c>
      <c r="B3968" s="1" t="s">
        <v>527</v>
      </c>
      <c r="C3968" s="2" t="s">
        <v>528</v>
      </c>
      <c r="D3968" s="2">
        <v>1804</v>
      </c>
      <c r="E3968" s="2">
        <v>7173</v>
      </c>
      <c r="F3968" s="2">
        <v>2725</v>
      </c>
      <c r="G3968" s="2">
        <v>4989</v>
      </c>
      <c r="H3968" s="2">
        <v>2183</v>
      </c>
      <c r="I3968" s="2">
        <v>237</v>
      </c>
      <c r="J3968" s="2">
        <v>2</v>
      </c>
      <c r="K3968" s="2">
        <v>0</v>
      </c>
      <c r="L3968" s="2">
        <v>650</v>
      </c>
      <c r="M3968" s="2">
        <v>202</v>
      </c>
      <c r="N3968" s="2">
        <v>448</v>
      </c>
      <c r="O3968" s="2">
        <v>255040</v>
      </c>
      <c r="P3968" s="3"/>
      <c r="Q3968" s="3"/>
    </row>
    <row r="3969" spans="1:17" x14ac:dyDescent="0.2">
      <c r="A3969" s="5">
        <v>2010</v>
      </c>
      <c r="B3969" s="4" t="s">
        <v>527</v>
      </c>
      <c r="C3969" s="5" t="s">
        <v>528</v>
      </c>
      <c r="D3969" s="5">
        <v>1130</v>
      </c>
      <c r="E3969" s="5">
        <v>6451</v>
      </c>
      <c r="F3969" s="5">
        <v>2507</v>
      </c>
      <c r="G3969" s="5">
        <v>4974</v>
      </c>
      <c r="H3969" s="5">
        <v>1476</v>
      </c>
      <c r="I3969" s="5">
        <v>208</v>
      </c>
      <c r="J3969" s="5">
        <v>2</v>
      </c>
      <c r="K3969" s="5">
        <v>0</v>
      </c>
      <c r="L3969" s="5">
        <v>1251</v>
      </c>
      <c r="M3969" s="5">
        <v>446</v>
      </c>
      <c r="N3969" s="5">
        <v>805</v>
      </c>
      <c r="O3969" s="5">
        <v>255040</v>
      </c>
      <c r="P3969" s="3"/>
      <c r="Q3969" s="3"/>
    </row>
    <row r="3970" spans="1:17" x14ac:dyDescent="0.2">
      <c r="A3970" s="2">
        <v>2011</v>
      </c>
      <c r="B3970" s="1" t="s">
        <v>527</v>
      </c>
      <c r="C3970" s="2" t="s">
        <v>528</v>
      </c>
      <c r="D3970" s="2">
        <v>935</v>
      </c>
      <c r="E3970" s="2">
        <v>6108</v>
      </c>
      <c r="F3970" s="2">
        <v>3538</v>
      </c>
      <c r="G3970" s="2">
        <v>5970</v>
      </c>
      <c r="H3970" s="2">
        <v>137</v>
      </c>
      <c r="I3970" s="2">
        <v>246</v>
      </c>
      <c r="J3970" s="2"/>
      <c r="K3970" s="2">
        <v>0</v>
      </c>
      <c r="L3970" s="2">
        <v>1227</v>
      </c>
      <c r="M3970" s="2">
        <v>377</v>
      </c>
      <c r="N3970" s="2">
        <v>850</v>
      </c>
      <c r="O3970" s="2">
        <v>255040</v>
      </c>
      <c r="P3970" s="3"/>
      <c r="Q3970" s="3"/>
    </row>
    <row r="3971" spans="1:17" x14ac:dyDescent="0.2">
      <c r="A3971" s="5">
        <v>2012</v>
      </c>
      <c r="B3971" s="4" t="s">
        <v>527</v>
      </c>
      <c r="C3971" s="5" t="s">
        <v>528</v>
      </c>
      <c r="D3971" s="5">
        <v>773</v>
      </c>
      <c r="E3971" s="5">
        <v>6019</v>
      </c>
      <c r="F3971" s="5">
        <v>4477</v>
      </c>
      <c r="G3971" s="5">
        <v>7033</v>
      </c>
      <c r="H3971" s="5">
        <v>-1015</v>
      </c>
      <c r="I3971" s="5">
        <v>316</v>
      </c>
      <c r="J3971" s="5"/>
      <c r="K3971" s="5">
        <v>0</v>
      </c>
      <c r="L3971" s="5">
        <v>1281</v>
      </c>
      <c r="M3971" s="5">
        <v>528</v>
      </c>
      <c r="N3971" s="5">
        <v>753</v>
      </c>
      <c r="O3971" s="5">
        <v>255040</v>
      </c>
      <c r="P3971" s="3"/>
      <c r="Q3971" s="3"/>
    </row>
    <row r="3972" spans="1:17" x14ac:dyDescent="0.2">
      <c r="A3972" s="2">
        <v>2013</v>
      </c>
      <c r="B3972" s="1" t="s">
        <v>527</v>
      </c>
      <c r="C3972" s="2" t="s">
        <v>528</v>
      </c>
      <c r="D3972" s="2">
        <v>1519</v>
      </c>
      <c r="E3972" s="2">
        <v>7198</v>
      </c>
      <c r="F3972" s="2">
        <v>4976</v>
      </c>
      <c r="G3972" s="2">
        <v>7567</v>
      </c>
      <c r="H3972" s="2">
        <v>-370</v>
      </c>
      <c r="I3972" s="2">
        <v>314</v>
      </c>
      <c r="J3972" s="2"/>
      <c r="K3972" s="2">
        <v>0</v>
      </c>
      <c r="L3972" s="2">
        <v>1446</v>
      </c>
      <c r="M3972" s="2">
        <v>543</v>
      </c>
      <c r="N3972" s="2">
        <v>903</v>
      </c>
      <c r="O3972" s="2">
        <v>255040</v>
      </c>
      <c r="P3972" s="3"/>
      <c r="Q3972" s="3"/>
    </row>
    <row r="3973" spans="1:17" x14ac:dyDescent="0.2">
      <c r="A3973" s="5">
        <v>2014</v>
      </c>
      <c r="B3973" s="4" t="s">
        <v>527</v>
      </c>
      <c r="C3973" s="5" t="s">
        <v>528</v>
      </c>
      <c r="D3973" s="5">
        <v>1681</v>
      </c>
      <c r="E3973" s="5">
        <v>7544</v>
      </c>
      <c r="F3973" s="5">
        <v>4765</v>
      </c>
      <c r="G3973" s="5">
        <v>7525</v>
      </c>
      <c r="H3973" s="5">
        <v>18</v>
      </c>
      <c r="I3973" s="5">
        <v>324</v>
      </c>
      <c r="J3973" s="5"/>
      <c r="K3973" s="5">
        <v>0</v>
      </c>
      <c r="L3973" s="5">
        <v>1636</v>
      </c>
      <c r="M3973" s="5">
        <v>594</v>
      </c>
      <c r="N3973" s="5">
        <v>1042</v>
      </c>
      <c r="O3973" s="5">
        <v>255040</v>
      </c>
      <c r="P3973" s="3"/>
      <c r="Q3973" s="3"/>
    </row>
    <row r="3974" spans="1:17" x14ac:dyDescent="0.2">
      <c r="A3974" s="2">
        <v>2015</v>
      </c>
      <c r="B3974" s="1" t="s">
        <v>527</v>
      </c>
      <c r="C3974" s="2" t="s">
        <v>528</v>
      </c>
      <c r="D3974" s="2">
        <v>2548</v>
      </c>
      <c r="E3974" s="2">
        <v>8493</v>
      </c>
      <c r="F3974" s="2">
        <v>5721</v>
      </c>
      <c r="G3974" s="2">
        <v>8751</v>
      </c>
      <c r="H3974" s="2">
        <v>-259</v>
      </c>
      <c r="I3974" s="2">
        <v>334</v>
      </c>
      <c r="J3974" s="2"/>
      <c r="K3974" s="2">
        <v>0</v>
      </c>
      <c r="L3974" s="2">
        <v>1934</v>
      </c>
      <c r="M3974" s="2">
        <v>681</v>
      </c>
      <c r="N3974" s="2">
        <v>1253</v>
      </c>
      <c r="O3974" s="2">
        <v>255040</v>
      </c>
      <c r="P3974" s="3"/>
      <c r="Q3974" s="3"/>
    </row>
    <row r="3975" spans="1:17" x14ac:dyDescent="0.2">
      <c r="A3975" s="5">
        <v>2016</v>
      </c>
      <c r="B3975" s="4" t="s">
        <v>527</v>
      </c>
      <c r="C3975" s="5" t="s">
        <v>528</v>
      </c>
      <c r="D3975" s="5">
        <v>1934</v>
      </c>
      <c r="E3975" s="5">
        <v>8170</v>
      </c>
      <c r="F3975" s="5">
        <v>5736</v>
      </c>
      <c r="G3975" s="5">
        <v>8897</v>
      </c>
      <c r="H3975" s="5">
        <v>-729</v>
      </c>
      <c r="I3975" s="5">
        <v>394</v>
      </c>
      <c r="J3975" s="5"/>
      <c r="K3975" s="5">
        <v>0</v>
      </c>
      <c r="L3975" s="5">
        <v>1696</v>
      </c>
      <c r="M3975" s="5">
        <v>538</v>
      </c>
      <c r="N3975" s="5">
        <v>1158</v>
      </c>
      <c r="O3975" s="5">
        <v>255040</v>
      </c>
      <c r="P3975" s="3"/>
      <c r="Q3975" s="3"/>
    </row>
    <row r="3976" spans="1:17" x14ac:dyDescent="0.2">
      <c r="A3976" s="2">
        <v>2017</v>
      </c>
      <c r="B3976" s="1" t="s">
        <v>527</v>
      </c>
      <c r="C3976" s="2" t="s">
        <v>528</v>
      </c>
      <c r="D3976" s="2">
        <v>1515</v>
      </c>
      <c r="E3976" s="2">
        <v>8149</v>
      </c>
      <c r="F3976" s="2">
        <v>5794</v>
      </c>
      <c r="G3976" s="2">
        <v>8900</v>
      </c>
      <c r="H3976" s="2">
        <v>-753</v>
      </c>
      <c r="I3976" s="2">
        <v>406</v>
      </c>
      <c r="J3976" s="2"/>
      <c r="K3976" s="2">
        <v>0</v>
      </c>
      <c r="L3976" s="2">
        <v>1312</v>
      </c>
      <c r="M3976" s="2">
        <v>329</v>
      </c>
      <c r="N3976" s="2">
        <v>983</v>
      </c>
      <c r="O3976" s="2">
        <v>255040</v>
      </c>
      <c r="P3976" s="3"/>
      <c r="Q3976" s="3"/>
    </row>
    <row r="3977" spans="1:17" x14ac:dyDescent="0.2">
      <c r="A3977" s="5">
        <v>2018</v>
      </c>
      <c r="B3977" s="4" t="s">
        <v>527</v>
      </c>
      <c r="C3977" s="5" t="s">
        <v>528</v>
      </c>
      <c r="D3977" s="5">
        <v>1413</v>
      </c>
      <c r="E3977" s="5">
        <v>8090</v>
      </c>
      <c r="F3977" s="5">
        <v>5838</v>
      </c>
      <c r="G3977" s="5">
        <v>8955</v>
      </c>
      <c r="H3977" s="5">
        <v>-869</v>
      </c>
      <c r="I3977" s="5">
        <v>385</v>
      </c>
      <c r="J3977" s="5"/>
      <c r="K3977" s="5">
        <v>0</v>
      </c>
      <c r="L3977" s="5">
        <v>857</v>
      </c>
      <c r="M3977" s="5">
        <v>213</v>
      </c>
      <c r="N3977" s="5">
        <v>644</v>
      </c>
      <c r="O3977" s="5">
        <v>255040</v>
      </c>
      <c r="P3977" s="3"/>
      <c r="Q3977" s="3"/>
    </row>
    <row r="3978" spans="1:17" x14ac:dyDescent="0.2">
      <c r="A3978" s="2">
        <v>2004</v>
      </c>
      <c r="B3978" s="1" t="s">
        <v>529</v>
      </c>
      <c r="C3978" s="2" t="s">
        <v>530</v>
      </c>
      <c r="D3978" s="2">
        <v>491.3</v>
      </c>
      <c r="E3978" s="2">
        <v>4197.2</v>
      </c>
      <c r="F3978" s="2">
        <v>1180.7</v>
      </c>
      <c r="G3978" s="2">
        <v>1884.1</v>
      </c>
      <c r="H3978" s="2">
        <v>2313.1</v>
      </c>
      <c r="I3978" s="2">
        <v>45.9</v>
      </c>
      <c r="J3978" s="2">
        <v>6.8</v>
      </c>
      <c r="K3978" s="2"/>
      <c r="L3978" s="2">
        <v>422.6</v>
      </c>
      <c r="M3978" s="2">
        <v>137.19999999999999</v>
      </c>
      <c r="N3978" s="2">
        <v>285.39999999999998</v>
      </c>
      <c r="O3978" s="2">
        <v>252010</v>
      </c>
      <c r="P3978" s="3"/>
      <c r="Q3978" s="3"/>
    </row>
    <row r="3979" spans="1:17" x14ac:dyDescent="0.2">
      <c r="A3979" s="5">
        <v>2005</v>
      </c>
      <c r="B3979" s="4" t="s">
        <v>529</v>
      </c>
      <c r="C3979" s="5" t="s">
        <v>530</v>
      </c>
      <c r="D3979" s="5">
        <v>64.900000000000006</v>
      </c>
      <c r="E3979" s="5">
        <v>4052.6</v>
      </c>
      <c r="F3979" s="5">
        <v>1020.2</v>
      </c>
      <c r="G3979" s="5">
        <v>1803.6</v>
      </c>
      <c r="H3979" s="5">
        <v>2249</v>
      </c>
      <c r="I3979" s="5">
        <v>46.7</v>
      </c>
      <c r="J3979" s="5">
        <v>6.7</v>
      </c>
      <c r="K3979" s="5"/>
      <c r="L3979" s="5">
        <v>356.2</v>
      </c>
      <c r="M3979" s="5">
        <v>104.9</v>
      </c>
      <c r="N3979" s="5">
        <v>251.3</v>
      </c>
      <c r="O3979" s="5">
        <v>252010</v>
      </c>
      <c r="P3979" s="3"/>
      <c r="Q3979" s="3"/>
    </row>
    <row r="3980" spans="1:17" x14ac:dyDescent="0.2">
      <c r="A3980" s="2">
        <v>2006</v>
      </c>
      <c r="B3980" s="1" t="s">
        <v>529</v>
      </c>
      <c r="C3980" s="2" t="s">
        <v>530</v>
      </c>
      <c r="D3980" s="2">
        <v>131.9</v>
      </c>
      <c r="E3980" s="2">
        <v>4265.3</v>
      </c>
      <c r="F3980" s="2">
        <v>1112</v>
      </c>
      <c r="G3980" s="2">
        <v>1914.2</v>
      </c>
      <c r="H3980" s="2">
        <v>2351.1</v>
      </c>
      <c r="I3980" s="2">
        <v>56.2</v>
      </c>
      <c r="J3980" s="2">
        <v>9</v>
      </c>
      <c r="K3980" s="2"/>
      <c r="L3980" s="2">
        <v>434.8</v>
      </c>
      <c r="M3980" s="2">
        <v>134.5</v>
      </c>
      <c r="N3980" s="2">
        <v>300.3</v>
      </c>
      <c r="O3980" s="2">
        <v>252010</v>
      </c>
      <c r="P3980" s="3"/>
      <c r="Q3980" s="3"/>
    </row>
    <row r="3981" spans="1:17" x14ac:dyDescent="0.2">
      <c r="A3981" s="5">
        <v>2007</v>
      </c>
      <c r="B3981" s="4" t="s">
        <v>529</v>
      </c>
      <c r="C3981" s="5" t="s">
        <v>530</v>
      </c>
      <c r="D3981" s="5">
        <v>205.4</v>
      </c>
      <c r="E3981" s="5">
        <v>4072.5</v>
      </c>
      <c r="F3981" s="5">
        <v>1089.3</v>
      </c>
      <c r="G3981" s="5">
        <v>1939.8</v>
      </c>
      <c r="H3981" s="5">
        <v>2132.6999999999998</v>
      </c>
      <c r="I3981" s="5">
        <v>58.6</v>
      </c>
      <c r="J3981" s="5">
        <v>9.5</v>
      </c>
      <c r="K3981" s="5"/>
      <c r="L3981" s="5">
        <v>128.4</v>
      </c>
      <c r="M3981" s="5">
        <v>77.400000000000006</v>
      </c>
      <c r="N3981" s="5">
        <v>-11.2</v>
      </c>
      <c r="O3981" s="5">
        <v>252010</v>
      </c>
      <c r="P3981" s="3"/>
      <c r="Q3981" s="3"/>
    </row>
    <row r="3982" spans="1:17" x14ac:dyDescent="0.2">
      <c r="A3982" s="2">
        <v>2008</v>
      </c>
      <c r="B3982" s="1" t="s">
        <v>529</v>
      </c>
      <c r="C3982" s="2" t="s">
        <v>530</v>
      </c>
      <c r="D3982" s="2">
        <v>164.7</v>
      </c>
      <c r="E3982" s="2">
        <v>3161.9</v>
      </c>
      <c r="F3982" s="2">
        <v>873.6</v>
      </c>
      <c r="G3982" s="2">
        <v>1491</v>
      </c>
      <c r="H3982" s="2">
        <v>1653</v>
      </c>
      <c r="I3982" s="2">
        <v>48.4</v>
      </c>
      <c r="J3982" s="2">
        <v>8.6999999999999993</v>
      </c>
      <c r="K3982" s="2"/>
      <c r="L3982" s="2">
        <v>188</v>
      </c>
      <c r="M3982" s="2">
        <v>65.099999999999994</v>
      </c>
      <c r="N3982" s="2">
        <v>104.4</v>
      </c>
      <c r="O3982" s="2">
        <v>252010</v>
      </c>
      <c r="P3982" s="3"/>
      <c r="Q3982" s="3"/>
    </row>
    <row r="3983" spans="1:17" x14ac:dyDescent="0.2">
      <c r="A3983" s="5">
        <v>2009</v>
      </c>
      <c r="B3983" s="4" t="s">
        <v>529</v>
      </c>
      <c r="C3983" s="5" t="s">
        <v>530</v>
      </c>
      <c r="D3983" s="5">
        <v>260.5</v>
      </c>
      <c r="E3983" s="5">
        <v>3061.2</v>
      </c>
      <c r="F3983" s="5">
        <v>799.4</v>
      </c>
      <c r="G3983" s="5">
        <v>1485.7</v>
      </c>
      <c r="H3983" s="5">
        <v>1554</v>
      </c>
      <c r="I3983" s="5">
        <v>37.4</v>
      </c>
      <c r="J3983" s="5">
        <v>5.5</v>
      </c>
      <c r="K3983" s="5">
        <v>3.2</v>
      </c>
      <c r="L3983" s="5">
        <v>198.4</v>
      </c>
      <c r="M3983" s="5">
        <v>77.3</v>
      </c>
      <c r="N3983" s="5">
        <v>111.8</v>
      </c>
      <c r="O3983" s="5">
        <v>252010</v>
      </c>
      <c r="P3983" s="3"/>
      <c r="Q3983" s="3"/>
    </row>
    <row r="3984" spans="1:17" x14ac:dyDescent="0.2">
      <c r="A3984" s="2">
        <v>2010</v>
      </c>
      <c r="B3984" s="1" t="s">
        <v>529</v>
      </c>
      <c r="C3984" s="2" t="s">
        <v>530</v>
      </c>
      <c r="D3984" s="2">
        <v>244.5</v>
      </c>
      <c r="E3984" s="2">
        <v>3001</v>
      </c>
      <c r="F3984" s="2">
        <v>764.4</v>
      </c>
      <c r="G3984" s="2">
        <v>1476.6</v>
      </c>
      <c r="H3984" s="2">
        <v>1507.3</v>
      </c>
      <c r="I3984" s="2">
        <v>37.700000000000003</v>
      </c>
      <c r="J3984" s="2">
        <v>5.2</v>
      </c>
      <c r="K3984" s="2">
        <v>6.2</v>
      </c>
      <c r="L3984" s="2">
        <v>255.5</v>
      </c>
      <c r="M3984" s="2">
        <v>71.900000000000006</v>
      </c>
      <c r="N3984" s="2">
        <v>176.6</v>
      </c>
      <c r="O3984" s="2">
        <v>252010</v>
      </c>
      <c r="P3984" s="3"/>
      <c r="Q3984" s="3"/>
    </row>
    <row r="3985" spans="1:17" x14ac:dyDescent="0.2">
      <c r="A3985" s="5">
        <v>2011</v>
      </c>
      <c r="B3985" s="4" t="s">
        <v>529</v>
      </c>
      <c r="C3985" s="5" t="s">
        <v>530</v>
      </c>
      <c r="D3985" s="5">
        <v>236.3</v>
      </c>
      <c r="E3985" s="5">
        <v>2915.1</v>
      </c>
      <c r="F3985" s="5">
        <v>835.8</v>
      </c>
      <c r="G3985" s="5">
        <v>1607.4</v>
      </c>
      <c r="H3985" s="5">
        <v>1297.2</v>
      </c>
      <c r="I3985" s="5">
        <v>38.299999999999997</v>
      </c>
      <c r="J3985" s="5">
        <v>6.7</v>
      </c>
      <c r="K3985" s="5">
        <v>3.1</v>
      </c>
      <c r="L3985" s="5">
        <v>206.2</v>
      </c>
      <c r="M3985" s="5">
        <v>49.8</v>
      </c>
      <c r="N3985" s="5">
        <v>153.30000000000001</v>
      </c>
      <c r="O3985" s="5">
        <v>252010</v>
      </c>
      <c r="P3985" s="3"/>
      <c r="Q3985" s="3"/>
    </row>
    <row r="3986" spans="1:17" x14ac:dyDescent="0.2">
      <c r="A3986" s="2">
        <v>2012</v>
      </c>
      <c r="B3986" s="1" t="s">
        <v>529</v>
      </c>
      <c r="C3986" s="2" t="s">
        <v>530</v>
      </c>
      <c r="D3986" s="2">
        <v>359.1</v>
      </c>
      <c r="E3986" s="2">
        <v>3254.9</v>
      </c>
      <c r="F3986" s="2">
        <v>1055.4000000000001</v>
      </c>
      <c r="G3986" s="2">
        <v>1812.7</v>
      </c>
      <c r="H3986" s="2">
        <v>1434.5</v>
      </c>
      <c r="I3986" s="2">
        <v>43.4</v>
      </c>
      <c r="J3986" s="2">
        <v>6.5</v>
      </c>
      <c r="K3986" s="2">
        <v>2.2999999999999998</v>
      </c>
      <c r="L3986" s="2">
        <v>304.39999999999998</v>
      </c>
      <c r="M3986" s="2">
        <v>56.3</v>
      </c>
      <c r="N3986" s="2">
        <v>248.2</v>
      </c>
      <c r="O3986" s="2">
        <v>252010</v>
      </c>
      <c r="P3986" s="3"/>
      <c r="Q3986" s="3"/>
    </row>
    <row r="3987" spans="1:17" x14ac:dyDescent="0.2">
      <c r="A3987" s="5">
        <v>2013</v>
      </c>
      <c r="B3987" s="4" t="s">
        <v>529</v>
      </c>
      <c r="C3987" s="5" t="s">
        <v>530</v>
      </c>
      <c r="D3987" s="5">
        <v>272.7</v>
      </c>
      <c r="E3987" s="5">
        <v>3108.1</v>
      </c>
      <c r="F3987" s="5">
        <v>869.5</v>
      </c>
      <c r="G3987" s="5">
        <v>1708.9</v>
      </c>
      <c r="H3987" s="5">
        <v>1391.3</v>
      </c>
      <c r="I3987" s="5">
        <v>45.2</v>
      </c>
      <c r="J3987" s="5">
        <v>7.7</v>
      </c>
      <c r="K3987" s="5">
        <v>2.4</v>
      </c>
      <c r="L3987" s="5">
        <v>247.8</v>
      </c>
      <c r="M3987" s="5">
        <v>55</v>
      </c>
      <c r="N3987" s="5">
        <v>197.3</v>
      </c>
      <c r="O3987" s="5">
        <v>252010</v>
      </c>
      <c r="P3987" s="3"/>
      <c r="Q3987" s="3"/>
    </row>
    <row r="3988" spans="1:17" x14ac:dyDescent="0.2">
      <c r="A3988" s="2">
        <v>2014</v>
      </c>
      <c r="B3988" s="1" t="s">
        <v>529</v>
      </c>
      <c r="C3988" s="2" t="s">
        <v>530</v>
      </c>
      <c r="D3988" s="2">
        <v>332.8</v>
      </c>
      <c r="E3988" s="2">
        <v>3140.6</v>
      </c>
      <c r="F3988" s="2">
        <v>968.4</v>
      </c>
      <c r="G3988" s="2">
        <v>1985.7</v>
      </c>
      <c r="H3988" s="2">
        <v>1146.5</v>
      </c>
      <c r="I3988" s="2">
        <v>42.3</v>
      </c>
      <c r="J3988" s="2">
        <v>5.8</v>
      </c>
      <c r="K3988" s="2">
        <v>3.2</v>
      </c>
      <c r="L3988" s="2">
        <v>295.5</v>
      </c>
      <c r="M3988" s="2">
        <v>70.3</v>
      </c>
      <c r="N3988" s="2">
        <v>98</v>
      </c>
      <c r="O3988" s="2">
        <v>252010</v>
      </c>
      <c r="P3988" s="3"/>
      <c r="Q3988" s="3"/>
    </row>
    <row r="3989" spans="1:17" x14ac:dyDescent="0.2">
      <c r="A3989" s="5">
        <v>2015</v>
      </c>
      <c r="B3989" s="4" t="s">
        <v>529</v>
      </c>
      <c r="C3989" s="5" t="s">
        <v>530</v>
      </c>
      <c r="D3989" s="5">
        <v>253.2</v>
      </c>
      <c r="E3989" s="5">
        <v>2967.6</v>
      </c>
      <c r="F3989" s="5">
        <v>948.8</v>
      </c>
      <c r="G3989" s="5">
        <v>1869.9</v>
      </c>
      <c r="H3989" s="5">
        <v>1085.5999999999999</v>
      </c>
      <c r="I3989" s="5">
        <v>41.8</v>
      </c>
      <c r="J3989" s="5">
        <v>4.4000000000000004</v>
      </c>
      <c r="K3989" s="5">
        <v>4.0999999999999996</v>
      </c>
      <c r="L3989" s="5">
        <v>449.8</v>
      </c>
      <c r="M3989" s="5">
        <v>121.8</v>
      </c>
      <c r="N3989" s="5">
        <v>325.10000000000002</v>
      </c>
      <c r="O3989" s="5">
        <v>252010</v>
      </c>
      <c r="P3989" s="3"/>
      <c r="Q3989" s="3"/>
    </row>
    <row r="3990" spans="1:17" x14ac:dyDescent="0.2">
      <c r="A3990" s="2">
        <v>2016</v>
      </c>
      <c r="B3990" s="1" t="s">
        <v>529</v>
      </c>
      <c r="C3990" s="2" t="s">
        <v>530</v>
      </c>
      <c r="D3990" s="2">
        <v>281.89999999999998</v>
      </c>
      <c r="E3990" s="2">
        <v>2984.1</v>
      </c>
      <c r="F3990" s="2">
        <v>959.8</v>
      </c>
      <c r="G3990" s="2">
        <v>1890.1</v>
      </c>
      <c r="H3990" s="2">
        <v>1091.5999999999999</v>
      </c>
      <c r="I3990" s="2">
        <v>39.4</v>
      </c>
      <c r="J3990" s="2">
        <v>3.9</v>
      </c>
      <c r="K3990" s="2">
        <v>0.4</v>
      </c>
      <c r="L3990" s="2">
        <v>487.1</v>
      </c>
      <c r="M3990" s="2">
        <v>120</v>
      </c>
      <c r="N3990" s="2">
        <v>385.8</v>
      </c>
      <c r="O3990" s="2">
        <v>252010</v>
      </c>
      <c r="P3990" s="3"/>
      <c r="Q3990" s="3"/>
    </row>
    <row r="3991" spans="1:17" x14ac:dyDescent="0.2">
      <c r="A3991" s="5">
        <v>2017</v>
      </c>
      <c r="B3991" s="4" t="s">
        <v>529</v>
      </c>
      <c r="C3991" s="5" t="s">
        <v>530</v>
      </c>
      <c r="D3991" s="5">
        <v>526.1</v>
      </c>
      <c r="E3991" s="5">
        <v>3550.8</v>
      </c>
      <c r="F3991" s="5">
        <v>1251.7</v>
      </c>
      <c r="G3991" s="5">
        <v>2360</v>
      </c>
      <c r="H3991" s="5">
        <v>1190.2</v>
      </c>
      <c r="I3991" s="5">
        <v>43.6</v>
      </c>
      <c r="J3991" s="5">
        <v>7.6</v>
      </c>
      <c r="K3991" s="5">
        <v>0.1</v>
      </c>
      <c r="L3991" s="5">
        <v>432</v>
      </c>
      <c r="M3991" s="5">
        <v>138.4</v>
      </c>
      <c r="N3991" s="5">
        <v>292.60000000000002</v>
      </c>
      <c r="O3991" s="5">
        <v>252010</v>
      </c>
      <c r="P3991" s="3"/>
      <c r="Q3991" s="3"/>
    </row>
    <row r="3992" spans="1:17" x14ac:dyDescent="0.2">
      <c r="A3992" s="2">
        <v>2018</v>
      </c>
      <c r="B3992" s="1" t="s">
        <v>529</v>
      </c>
      <c r="C3992" s="2" t="s">
        <v>530</v>
      </c>
      <c r="D3992" s="2">
        <v>268.10000000000002</v>
      </c>
      <c r="E3992" s="2">
        <v>3382</v>
      </c>
      <c r="F3992" s="2">
        <v>1169</v>
      </c>
      <c r="G3992" s="2">
        <v>2224.4</v>
      </c>
      <c r="H3992" s="2">
        <v>1157</v>
      </c>
      <c r="I3992" s="2">
        <v>57.7</v>
      </c>
      <c r="J3992" s="2">
        <v>8.4</v>
      </c>
      <c r="K3992" s="2">
        <v>0.2</v>
      </c>
      <c r="L3992" s="2">
        <v>384.4</v>
      </c>
      <c r="M3992" s="2">
        <v>78.3</v>
      </c>
      <c r="N3992" s="2">
        <v>305.89999999999998</v>
      </c>
      <c r="O3992" s="2">
        <v>252010</v>
      </c>
      <c r="P3992" s="3"/>
      <c r="Q3992" s="3"/>
    </row>
    <row r="3993" spans="1:17" x14ac:dyDescent="0.2">
      <c r="A3993" s="5">
        <v>2019</v>
      </c>
      <c r="B3993" s="4" t="s">
        <v>529</v>
      </c>
      <c r="C3993" s="5" t="s">
        <v>530</v>
      </c>
      <c r="D3993" s="5">
        <v>247.6</v>
      </c>
      <c r="E3993" s="5">
        <v>4816.3999999999996</v>
      </c>
      <c r="F3993" s="5">
        <v>2278.5</v>
      </c>
      <c r="G3993" s="5">
        <v>3503.9</v>
      </c>
      <c r="H3993" s="5">
        <v>1312</v>
      </c>
      <c r="I3993" s="5">
        <v>90.7</v>
      </c>
      <c r="J3993" s="5">
        <v>7.4</v>
      </c>
      <c r="K3993" s="5">
        <v>0.1</v>
      </c>
      <c r="L3993" s="5">
        <v>430.1</v>
      </c>
      <c r="M3993" s="5">
        <v>96.2</v>
      </c>
      <c r="N3993" s="5">
        <v>333.8</v>
      </c>
      <c r="O3993" s="5">
        <v>252010</v>
      </c>
      <c r="P3993" s="3"/>
      <c r="Q3993" s="3"/>
    </row>
    <row r="3994" spans="1:17" x14ac:dyDescent="0.2">
      <c r="A3994" s="2">
        <v>2004</v>
      </c>
      <c r="B3994" s="1" t="s">
        <v>531</v>
      </c>
      <c r="C3994" s="2" t="s">
        <v>532</v>
      </c>
      <c r="D3994" s="2">
        <v>1427.941</v>
      </c>
      <c r="E3994" s="2">
        <v>9165.2800000000007</v>
      </c>
      <c r="F3994" s="2">
        <v>2921.3539999999998</v>
      </c>
      <c r="G3994" s="2">
        <v>5069.6080000000002</v>
      </c>
      <c r="H3994" s="2">
        <v>4052.9720000000002</v>
      </c>
      <c r="I3994" s="2">
        <v>137.92099999999999</v>
      </c>
      <c r="J3994" s="2">
        <v>0</v>
      </c>
      <c r="K3994" s="2"/>
      <c r="L3994" s="2">
        <v>1519.067</v>
      </c>
      <c r="M3994" s="2">
        <v>573.44799999999998</v>
      </c>
      <c r="N3994" s="2">
        <v>945.61900000000003</v>
      </c>
      <c r="O3994" s="2">
        <v>252010</v>
      </c>
      <c r="P3994" s="3"/>
      <c r="Q3994" s="3"/>
    </row>
    <row r="3995" spans="1:17" x14ac:dyDescent="0.2">
      <c r="A3995" s="5">
        <v>2005</v>
      </c>
      <c r="B3995" s="4" t="s">
        <v>531</v>
      </c>
      <c r="C3995" s="5" t="s">
        <v>532</v>
      </c>
      <c r="D3995" s="5">
        <v>1059.3430000000001</v>
      </c>
      <c r="E3995" s="5">
        <v>12541.225</v>
      </c>
      <c r="F3995" s="5">
        <v>3862.5540000000001</v>
      </c>
      <c r="G3995" s="5">
        <v>7211.5709999999999</v>
      </c>
      <c r="H3995" s="5">
        <v>5251.4110000000001</v>
      </c>
      <c r="I3995" s="5">
        <v>172.898</v>
      </c>
      <c r="J3995" s="5">
        <v>0</v>
      </c>
      <c r="K3995" s="5">
        <v>45.03</v>
      </c>
      <c r="L3995" s="5">
        <v>2204.7240000000002</v>
      </c>
      <c r="M3995" s="5">
        <v>815.28399999999999</v>
      </c>
      <c r="N3995" s="5">
        <v>1355.155</v>
      </c>
      <c r="O3995" s="5">
        <v>252010</v>
      </c>
      <c r="P3995" s="3"/>
      <c r="Q3995" s="3"/>
    </row>
    <row r="3996" spans="1:17" x14ac:dyDescent="0.2">
      <c r="A3996" s="2">
        <v>2006</v>
      </c>
      <c r="B3996" s="1" t="s">
        <v>531</v>
      </c>
      <c r="C3996" s="2" t="s">
        <v>532</v>
      </c>
      <c r="D3996" s="2">
        <v>778.31899999999996</v>
      </c>
      <c r="E3996" s="2">
        <v>12408.266</v>
      </c>
      <c r="F3996" s="2">
        <v>3762.7339999999999</v>
      </c>
      <c r="G3996" s="2">
        <v>6651.5010000000002</v>
      </c>
      <c r="H3996" s="2">
        <v>5701.3720000000003</v>
      </c>
      <c r="I3996" s="2">
        <v>247.477</v>
      </c>
      <c r="J3996" s="2">
        <v>0</v>
      </c>
      <c r="K3996" s="2">
        <v>13.414999999999999</v>
      </c>
      <c r="L3996" s="2">
        <v>956.06399999999996</v>
      </c>
      <c r="M3996" s="2">
        <v>348.78</v>
      </c>
      <c r="N3996" s="2">
        <v>593.86900000000003</v>
      </c>
      <c r="O3996" s="2">
        <v>252010</v>
      </c>
      <c r="P3996" s="3"/>
      <c r="Q3996" s="3"/>
    </row>
    <row r="3997" spans="1:17" x14ac:dyDescent="0.2">
      <c r="A3997" s="5">
        <v>2007</v>
      </c>
      <c r="B3997" s="4" t="s">
        <v>531</v>
      </c>
      <c r="C3997" s="5" t="s">
        <v>532</v>
      </c>
      <c r="D3997" s="5">
        <v>795.19399999999996</v>
      </c>
      <c r="E3997" s="5">
        <v>9102.7469999999994</v>
      </c>
      <c r="F3997" s="5">
        <v>2836.873</v>
      </c>
      <c r="G3997" s="5">
        <v>5252.1</v>
      </c>
      <c r="H3997" s="5">
        <v>3822.1190000000001</v>
      </c>
      <c r="I3997" s="5">
        <v>199.07300000000001</v>
      </c>
      <c r="J3997" s="5">
        <v>0</v>
      </c>
      <c r="K3997" s="5">
        <v>1.927</v>
      </c>
      <c r="L3997" s="5">
        <v>-3079.154</v>
      </c>
      <c r="M3997" s="5">
        <v>-1140</v>
      </c>
      <c r="N3997" s="5">
        <v>-1941.0809999999999</v>
      </c>
      <c r="O3997" s="5">
        <v>252010</v>
      </c>
      <c r="P3997" s="3"/>
      <c r="Q3997" s="3"/>
    </row>
    <row r="3998" spans="1:17" x14ac:dyDescent="0.2">
      <c r="A3998" s="2">
        <v>2008</v>
      </c>
      <c r="B3998" s="1" t="s">
        <v>531</v>
      </c>
      <c r="C3998" s="2" t="s">
        <v>532</v>
      </c>
      <c r="D3998" s="2">
        <v>1234.2270000000001</v>
      </c>
      <c r="E3998" s="2">
        <v>7424.8980000000001</v>
      </c>
      <c r="F3998" s="2">
        <v>2770.7179999999998</v>
      </c>
      <c r="G3998" s="2">
        <v>4636.1450000000004</v>
      </c>
      <c r="H3998" s="2">
        <v>2623.0070000000001</v>
      </c>
      <c r="I3998" s="2">
        <v>148.29300000000001</v>
      </c>
      <c r="J3998" s="2">
        <v>0</v>
      </c>
      <c r="K3998" s="2">
        <v>-4.0970000000000004</v>
      </c>
      <c r="L3998" s="2">
        <v>-565.625</v>
      </c>
      <c r="M3998" s="2">
        <v>547.55700000000002</v>
      </c>
      <c r="N3998" s="2">
        <v>-1109.085</v>
      </c>
      <c r="O3998" s="2">
        <v>252010</v>
      </c>
      <c r="P3998" s="3"/>
      <c r="Q3998" s="3"/>
    </row>
    <row r="3999" spans="1:17" x14ac:dyDescent="0.2">
      <c r="A3999" s="5">
        <v>2009</v>
      </c>
      <c r="B3999" s="4" t="s">
        <v>531</v>
      </c>
      <c r="C3999" s="5" t="s">
        <v>532</v>
      </c>
      <c r="D3999" s="5">
        <v>1492.309</v>
      </c>
      <c r="E3999" s="5">
        <v>7314.7910000000002</v>
      </c>
      <c r="F3999" s="5">
        <v>2978.9090000000001</v>
      </c>
      <c r="G3999" s="5">
        <v>4726.777</v>
      </c>
      <c r="H3999" s="5">
        <v>2443.4789999999998</v>
      </c>
      <c r="I3999" s="5">
        <v>172.15</v>
      </c>
      <c r="J3999" s="5">
        <v>0</v>
      </c>
      <c r="K3999" s="5">
        <v>-28.911999999999999</v>
      </c>
      <c r="L3999" s="5">
        <v>-760.404</v>
      </c>
      <c r="M3999" s="5">
        <v>-314.34500000000003</v>
      </c>
      <c r="N3999" s="5">
        <v>-417.14699999999999</v>
      </c>
      <c r="O3999" s="5">
        <v>252010</v>
      </c>
      <c r="P3999" s="3"/>
      <c r="Q3999" s="3"/>
    </row>
    <row r="4000" spans="1:17" x14ac:dyDescent="0.2">
      <c r="A4000" s="2">
        <v>2010</v>
      </c>
      <c r="B4000" s="1" t="s">
        <v>531</v>
      </c>
      <c r="C4000" s="2" t="s">
        <v>532</v>
      </c>
      <c r="D4000" s="2">
        <v>1423.54</v>
      </c>
      <c r="E4000" s="2">
        <v>8787.8510000000006</v>
      </c>
      <c r="F4000" s="2">
        <v>4152.134</v>
      </c>
      <c r="G4000" s="2">
        <v>5593.4679999999998</v>
      </c>
      <c r="H4000" s="2">
        <v>2608.9490000000001</v>
      </c>
      <c r="I4000" s="2">
        <v>181.52500000000001</v>
      </c>
      <c r="J4000" s="2">
        <v>0</v>
      </c>
      <c r="K4000" s="2">
        <v>25.198</v>
      </c>
      <c r="L4000" s="2">
        <v>94.724999999999994</v>
      </c>
      <c r="M4000" s="2">
        <v>-25.734000000000002</v>
      </c>
      <c r="N4000" s="2">
        <v>95.260999999999996</v>
      </c>
      <c r="O4000" s="2">
        <v>252010</v>
      </c>
      <c r="P4000" s="3"/>
      <c r="Q4000" s="3"/>
    </row>
    <row r="4001" spans="1:17" x14ac:dyDescent="0.2">
      <c r="A4001" s="5">
        <v>2011</v>
      </c>
      <c r="B4001" s="4" t="s">
        <v>531</v>
      </c>
      <c r="C4001" s="5" t="s">
        <v>532</v>
      </c>
      <c r="D4001" s="5">
        <v>1188.5129999999999</v>
      </c>
      <c r="E4001" s="5">
        <v>9154.6710000000003</v>
      </c>
      <c r="F4001" s="5">
        <v>4538.4340000000002</v>
      </c>
      <c r="G4001" s="5">
        <v>5851.1459999999997</v>
      </c>
      <c r="H4001" s="5">
        <v>2696.4679999999998</v>
      </c>
      <c r="I4001" s="5">
        <v>201.45</v>
      </c>
      <c r="J4001" s="5">
        <v>0</v>
      </c>
      <c r="K4001" s="5">
        <v>20.344999999999999</v>
      </c>
      <c r="L4001" s="5">
        <v>97.974000000000004</v>
      </c>
      <c r="M4001" s="5">
        <v>-14.57</v>
      </c>
      <c r="N4001" s="5">
        <v>92.198999999999998</v>
      </c>
      <c r="O4001" s="5">
        <v>252010</v>
      </c>
      <c r="P4001" s="3"/>
      <c r="Q4001" s="3"/>
    </row>
    <row r="4002" spans="1:17" x14ac:dyDescent="0.2">
      <c r="A4002" s="2">
        <v>2012</v>
      </c>
      <c r="B4002" s="1" t="s">
        <v>531</v>
      </c>
      <c r="C4002" s="2" t="s">
        <v>532</v>
      </c>
      <c r="D4002" s="2">
        <v>1331.8109999999999</v>
      </c>
      <c r="E4002" s="2">
        <v>10362.206</v>
      </c>
      <c r="F4002" s="2">
        <v>4579.5309999999999</v>
      </c>
      <c r="G4002" s="2">
        <v>6360.9979999999996</v>
      </c>
      <c r="H4002" s="2">
        <v>3414.7640000000001</v>
      </c>
      <c r="I4002" s="2">
        <v>222.053</v>
      </c>
      <c r="J4002" s="2">
        <v>0</v>
      </c>
      <c r="K4002" s="2">
        <v>-21.792000000000002</v>
      </c>
      <c r="L4002" s="2">
        <v>222.114</v>
      </c>
      <c r="M4002" s="2">
        <v>-435.21800000000002</v>
      </c>
      <c r="N4002" s="2">
        <v>679.12400000000002</v>
      </c>
      <c r="O4002" s="2">
        <v>252010</v>
      </c>
      <c r="P4002" s="3"/>
      <c r="Q4002" s="3"/>
    </row>
    <row r="4003" spans="1:17" x14ac:dyDescent="0.2">
      <c r="A4003" s="5">
        <v>2013</v>
      </c>
      <c r="B4003" s="4" t="s">
        <v>531</v>
      </c>
      <c r="C4003" s="5" t="s">
        <v>532</v>
      </c>
      <c r="D4003" s="5">
        <v>1019.5309999999999</v>
      </c>
      <c r="E4003" s="5">
        <v>11273.246999999999</v>
      </c>
      <c r="F4003" s="5">
        <v>4650.1729999999998</v>
      </c>
      <c r="G4003" s="5">
        <v>6645.777</v>
      </c>
      <c r="H4003" s="5">
        <v>4168.9009999999998</v>
      </c>
      <c r="I4003" s="5">
        <v>261.51299999999998</v>
      </c>
      <c r="J4003" s="5">
        <v>0</v>
      </c>
      <c r="K4003" s="5">
        <v>25.251999999999999</v>
      </c>
      <c r="L4003" s="5">
        <v>681.94100000000003</v>
      </c>
      <c r="M4003" s="5">
        <v>177.01499999999999</v>
      </c>
      <c r="N4003" s="5">
        <v>479.67399999999998</v>
      </c>
      <c r="O4003" s="5">
        <v>252010</v>
      </c>
      <c r="P4003" s="3"/>
      <c r="Q4003" s="3"/>
    </row>
    <row r="4004" spans="1:17" x14ac:dyDescent="0.2">
      <c r="A4004" s="2">
        <v>2014</v>
      </c>
      <c r="B4004" s="1" t="s">
        <v>531</v>
      </c>
      <c r="C4004" s="2" t="s">
        <v>532</v>
      </c>
      <c r="D4004" s="2">
        <v>1347.2470000000001</v>
      </c>
      <c r="E4004" s="2">
        <v>12958.267</v>
      </c>
      <c r="F4004" s="2">
        <v>5319.1559999999999</v>
      </c>
      <c r="G4004" s="2">
        <v>7706.9650000000001</v>
      </c>
      <c r="H4004" s="2">
        <v>4827.0200000000004</v>
      </c>
      <c r="I4004" s="2">
        <v>273.45100000000002</v>
      </c>
      <c r="J4004" s="2">
        <v>0</v>
      </c>
      <c r="K4004" s="2">
        <v>-10.223000000000001</v>
      </c>
      <c r="L4004" s="2">
        <v>969.78399999999999</v>
      </c>
      <c r="M4004" s="2">
        <v>341.09100000000001</v>
      </c>
      <c r="N4004" s="2">
        <v>638.91600000000005</v>
      </c>
      <c r="O4004" s="2">
        <v>252010</v>
      </c>
      <c r="P4004" s="3"/>
      <c r="Q4004" s="3"/>
    </row>
    <row r="4005" spans="1:17" x14ac:dyDescent="0.2">
      <c r="A4005" s="5">
        <v>2015</v>
      </c>
      <c r="B4005" s="4" t="s">
        <v>531</v>
      </c>
      <c r="C4005" s="5" t="s">
        <v>532</v>
      </c>
      <c r="D4005" s="5">
        <v>1200.972</v>
      </c>
      <c r="E4005" s="5">
        <v>14419.509</v>
      </c>
      <c r="F4005" s="5">
        <v>5479.7579999999998</v>
      </c>
      <c r="G4005" s="5">
        <v>8469.4369999999999</v>
      </c>
      <c r="H4005" s="5">
        <v>5648.9440000000004</v>
      </c>
      <c r="I4005" s="5">
        <v>288.51600000000002</v>
      </c>
      <c r="J4005" s="5">
        <v>0</v>
      </c>
      <c r="K4005" s="5">
        <v>16.306000000000001</v>
      </c>
      <c r="L4005" s="5">
        <v>1209.616</v>
      </c>
      <c r="M4005" s="5">
        <v>390.416</v>
      </c>
      <c r="N4005" s="5">
        <v>802.89400000000001</v>
      </c>
      <c r="O4005" s="5">
        <v>252010</v>
      </c>
      <c r="P4005" s="3"/>
      <c r="Q4005" s="3"/>
    </row>
    <row r="4006" spans="1:17" x14ac:dyDescent="0.2">
      <c r="A4006" s="2">
        <v>2016</v>
      </c>
      <c r="B4006" s="1" t="s">
        <v>531</v>
      </c>
      <c r="C4006" s="2" t="s">
        <v>532</v>
      </c>
      <c r="D4006" s="2">
        <v>1362.4939999999999</v>
      </c>
      <c r="E4006" s="2">
        <v>15361.781000000001</v>
      </c>
      <c r="F4006" s="2">
        <v>5018.2950000000001</v>
      </c>
      <c r="G4006" s="2">
        <v>8150.2139999999999</v>
      </c>
      <c r="H4006" s="2">
        <v>7026.0420000000004</v>
      </c>
      <c r="I4006" s="2">
        <v>281.39400000000001</v>
      </c>
      <c r="J4006" s="2">
        <v>0</v>
      </c>
      <c r="K4006" s="2">
        <v>1.2470000000000001</v>
      </c>
      <c r="L4006" s="2">
        <v>1330.4690000000001</v>
      </c>
      <c r="M4006" s="2">
        <v>417.37799999999999</v>
      </c>
      <c r="N4006" s="2">
        <v>911.84400000000005</v>
      </c>
      <c r="O4006" s="2">
        <v>252010</v>
      </c>
      <c r="P4006" s="3"/>
      <c r="Q4006" s="3"/>
    </row>
    <row r="4007" spans="1:17" x14ac:dyDescent="0.2">
      <c r="A4007" s="5">
        <v>2017</v>
      </c>
      <c r="B4007" s="4" t="s">
        <v>531</v>
      </c>
      <c r="C4007" s="5" t="s">
        <v>532</v>
      </c>
      <c r="D4007" s="5">
        <v>2694.0839999999998</v>
      </c>
      <c r="E4007" s="5">
        <v>18745.034</v>
      </c>
      <c r="F4007" s="5">
        <v>6873.2150000000001</v>
      </c>
      <c r="G4007" s="5">
        <v>10758.902</v>
      </c>
      <c r="H4007" s="5">
        <v>7872.317</v>
      </c>
      <c r="I4007" s="5">
        <v>290.32499999999999</v>
      </c>
      <c r="J4007" s="5">
        <v>0</v>
      </c>
      <c r="K4007" s="5">
        <v>-38.725999999999999</v>
      </c>
      <c r="L4007" s="5">
        <v>1189.6110000000001</v>
      </c>
      <c r="M4007" s="5">
        <v>417.85700000000003</v>
      </c>
      <c r="N4007" s="5">
        <v>810.48</v>
      </c>
      <c r="O4007" s="5">
        <v>252010</v>
      </c>
      <c r="P4007" s="3"/>
      <c r="Q4007" s="3"/>
    </row>
    <row r="4008" spans="1:17" x14ac:dyDescent="0.2">
      <c r="A4008" s="2">
        <v>2018</v>
      </c>
      <c r="B4008" s="1" t="s">
        <v>531</v>
      </c>
      <c r="C4008" s="2" t="s">
        <v>532</v>
      </c>
      <c r="D4008" s="2">
        <v>1595.9760000000001</v>
      </c>
      <c r="E4008" s="2">
        <v>28566.181</v>
      </c>
      <c r="F4008" s="2">
        <v>8638.2579999999998</v>
      </c>
      <c r="G4008" s="2">
        <v>13883.224</v>
      </c>
      <c r="H4008" s="2">
        <v>14581.535</v>
      </c>
      <c r="I4008" s="2">
        <v>423.74299999999999</v>
      </c>
      <c r="J4008" s="2">
        <v>0</v>
      </c>
      <c r="K4008" s="2">
        <v>21.681999999999999</v>
      </c>
      <c r="L4008" s="2">
        <v>2262.6840000000002</v>
      </c>
      <c r="M4008" s="2">
        <v>545.17100000000005</v>
      </c>
      <c r="N4008" s="2">
        <v>1695.8309999999999</v>
      </c>
      <c r="O4008" s="2">
        <v>252010</v>
      </c>
      <c r="P4008" s="3"/>
      <c r="Q4008" s="3"/>
    </row>
    <row r="4009" spans="1:17" x14ac:dyDescent="0.2">
      <c r="A4009" s="5">
        <v>2019</v>
      </c>
      <c r="B4009" s="4" t="s">
        <v>531</v>
      </c>
      <c r="C4009" s="5" t="s">
        <v>532</v>
      </c>
      <c r="D4009" s="5">
        <v>1468.691</v>
      </c>
      <c r="E4009" s="5">
        <v>29359.510999999999</v>
      </c>
      <c r="F4009" s="5">
        <v>8173.6959999999999</v>
      </c>
      <c r="G4009" s="5">
        <v>13325.681</v>
      </c>
      <c r="H4009" s="5">
        <v>15949.517</v>
      </c>
      <c r="I4009" s="5">
        <v>422.71</v>
      </c>
      <c r="J4009" s="5">
        <v>0</v>
      </c>
      <c r="K4009" s="5">
        <v>-6.9329999999999998</v>
      </c>
      <c r="L4009" s="5">
        <v>2434.2919999999999</v>
      </c>
      <c r="M4009" s="5">
        <v>592.173</v>
      </c>
      <c r="N4009" s="5">
        <v>1849.0519999999999</v>
      </c>
      <c r="O4009" s="5">
        <v>252010</v>
      </c>
      <c r="P4009" s="3"/>
      <c r="Q4009" s="3"/>
    </row>
    <row r="4010" spans="1:17" x14ac:dyDescent="0.2">
      <c r="A4010" s="2">
        <v>2004</v>
      </c>
      <c r="B4010" s="1" t="s">
        <v>533</v>
      </c>
      <c r="C4010" s="2" t="s">
        <v>534</v>
      </c>
      <c r="D4010" s="2">
        <v>206.8</v>
      </c>
      <c r="E4010" s="2">
        <v>3600.9</v>
      </c>
      <c r="F4010" s="2">
        <v>892.3</v>
      </c>
      <c r="G4010" s="2">
        <v>1601.6</v>
      </c>
      <c r="H4010" s="2">
        <v>1999.3</v>
      </c>
      <c r="I4010" s="2">
        <v>36.1</v>
      </c>
      <c r="J4010" s="2"/>
      <c r="K4010" s="2">
        <v>0</v>
      </c>
      <c r="L4010" s="2">
        <v>615.29999999999995</v>
      </c>
      <c r="M4010" s="2">
        <v>252.3</v>
      </c>
      <c r="N4010" s="2">
        <v>363</v>
      </c>
      <c r="O4010" s="2">
        <v>351020</v>
      </c>
      <c r="P4010" s="3"/>
      <c r="Q4010" s="3"/>
    </row>
    <row r="4011" spans="1:17" x14ac:dyDescent="0.2">
      <c r="A4011" s="5">
        <v>2005</v>
      </c>
      <c r="B4011" s="4" t="s">
        <v>533</v>
      </c>
      <c r="C4011" s="5" t="s">
        <v>534</v>
      </c>
      <c r="D4011" s="5">
        <v>63.1</v>
      </c>
      <c r="E4011" s="5">
        <v>3875.8</v>
      </c>
      <c r="F4011" s="5">
        <v>1153.0999999999999</v>
      </c>
      <c r="G4011" s="5">
        <v>1990.1</v>
      </c>
      <c r="H4011" s="5">
        <v>1885.7</v>
      </c>
      <c r="I4011" s="5">
        <v>34.4</v>
      </c>
      <c r="J4011" s="5"/>
      <c r="K4011" s="5"/>
      <c r="L4011" s="5">
        <v>640.70000000000005</v>
      </c>
      <c r="M4011" s="5">
        <v>254.5</v>
      </c>
      <c r="N4011" s="5">
        <v>386.2</v>
      </c>
      <c r="O4011" s="5">
        <v>351020</v>
      </c>
      <c r="P4011" s="3"/>
      <c r="Q4011" s="3"/>
    </row>
    <row r="4012" spans="1:17" x14ac:dyDescent="0.2">
      <c r="A4012" s="2">
        <v>2006</v>
      </c>
      <c r="B4012" s="1" t="s">
        <v>533</v>
      </c>
      <c r="C4012" s="2" t="s">
        <v>534</v>
      </c>
      <c r="D4012" s="2">
        <v>186.9</v>
      </c>
      <c r="E4012" s="2">
        <v>4000.8</v>
      </c>
      <c r="F4012" s="2">
        <v>1158</v>
      </c>
      <c r="G4012" s="2">
        <v>2023.7</v>
      </c>
      <c r="H4012" s="2">
        <v>1977.1</v>
      </c>
      <c r="I4012" s="2">
        <v>47.8</v>
      </c>
      <c r="J4012" s="2"/>
      <c r="K4012" s="2"/>
      <c r="L4012" s="2">
        <v>720.9</v>
      </c>
      <c r="M4012" s="2">
        <v>289.3</v>
      </c>
      <c r="N4012" s="2">
        <v>431.6</v>
      </c>
      <c r="O4012" s="2">
        <v>351020</v>
      </c>
      <c r="P4012" s="3"/>
      <c r="Q4012" s="3"/>
    </row>
    <row r="4013" spans="1:17" x14ac:dyDescent="0.2">
      <c r="A4013" s="5">
        <v>2007</v>
      </c>
      <c r="B4013" s="4" t="s">
        <v>533</v>
      </c>
      <c r="C4013" s="5" t="s">
        <v>534</v>
      </c>
      <c r="D4013" s="5">
        <v>166.3</v>
      </c>
      <c r="E4013" s="5">
        <v>4368.2</v>
      </c>
      <c r="F4013" s="5">
        <v>1077.5999999999999</v>
      </c>
      <c r="G4013" s="5">
        <v>2642.9</v>
      </c>
      <c r="H4013" s="5">
        <v>1725.3</v>
      </c>
      <c r="I4013" s="5">
        <v>56.6</v>
      </c>
      <c r="J4013" s="5"/>
      <c r="K4013" s="5"/>
      <c r="L4013" s="5">
        <v>802.3</v>
      </c>
      <c r="M4013" s="5">
        <v>325.5</v>
      </c>
      <c r="N4013" s="5">
        <v>476.8</v>
      </c>
      <c r="O4013" s="5">
        <v>351020</v>
      </c>
      <c r="P4013" s="3"/>
      <c r="Q4013" s="3"/>
    </row>
    <row r="4014" spans="1:17" x14ac:dyDescent="0.2">
      <c r="A4014" s="2">
        <v>2008</v>
      </c>
      <c r="B4014" s="1" t="s">
        <v>533</v>
      </c>
      <c r="C4014" s="2" t="s">
        <v>534</v>
      </c>
      <c r="D4014" s="2">
        <v>219.7</v>
      </c>
      <c r="E4014" s="2">
        <v>4669.5</v>
      </c>
      <c r="F4014" s="2">
        <v>1600.5</v>
      </c>
      <c r="G4014" s="2">
        <v>2859.9</v>
      </c>
      <c r="H4014" s="2">
        <v>1688.3</v>
      </c>
      <c r="I4014" s="2">
        <v>72</v>
      </c>
      <c r="J4014" s="2"/>
      <c r="K4014" s="2">
        <v>13.3</v>
      </c>
      <c r="L4014" s="2">
        <v>785.7</v>
      </c>
      <c r="M4014" s="2">
        <v>307.89999999999998</v>
      </c>
      <c r="N4014" s="2">
        <v>464.5</v>
      </c>
      <c r="O4014" s="2">
        <v>351020</v>
      </c>
      <c r="P4014" s="3"/>
      <c r="Q4014" s="3"/>
    </row>
    <row r="4015" spans="1:17" x14ac:dyDescent="0.2">
      <c r="A4015" s="5">
        <v>2009</v>
      </c>
      <c r="B4015" s="4" t="s">
        <v>533</v>
      </c>
      <c r="C4015" s="5" t="s">
        <v>534</v>
      </c>
      <c r="D4015" s="5">
        <v>148.5</v>
      </c>
      <c r="E4015" s="5">
        <v>4837.8</v>
      </c>
      <c r="F4015" s="5">
        <v>1319.4</v>
      </c>
      <c r="G4015" s="5">
        <v>2731.7</v>
      </c>
      <c r="H4015" s="5">
        <v>2106.1</v>
      </c>
      <c r="I4015" s="5">
        <v>62.9</v>
      </c>
      <c r="J4015" s="5"/>
      <c r="K4015" s="5">
        <v>12.3</v>
      </c>
      <c r="L4015" s="5">
        <v>884.6</v>
      </c>
      <c r="M4015" s="5">
        <v>329</v>
      </c>
      <c r="N4015" s="5">
        <v>543.29999999999995</v>
      </c>
      <c r="O4015" s="5">
        <v>351020</v>
      </c>
      <c r="P4015" s="3"/>
      <c r="Q4015" s="3"/>
    </row>
    <row r="4016" spans="1:17" x14ac:dyDescent="0.2">
      <c r="A4016" s="2">
        <v>2010</v>
      </c>
      <c r="B4016" s="1" t="s">
        <v>533</v>
      </c>
      <c r="C4016" s="2" t="s">
        <v>534</v>
      </c>
      <c r="D4016" s="2">
        <v>230.7</v>
      </c>
      <c r="E4016" s="2">
        <v>6187.8</v>
      </c>
      <c r="F4016" s="2">
        <v>2188.4</v>
      </c>
      <c r="G4016" s="2">
        <v>3700.9</v>
      </c>
      <c r="H4016" s="2">
        <v>2466.3000000000002</v>
      </c>
      <c r="I4016" s="2">
        <v>63</v>
      </c>
      <c r="J4016" s="2"/>
      <c r="K4016" s="2">
        <v>13.4</v>
      </c>
      <c r="L4016" s="2">
        <v>915.6</v>
      </c>
      <c r="M4016" s="2">
        <v>344</v>
      </c>
      <c r="N4016" s="2">
        <v>558.20000000000005</v>
      </c>
      <c r="O4016" s="2">
        <v>351020</v>
      </c>
      <c r="P4016" s="3"/>
      <c r="Q4016" s="3"/>
    </row>
    <row r="4017" spans="1:17" x14ac:dyDescent="0.2">
      <c r="A4017" s="5">
        <v>2011</v>
      </c>
      <c r="B4017" s="4" t="s">
        <v>533</v>
      </c>
      <c r="C4017" s="5" t="s">
        <v>534</v>
      </c>
      <c r="D4017" s="5">
        <v>159.30000000000001</v>
      </c>
      <c r="E4017" s="5">
        <v>6136.6</v>
      </c>
      <c r="F4017" s="5">
        <v>2085.5</v>
      </c>
      <c r="G4017" s="5">
        <v>3612.9</v>
      </c>
      <c r="H4017" s="5">
        <v>2503.5</v>
      </c>
      <c r="I4017" s="5">
        <v>87.5</v>
      </c>
      <c r="J4017" s="5"/>
      <c r="K4017" s="5">
        <v>13.4</v>
      </c>
      <c r="L4017" s="5">
        <v>866.1</v>
      </c>
      <c r="M4017" s="5">
        <v>333</v>
      </c>
      <c r="N4017" s="5">
        <v>519.70000000000005</v>
      </c>
      <c r="O4017" s="5">
        <v>351020</v>
      </c>
      <c r="P4017" s="3"/>
      <c r="Q4017" s="3"/>
    </row>
    <row r="4018" spans="1:17" x14ac:dyDescent="0.2">
      <c r="A4018" s="2">
        <v>2012</v>
      </c>
      <c r="B4018" s="1" t="s">
        <v>533</v>
      </c>
      <c r="C4018" s="2" t="s">
        <v>534</v>
      </c>
      <c r="D4018" s="2">
        <v>466.8</v>
      </c>
      <c r="E4018" s="2">
        <v>6795</v>
      </c>
      <c r="F4018" s="2">
        <v>2175</v>
      </c>
      <c r="G4018" s="2">
        <v>4056.9</v>
      </c>
      <c r="H4018" s="2">
        <v>2717.4</v>
      </c>
      <c r="I4018" s="2">
        <v>94.5</v>
      </c>
      <c r="J4018" s="2"/>
      <c r="K4018" s="2">
        <v>1.7</v>
      </c>
      <c r="L4018" s="2">
        <v>944.2</v>
      </c>
      <c r="M4018" s="2">
        <v>359.4</v>
      </c>
      <c r="N4018" s="2">
        <v>583.1</v>
      </c>
      <c r="O4018" s="2">
        <v>351020</v>
      </c>
      <c r="P4018" s="3"/>
      <c r="Q4018" s="3"/>
    </row>
    <row r="4019" spans="1:17" x14ac:dyDescent="0.2">
      <c r="A4019" s="5">
        <v>2013</v>
      </c>
      <c r="B4019" s="4" t="s">
        <v>533</v>
      </c>
      <c r="C4019" s="5" t="s">
        <v>534</v>
      </c>
      <c r="D4019" s="5">
        <v>404</v>
      </c>
      <c r="E4019" s="5">
        <v>6965.9</v>
      </c>
      <c r="F4019" s="5">
        <v>2889.6</v>
      </c>
      <c r="G4019" s="5">
        <v>4455.2</v>
      </c>
      <c r="H4019" s="5">
        <v>2491.3000000000002</v>
      </c>
      <c r="I4019" s="5">
        <v>96.5</v>
      </c>
      <c r="J4019" s="5"/>
      <c r="K4019" s="5">
        <v>1.6</v>
      </c>
      <c r="L4019" s="5">
        <v>915.6</v>
      </c>
      <c r="M4019" s="5">
        <v>340.2</v>
      </c>
      <c r="N4019" s="5">
        <v>573.79999999999995</v>
      </c>
      <c r="O4019" s="5">
        <v>351020</v>
      </c>
      <c r="P4019" s="3"/>
      <c r="Q4019" s="3"/>
    </row>
    <row r="4020" spans="1:17" x14ac:dyDescent="0.2">
      <c r="A4020" s="2">
        <v>2014</v>
      </c>
      <c r="B4020" s="1" t="s">
        <v>533</v>
      </c>
      <c r="C4020" s="2" t="s">
        <v>534</v>
      </c>
      <c r="D4020" s="2">
        <v>580</v>
      </c>
      <c r="E4020" s="2">
        <v>7301.8</v>
      </c>
      <c r="F4020" s="2">
        <v>2935.9</v>
      </c>
      <c r="G4020" s="2">
        <v>4463.6000000000004</v>
      </c>
      <c r="H4020" s="2">
        <v>2820.5</v>
      </c>
      <c r="I4020" s="2">
        <v>108.2</v>
      </c>
      <c r="J4020" s="2"/>
      <c r="K4020" s="2">
        <v>1.4</v>
      </c>
      <c r="L4020" s="2">
        <v>826.7</v>
      </c>
      <c r="M4020" s="2">
        <v>314.10000000000002</v>
      </c>
      <c r="N4020" s="2">
        <v>511.2</v>
      </c>
      <c r="O4020" s="2">
        <v>351020</v>
      </c>
      <c r="P4020" s="3"/>
      <c r="Q4020" s="3"/>
    </row>
    <row r="4021" spans="1:17" x14ac:dyDescent="0.2">
      <c r="A4021" s="5">
        <v>2015</v>
      </c>
      <c r="B4021" s="4" t="s">
        <v>533</v>
      </c>
      <c r="C4021" s="5" t="s">
        <v>534</v>
      </c>
      <c r="D4021" s="5">
        <v>716.4</v>
      </c>
      <c r="E4021" s="5">
        <v>14221.7</v>
      </c>
      <c r="F4021" s="5">
        <v>6322.5</v>
      </c>
      <c r="G4021" s="5">
        <v>9262.4</v>
      </c>
      <c r="H4021" s="5">
        <v>4944.3999999999996</v>
      </c>
      <c r="I4021" s="5">
        <v>222.3</v>
      </c>
      <c r="J4021" s="5"/>
      <c r="K4021" s="5">
        <v>1.1000000000000001</v>
      </c>
      <c r="L4021" s="5">
        <v>732.1</v>
      </c>
      <c r="M4021" s="5">
        <v>294.10000000000002</v>
      </c>
      <c r="N4021" s="5">
        <v>436.9</v>
      </c>
      <c r="O4021" s="5">
        <v>351020</v>
      </c>
      <c r="P4021" s="3"/>
      <c r="Q4021" s="3"/>
    </row>
    <row r="4022" spans="1:17" x14ac:dyDescent="0.2">
      <c r="A4022" s="2">
        <v>2016</v>
      </c>
      <c r="B4022" s="1" t="s">
        <v>533</v>
      </c>
      <c r="C4022" s="2" t="s">
        <v>534</v>
      </c>
      <c r="D4022" s="2">
        <v>433.6</v>
      </c>
      <c r="E4022" s="2">
        <v>14247</v>
      </c>
      <c r="F4022" s="2">
        <v>5807.1</v>
      </c>
      <c r="G4022" s="2">
        <v>8726</v>
      </c>
      <c r="H4022" s="2">
        <v>5505.8</v>
      </c>
      <c r="I4022" s="2">
        <v>213.5</v>
      </c>
      <c r="J4022" s="2"/>
      <c r="K4022" s="2">
        <v>1.1000000000000001</v>
      </c>
      <c r="L4022" s="2">
        <v>1105.5</v>
      </c>
      <c r="M4022" s="2">
        <v>372.3</v>
      </c>
      <c r="N4022" s="2">
        <v>732.1</v>
      </c>
      <c r="O4022" s="2">
        <v>351020</v>
      </c>
      <c r="P4022" s="3"/>
      <c r="Q4022" s="3"/>
    </row>
    <row r="4023" spans="1:17" x14ac:dyDescent="0.2">
      <c r="A4023" s="5">
        <v>2017</v>
      </c>
      <c r="B4023" s="4" t="s">
        <v>533</v>
      </c>
      <c r="C4023" s="5" t="s">
        <v>534</v>
      </c>
      <c r="D4023" s="5">
        <v>316.7</v>
      </c>
      <c r="E4023" s="5">
        <v>16568</v>
      </c>
      <c r="F4023" s="5">
        <v>6753.3</v>
      </c>
      <c r="G4023" s="5">
        <v>9717.2000000000007</v>
      </c>
      <c r="H4023" s="5">
        <v>6830</v>
      </c>
      <c r="I4023" s="5">
        <v>235.1</v>
      </c>
      <c r="J4023" s="5"/>
      <c r="K4023" s="5">
        <v>5.8</v>
      </c>
      <c r="L4023" s="5">
        <v>1134.9000000000001</v>
      </c>
      <c r="M4023" s="5">
        <v>-139.1</v>
      </c>
      <c r="N4023" s="5">
        <v>1268.2</v>
      </c>
      <c r="O4023" s="5">
        <v>351020</v>
      </c>
      <c r="P4023" s="3"/>
      <c r="Q4023" s="3"/>
    </row>
    <row r="4024" spans="1:17" x14ac:dyDescent="0.2">
      <c r="A4024" s="2">
        <v>2018</v>
      </c>
      <c r="B4024" s="1" t="s">
        <v>533</v>
      </c>
      <c r="C4024" s="2" t="s">
        <v>534</v>
      </c>
      <c r="D4024" s="2">
        <v>426.8</v>
      </c>
      <c r="E4024" s="2">
        <v>16185.3</v>
      </c>
      <c r="F4024" s="2">
        <v>6051.1</v>
      </c>
      <c r="G4024" s="2">
        <v>9194.7999999999993</v>
      </c>
      <c r="H4024" s="2">
        <v>6971.4</v>
      </c>
      <c r="I4024" s="2">
        <v>244.2</v>
      </c>
      <c r="J4024" s="2"/>
      <c r="K4024" s="2">
        <v>0.2</v>
      </c>
      <c r="L4024" s="2">
        <v>1268.3</v>
      </c>
      <c r="M4024" s="2">
        <v>384.4</v>
      </c>
      <c r="N4024" s="2">
        <v>883.7</v>
      </c>
      <c r="O4024" s="2">
        <v>351020</v>
      </c>
      <c r="P4024" s="3"/>
      <c r="Q4024" s="3"/>
    </row>
    <row r="4025" spans="1:17" x14ac:dyDescent="0.2">
      <c r="A4025" s="5">
        <v>2019</v>
      </c>
      <c r="B4025" s="4" t="s">
        <v>533</v>
      </c>
      <c r="C4025" s="5" t="s">
        <v>534</v>
      </c>
      <c r="D4025" s="5">
        <v>337.5</v>
      </c>
      <c r="E4025" s="5">
        <v>18021.400000000001</v>
      </c>
      <c r="F4025" s="5">
        <v>6461.5</v>
      </c>
      <c r="G4025" s="5">
        <v>10434.299999999999</v>
      </c>
      <c r="H4025" s="5">
        <v>7567</v>
      </c>
      <c r="I4025" s="5">
        <v>240.7</v>
      </c>
      <c r="J4025" s="5"/>
      <c r="K4025" s="5">
        <v>1.1000000000000001</v>
      </c>
      <c r="L4025" s="5">
        <v>1104.9000000000001</v>
      </c>
      <c r="M4025" s="5">
        <v>280</v>
      </c>
      <c r="N4025" s="5">
        <v>823.8</v>
      </c>
      <c r="O4025" s="5">
        <v>351020</v>
      </c>
      <c r="P4025" s="3"/>
      <c r="Q4025" s="3"/>
    </row>
    <row r="4026" spans="1:17" x14ac:dyDescent="0.2">
      <c r="A4026" s="2">
        <v>2004</v>
      </c>
      <c r="B4026" s="1" t="s">
        <v>535</v>
      </c>
      <c r="C4026" s="2" t="s">
        <v>536</v>
      </c>
      <c r="D4026" s="2">
        <v>1.6120000000000001</v>
      </c>
      <c r="E4026" s="2">
        <v>288.27499999999998</v>
      </c>
      <c r="F4026" s="2">
        <v>50.262</v>
      </c>
      <c r="G4026" s="2">
        <v>83.587000000000003</v>
      </c>
      <c r="H4026" s="2">
        <v>204.68799999999999</v>
      </c>
      <c r="I4026" s="2">
        <v>1.2050000000000001</v>
      </c>
      <c r="J4026" s="2">
        <v>4.5999999999999999E-2</v>
      </c>
      <c r="K4026" s="2">
        <v>0</v>
      </c>
      <c r="L4026" s="2">
        <v>33.856999999999999</v>
      </c>
      <c r="M4026" s="2">
        <v>13.284000000000001</v>
      </c>
      <c r="N4026" s="2">
        <v>20.573</v>
      </c>
      <c r="O4026" s="2">
        <v>255010</v>
      </c>
      <c r="P4026" s="3"/>
      <c r="Q4026" s="3"/>
    </row>
    <row r="4027" spans="1:17" x14ac:dyDescent="0.2">
      <c r="A4027" s="5">
        <v>2005</v>
      </c>
      <c r="B4027" s="4" t="s">
        <v>535</v>
      </c>
      <c r="C4027" s="5" t="s">
        <v>536</v>
      </c>
      <c r="D4027" s="5">
        <v>3.6230000000000002</v>
      </c>
      <c r="E4027" s="5">
        <v>439.42599999999999</v>
      </c>
      <c r="F4027" s="5">
        <v>47.476999999999997</v>
      </c>
      <c r="G4027" s="5">
        <v>97.588999999999999</v>
      </c>
      <c r="H4027" s="5">
        <v>341.83699999999999</v>
      </c>
      <c r="I4027" s="5">
        <v>2.2280000000000002</v>
      </c>
      <c r="J4027" s="5">
        <v>0.34100000000000003</v>
      </c>
      <c r="K4027" s="5">
        <v>0</v>
      </c>
      <c r="L4027" s="5">
        <v>51.683</v>
      </c>
      <c r="M4027" s="5">
        <v>20.795999999999999</v>
      </c>
      <c r="N4027" s="5">
        <v>30.887</v>
      </c>
      <c r="O4027" s="5">
        <v>255010</v>
      </c>
      <c r="P4027" s="3"/>
      <c r="Q4027" s="3"/>
    </row>
    <row r="4028" spans="1:17" x14ac:dyDescent="0.2">
      <c r="A4028" s="2">
        <v>2006</v>
      </c>
      <c r="B4028" s="1" t="s">
        <v>535</v>
      </c>
      <c r="C4028" s="2" t="s">
        <v>536</v>
      </c>
      <c r="D4028" s="2">
        <v>4.0309999999999997</v>
      </c>
      <c r="E4028" s="2">
        <v>564.35500000000002</v>
      </c>
      <c r="F4028" s="2">
        <v>100.447</v>
      </c>
      <c r="G4028" s="2">
        <v>162.536</v>
      </c>
      <c r="H4028" s="2">
        <v>401.81900000000002</v>
      </c>
      <c r="I4028" s="2">
        <v>5.9550000000000001</v>
      </c>
      <c r="J4028" s="2">
        <v>0.13100000000000001</v>
      </c>
      <c r="K4028" s="2">
        <v>0</v>
      </c>
      <c r="L4028" s="2">
        <v>72.820999999999998</v>
      </c>
      <c r="M4028" s="2">
        <v>28.425999999999998</v>
      </c>
      <c r="N4028" s="2">
        <v>44.395000000000003</v>
      </c>
      <c r="O4028" s="2">
        <v>255010</v>
      </c>
      <c r="P4028" s="3"/>
      <c r="Q4028" s="3"/>
    </row>
    <row r="4029" spans="1:17" x14ac:dyDescent="0.2">
      <c r="A4029" s="5">
        <v>2007</v>
      </c>
      <c r="B4029" s="4" t="s">
        <v>535</v>
      </c>
      <c r="C4029" s="5" t="s">
        <v>536</v>
      </c>
      <c r="D4029" s="5">
        <v>74.241</v>
      </c>
      <c r="E4029" s="5">
        <v>1692.655</v>
      </c>
      <c r="F4029" s="5">
        <v>658.46199999999999</v>
      </c>
      <c r="G4029" s="5">
        <v>842.87800000000004</v>
      </c>
      <c r="H4029" s="5">
        <v>849.77700000000004</v>
      </c>
      <c r="I4029" s="5">
        <v>18.158000000000001</v>
      </c>
      <c r="J4029" s="5">
        <v>1.746</v>
      </c>
      <c r="K4029" s="5">
        <v>0</v>
      </c>
      <c r="L4029" s="5">
        <v>108.271</v>
      </c>
      <c r="M4029" s="5">
        <v>42.37</v>
      </c>
      <c r="N4029" s="5">
        <v>65.900999999999996</v>
      </c>
      <c r="O4029" s="5">
        <v>255010</v>
      </c>
      <c r="P4029" s="3"/>
      <c r="Q4029" s="3"/>
    </row>
    <row r="4030" spans="1:17" x14ac:dyDescent="0.2">
      <c r="A4030" s="2">
        <v>2008</v>
      </c>
      <c r="B4030" s="1" t="s">
        <v>535</v>
      </c>
      <c r="C4030" s="2" t="s">
        <v>536</v>
      </c>
      <c r="D4030" s="2">
        <v>79.066999999999993</v>
      </c>
      <c r="E4030" s="2">
        <v>1881.8040000000001</v>
      </c>
      <c r="F4030" s="2">
        <v>642.87400000000002</v>
      </c>
      <c r="G4030" s="2">
        <v>861.298</v>
      </c>
      <c r="H4030" s="2">
        <v>1020.506</v>
      </c>
      <c r="I4030" s="2">
        <v>37.845999999999997</v>
      </c>
      <c r="J4030" s="2">
        <v>2.3090000000000002</v>
      </c>
      <c r="K4030" s="2">
        <v>0</v>
      </c>
      <c r="L4030" s="2">
        <v>163.58799999999999</v>
      </c>
      <c r="M4030" s="2">
        <v>63.689</v>
      </c>
      <c r="N4030" s="2">
        <v>99.899000000000001</v>
      </c>
      <c r="O4030" s="2">
        <v>255010</v>
      </c>
      <c r="P4030" s="3"/>
      <c r="Q4030" s="3"/>
    </row>
    <row r="4031" spans="1:17" x14ac:dyDescent="0.2">
      <c r="A4031" s="5">
        <v>2009</v>
      </c>
      <c r="B4031" s="4" t="s">
        <v>535</v>
      </c>
      <c r="C4031" s="5" t="s">
        <v>536</v>
      </c>
      <c r="D4031" s="5">
        <v>108.90600000000001</v>
      </c>
      <c r="E4031" s="5">
        <v>2020.1210000000001</v>
      </c>
      <c r="F4031" s="5">
        <v>603.04499999999996</v>
      </c>
      <c r="G4031" s="5">
        <v>840.68700000000001</v>
      </c>
      <c r="H4031" s="5">
        <v>1179.434</v>
      </c>
      <c r="I4031" s="5">
        <v>32.252000000000002</v>
      </c>
      <c r="J4031" s="5">
        <v>1.353</v>
      </c>
      <c r="K4031" s="5">
        <v>0</v>
      </c>
      <c r="L4031" s="5">
        <v>205.31700000000001</v>
      </c>
      <c r="M4031" s="5">
        <v>78.180000000000007</v>
      </c>
      <c r="N4031" s="5">
        <v>127.521</v>
      </c>
      <c r="O4031" s="5">
        <v>255010</v>
      </c>
      <c r="P4031" s="3"/>
      <c r="Q4031" s="3"/>
    </row>
    <row r="4032" spans="1:17" x14ac:dyDescent="0.2">
      <c r="A4032" s="2">
        <v>2010</v>
      </c>
      <c r="B4032" s="1" t="s">
        <v>535</v>
      </c>
      <c r="C4032" s="2" t="s">
        <v>536</v>
      </c>
      <c r="D4032" s="2">
        <v>95.688999999999993</v>
      </c>
      <c r="E4032" s="2">
        <v>2299.509</v>
      </c>
      <c r="F4032" s="2">
        <v>600.95399999999995</v>
      </c>
      <c r="G4032" s="2">
        <v>885.34799999999996</v>
      </c>
      <c r="H4032" s="2">
        <v>1414.1610000000001</v>
      </c>
      <c r="I4032" s="2">
        <v>29.765000000000001</v>
      </c>
      <c r="J4032" s="2">
        <v>1.4490000000000001</v>
      </c>
      <c r="K4032" s="2">
        <v>0</v>
      </c>
      <c r="L4032" s="2">
        <v>270.125</v>
      </c>
      <c r="M4032" s="2">
        <v>103.00700000000001</v>
      </c>
      <c r="N4032" s="2">
        <v>169.071</v>
      </c>
      <c r="O4032" s="2">
        <v>255010</v>
      </c>
      <c r="P4032" s="3"/>
      <c r="Q4032" s="3"/>
    </row>
    <row r="4033" spans="1:17" x14ac:dyDescent="0.2">
      <c r="A4033" s="5">
        <v>2011</v>
      </c>
      <c r="B4033" s="4" t="s">
        <v>535</v>
      </c>
      <c r="C4033" s="5" t="s">
        <v>536</v>
      </c>
      <c r="D4033" s="5">
        <v>48.247</v>
      </c>
      <c r="E4033" s="5">
        <v>3199.7040000000002</v>
      </c>
      <c r="F4033" s="5">
        <v>956.07600000000002</v>
      </c>
      <c r="G4033" s="5">
        <v>1555.6189999999999</v>
      </c>
      <c r="H4033" s="5">
        <v>1644.085</v>
      </c>
      <c r="I4033" s="5">
        <v>24.306999999999999</v>
      </c>
      <c r="J4033" s="5">
        <v>1.86</v>
      </c>
      <c r="K4033" s="5">
        <v>0</v>
      </c>
      <c r="L4033" s="5">
        <v>335.77100000000002</v>
      </c>
      <c r="M4033" s="5">
        <v>125.50700000000001</v>
      </c>
      <c r="N4033" s="5">
        <v>210.26400000000001</v>
      </c>
      <c r="O4033" s="5">
        <v>255010</v>
      </c>
      <c r="P4033" s="3"/>
      <c r="Q4033" s="3"/>
    </row>
    <row r="4034" spans="1:17" x14ac:dyDescent="0.2">
      <c r="A4034" s="2">
        <v>2012</v>
      </c>
      <c r="B4034" s="1" t="s">
        <v>535</v>
      </c>
      <c r="C4034" s="2" t="s">
        <v>536</v>
      </c>
      <c r="D4034" s="2">
        <v>59.77</v>
      </c>
      <c r="E4034" s="2">
        <v>3723.4560000000001</v>
      </c>
      <c r="F4034" s="2">
        <v>1118.4780000000001</v>
      </c>
      <c r="G4034" s="2">
        <v>1759.3620000000001</v>
      </c>
      <c r="H4034" s="2">
        <v>1964.0940000000001</v>
      </c>
      <c r="I4034" s="2">
        <v>31.428999999999998</v>
      </c>
      <c r="J4034" s="2"/>
      <c r="K4034" s="2">
        <v>0</v>
      </c>
      <c r="L4034" s="2">
        <v>409.16699999999997</v>
      </c>
      <c r="M4034" s="2">
        <v>147.94200000000001</v>
      </c>
      <c r="N4034" s="2">
        <v>261.22500000000002</v>
      </c>
      <c r="O4034" s="2">
        <v>255010</v>
      </c>
      <c r="P4034" s="3"/>
      <c r="Q4034" s="3"/>
    </row>
    <row r="4035" spans="1:17" x14ac:dyDescent="0.2">
      <c r="A4035" s="5">
        <v>2013</v>
      </c>
      <c r="B4035" s="4" t="s">
        <v>535</v>
      </c>
      <c r="C4035" s="5" t="s">
        <v>536</v>
      </c>
      <c r="D4035" s="5">
        <v>150.488</v>
      </c>
      <c r="E4035" s="5">
        <v>4518.7740000000003</v>
      </c>
      <c r="F4035" s="5">
        <v>1305.7809999999999</v>
      </c>
      <c r="G4035" s="5">
        <v>2168.029</v>
      </c>
      <c r="H4035" s="5">
        <v>2350.7449999999999</v>
      </c>
      <c r="I4035" s="5">
        <v>51.314</v>
      </c>
      <c r="J4035" s="5"/>
      <c r="K4035" s="5">
        <v>0</v>
      </c>
      <c r="L4035" s="5">
        <v>475.827</v>
      </c>
      <c r="M4035" s="5">
        <v>164.20400000000001</v>
      </c>
      <c r="N4035" s="5">
        <v>311.62299999999999</v>
      </c>
      <c r="O4035" s="5">
        <v>255010</v>
      </c>
      <c r="P4035" s="3"/>
      <c r="Q4035" s="3"/>
    </row>
    <row r="4036" spans="1:17" x14ac:dyDescent="0.2">
      <c r="A4036" s="2">
        <v>2014</v>
      </c>
      <c r="B4036" s="1" t="s">
        <v>535</v>
      </c>
      <c r="C4036" s="2" t="s">
        <v>536</v>
      </c>
      <c r="D4036" s="2">
        <v>114.605</v>
      </c>
      <c r="E4036" s="2">
        <v>5573.4920000000002</v>
      </c>
      <c r="F4036" s="2">
        <v>1864.5619999999999</v>
      </c>
      <c r="G4036" s="2">
        <v>2852.835</v>
      </c>
      <c r="H4036" s="2">
        <v>2720.6570000000002</v>
      </c>
      <c r="I4036" s="2">
        <v>64.805999999999997</v>
      </c>
      <c r="J4036" s="2"/>
      <c r="K4036" s="2">
        <v>0</v>
      </c>
      <c r="L4036" s="2">
        <v>585.78300000000002</v>
      </c>
      <c r="M4036" s="2">
        <v>204.26400000000001</v>
      </c>
      <c r="N4036" s="2">
        <v>381.51900000000001</v>
      </c>
      <c r="O4036" s="2">
        <v>255010</v>
      </c>
      <c r="P4036" s="3"/>
      <c r="Q4036" s="3"/>
    </row>
    <row r="4037" spans="1:17" x14ac:dyDescent="0.2">
      <c r="A4037" s="5">
        <v>2015</v>
      </c>
      <c r="B4037" s="4" t="s">
        <v>535</v>
      </c>
      <c r="C4037" s="5" t="s">
        <v>536</v>
      </c>
      <c r="D4037" s="5">
        <v>87.397000000000006</v>
      </c>
      <c r="E4037" s="5">
        <v>5647.8370000000004</v>
      </c>
      <c r="F4037" s="5">
        <v>1584.702</v>
      </c>
      <c r="G4037" s="5">
        <v>2533.1550000000002</v>
      </c>
      <c r="H4037" s="5">
        <v>3114.6819999999998</v>
      </c>
      <c r="I4037" s="5">
        <v>58.026000000000003</v>
      </c>
      <c r="J4037" s="5"/>
      <c r="K4037" s="5">
        <v>0</v>
      </c>
      <c r="L4037" s="5">
        <v>642.92600000000004</v>
      </c>
      <c r="M4037" s="5">
        <v>219.703</v>
      </c>
      <c r="N4037" s="5">
        <v>423.22300000000001</v>
      </c>
      <c r="O4037" s="5">
        <v>255010</v>
      </c>
      <c r="P4037" s="3"/>
      <c r="Q4037" s="3"/>
    </row>
    <row r="4038" spans="1:17" x14ac:dyDescent="0.2">
      <c r="A4038" s="2">
        <v>2016</v>
      </c>
      <c r="B4038" s="1" t="s">
        <v>535</v>
      </c>
      <c r="C4038" s="2" t="s">
        <v>536</v>
      </c>
      <c r="D4038" s="2">
        <v>227.4</v>
      </c>
      <c r="E4038" s="2">
        <v>8303.1990000000005</v>
      </c>
      <c r="F4038" s="2">
        <v>3341.7710000000002</v>
      </c>
      <c r="G4038" s="2">
        <v>4860.25</v>
      </c>
      <c r="H4038" s="2">
        <v>3442.9490000000001</v>
      </c>
      <c r="I4038" s="2">
        <v>89.087000000000003</v>
      </c>
      <c r="J4038" s="2"/>
      <c r="K4038" s="2">
        <v>0</v>
      </c>
      <c r="L4038" s="2">
        <v>676.68899999999996</v>
      </c>
      <c r="M4038" s="2">
        <v>220.566</v>
      </c>
      <c r="N4038" s="2">
        <v>463.97500000000002</v>
      </c>
      <c r="O4038" s="2">
        <v>255010</v>
      </c>
      <c r="P4038" s="3"/>
      <c r="Q4038" s="3"/>
    </row>
    <row r="4039" spans="1:17" x14ac:dyDescent="0.2">
      <c r="A4039" s="5">
        <v>2017</v>
      </c>
      <c r="B4039" s="4" t="s">
        <v>535</v>
      </c>
      <c r="C4039" s="5" t="s">
        <v>536</v>
      </c>
      <c r="D4039" s="5">
        <v>279.76600000000002</v>
      </c>
      <c r="E4039" s="5">
        <v>9366.8719999999994</v>
      </c>
      <c r="F4039" s="5">
        <v>3403.98</v>
      </c>
      <c r="G4039" s="5">
        <v>5160.2190000000001</v>
      </c>
      <c r="H4039" s="5">
        <v>4198.1689999999999</v>
      </c>
      <c r="I4039" s="5">
        <v>101.958</v>
      </c>
      <c r="J4039" s="5"/>
      <c r="K4039" s="5">
        <v>-3.516</v>
      </c>
      <c r="L4039" s="5">
        <v>772.53399999999999</v>
      </c>
      <c r="M4039" s="5">
        <v>235.56</v>
      </c>
      <c r="N4039" s="5">
        <v>533.74400000000003</v>
      </c>
      <c r="O4039" s="5">
        <v>255010</v>
      </c>
      <c r="P4039" s="3"/>
      <c r="Q4039" s="3"/>
    </row>
    <row r="4040" spans="1:17" x14ac:dyDescent="0.2">
      <c r="A4040" s="2">
        <v>2018</v>
      </c>
      <c r="B4040" s="1" t="s">
        <v>535</v>
      </c>
      <c r="C4040" s="2" t="s">
        <v>536</v>
      </c>
      <c r="D4040" s="2">
        <v>331.76100000000002</v>
      </c>
      <c r="E4040" s="2">
        <v>11393.402</v>
      </c>
      <c r="F4040" s="2">
        <v>4310.5</v>
      </c>
      <c r="G4040" s="2">
        <v>6554.65</v>
      </c>
      <c r="H4040" s="2">
        <v>4782.2979999999998</v>
      </c>
      <c r="I4040" s="2">
        <v>146.37700000000001</v>
      </c>
      <c r="J4040" s="2"/>
      <c r="K4040" s="2">
        <v>3.05</v>
      </c>
      <c r="L4040" s="2">
        <v>678.96</v>
      </c>
      <c r="M4040" s="2">
        <v>191.39500000000001</v>
      </c>
      <c r="N4040" s="2">
        <v>480.11799999999999</v>
      </c>
      <c r="O4040" s="2">
        <v>255010</v>
      </c>
      <c r="P4040" s="3"/>
      <c r="Q4040" s="3"/>
    </row>
    <row r="4041" spans="1:17" x14ac:dyDescent="0.2">
      <c r="A4041" s="5">
        <v>2019</v>
      </c>
      <c r="B4041" s="4" t="s">
        <v>535</v>
      </c>
      <c r="C4041" s="5" t="s">
        <v>536</v>
      </c>
      <c r="D4041" s="5">
        <v>523.02</v>
      </c>
      <c r="E4041" s="5">
        <v>12779.956</v>
      </c>
      <c r="F4041" s="5">
        <v>5400.88</v>
      </c>
      <c r="G4041" s="5">
        <v>7707.299</v>
      </c>
      <c r="H4041" s="5">
        <v>5008.8760000000002</v>
      </c>
      <c r="I4041" s="5">
        <v>138.50399999999999</v>
      </c>
      <c r="J4041" s="5"/>
      <c r="K4041" s="5">
        <v>2.8</v>
      </c>
      <c r="L4041" s="5">
        <v>758.745</v>
      </c>
      <c r="M4041" s="5">
        <v>215.33</v>
      </c>
      <c r="N4041" s="5">
        <v>541.26</v>
      </c>
      <c r="O4041" s="5">
        <v>255010</v>
      </c>
      <c r="P4041" s="3"/>
      <c r="Q4041" s="3"/>
    </row>
    <row r="4042" spans="1:17" x14ac:dyDescent="0.2">
      <c r="A4042" s="2">
        <v>2004</v>
      </c>
      <c r="B4042" s="1" t="s">
        <v>537</v>
      </c>
      <c r="C4042" s="2" t="s">
        <v>538</v>
      </c>
      <c r="D4042" s="2">
        <v>653.41899999999998</v>
      </c>
      <c r="E4042" s="2">
        <v>7780.7650000000003</v>
      </c>
      <c r="F4042" s="2">
        <v>2203.7170000000001</v>
      </c>
      <c r="G4042" s="2">
        <v>3903.4679999999998</v>
      </c>
      <c r="H4042" s="2">
        <v>3799.761</v>
      </c>
      <c r="I4042" s="2">
        <v>145.34800000000001</v>
      </c>
      <c r="J4042" s="2"/>
      <c r="K4042" s="2">
        <v>8.8620000000000001</v>
      </c>
      <c r="L4042" s="2">
        <v>605.54999999999995</v>
      </c>
      <c r="M4042" s="2">
        <v>214.80799999999999</v>
      </c>
      <c r="N4042" s="2">
        <v>381.88</v>
      </c>
      <c r="O4042" s="2">
        <v>201010</v>
      </c>
      <c r="P4042" s="3"/>
      <c r="Q4042" s="3"/>
    </row>
    <row r="4043" spans="1:17" x14ac:dyDescent="0.2">
      <c r="A4043" s="5">
        <v>2005</v>
      </c>
      <c r="B4043" s="4" t="s">
        <v>537</v>
      </c>
      <c r="C4043" s="5" t="s">
        <v>538</v>
      </c>
      <c r="D4043" s="5">
        <v>393.9</v>
      </c>
      <c r="E4043" s="5">
        <v>11909.1</v>
      </c>
      <c r="F4043" s="5">
        <v>4644</v>
      </c>
      <c r="G4043" s="5">
        <v>7337.2</v>
      </c>
      <c r="H4043" s="5">
        <v>4490.7</v>
      </c>
      <c r="I4043" s="5">
        <v>204.2</v>
      </c>
      <c r="J4043" s="5"/>
      <c r="K4043" s="5">
        <v>9.6999999999999993</v>
      </c>
      <c r="L4043" s="5">
        <v>798</v>
      </c>
      <c r="M4043" s="5">
        <v>279.8</v>
      </c>
      <c r="N4043" s="5">
        <v>508.5</v>
      </c>
      <c r="O4043" s="5">
        <v>201010</v>
      </c>
      <c r="P4043" s="3"/>
      <c r="Q4043" s="3"/>
    </row>
    <row r="4044" spans="1:17" x14ac:dyDescent="0.2">
      <c r="A4044" s="2">
        <v>2006</v>
      </c>
      <c r="B4044" s="1" t="s">
        <v>537</v>
      </c>
      <c r="C4044" s="2" t="s">
        <v>538</v>
      </c>
      <c r="D4044" s="2">
        <v>348.2</v>
      </c>
      <c r="E4044" s="2">
        <v>13286.7</v>
      </c>
      <c r="F4044" s="2">
        <v>4546.2</v>
      </c>
      <c r="G4044" s="2">
        <v>7896.5</v>
      </c>
      <c r="H4044" s="2">
        <v>5305.9</v>
      </c>
      <c r="I4044" s="2">
        <v>296.10000000000002</v>
      </c>
      <c r="J4044" s="2"/>
      <c r="K4044" s="2">
        <v>10.4</v>
      </c>
      <c r="L4044" s="2">
        <v>835</v>
      </c>
      <c r="M4044" s="2">
        <v>298.5</v>
      </c>
      <c r="N4044" s="2">
        <v>526.1</v>
      </c>
      <c r="O4044" s="2">
        <v>201010</v>
      </c>
      <c r="P4044" s="3"/>
      <c r="Q4044" s="3"/>
    </row>
    <row r="4045" spans="1:17" x14ac:dyDescent="0.2">
      <c r="A4045" s="5">
        <v>2007</v>
      </c>
      <c r="B4045" s="4" t="s">
        <v>537</v>
      </c>
      <c r="C4045" s="5" t="s">
        <v>538</v>
      </c>
      <c r="D4045" s="5">
        <v>779.8</v>
      </c>
      <c r="E4045" s="5">
        <v>14390.7</v>
      </c>
      <c r="F4045" s="5">
        <v>4547.3999999999996</v>
      </c>
      <c r="G4045" s="5">
        <v>8314.7000000000007</v>
      </c>
      <c r="H4045" s="5">
        <v>5988.9</v>
      </c>
      <c r="I4045" s="5">
        <v>296</v>
      </c>
      <c r="J4045" s="5"/>
      <c r="K4045" s="5">
        <v>9</v>
      </c>
      <c r="L4045" s="5">
        <v>1183.0999999999999</v>
      </c>
      <c r="M4045" s="5">
        <v>418</v>
      </c>
      <c r="N4045" s="5">
        <v>756.1</v>
      </c>
      <c r="O4045" s="5">
        <v>201010</v>
      </c>
      <c r="P4045" s="3"/>
      <c r="Q4045" s="3"/>
    </row>
    <row r="4046" spans="1:17" x14ac:dyDescent="0.2">
      <c r="A4046" s="2">
        <v>2008</v>
      </c>
      <c r="B4046" s="1" t="s">
        <v>537</v>
      </c>
      <c r="C4046" s="2" t="s">
        <v>538</v>
      </c>
      <c r="D4046" s="2">
        <v>867</v>
      </c>
      <c r="E4046" s="2">
        <v>14485</v>
      </c>
      <c r="F4046" s="2">
        <v>4548</v>
      </c>
      <c r="G4046" s="2">
        <v>8571</v>
      </c>
      <c r="H4046" s="2">
        <v>5831</v>
      </c>
      <c r="I4046" s="2">
        <v>271</v>
      </c>
      <c r="J4046" s="2"/>
      <c r="K4046" s="2">
        <v>11</v>
      </c>
      <c r="L4046" s="2">
        <v>1442</v>
      </c>
      <c r="M4046" s="2">
        <v>502</v>
      </c>
      <c r="N4046" s="2">
        <v>949</v>
      </c>
      <c r="O4046" s="2">
        <v>201010</v>
      </c>
      <c r="P4046" s="3"/>
      <c r="Q4046" s="3"/>
    </row>
    <row r="4047" spans="1:17" x14ac:dyDescent="0.2">
      <c r="A4047" s="5">
        <v>2009</v>
      </c>
      <c r="B4047" s="4" t="s">
        <v>537</v>
      </c>
      <c r="C4047" s="5" t="s">
        <v>538</v>
      </c>
      <c r="D4047" s="5">
        <v>1016</v>
      </c>
      <c r="E4047" s="5">
        <v>14813</v>
      </c>
      <c r="F4047" s="5">
        <v>4122</v>
      </c>
      <c r="G4047" s="5">
        <v>8153</v>
      </c>
      <c r="H4047" s="5">
        <v>6567</v>
      </c>
      <c r="I4047" s="5">
        <v>279</v>
      </c>
      <c r="J4047" s="5"/>
      <c r="K4047" s="5">
        <v>10</v>
      </c>
      <c r="L4047" s="5">
        <v>1386</v>
      </c>
      <c r="M4047" s="5">
        <v>475</v>
      </c>
      <c r="N4047" s="5">
        <v>901</v>
      </c>
      <c r="O4047" s="5">
        <v>201010</v>
      </c>
      <c r="P4047" s="3"/>
      <c r="Q4047" s="3"/>
    </row>
    <row r="4048" spans="1:17" x14ac:dyDescent="0.2">
      <c r="A4048" s="2">
        <v>2010</v>
      </c>
      <c r="B4048" s="1" t="s">
        <v>537</v>
      </c>
      <c r="C4048" s="2" t="s">
        <v>538</v>
      </c>
      <c r="D4048" s="2">
        <v>607</v>
      </c>
      <c r="E4048" s="2">
        <v>15451</v>
      </c>
      <c r="F4048" s="2">
        <v>4147</v>
      </c>
      <c r="G4048" s="2">
        <v>8596</v>
      </c>
      <c r="H4048" s="2">
        <v>6764</v>
      </c>
      <c r="I4048" s="2">
        <v>269</v>
      </c>
      <c r="J4048" s="2"/>
      <c r="K4048" s="2">
        <v>11</v>
      </c>
      <c r="L4048" s="2">
        <v>1484</v>
      </c>
      <c r="M4048" s="2">
        <v>518</v>
      </c>
      <c r="N4048" s="2">
        <v>955</v>
      </c>
      <c r="O4048" s="2">
        <v>201010</v>
      </c>
      <c r="P4048" s="3"/>
      <c r="Q4048" s="3"/>
    </row>
    <row r="4049" spans="1:17" x14ac:dyDescent="0.2">
      <c r="A4049" s="5">
        <v>2011</v>
      </c>
      <c r="B4049" s="4" t="s">
        <v>537</v>
      </c>
      <c r="C4049" s="5" t="s">
        <v>538</v>
      </c>
      <c r="D4049" s="5">
        <v>764</v>
      </c>
      <c r="E4049" s="5">
        <v>15497</v>
      </c>
      <c r="F4049" s="5">
        <v>4135</v>
      </c>
      <c r="G4049" s="5">
        <v>8773</v>
      </c>
      <c r="H4049" s="5">
        <v>6635</v>
      </c>
      <c r="I4049" s="5">
        <v>235</v>
      </c>
      <c r="J4049" s="5"/>
      <c r="K4049" s="5">
        <v>12</v>
      </c>
      <c r="L4049" s="5">
        <v>1328</v>
      </c>
      <c r="M4049" s="5">
        <v>360</v>
      </c>
      <c r="N4049" s="5">
        <v>956</v>
      </c>
      <c r="O4049" s="5">
        <v>201010</v>
      </c>
      <c r="P4049" s="3"/>
      <c r="Q4049" s="3"/>
    </row>
    <row r="4050" spans="1:17" x14ac:dyDescent="0.2">
      <c r="A4050" s="2">
        <v>2012</v>
      </c>
      <c r="B4050" s="1" t="s">
        <v>537</v>
      </c>
      <c r="C4050" s="2" t="s">
        <v>538</v>
      </c>
      <c r="D4050" s="2">
        <v>349</v>
      </c>
      <c r="E4050" s="2">
        <v>13826</v>
      </c>
      <c r="F4050" s="2">
        <v>3653</v>
      </c>
      <c r="G4050" s="2">
        <v>8287</v>
      </c>
      <c r="H4050" s="2">
        <v>5463</v>
      </c>
      <c r="I4050" s="2">
        <v>184</v>
      </c>
      <c r="J4050" s="2"/>
      <c r="K4050" s="2">
        <v>6</v>
      </c>
      <c r="L4050" s="2">
        <v>1162</v>
      </c>
      <c r="M4050" s="2">
        <v>374</v>
      </c>
      <c r="N4050" s="2">
        <v>810</v>
      </c>
      <c r="O4050" s="2">
        <v>201010</v>
      </c>
      <c r="P4050" s="3"/>
      <c r="Q4050" s="3"/>
    </row>
    <row r="4051" spans="1:17" x14ac:dyDescent="0.2">
      <c r="A4051" s="5">
        <v>2013</v>
      </c>
      <c r="B4051" s="4" t="s">
        <v>537</v>
      </c>
      <c r="C4051" s="5" t="s">
        <v>538</v>
      </c>
      <c r="D4051" s="5">
        <v>500</v>
      </c>
      <c r="E4051" s="5">
        <v>13988</v>
      </c>
      <c r="F4051" s="5">
        <v>3645</v>
      </c>
      <c r="G4051" s="5">
        <v>7932</v>
      </c>
      <c r="H4051" s="5">
        <v>5981</v>
      </c>
      <c r="I4051" s="5">
        <v>177</v>
      </c>
      <c r="J4051" s="5"/>
      <c r="K4051" s="5">
        <v>9</v>
      </c>
      <c r="L4051" s="5">
        <v>1055</v>
      </c>
      <c r="M4051" s="5">
        <v>295</v>
      </c>
      <c r="N4051" s="5">
        <v>751</v>
      </c>
      <c r="O4051" s="5">
        <v>201010</v>
      </c>
      <c r="P4051" s="3"/>
      <c r="Q4051" s="3"/>
    </row>
    <row r="4052" spans="1:17" x14ac:dyDescent="0.2">
      <c r="A4052" s="2">
        <v>2014</v>
      </c>
      <c r="B4052" s="1" t="s">
        <v>537</v>
      </c>
      <c r="C4052" s="2" t="s">
        <v>538</v>
      </c>
      <c r="D4052" s="2">
        <v>442</v>
      </c>
      <c r="E4052" s="2">
        <v>13836</v>
      </c>
      <c r="F4052" s="2">
        <v>3940</v>
      </c>
      <c r="G4052" s="2">
        <v>8476</v>
      </c>
      <c r="H4052" s="2">
        <v>5285</v>
      </c>
      <c r="I4052" s="2">
        <v>178</v>
      </c>
      <c r="J4052" s="2"/>
      <c r="K4052" s="2">
        <v>13</v>
      </c>
      <c r="L4052" s="2">
        <v>925</v>
      </c>
      <c r="M4052" s="2">
        <v>248</v>
      </c>
      <c r="N4052" s="2">
        <v>664</v>
      </c>
      <c r="O4052" s="2">
        <v>201010</v>
      </c>
      <c r="P4052" s="3"/>
      <c r="Q4052" s="3"/>
    </row>
    <row r="4053" spans="1:17" x14ac:dyDescent="0.2">
      <c r="A4053" s="5">
        <v>2015</v>
      </c>
      <c r="B4053" s="4" t="s">
        <v>537</v>
      </c>
      <c r="C4053" s="5" t="s">
        <v>538</v>
      </c>
      <c r="D4053" s="5">
        <v>207</v>
      </c>
      <c r="E4053" s="5">
        <v>12085</v>
      </c>
      <c r="F4053" s="5">
        <v>3652</v>
      </c>
      <c r="G4053" s="5">
        <v>7656</v>
      </c>
      <c r="H4053" s="5">
        <v>4355</v>
      </c>
      <c r="I4053" s="5">
        <v>169</v>
      </c>
      <c r="J4053" s="5"/>
      <c r="K4053" s="5">
        <v>15</v>
      </c>
      <c r="L4053" s="5">
        <v>322</v>
      </c>
      <c r="M4053" s="5">
        <v>25</v>
      </c>
      <c r="N4053" s="5">
        <v>-240</v>
      </c>
      <c r="O4053" s="5">
        <v>201010</v>
      </c>
      <c r="P4053" s="3"/>
      <c r="Q4053" s="3"/>
    </row>
    <row r="4054" spans="1:17" x14ac:dyDescent="0.2">
      <c r="A4054" s="2">
        <v>2016</v>
      </c>
      <c r="B4054" s="1" t="s">
        <v>537</v>
      </c>
      <c r="C4054" s="2" t="s">
        <v>538</v>
      </c>
      <c r="D4054" s="2">
        <v>363</v>
      </c>
      <c r="E4054" s="2">
        <v>11865</v>
      </c>
      <c r="F4054" s="2">
        <v>3338</v>
      </c>
      <c r="G4054" s="2">
        <v>7241</v>
      </c>
      <c r="H4054" s="2">
        <v>4553</v>
      </c>
      <c r="I4054" s="2">
        <v>169</v>
      </c>
      <c r="J4054" s="2"/>
      <c r="K4054" s="2">
        <v>14</v>
      </c>
      <c r="L4054" s="2">
        <v>850</v>
      </c>
      <c r="M4054" s="2">
        <v>189</v>
      </c>
      <c r="N4054" s="2">
        <v>710</v>
      </c>
      <c r="O4054" s="2">
        <v>201010</v>
      </c>
      <c r="P4054" s="3"/>
      <c r="Q4054" s="3"/>
    </row>
    <row r="4055" spans="1:17" x14ac:dyDescent="0.2">
      <c r="A4055" s="5">
        <v>2017</v>
      </c>
      <c r="B4055" s="4" t="s">
        <v>537</v>
      </c>
      <c r="C4055" s="5" t="s">
        <v>538</v>
      </c>
      <c r="D4055" s="5">
        <v>662</v>
      </c>
      <c r="E4055" s="5">
        <v>12729</v>
      </c>
      <c r="F4055" s="5">
        <v>3346</v>
      </c>
      <c r="G4055" s="5">
        <v>7578</v>
      </c>
      <c r="H4055" s="5">
        <v>5083</v>
      </c>
      <c r="I4055" s="5">
        <v>169</v>
      </c>
      <c r="J4055" s="5"/>
      <c r="K4055" s="5">
        <v>16</v>
      </c>
      <c r="L4055" s="5">
        <v>871</v>
      </c>
      <c r="M4055" s="5">
        <v>102</v>
      </c>
      <c r="N4055" s="5">
        <v>677</v>
      </c>
      <c r="O4055" s="5">
        <v>201010</v>
      </c>
      <c r="P4055" s="3"/>
      <c r="Q4055" s="3"/>
    </row>
    <row r="4056" spans="1:17" x14ac:dyDescent="0.2">
      <c r="A4056" s="2">
        <v>2018</v>
      </c>
      <c r="B4056" s="1" t="s">
        <v>537</v>
      </c>
      <c r="C4056" s="2" t="s">
        <v>538</v>
      </c>
      <c r="D4056" s="2">
        <v>1066</v>
      </c>
      <c r="E4056" s="2">
        <v>13518</v>
      </c>
      <c r="F4056" s="2">
        <v>3361</v>
      </c>
      <c r="G4056" s="2">
        <v>7611</v>
      </c>
      <c r="H4056" s="2">
        <v>5839</v>
      </c>
      <c r="I4056" s="2">
        <v>164</v>
      </c>
      <c r="J4056" s="2"/>
      <c r="K4056" s="2">
        <v>21</v>
      </c>
      <c r="L4056" s="2">
        <v>924</v>
      </c>
      <c r="M4056" s="2">
        <v>103</v>
      </c>
      <c r="N4056" s="2">
        <v>1005</v>
      </c>
      <c r="O4056" s="2">
        <v>201010</v>
      </c>
      <c r="P4056" s="3"/>
      <c r="Q4056" s="3"/>
    </row>
    <row r="4057" spans="1:17" x14ac:dyDescent="0.2">
      <c r="A4057" s="5">
        <v>2004</v>
      </c>
      <c r="B4057" s="4" t="s">
        <v>539</v>
      </c>
      <c r="C4057" s="5" t="s">
        <v>540</v>
      </c>
      <c r="D4057" s="5">
        <v>7464.4</v>
      </c>
      <c r="E4057" s="5">
        <v>24867</v>
      </c>
      <c r="F4057" s="5">
        <v>4858.5</v>
      </c>
      <c r="G4057" s="5">
        <v>13947.1</v>
      </c>
      <c r="H4057" s="5">
        <v>10919.9</v>
      </c>
      <c r="I4057" s="5">
        <v>162.9</v>
      </c>
      <c r="J4057" s="5"/>
      <c r="K4057" s="5"/>
      <c r="L4057" s="5">
        <v>2941.9</v>
      </c>
      <c r="M4057" s="5">
        <v>1131.8</v>
      </c>
      <c r="N4057" s="5">
        <v>1810.1</v>
      </c>
      <c r="O4057" s="5">
        <v>352020</v>
      </c>
      <c r="P4057" s="3"/>
      <c r="Q4057" s="3"/>
    </row>
    <row r="4058" spans="1:17" x14ac:dyDescent="0.2">
      <c r="A4058" s="2">
        <v>2005</v>
      </c>
      <c r="B4058" s="1" t="s">
        <v>539</v>
      </c>
      <c r="C4058" s="2" t="s">
        <v>540</v>
      </c>
      <c r="D4058" s="2">
        <v>5037.7</v>
      </c>
      <c r="E4058" s="2">
        <v>24580.799999999999</v>
      </c>
      <c r="F4058" s="2">
        <v>6484.8</v>
      </c>
      <c r="G4058" s="2">
        <v>13788.9</v>
      </c>
      <c r="H4058" s="2">
        <v>10791.9</v>
      </c>
      <c r="I4058" s="2">
        <v>245.7</v>
      </c>
      <c r="J4058" s="2"/>
      <c r="K4058" s="2"/>
      <c r="L4058" s="2">
        <v>2717.5</v>
      </c>
      <c r="M4058" s="2">
        <v>715.9</v>
      </c>
      <c r="N4058" s="2">
        <v>1979.6</v>
      </c>
      <c r="O4058" s="2">
        <v>352020</v>
      </c>
      <c r="P4058" s="3"/>
      <c r="Q4058" s="3"/>
    </row>
    <row r="4059" spans="1:17" x14ac:dyDescent="0.2">
      <c r="A4059" s="5">
        <v>2006</v>
      </c>
      <c r="B4059" s="4" t="s">
        <v>539</v>
      </c>
      <c r="C4059" s="5" t="s">
        <v>540</v>
      </c>
      <c r="D4059" s="5">
        <v>3891</v>
      </c>
      <c r="E4059" s="5">
        <v>21955.4</v>
      </c>
      <c r="F4059" s="5">
        <v>3705.2</v>
      </c>
      <c r="G4059" s="5">
        <v>10974.7</v>
      </c>
      <c r="H4059" s="5">
        <v>10980.7</v>
      </c>
      <c r="I4059" s="5">
        <v>344.8</v>
      </c>
      <c r="J4059" s="5">
        <v>261.89999999999998</v>
      </c>
      <c r="K4059" s="5"/>
      <c r="L4059" s="5">
        <v>3418</v>
      </c>
      <c r="M4059" s="5">
        <v>755.3</v>
      </c>
      <c r="N4059" s="5">
        <v>2662.7</v>
      </c>
      <c r="O4059" s="5">
        <v>352020</v>
      </c>
      <c r="P4059" s="3"/>
      <c r="Q4059" s="3"/>
    </row>
    <row r="4060" spans="1:17" x14ac:dyDescent="0.2">
      <c r="A4060" s="2">
        <v>2007</v>
      </c>
      <c r="B4060" s="1" t="s">
        <v>539</v>
      </c>
      <c r="C4060" s="2" t="s">
        <v>540</v>
      </c>
      <c r="D4060" s="2">
        <v>4831.2</v>
      </c>
      <c r="E4060" s="2">
        <v>26874.799999999999</v>
      </c>
      <c r="F4060" s="2">
        <v>4988.6000000000004</v>
      </c>
      <c r="G4060" s="2">
        <v>13370.9</v>
      </c>
      <c r="H4060" s="2">
        <v>13503.9</v>
      </c>
      <c r="I4060" s="2">
        <v>323.60000000000002</v>
      </c>
      <c r="J4060" s="2">
        <v>215.3</v>
      </c>
      <c r="K4060" s="2"/>
      <c r="L4060" s="2">
        <v>3876.8</v>
      </c>
      <c r="M4060" s="2">
        <v>923.8</v>
      </c>
      <c r="N4060" s="2">
        <v>2953</v>
      </c>
      <c r="O4060" s="2">
        <v>352020</v>
      </c>
      <c r="P4060" s="3"/>
      <c r="Q4060" s="3"/>
    </row>
    <row r="4061" spans="1:17" x14ac:dyDescent="0.2">
      <c r="A4061" s="5">
        <v>2008</v>
      </c>
      <c r="B4061" s="4" t="s">
        <v>539</v>
      </c>
      <c r="C4061" s="5" t="s">
        <v>540</v>
      </c>
      <c r="D4061" s="5">
        <v>5926.1</v>
      </c>
      <c r="E4061" s="5">
        <v>29212.6</v>
      </c>
      <c r="F4061" s="5">
        <v>5036.1000000000004</v>
      </c>
      <c r="G4061" s="5">
        <v>22474.9</v>
      </c>
      <c r="H4061" s="5">
        <v>6735.3</v>
      </c>
      <c r="I4061" s="5">
        <v>276.5</v>
      </c>
      <c r="J4061" s="5">
        <v>210.7</v>
      </c>
      <c r="K4061" s="5"/>
      <c r="L4061" s="5">
        <v>-1307.5999999999999</v>
      </c>
      <c r="M4061" s="5">
        <v>764.3</v>
      </c>
      <c r="N4061" s="5">
        <v>-2071.9</v>
      </c>
      <c r="O4061" s="5">
        <v>352020</v>
      </c>
      <c r="P4061" s="3"/>
      <c r="Q4061" s="3"/>
    </row>
    <row r="4062" spans="1:17" x14ac:dyDescent="0.2">
      <c r="A4062" s="2">
        <v>2009</v>
      </c>
      <c r="B4062" s="1" t="s">
        <v>539</v>
      </c>
      <c r="C4062" s="2" t="s">
        <v>540</v>
      </c>
      <c r="D4062" s="2">
        <v>4497.6000000000004</v>
      </c>
      <c r="E4062" s="2">
        <v>27460.9</v>
      </c>
      <c r="F4062" s="2">
        <v>6655</v>
      </c>
      <c r="G4062" s="2">
        <v>17935.599999999999</v>
      </c>
      <c r="H4062" s="2">
        <v>9523.7000000000007</v>
      </c>
      <c r="I4062" s="2">
        <v>291.5</v>
      </c>
      <c r="J4062" s="2">
        <v>75.2</v>
      </c>
      <c r="K4062" s="2"/>
      <c r="L4062" s="2">
        <v>5357.8</v>
      </c>
      <c r="M4062" s="2">
        <v>1029</v>
      </c>
      <c r="N4062" s="2">
        <v>4328.8</v>
      </c>
      <c r="O4062" s="2">
        <v>352020</v>
      </c>
      <c r="P4062" s="3"/>
      <c r="Q4062" s="3"/>
    </row>
    <row r="4063" spans="1:17" x14ac:dyDescent="0.2">
      <c r="A4063" s="5">
        <v>2010</v>
      </c>
      <c r="B4063" s="4" t="s">
        <v>539</v>
      </c>
      <c r="C4063" s="5" t="s">
        <v>540</v>
      </c>
      <c r="D4063" s="5">
        <v>6727</v>
      </c>
      <c r="E4063" s="5">
        <v>31001.4</v>
      </c>
      <c r="F4063" s="5">
        <v>6788.7</v>
      </c>
      <c r="G4063" s="5">
        <v>18588.599999999999</v>
      </c>
      <c r="H4063" s="5">
        <v>12420.3</v>
      </c>
      <c r="I4063" s="5">
        <v>211.5</v>
      </c>
      <c r="J4063" s="5">
        <v>51.9</v>
      </c>
      <c r="K4063" s="5"/>
      <c r="L4063" s="5">
        <v>6525.2</v>
      </c>
      <c r="M4063" s="5">
        <v>1455.7</v>
      </c>
      <c r="N4063" s="5">
        <v>5069.5</v>
      </c>
      <c r="O4063" s="5">
        <v>352020</v>
      </c>
      <c r="P4063" s="3"/>
      <c r="Q4063" s="3"/>
    </row>
    <row r="4064" spans="1:17" x14ac:dyDescent="0.2">
      <c r="A4064" s="2">
        <v>2011</v>
      </c>
      <c r="B4064" s="1" t="s">
        <v>539</v>
      </c>
      <c r="C4064" s="2" t="s">
        <v>540</v>
      </c>
      <c r="D4064" s="2">
        <v>6897.1</v>
      </c>
      <c r="E4064" s="2">
        <v>33659.800000000003</v>
      </c>
      <c r="F4064" s="2">
        <v>6981.5</v>
      </c>
      <c r="G4064" s="2">
        <v>20124.2</v>
      </c>
      <c r="H4064" s="2">
        <v>13541.7</v>
      </c>
      <c r="I4064" s="2">
        <v>211.7</v>
      </c>
      <c r="J4064" s="2">
        <v>79.900000000000006</v>
      </c>
      <c r="K4064" s="2"/>
      <c r="L4064" s="2">
        <v>5349.5</v>
      </c>
      <c r="M4064" s="2">
        <v>1001.8</v>
      </c>
      <c r="N4064" s="2">
        <v>4347.7</v>
      </c>
      <c r="O4064" s="2">
        <v>352020</v>
      </c>
      <c r="P4064" s="3"/>
      <c r="Q4064" s="3"/>
    </row>
    <row r="4065" spans="1:17" x14ac:dyDescent="0.2">
      <c r="A4065" s="5">
        <v>2012</v>
      </c>
      <c r="B4065" s="4" t="s">
        <v>539</v>
      </c>
      <c r="C4065" s="5" t="s">
        <v>540</v>
      </c>
      <c r="D4065" s="5">
        <v>5684.3</v>
      </c>
      <c r="E4065" s="5">
        <v>34398.9</v>
      </c>
      <c r="F4065" s="5">
        <v>5531.3</v>
      </c>
      <c r="G4065" s="5">
        <v>19625</v>
      </c>
      <c r="H4065" s="5">
        <v>14765.2</v>
      </c>
      <c r="I4065" s="5">
        <v>198.8</v>
      </c>
      <c r="J4065" s="5">
        <v>105</v>
      </c>
      <c r="K4065" s="5"/>
      <c r="L4065" s="5">
        <v>5408.2</v>
      </c>
      <c r="M4065" s="5">
        <v>1319.6</v>
      </c>
      <c r="N4065" s="5">
        <v>4088.6</v>
      </c>
      <c r="O4065" s="5">
        <v>352020</v>
      </c>
      <c r="P4065" s="3"/>
      <c r="Q4065" s="3"/>
    </row>
    <row r="4066" spans="1:17" x14ac:dyDescent="0.2">
      <c r="A4066" s="2">
        <v>2013</v>
      </c>
      <c r="B4066" s="1" t="s">
        <v>539</v>
      </c>
      <c r="C4066" s="2" t="s">
        <v>540</v>
      </c>
      <c r="D4066" s="2">
        <v>5397.3</v>
      </c>
      <c r="E4066" s="2">
        <v>35248.699999999997</v>
      </c>
      <c r="F4066" s="2">
        <v>5212.8999999999996</v>
      </c>
      <c r="G4066" s="2">
        <v>17608</v>
      </c>
      <c r="H4066" s="2">
        <v>17631.400000000001</v>
      </c>
      <c r="I4066" s="2">
        <v>184.2</v>
      </c>
      <c r="J4066" s="2">
        <v>119.7</v>
      </c>
      <c r="K4066" s="2"/>
      <c r="L4066" s="2">
        <v>5889.3</v>
      </c>
      <c r="M4066" s="2">
        <v>1204.5</v>
      </c>
      <c r="N4066" s="2">
        <v>4684.8</v>
      </c>
      <c r="O4066" s="2">
        <v>352020</v>
      </c>
      <c r="P4066" s="3"/>
      <c r="Q4066" s="3"/>
    </row>
    <row r="4067" spans="1:17" x14ac:dyDescent="0.2">
      <c r="A4067" s="5">
        <v>2014</v>
      </c>
      <c r="B4067" s="4" t="s">
        <v>539</v>
      </c>
      <c r="C4067" s="5" t="s">
        <v>540</v>
      </c>
      <c r="D4067" s="5">
        <v>4827</v>
      </c>
      <c r="E4067" s="5">
        <v>37178.199999999997</v>
      </c>
      <c r="F4067" s="5">
        <v>5375.8</v>
      </c>
      <c r="G4067" s="5">
        <v>21790.1</v>
      </c>
      <c r="H4067" s="5">
        <v>15373.2</v>
      </c>
      <c r="I4067" s="5">
        <v>187.1</v>
      </c>
      <c r="J4067" s="5">
        <v>121</v>
      </c>
      <c r="K4067" s="5"/>
      <c r="L4067" s="5">
        <v>3000.3</v>
      </c>
      <c r="M4067" s="5">
        <v>609.79999999999995</v>
      </c>
      <c r="N4067" s="5">
        <v>2390.5</v>
      </c>
      <c r="O4067" s="5">
        <v>352020</v>
      </c>
      <c r="P4067" s="3"/>
      <c r="Q4067" s="3"/>
    </row>
    <row r="4068" spans="1:17" x14ac:dyDescent="0.2">
      <c r="A4068" s="2">
        <v>2015</v>
      </c>
      <c r="B4068" s="1" t="s">
        <v>539</v>
      </c>
      <c r="C4068" s="2" t="s">
        <v>540</v>
      </c>
      <c r="D4068" s="2">
        <v>4451.8</v>
      </c>
      <c r="E4068" s="2">
        <v>35568.9</v>
      </c>
      <c r="F4068" s="2">
        <v>7978.5</v>
      </c>
      <c r="G4068" s="2">
        <v>20978.6</v>
      </c>
      <c r="H4068" s="2">
        <v>14571.3</v>
      </c>
      <c r="I4068" s="2">
        <v>216</v>
      </c>
      <c r="J4068" s="2">
        <v>87</v>
      </c>
      <c r="K4068" s="2"/>
      <c r="L4068" s="2">
        <v>2790</v>
      </c>
      <c r="M4068" s="2">
        <v>381.6</v>
      </c>
      <c r="N4068" s="2">
        <v>2408.4</v>
      </c>
      <c r="O4068" s="2">
        <v>352020</v>
      </c>
      <c r="P4068" s="3"/>
      <c r="Q4068" s="3"/>
    </row>
    <row r="4069" spans="1:17" x14ac:dyDescent="0.2">
      <c r="A4069" s="5">
        <v>2016</v>
      </c>
      <c r="B4069" s="4" t="s">
        <v>539</v>
      </c>
      <c r="C4069" s="5" t="s">
        <v>540</v>
      </c>
      <c r="D4069" s="5">
        <v>6038.6</v>
      </c>
      <c r="E4069" s="5">
        <v>38805.9</v>
      </c>
      <c r="F4069" s="5">
        <v>9005.9</v>
      </c>
      <c r="G4069" s="5">
        <v>24725.4</v>
      </c>
      <c r="H4069" s="5">
        <v>14007.7</v>
      </c>
      <c r="I4069" s="5">
        <v>232.9</v>
      </c>
      <c r="J4069" s="5">
        <v>108.7</v>
      </c>
      <c r="K4069" s="5"/>
      <c r="L4069" s="5">
        <v>3374</v>
      </c>
      <c r="M4069" s="5">
        <v>636.4</v>
      </c>
      <c r="N4069" s="5">
        <v>2737.6</v>
      </c>
      <c r="O4069" s="5">
        <v>352020</v>
      </c>
      <c r="P4069" s="3"/>
      <c r="Q4069" s="3"/>
    </row>
    <row r="4070" spans="1:17" x14ac:dyDescent="0.2">
      <c r="A4070" s="2">
        <v>2017</v>
      </c>
      <c r="B4070" s="1" t="s">
        <v>539</v>
      </c>
      <c r="C4070" s="2" t="s">
        <v>540</v>
      </c>
      <c r="D4070" s="2">
        <v>8034.1</v>
      </c>
      <c r="E4070" s="2">
        <v>44981</v>
      </c>
      <c r="F4070" s="2">
        <v>10950.3</v>
      </c>
      <c r="G4070" s="2">
        <v>33313.1</v>
      </c>
      <c r="H4070" s="2">
        <v>11592.2</v>
      </c>
      <c r="I4070" s="2">
        <v>282.3</v>
      </c>
      <c r="J4070" s="2">
        <v>167.3</v>
      </c>
      <c r="K4070" s="2"/>
      <c r="L4070" s="2">
        <v>2197.4</v>
      </c>
      <c r="M4070" s="2">
        <v>2401.5</v>
      </c>
      <c r="N4070" s="2">
        <v>-204.1</v>
      </c>
      <c r="O4070" s="2">
        <v>352020</v>
      </c>
      <c r="P4070" s="3"/>
      <c r="Q4070" s="3"/>
    </row>
    <row r="4071" spans="1:17" x14ac:dyDescent="0.2">
      <c r="A4071" s="5">
        <v>2018</v>
      </c>
      <c r="B4071" s="4" t="s">
        <v>539</v>
      </c>
      <c r="C4071" s="5" t="s">
        <v>540</v>
      </c>
      <c r="D4071" s="5">
        <v>8086.4</v>
      </c>
      <c r="E4071" s="5">
        <v>43908.4</v>
      </c>
      <c r="F4071" s="5">
        <v>12272</v>
      </c>
      <c r="G4071" s="5">
        <v>32999.300000000003</v>
      </c>
      <c r="H4071" s="5">
        <v>9828.7000000000007</v>
      </c>
      <c r="I4071" s="5">
        <v>272.10000000000002</v>
      </c>
      <c r="J4071" s="5">
        <v>161.30000000000001</v>
      </c>
      <c r="K4071" s="5"/>
      <c r="L4071" s="5">
        <v>3795.7</v>
      </c>
      <c r="M4071" s="5">
        <v>563.70000000000005</v>
      </c>
      <c r="N4071" s="5">
        <v>3232</v>
      </c>
      <c r="O4071" s="5">
        <v>352020</v>
      </c>
      <c r="P4071" s="3"/>
      <c r="Q4071" s="3"/>
    </row>
    <row r="4072" spans="1:17" x14ac:dyDescent="0.2">
      <c r="A4072" s="2">
        <v>2019</v>
      </c>
      <c r="B4072" s="1" t="s">
        <v>539</v>
      </c>
      <c r="C4072" s="2" t="s">
        <v>540</v>
      </c>
      <c r="D4072" s="2">
        <v>2438.5</v>
      </c>
      <c r="E4072" s="2">
        <v>39286.1</v>
      </c>
      <c r="F4072" s="2">
        <v>14309.7</v>
      </c>
      <c r="G4072" s="2">
        <v>36587</v>
      </c>
      <c r="H4072" s="2">
        <v>2606.9</v>
      </c>
      <c r="I4072" s="2">
        <v>400.6</v>
      </c>
      <c r="J4072" s="2">
        <v>80.400000000000006</v>
      </c>
      <c r="K4072" s="2"/>
      <c r="L4072" s="2">
        <v>5265.9</v>
      </c>
      <c r="M4072" s="2">
        <v>628</v>
      </c>
      <c r="N4072" s="2">
        <v>8318.4</v>
      </c>
      <c r="O4072" s="2">
        <v>352020</v>
      </c>
      <c r="P4072" s="3"/>
      <c r="Q4072" s="3"/>
    </row>
    <row r="4073" spans="1:17" x14ac:dyDescent="0.2">
      <c r="A4073" s="5">
        <v>2004</v>
      </c>
      <c r="B4073" s="4" t="s">
        <v>541</v>
      </c>
      <c r="C4073" s="5" t="s">
        <v>542</v>
      </c>
      <c r="D4073" s="5">
        <v>1456</v>
      </c>
      <c r="E4073" s="5">
        <v>25554</v>
      </c>
      <c r="F4073" s="5">
        <v>5119</v>
      </c>
      <c r="G4073" s="5">
        <v>18533</v>
      </c>
      <c r="H4073" s="5">
        <v>7021</v>
      </c>
      <c r="I4073" s="5">
        <v>425</v>
      </c>
      <c r="J4073" s="5">
        <v>104</v>
      </c>
      <c r="K4073" s="5"/>
      <c r="L4073" s="5">
        <v>1664</v>
      </c>
      <c r="M4073" s="5">
        <v>398</v>
      </c>
      <c r="N4073" s="5">
        <v>1266</v>
      </c>
      <c r="O4073" s="5">
        <v>201010</v>
      </c>
      <c r="P4073" s="3"/>
      <c r="Q4073" s="3"/>
    </row>
    <row r="4074" spans="1:17" x14ac:dyDescent="0.2">
      <c r="A4074" s="2">
        <v>2005</v>
      </c>
      <c r="B4074" s="1" t="s">
        <v>541</v>
      </c>
      <c r="C4074" s="2" t="s">
        <v>542</v>
      </c>
      <c r="D4074" s="2">
        <v>2673</v>
      </c>
      <c r="E4074" s="2">
        <v>27744</v>
      </c>
      <c r="F4074" s="2">
        <v>4986</v>
      </c>
      <c r="G4074" s="2">
        <v>19877</v>
      </c>
      <c r="H4074" s="2">
        <v>7867</v>
      </c>
      <c r="I4074" s="2">
        <v>370</v>
      </c>
      <c r="J4074" s="2">
        <v>143</v>
      </c>
      <c r="K4074" s="2"/>
      <c r="L4074" s="2">
        <v>2616</v>
      </c>
      <c r="M4074" s="2">
        <v>791</v>
      </c>
      <c r="N4074" s="2">
        <v>1825</v>
      </c>
      <c r="O4074" s="2">
        <v>201010</v>
      </c>
      <c r="P4074" s="3"/>
      <c r="Q4074" s="3"/>
    </row>
    <row r="4075" spans="1:17" x14ac:dyDescent="0.2">
      <c r="A4075" s="5">
        <v>2006</v>
      </c>
      <c r="B4075" s="4" t="s">
        <v>541</v>
      </c>
      <c r="C4075" s="5" t="s">
        <v>542</v>
      </c>
      <c r="D4075" s="5">
        <v>2293</v>
      </c>
      <c r="E4075" s="5">
        <v>28231</v>
      </c>
      <c r="F4075" s="5">
        <v>4439</v>
      </c>
      <c r="G4075" s="5">
        <v>21347</v>
      </c>
      <c r="H4075" s="5">
        <v>6884</v>
      </c>
      <c r="I4075" s="5">
        <v>361</v>
      </c>
      <c r="J4075" s="5">
        <v>199</v>
      </c>
      <c r="K4075" s="5"/>
      <c r="L4075" s="5">
        <v>3592</v>
      </c>
      <c r="M4075" s="5">
        <v>1063</v>
      </c>
      <c r="N4075" s="5">
        <v>2529</v>
      </c>
      <c r="O4075" s="5">
        <v>201010</v>
      </c>
      <c r="P4075" s="3"/>
      <c r="Q4075" s="3"/>
    </row>
    <row r="4076" spans="1:17" x14ac:dyDescent="0.2">
      <c r="A4076" s="2">
        <v>2007</v>
      </c>
      <c r="B4076" s="1" t="s">
        <v>541</v>
      </c>
      <c r="C4076" s="2" t="s">
        <v>542</v>
      </c>
      <c r="D4076" s="2">
        <v>2981</v>
      </c>
      <c r="E4076" s="2">
        <v>28926</v>
      </c>
      <c r="F4076" s="2">
        <v>4407</v>
      </c>
      <c r="G4076" s="2">
        <v>19121</v>
      </c>
      <c r="H4076" s="2">
        <v>9805</v>
      </c>
      <c r="I4076" s="2">
        <v>352</v>
      </c>
      <c r="J4076" s="2">
        <v>193</v>
      </c>
      <c r="K4076" s="2"/>
      <c r="L4076" s="2">
        <v>4368</v>
      </c>
      <c r="M4076" s="2">
        <v>1335</v>
      </c>
      <c r="N4076" s="2">
        <v>3033</v>
      </c>
      <c r="O4076" s="2">
        <v>201010</v>
      </c>
      <c r="P4076" s="3"/>
      <c r="Q4076" s="3"/>
    </row>
    <row r="4077" spans="1:17" x14ac:dyDescent="0.2">
      <c r="A4077" s="5">
        <v>2008</v>
      </c>
      <c r="B4077" s="4" t="s">
        <v>541</v>
      </c>
      <c r="C4077" s="5" t="s">
        <v>542</v>
      </c>
      <c r="D4077" s="5">
        <v>2229</v>
      </c>
      <c r="E4077" s="5">
        <v>33439</v>
      </c>
      <c r="F4077" s="5">
        <v>3805</v>
      </c>
      <c r="G4077" s="5">
        <v>30574</v>
      </c>
      <c r="H4077" s="5">
        <v>2865</v>
      </c>
      <c r="I4077" s="5">
        <v>341</v>
      </c>
      <c r="J4077" s="5"/>
      <c r="K4077" s="5"/>
      <c r="L4077" s="5">
        <v>4702</v>
      </c>
      <c r="M4077" s="5">
        <v>1485</v>
      </c>
      <c r="N4077" s="5">
        <v>3217</v>
      </c>
      <c r="O4077" s="5">
        <v>201010</v>
      </c>
      <c r="P4077" s="3"/>
      <c r="Q4077" s="3"/>
    </row>
    <row r="4078" spans="1:17" x14ac:dyDescent="0.2">
      <c r="A4078" s="2">
        <v>2009</v>
      </c>
      <c r="B4078" s="1" t="s">
        <v>541</v>
      </c>
      <c r="C4078" s="2" t="s">
        <v>542</v>
      </c>
      <c r="D4078" s="2">
        <v>2737</v>
      </c>
      <c r="E4078" s="2">
        <v>35111</v>
      </c>
      <c r="F4078" s="2">
        <v>5052</v>
      </c>
      <c r="G4078" s="2">
        <v>30982</v>
      </c>
      <c r="H4078" s="2">
        <v>4129</v>
      </c>
      <c r="I4078" s="2">
        <v>305</v>
      </c>
      <c r="J4078" s="2"/>
      <c r="K4078" s="2"/>
      <c r="L4078" s="2">
        <v>4284</v>
      </c>
      <c r="M4078" s="2">
        <v>1260</v>
      </c>
      <c r="N4078" s="2">
        <v>3024</v>
      </c>
      <c r="O4078" s="2">
        <v>201010</v>
      </c>
      <c r="P4078" s="3"/>
      <c r="Q4078" s="3"/>
    </row>
    <row r="4079" spans="1:17" x14ac:dyDescent="0.2">
      <c r="A4079" s="5">
        <v>2010</v>
      </c>
      <c r="B4079" s="4" t="s">
        <v>541</v>
      </c>
      <c r="C4079" s="5" t="s">
        <v>542</v>
      </c>
      <c r="D4079" s="5">
        <v>2777</v>
      </c>
      <c r="E4079" s="5">
        <v>35067</v>
      </c>
      <c r="F4079" s="5">
        <v>5019</v>
      </c>
      <c r="G4079" s="5">
        <v>31359</v>
      </c>
      <c r="H4079" s="5">
        <v>3708</v>
      </c>
      <c r="I4079" s="5">
        <v>345</v>
      </c>
      <c r="J4079" s="5"/>
      <c r="K4079" s="5"/>
      <c r="L4079" s="5">
        <v>3826</v>
      </c>
      <c r="M4079" s="5">
        <v>1181</v>
      </c>
      <c r="N4079" s="5">
        <v>2926</v>
      </c>
      <c r="O4079" s="5">
        <v>201010</v>
      </c>
      <c r="P4079" s="3"/>
      <c r="Q4079" s="3"/>
    </row>
    <row r="4080" spans="1:17" x14ac:dyDescent="0.2">
      <c r="A4080" s="2">
        <v>2011</v>
      </c>
      <c r="B4080" s="1" t="s">
        <v>541</v>
      </c>
      <c r="C4080" s="2" t="s">
        <v>542</v>
      </c>
      <c r="D4080" s="2">
        <v>3585</v>
      </c>
      <c r="E4080" s="2">
        <v>37908</v>
      </c>
      <c r="F4080" s="2">
        <v>6460</v>
      </c>
      <c r="G4080" s="2">
        <v>36907</v>
      </c>
      <c r="H4080" s="2">
        <v>1001</v>
      </c>
      <c r="I4080" s="2">
        <v>354</v>
      </c>
      <c r="J4080" s="2"/>
      <c r="K4080" s="2"/>
      <c r="L4080" s="2">
        <v>3631</v>
      </c>
      <c r="M4080" s="2">
        <v>964</v>
      </c>
      <c r="N4080" s="2">
        <v>2655</v>
      </c>
      <c r="O4080" s="2">
        <v>201010</v>
      </c>
      <c r="P4080" s="3"/>
      <c r="Q4080" s="3"/>
    </row>
    <row r="4081" spans="1:17" x14ac:dyDescent="0.2">
      <c r="A4081" s="5">
        <v>2012</v>
      </c>
      <c r="B4081" s="4" t="s">
        <v>541</v>
      </c>
      <c r="C4081" s="5" t="s">
        <v>542</v>
      </c>
      <c r="D4081" s="5">
        <v>1898</v>
      </c>
      <c r="E4081" s="5">
        <v>38657</v>
      </c>
      <c r="F4081" s="5">
        <v>6308</v>
      </c>
      <c r="G4081" s="5">
        <v>38618</v>
      </c>
      <c r="H4081" s="5">
        <v>39</v>
      </c>
      <c r="I4081" s="5">
        <v>383</v>
      </c>
      <c r="J4081" s="5"/>
      <c r="K4081" s="5"/>
      <c r="L4081" s="5">
        <v>4072</v>
      </c>
      <c r="M4081" s="5">
        <v>1327</v>
      </c>
      <c r="N4081" s="5">
        <v>2745</v>
      </c>
      <c r="O4081" s="5">
        <v>201010</v>
      </c>
      <c r="P4081" s="3"/>
      <c r="Q4081" s="3"/>
    </row>
    <row r="4082" spans="1:17" x14ac:dyDescent="0.2">
      <c r="A4082" s="2">
        <v>2013</v>
      </c>
      <c r="B4082" s="1" t="s">
        <v>541</v>
      </c>
      <c r="C4082" s="2" t="s">
        <v>542</v>
      </c>
      <c r="D4082" s="2">
        <v>2617</v>
      </c>
      <c r="E4082" s="2">
        <v>36188</v>
      </c>
      <c r="F4082" s="2">
        <v>6152</v>
      </c>
      <c r="G4082" s="2">
        <v>31270</v>
      </c>
      <c r="H4082" s="2">
        <v>4918</v>
      </c>
      <c r="I4082" s="2">
        <v>350</v>
      </c>
      <c r="J4082" s="2"/>
      <c r="K4082" s="2"/>
      <c r="L4082" s="2">
        <v>4155</v>
      </c>
      <c r="M4082" s="2">
        <v>1205</v>
      </c>
      <c r="N4082" s="2">
        <v>2981</v>
      </c>
      <c r="O4082" s="2">
        <v>201010</v>
      </c>
      <c r="P4082" s="3"/>
      <c r="Q4082" s="3"/>
    </row>
    <row r="4083" spans="1:17" x14ac:dyDescent="0.2">
      <c r="A4083" s="5">
        <v>2014</v>
      </c>
      <c r="B4083" s="4" t="s">
        <v>541</v>
      </c>
      <c r="C4083" s="5" t="s">
        <v>542</v>
      </c>
      <c r="D4083" s="5">
        <v>1446</v>
      </c>
      <c r="E4083" s="5">
        <v>37073</v>
      </c>
      <c r="F4083" s="5">
        <v>6169</v>
      </c>
      <c r="G4083" s="5">
        <v>33673</v>
      </c>
      <c r="H4083" s="5">
        <v>3400</v>
      </c>
      <c r="I4083" s="5">
        <v>340</v>
      </c>
      <c r="J4083" s="5"/>
      <c r="K4083" s="5"/>
      <c r="L4083" s="5">
        <v>5258</v>
      </c>
      <c r="M4083" s="5">
        <v>1644</v>
      </c>
      <c r="N4083" s="5">
        <v>3614</v>
      </c>
      <c r="O4083" s="5">
        <v>201010</v>
      </c>
      <c r="P4083" s="3"/>
      <c r="Q4083" s="3"/>
    </row>
    <row r="4084" spans="1:17" x14ac:dyDescent="0.2">
      <c r="A4084" s="2">
        <v>2015</v>
      </c>
      <c r="B4084" s="1" t="s">
        <v>541</v>
      </c>
      <c r="C4084" s="2" t="s">
        <v>542</v>
      </c>
      <c r="D4084" s="2">
        <v>1090</v>
      </c>
      <c r="E4084" s="2">
        <v>49128</v>
      </c>
      <c r="F4084" s="2">
        <v>15261</v>
      </c>
      <c r="G4084" s="2">
        <v>46031</v>
      </c>
      <c r="H4084" s="2">
        <v>3097</v>
      </c>
      <c r="I4084" s="2">
        <v>443</v>
      </c>
      <c r="J4084" s="2"/>
      <c r="K4084" s="2"/>
      <c r="L4084" s="2">
        <v>5023</v>
      </c>
      <c r="M4084" s="2">
        <v>1418</v>
      </c>
      <c r="N4084" s="2">
        <v>3605</v>
      </c>
      <c r="O4084" s="2">
        <v>201010</v>
      </c>
      <c r="P4084" s="3"/>
      <c r="Q4084" s="3"/>
    </row>
    <row r="4085" spans="1:17" x14ac:dyDescent="0.2">
      <c r="A4085" s="5">
        <v>2016</v>
      </c>
      <c r="B4085" s="4" t="s">
        <v>541</v>
      </c>
      <c r="C4085" s="5" t="s">
        <v>542</v>
      </c>
      <c r="D4085" s="5">
        <v>1837</v>
      </c>
      <c r="E4085" s="5">
        <v>47806</v>
      </c>
      <c r="F4085" s="5">
        <v>14282</v>
      </c>
      <c r="G4085" s="5">
        <v>46200</v>
      </c>
      <c r="H4085" s="5">
        <v>1511</v>
      </c>
      <c r="I4085" s="5">
        <v>663</v>
      </c>
      <c r="J4085" s="5"/>
      <c r="K4085" s="5"/>
      <c r="L4085" s="5">
        <v>4886</v>
      </c>
      <c r="M4085" s="5">
        <v>1133</v>
      </c>
      <c r="N4085" s="5">
        <v>5302</v>
      </c>
      <c r="O4085" s="5">
        <v>201010</v>
      </c>
      <c r="P4085" s="3"/>
      <c r="Q4085" s="3"/>
    </row>
    <row r="4086" spans="1:17" x14ac:dyDescent="0.2">
      <c r="A4086" s="2">
        <v>2017</v>
      </c>
      <c r="B4086" s="1" t="s">
        <v>541</v>
      </c>
      <c r="C4086" s="2" t="s">
        <v>542</v>
      </c>
      <c r="D4086" s="2">
        <v>2861</v>
      </c>
      <c r="E4086" s="2">
        <v>46521</v>
      </c>
      <c r="F4086" s="2">
        <v>14263</v>
      </c>
      <c r="G4086" s="2">
        <v>47130</v>
      </c>
      <c r="H4086" s="2">
        <v>-683</v>
      </c>
      <c r="I4086" s="2">
        <v>651</v>
      </c>
      <c r="J4086" s="2"/>
      <c r="K4086" s="2"/>
      <c r="L4086" s="2">
        <v>5269</v>
      </c>
      <c r="M4086" s="2">
        <v>3340</v>
      </c>
      <c r="N4086" s="2">
        <v>2002</v>
      </c>
      <c r="O4086" s="2">
        <v>201010</v>
      </c>
      <c r="P4086" s="3"/>
      <c r="Q4086" s="3"/>
    </row>
    <row r="4087" spans="1:17" x14ac:dyDescent="0.2">
      <c r="A4087" s="5">
        <v>2018</v>
      </c>
      <c r="B4087" s="4" t="s">
        <v>541</v>
      </c>
      <c r="C4087" s="5" t="s">
        <v>542</v>
      </c>
      <c r="D4087" s="5">
        <v>772</v>
      </c>
      <c r="E4087" s="5">
        <v>44876</v>
      </c>
      <c r="F4087" s="5">
        <v>13504</v>
      </c>
      <c r="G4087" s="5">
        <v>43427</v>
      </c>
      <c r="H4087" s="5">
        <v>1394</v>
      </c>
      <c r="I4087" s="5">
        <v>668</v>
      </c>
      <c r="J4087" s="5"/>
      <c r="K4087" s="5"/>
      <c r="L4087" s="5">
        <v>5838</v>
      </c>
      <c r="M4087" s="5">
        <v>792</v>
      </c>
      <c r="N4087" s="5">
        <v>5046</v>
      </c>
      <c r="O4087" s="5">
        <v>201010</v>
      </c>
      <c r="P4087" s="3"/>
      <c r="Q4087" s="3"/>
    </row>
    <row r="4088" spans="1:17" x14ac:dyDescent="0.2">
      <c r="A4088" s="2">
        <v>2019</v>
      </c>
      <c r="B4088" s="1" t="s">
        <v>541</v>
      </c>
      <c r="C4088" s="2" t="s">
        <v>542</v>
      </c>
      <c r="D4088" s="2">
        <v>1514</v>
      </c>
      <c r="E4088" s="2">
        <v>47528</v>
      </c>
      <c r="F4088" s="2">
        <v>13754</v>
      </c>
      <c r="G4088" s="2">
        <v>44357</v>
      </c>
      <c r="H4088" s="2">
        <v>3127</v>
      </c>
      <c r="I4088" s="2">
        <v>653</v>
      </c>
      <c r="J4088" s="2"/>
      <c r="K4088" s="2"/>
      <c r="L4088" s="2">
        <v>7241</v>
      </c>
      <c r="M4088" s="2">
        <v>1011</v>
      </c>
      <c r="N4088" s="2">
        <v>6230</v>
      </c>
      <c r="O4088" s="2">
        <v>201010</v>
      </c>
      <c r="P4088" s="3"/>
      <c r="Q4088" s="3"/>
    </row>
    <row r="4089" spans="1:17" x14ac:dyDescent="0.2">
      <c r="A4089" s="5">
        <v>2004</v>
      </c>
      <c r="B4089" s="4" t="s">
        <v>543</v>
      </c>
      <c r="C4089" s="5" t="s">
        <v>544</v>
      </c>
      <c r="D4089" s="5">
        <v>6246.4629999999997</v>
      </c>
      <c r="E4089" s="5">
        <v>116219.265</v>
      </c>
      <c r="F4089" s="5">
        <v>1581.336</v>
      </c>
      <c r="G4089" s="5">
        <v>110043.67600000001</v>
      </c>
      <c r="H4089" s="5">
        <v>6175.5889999999999</v>
      </c>
      <c r="I4089" s="5">
        <v>94.16</v>
      </c>
      <c r="J4089" s="5">
        <v>0</v>
      </c>
      <c r="K4089" s="5"/>
      <c r="L4089" s="5">
        <v>1035.6579999999999</v>
      </c>
      <c r="M4089" s="5">
        <v>304.14699999999999</v>
      </c>
      <c r="N4089" s="5">
        <v>707.00900000000001</v>
      </c>
      <c r="O4089" s="5">
        <v>403010</v>
      </c>
      <c r="P4089" s="3"/>
      <c r="Q4089" s="3"/>
    </row>
    <row r="4090" spans="1:17" x14ac:dyDescent="0.2">
      <c r="A4090" s="2">
        <v>2005</v>
      </c>
      <c r="B4090" s="1" t="s">
        <v>543</v>
      </c>
      <c r="C4090" s="2" t="s">
        <v>544</v>
      </c>
      <c r="D4090" s="2">
        <v>6638.9309999999996</v>
      </c>
      <c r="E4090" s="2">
        <v>124787.56600000001</v>
      </c>
      <c r="F4090" s="2">
        <v>1332.982</v>
      </c>
      <c r="G4090" s="2">
        <v>118403.177</v>
      </c>
      <c r="H4090" s="2">
        <v>6384.3890000000001</v>
      </c>
      <c r="I4090" s="2">
        <v>88.650999999999996</v>
      </c>
      <c r="J4090" s="2">
        <v>0</v>
      </c>
      <c r="K4090" s="2"/>
      <c r="L4090" s="2">
        <v>1074.644</v>
      </c>
      <c r="M4090" s="2">
        <v>243.589</v>
      </c>
      <c r="N4090" s="2">
        <v>831.05499999999995</v>
      </c>
      <c r="O4090" s="2">
        <v>403010</v>
      </c>
      <c r="P4090" s="3"/>
      <c r="Q4090" s="3"/>
    </row>
    <row r="4091" spans="1:17" x14ac:dyDescent="0.2">
      <c r="A4091" s="5">
        <v>2006</v>
      </c>
      <c r="B4091" s="4" t="s">
        <v>543</v>
      </c>
      <c r="C4091" s="5" t="s">
        <v>544</v>
      </c>
      <c r="D4091" s="5">
        <v>6583</v>
      </c>
      <c r="E4091" s="5">
        <v>178494</v>
      </c>
      <c r="F4091" s="5">
        <v>3804</v>
      </c>
      <c r="G4091" s="5">
        <v>166293</v>
      </c>
      <c r="H4091" s="5">
        <v>12201</v>
      </c>
      <c r="I4091" s="5">
        <v>219</v>
      </c>
      <c r="J4091" s="5">
        <v>0</v>
      </c>
      <c r="K4091" s="5"/>
      <c r="L4091" s="5">
        <v>1811</v>
      </c>
      <c r="M4091" s="5">
        <v>495</v>
      </c>
      <c r="N4091" s="5">
        <v>1316</v>
      </c>
      <c r="O4091" s="5">
        <v>403010</v>
      </c>
      <c r="P4091" s="3"/>
      <c r="Q4091" s="3"/>
    </row>
    <row r="4092" spans="1:17" x14ac:dyDescent="0.2">
      <c r="A4092" s="2">
        <v>2007</v>
      </c>
      <c r="B4092" s="1" t="s">
        <v>543</v>
      </c>
      <c r="C4092" s="2" t="s">
        <v>544</v>
      </c>
      <c r="D4092" s="2">
        <v>6667</v>
      </c>
      <c r="E4092" s="2">
        <v>191435</v>
      </c>
      <c r="F4092" s="2">
        <v>4903</v>
      </c>
      <c r="G4092" s="2">
        <v>179717</v>
      </c>
      <c r="H4092" s="2">
        <v>11718</v>
      </c>
      <c r="I4092" s="2">
        <v>284</v>
      </c>
      <c r="J4092" s="2">
        <v>0</v>
      </c>
      <c r="K4092" s="2"/>
      <c r="L4092" s="2">
        <v>1874</v>
      </c>
      <c r="M4092" s="2">
        <v>553</v>
      </c>
      <c r="N4092" s="2">
        <v>1215</v>
      </c>
      <c r="O4092" s="2">
        <v>403010</v>
      </c>
      <c r="P4092" s="3"/>
      <c r="Q4092" s="3"/>
    </row>
    <row r="4093" spans="1:17" x14ac:dyDescent="0.2">
      <c r="A4093" s="5">
        <v>2008</v>
      </c>
      <c r="B4093" s="4" t="s">
        <v>543</v>
      </c>
      <c r="C4093" s="5" t="s">
        <v>544</v>
      </c>
      <c r="D4093" s="5">
        <v>9980</v>
      </c>
      <c r="E4093" s="5">
        <v>163136</v>
      </c>
      <c r="F4093" s="5">
        <v>5231</v>
      </c>
      <c r="G4093" s="5">
        <v>155159</v>
      </c>
      <c r="H4093" s="5">
        <v>7977</v>
      </c>
      <c r="I4093" s="5">
        <v>281</v>
      </c>
      <c r="J4093" s="5">
        <v>0</v>
      </c>
      <c r="K4093" s="5"/>
      <c r="L4093" s="5">
        <v>-25</v>
      </c>
      <c r="M4093" s="5">
        <v>-87</v>
      </c>
      <c r="N4093" s="5">
        <v>57</v>
      </c>
      <c r="O4093" s="5">
        <v>403010</v>
      </c>
      <c r="P4093" s="3"/>
      <c r="Q4093" s="3"/>
    </row>
    <row r="4094" spans="1:17" x14ac:dyDescent="0.2">
      <c r="A4094" s="2">
        <v>2009</v>
      </c>
      <c r="B4094" s="1" t="s">
        <v>543</v>
      </c>
      <c r="C4094" s="2" t="s">
        <v>544</v>
      </c>
      <c r="D4094" s="2">
        <v>8466</v>
      </c>
      <c r="E4094" s="2">
        <v>177433</v>
      </c>
      <c r="F4094" s="2">
        <v>5300</v>
      </c>
      <c r="G4094" s="2">
        <v>165733</v>
      </c>
      <c r="H4094" s="2">
        <v>11700</v>
      </c>
      <c r="I4094" s="2">
        <v>261</v>
      </c>
      <c r="J4094" s="2">
        <v>0</v>
      </c>
      <c r="K4094" s="2"/>
      <c r="L4094" s="2">
        <v>-521</v>
      </c>
      <c r="M4094" s="2">
        <v>-106</v>
      </c>
      <c r="N4094" s="2">
        <v>-485</v>
      </c>
      <c r="O4094" s="2">
        <v>403010</v>
      </c>
      <c r="P4094" s="3"/>
      <c r="Q4094" s="3"/>
    </row>
    <row r="4095" spans="1:17" x14ac:dyDescent="0.2">
      <c r="A4095" s="5">
        <v>2010</v>
      </c>
      <c r="B4095" s="4" t="s">
        <v>543</v>
      </c>
      <c r="C4095" s="5" t="s">
        <v>544</v>
      </c>
      <c r="D4095" s="5">
        <v>7778</v>
      </c>
      <c r="E4095" s="5">
        <v>193824</v>
      </c>
      <c r="F4095" s="5">
        <v>5649</v>
      </c>
      <c r="G4095" s="5">
        <v>181018</v>
      </c>
      <c r="H4095" s="5">
        <v>12806</v>
      </c>
      <c r="I4095" s="5">
        <v>286</v>
      </c>
      <c r="J4095" s="5">
        <v>0</v>
      </c>
      <c r="K4095" s="5"/>
      <c r="L4095" s="5">
        <v>1234</v>
      </c>
      <c r="M4095" s="5">
        <v>283</v>
      </c>
      <c r="N4095" s="5">
        <v>980</v>
      </c>
      <c r="O4095" s="5">
        <v>403010</v>
      </c>
      <c r="P4095" s="3"/>
      <c r="Q4095" s="3"/>
    </row>
    <row r="4096" spans="1:17" x14ac:dyDescent="0.2">
      <c r="A4096" s="2">
        <v>2011</v>
      </c>
      <c r="B4096" s="1" t="s">
        <v>543</v>
      </c>
      <c r="C4096" s="2" t="s">
        <v>544</v>
      </c>
      <c r="D4096" s="2">
        <v>9563</v>
      </c>
      <c r="E4096" s="2">
        <v>202906</v>
      </c>
      <c r="F4096" s="2">
        <v>5691</v>
      </c>
      <c r="G4096" s="2">
        <v>188742</v>
      </c>
      <c r="H4096" s="2">
        <v>14164</v>
      </c>
      <c r="I4096" s="2">
        <v>286</v>
      </c>
      <c r="J4096" s="2">
        <v>0</v>
      </c>
      <c r="K4096" s="2"/>
      <c r="L4096" s="2">
        <v>599</v>
      </c>
      <c r="M4096" s="2">
        <v>297</v>
      </c>
      <c r="N4096" s="2">
        <v>294</v>
      </c>
      <c r="O4096" s="2">
        <v>403010</v>
      </c>
      <c r="P4096" s="3"/>
      <c r="Q4096" s="3"/>
    </row>
    <row r="4097" spans="1:17" x14ac:dyDescent="0.2">
      <c r="A4097" s="5">
        <v>2012</v>
      </c>
      <c r="B4097" s="4" t="s">
        <v>543</v>
      </c>
      <c r="C4097" s="5" t="s">
        <v>544</v>
      </c>
      <c r="D4097" s="5">
        <v>9694</v>
      </c>
      <c r="E4097" s="5">
        <v>218869</v>
      </c>
      <c r="F4097" s="5">
        <v>5639</v>
      </c>
      <c r="G4097" s="5">
        <v>203896</v>
      </c>
      <c r="H4097" s="5">
        <v>14973</v>
      </c>
      <c r="I4097" s="5">
        <v>268</v>
      </c>
      <c r="J4097" s="5">
        <v>0</v>
      </c>
      <c r="K4097" s="5"/>
      <c r="L4097" s="5">
        <v>1568</v>
      </c>
      <c r="M4097" s="5">
        <v>282</v>
      </c>
      <c r="N4097" s="5">
        <v>1313</v>
      </c>
      <c r="O4097" s="5">
        <v>403010</v>
      </c>
      <c r="P4097" s="3"/>
      <c r="Q4097" s="3"/>
    </row>
    <row r="4098" spans="1:17" x14ac:dyDescent="0.2">
      <c r="A4098" s="2">
        <v>2013</v>
      </c>
      <c r="B4098" s="1" t="s">
        <v>543</v>
      </c>
      <c r="C4098" s="2" t="s">
        <v>544</v>
      </c>
      <c r="D4098" s="2">
        <v>7316</v>
      </c>
      <c r="E4098" s="2">
        <v>236945</v>
      </c>
      <c r="F4098" s="2">
        <v>5821</v>
      </c>
      <c r="G4098" s="2">
        <v>223493</v>
      </c>
      <c r="H4098" s="2">
        <v>13452</v>
      </c>
      <c r="I4098" s="2">
        <v>265</v>
      </c>
      <c r="J4098" s="2">
        <v>0</v>
      </c>
      <c r="K4098" s="2"/>
      <c r="L4098" s="2">
        <v>1631</v>
      </c>
      <c r="M4098" s="2">
        <v>387</v>
      </c>
      <c r="N4098" s="2">
        <v>1244</v>
      </c>
      <c r="O4098" s="2">
        <v>403010</v>
      </c>
      <c r="P4098" s="3"/>
      <c r="Q4098" s="3"/>
    </row>
    <row r="4099" spans="1:17" x14ac:dyDescent="0.2">
      <c r="A4099" s="5">
        <v>2014</v>
      </c>
      <c r="B4099" s="4" t="s">
        <v>543</v>
      </c>
      <c r="C4099" s="5" t="s">
        <v>544</v>
      </c>
      <c r="D4099" s="5">
        <v>8293</v>
      </c>
      <c r="E4099" s="5">
        <v>253377</v>
      </c>
      <c r="F4099" s="5">
        <v>5603</v>
      </c>
      <c r="G4099" s="5">
        <v>237637</v>
      </c>
      <c r="H4099" s="5">
        <v>15740</v>
      </c>
      <c r="I4099" s="5">
        <v>267</v>
      </c>
      <c r="J4099" s="5">
        <v>0</v>
      </c>
      <c r="K4099" s="5"/>
      <c r="L4099" s="5">
        <v>1997</v>
      </c>
      <c r="M4099" s="5">
        <v>483</v>
      </c>
      <c r="N4099" s="5">
        <v>1515</v>
      </c>
      <c r="O4099" s="5">
        <v>403010</v>
      </c>
      <c r="P4099" s="3"/>
      <c r="Q4099" s="3"/>
    </row>
    <row r="4100" spans="1:17" x14ac:dyDescent="0.2">
      <c r="A4100" s="2">
        <v>2015</v>
      </c>
      <c r="B4100" s="1" t="s">
        <v>543</v>
      </c>
      <c r="C4100" s="2" t="s">
        <v>544</v>
      </c>
      <c r="D4100" s="2">
        <v>7637</v>
      </c>
      <c r="E4100" s="2">
        <v>251937</v>
      </c>
      <c r="F4100" s="2">
        <v>5712</v>
      </c>
      <c r="G4100" s="2">
        <v>238320</v>
      </c>
      <c r="H4100" s="2">
        <v>13617</v>
      </c>
      <c r="I4100" s="2">
        <v>272</v>
      </c>
      <c r="J4100" s="2">
        <v>0</v>
      </c>
      <c r="K4100" s="2"/>
      <c r="L4100" s="2">
        <v>1430</v>
      </c>
      <c r="M4100" s="2">
        <v>276</v>
      </c>
      <c r="N4100" s="2">
        <v>1154</v>
      </c>
      <c r="O4100" s="2">
        <v>403010</v>
      </c>
      <c r="P4100" s="3"/>
      <c r="Q4100" s="3"/>
    </row>
    <row r="4101" spans="1:17" x14ac:dyDescent="0.2">
      <c r="A4101" s="5">
        <v>2016</v>
      </c>
      <c r="B4101" s="4" t="s">
        <v>543</v>
      </c>
      <c r="C4101" s="5" t="s">
        <v>544</v>
      </c>
      <c r="D4101" s="5">
        <v>7338</v>
      </c>
      <c r="E4101" s="5">
        <v>261627</v>
      </c>
      <c r="F4101" s="5">
        <v>5559</v>
      </c>
      <c r="G4101" s="5">
        <v>247149</v>
      </c>
      <c r="H4101" s="5">
        <v>14478</v>
      </c>
      <c r="I4101" s="5">
        <v>268</v>
      </c>
      <c r="J4101" s="5">
        <v>0</v>
      </c>
      <c r="K4101" s="5"/>
      <c r="L4101" s="5">
        <v>1458</v>
      </c>
      <c r="M4101" s="5">
        <v>266</v>
      </c>
      <c r="N4101" s="5">
        <v>1192</v>
      </c>
      <c r="O4101" s="5">
        <v>403010</v>
      </c>
      <c r="P4101" s="3"/>
      <c r="Q4101" s="3"/>
    </row>
    <row r="4102" spans="1:17" x14ac:dyDescent="0.2">
      <c r="A4102" s="2">
        <v>2017</v>
      </c>
      <c r="B4102" s="1" t="s">
        <v>543</v>
      </c>
      <c r="C4102" s="2" t="s">
        <v>544</v>
      </c>
      <c r="D4102" s="2">
        <v>6500</v>
      </c>
      <c r="E4102" s="2">
        <v>281763</v>
      </c>
      <c r="F4102" s="2">
        <v>5620</v>
      </c>
      <c r="G4102" s="2">
        <v>264441</v>
      </c>
      <c r="H4102" s="2">
        <v>17322</v>
      </c>
      <c r="I4102" s="2">
        <v>258</v>
      </c>
      <c r="J4102" s="2">
        <v>0</v>
      </c>
      <c r="K4102" s="2"/>
      <c r="L4102" s="2">
        <v>1130</v>
      </c>
      <c r="M4102" s="2">
        <v>-949</v>
      </c>
      <c r="N4102" s="2">
        <v>2079</v>
      </c>
      <c r="O4102" s="2">
        <v>403010</v>
      </c>
      <c r="P4102" s="3"/>
      <c r="Q4102" s="3"/>
    </row>
    <row r="4103" spans="1:17" x14ac:dyDescent="0.2">
      <c r="A4103" s="5">
        <v>2018</v>
      </c>
      <c r="B4103" s="4" t="s">
        <v>543</v>
      </c>
      <c r="C4103" s="5" t="s">
        <v>544</v>
      </c>
      <c r="D4103" s="5">
        <v>8024</v>
      </c>
      <c r="E4103" s="5">
        <v>298147</v>
      </c>
      <c r="F4103" s="5">
        <v>6203</v>
      </c>
      <c r="G4103" s="5">
        <v>283797</v>
      </c>
      <c r="H4103" s="5">
        <v>14350</v>
      </c>
      <c r="I4103" s="5">
        <v>274</v>
      </c>
      <c r="J4103" s="5">
        <v>0</v>
      </c>
      <c r="K4103" s="5"/>
      <c r="L4103" s="5">
        <v>1885</v>
      </c>
      <c r="M4103" s="5">
        <v>244</v>
      </c>
      <c r="N4103" s="5">
        <v>1641</v>
      </c>
      <c r="O4103" s="5">
        <v>403010</v>
      </c>
      <c r="P4103" s="3"/>
      <c r="Q4103" s="3"/>
    </row>
    <row r="4104" spans="1:17" x14ac:dyDescent="0.2">
      <c r="A4104" s="2">
        <v>2019</v>
      </c>
      <c r="B4104" s="1" t="s">
        <v>543</v>
      </c>
      <c r="C4104" s="2" t="s">
        <v>544</v>
      </c>
      <c r="D4104" s="2">
        <v>10047</v>
      </c>
      <c r="E4104" s="2">
        <v>334761</v>
      </c>
      <c r="F4104" s="2">
        <v>6888</v>
      </c>
      <c r="G4104" s="2">
        <v>315072</v>
      </c>
      <c r="H4104" s="2">
        <v>19689</v>
      </c>
      <c r="I4104" s="2">
        <v>284</v>
      </c>
      <c r="J4104" s="2">
        <v>0</v>
      </c>
      <c r="K4104" s="2"/>
      <c r="L4104" s="2">
        <v>919</v>
      </c>
      <c r="M4104" s="2">
        <v>33</v>
      </c>
      <c r="N4104" s="2">
        <v>886</v>
      </c>
      <c r="O4104" s="2">
        <v>403010</v>
      </c>
      <c r="P4104" s="3"/>
      <c r="Q4104" s="3"/>
    </row>
    <row r="4105" spans="1:17" x14ac:dyDescent="0.2">
      <c r="A4105" s="5">
        <v>2004</v>
      </c>
      <c r="B4105" s="4" t="s">
        <v>545</v>
      </c>
      <c r="C4105" s="5" t="s">
        <v>546</v>
      </c>
      <c r="D4105" s="5">
        <v>275.8</v>
      </c>
      <c r="E4105" s="5">
        <v>8275.2000000000007</v>
      </c>
      <c r="F4105" s="5"/>
      <c r="G4105" s="5">
        <v>5420.4</v>
      </c>
      <c r="H4105" s="5">
        <v>2805.2</v>
      </c>
      <c r="I4105" s="5">
        <v>179.3</v>
      </c>
      <c r="J4105" s="5">
        <v>16.5</v>
      </c>
      <c r="K4105" s="5">
        <v>4.3</v>
      </c>
      <c r="L4105" s="5">
        <v>317.60000000000002</v>
      </c>
      <c r="M4105" s="5">
        <v>83.8</v>
      </c>
      <c r="N4105" s="5">
        <v>164.2</v>
      </c>
      <c r="O4105" s="5">
        <v>551010</v>
      </c>
      <c r="P4105" s="3"/>
      <c r="Q4105" s="3"/>
    </row>
    <row r="4106" spans="1:17" x14ac:dyDescent="0.2">
      <c r="A4106" s="2">
        <v>2005</v>
      </c>
      <c r="B4106" s="1" t="s">
        <v>545</v>
      </c>
      <c r="C4106" s="2" t="s">
        <v>546</v>
      </c>
      <c r="D4106" s="2">
        <v>224.7</v>
      </c>
      <c r="E4106" s="2">
        <v>7733.1</v>
      </c>
      <c r="F4106" s="2"/>
      <c r="G4106" s="2">
        <v>5044.3</v>
      </c>
      <c r="H4106" s="2">
        <v>2684.3</v>
      </c>
      <c r="I4106" s="2">
        <v>175.8</v>
      </c>
      <c r="J4106" s="2">
        <v>35.799999999999997</v>
      </c>
      <c r="K4106" s="2"/>
      <c r="L4106" s="2">
        <v>22.2</v>
      </c>
      <c r="M4106" s="2">
        <v>-52.9</v>
      </c>
      <c r="N4106" s="2">
        <v>11</v>
      </c>
      <c r="O4106" s="2">
        <v>551010</v>
      </c>
      <c r="P4106" s="3"/>
      <c r="Q4106" s="3"/>
    </row>
    <row r="4107" spans="1:17" x14ac:dyDescent="0.2">
      <c r="A4107" s="5">
        <v>2006</v>
      </c>
      <c r="B4107" s="4" t="s">
        <v>545</v>
      </c>
      <c r="C4107" s="5" t="s">
        <v>546</v>
      </c>
      <c r="D4107" s="5">
        <v>268.89999999999998</v>
      </c>
      <c r="E4107" s="5">
        <v>7084.1</v>
      </c>
      <c r="F4107" s="5"/>
      <c r="G4107" s="5">
        <v>4184.1000000000004</v>
      </c>
      <c r="H4107" s="5">
        <v>2895.1</v>
      </c>
      <c r="I4107" s="5">
        <v>145.69999999999999</v>
      </c>
      <c r="J4107" s="5">
        <v>21.1</v>
      </c>
      <c r="K4107" s="5"/>
      <c r="L4107" s="5">
        <v>560</v>
      </c>
      <c r="M4107" s="5">
        <v>203</v>
      </c>
      <c r="N4107" s="5">
        <v>334.4</v>
      </c>
      <c r="O4107" s="5">
        <v>551010</v>
      </c>
      <c r="P4107" s="3"/>
      <c r="Q4107" s="3"/>
    </row>
    <row r="4108" spans="1:17" x14ac:dyDescent="0.2">
      <c r="A4108" s="2">
        <v>2007</v>
      </c>
      <c r="B4108" s="1" t="s">
        <v>545</v>
      </c>
      <c r="C4108" s="2" t="s">
        <v>546</v>
      </c>
      <c r="D4108" s="2">
        <v>745.6</v>
      </c>
      <c r="E4108" s="2">
        <v>7189.7</v>
      </c>
      <c r="F4108" s="2"/>
      <c r="G4108" s="2">
        <v>4260.8</v>
      </c>
      <c r="H4108" s="2">
        <v>2925</v>
      </c>
      <c r="I4108" s="2">
        <v>116.7</v>
      </c>
      <c r="J4108" s="2">
        <v>11.9</v>
      </c>
      <c r="K4108" s="2"/>
      <c r="L4108" s="2">
        <v>699.2</v>
      </c>
      <c r="M4108" s="2">
        <v>255.8</v>
      </c>
      <c r="N4108" s="2">
        <v>444</v>
      </c>
      <c r="O4108" s="2">
        <v>551010</v>
      </c>
      <c r="P4108" s="3"/>
      <c r="Q4108" s="3"/>
    </row>
    <row r="4109" spans="1:17" x14ac:dyDescent="0.2">
      <c r="A4109" s="5">
        <v>2008</v>
      </c>
      <c r="B4109" s="4" t="s">
        <v>545</v>
      </c>
      <c r="C4109" s="5" t="s">
        <v>546</v>
      </c>
      <c r="D4109" s="5">
        <v>346.9</v>
      </c>
      <c r="E4109" s="5">
        <v>8201.5</v>
      </c>
      <c r="F4109" s="5"/>
      <c r="G4109" s="5">
        <v>5132.1000000000004</v>
      </c>
      <c r="H4109" s="5">
        <v>3067.3</v>
      </c>
      <c r="I4109" s="5">
        <v>125.8</v>
      </c>
      <c r="J4109" s="5">
        <v>19</v>
      </c>
      <c r="K4109" s="5"/>
      <c r="L4109" s="5">
        <v>438.9</v>
      </c>
      <c r="M4109" s="5">
        <v>140.19999999999999</v>
      </c>
      <c r="N4109" s="5">
        <v>306.7</v>
      </c>
      <c r="O4109" s="5">
        <v>551010</v>
      </c>
      <c r="P4109" s="3"/>
      <c r="Q4109" s="3"/>
    </row>
    <row r="4110" spans="1:17" x14ac:dyDescent="0.2">
      <c r="A4110" s="2">
        <v>2009</v>
      </c>
      <c r="B4110" s="1" t="s">
        <v>545</v>
      </c>
      <c r="C4110" s="2" t="s">
        <v>546</v>
      </c>
      <c r="D4110" s="2">
        <v>175.3</v>
      </c>
      <c r="E4110" s="2">
        <v>9036</v>
      </c>
      <c r="F4110" s="2"/>
      <c r="G4110" s="2">
        <v>6017.5</v>
      </c>
      <c r="H4110" s="2">
        <v>3016.4</v>
      </c>
      <c r="I4110" s="2">
        <v>154.9</v>
      </c>
      <c r="J4110" s="2">
        <v>4.2</v>
      </c>
      <c r="K4110" s="2"/>
      <c r="L4110" s="2">
        <v>120.2</v>
      </c>
      <c r="M4110" s="2">
        <v>-9.1999999999999993</v>
      </c>
      <c r="N4110" s="2">
        <v>129.69999999999999</v>
      </c>
      <c r="O4110" s="2">
        <v>551010</v>
      </c>
      <c r="P4110" s="3"/>
      <c r="Q4110" s="3"/>
    </row>
    <row r="4111" spans="1:17" x14ac:dyDescent="0.2">
      <c r="A4111" s="5">
        <v>2010</v>
      </c>
      <c r="B4111" s="4" t="s">
        <v>545</v>
      </c>
      <c r="C4111" s="5" t="s">
        <v>546</v>
      </c>
      <c r="D4111" s="5">
        <v>159.30000000000001</v>
      </c>
      <c r="E4111" s="5">
        <v>9282.9</v>
      </c>
      <c r="F4111" s="5"/>
      <c r="G4111" s="5">
        <v>6143.5</v>
      </c>
      <c r="H4111" s="5">
        <v>3137.4</v>
      </c>
      <c r="I4111" s="5">
        <v>163</v>
      </c>
      <c r="J4111" s="5">
        <v>3.3</v>
      </c>
      <c r="K4111" s="5"/>
      <c r="L4111" s="5">
        <v>453.2</v>
      </c>
      <c r="M4111" s="5">
        <v>145.19999999999999</v>
      </c>
      <c r="N4111" s="5">
        <v>306.3</v>
      </c>
      <c r="O4111" s="5">
        <v>551010</v>
      </c>
      <c r="P4111" s="3"/>
      <c r="Q4111" s="3"/>
    </row>
    <row r="4112" spans="1:17" x14ac:dyDescent="0.2">
      <c r="A4112" s="2">
        <v>2011</v>
      </c>
      <c r="B4112" s="1" t="s">
        <v>545</v>
      </c>
      <c r="C4112" s="2" t="s">
        <v>546</v>
      </c>
      <c r="D4112" s="2">
        <v>11.4</v>
      </c>
      <c r="E4112" s="2">
        <v>9687.9</v>
      </c>
      <c r="F4112" s="2"/>
      <c r="G4112" s="2">
        <v>6468</v>
      </c>
      <c r="H4112" s="2">
        <v>3218.1</v>
      </c>
      <c r="I4112" s="2">
        <v>158.30000000000001</v>
      </c>
      <c r="J4112" s="2"/>
      <c r="K4112" s="2"/>
      <c r="L4112" s="2">
        <v>375.7</v>
      </c>
      <c r="M4112" s="2">
        <v>55.1</v>
      </c>
      <c r="N4112" s="2">
        <v>321.89999999999998</v>
      </c>
      <c r="O4112" s="2">
        <v>551010</v>
      </c>
      <c r="P4112" s="3"/>
      <c r="Q4112" s="3"/>
    </row>
    <row r="4113" spans="1:17" x14ac:dyDescent="0.2">
      <c r="A4113" s="5">
        <v>2012</v>
      </c>
      <c r="B4113" s="4" t="s">
        <v>545</v>
      </c>
      <c r="C4113" s="5" t="s">
        <v>546</v>
      </c>
      <c r="D4113" s="5">
        <v>21.2</v>
      </c>
      <c r="E4113" s="5">
        <v>10785.5</v>
      </c>
      <c r="F4113" s="5"/>
      <c r="G4113" s="5">
        <v>7443.7</v>
      </c>
      <c r="H4113" s="5">
        <v>3340</v>
      </c>
      <c r="I4113" s="5">
        <v>156.69999999999999</v>
      </c>
      <c r="J4113" s="5"/>
      <c r="K4113" s="5"/>
      <c r="L4113" s="5">
        <v>430.2</v>
      </c>
      <c r="M4113" s="5">
        <v>89.4</v>
      </c>
      <c r="N4113" s="5">
        <v>335.7</v>
      </c>
      <c r="O4113" s="5">
        <v>551010</v>
      </c>
      <c r="P4113" s="3"/>
      <c r="Q4113" s="3"/>
    </row>
    <row r="4114" spans="1:17" x14ac:dyDescent="0.2">
      <c r="A4114" s="2">
        <v>2013</v>
      </c>
      <c r="B4114" s="1" t="s">
        <v>545</v>
      </c>
      <c r="C4114" s="2" t="s">
        <v>546</v>
      </c>
      <c r="D4114" s="2">
        <v>9.8000000000000007</v>
      </c>
      <c r="E4114" s="2">
        <v>11112.4</v>
      </c>
      <c r="F4114" s="2"/>
      <c r="G4114" s="2">
        <v>7629.2</v>
      </c>
      <c r="H4114" s="2">
        <v>3481.4</v>
      </c>
      <c r="I4114" s="2">
        <v>172.8</v>
      </c>
      <c r="J4114" s="2"/>
      <c r="K4114" s="2"/>
      <c r="L4114" s="2">
        <v>436</v>
      </c>
      <c r="M4114" s="2">
        <v>53.9</v>
      </c>
      <c r="N4114" s="2">
        <v>376.2</v>
      </c>
      <c r="O4114" s="2">
        <v>551010</v>
      </c>
      <c r="P4114" s="3"/>
      <c r="Q4114" s="3"/>
    </row>
    <row r="4115" spans="1:17" x14ac:dyDescent="0.2">
      <c r="A4115" s="5">
        <v>2014</v>
      </c>
      <c r="B4115" s="4" t="s">
        <v>545</v>
      </c>
      <c r="C4115" s="5" t="s">
        <v>546</v>
      </c>
      <c r="D4115" s="5">
        <v>56.9</v>
      </c>
      <c r="E4115" s="5">
        <v>12085.9</v>
      </c>
      <c r="F4115" s="5"/>
      <c r="G4115" s="5">
        <v>8445.4</v>
      </c>
      <c r="H4115" s="5">
        <v>3638.7</v>
      </c>
      <c r="I4115" s="5">
        <v>180.6</v>
      </c>
      <c r="J4115" s="5"/>
      <c r="K4115" s="5"/>
      <c r="L4115" s="5">
        <v>440</v>
      </c>
      <c r="M4115" s="5">
        <v>44.3</v>
      </c>
      <c r="N4115" s="5">
        <v>393.3</v>
      </c>
      <c r="O4115" s="5">
        <v>551010</v>
      </c>
      <c r="P4115" s="3"/>
      <c r="Q4115" s="3"/>
    </row>
    <row r="4116" spans="1:17" x14ac:dyDescent="0.2">
      <c r="A4116" s="2">
        <v>2015</v>
      </c>
      <c r="B4116" s="1" t="s">
        <v>545</v>
      </c>
      <c r="C4116" s="2" t="s">
        <v>546</v>
      </c>
      <c r="D4116" s="2">
        <v>5.8</v>
      </c>
      <c r="E4116" s="2">
        <v>12495.2</v>
      </c>
      <c r="F4116" s="2"/>
      <c r="G4116" s="2">
        <v>8571.1</v>
      </c>
      <c r="H4116" s="2">
        <v>3924.1</v>
      </c>
      <c r="I4116" s="2">
        <v>187.1</v>
      </c>
      <c r="J4116" s="2"/>
      <c r="K4116" s="2"/>
      <c r="L4116" s="2">
        <v>461.3</v>
      </c>
      <c r="M4116" s="2">
        <v>70.400000000000006</v>
      </c>
      <c r="N4116" s="2">
        <v>388.4</v>
      </c>
      <c r="O4116" s="2">
        <v>551010</v>
      </c>
      <c r="P4116" s="3"/>
      <c r="Q4116" s="3"/>
    </row>
    <row r="4117" spans="1:17" x14ac:dyDescent="0.2">
      <c r="A4117" s="5">
        <v>2016</v>
      </c>
      <c r="B4117" s="4" t="s">
        <v>545</v>
      </c>
      <c r="C4117" s="5" t="s">
        <v>546</v>
      </c>
      <c r="D4117" s="5">
        <v>8.1999999999999993</v>
      </c>
      <c r="E4117" s="5">
        <v>13373.8</v>
      </c>
      <c r="F4117" s="5"/>
      <c r="G4117" s="5">
        <v>9311.7999999999993</v>
      </c>
      <c r="H4117" s="5">
        <v>4062</v>
      </c>
      <c r="I4117" s="5">
        <v>196.2</v>
      </c>
      <c r="J4117" s="5"/>
      <c r="K4117" s="5"/>
      <c r="L4117" s="5">
        <v>443.4</v>
      </c>
      <c r="M4117" s="5">
        <v>59.4</v>
      </c>
      <c r="N4117" s="5">
        <v>381.7</v>
      </c>
      <c r="O4117" s="5">
        <v>551010</v>
      </c>
      <c r="P4117" s="3"/>
      <c r="Q4117" s="3"/>
    </row>
    <row r="4118" spans="1:17" x14ac:dyDescent="0.2">
      <c r="A4118" s="2">
        <v>2017</v>
      </c>
      <c r="B4118" s="1" t="s">
        <v>545</v>
      </c>
      <c r="C4118" s="2" t="s">
        <v>546</v>
      </c>
      <c r="D4118" s="2">
        <v>27.9</v>
      </c>
      <c r="E4118" s="2">
        <v>14187.8</v>
      </c>
      <c r="F4118" s="2"/>
      <c r="G4118" s="2">
        <v>9805.6</v>
      </c>
      <c r="H4118" s="2">
        <v>4382.2</v>
      </c>
      <c r="I4118" s="2">
        <v>215.6</v>
      </c>
      <c r="J4118" s="2"/>
      <c r="K4118" s="2">
        <v>0</v>
      </c>
      <c r="L4118" s="2">
        <v>532.79999999999995</v>
      </c>
      <c r="M4118" s="2">
        <v>66.7</v>
      </c>
      <c r="N4118" s="2">
        <v>467.5</v>
      </c>
      <c r="O4118" s="2">
        <v>551010</v>
      </c>
      <c r="P4118" s="3"/>
      <c r="Q4118" s="3"/>
    </row>
    <row r="4119" spans="1:17" x14ac:dyDescent="0.2">
      <c r="A4119" s="5">
        <v>2018</v>
      </c>
      <c r="B4119" s="4" t="s">
        <v>545</v>
      </c>
      <c r="C4119" s="5" t="s">
        <v>546</v>
      </c>
      <c r="D4119" s="5">
        <v>20.9</v>
      </c>
      <c r="E4119" s="5">
        <v>15426</v>
      </c>
      <c r="F4119" s="5"/>
      <c r="G4119" s="5">
        <v>10640.3</v>
      </c>
      <c r="H4119" s="5">
        <v>4785.7</v>
      </c>
      <c r="I4119" s="5">
        <v>247</v>
      </c>
      <c r="J4119" s="5"/>
      <c r="K4119" s="5">
        <v>0</v>
      </c>
      <c r="L4119" s="5">
        <v>570</v>
      </c>
      <c r="M4119" s="5">
        <v>47.7</v>
      </c>
      <c r="N4119" s="5">
        <v>522.29999999999995</v>
      </c>
      <c r="O4119" s="5">
        <v>551010</v>
      </c>
      <c r="P4119" s="3"/>
      <c r="Q4119" s="3"/>
    </row>
    <row r="4120" spans="1:17" x14ac:dyDescent="0.2">
      <c r="A4120" s="2">
        <v>2019</v>
      </c>
      <c r="B4120" s="1" t="s">
        <v>545</v>
      </c>
      <c r="C4120" s="2" t="s">
        <v>546</v>
      </c>
      <c r="D4120" s="2">
        <v>16.3</v>
      </c>
      <c r="E4120" s="2">
        <v>16700.7</v>
      </c>
      <c r="F4120" s="2"/>
      <c r="G4120" s="2">
        <v>11295.6</v>
      </c>
      <c r="H4120" s="2">
        <v>5405.1</v>
      </c>
      <c r="I4120" s="2">
        <v>272.89999999999998</v>
      </c>
      <c r="J4120" s="2"/>
      <c r="K4120" s="2">
        <v>0</v>
      </c>
      <c r="L4120" s="2">
        <v>636.1</v>
      </c>
      <c r="M4120" s="2">
        <v>68.7</v>
      </c>
      <c r="N4120" s="2">
        <v>567.4</v>
      </c>
      <c r="O4120" s="2">
        <v>551010</v>
      </c>
      <c r="P4120" s="3"/>
      <c r="Q4120" s="3"/>
    </row>
    <row r="4121" spans="1:17" x14ac:dyDescent="0.2">
      <c r="A4121" s="5">
        <v>2003</v>
      </c>
      <c r="B4121" s="4" t="s">
        <v>547</v>
      </c>
      <c r="C4121" s="5" t="s">
        <v>548</v>
      </c>
      <c r="D4121" s="5">
        <v>1624</v>
      </c>
      <c r="E4121" s="5">
        <v>19042</v>
      </c>
      <c r="F4121" s="5">
        <v>3755</v>
      </c>
      <c r="G4121" s="5">
        <v>8733</v>
      </c>
      <c r="H4121" s="5">
        <v>10309</v>
      </c>
      <c r="I4121" s="5">
        <v>221</v>
      </c>
      <c r="J4121" s="5">
        <v>15</v>
      </c>
      <c r="K4121" s="5">
        <v>0</v>
      </c>
      <c r="L4121" s="5">
        <v>2998</v>
      </c>
      <c r="M4121" s="5">
        <v>1136</v>
      </c>
      <c r="N4121" s="5">
        <v>1877</v>
      </c>
      <c r="O4121" s="5">
        <v>255040</v>
      </c>
      <c r="P4121" s="3"/>
      <c r="Q4121" s="3"/>
    </row>
    <row r="4122" spans="1:17" x14ac:dyDescent="0.2">
      <c r="A4122" s="2">
        <v>2004</v>
      </c>
      <c r="B4122" s="1" t="s">
        <v>547</v>
      </c>
      <c r="C4122" s="2" t="s">
        <v>548</v>
      </c>
      <c r="D4122" s="2">
        <v>813</v>
      </c>
      <c r="E4122" s="2">
        <v>21209</v>
      </c>
      <c r="F4122" s="2">
        <v>3690</v>
      </c>
      <c r="G4122" s="2">
        <v>9674</v>
      </c>
      <c r="H4122" s="2">
        <v>11535</v>
      </c>
      <c r="I4122" s="2">
        <v>220</v>
      </c>
      <c r="J4122" s="2">
        <v>16</v>
      </c>
      <c r="K4122" s="2">
        <v>0</v>
      </c>
      <c r="L4122" s="2">
        <v>3536</v>
      </c>
      <c r="M4122" s="2">
        <v>1360</v>
      </c>
      <c r="N4122" s="2">
        <v>2176</v>
      </c>
      <c r="O4122" s="2">
        <v>255040</v>
      </c>
      <c r="P4122" s="3"/>
      <c r="Q4122" s="3"/>
    </row>
    <row r="4123" spans="1:17" x14ac:dyDescent="0.2">
      <c r="A4123" s="5">
        <v>2005</v>
      </c>
      <c r="B4123" s="4" t="s">
        <v>547</v>
      </c>
      <c r="C4123" s="5" t="s">
        <v>548</v>
      </c>
      <c r="D4123" s="5">
        <v>876</v>
      </c>
      <c r="E4123" s="5">
        <v>24639</v>
      </c>
      <c r="F4123" s="5">
        <v>3531</v>
      </c>
      <c r="G4123" s="5">
        <v>10343</v>
      </c>
      <c r="H4123" s="5">
        <v>14296</v>
      </c>
      <c r="I4123" s="5">
        <v>231</v>
      </c>
      <c r="J4123" s="5">
        <v>45</v>
      </c>
      <c r="K4123" s="5">
        <v>0</v>
      </c>
      <c r="L4123" s="5">
        <v>4496</v>
      </c>
      <c r="M4123" s="5">
        <v>1731</v>
      </c>
      <c r="N4123" s="5">
        <v>2765</v>
      </c>
      <c r="O4123" s="5">
        <v>255040</v>
      </c>
      <c r="P4123" s="3"/>
      <c r="Q4123" s="3"/>
    </row>
    <row r="4124" spans="1:17" x14ac:dyDescent="0.2">
      <c r="A4124" s="2">
        <v>2006</v>
      </c>
      <c r="B4124" s="1" t="s">
        <v>547</v>
      </c>
      <c r="C4124" s="2" t="s">
        <v>548</v>
      </c>
      <c r="D4124" s="2">
        <v>796</v>
      </c>
      <c r="E4124" s="2">
        <v>27767</v>
      </c>
      <c r="F4124" s="2">
        <v>4413</v>
      </c>
      <c r="G4124" s="2">
        <v>12042</v>
      </c>
      <c r="H4124" s="2">
        <v>15725</v>
      </c>
      <c r="I4124" s="2">
        <v>238</v>
      </c>
      <c r="J4124" s="2">
        <v>52</v>
      </c>
      <c r="K4124" s="2">
        <v>0</v>
      </c>
      <c r="L4124" s="2">
        <v>4998</v>
      </c>
      <c r="M4124" s="2">
        <v>1893</v>
      </c>
      <c r="N4124" s="2">
        <v>3105</v>
      </c>
      <c r="O4124" s="2">
        <v>255040</v>
      </c>
      <c r="P4124" s="3"/>
      <c r="Q4124" s="3"/>
    </row>
    <row r="4125" spans="1:17" x14ac:dyDescent="0.2">
      <c r="A4125" s="5">
        <v>2007</v>
      </c>
      <c r="B4125" s="4" t="s">
        <v>547</v>
      </c>
      <c r="C4125" s="5" t="s">
        <v>548</v>
      </c>
      <c r="D4125" s="5">
        <v>530</v>
      </c>
      <c r="E4125" s="5">
        <v>30869</v>
      </c>
      <c r="F4125" s="5">
        <v>5616</v>
      </c>
      <c r="G4125" s="5">
        <v>14771</v>
      </c>
      <c r="H4125" s="5">
        <v>16098</v>
      </c>
      <c r="I4125" s="5">
        <v>304</v>
      </c>
      <c r="J4125" s="5">
        <v>45</v>
      </c>
      <c r="K4125" s="5">
        <v>0</v>
      </c>
      <c r="L4125" s="5">
        <v>4511</v>
      </c>
      <c r="M4125" s="5">
        <v>1702</v>
      </c>
      <c r="N4125" s="5">
        <v>2809</v>
      </c>
      <c r="O4125" s="5">
        <v>255040</v>
      </c>
      <c r="P4125" s="3"/>
      <c r="Q4125" s="3"/>
    </row>
    <row r="4126" spans="1:17" x14ac:dyDescent="0.2">
      <c r="A4126" s="2">
        <v>2008</v>
      </c>
      <c r="B4126" s="1" t="s">
        <v>547</v>
      </c>
      <c r="C4126" s="2" t="s">
        <v>548</v>
      </c>
      <c r="D4126" s="2">
        <v>661</v>
      </c>
      <c r="E4126" s="2">
        <v>32686</v>
      </c>
      <c r="F4126" s="2">
        <v>5073</v>
      </c>
      <c r="G4126" s="2">
        <v>14631</v>
      </c>
      <c r="H4126" s="2">
        <v>18055</v>
      </c>
      <c r="I4126" s="2">
        <v>356</v>
      </c>
      <c r="J4126" s="2">
        <v>40</v>
      </c>
      <c r="K4126" s="2">
        <v>0</v>
      </c>
      <c r="L4126" s="2">
        <v>3506</v>
      </c>
      <c r="M4126" s="2">
        <v>1311</v>
      </c>
      <c r="N4126" s="2">
        <v>2195</v>
      </c>
      <c r="O4126" s="2">
        <v>255040</v>
      </c>
      <c r="P4126" s="3"/>
      <c r="Q4126" s="3"/>
    </row>
    <row r="4127" spans="1:17" x14ac:dyDescent="0.2">
      <c r="A4127" s="5">
        <v>2009</v>
      </c>
      <c r="B4127" s="4" t="s">
        <v>547</v>
      </c>
      <c r="C4127" s="5" t="s">
        <v>548</v>
      </c>
      <c r="D4127" s="5">
        <v>1057</v>
      </c>
      <c r="E4127" s="5">
        <v>33005</v>
      </c>
      <c r="F4127" s="5">
        <v>5080</v>
      </c>
      <c r="G4127" s="5">
        <v>13936</v>
      </c>
      <c r="H4127" s="5">
        <v>19069</v>
      </c>
      <c r="I4127" s="5">
        <v>332</v>
      </c>
      <c r="J4127" s="5">
        <v>26</v>
      </c>
      <c r="K4127" s="5">
        <v>0</v>
      </c>
      <c r="L4127" s="5">
        <v>2825</v>
      </c>
      <c r="M4127" s="5">
        <v>1042</v>
      </c>
      <c r="N4127" s="5">
        <v>1783</v>
      </c>
      <c r="O4127" s="5">
        <v>255040</v>
      </c>
      <c r="P4127" s="3"/>
      <c r="Q4127" s="3"/>
    </row>
    <row r="4128" spans="1:17" x14ac:dyDescent="0.2">
      <c r="A4128" s="2">
        <v>2010</v>
      </c>
      <c r="B4128" s="1" t="s">
        <v>547</v>
      </c>
      <c r="C4128" s="2" t="s">
        <v>548</v>
      </c>
      <c r="D4128" s="2">
        <v>1123</v>
      </c>
      <c r="E4128" s="2">
        <v>33699</v>
      </c>
      <c r="F4128" s="2">
        <v>6573</v>
      </c>
      <c r="G4128" s="2">
        <v>15587</v>
      </c>
      <c r="H4128" s="2">
        <v>18112</v>
      </c>
      <c r="I4128" s="2">
        <v>358</v>
      </c>
      <c r="J4128" s="2">
        <v>12</v>
      </c>
      <c r="K4128" s="2">
        <v>0</v>
      </c>
      <c r="L4128" s="2">
        <v>3228</v>
      </c>
      <c r="M4128" s="2">
        <v>1218</v>
      </c>
      <c r="N4128" s="2">
        <v>2010</v>
      </c>
      <c r="O4128" s="2">
        <v>255040</v>
      </c>
      <c r="P4128" s="3"/>
      <c r="Q4128" s="3"/>
    </row>
    <row r="4129" spans="1:17" x14ac:dyDescent="0.2">
      <c r="A4129" s="5">
        <v>2011</v>
      </c>
      <c r="B4129" s="4" t="s">
        <v>547</v>
      </c>
      <c r="C4129" s="5" t="s">
        <v>548</v>
      </c>
      <c r="D4129" s="5">
        <v>1300</v>
      </c>
      <c r="E4129" s="5">
        <v>33559</v>
      </c>
      <c r="F4129" s="5">
        <v>7627</v>
      </c>
      <c r="G4129" s="5">
        <v>17026</v>
      </c>
      <c r="H4129" s="5">
        <v>16533</v>
      </c>
      <c r="I4129" s="5">
        <v>393</v>
      </c>
      <c r="J4129" s="5">
        <v>12</v>
      </c>
      <c r="K4129" s="5">
        <v>0</v>
      </c>
      <c r="L4129" s="5">
        <v>2906</v>
      </c>
      <c r="M4129" s="5">
        <v>1067</v>
      </c>
      <c r="N4129" s="5">
        <v>1839</v>
      </c>
      <c r="O4129" s="5">
        <v>255040</v>
      </c>
      <c r="P4129" s="3"/>
      <c r="Q4129" s="3"/>
    </row>
    <row r="4130" spans="1:17" x14ac:dyDescent="0.2">
      <c r="A4130" s="2">
        <v>2012</v>
      </c>
      <c r="B4130" s="1" t="s">
        <v>547</v>
      </c>
      <c r="C4130" s="2" t="s">
        <v>548</v>
      </c>
      <c r="D4130" s="2">
        <v>666</v>
      </c>
      <c r="E4130" s="2">
        <v>32666</v>
      </c>
      <c r="F4130" s="2">
        <v>9077</v>
      </c>
      <c r="G4130" s="2">
        <v>18809</v>
      </c>
      <c r="H4130" s="2">
        <v>13857</v>
      </c>
      <c r="I4130" s="2">
        <v>436</v>
      </c>
      <c r="J4130" s="2">
        <v>9</v>
      </c>
      <c r="K4130" s="2">
        <v>0</v>
      </c>
      <c r="L4130" s="2">
        <v>3137</v>
      </c>
      <c r="M4130" s="2">
        <v>1178</v>
      </c>
      <c r="N4130" s="2">
        <v>1959</v>
      </c>
      <c r="O4130" s="2">
        <v>255040</v>
      </c>
      <c r="P4130" s="3"/>
      <c r="Q4130" s="3"/>
    </row>
    <row r="4131" spans="1:17" x14ac:dyDescent="0.2">
      <c r="A4131" s="5">
        <v>2013</v>
      </c>
      <c r="B4131" s="4" t="s">
        <v>547</v>
      </c>
      <c r="C4131" s="5" t="s">
        <v>548</v>
      </c>
      <c r="D4131" s="5">
        <v>576</v>
      </c>
      <c r="E4131" s="5">
        <v>32732</v>
      </c>
      <c r="F4131" s="5">
        <v>10135</v>
      </c>
      <c r="G4131" s="5">
        <v>20879</v>
      </c>
      <c r="H4131" s="5">
        <v>11853</v>
      </c>
      <c r="I4131" s="5">
        <v>484</v>
      </c>
      <c r="J4131" s="5">
        <v>4</v>
      </c>
      <c r="K4131" s="5">
        <v>0</v>
      </c>
      <c r="L4131" s="5">
        <v>3673</v>
      </c>
      <c r="M4131" s="5">
        <v>1387</v>
      </c>
      <c r="N4131" s="5">
        <v>2286</v>
      </c>
      <c r="O4131" s="5">
        <v>255040</v>
      </c>
      <c r="P4131" s="3"/>
      <c r="Q4131" s="3"/>
    </row>
    <row r="4132" spans="1:17" x14ac:dyDescent="0.2">
      <c r="A4132" s="2">
        <v>2014</v>
      </c>
      <c r="B4132" s="1" t="s">
        <v>547</v>
      </c>
      <c r="C4132" s="2" t="s">
        <v>548</v>
      </c>
      <c r="D4132" s="2">
        <v>591</v>
      </c>
      <c r="E4132" s="2">
        <v>31827</v>
      </c>
      <c r="F4132" s="2">
        <v>11367</v>
      </c>
      <c r="G4132" s="2">
        <v>21859</v>
      </c>
      <c r="H4132" s="2">
        <v>9968</v>
      </c>
      <c r="I4132" s="2">
        <v>524</v>
      </c>
      <c r="J4132" s="2">
        <v>6</v>
      </c>
      <c r="K4132" s="2">
        <v>0</v>
      </c>
      <c r="L4132" s="2">
        <v>4276</v>
      </c>
      <c r="M4132" s="2">
        <v>1578</v>
      </c>
      <c r="N4132" s="2">
        <v>2698</v>
      </c>
      <c r="O4132" s="2">
        <v>255040</v>
      </c>
      <c r="P4132" s="3"/>
      <c r="Q4132" s="3"/>
    </row>
    <row r="4133" spans="1:17" x14ac:dyDescent="0.2">
      <c r="A4133" s="5">
        <v>2015</v>
      </c>
      <c r="B4133" s="4" t="s">
        <v>547</v>
      </c>
      <c r="C4133" s="5" t="s">
        <v>548</v>
      </c>
      <c r="D4133" s="5">
        <v>712</v>
      </c>
      <c r="E4133" s="5">
        <v>31266</v>
      </c>
      <c r="F4133" s="5">
        <v>12606</v>
      </c>
      <c r="G4133" s="5">
        <v>23612</v>
      </c>
      <c r="H4133" s="5">
        <v>7654</v>
      </c>
      <c r="I4133" s="5">
        <v>559</v>
      </c>
      <c r="J4133" s="5">
        <v>4</v>
      </c>
      <c r="K4133" s="5">
        <v>0</v>
      </c>
      <c r="L4133" s="5">
        <v>4419</v>
      </c>
      <c r="M4133" s="5">
        <v>1873</v>
      </c>
      <c r="N4133" s="5">
        <v>2546</v>
      </c>
      <c r="O4133" s="5">
        <v>255040</v>
      </c>
      <c r="P4133" s="3"/>
      <c r="Q4133" s="3"/>
    </row>
    <row r="4134" spans="1:17" x14ac:dyDescent="0.2">
      <c r="A4134" s="2">
        <v>2016</v>
      </c>
      <c r="B4134" s="1" t="s">
        <v>547</v>
      </c>
      <c r="C4134" s="2" t="s">
        <v>548</v>
      </c>
      <c r="D4134" s="2">
        <v>658</v>
      </c>
      <c r="E4134" s="2">
        <v>34408</v>
      </c>
      <c r="F4134" s="2">
        <v>15189</v>
      </c>
      <c r="G4134" s="2">
        <v>27974</v>
      </c>
      <c r="H4134" s="2">
        <v>6434</v>
      </c>
      <c r="I4134" s="2">
        <v>661</v>
      </c>
      <c r="J4134" s="2">
        <v>12</v>
      </c>
      <c r="K4134" s="2">
        <v>2</v>
      </c>
      <c r="L4134" s="2">
        <v>5201</v>
      </c>
      <c r="M4134" s="2">
        <v>2108</v>
      </c>
      <c r="N4134" s="2">
        <v>3091</v>
      </c>
      <c r="O4134" s="2">
        <v>255040</v>
      </c>
      <c r="P4134" s="3"/>
      <c r="Q4134" s="3"/>
    </row>
    <row r="4135" spans="1:17" x14ac:dyDescent="0.2">
      <c r="A4135" s="5">
        <v>2017</v>
      </c>
      <c r="B4135" s="4" t="s">
        <v>547</v>
      </c>
      <c r="C4135" s="5" t="s">
        <v>548</v>
      </c>
      <c r="D4135" s="5">
        <v>690</v>
      </c>
      <c r="E4135" s="5">
        <v>35291</v>
      </c>
      <c r="F4135" s="5">
        <v>15858</v>
      </c>
      <c r="G4135" s="5">
        <v>29418</v>
      </c>
      <c r="H4135" s="5">
        <v>5873</v>
      </c>
      <c r="I4135" s="5">
        <v>654</v>
      </c>
      <c r="J4135" s="5">
        <v>16</v>
      </c>
      <c r="K4135" s="5">
        <v>0</v>
      </c>
      <c r="L4135" s="5">
        <v>5489</v>
      </c>
      <c r="M4135" s="5">
        <v>2042</v>
      </c>
      <c r="N4135" s="5">
        <v>3447</v>
      </c>
      <c r="O4135" s="5">
        <v>255040</v>
      </c>
      <c r="P4135" s="3"/>
      <c r="Q4135" s="3"/>
    </row>
    <row r="4136" spans="1:17" x14ac:dyDescent="0.2">
      <c r="A4136" s="2">
        <v>2018</v>
      </c>
      <c r="B4136" s="1" t="s">
        <v>547</v>
      </c>
      <c r="C4136" s="2" t="s">
        <v>548</v>
      </c>
      <c r="D4136" s="2">
        <v>729</v>
      </c>
      <c r="E4136" s="2">
        <v>34508</v>
      </c>
      <c r="F4136" s="2">
        <v>15501</v>
      </c>
      <c r="G4136" s="2">
        <v>30864</v>
      </c>
      <c r="H4136" s="2">
        <v>3644</v>
      </c>
      <c r="I4136" s="2">
        <v>655</v>
      </c>
      <c r="J4136" s="2">
        <v>28</v>
      </c>
      <c r="K4136" s="2">
        <v>0</v>
      </c>
      <c r="L4136" s="2">
        <v>3394</v>
      </c>
      <c r="M4136" s="2">
        <v>1080</v>
      </c>
      <c r="N4136" s="2">
        <v>2314</v>
      </c>
      <c r="O4136" s="2">
        <v>255040</v>
      </c>
      <c r="P4136" s="3"/>
      <c r="Q4136" s="3"/>
    </row>
    <row r="4137" spans="1:17" x14ac:dyDescent="0.2">
      <c r="A4137" s="5">
        <v>2019</v>
      </c>
      <c r="B4137" s="4" t="s">
        <v>547</v>
      </c>
      <c r="C4137" s="5" t="s">
        <v>548</v>
      </c>
      <c r="D4137" s="5">
        <v>876</v>
      </c>
      <c r="E4137" s="5">
        <v>39471</v>
      </c>
      <c r="F4137" s="5">
        <v>21809</v>
      </c>
      <c r="G4137" s="5">
        <v>37499</v>
      </c>
      <c r="H4137" s="5">
        <v>1972</v>
      </c>
      <c r="I4137" s="5">
        <v>691</v>
      </c>
      <c r="J4137" s="5"/>
      <c r="K4137" s="5">
        <v>0</v>
      </c>
      <c r="L4137" s="5">
        <v>5623</v>
      </c>
      <c r="M4137" s="5">
        <v>1342</v>
      </c>
      <c r="N4137" s="5">
        <v>4281</v>
      </c>
      <c r="O4137" s="5">
        <v>255040</v>
      </c>
      <c r="P4137" s="3"/>
      <c r="Q4137" s="3"/>
    </row>
    <row r="4138" spans="1:17" x14ac:dyDescent="0.2">
      <c r="A4138" s="2">
        <v>2004</v>
      </c>
      <c r="B4138" s="1" t="s">
        <v>549</v>
      </c>
      <c r="C4138" s="2" t="s">
        <v>550</v>
      </c>
      <c r="D4138" s="2">
        <v>429.47199999999998</v>
      </c>
      <c r="E4138" s="2">
        <v>1198.626</v>
      </c>
      <c r="F4138" s="2">
        <v>2.5</v>
      </c>
      <c r="G4138" s="2">
        <v>386.16</v>
      </c>
      <c r="H4138" s="2">
        <v>812.46600000000001</v>
      </c>
      <c r="I4138" s="2">
        <v>4.6340000000000003</v>
      </c>
      <c r="J4138" s="2">
        <v>9.9149999999999991</v>
      </c>
      <c r="K4138" s="2">
        <v>0</v>
      </c>
      <c r="L4138" s="2">
        <v>110.65</v>
      </c>
      <c r="M4138" s="2">
        <v>27.661999999999999</v>
      </c>
      <c r="N4138" s="2">
        <v>82.988</v>
      </c>
      <c r="O4138" s="2">
        <v>453010</v>
      </c>
      <c r="P4138" s="3"/>
      <c r="Q4138" s="3"/>
    </row>
    <row r="4139" spans="1:17" x14ac:dyDescent="0.2">
      <c r="A4139" s="5">
        <v>2005</v>
      </c>
      <c r="B4139" s="4" t="s">
        <v>549</v>
      </c>
      <c r="C4139" s="5" t="s">
        <v>550</v>
      </c>
      <c r="D4139" s="5">
        <v>809.25300000000004</v>
      </c>
      <c r="E4139" s="5">
        <v>1448.8150000000001</v>
      </c>
      <c r="F4139" s="5">
        <v>0</v>
      </c>
      <c r="G4139" s="5">
        <v>381.91899999999998</v>
      </c>
      <c r="H4139" s="5">
        <v>1066.896</v>
      </c>
      <c r="I4139" s="5">
        <v>1.413</v>
      </c>
      <c r="J4139" s="5">
        <v>17.536999999999999</v>
      </c>
      <c r="K4139" s="5">
        <v>0</v>
      </c>
      <c r="L4139" s="5">
        <v>399.12200000000001</v>
      </c>
      <c r="M4139" s="5">
        <v>99.781000000000006</v>
      </c>
      <c r="N4139" s="5">
        <v>299.34100000000001</v>
      </c>
      <c r="O4139" s="5">
        <v>453010</v>
      </c>
      <c r="P4139" s="3"/>
      <c r="Q4139" s="3"/>
    </row>
    <row r="4140" spans="1:17" x14ac:dyDescent="0.2">
      <c r="A4140" s="2">
        <v>2006</v>
      </c>
      <c r="B4140" s="1" t="s">
        <v>549</v>
      </c>
      <c r="C4140" s="2" t="s">
        <v>550</v>
      </c>
      <c r="D4140" s="2">
        <v>1050.3389999999999</v>
      </c>
      <c r="E4140" s="2">
        <v>2313.3440000000001</v>
      </c>
      <c r="F4140" s="2">
        <v>350</v>
      </c>
      <c r="G4140" s="2">
        <v>917.19500000000005</v>
      </c>
      <c r="H4140" s="2">
        <v>1396.1489999999999</v>
      </c>
      <c r="I4140" s="2">
        <v>0.67700000000000005</v>
      </c>
      <c r="J4140" s="2">
        <v>38.189</v>
      </c>
      <c r="K4140" s="2">
        <v>0</v>
      </c>
      <c r="L4140" s="2">
        <v>441.28699999999998</v>
      </c>
      <c r="M4140" s="2">
        <v>105.532</v>
      </c>
      <c r="N4140" s="2">
        <v>335.755</v>
      </c>
      <c r="O4140" s="2">
        <v>453010</v>
      </c>
      <c r="P4140" s="3"/>
      <c r="Q4140" s="3"/>
    </row>
    <row r="4141" spans="1:17" x14ac:dyDescent="0.2">
      <c r="A4141" s="5">
        <v>2007</v>
      </c>
      <c r="B4141" s="4" t="s">
        <v>549</v>
      </c>
      <c r="C4141" s="5" t="s">
        <v>550</v>
      </c>
      <c r="D4141" s="5">
        <v>670.69100000000003</v>
      </c>
      <c r="E4141" s="5">
        <v>2101.605</v>
      </c>
      <c r="F4141" s="5">
        <v>250</v>
      </c>
      <c r="G4141" s="5">
        <v>925.28499999999997</v>
      </c>
      <c r="H4141" s="5">
        <v>1176.32</v>
      </c>
      <c r="I4141" s="5">
        <v>17.817</v>
      </c>
      <c r="J4141" s="5">
        <v>71.665999999999997</v>
      </c>
      <c r="K4141" s="5">
        <v>0</v>
      </c>
      <c r="L4141" s="5">
        <v>847.72299999999996</v>
      </c>
      <c r="M4141" s="5">
        <v>161.90700000000001</v>
      </c>
      <c r="N4141" s="5">
        <v>685.81600000000003</v>
      </c>
      <c r="O4141" s="5">
        <v>453010</v>
      </c>
      <c r="P4141" s="3"/>
      <c r="Q4141" s="3"/>
    </row>
    <row r="4142" spans="1:17" x14ac:dyDescent="0.2">
      <c r="A4142" s="2">
        <v>2008</v>
      </c>
      <c r="B4142" s="1" t="s">
        <v>549</v>
      </c>
      <c r="C4142" s="2" t="s">
        <v>550</v>
      </c>
      <c r="D4142" s="2">
        <v>1058.7360000000001</v>
      </c>
      <c r="E4142" s="2">
        <v>2806.7550000000001</v>
      </c>
      <c r="F4142" s="2">
        <v>306.33</v>
      </c>
      <c r="G4142" s="2">
        <v>1022.811</v>
      </c>
      <c r="H4142" s="2">
        <v>1778.597</v>
      </c>
      <c r="I4142" s="2">
        <v>12.673999999999999</v>
      </c>
      <c r="J4142" s="2">
        <v>51.194000000000003</v>
      </c>
      <c r="K4142" s="2"/>
      <c r="L4142" s="2">
        <v>576.976</v>
      </c>
      <c r="M4142" s="2">
        <v>137.62700000000001</v>
      </c>
      <c r="N4142" s="2">
        <v>439.34899999999999</v>
      </c>
      <c r="O4142" s="2">
        <v>453010</v>
      </c>
      <c r="P4142" s="3"/>
      <c r="Q4142" s="3"/>
    </row>
    <row r="4143" spans="1:17" x14ac:dyDescent="0.2">
      <c r="A4143" s="5">
        <v>2009</v>
      </c>
      <c r="B4143" s="4" t="s">
        <v>549</v>
      </c>
      <c r="C4143" s="5" t="s">
        <v>550</v>
      </c>
      <c r="D4143" s="5">
        <v>579.38800000000003</v>
      </c>
      <c r="E4143" s="5">
        <v>1951.8710000000001</v>
      </c>
      <c r="F4143" s="5">
        <v>46.234000000000002</v>
      </c>
      <c r="G4143" s="5">
        <v>498.78199999999998</v>
      </c>
      <c r="H4143" s="5">
        <v>1453.0889999999999</v>
      </c>
      <c r="I4143" s="5">
        <v>6.4969999999999999</v>
      </c>
      <c r="J4143" s="5">
        <v>24.283000000000001</v>
      </c>
      <c r="K4143" s="5"/>
      <c r="L4143" s="5">
        <v>-263.09300000000002</v>
      </c>
      <c r="M4143" s="5">
        <v>39.055</v>
      </c>
      <c r="N4143" s="5">
        <v>-302.14800000000002</v>
      </c>
      <c r="O4143" s="5">
        <v>453010</v>
      </c>
      <c r="P4143" s="3"/>
      <c r="Q4143" s="3"/>
    </row>
    <row r="4144" spans="1:17" x14ac:dyDescent="0.2">
      <c r="A4144" s="2">
        <v>2010</v>
      </c>
      <c r="B4144" s="1" t="s">
        <v>549</v>
      </c>
      <c r="C4144" s="2" t="s">
        <v>550</v>
      </c>
      <c r="D4144" s="2">
        <v>826.45699999999999</v>
      </c>
      <c r="E4144" s="2">
        <v>2487.3919999999998</v>
      </c>
      <c r="F4144" s="2">
        <v>22.611999999999998</v>
      </c>
      <c r="G4144" s="2">
        <v>719.25699999999995</v>
      </c>
      <c r="H4144" s="2">
        <v>1768.135</v>
      </c>
      <c r="I4144" s="2">
        <v>0.99399999999999999</v>
      </c>
      <c r="J4144" s="2">
        <v>8.5980000000000008</v>
      </c>
      <c r="K4144" s="2">
        <v>0</v>
      </c>
      <c r="L4144" s="2">
        <v>430.14100000000002</v>
      </c>
      <c r="M4144" s="2">
        <v>83.471999999999994</v>
      </c>
      <c r="N4144" s="2">
        <v>346.66899999999998</v>
      </c>
      <c r="O4144" s="2">
        <v>453010</v>
      </c>
      <c r="P4144" s="3"/>
      <c r="Q4144" s="3"/>
    </row>
    <row r="4145" spans="1:17" x14ac:dyDescent="0.2">
      <c r="A4145" s="5">
        <v>2011</v>
      </c>
      <c r="B4145" s="4" t="s">
        <v>549</v>
      </c>
      <c r="C4145" s="5" t="s">
        <v>550</v>
      </c>
      <c r="D4145" s="5">
        <v>2122.2469999999998</v>
      </c>
      <c r="E4145" s="5">
        <v>4057.3939999999998</v>
      </c>
      <c r="F4145" s="5">
        <v>743.27</v>
      </c>
      <c r="G4145" s="5">
        <v>1587.549</v>
      </c>
      <c r="H4145" s="5">
        <v>2469.8449999999998</v>
      </c>
      <c r="I4145" s="5">
        <v>5.38</v>
      </c>
      <c r="J4145" s="5">
        <v>15.571999999999999</v>
      </c>
      <c r="K4145" s="5">
        <v>0</v>
      </c>
      <c r="L4145" s="5">
        <v>800.87599999999998</v>
      </c>
      <c r="M4145" s="5">
        <v>77.128</v>
      </c>
      <c r="N4145" s="5">
        <v>723.74800000000005</v>
      </c>
      <c r="O4145" s="5">
        <v>453010</v>
      </c>
      <c r="P4145" s="3"/>
      <c r="Q4145" s="3"/>
    </row>
    <row r="4146" spans="1:17" x14ac:dyDescent="0.2">
      <c r="A4146" s="2">
        <v>2012</v>
      </c>
      <c r="B4146" s="1" t="s">
        <v>549</v>
      </c>
      <c r="C4146" s="2" t="s">
        <v>550</v>
      </c>
      <c r="D4146" s="2">
        <v>2862.683</v>
      </c>
      <c r="E4146" s="2">
        <v>8004.652</v>
      </c>
      <c r="F4146" s="2">
        <v>1272.922</v>
      </c>
      <c r="G4146" s="2">
        <v>2682.5279999999998</v>
      </c>
      <c r="H4146" s="2">
        <v>5322.1239999999998</v>
      </c>
      <c r="I4146" s="2">
        <v>38.962000000000003</v>
      </c>
      <c r="J4146" s="2">
        <v>12.141</v>
      </c>
      <c r="K4146" s="2">
        <v>0</v>
      </c>
      <c r="L4146" s="2">
        <v>204.41800000000001</v>
      </c>
      <c r="M4146" s="2">
        <v>35.695</v>
      </c>
      <c r="N4146" s="2">
        <v>168.72300000000001</v>
      </c>
      <c r="O4146" s="2">
        <v>453010</v>
      </c>
      <c r="P4146" s="3"/>
      <c r="Q4146" s="3"/>
    </row>
    <row r="4147" spans="1:17" x14ac:dyDescent="0.2">
      <c r="A4147" s="5">
        <v>2013</v>
      </c>
      <c r="B4147" s="4" t="s">
        <v>549</v>
      </c>
      <c r="C4147" s="5" t="s">
        <v>550</v>
      </c>
      <c r="D4147" s="5">
        <v>2497.2179999999998</v>
      </c>
      <c r="E4147" s="5">
        <v>7250.3149999999996</v>
      </c>
      <c r="F4147" s="5">
        <v>1303.9110000000001</v>
      </c>
      <c r="G4147" s="5">
        <v>2574.5230000000001</v>
      </c>
      <c r="H4147" s="5">
        <v>4675.7920000000004</v>
      </c>
      <c r="I4147" s="5">
        <v>60.408000000000001</v>
      </c>
      <c r="J4147" s="5">
        <v>14.737</v>
      </c>
      <c r="K4147" s="5">
        <v>0</v>
      </c>
      <c r="L4147" s="5">
        <v>66.658000000000001</v>
      </c>
      <c r="M4147" s="5">
        <v>-47.220999999999997</v>
      </c>
      <c r="N4147" s="5">
        <v>113.879</v>
      </c>
      <c r="O4147" s="5">
        <v>453010</v>
      </c>
      <c r="P4147" s="3"/>
      <c r="Q4147" s="3"/>
    </row>
    <row r="4148" spans="1:17" x14ac:dyDescent="0.2">
      <c r="A4148" s="2">
        <v>2014</v>
      </c>
      <c r="B4148" s="1" t="s">
        <v>549</v>
      </c>
      <c r="C4148" s="2" t="s">
        <v>550</v>
      </c>
      <c r="D4148" s="2">
        <v>3065.6439999999998</v>
      </c>
      <c r="E4148" s="2">
        <v>7993.3059999999996</v>
      </c>
      <c r="F4148" s="2">
        <v>1335.4690000000001</v>
      </c>
      <c r="G4148" s="2">
        <v>2780.2220000000002</v>
      </c>
      <c r="H4148" s="2">
        <v>5213.0839999999998</v>
      </c>
      <c r="I4148" s="2">
        <v>61.692</v>
      </c>
      <c r="J4148" s="2">
        <v>12.54</v>
      </c>
      <c r="K4148" s="2">
        <v>0</v>
      </c>
      <c r="L4148" s="2">
        <v>723.36300000000006</v>
      </c>
      <c r="M4148" s="2">
        <v>91.073999999999998</v>
      </c>
      <c r="N4148" s="2">
        <v>632.28899999999999</v>
      </c>
      <c r="O4148" s="2">
        <v>453010</v>
      </c>
      <c r="P4148" s="3"/>
      <c r="Q4148" s="3"/>
    </row>
    <row r="4149" spans="1:17" x14ac:dyDescent="0.2">
      <c r="A4149" s="5">
        <v>2015</v>
      </c>
      <c r="B4149" s="4" t="s">
        <v>549</v>
      </c>
      <c r="C4149" s="5" t="s">
        <v>550</v>
      </c>
      <c r="D4149" s="5">
        <v>4076.4859999999999</v>
      </c>
      <c r="E4149" s="5">
        <v>9364.6479999999992</v>
      </c>
      <c r="F4149" s="5">
        <v>2361.0320000000002</v>
      </c>
      <c r="G4149" s="5">
        <v>4019.6959999999999</v>
      </c>
      <c r="H4149" s="5">
        <v>5344.9520000000002</v>
      </c>
      <c r="I4149" s="5">
        <v>73.682000000000002</v>
      </c>
      <c r="J4149" s="5">
        <v>19.268000000000001</v>
      </c>
      <c r="K4149" s="5">
        <v>0</v>
      </c>
      <c r="L4149" s="5">
        <v>740.85</v>
      </c>
      <c r="M4149" s="5">
        <v>85.272999999999996</v>
      </c>
      <c r="N4149" s="5">
        <v>655.577</v>
      </c>
      <c r="O4149" s="5">
        <v>453010</v>
      </c>
      <c r="P4149" s="3"/>
      <c r="Q4149" s="3"/>
    </row>
    <row r="4150" spans="1:17" x14ac:dyDescent="0.2">
      <c r="A4150" s="2">
        <v>2016</v>
      </c>
      <c r="B4150" s="1" t="s">
        <v>549</v>
      </c>
      <c r="C4150" s="2" t="s">
        <v>550</v>
      </c>
      <c r="D4150" s="2">
        <v>6827.9340000000002</v>
      </c>
      <c r="E4150" s="2">
        <v>12271.528</v>
      </c>
      <c r="F4150" s="2">
        <v>4333.0749999999998</v>
      </c>
      <c r="G4150" s="2">
        <v>6169.4589999999998</v>
      </c>
      <c r="H4150" s="2">
        <v>6102.0690000000004</v>
      </c>
      <c r="I4150" s="2">
        <v>134.773</v>
      </c>
      <c r="J4150" s="2">
        <v>29.512</v>
      </c>
      <c r="K4150" s="2">
        <v>0</v>
      </c>
      <c r="L4150" s="2">
        <v>960.11699999999996</v>
      </c>
      <c r="M4150" s="2">
        <v>46.067999999999998</v>
      </c>
      <c r="N4150" s="2">
        <v>914.04899999999998</v>
      </c>
      <c r="O4150" s="2">
        <v>453010</v>
      </c>
      <c r="P4150" s="3"/>
      <c r="Q4150" s="3"/>
    </row>
    <row r="4151" spans="1:17" x14ac:dyDescent="0.2">
      <c r="A4151" s="5">
        <v>2017</v>
      </c>
      <c r="B4151" s="4" t="s">
        <v>549</v>
      </c>
      <c r="C4151" s="5" t="s">
        <v>550</v>
      </c>
      <c r="D4151" s="5">
        <v>6041.1620000000003</v>
      </c>
      <c r="E4151" s="5">
        <v>12122.764999999999</v>
      </c>
      <c r="F4151" s="5">
        <v>2693.413</v>
      </c>
      <c r="G4151" s="5">
        <v>5135.4530000000004</v>
      </c>
      <c r="H4151" s="5">
        <v>6987.3119999999999</v>
      </c>
      <c r="I4151" s="5">
        <v>117.73399999999999</v>
      </c>
      <c r="J4151" s="5">
        <v>57.857999999999997</v>
      </c>
      <c r="K4151" s="5">
        <v>0</v>
      </c>
      <c r="L4151" s="5">
        <v>1811.673</v>
      </c>
      <c r="M4151" s="5">
        <v>113.91</v>
      </c>
      <c r="N4151" s="5">
        <v>1697.7629999999999</v>
      </c>
      <c r="O4151" s="5">
        <v>453010</v>
      </c>
      <c r="P4151" s="3"/>
      <c r="Q4151" s="3"/>
    </row>
    <row r="4152" spans="1:17" x14ac:dyDescent="0.2">
      <c r="A4152" s="2">
        <v>2018</v>
      </c>
      <c r="B4152" s="1" t="s">
        <v>549</v>
      </c>
      <c r="C4152" s="2" t="s">
        <v>550</v>
      </c>
      <c r="D4152" s="2">
        <v>4949.5950000000003</v>
      </c>
      <c r="E4152" s="2">
        <v>12479.477999999999</v>
      </c>
      <c r="F4152" s="2">
        <v>2056.5920000000001</v>
      </c>
      <c r="G4152" s="2">
        <v>5899.4350000000004</v>
      </c>
      <c r="H4152" s="2">
        <v>6580.0429999999997</v>
      </c>
      <c r="I4152" s="2">
        <v>97.387</v>
      </c>
      <c r="J4152" s="2">
        <v>85.813000000000002</v>
      </c>
      <c r="K4152" s="2">
        <v>0</v>
      </c>
      <c r="L4152" s="2">
        <v>3151.7890000000002</v>
      </c>
      <c r="M4152" s="2">
        <v>771.10799999999995</v>
      </c>
      <c r="N4152" s="2">
        <v>2380.681</v>
      </c>
      <c r="O4152" s="2">
        <v>453010</v>
      </c>
      <c r="P4152" s="3"/>
      <c r="Q4152" s="3"/>
    </row>
    <row r="4153" spans="1:17" x14ac:dyDescent="0.2">
      <c r="A4153" s="5">
        <v>2019</v>
      </c>
      <c r="B4153" s="4" t="s">
        <v>549</v>
      </c>
      <c r="C4153" s="5" t="s">
        <v>550</v>
      </c>
      <c r="D4153" s="5">
        <v>5431.2030000000004</v>
      </c>
      <c r="E4153" s="5">
        <v>12001.333000000001</v>
      </c>
      <c r="F4153" s="5">
        <v>4489.8990000000003</v>
      </c>
      <c r="G4153" s="5">
        <v>7278.0290000000005</v>
      </c>
      <c r="H4153" s="5">
        <v>4723.3040000000001</v>
      </c>
      <c r="I4153" s="5">
        <v>117.26300000000001</v>
      </c>
      <c r="J4153" s="5">
        <v>98.771000000000001</v>
      </c>
      <c r="K4153" s="5">
        <v>0</v>
      </c>
      <c r="L4153" s="5">
        <v>2446.5709999999999</v>
      </c>
      <c r="M4153" s="5">
        <v>255.14099999999999</v>
      </c>
      <c r="N4153" s="5">
        <v>2191.4299999999998</v>
      </c>
      <c r="O4153" s="5">
        <v>453010</v>
      </c>
      <c r="P4153" s="3"/>
      <c r="Q4153" s="3"/>
    </row>
    <row r="4154" spans="1:17" x14ac:dyDescent="0.2">
      <c r="A4154" s="2">
        <v>2004</v>
      </c>
      <c r="B4154" s="1" t="s">
        <v>551</v>
      </c>
      <c r="C4154" s="2" t="s">
        <v>552</v>
      </c>
      <c r="D4154" s="2">
        <v>1305</v>
      </c>
      <c r="E4154" s="2">
        <v>11337</v>
      </c>
      <c r="F4154" s="2">
        <v>1846</v>
      </c>
      <c r="G4154" s="2">
        <v>5813</v>
      </c>
      <c r="H4154" s="2">
        <v>5524</v>
      </c>
      <c r="I4154" s="2">
        <v>88</v>
      </c>
      <c r="J4154" s="2">
        <v>16</v>
      </c>
      <c r="K4154" s="2">
        <v>0</v>
      </c>
      <c r="L4154" s="2">
        <v>489</v>
      </c>
      <c r="M4154" s="2">
        <v>176</v>
      </c>
      <c r="N4154" s="2">
        <v>313</v>
      </c>
      <c r="O4154" s="2">
        <v>203020</v>
      </c>
      <c r="P4154" s="3"/>
      <c r="Q4154" s="3"/>
    </row>
    <row r="4155" spans="1:17" x14ac:dyDescent="0.2">
      <c r="A4155" s="5">
        <v>2005</v>
      </c>
      <c r="B4155" s="4" t="s">
        <v>551</v>
      </c>
      <c r="C4155" s="5" t="s">
        <v>552</v>
      </c>
      <c r="D4155" s="5">
        <v>2531</v>
      </c>
      <c r="E4155" s="5">
        <v>14218</v>
      </c>
      <c r="F4155" s="5">
        <v>1995</v>
      </c>
      <c r="G4155" s="5">
        <v>7543</v>
      </c>
      <c r="H4155" s="5">
        <v>6675</v>
      </c>
      <c r="I4155" s="5">
        <v>122</v>
      </c>
      <c r="J4155" s="5">
        <v>43</v>
      </c>
      <c r="K4155" s="5">
        <v>0</v>
      </c>
      <c r="L4155" s="5">
        <v>874</v>
      </c>
      <c r="M4155" s="5">
        <v>326</v>
      </c>
      <c r="N4155" s="5">
        <v>548</v>
      </c>
      <c r="O4155" s="5">
        <v>203020</v>
      </c>
      <c r="P4155" s="3"/>
      <c r="Q4155" s="3"/>
    </row>
    <row r="4156" spans="1:17" x14ac:dyDescent="0.2">
      <c r="A4156" s="2">
        <v>2006</v>
      </c>
      <c r="B4156" s="1" t="s">
        <v>551</v>
      </c>
      <c r="C4156" s="2" t="s">
        <v>552</v>
      </c>
      <c r="D4156" s="2">
        <v>1759</v>
      </c>
      <c r="E4156" s="2">
        <v>13460</v>
      </c>
      <c r="F4156" s="2">
        <v>1689</v>
      </c>
      <c r="G4156" s="2">
        <v>7011</v>
      </c>
      <c r="H4156" s="2">
        <v>6449</v>
      </c>
      <c r="I4156" s="2">
        <v>128</v>
      </c>
      <c r="J4156" s="2">
        <v>67</v>
      </c>
      <c r="K4156" s="2">
        <v>0</v>
      </c>
      <c r="L4156" s="2">
        <v>790</v>
      </c>
      <c r="M4156" s="2">
        <v>291</v>
      </c>
      <c r="N4156" s="2">
        <v>499</v>
      </c>
      <c r="O4156" s="2">
        <v>203020</v>
      </c>
      <c r="P4156" s="3"/>
      <c r="Q4156" s="3"/>
    </row>
    <row r="4157" spans="1:17" x14ac:dyDescent="0.2">
      <c r="A4157" s="5">
        <v>2007</v>
      </c>
      <c r="B4157" s="4" t="s">
        <v>551</v>
      </c>
      <c r="C4157" s="5" t="s">
        <v>552</v>
      </c>
      <c r="D4157" s="5">
        <v>2779</v>
      </c>
      <c r="E4157" s="5">
        <v>16772</v>
      </c>
      <c r="F4157" s="5">
        <v>2091</v>
      </c>
      <c r="G4157" s="5">
        <v>9831</v>
      </c>
      <c r="H4157" s="5">
        <v>6941</v>
      </c>
      <c r="I4157" s="5">
        <v>119</v>
      </c>
      <c r="J4157" s="5">
        <v>27</v>
      </c>
      <c r="K4157" s="5">
        <v>0</v>
      </c>
      <c r="L4157" s="5">
        <v>1058</v>
      </c>
      <c r="M4157" s="5">
        <v>413</v>
      </c>
      <c r="N4157" s="5">
        <v>645</v>
      </c>
      <c r="O4157" s="5">
        <v>203020</v>
      </c>
      <c r="P4157" s="3"/>
      <c r="Q4157" s="3"/>
    </row>
    <row r="4158" spans="1:17" x14ac:dyDescent="0.2">
      <c r="A4158" s="2">
        <v>2008</v>
      </c>
      <c r="B4158" s="1" t="s">
        <v>551</v>
      </c>
      <c r="C4158" s="2" t="s">
        <v>552</v>
      </c>
      <c r="D4158" s="2">
        <v>1803</v>
      </c>
      <c r="E4158" s="2">
        <v>14308</v>
      </c>
      <c r="F4158" s="2">
        <v>3661</v>
      </c>
      <c r="G4158" s="2">
        <v>9355</v>
      </c>
      <c r="H4158" s="2">
        <v>4953</v>
      </c>
      <c r="I4158" s="2">
        <v>130</v>
      </c>
      <c r="J4158" s="2">
        <v>13</v>
      </c>
      <c r="K4158" s="2">
        <v>0</v>
      </c>
      <c r="L4158" s="2">
        <v>278</v>
      </c>
      <c r="M4158" s="2">
        <v>100</v>
      </c>
      <c r="N4158" s="2">
        <v>178</v>
      </c>
      <c r="O4158" s="2">
        <v>203020</v>
      </c>
      <c r="P4158" s="3"/>
      <c r="Q4158" s="3"/>
    </row>
    <row r="4159" spans="1:17" x14ac:dyDescent="0.2">
      <c r="A4159" s="5">
        <v>2009</v>
      </c>
      <c r="B4159" s="4" t="s">
        <v>551</v>
      </c>
      <c r="C4159" s="5" t="s">
        <v>552</v>
      </c>
      <c r="D4159" s="5">
        <v>2593</v>
      </c>
      <c r="E4159" s="5">
        <v>14269</v>
      </c>
      <c r="F4159" s="5">
        <v>3440</v>
      </c>
      <c r="G4159" s="5">
        <v>8803</v>
      </c>
      <c r="H4159" s="5">
        <v>5466</v>
      </c>
      <c r="I4159" s="5">
        <v>186</v>
      </c>
      <c r="J4159" s="5">
        <v>10</v>
      </c>
      <c r="K4159" s="5">
        <v>0</v>
      </c>
      <c r="L4159" s="5">
        <v>164</v>
      </c>
      <c r="M4159" s="5">
        <v>65</v>
      </c>
      <c r="N4159" s="5">
        <v>99</v>
      </c>
      <c r="O4159" s="5">
        <v>203020</v>
      </c>
      <c r="P4159" s="3"/>
      <c r="Q4159" s="3"/>
    </row>
    <row r="4160" spans="1:17" x14ac:dyDescent="0.2">
      <c r="A4160" s="2">
        <v>2010</v>
      </c>
      <c r="B4160" s="1" t="s">
        <v>551</v>
      </c>
      <c r="C4160" s="2" t="s">
        <v>552</v>
      </c>
      <c r="D4160" s="2">
        <v>3538</v>
      </c>
      <c r="E4160" s="2">
        <v>15463</v>
      </c>
      <c r="F4160" s="2">
        <v>3380</v>
      </c>
      <c r="G4160" s="2">
        <v>9226</v>
      </c>
      <c r="H4160" s="2">
        <v>6237</v>
      </c>
      <c r="I4160" s="2">
        <v>167</v>
      </c>
      <c r="J4160" s="2">
        <v>12</v>
      </c>
      <c r="K4160" s="2">
        <v>0</v>
      </c>
      <c r="L4160" s="2">
        <v>745</v>
      </c>
      <c r="M4160" s="2">
        <v>286</v>
      </c>
      <c r="N4160" s="2">
        <v>459</v>
      </c>
      <c r="O4160" s="2">
        <v>203020</v>
      </c>
      <c r="P4160" s="3"/>
      <c r="Q4160" s="3"/>
    </row>
    <row r="4161" spans="1:17" x14ac:dyDescent="0.2">
      <c r="A4161" s="5">
        <v>2011</v>
      </c>
      <c r="B4161" s="4" t="s">
        <v>551</v>
      </c>
      <c r="C4161" s="5" t="s">
        <v>552</v>
      </c>
      <c r="D4161" s="5">
        <v>3144</v>
      </c>
      <c r="E4161" s="5">
        <v>18068</v>
      </c>
      <c r="F4161" s="5">
        <v>3751</v>
      </c>
      <c r="G4161" s="5">
        <v>11191</v>
      </c>
      <c r="H4161" s="5">
        <v>6877</v>
      </c>
      <c r="I4161" s="5">
        <v>194</v>
      </c>
      <c r="J4161" s="5">
        <v>10</v>
      </c>
      <c r="K4161" s="5">
        <v>0</v>
      </c>
      <c r="L4161" s="5">
        <v>323</v>
      </c>
      <c r="M4161" s="5">
        <v>145</v>
      </c>
      <c r="N4161" s="5">
        <v>178</v>
      </c>
      <c r="O4161" s="5">
        <v>203020</v>
      </c>
      <c r="P4161" s="3"/>
      <c r="Q4161" s="3"/>
    </row>
    <row r="4162" spans="1:17" x14ac:dyDescent="0.2">
      <c r="A4162" s="2">
        <v>2012</v>
      </c>
      <c r="B4162" s="1" t="s">
        <v>551</v>
      </c>
      <c r="C4162" s="2" t="s">
        <v>552</v>
      </c>
      <c r="D4162" s="2">
        <v>2970</v>
      </c>
      <c r="E4162" s="2">
        <v>18596</v>
      </c>
      <c r="F4162" s="2">
        <v>3154</v>
      </c>
      <c r="G4162" s="2">
        <v>11604</v>
      </c>
      <c r="H4162" s="2">
        <v>6992</v>
      </c>
      <c r="I4162" s="2">
        <v>147</v>
      </c>
      <c r="J4162" s="2">
        <v>7</v>
      </c>
      <c r="K4162" s="2">
        <v>0</v>
      </c>
      <c r="L4162" s="2">
        <v>685</v>
      </c>
      <c r="M4162" s="2">
        <v>264</v>
      </c>
      <c r="N4162" s="2">
        <v>421</v>
      </c>
      <c r="O4162" s="2">
        <v>203020</v>
      </c>
      <c r="P4162" s="3"/>
      <c r="Q4162" s="3"/>
    </row>
    <row r="4163" spans="1:17" x14ac:dyDescent="0.2">
      <c r="A4163" s="5">
        <v>2013</v>
      </c>
      <c r="B4163" s="4" t="s">
        <v>551</v>
      </c>
      <c r="C4163" s="5" t="s">
        <v>552</v>
      </c>
      <c r="D4163" s="5">
        <v>3152</v>
      </c>
      <c r="E4163" s="5">
        <v>19345</v>
      </c>
      <c r="F4163" s="5">
        <v>2820</v>
      </c>
      <c r="G4163" s="5">
        <v>12009</v>
      </c>
      <c r="H4163" s="5">
        <v>7336</v>
      </c>
      <c r="I4163" s="5">
        <v>131</v>
      </c>
      <c r="J4163" s="5">
        <v>6</v>
      </c>
      <c r="K4163" s="5">
        <v>0</v>
      </c>
      <c r="L4163" s="5">
        <v>1209</v>
      </c>
      <c r="M4163" s="5">
        <v>455</v>
      </c>
      <c r="N4163" s="5">
        <v>754</v>
      </c>
      <c r="O4163" s="5">
        <v>203020</v>
      </c>
      <c r="P4163" s="3"/>
      <c r="Q4163" s="3"/>
    </row>
    <row r="4164" spans="1:17" x14ac:dyDescent="0.2">
      <c r="A4164" s="2">
        <v>2014</v>
      </c>
      <c r="B4164" s="1" t="s">
        <v>551</v>
      </c>
      <c r="C4164" s="2" t="s">
        <v>552</v>
      </c>
      <c r="D4164" s="2">
        <v>2988</v>
      </c>
      <c r="E4164" s="2">
        <v>20200</v>
      </c>
      <c r="F4164" s="2">
        <v>2692</v>
      </c>
      <c r="G4164" s="2">
        <v>13425</v>
      </c>
      <c r="H4164" s="2">
        <v>6775</v>
      </c>
      <c r="I4164" s="2">
        <v>119</v>
      </c>
      <c r="J4164" s="2">
        <v>7</v>
      </c>
      <c r="K4164" s="2">
        <v>0</v>
      </c>
      <c r="L4164" s="2">
        <v>1816</v>
      </c>
      <c r="M4164" s="2">
        <v>680</v>
      </c>
      <c r="N4164" s="2">
        <v>1136</v>
      </c>
      <c r="O4164" s="2">
        <v>203020</v>
      </c>
      <c r="P4164" s="3"/>
      <c r="Q4164" s="3"/>
    </row>
    <row r="4165" spans="1:17" x14ac:dyDescent="0.2">
      <c r="A4165" s="5">
        <v>2015</v>
      </c>
      <c r="B4165" s="4" t="s">
        <v>551</v>
      </c>
      <c r="C4165" s="5" t="s">
        <v>552</v>
      </c>
      <c r="D4165" s="5">
        <v>3051</v>
      </c>
      <c r="E4165" s="5">
        <v>21312</v>
      </c>
      <c r="F4165" s="5">
        <v>3178</v>
      </c>
      <c r="G4165" s="5">
        <v>13954</v>
      </c>
      <c r="H4165" s="5">
        <v>7358</v>
      </c>
      <c r="I4165" s="5">
        <v>121</v>
      </c>
      <c r="J4165" s="5">
        <v>9</v>
      </c>
      <c r="K4165" s="5">
        <v>0</v>
      </c>
      <c r="L4165" s="5">
        <v>3479</v>
      </c>
      <c r="M4165" s="5">
        <v>1298</v>
      </c>
      <c r="N4165" s="5">
        <v>2181</v>
      </c>
      <c r="O4165" s="5">
        <v>203020</v>
      </c>
      <c r="P4165" s="3"/>
      <c r="Q4165" s="3"/>
    </row>
    <row r="4166" spans="1:17" x14ac:dyDescent="0.2">
      <c r="A4166" s="2">
        <v>2016</v>
      </c>
      <c r="B4166" s="1" t="s">
        <v>551</v>
      </c>
      <c r="C4166" s="2" t="s">
        <v>552</v>
      </c>
      <c r="D4166" s="2">
        <v>3305</v>
      </c>
      <c r="E4166" s="2">
        <v>23286</v>
      </c>
      <c r="F4166" s="2">
        <v>3387</v>
      </c>
      <c r="G4166" s="2">
        <v>14845</v>
      </c>
      <c r="H4166" s="2">
        <v>8441</v>
      </c>
      <c r="I4166" s="2">
        <v>122</v>
      </c>
      <c r="J4166" s="2">
        <v>24</v>
      </c>
      <c r="K4166" s="2">
        <v>0</v>
      </c>
      <c r="L4166" s="2">
        <v>3547</v>
      </c>
      <c r="M4166" s="2">
        <v>1303</v>
      </c>
      <c r="N4166" s="2">
        <v>2244</v>
      </c>
      <c r="O4166" s="2">
        <v>203020</v>
      </c>
      <c r="P4166" s="3"/>
      <c r="Q4166" s="3"/>
    </row>
    <row r="4167" spans="1:17" x14ac:dyDescent="0.2">
      <c r="A4167" s="5">
        <v>2017</v>
      </c>
      <c r="B4167" s="4" t="s">
        <v>551</v>
      </c>
      <c r="C4167" s="5" t="s">
        <v>552</v>
      </c>
      <c r="D4167" s="5">
        <v>3273</v>
      </c>
      <c r="E4167" s="5">
        <v>25110</v>
      </c>
      <c r="F4167" s="5">
        <v>3668</v>
      </c>
      <c r="G4167" s="5">
        <v>14680</v>
      </c>
      <c r="H4167" s="5">
        <v>10430</v>
      </c>
      <c r="I4167" s="5">
        <v>114</v>
      </c>
      <c r="J4167" s="5">
        <v>35</v>
      </c>
      <c r="K4167" s="5">
        <v>0</v>
      </c>
      <c r="L4167" s="5">
        <v>3251</v>
      </c>
      <c r="M4167" s="5">
        <v>-237</v>
      </c>
      <c r="N4167" s="5">
        <v>3488</v>
      </c>
      <c r="O4167" s="5">
        <v>203020</v>
      </c>
      <c r="P4167" s="3"/>
      <c r="Q4167" s="3"/>
    </row>
    <row r="4168" spans="1:17" x14ac:dyDescent="0.2">
      <c r="A4168" s="2">
        <v>2018</v>
      </c>
      <c r="B4168" s="1" t="s">
        <v>551</v>
      </c>
      <c r="C4168" s="2" t="s">
        <v>552</v>
      </c>
      <c r="D4168" s="2">
        <v>3689</v>
      </c>
      <c r="E4168" s="2">
        <v>26243</v>
      </c>
      <c r="F4168" s="2">
        <v>3377</v>
      </c>
      <c r="G4168" s="2">
        <v>16390</v>
      </c>
      <c r="H4168" s="2">
        <v>9853</v>
      </c>
      <c r="I4168" s="2">
        <v>131</v>
      </c>
      <c r="J4168" s="2">
        <v>69</v>
      </c>
      <c r="K4168" s="2">
        <v>0</v>
      </c>
      <c r="L4168" s="2">
        <v>3164</v>
      </c>
      <c r="M4168" s="2">
        <v>699</v>
      </c>
      <c r="N4168" s="2">
        <v>2465</v>
      </c>
      <c r="O4168" s="2">
        <v>203020</v>
      </c>
      <c r="P4168" s="3"/>
      <c r="Q4168" s="3"/>
    </row>
    <row r="4169" spans="1:17" x14ac:dyDescent="0.2">
      <c r="A4169" s="5">
        <v>2019</v>
      </c>
      <c r="B4169" s="4" t="s">
        <v>551</v>
      </c>
      <c r="C4169" s="5" t="s">
        <v>552</v>
      </c>
      <c r="D4169" s="5">
        <v>4072</v>
      </c>
      <c r="E4169" s="5">
        <v>25895</v>
      </c>
      <c r="F4169" s="5">
        <v>3996</v>
      </c>
      <c r="G4169" s="5">
        <v>16063</v>
      </c>
      <c r="H4169" s="5">
        <v>9832</v>
      </c>
      <c r="I4169" s="5">
        <v>118</v>
      </c>
      <c r="J4169" s="5">
        <v>90</v>
      </c>
      <c r="K4169" s="5">
        <v>0</v>
      </c>
      <c r="L4169" s="5">
        <v>2957</v>
      </c>
      <c r="M4169" s="5">
        <v>657</v>
      </c>
      <c r="N4169" s="5">
        <v>2300</v>
      </c>
      <c r="O4169" s="5">
        <v>203020</v>
      </c>
      <c r="P4169" s="3"/>
      <c r="Q4169" s="3"/>
    </row>
    <row r="4170" spans="1:17" x14ac:dyDescent="0.2">
      <c r="A4170" s="2">
        <v>2008</v>
      </c>
      <c r="B4170" s="1" t="s">
        <v>553</v>
      </c>
      <c r="C4170" s="2" t="s">
        <v>554</v>
      </c>
      <c r="D4170" s="2">
        <v>890</v>
      </c>
      <c r="E4170" s="2">
        <v>28651</v>
      </c>
      <c r="F4170" s="2">
        <v>23195</v>
      </c>
      <c r="G4170" s="2">
        <v>34597</v>
      </c>
      <c r="H4170" s="2">
        <v>-6081</v>
      </c>
      <c r="I4170" s="2">
        <v>2434</v>
      </c>
      <c r="J4170" s="2">
        <v>69</v>
      </c>
      <c r="K4170" s="2"/>
      <c r="L4170" s="2">
        <v>-8184</v>
      </c>
      <c r="M4170" s="2">
        <v>-848</v>
      </c>
      <c r="N4170" s="2">
        <v>-7321</v>
      </c>
      <c r="O4170" s="2">
        <v>151010</v>
      </c>
      <c r="P4170" s="3"/>
      <c r="Q4170" s="3"/>
    </row>
    <row r="4171" spans="1:17" x14ac:dyDescent="0.2">
      <c r="A4171" s="5">
        <v>2009</v>
      </c>
      <c r="B4171" s="4" t="s">
        <v>553</v>
      </c>
      <c r="C4171" s="5" t="s">
        <v>554</v>
      </c>
      <c r="D4171" s="5">
        <v>569</v>
      </c>
      <c r="E4171" s="5">
        <v>27761</v>
      </c>
      <c r="F4171" s="5">
        <v>802</v>
      </c>
      <c r="G4171" s="5">
        <v>36608</v>
      </c>
      <c r="H4171" s="5">
        <v>-8976</v>
      </c>
      <c r="I4171" s="5">
        <v>1830</v>
      </c>
      <c r="J4171" s="5">
        <v>18</v>
      </c>
      <c r="K4171" s="5"/>
      <c r="L4171" s="5">
        <v>-4277</v>
      </c>
      <c r="M4171" s="5">
        <v>-1411</v>
      </c>
      <c r="N4171" s="5">
        <v>-2865</v>
      </c>
      <c r="O4171" s="5">
        <v>151010</v>
      </c>
      <c r="P4171" s="3"/>
      <c r="Q4171" s="3"/>
    </row>
    <row r="4172" spans="1:17" x14ac:dyDescent="0.2">
      <c r="A4172" s="2">
        <v>2010</v>
      </c>
      <c r="B4172" s="1" t="s">
        <v>553</v>
      </c>
      <c r="C4172" s="2" t="s">
        <v>554</v>
      </c>
      <c r="D4172" s="2">
        <v>4222</v>
      </c>
      <c r="E4172" s="2">
        <v>25494</v>
      </c>
      <c r="F4172" s="2">
        <v>6040</v>
      </c>
      <c r="G4172" s="2">
        <v>13898</v>
      </c>
      <c r="H4172" s="2">
        <v>11535</v>
      </c>
      <c r="I4172" s="2">
        <v>1085</v>
      </c>
      <c r="J4172" s="2">
        <v>22</v>
      </c>
      <c r="K4172" s="2">
        <v>-67</v>
      </c>
      <c r="L4172" s="2">
        <v>9069</v>
      </c>
      <c r="M4172" s="2">
        <v>-953</v>
      </c>
      <c r="N4172" s="2">
        <v>10151</v>
      </c>
      <c r="O4172" s="2">
        <v>151010</v>
      </c>
      <c r="P4172" s="3"/>
      <c r="Q4172" s="3"/>
    </row>
    <row r="4173" spans="1:17" x14ac:dyDescent="0.2">
      <c r="A4173" s="5">
        <v>2011</v>
      </c>
      <c r="B4173" s="4" t="s">
        <v>553</v>
      </c>
      <c r="C4173" s="5" t="s">
        <v>554</v>
      </c>
      <c r="D4173" s="5">
        <v>1118</v>
      </c>
      <c r="E4173" s="5">
        <v>22839</v>
      </c>
      <c r="F4173" s="5">
        <v>3984</v>
      </c>
      <c r="G4173" s="5">
        <v>12192</v>
      </c>
      <c r="H4173" s="5">
        <v>10593</v>
      </c>
      <c r="I4173" s="5">
        <v>609</v>
      </c>
      <c r="J4173" s="5">
        <v>38</v>
      </c>
      <c r="K4173" s="5">
        <v>-7</v>
      </c>
      <c r="L4173" s="5">
        <v>3188</v>
      </c>
      <c r="M4173" s="5">
        <v>1048</v>
      </c>
      <c r="N4173" s="5">
        <v>2147</v>
      </c>
      <c r="O4173" s="5">
        <v>151010</v>
      </c>
      <c r="P4173" s="3"/>
      <c r="Q4173" s="3"/>
    </row>
    <row r="4174" spans="1:17" x14ac:dyDescent="0.2">
      <c r="A4174" s="2">
        <v>2012</v>
      </c>
      <c r="B4174" s="1" t="s">
        <v>553</v>
      </c>
      <c r="C4174" s="2" t="s">
        <v>554</v>
      </c>
      <c r="D4174" s="2">
        <v>2737</v>
      </c>
      <c r="E4174" s="2">
        <v>24220</v>
      </c>
      <c r="F4174" s="2">
        <v>4305</v>
      </c>
      <c r="G4174" s="2">
        <v>13041</v>
      </c>
      <c r="H4174" s="2">
        <v>11139</v>
      </c>
      <c r="I4174" s="2">
        <v>326</v>
      </c>
      <c r="J4174" s="2">
        <v>15</v>
      </c>
      <c r="K4174" s="2">
        <v>-14</v>
      </c>
      <c r="L4174" s="2">
        <v>4185</v>
      </c>
      <c r="M4174" s="2">
        <v>1327</v>
      </c>
      <c r="N4174" s="2">
        <v>2848</v>
      </c>
      <c r="O4174" s="2">
        <v>151010</v>
      </c>
      <c r="P4174" s="3"/>
      <c r="Q4174" s="3"/>
    </row>
    <row r="4175" spans="1:17" x14ac:dyDescent="0.2">
      <c r="A4175" s="5">
        <v>2013</v>
      </c>
      <c r="B4175" s="4" t="s">
        <v>553</v>
      </c>
      <c r="C4175" s="5" t="s">
        <v>554</v>
      </c>
      <c r="D4175" s="5">
        <v>4460</v>
      </c>
      <c r="E4175" s="5">
        <v>27298</v>
      </c>
      <c r="F4175" s="5">
        <v>5777</v>
      </c>
      <c r="G4175" s="5">
        <v>14784</v>
      </c>
      <c r="H4175" s="5">
        <v>12478</v>
      </c>
      <c r="I4175" s="5">
        <v>309</v>
      </c>
      <c r="J4175" s="5">
        <v>15</v>
      </c>
      <c r="K4175" s="5">
        <v>-4</v>
      </c>
      <c r="L4175" s="5">
        <v>4996</v>
      </c>
      <c r="M4175" s="5">
        <v>1136</v>
      </c>
      <c r="N4175" s="5">
        <v>3857</v>
      </c>
      <c r="O4175" s="5">
        <v>151010</v>
      </c>
      <c r="P4175" s="3"/>
      <c r="Q4175" s="3"/>
    </row>
    <row r="4176" spans="1:17" x14ac:dyDescent="0.2">
      <c r="A4176" s="2">
        <v>2014</v>
      </c>
      <c r="B4176" s="1" t="s">
        <v>553</v>
      </c>
      <c r="C4176" s="2" t="s">
        <v>554</v>
      </c>
      <c r="D4176" s="2">
        <v>2976</v>
      </c>
      <c r="E4176" s="2">
        <v>24283</v>
      </c>
      <c r="F4176" s="2">
        <v>6761</v>
      </c>
      <c r="G4176" s="2">
        <v>15939</v>
      </c>
      <c r="H4176" s="2">
        <v>8314</v>
      </c>
      <c r="I4176" s="2">
        <v>352</v>
      </c>
      <c r="J4176" s="2">
        <v>33</v>
      </c>
      <c r="K4176" s="2">
        <v>-6</v>
      </c>
      <c r="L4176" s="2">
        <v>5712</v>
      </c>
      <c r="M4176" s="2">
        <v>1540</v>
      </c>
      <c r="N4176" s="2">
        <v>4174</v>
      </c>
      <c r="O4176" s="2">
        <v>151010</v>
      </c>
      <c r="P4176" s="3"/>
      <c r="Q4176" s="3"/>
    </row>
    <row r="4177" spans="1:17" x14ac:dyDescent="0.2">
      <c r="A4177" s="5">
        <v>2015</v>
      </c>
      <c r="B4177" s="4" t="s">
        <v>553</v>
      </c>
      <c r="C4177" s="5" t="s">
        <v>554</v>
      </c>
      <c r="D4177" s="5">
        <v>2284</v>
      </c>
      <c r="E4177" s="5">
        <v>22757</v>
      </c>
      <c r="F4177" s="5">
        <v>7675</v>
      </c>
      <c r="G4177" s="5">
        <v>16183</v>
      </c>
      <c r="H4177" s="5">
        <v>6550</v>
      </c>
      <c r="I4177" s="5">
        <v>321</v>
      </c>
      <c r="J4177" s="5">
        <v>33</v>
      </c>
      <c r="K4177" s="5">
        <v>-2</v>
      </c>
      <c r="L4177" s="5">
        <v>6209</v>
      </c>
      <c r="M4177" s="5">
        <v>1730</v>
      </c>
      <c r="N4177" s="5">
        <v>4476</v>
      </c>
      <c r="O4177" s="5">
        <v>151010</v>
      </c>
      <c r="P4177" s="3"/>
      <c r="Q4177" s="3"/>
    </row>
    <row r="4178" spans="1:17" x14ac:dyDescent="0.2">
      <c r="A4178" s="2">
        <v>2016</v>
      </c>
      <c r="B4178" s="1" t="s">
        <v>553</v>
      </c>
      <c r="C4178" s="2" t="s">
        <v>554</v>
      </c>
      <c r="D4178" s="2">
        <v>2394</v>
      </c>
      <c r="E4178" s="2">
        <v>23442</v>
      </c>
      <c r="F4178" s="2">
        <v>8387</v>
      </c>
      <c r="G4178" s="2">
        <v>17369</v>
      </c>
      <c r="H4178" s="2">
        <v>6048</v>
      </c>
      <c r="I4178" s="2">
        <v>355</v>
      </c>
      <c r="J4178" s="2">
        <v>17</v>
      </c>
      <c r="K4178" s="2">
        <v>1</v>
      </c>
      <c r="L4178" s="2">
        <v>5233</v>
      </c>
      <c r="M4178" s="2">
        <v>1386</v>
      </c>
      <c r="N4178" s="2">
        <v>3836</v>
      </c>
      <c r="O4178" s="2">
        <v>151010</v>
      </c>
      <c r="P4178" s="3"/>
      <c r="Q4178" s="3"/>
    </row>
    <row r="4179" spans="1:17" x14ac:dyDescent="0.2">
      <c r="A4179" s="5">
        <v>2017</v>
      </c>
      <c r="B4179" s="4" t="s">
        <v>553</v>
      </c>
      <c r="C4179" s="5" t="s">
        <v>554</v>
      </c>
      <c r="D4179" s="5">
        <v>2835</v>
      </c>
      <c r="E4179" s="5">
        <v>26206</v>
      </c>
      <c r="F4179" s="5">
        <v>8551</v>
      </c>
      <c r="G4179" s="5">
        <v>17256</v>
      </c>
      <c r="H4179" s="5">
        <v>8949</v>
      </c>
      <c r="I4179" s="5">
        <v>398</v>
      </c>
      <c r="J4179" s="5">
        <v>24</v>
      </c>
      <c r="K4179" s="5">
        <v>-2</v>
      </c>
      <c r="L4179" s="5">
        <v>5493</v>
      </c>
      <c r="M4179" s="5">
        <v>598</v>
      </c>
      <c r="N4179" s="5">
        <v>4879</v>
      </c>
      <c r="O4179" s="5">
        <v>151010</v>
      </c>
      <c r="P4179" s="3"/>
      <c r="Q4179" s="3"/>
    </row>
    <row r="4180" spans="1:17" x14ac:dyDescent="0.2">
      <c r="A4180" s="2">
        <v>2018</v>
      </c>
      <c r="B4180" s="1" t="s">
        <v>553</v>
      </c>
      <c r="C4180" s="2" t="s">
        <v>554</v>
      </c>
      <c r="D4180" s="2">
        <v>1293</v>
      </c>
      <c r="E4180" s="2">
        <v>28278</v>
      </c>
      <c r="F4180" s="2">
        <v>8502</v>
      </c>
      <c r="G4180" s="2">
        <v>17882</v>
      </c>
      <c r="H4180" s="2">
        <v>10257</v>
      </c>
      <c r="I4180" s="2">
        <v>405</v>
      </c>
      <c r="J4180" s="2">
        <v>45</v>
      </c>
      <c r="K4180" s="2">
        <v>2</v>
      </c>
      <c r="L4180" s="2">
        <v>5311</v>
      </c>
      <c r="M4180" s="2">
        <v>613</v>
      </c>
      <c r="N4180" s="2">
        <v>4688</v>
      </c>
      <c r="O4180" s="2">
        <v>151010</v>
      </c>
      <c r="P4180" s="3"/>
      <c r="Q4180" s="3"/>
    </row>
    <row r="4181" spans="1:17" x14ac:dyDescent="0.2">
      <c r="A4181" s="5">
        <v>2019</v>
      </c>
      <c r="B4181" s="4" t="s">
        <v>553</v>
      </c>
      <c r="C4181" s="5" t="s">
        <v>554</v>
      </c>
      <c r="D4181" s="5">
        <v>1084</v>
      </c>
      <c r="E4181" s="5">
        <v>30435</v>
      </c>
      <c r="F4181" s="5">
        <v>13106</v>
      </c>
      <c r="G4181" s="5">
        <v>22256</v>
      </c>
      <c r="H4181" s="5">
        <v>8044</v>
      </c>
      <c r="I4181" s="5">
        <v>434</v>
      </c>
      <c r="J4181" s="5">
        <v>19</v>
      </c>
      <c r="K4181" s="5">
        <v>7</v>
      </c>
      <c r="L4181" s="5">
        <v>4052</v>
      </c>
      <c r="M4181" s="5">
        <v>648</v>
      </c>
      <c r="N4181" s="5">
        <v>3390</v>
      </c>
      <c r="O4181" s="5">
        <v>151010</v>
      </c>
      <c r="P4181" s="3"/>
      <c r="Q4181" s="3"/>
    </row>
    <row r="4182" spans="1:17" x14ac:dyDescent="0.2">
      <c r="A4182" s="2">
        <v>2003</v>
      </c>
      <c r="B4182" s="1" t="s">
        <v>555</v>
      </c>
      <c r="C4182" s="2" t="s">
        <v>556</v>
      </c>
      <c r="D4182" s="2">
        <v>925</v>
      </c>
      <c r="E4182" s="2">
        <v>14550</v>
      </c>
      <c r="F4182" s="2">
        <v>3559</v>
      </c>
      <c r="G4182" s="2">
        <v>8610</v>
      </c>
      <c r="H4182" s="2">
        <v>5940</v>
      </c>
      <c r="I4182" s="2">
        <v>266</v>
      </c>
      <c r="J4182" s="2">
        <v>9</v>
      </c>
      <c r="K4182" s="2">
        <v>0</v>
      </c>
      <c r="L4182" s="2">
        <v>1084</v>
      </c>
      <c r="M4182" s="2">
        <v>391</v>
      </c>
      <c r="N4182" s="2">
        <v>693</v>
      </c>
      <c r="O4182" s="2">
        <v>255030</v>
      </c>
      <c r="P4182" s="3"/>
      <c r="Q4182" s="3"/>
    </row>
    <row r="4183" spans="1:17" x14ac:dyDescent="0.2">
      <c r="A4183" s="5">
        <v>2004</v>
      </c>
      <c r="B4183" s="4" t="s">
        <v>555</v>
      </c>
      <c r="C4183" s="5" t="s">
        <v>556</v>
      </c>
      <c r="D4183" s="5">
        <v>868</v>
      </c>
      <c r="E4183" s="5">
        <v>14885</v>
      </c>
      <c r="F4183" s="5">
        <v>2642</v>
      </c>
      <c r="G4183" s="5">
        <v>8718</v>
      </c>
      <c r="H4183" s="5">
        <v>6167</v>
      </c>
      <c r="I4183" s="5">
        <v>240</v>
      </c>
      <c r="J4183" s="5">
        <v>15</v>
      </c>
      <c r="K4183" s="5">
        <v>0</v>
      </c>
      <c r="L4183" s="5">
        <v>1116</v>
      </c>
      <c r="M4183" s="5">
        <v>427</v>
      </c>
      <c r="N4183" s="5">
        <v>689</v>
      </c>
      <c r="O4183" s="5">
        <v>255030</v>
      </c>
      <c r="P4183" s="3"/>
      <c r="Q4183" s="3"/>
    </row>
    <row r="4184" spans="1:17" x14ac:dyDescent="0.2">
      <c r="A4184" s="2">
        <v>2005</v>
      </c>
      <c r="B4184" s="1" t="s">
        <v>555</v>
      </c>
      <c r="C4184" s="2" t="s">
        <v>556</v>
      </c>
      <c r="D4184" s="2">
        <v>248</v>
      </c>
      <c r="E4184" s="2">
        <v>33168</v>
      </c>
      <c r="F4184" s="2">
        <v>8984</v>
      </c>
      <c r="G4184" s="2">
        <v>19649</v>
      </c>
      <c r="H4184" s="2">
        <v>13519</v>
      </c>
      <c r="I4184" s="2">
        <v>423</v>
      </c>
      <c r="J4184" s="2">
        <v>25</v>
      </c>
      <c r="K4184" s="2">
        <v>0</v>
      </c>
      <c r="L4184" s="2">
        <v>2044</v>
      </c>
      <c r="M4184" s="2">
        <v>671</v>
      </c>
      <c r="N4184" s="2">
        <v>1406</v>
      </c>
      <c r="O4184" s="2">
        <v>255030</v>
      </c>
      <c r="P4184" s="3"/>
      <c r="Q4184" s="3"/>
    </row>
    <row r="4185" spans="1:17" x14ac:dyDescent="0.2">
      <c r="A4185" s="5">
        <v>2006</v>
      </c>
      <c r="B4185" s="4" t="s">
        <v>555</v>
      </c>
      <c r="C4185" s="5" t="s">
        <v>556</v>
      </c>
      <c r="D4185" s="5">
        <v>1211</v>
      </c>
      <c r="E4185" s="5">
        <v>29550</v>
      </c>
      <c r="F4185" s="5">
        <v>8497</v>
      </c>
      <c r="G4185" s="5">
        <v>17296</v>
      </c>
      <c r="H4185" s="5">
        <v>12254</v>
      </c>
      <c r="I4185" s="5">
        <v>520</v>
      </c>
      <c r="J4185" s="5">
        <v>61</v>
      </c>
      <c r="K4185" s="5">
        <v>0</v>
      </c>
      <c r="L4185" s="5">
        <v>1446</v>
      </c>
      <c r="M4185" s="5">
        <v>458</v>
      </c>
      <c r="N4185" s="5">
        <v>995</v>
      </c>
      <c r="O4185" s="5">
        <v>255030</v>
      </c>
      <c r="P4185" s="3"/>
      <c r="Q4185" s="3"/>
    </row>
    <row r="4186" spans="1:17" x14ac:dyDescent="0.2">
      <c r="A4186" s="2">
        <v>2007</v>
      </c>
      <c r="B4186" s="1" t="s">
        <v>555</v>
      </c>
      <c r="C4186" s="2" t="s">
        <v>556</v>
      </c>
      <c r="D4186" s="2">
        <v>583</v>
      </c>
      <c r="E4186" s="2">
        <v>27789</v>
      </c>
      <c r="F4186" s="2">
        <v>9753</v>
      </c>
      <c r="G4186" s="2">
        <v>17882</v>
      </c>
      <c r="H4186" s="2">
        <v>9907</v>
      </c>
      <c r="I4186" s="2">
        <v>590</v>
      </c>
      <c r="J4186" s="2">
        <v>36</v>
      </c>
      <c r="K4186" s="2">
        <v>0</v>
      </c>
      <c r="L4186" s="2">
        <v>1320</v>
      </c>
      <c r="M4186" s="2">
        <v>411</v>
      </c>
      <c r="N4186" s="2">
        <v>893</v>
      </c>
      <c r="O4186" s="2">
        <v>255030</v>
      </c>
      <c r="P4186" s="3"/>
      <c r="Q4186" s="3"/>
    </row>
    <row r="4187" spans="1:17" x14ac:dyDescent="0.2">
      <c r="A4187" s="5">
        <v>2008</v>
      </c>
      <c r="B4187" s="4" t="s">
        <v>555</v>
      </c>
      <c r="C4187" s="5" t="s">
        <v>556</v>
      </c>
      <c r="D4187" s="5">
        <v>1306</v>
      </c>
      <c r="E4187" s="5">
        <v>22145</v>
      </c>
      <c r="F4187" s="5">
        <v>9699</v>
      </c>
      <c r="G4187" s="5">
        <v>17499</v>
      </c>
      <c r="H4187" s="5">
        <v>4646</v>
      </c>
      <c r="I4187" s="5">
        <v>599</v>
      </c>
      <c r="J4187" s="5">
        <v>28</v>
      </c>
      <c r="K4187" s="5">
        <v>0</v>
      </c>
      <c r="L4187" s="5">
        <v>-4938</v>
      </c>
      <c r="M4187" s="5">
        <v>-135</v>
      </c>
      <c r="N4187" s="5">
        <v>-4803</v>
      </c>
      <c r="O4187" s="5">
        <v>255030</v>
      </c>
      <c r="P4187" s="3"/>
      <c r="Q4187" s="3"/>
    </row>
    <row r="4188" spans="1:17" x14ac:dyDescent="0.2">
      <c r="A4188" s="2">
        <v>2009</v>
      </c>
      <c r="B4188" s="1" t="s">
        <v>555</v>
      </c>
      <c r="C4188" s="2" t="s">
        <v>556</v>
      </c>
      <c r="D4188" s="2">
        <v>1686</v>
      </c>
      <c r="E4188" s="2">
        <v>21300</v>
      </c>
      <c r="F4188" s="2">
        <v>8698</v>
      </c>
      <c r="G4188" s="2">
        <v>16599</v>
      </c>
      <c r="H4188" s="2">
        <v>4701</v>
      </c>
      <c r="I4188" s="2">
        <v>567</v>
      </c>
      <c r="J4188" s="2">
        <v>6</v>
      </c>
      <c r="K4188" s="2">
        <v>0</v>
      </c>
      <c r="L4188" s="2">
        <v>507</v>
      </c>
      <c r="M4188" s="2">
        <v>157</v>
      </c>
      <c r="N4188" s="2">
        <v>350</v>
      </c>
      <c r="O4188" s="2">
        <v>255030</v>
      </c>
      <c r="P4188" s="3"/>
      <c r="Q4188" s="3"/>
    </row>
    <row r="4189" spans="1:17" x14ac:dyDescent="0.2">
      <c r="A4189" s="5">
        <v>2010</v>
      </c>
      <c r="B4189" s="4" t="s">
        <v>555</v>
      </c>
      <c r="C4189" s="5" t="s">
        <v>556</v>
      </c>
      <c r="D4189" s="5">
        <v>1516</v>
      </c>
      <c r="E4189" s="5">
        <v>20631</v>
      </c>
      <c r="F4189" s="5">
        <v>7425</v>
      </c>
      <c r="G4189" s="5">
        <v>15101</v>
      </c>
      <c r="H4189" s="5">
        <v>5530</v>
      </c>
      <c r="I4189" s="5">
        <v>518</v>
      </c>
      <c r="J4189" s="5">
        <v>5</v>
      </c>
      <c r="K4189" s="5">
        <v>0</v>
      </c>
      <c r="L4189" s="5">
        <v>1320</v>
      </c>
      <c r="M4189" s="5">
        <v>473</v>
      </c>
      <c r="N4189" s="5">
        <v>847</v>
      </c>
      <c r="O4189" s="5">
        <v>255030</v>
      </c>
      <c r="P4189" s="3"/>
      <c r="Q4189" s="3"/>
    </row>
    <row r="4190" spans="1:17" x14ac:dyDescent="0.2">
      <c r="A4190" s="2">
        <v>2011</v>
      </c>
      <c r="B4190" s="1" t="s">
        <v>555</v>
      </c>
      <c r="C4190" s="2" t="s">
        <v>556</v>
      </c>
      <c r="D4190" s="2">
        <v>2961</v>
      </c>
      <c r="E4190" s="2">
        <v>22095</v>
      </c>
      <c r="F4190" s="2">
        <v>7758</v>
      </c>
      <c r="G4190" s="2">
        <v>16162</v>
      </c>
      <c r="H4190" s="2">
        <v>5933</v>
      </c>
      <c r="I4190" s="2">
        <v>455</v>
      </c>
      <c r="J4190" s="2">
        <v>4</v>
      </c>
      <c r="K4190" s="2">
        <v>0</v>
      </c>
      <c r="L4190" s="2">
        <v>1968</v>
      </c>
      <c r="M4190" s="2">
        <v>712</v>
      </c>
      <c r="N4190" s="2">
        <v>1256</v>
      </c>
      <c r="O4190" s="2">
        <v>255030</v>
      </c>
      <c r="P4190" s="3"/>
      <c r="Q4190" s="3"/>
    </row>
    <row r="4191" spans="1:17" x14ac:dyDescent="0.2">
      <c r="A4191" s="5">
        <v>2012</v>
      </c>
      <c r="B4191" s="4" t="s">
        <v>555</v>
      </c>
      <c r="C4191" s="5" t="s">
        <v>556</v>
      </c>
      <c r="D4191" s="5">
        <v>1873</v>
      </c>
      <c r="E4191" s="5">
        <v>20991</v>
      </c>
      <c r="F4191" s="5">
        <v>6930</v>
      </c>
      <c r="G4191" s="5">
        <v>14940</v>
      </c>
      <c r="H4191" s="5">
        <v>6051</v>
      </c>
      <c r="I4191" s="5">
        <v>440</v>
      </c>
      <c r="J4191" s="5">
        <v>3</v>
      </c>
      <c r="K4191" s="5">
        <v>0</v>
      </c>
      <c r="L4191" s="5">
        <v>2102</v>
      </c>
      <c r="M4191" s="5">
        <v>767</v>
      </c>
      <c r="N4191" s="5">
        <v>1335</v>
      </c>
      <c r="O4191" s="5">
        <v>255030</v>
      </c>
      <c r="P4191" s="3"/>
      <c r="Q4191" s="3"/>
    </row>
    <row r="4192" spans="1:17" x14ac:dyDescent="0.2">
      <c r="A4192" s="2">
        <v>2013</v>
      </c>
      <c r="B4192" s="1" t="s">
        <v>555</v>
      </c>
      <c r="C4192" s="2" t="s">
        <v>556</v>
      </c>
      <c r="D4192" s="2">
        <v>2310</v>
      </c>
      <c r="E4192" s="2">
        <v>21634</v>
      </c>
      <c r="F4192" s="2">
        <v>7191</v>
      </c>
      <c r="G4192" s="2">
        <v>15385</v>
      </c>
      <c r="H4192" s="2">
        <v>6249</v>
      </c>
      <c r="I4192" s="2">
        <v>401</v>
      </c>
      <c r="J4192" s="2">
        <v>2</v>
      </c>
      <c r="K4192" s="2">
        <v>0</v>
      </c>
      <c r="L4192" s="2">
        <v>2290</v>
      </c>
      <c r="M4192" s="2">
        <v>804</v>
      </c>
      <c r="N4192" s="2">
        <v>1486</v>
      </c>
      <c r="O4192" s="2">
        <v>255030</v>
      </c>
      <c r="P4192" s="3"/>
      <c r="Q4192" s="3"/>
    </row>
    <row r="4193" spans="1:17" x14ac:dyDescent="0.2">
      <c r="A4193" s="5">
        <v>2014</v>
      </c>
      <c r="B4193" s="4" t="s">
        <v>555</v>
      </c>
      <c r="C4193" s="5" t="s">
        <v>556</v>
      </c>
      <c r="D4193" s="5">
        <v>2283</v>
      </c>
      <c r="E4193" s="5">
        <v>21461</v>
      </c>
      <c r="F4193" s="5">
        <v>7341</v>
      </c>
      <c r="G4193" s="5">
        <v>16083</v>
      </c>
      <c r="H4193" s="5">
        <v>5378</v>
      </c>
      <c r="I4193" s="5">
        <v>408</v>
      </c>
      <c r="J4193" s="5">
        <v>2</v>
      </c>
      <c r="K4193" s="5">
        <v>0</v>
      </c>
      <c r="L4193" s="5">
        <v>2390</v>
      </c>
      <c r="M4193" s="5">
        <v>864</v>
      </c>
      <c r="N4193" s="5">
        <v>1526</v>
      </c>
      <c r="O4193" s="5">
        <v>255030</v>
      </c>
      <c r="P4193" s="3"/>
      <c r="Q4193" s="3"/>
    </row>
    <row r="4194" spans="1:17" x14ac:dyDescent="0.2">
      <c r="A4194" s="2">
        <v>2015</v>
      </c>
      <c r="B4194" s="1" t="s">
        <v>555</v>
      </c>
      <c r="C4194" s="2" t="s">
        <v>556</v>
      </c>
      <c r="D4194" s="2">
        <v>1146</v>
      </c>
      <c r="E4194" s="2">
        <v>20576</v>
      </c>
      <c r="F4194" s="2">
        <v>7637</v>
      </c>
      <c r="G4194" s="2">
        <v>16323</v>
      </c>
      <c r="H4194" s="2">
        <v>4250</v>
      </c>
      <c r="I4194" s="2">
        <v>380</v>
      </c>
      <c r="J4194" s="2">
        <v>2</v>
      </c>
      <c r="K4194" s="2">
        <v>-2</v>
      </c>
      <c r="L4194" s="2">
        <v>1678</v>
      </c>
      <c r="M4194" s="2">
        <v>608</v>
      </c>
      <c r="N4194" s="2">
        <v>1072</v>
      </c>
      <c r="O4194" s="2">
        <v>255030</v>
      </c>
      <c r="P4194" s="3"/>
      <c r="Q4194" s="3"/>
    </row>
    <row r="4195" spans="1:17" x14ac:dyDescent="0.2">
      <c r="A4195" s="5">
        <v>2016</v>
      </c>
      <c r="B4195" s="4" t="s">
        <v>555</v>
      </c>
      <c r="C4195" s="5" t="s">
        <v>556</v>
      </c>
      <c r="D4195" s="5">
        <v>1334</v>
      </c>
      <c r="E4195" s="5">
        <v>19851</v>
      </c>
      <c r="F4195" s="5">
        <v>6871</v>
      </c>
      <c r="G4195" s="5">
        <v>15529</v>
      </c>
      <c r="H4195" s="5">
        <v>4323</v>
      </c>
      <c r="I4195" s="5">
        <v>377</v>
      </c>
      <c r="J4195" s="5">
        <v>4</v>
      </c>
      <c r="K4195" s="5">
        <v>-8</v>
      </c>
      <c r="L4195" s="5">
        <v>952</v>
      </c>
      <c r="M4195" s="5">
        <v>341</v>
      </c>
      <c r="N4195" s="5">
        <v>619</v>
      </c>
      <c r="O4195" s="5">
        <v>255030</v>
      </c>
      <c r="P4195" s="3"/>
      <c r="Q4195" s="3"/>
    </row>
    <row r="4196" spans="1:17" x14ac:dyDescent="0.2">
      <c r="A4196" s="2">
        <v>2017</v>
      </c>
      <c r="B4196" s="1" t="s">
        <v>555</v>
      </c>
      <c r="C4196" s="2" t="s">
        <v>556</v>
      </c>
      <c r="D4196" s="2">
        <v>1492</v>
      </c>
      <c r="E4196" s="2">
        <v>19381</v>
      </c>
      <c r="F4196" s="2">
        <v>5883</v>
      </c>
      <c r="G4196" s="2">
        <v>13720</v>
      </c>
      <c r="H4196" s="2">
        <v>5673</v>
      </c>
      <c r="I4196" s="2">
        <v>332</v>
      </c>
      <c r="J4196" s="2">
        <v>11</v>
      </c>
      <c r="K4196" s="2">
        <v>-11</v>
      </c>
      <c r="L4196" s="2">
        <v>1507</v>
      </c>
      <c r="M4196" s="2">
        <v>-29</v>
      </c>
      <c r="N4196" s="2">
        <v>1547</v>
      </c>
      <c r="O4196" s="2">
        <v>255030</v>
      </c>
      <c r="P4196" s="3"/>
      <c r="Q4196" s="3"/>
    </row>
    <row r="4197" spans="1:17" x14ac:dyDescent="0.2">
      <c r="A4197" s="5">
        <v>2018</v>
      </c>
      <c r="B4197" s="4" t="s">
        <v>555</v>
      </c>
      <c r="C4197" s="5" t="s">
        <v>556</v>
      </c>
      <c r="D4197" s="5">
        <v>1199</v>
      </c>
      <c r="E4197" s="5">
        <v>19194</v>
      </c>
      <c r="F4197" s="5">
        <v>4751</v>
      </c>
      <c r="G4197" s="5">
        <v>12758</v>
      </c>
      <c r="H4197" s="5">
        <v>6436</v>
      </c>
      <c r="I4197" s="5">
        <v>271</v>
      </c>
      <c r="J4197" s="5">
        <v>25</v>
      </c>
      <c r="K4197" s="5">
        <v>-10</v>
      </c>
      <c r="L4197" s="5">
        <v>1420</v>
      </c>
      <c r="M4197" s="5">
        <v>322</v>
      </c>
      <c r="N4197" s="5">
        <v>1108</v>
      </c>
      <c r="O4197" s="5">
        <v>255030</v>
      </c>
      <c r="P4197" s="3"/>
      <c r="Q4197" s="3"/>
    </row>
    <row r="4198" spans="1:17" x14ac:dyDescent="0.2">
      <c r="A4198" s="2">
        <v>2019</v>
      </c>
      <c r="B4198" s="1" t="s">
        <v>555</v>
      </c>
      <c r="C4198" s="2" t="s">
        <v>556</v>
      </c>
      <c r="D4198" s="2">
        <v>685</v>
      </c>
      <c r="E4198" s="2">
        <v>21172</v>
      </c>
      <c r="F4198" s="2"/>
      <c r="G4198" s="2">
        <v>14795</v>
      </c>
      <c r="H4198" s="2">
        <v>6377</v>
      </c>
      <c r="I4198" s="2">
        <v>205</v>
      </c>
      <c r="J4198" s="2">
        <v>20</v>
      </c>
      <c r="K4198" s="2">
        <v>0</v>
      </c>
      <c r="L4198" s="2">
        <v>728</v>
      </c>
      <c r="M4198" s="2">
        <v>164</v>
      </c>
      <c r="N4198" s="2">
        <v>564</v>
      </c>
      <c r="O4198" s="2">
        <v>255030</v>
      </c>
      <c r="P4198" s="3"/>
      <c r="Q4198" s="3"/>
    </row>
    <row r="4199" spans="1:17" x14ac:dyDescent="0.2">
      <c r="A4199" s="5">
        <v>2004</v>
      </c>
      <c r="B4199" s="4" t="s">
        <v>557</v>
      </c>
      <c r="C4199" s="5" t="s">
        <v>558</v>
      </c>
      <c r="D4199" s="5">
        <v>1137.8889999999999</v>
      </c>
      <c r="E4199" s="5">
        <v>3264.67</v>
      </c>
      <c r="F4199" s="5">
        <v>229.56899999999999</v>
      </c>
      <c r="G4199" s="5">
        <v>2285.098</v>
      </c>
      <c r="H4199" s="5">
        <v>974.952</v>
      </c>
      <c r="I4199" s="5">
        <v>69.721999999999994</v>
      </c>
      <c r="J4199" s="5"/>
      <c r="K4199" s="5">
        <v>-0.17499999999999999</v>
      </c>
      <c r="L4199" s="5">
        <v>323.52499999999998</v>
      </c>
      <c r="M4199" s="5">
        <v>85.64</v>
      </c>
      <c r="N4199" s="5">
        <v>238.06</v>
      </c>
      <c r="O4199" s="5">
        <v>451020</v>
      </c>
      <c r="P4199" s="3"/>
      <c r="Q4199" s="3"/>
    </row>
    <row r="4200" spans="1:17" x14ac:dyDescent="0.2">
      <c r="A4200" s="2">
        <v>2005</v>
      </c>
      <c r="B4200" s="1" t="s">
        <v>557</v>
      </c>
      <c r="C4200" s="2" t="s">
        <v>558</v>
      </c>
      <c r="D4200" s="2">
        <v>1281.8920000000001</v>
      </c>
      <c r="E4200" s="2">
        <v>3700.5439999999999</v>
      </c>
      <c r="F4200" s="2">
        <v>229.489</v>
      </c>
      <c r="G4200" s="2">
        <v>2526.7759999999998</v>
      </c>
      <c r="H4200" s="2">
        <v>1169.1479999999999</v>
      </c>
      <c r="I4200" s="2">
        <v>70.158000000000001</v>
      </c>
      <c r="J4200" s="2"/>
      <c r="K4200" s="2"/>
      <c r="L4200" s="2">
        <v>407.33800000000002</v>
      </c>
      <c r="M4200" s="2">
        <v>140.619</v>
      </c>
      <c r="N4200" s="2">
        <v>266.71899999999999</v>
      </c>
      <c r="O4200" s="2">
        <v>451020</v>
      </c>
      <c r="P4200" s="3"/>
      <c r="Q4200" s="3"/>
    </row>
    <row r="4201" spans="1:17" x14ac:dyDescent="0.2">
      <c r="A4201" s="5">
        <v>2006</v>
      </c>
      <c r="B4201" s="4" t="s">
        <v>557</v>
      </c>
      <c r="C4201" s="5" t="s">
        <v>558</v>
      </c>
      <c r="D4201" s="5">
        <v>2483.9209999999998</v>
      </c>
      <c r="E4201" s="5">
        <v>5082.47</v>
      </c>
      <c r="F4201" s="5">
        <v>229.66800000000001</v>
      </c>
      <c r="G4201" s="5">
        <v>2713.491</v>
      </c>
      <c r="H4201" s="5">
        <v>2364.3589999999999</v>
      </c>
      <c r="I4201" s="5">
        <v>61.151000000000003</v>
      </c>
      <c r="J4201" s="5"/>
      <c r="K4201" s="5"/>
      <c r="L4201" s="5">
        <v>294.17200000000003</v>
      </c>
      <c r="M4201" s="5">
        <v>243.982</v>
      </c>
      <c r="N4201" s="5">
        <v>50.19</v>
      </c>
      <c r="O4201" s="5">
        <v>451020</v>
      </c>
      <c r="P4201" s="3"/>
      <c r="Q4201" s="3"/>
    </row>
    <row r="4202" spans="1:17" x14ac:dyDescent="0.2">
      <c r="A4202" s="2">
        <v>2007</v>
      </c>
      <c r="B4202" s="1" t="s">
        <v>557</v>
      </c>
      <c r="C4202" s="2" t="s">
        <v>558</v>
      </c>
      <c r="D4202" s="2">
        <v>2969.982</v>
      </c>
      <c r="E4202" s="2">
        <v>6260.0410000000002</v>
      </c>
      <c r="F4202" s="2">
        <v>229.82400000000001</v>
      </c>
      <c r="G4202" s="2">
        <v>3228.114</v>
      </c>
      <c r="H4202" s="2">
        <v>3027.3069999999998</v>
      </c>
      <c r="I4202" s="2">
        <v>57.277000000000001</v>
      </c>
      <c r="J4202" s="2">
        <v>140.851</v>
      </c>
      <c r="K4202" s="2">
        <v>0</v>
      </c>
      <c r="L4202" s="2">
        <v>1671.432</v>
      </c>
      <c r="M4202" s="2">
        <v>585.54600000000005</v>
      </c>
      <c r="N4202" s="2">
        <v>1085.886</v>
      </c>
      <c r="O4202" s="2">
        <v>451020</v>
      </c>
      <c r="P4202" s="3"/>
      <c r="Q4202" s="3"/>
    </row>
    <row r="4203" spans="1:17" x14ac:dyDescent="0.2">
      <c r="A4203" s="5">
        <v>2008</v>
      </c>
      <c r="B4203" s="4" t="s">
        <v>557</v>
      </c>
      <c r="C4203" s="5" t="s">
        <v>558</v>
      </c>
      <c r="D4203" s="5">
        <v>2247.2550000000001</v>
      </c>
      <c r="E4203" s="5">
        <v>6475.8490000000002</v>
      </c>
      <c r="F4203" s="5">
        <v>168.767</v>
      </c>
      <c r="G4203" s="5">
        <v>4543.8739999999998</v>
      </c>
      <c r="H4203" s="5">
        <v>1927.355</v>
      </c>
      <c r="I4203" s="5">
        <v>103.6</v>
      </c>
      <c r="J4203" s="5">
        <v>108.75700000000001</v>
      </c>
      <c r="K4203" s="5">
        <v>0</v>
      </c>
      <c r="L4203" s="5">
        <v>-383.21300000000002</v>
      </c>
      <c r="M4203" s="5">
        <v>-129.298</v>
      </c>
      <c r="N4203" s="5">
        <v>-253.91499999999999</v>
      </c>
      <c r="O4203" s="5">
        <v>451020</v>
      </c>
      <c r="P4203" s="3"/>
      <c r="Q4203" s="3"/>
    </row>
    <row r="4204" spans="1:17" x14ac:dyDescent="0.2">
      <c r="A4204" s="2">
        <v>2009</v>
      </c>
      <c r="B4204" s="1" t="s">
        <v>557</v>
      </c>
      <c r="C4204" s="2" t="s">
        <v>558</v>
      </c>
      <c r="D4204" s="2">
        <v>2879.7840000000001</v>
      </c>
      <c r="E4204" s="2">
        <v>7470.2790000000005</v>
      </c>
      <c r="F4204" s="2">
        <v>21.597999999999999</v>
      </c>
      <c r="G4204" s="2">
        <v>3958.4119999999998</v>
      </c>
      <c r="H4204" s="2">
        <v>3503.76</v>
      </c>
      <c r="I4204" s="2">
        <v>115.10899999999999</v>
      </c>
      <c r="J4204" s="2">
        <v>55.911000000000001</v>
      </c>
      <c r="K4204" s="2">
        <v>9.1999999999999998E-2</v>
      </c>
      <c r="L4204" s="2">
        <v>2218.0509999999999</v>
      </c>
      <c r="M4204" s="2">
        <v>755.42700000000002</v>
      </c>
      <c r="N4204" s="2">
        <v>1462.5319999999999</v>
      </c>
      <c r="O4204" s="2">
        <v>451020</v>
      </c>
      <c r="P4204" s="3"/>
      <c r="Q4204" s="3"/>
    </row>
    <row r="4205" spans="1:17" x14ac:dyDescent="0.2">
      <c r="A4205" s="5">
        <v>2010</v>
      </c>
      <c r="B4205" s="4" t="s">
        <v>557</v>
      </c>
      <c r="C4205" s="5" t="s">
        <v>558</v>
      </c>
      <c r="D4205" s="5">
        <v>4198</v>
      </c>
      <c r="E4205" s="5">
        <v>8837</v>
      </c>
      <c r="F4205" s="5"/>
      <c r="G4205" s="5"/>
      <c r="H4205" s="5">
        <v>5205</v>
      </c>
      <c r="I4205" s="5">
        <v>52</v>
      </c>
      <c r="J4205" s="5">
        <v>48</v>
      </c>
      <c r="K4205" s="5">
        <v>1</v>
      </c>
      <c r="L4205" s="5">
        <v>2757</v>
      </c>
      <c r="M4205" s="5">
        <v>910</v>
      </c>
      <c r="N4205" s="5">
        <v>1846</v>
      </c>
      <c r="O4205" s="5">
        <v>451020</v>
      </c>
      <c r="P4205" s="3"/>
      <c r="Q4205" s="3"/>
    </row>
    <row r="4206" spans="1:17" x14ac:dyDescent="0.2">
      <c r="A4206" s="2">
        <v>2011</v>
      </c>
      <c r="B4206" s="1" t="s">
        <v>557</v>
      </c>
      <c r="C4206" s="2" t="s">
        <v>558</v>
      </c>
      <c r="D4206" s="2">
        <v>4949</v>
      </c>
      <c r="E4206" s="2">
        <v>10693</v>
      </c>
      <c r="F4206" s="2"/>
      <c r="G4206" s="2"/>
      <c r="H4206" s="2">
        <v>5868</v>
      </c>
      <c r="I4206" s="2">
        <v>25</v>
      </c>
      <c r="J4206" s="2">
        <v>44</v>
      </c>
      <c r="K4206" s="2">
        <v>-2</v>
      </c>
      <c r="L4206" s="2">
        <v>2746</v>
      </c>
      <c r="M4206" s="2">
        <v>842</v>
      </c>
      <c r="N4206" s="2">
        <v>1906</v>
      </c>
      <c r="O4206" s="2">
        <v>451020</v>
      </c>
      <c r="P4206" s="3"/>
      <c r="Q4206" s="3"/>
    </row>
    <row r="4207" spans="1:17" x14ac:dyDescent="0.2">
      <c r="A4207" s="5">
        <v>2012</v>
      </c>
      <c r="B4207" s="4" t="s">
        <v>557</v>
      </c>
      <c r="C4207" s="5" t="s">
        <v>558</v>
      </c>
      <c r="D4207" s="5">
        <v>5765</v>
      </c>
      <c r="E4207" s="5">
        <v>12462</v>
      </c>
      <c r="F4207" s="5"/>
      <c r="G4207" s="5"/>
      <c r="H4207" s="5">
        <v>6917</v>
      </c>
      <c r="I4207" s="5">
        <v>20</v>
      </c>
      <c r="J4207" s="5">
        <v>36</v>
      </c>
      <c r="K4207" s="5">
        <v>-1</v>
      </c>
      <c r="L4207" s="5">
        <v>3932</v>
      </c>
      <c r="M4207" s="5">
        <v>1174</v>
      </c>
      <c r="N4207" s="5">
        <v>2759</v>
      </c>
      <c r="O4207" s="5">
        <v>451020</v>
      </c>
      <c r="P4207" s="3"/>
      <c r="Q4207" s="3"/>
    </row>
    <row r="4208" spans="1:17" x14ac:dyDescent="0.2">
      <c r="A4208" s="2">
        <v>2013</v>
      </c>
      <c r="B4208" s="1" t="s">
        <v>557</v>
      </c>
      <c r="C4208" s="2" t="s">
        <v>558</v>
      </c>
      <c r="D4208" s="2">
        <v>7018</v>
      </c>
      <c r="E4208" s="2">
        <v>14242</v>
      </c>
      <c r="F4208" s="2">
        <v>9</v>
      </c>
      <c r="G4208" s="2">
        <v>6747</v>
      </c>
      <c r="H4208" s="2">
        <v>7484</v>
      </c>
      <c r="I4208" s="2">
        <v>14</v>
      </c>
      <c r="J4208" s="2">
        <v>33</v>
      </c>
      <c r="K4208" s="2"/>
      <c r="L4208" s="2">
        <v>4500</v>
      </c>
      <c r="M4208" s="2">
        <v>1384</v>
      </c>
      <c r="N4208" s="2">
        <v>3116</v>
      </c>
      <c r="O4208" s="2">
        <v>451020</v>
      </c>
      <c r="P4208" s="3"/>
      <c r="Q4208" s="3"/>
    </row>
    <row r="4209" spans="1:17" x14ac:dyDescent="0.2">
      <c r="A4209" s="5">
        <v>2014</v>
      </c>
      <c r="B4209" s="4" t="s">
        <v>557</v>
      </c>
      <c r="C4209" s="5" t="s">
        <v>558</v>
      </c>
      <c r="D4209" s="5">
        <v>6845</v>
      </c>
      <c r="E4209" s="5">
        <v>15329</v>
      </c>
      <c r="F4209" s="5">
        <v>1505</v>
      </c>
      <c r="G4209" s="5">
        <v>8505</v>
      </c>
      <c r="H4209" s="5">
        <v>6790</v>
      </c>
      <c r="I4209" s="5">
        <v>48</v>
      </c>
      <c r="J4209" s="5">
        <v>26</v>
      </c>
      <c r="K4209" s="5"/>
      <c r="L4209" s="5">
        <v>5079</v>
      </c>
      <c r="M4209" s="5">
        <v>1462</v>
      </c>
      <c r="N4209" s="5">
        <v>3617</v>
      </c>
      <c r="O4209" s="5">
        <v>451020</v>
      </c>
      <c r="P4209" s="3"/>
      <c r="Q4209" s="3"/>
    </row>
    <row r="4210" spans="1:17" x14ac:dyDescent="0.2">
      <c r="A4210" s="2">
        <v>2015</v>
      </c>
      <c r="B4210" s="1" t="s">
        <v>557</v>
      </c>
      <c r="C4210" s="2" t="s">
        <v>558</v>
      </c>
      <c r="D4210" s="2">
        <v>7279</v>
      </c>
      <c r="E4210" s="2">
        <v>16269</v>
      </c>
      <c r="F4210" s="2">
        <v>3298</v>
      </c>
      <c r="G4210" s="2">
        <v>10207</v>
      </c>
      <c r="H4210" s="2">
        <v>6028</v>
      </c>
      <c r="I4210" s="2">
        <v>61</v>
      </c>
      <c r="J4210" s="2"/>
      <c r="K4210" s="2"/>
      <c r="L4210" s="2">
        <v>4958</v>
      </c>
      <c r="M4210" s="2">
        <v>1150</v>
      </c>
      <c r="N4210" s="2">
        <v>3808</v>
      </c>
      <c r="O4210" s="2">
        <v>451020</v>
      </c>
      <c r="P4210" s="3"/>
      <c r="Q4210" s="3"/>
    </row>
    <row r="4211" spans="1:17" x14ac:dyDescent="0.2">
      <c r="A4211" s="5">
        <v>2016</v>
      </c>
      <c r="B4211" s="4" t="s">
        <v>557</v>
      </c>
      <c r="C4211" s="5" t="s">
        <v>558</v>
      </c>
      <c r="D4211" s="5">
        <v>8878</v>
      </c>
      <c r="E4211" s="5">
        <v>18675</v>
      </c>
      <c r="F4211" s="5">
        <v>5187</v>
      </c>
      <c r="G4211" s="5">
        <v>12991</v>
      </c>
      <c r="H4211" s="5">
        <v>5656</v>
      </c>
      <c r="I4211" s="5">
        <v>95</v>
      </c>
      <c r="J4211" s="5"/>
      <c r="K4211" s="5"/>
      <c r="L4211" s="5">
        <v>5646</v>
      </c>
      <c r="M4211" s="5">
        <v>1587</v>
      </c>
      <c r="N4211" s="5">
        <v>4059</v>
      </c>
      <c r="O4211" s="5">
        <v>451020</v>
      </c>
      <c r="P4211" s="3"/>
      <c r="Q4211" s="3"/>
    </row>
    <row r="4212" spans="1:17" x14ac:dyDescent="0.2">
      <c r="A4212" s="2">
        <v>2017</v>
      </c>
      <c r="B4212" s="1" t="s">
        <v>557</v>
      </c>
      <c r="C4212" s="2" t="s">
        <v>558</v>
      </c>
      <c r="D4212" s="2">
        <v>8383</v>
      </c>
      <c r="E4212" s="2">
        <v>21329</v>
      </c>
      <c r="F4212" s="2">
        <v>5436</v>
      </c>
      <c r="G4212" s="2">
        <v>15761</v>
      </c>
      <c r="H4212" s="2">
        <v>5468</v>
      </c>
      <c r="I4212" s="2">
        <v>154</v>
      </c>
      <c r="J4212" s="2"/>
      <c r="K4212" s="2"/>
      <c r="L4212" s="2">
        <v>6522</v>
      </c>
      <c r="M4212" s="2">
        <v>2607</v>
      </c>
      <c r="N4212" s="2">
        <v>3915</v>
      </c>
      <c r="O4212" s="2">
        <v>451020</v>
      </c>
      <c r="P4212" s="3"/>
      <c r="Q4212" s="3"/>
    </row>
    <row r="4213" spans="1:17" x14ac:dyDescent="0.2">
      <c r="A4213" s="5">
        <v>2018</v>
      </c>
      <c r="B4213" s="4" t="s">
        <v>557</v>
      </c>
      <c r="C4213" s="5" t="s">
        <v>558</v>
      </c>
      <c r="D4213" s="5">
        <v>8985</v>
      </c>
      <c r="E4213" s="5">
        <v>24860</v>
      </c>
      <c r="F4213" s="5">
        <v>6342</v>
      </c>
      <c r="G4213" s="5">
        <v>19371</v>
      </c>
      <c r="H4213" s="5">
        <v>5395</v>
      </c>
      <c r="I4213" s="5">
        <v>186</v>
      </c>
      <c r="J4213" s="5"/>
      <c r="K4213" s="5"/>
      <c r="L4213" s="5">
        <v>7204</v>
      </c>
      <c r="M4213" s="5">
        <v>1345</v>
      </c>
      <c r="N4213" s="5">
        <v>5859</v>
      </c>
      <c r="O4213" s="5">
        <v>451020</v>
      </c>
      <c r="P4213" s="3"/>
      <c r="Q4213" s="3"/>
    </row>
    <row r="4214" spans="1:17" x14ac:dyDescent="0.2">
      <c r="A4214" s="2">
        <v>2019</v>
      </c>
      <c r="B4214" s="1" t="s">
        <v>557</v>
      </c>
      <c r="C4214" s="2" t="s">
        <v>558</v>
      </c>
      <c r="D4214" s="2">
        <v>8327</v>
      </c>
      <c r="E4214" s="2">
        <v>29236</v>
      </c>
      <c r="F4214" s="2">
        <v>9289</v>
      </c>
      <c r="G4214" s="2">
        <v>23245</v>
      </c>
      <c r="H4214" s="2">
        <v>5893</v>
      </c>
      <c r="I4214" s="2">
        <v>224</v>
      </c>
      <c r="J4214" s="2"/>
      <c r="K4214" s="2"/>
      <c r="L4214" s="2">
        <v>9731</v>
      </c>
      <c r="M4214" s="2">
        <v>1613</v>
      </c>
      <c r="N4214" s="2">
        <v>8118</v>
      </c>
      <c r="O4214" s="2">
        <v>451020</v>
      </c>
      <c r="P4214" s="3"/>
      <c r="Q4214" s="3"/>
    </row>
    <row r="4215" spans="1:17" x14ac:dyDescent="0.2">
      <c r="A4215" s="5">
        <v>2004</v>
      </c>
      <c r="B4215" s="4" t="s">
        <v>559</v>
      </c>
      <c r="C4215" s="5" t="s">
        <v>560</v>
      </c>
      <c r="D4215" s="5">
        <v>15.173999999999999</v>
      </c>
      <c r="E4215" s="5">
        <v>1522.307</v>
      </c>
      <c r="F4215" s="5">
        <v>1083.473</v>
      </c>
      <c r="G4215" s="5">
        <v>1133.606</v>
      </c>
      <c r="H4215" s="5">
        <v>357.32499999999999</v>
      </c>
      <c r="I4215" s="5">
        <v>52.610999999999997</v>
      </c>
      <c r="J4215" s="5">
        <v>0</v>
      </c>
      <c r="K4215" s="5">
        <v>2.2639999999999998</v>
      </c>
      <c r="L4215" s="5">
        <v>21.507999999999999</v>
      </c>
      <c r="M4215" s="5">
        <v>0</v>
      </c>
      <c r="N4215" s="5">
        <v>25.198</v>
      </c>
      <c r="O4215" s="5">
        <v>601010</v>
      </c>
      <c r="P4215" s="3"/>
      <c r="Q4215" s="3"/>
    </row>
    <row r="4216" spans="1:17" x14ac:dyDescent="0.2">
      <c r="A4216" s="2">
        <v>2005</v>
      </c>
      <c r="B4216" s="1" t="s">
        <v>559</v>
      </c>
      <c r="C4216" s="2" t="s">
        <v>560</v>
      </c>
      <c r="D4216" s="2">
        <v>19.597999999999999</v>
      </c>
      <c r="E4216" s="2">
        <v>1570.4570000000001</v>
      </c>
      <c r="F4216" s="2">
        <v>1140.046</v>
      </c>
      <c r="G4216" s="2">
        <v>1178.133</v>
      </c>
      <c r="H4216" s="2">
        <v>362.52600000000001</v>
      </c>
      <c r="I4216" s="2">
        <v>60.762</v>
      </c>
      <c r="J4216" s="2">
        <v>0</v>
      </c>
      <c r="K4216" s="2">
        <v>1.571</v>
      </c>
      <c r="L4216" s="2">
        <v>21.696000000000002</v>
      </c>
      <c r="M4216" s="2">
        <v>0</v>
      </c>
      <c r="N4216" s="2">
        <v>19.744</v>
      </c>
      <c r="O4216" s="2">
        <v>601010</v>
      </c>
      <c r="P4216" s="3"/>
      <c r="Q4216" s="3"/>
    </row>
    <row r="4217" spans="1:17" x14ac:dyDescent="0.2">
      <c r="A4217" s="5">
        <v>2006</v>
      </c>
      <c r="B4217" s="4" t="s">
        <v>559</v>
      </c>
      <c r="C4217" s="5" t="s">
        <v>560</v>
      </c>
      <c r="D4217" s="5">
        <v>9.69</v>
      </c>
      <c r="E4217" s="5">
        <v>1746.646</v>
      </c>
      <c r="F4217" s="5">
        <v>1196.3489999999999</v>
      </c>
      <c r="G4217" s="5">
        <v>1264.98</v>
      </c>
      <c r="H4217" s="5">
        <v>449.06599999999997</v>
      </c>
      <c r="I4217" s="5">
        <v>65.548000000000002</v>
      </c>
      <c r="J4217" s="5">
        <v>0</v>
      </c>
      <c r="K4217" s="5">
        <v>1.59</v>
      </c>
      <c r="L4217" s="5">
        <v>21.925999999999998</v>
      </c>
      <c r="M4217" s="5">
        <v>0</v>
      </c>
      <c r="N4217" s="5">
        <v>20.945</v>
      </c>
      <c r="O4217" s="5">
        <v>601010</v>
      </c>
      <c r="P4217" s="3"/>
      <c r="Q4217" s="3"/>
    </row>
    <row r="4218" spans="1:17" x14ac:dyDescent="0.2">
      <c r="A4218" s="2">
        <v>2007</v>
      </c>
      <c r="B4218" s="1" t="s">
        <v>559</v>
      </c>
      <c r="C4218" s="2" t="s">
        <v>560</v>
      </c>
      <c r="D4218" s="2">
        <v>20.916</v>
      </c>
      <c r="E4218" s="2">
        <v>1783.8219999999999</v>
      </c>
      <c r="F4218" s="2">
        <v>1267.194</v>
      </c>
      <c r="G4218" s="2">
        <v>1353.998</v>
      </c>
      <c r="H4218" s="2">
        <v>400.95600000000002</v>
      </c>
      <c r="I4218" s="2">
        <v>67.653999999999996</v>
      </c>
      <c r="J4218" s="2">
        <v>0</v>
      </c>
      <c r="K4218" s="2">
        <v>3.51</v>
      </c>
      <c r="L4218" s="2">
        <v>33.738</v>
      </c>
      <c r="M4218" s="2">
        <v>0</v>
      </c>
      <c r="N4218" s="2">
        <v>39.945999999999998</v>
      </c>
      <c r="O4218" s="2">
        <v>601010</v>
      </c>
      <c r="P4218" s="3"/>
      <c r="Q4218" s="3"/>
    </row>
    <row r="4219" spans="1:17" x14ac:dyDescent="0.2">
      <c r="A4219" s="5">
        <v>2008</v>
      </c>
      <c r="B4219" s="4" t="s">
        <v>559</v>
      </c>
      <c r="C4219" s="5" t="s">
        <v>560</v>
      </c>
      <c r="D4219" s="5">
        <v>9.84</v>
      </c>
      <c r="E4219" s="5">
        <v>1921.9549999999999</v>
      </c>
      <c r="F4219" s="5">
        <v>1324.8610000000001</v>
      </c>
      <c r="G4219" s="5">
        <v>1479.338</v>
      </c>
      <c r="H4219" s="5">
        <v>412.14600000000002</v>
      </c>
      <c r="I4219" s="5">
        <v>65.143000000000001</v>
      </c>
      <c r="J4219" s="5">
        <v>0</v>
      </c>
      <c r="K4219" s="5">
        <v>1.8220000000000001</v>
      </c>
      <c r="L4219" s="5">
        <v>30.879000000000001</v>
      </c>
      <c r="M4219" s="5">
        <v>0</v>
      </c>
      <c r="N4219" s="5">
        <v>30.248999999999999</v>
      </c>
      <c r="O4219" s="5">
        <v>601010</v>
      </c>
      <c r="P4219" s="3"/>
      <c r="Q4219" s="3"/>
    </row>
    <row r="4220" spans="1:17" x14ac:dyDescent="0.2">
      <c r="A4220" s="2">
        <v>2009</v>
      </c>
      <c r="B4220" s="1" t="s">
        <v>559</v>
      </c>
      <c r="C4220" s="2" t="s">
        <v>560</v>
      </c>
      <c r="D4220" s="2">
        <v>14.38</v>
      </c>
      <c r="E4220" s="2">
        <v>1986.826</v>
      </c>
      <c r="F4220" s="2">
        <v>1402.3979999999999</v>
      </c>
      <c r="G4220" s="2">
        <v>1533.6</v>
      </c>
      <c r="H4220" s="2">
        <v>430.56599999999997</v>
      </c>
      <c r="I4220" s="2">
        <v>59.72</v>
      </c>
      <c r="J4220" s="2">
        <v>0</v>
      </c>
      <c r="K4220" s="2">
        <v>2.0099999999999998</v>
      </c>
      <c r="L4220" s="2">
        <v>33.338000000000001</v>
      </c>
      <c r="M4220" s="2">
        <v>0</v>
      </c>
      <c r="N4220" s="2">
        <v>37.210999999999999</v>
      </c>
      <c r="O4220" s="2">
        <v>601010</v>
      </c>
      <c r="P4220" s="3"/>
      <c r="Q4220" s="3"/>
    </row>
    <row r="4221" spans="1:17" x14ac:dyDescent="0.2">
      <c r="A4221" s="5">
        <v>2010</v>
      </c>
      <c r="B4221" s="4" t="s">
        <v>559</v>
      </c>
      <c r="C4221" s="5" t="s">
        <v>560</v>
      </c>
      <c r="D4221" s="5">
        <v>47.456000000000003</v>
      </c>
      <c r="E4221" s="5">
        <v>2176.0479999999998</v>
      </c>
      <c r="F4221" s="5">
        <v>1503.9570000000001</v>
      </c>
      <c r="G4221" s="5">
        <v>1635.42</v>
      </c>
      <c r="H4221" s="5">
        <v>518.50300000000004</v>
      </c>
      <c r="I4221" s="5">
        <v>58.689</v>
      </c>
      <c r="J4221" s="5">
        <v>0</v>
      </c>
      <c r="K4221" s="5">
        <v>1.1140000000000001</v>
      </c>
      <c r="L4221" s="5">
        <v>30.876999999999999</v>
      </c>
      <c r="M4221" s="5">
        <v>0</v>
      </c>
      <c r="N4221" s="5">
        <v>29.760999999999999</v>
      </c>
      <c r="O4221" s="5">
        <v>601010</v>
      </c>
      <c r="P4221" s="3"/>
      <c r="Q4221" s="3"/>
    </row>
    <row r="4222" spans="1:17" x14ac:dyDescent="0.2">
      <c r="A4222" s="2">
        <v>2011</v>
      </c>
      <c r="B4222" s="1" t="s">
        <v>559</v>
      </c>
      <c r="C4222" s="2" t="s">
        <v>560</v>
      </c>
      <c r="D4222" s="2">
        <v>58.679000000000002</v>
      </c>
      <c r="E4222" s="2">
        <v>2530.4679999999998</v>
      </c>
      <c r="F4222" s="2">
        <v>1649.7550000000001</v>
      </c>
      <c r="G4222" s="2">
        <v>1782.9690000000001</v>
      </c>
      <c r="H4222" s="2">
        <v>722.36800000000005</v>
      </c>
      <c r="I4222" s="2">
        <v>62.67</v>
      </c>
      <c r="J4222" s="2">
        <v>0</v>
      </c>
      <c r="K4222" s="2">
        <v>2.41</v>
      </c>
      <c r="L4222" s="2">
        <v>37.731999999999999</v>
      </c>
      <c r="M4222" s="2">
        <v>0</v>
      </c>
      <c r="N4222" s="2">
        <v>48.820999999999998</v>
      </c>
      <c r="O4222" s="2">
        <v>601010</v>
      </c>
      <c r="P4222" s="3"/>
      <c r="Q4222" s="3"/>
    </row>
    <row r="4223" spans="1:17" x14ac:dyDescent="0.2">
      <c r="A4223" s="5">
        <v>2012</v>
      </c>
      <c r="B4223" s="4" t="s">
        <v>559</v>
      </c>
      <c r="C4223" s="5" t="s">
        <v>560</v>
      </c>
      <c r="D4223" s="5">
        <v>9.8829999999999991</v>
      </c>
      <c r="E4223" s="5">
        <v>2751.0680000000002</v>
      </c>
      <c r="F4223" s="5">
        <v>1673.848</v>
      </c>
      <c r="G4223" s="5">
        <v>1801.2449999999999</v>
      </c>
      <c r="H4223" s="5">
        <v>918.76499999999999</v>
      </c>
      <c r="I4223" s="5">
        <v>64.620999999999995</v>
      </c>
      <c r="J4223" s="5">
        <v>0</v>
      </c>
      <c r="K4223" s="5">
        <v>2.7789999999999999</v>
      </c>
      <c r="L4223" s="5">
        <v>67.564999999999998</v>
      </c>
      <c r="M4223" s="5">
        <v>0</v>
      </c>
      <c r="N4223" s="5">
        <v>105.223</v>
      </c>
      <c r="O4223" s="5">
        <v>601010</v>
      </c>
      <c r="P4223" s="3"/>
      <c r="Q4223" s="3"/>
    </row>
    <row r="4224" spans="1:17" x14ac:dyDescent="0.2">
      <c r="A4224" s="2">
        <v>2013</v>
      </c>
      <c r="B4224" s="1" t="s">
        <v>559</v>
      </c>
      <c r="C4224" s="2" t="s">
        <v>560</v>
      </c>
      <c r="D4224" s="2">
        <v>133.69399999999999</v>
      </c>
      <c r="E4224" s="2">
        <v>6841.9250000000002</v>
      </c>
      <c r="F4224" s="2">
        <v>3472.7179999999998</v>
      </c>
      <c r="G4224" s="2">
        <v>3723.3380000000002</v>
      </c>
      <c r="H4224" s="2">
        <v>2951.8609999999999</v>
      </c>
      <c r="I4224" s="2">
        <v>81.066999999999993</v>
      </c>
      <c r="J4224" s="2">
        <v>0</v>
      </c>
      <c r="K4224" s="2">
        <v>1.131</v>
      </c>
      <c r="L4224" s="2">
        <v>38.17</v>
      </c>
      <c r="M4224" s="2">
        <v>0.89300000000000002</v>
      </c>
      <c r="N4224" s="2">
        <v>115.20699999999999</v>
      </c>
      <c r="O4224" s="2">
        <v>601010</v>
      </c>
      <c r="P4224" s="3"/>
      <c r="Q4224" s="3"/>
    </row>
    <row r="4225" spans="1:17" x14ac:dyDescent="0.2">
      <c r="A4225" s="5">
        <v>2014</v>
      </c>
      <c r="B4225" s="4" t="s">
        <v>559</v>
      </c>
      <c r="C4225" s="5" t="s">
        <v>560</v>
      </c>
      <c r="D4225" s="5">
        <v>53.582000000000001</v>
      </c>
      <c r="E4225" s="5">
        <v>6831.0280000000002</v>
      </c>
      <c r="F4225" s="5">
        <v>3524.5149999999999</v>
      </c>
      <c r="G4225" s="5">
        <v>3773.306</v>
      </c>
      <c r="H4225" s="5">
        <v>2896.4349999999999</v>
      </c>
      <c r="I4225" s="5">
        <v>125.675</v>
      </c>
      <c r="J4225" s="5">
        <v>0</v>
      </c>
      <c r="K4225" s="5">
        <v>7.9130000000000003</v>
      </c>
      <c r="L4225" s="5">
        <v>151.11799999999999</v>
      </c>
      <c r="M4225" s="5">
        <v>2.0499999999999998</v>
      </c>
      <c r="N4225" s="5">
        <v>147.96700000000001</v>
      </c>
      <c r="O4225" s="5">
        <v>601010</v>
      </c>
      <c r="P4225" s="3"/>
      <c r="Q4225" s="3"/>
    </row>
    <row r="4226" spans="1:17" x14ac:dyDescent="0.2">
      <c r="A4226" s="2">
        <v>2015</v>
      </c>
      <c r="B4226" s="1" t="s">
        <v>559</v>
      </c>
      <c r="C4226" s="2" t="s">
        <v>560</v>
      </c>
      <c r="D4226" s="2">
        <v>63.640999999999998</v>
      </c>
      <c r="E4226" s="2">
        <v>6847.7809999999999</v>
      </c>
      <c r="F4226" s="2">
        <v>3427.5680000000002</v>
      </c>
      <c r="G4226" s="2">
        <v>3681.7080000000001</v>
      </c>
      <c r="H4226" s="2">
        <v>3000.3470000000002</v>
      </c>
      <c r="I4226" s="2">
        <v>123.999</v>
      </c>
      <c r="J4226" s="2">
        <v>0</v>
      </c>
      <c r="K4226" s="2">
        <v>18.457999999999998</v>
      </c>
      <c r="L4226" s="2">
        <v>352.41800000000001</v>
      </c>
      <c r="M4226" s="2">
        <v>1.673</v>
      </c>
      <c r="N4226" s="2">
        <v>332.28699999999998</v>
      </c>
      <c r="O4226" s="2">
        <v>601010</v>
      </c>
      <c r="P4226" s="3"/>
      <c r="Q4226" s="3"/>
    </row>
    <row r="4227" spans="1:17" x14ac:dyDescent="0.2">
      <c r="A4227" s="5">
        <v>2016</v>
      </c>
      <c r="B4227" s="4" t="s">
        <v>559</v>
      </c>
      <c r="C4227" s="5" t="s">
        <v>560</v>
      </c>
      <c r="D4227" s="5">
        <v>121.8</v>
      </c>
      <c r="E4227" s="5">
        <v>11604.491</v>
      </c>
      <c r="F4227" s="5">
        <v>4499.7120000000004</v>
      </c>
      <c r="G4227" s="5">
        <v>4952.317</v>
      </c>
      <c r="H4227" s="5">
        <v>6413.8919999999998</v>
      </c>
      <c r="I4227" s="5">
        <v>132.02000000000001</v>
      </c>
      <c r="J4227" s="5">
        <v>0</v>
      </c>
      <c r="K4227" s="5">
        <v>12.18</v>
      </c>
      <c r="L4227" s="5">
        <v>226.101</v>
      </c>
      <c r="M4227" s="5">
        <v>1.6990000000000001</v>
      </c>
      <c r="N4227" s="5">
        <v>212.22200000000001</v>
      </c>
      <c r="O4227" s="5">
        <v>601010</v>
      </c>
      <c r="P4227" s="3"/>
      <c r="Q4227" s="3"/>
    </row>
    <row r="4228" spans="1:17" x14ac:dyDescent="0.2">
      <c r="A4228" s="2">
        <v>2017</v>
      </c>
      <c r="B4228" s="1" t="s">
        <v>559</v>
      </c>
      <c r="C4228" s="2" t="s">
        <v>560</v>
      </c>
      <c r="D4228" s="2">
        <v>88.867000000000004</v>
      </c>
      <c r="E4228" s="2">
        <v>11491.919</v>
      </c>
      <c r="F4228" s="2">
        <v>4502.0569999999998</v>
      </c>
      <c r="G4228" s="2">
        <v>4907.6170000000002</v>
      </c>
      <c r="H4228" s="2">
        <v>6350.32</v>
      </c>
      <c r="I4228" s="2">
        <v>161.989</v>
      </c>
      <c r="J4228" s="2">
        <v>0</v>
      </c>
      <c r="K4228" s="2">
        <v>12.157</v>
      </c>
      <c r="L4228" s="2">
        <v>343.15499999999997</v>
      </c>
      <c r="M4228" s="2">
        <v>2.6190000000000002</v>
      </c>
      <c r="N4228" s="2">
        <v>328.37900000000002</v>
      </c>
      <c r="O4228" s="2">
        <v>601010</v>
      </c>
      <c r="P4228" s="3"/>
      <c r="Q4228" s="3"/>
    </row>
    <row r="4229" spans="1:17" x14ac:dyDescent="0.2">
      <c r="A4229" s="5">
        <v>2018</v>
      </c>
      <c r="B4229" s="4" t="s">
        <v>559</v>
      </c>
      <c r="C4229" s="5" t="s">
        <v>560</v>
      </c>
      <c r="D4229" s="5">
        <v>51.673000000000002</v>
      </c>
      <c r="E4229" s="5">
        <v>11323.781000000001</v>
      </c>
      <c r="F4229" s="5">
        <v>4528.3280000000004</v>
      </c>
      <c r="G4229" s="5">
        <v>4942.1779999999999</v>
      </c>
      <c r="H4229" s="5">
        <v>6159.2539999999999</v>
      </c>
      <c r="I4229" s="5">
        <v>175.64099999999999</v>
      </c>
      <c r="J4229" s="5">
        <v>0</v>
      </c>
      <c r="K4229" s="5">
        <v>8.1229999999999993</v>
      </c>
      <c r="L4229" s="5">
        <v>233.63300000000001</v>
      </c>
      <c r="M4229" s="5">
        <v>2.6110000000000002</v>
      </c>
      <c r="N4229" s="5">
        <v>222.899</v>
      </c>
      <c r="O4229" s="5">
        <v>601010</v>
      </c>
      <c r="P4229" s="3"/>
      <c r="Q4229" s="3"/>
    </row>
    <row r="4230" spans="1:17" x14ac:dyDescent="0.2">
      <c r="A4230" s="2">
        <v>2019</v>
      </c>
      <c r="B4230" s="1" t="s">
        <v>559</v>
      </c>
      <c r="C4230" s="2" t="s">
        <v>560</v>
      </c>
      <c r="D4230" s="2">
        <v>70.540999999999997</v>
      </c>
      <c r="E4230" s="2">
        <v>11230.45</v>
      </c>
      <c r="F4230" s="2">
        <v>4417.7169999999996</v>
      </c>
      <c r="G4230" s="2">
        <v>4926.8599999999997</v>
      </c>
      <c r="H4230" s="2">
        <v>6082.6959999999999</v>
      </c>
      <c r="I4230" s="2">
        <v>182.73599999999999</v>
      </c>
      <c r="J4230" s="2">
        <v>0</v>
      </c>
      <c r="K4230" s="2">
        <v>12.807</v>
      </c>
      <c r="L4230" s="2">
        <v>370.31400000000002</v>
      </c>
      <c r="M4230" s="2">
        <v>3.6960000000000002</v>
      </c>
      <c r="N4230" s="2">
        <v>353.81099999999998</v>
      </c>
      <c r="O4230" s="2">
        <v>601010</v>
      </c>
      <c r="P4230" s="3"/>
      <c r="Q4230" s="3"/>
    </row>
    <row r="4231" spans="1:17" x14ac:dyDescent="0.2">
      <c r="A4231" s="5">
        <v>2004</v>
      </c>
      <c r="B4231" s="4" t="s">
        <v>561</v>
      </c>
      <c r="C4231" s="5" t="s">
        <v>562</v>
      </c>
      <c r="D4231" s="5">
        <v>84.465000000000003</v>
      </c>
      <c r="E4231" s="5">
        <v>4637.0959999999995</v>
      </c>
      <c r="F4231" s="5">
        <v>3230.12</v>
      </c>
      <c r="G4231" s="5">
        <v>3403.3139999999999</v>
      </c>
      <c r="H4231" s="5">
        <v>1012.467</v>
      </c>
      <c r="I4231" s="5">
        <v>155.28</v>
      </c>
      <c r="J4231" s="5">
        <v>0</v>
      </c>
      <c r="K4231" s="5">
        <v>19.87</v>
      </c>
      <c r="L4231" s="5">
        <v>98.653000000000006</v>
      </c>
      <c r="M4231" s="5">
        <v>0</v>
      </c>
      <c r="N4231" s="5">
        <v>91.632999999999996</v>
      </c>
      <c r="O4231" s="5">
        <v>601010</v>
      </c>
      <c r="P4231" s="3"/>
      <c r="Q4231" s="3"/>
    </row>
    <row r="4232" spans="1:17" x14ac:dyDescent="0.2">
      <c r="A4232" s="2">
        <v>2005</v>
      </c>
      <c r="B4232" s="1" t="s">
        <v>561</v>
      </c>
      <c r="C4232" s="2" t="s">
        <v>562</v>
      </c>
      <c r="D4232" s="2">
        <v>209.77199999999999</v>
      </c>
      <c r="E4232" s="2">
        <v>7178.9440000000004</v>
      </c>
      <c r="F4232" s="2">
        <v>5424.73</v>
      </c>
      <c r="G4232" s="2">
        <v>5732.8059999999996</v>
      </c>
      <c r="H4232" s="2">
        <v>1161.329</v>
      </c>
      <c r="I4232" s="2">
        <v>259.904</v>
      </c>
      <c r="J4232" s="2">
        <v>0</v>
      </c>
      <c r="K4232" s="2">
        <v>12.45</v>
      </c>
      <c r="L4232" s="2">
        <v>78.605000000000004</v>
      </c>
      <c r="M4232" s="2">
        <v>-2.0310000000000001</v>
      </c>
      <c r="N4232" s="2">
        <v>71.686000000000007</v>
      </c>
      <c r="O4232" s="2">
        <v>601010</v>
      </c>
      <c r="P4232" s="3"/>
      <c r="Q4232" s="3"/>
    </row>
    <row r="4233" spans="1:17" x14ac:dyDescent="0.2">
      <c r="A4233" s="5">
        <v>2006</v>
      </c>
      <c r="B4233" s="4" t="s">
        <v>561</v>
      </c>
      <c r="C4233" s="5" t="s">
        <v>562</v>
      </c>
      <c r="D4233" s="5">
        <v>335.81099999999998</v>
      </c>
      <c r="E4233" s="5">
        <v>7562.1629999999996</v>
      </c>
      <c r="F4233" s="5">
        <v>4993.8789999999999</v>
      </c>
      <c r="G4233" s="5">
        <v>5298.4539999999997</v>
      </c>
      <c r="H4233" s="5">
        <v>1876.5260000000001</v>
      </c>
      <c r="I4233" s="5">
        <v>289.59399999999999</v>
      </c>
      <c r="J4233" s="5">
        <v>0</v>
      </c>
      <c r="K4233" s="5">
        <v>12.301</v>
      </c>
      <c r="L4233" s="5">
        <v>82.64</v>
      </c>
      <c r="M4233" s="5">
        <v>3.3000000000000002E-2</v>
      </c>
      <c r="N4233" s="5">
        <v>252.358</v>
      </c>
      <c r="O4233" s="5">
        <v>601010</v>
      </c>
      <c r="P4233" s="3"/>
      <c r="Q4233" s="3"/>
    </row>
    <row r="4234" spans="1:17" x14ac:dyDescent="0.2">
      <c r="A4234" s="2">
        <v>2007</v>
      </c>
      <c r="B4234" s="1" t="s">
        <v>561</v>
      </c>
      <c r="C4234" s="2" t="s">
        <v>562</v>
      </c>
      <c r="D4234" s="2">
        <v>153.65700000000001</v>
      </c>
      <c r="E4234" s="2">
        <v>7937.0969999999998</v>
      </c>
      <c r="F4234" s="2">
        <v>5762.9579999999996</v>
      </c>
      <c r="G4234" s="2">
        <v>6156.06</v>
      </c>
      <c r="H4234" s="2">
        <v>1233.3440000000001</v>
      </c>
      <c r="I4234" s="2">
        <v>282.13099999999997</v>
      </c>
      <c r="J4234" s="2">
        <v>0</v>
      </c>
      <c r="K4234" s="2">
        <v>15.026999999999999</v>
      </c>
      <c r="L4234" s="2">
        <v>96.566999999999993</v>
      </c>
      <c r="M4234" s="2">
        <v>-0.47</v>
      </c>
      <c r="N4234" s="2">
        <v>85.808000000000007</v>
      </c>
      <c r="O4234" s="2">
        <v>601010</v>
      </c>
      <c r="P4234" s="3"/>
      <c r="Q4234" s="3"/>
    </row>
    <row r="4235" spans="1:17" x14ac:dyDescent="0.2">
      <c r="A4235" s="5">
        <v>2008</v>
      </c>
      <c r="B4235" s="4" t="s">
        <v>561</v>
      </c>
      <c r="C4235" s="5" t="s">
        <v>562</v>
      </c>
      <c r="D4235" s="5">
        <v>128.23599999999999</v>
      </c>
      <c r="E4235" s="5">
        <v>8090.4350000000004</v>
      </c>
      <c r="F4235" s="5">
        <v>5975.2690000000002</v>
      </c>
      <c r="G4235" s="5">
        <v>6460.0749999999998</v>
      </c>
      <c r="H4235" s="5">
        <v>1364.299</v>
      </c>
      <c r="I4235" s="5">
        <v>314.637</v>
      </c>
      <c r="J4235" s="5">
        <v>0</v>
      </c>
      <c r="K4235" s="5">
        <v>17.821000000000002</v>
      </c>
      <c r="L4235" s="5">
        <v>118.91500000000001</v>
      </c>
      <c r="M4235" s="5">
        <v>1.1259999999999999</v>
      </c>
      <c r="N4235" s="5">
        <v>187.44</v>
      </c>
      <c r="O4235" s="5">
        <v>601010</v>
      </c>
      <c r="P4235" s="3"/>
      <c r="Q4235" s="3"/>
    </row>
    <row r="4236" spans="1:17" x14ac:dyDescent="0.2">
      <c r="A4236" s="2">
        <v>2009</v>
      </c>
      <c r="B4236" s="1" t="s">
        <v>561</v>
      </c>
      <c r="C4236" s="2" t="s">
        <v>562</v>
      </c>
      <c r="D4236" s="2">
        <v>134.874</v>
      </c>
      <c r="E4236" s="2">
        <v>7252.4709999999995</v>
      </c>
      <c r="F4236" s="2">
        <v>4531.634</v>
      </c>
      <c r="G4236" s="2">
        <v>5103.4139999999998</v>
      </c>
      <c r="H4236" s="2">
        <v>1857.5709999999999</v>
      </c>
      <c r="I4236" s="2">
        <v>288.339</v>
      </c>
      <c r="J4236" s="2">
        <v>0</v>
      </c>
      <c r="K4236" s="2">
        <v>23.024000000000001</v>
      </c>
      <c r="L4236" s="2">
        <v>170.13</v>
      </c>
      <c r="M4236" s="2">
        <v>-4.7610000000000001</v>
      </c>
      <c r="N4236" s="2">
        <v>120.742</v>
      </c>
      <c r="O4236" s="2">
        <v>601010</v>
      </c>
      <c r="P4236" s="3"/>
      <c r="Q4236" s="3"/>
    </row>
    <row r="4237" spans="1:17" x14ac:dyDescent="0.2">
      <c r="A4237" s="5">
        <v>2010</v>
      </c>
      <c r="B4237" s="4" t="s">
        <v>561</v>
      </c>
      <c r="C4237" s="5" t="s">
        <v>562</v>
      </c>
      <c r="D4237" s="5">
        <v>517.07899999999995</v>
      </c>
      <c r="E4237" s="5">
        <v>7645.01</v>
      </c>
      <c r="F4237" s="5">
        <v>3892.07</v>
      </c>
      <c r="G4237" s="5">
        <v>4445.6480000000001</v>
      </c>
      <c r="H4237" s="5">
        <v>2890.279</v>
      </c>
      <c r="I4237" s="5">
        <v>238.482</v>
      </c>
      <c r="J4237" s="5">
        <v>0</v>
      </c>
      <c r="K4237" s="5">
        <v>3.23</v>
      </c>
      <c r="L4237" s="5">
        <v>19.428000000000001</v>
      </c>
      <c r="M4237" s="5">
        <v>-9.202</v>
      </c>
      <c r="N4237" s="5">
        <v>25.19</v>
      </c>
      <c r="O4237" s="5">
        <v>601010</v>
      </c>
      <c r="P4237" s="3"/>
      <c r="Q4237" s="3"/>
    </row>
    <row r="4238" spans="1:17" x14ac:dyDescent="0.2">
      <c r="A4238" s="2">
        <v>2011</v>
      </c>
      <c r="B4238" s="1" t="s">
        <v>561</v>
      </c>
      <c r="C4238" s="2" t="s">
        <v>562</v>
      </c>
      <c r="D4238" s="2">
        <v>135.876</v>
      </c>
      <c r="E4238" s="2">
        <v>7938.549</v>
      </c>
      <c r="F4238" s="2">
        <v>4206.0739999999996</v>
      </c>
      <c r="G4238" s="2">
        <v>4773.8980000000001</v>
      </c>
      <c r="H4238" s="2">
        <v>2813.337</v>
      </c>
      <c r="I4238" s="2">
        <v>207.19</v>
      </c>
      <c r="J4238" s="2">
        <v>0</v>
      </c>
      <c r="K4238" s="2">
        <v>12.209</v>
      </c>
      <c r="L4238" s="2">
        <v>203.12100000000001</v>
      </c>
      <c r="M4238" s="2">
        <v>-6.11</v>
      </c>
      <c r="N4238" s="2">
        <v>156.86600000000001</v>
      </c>
      <c r="O4238" s="2">
        <v>601010</v>
      </c>
      <c r="P4238" s="3"/>
      <c r="Q4238" s="3"/>
    </row>
    <row r="4239" spans="1:17" x14ac:dyDescent="0.2">
      <c r="A4239" s="5">
        <v>2012</v>
      </c>
      <c r="B4239" s="4" t="s">
        <v>561</v>
      </c>
      <c r="C4239" s="5" t="s">
        <v>562</v>
      </c>
      <c r="D4239" s="5">
        <v>144.45099999999999</v>
      </c>
      <c r="E4239" s="5">
        <v>9311.2090000000007</v>
      </c>
      <c r="F4239" s="5">
        <v>5261.37</v>
      </c>
      <c r="G4239" s="5">
        <v>5894.9579999999996</v>
      </c>
      <c r="H4239" s="5">
        <v>3077.529</v>
      </c>
      <c r="I4239" s="5">
        <v>187.48099999999999</v>
      </c>
      <c r="J4239" s="5">
        <v>0</v>
      </c>
      <c r="K4239" s="5">
        <v>28.963000000000001</v>
      </c>
      <c r="L4239" s="5">
        <v>292.86500000000001</v>
      </c>
      <c r="M4239" s="5">
        <v>-4.1589999999999998</v>
      </c>
      <c r="N4239" s="5">
        <v>337.42599999999999</v>
      </c>
      <c r="O4239" s="5">
        <v>601010</v>
      </c>
      <c r="P4239" s="3"/>
      <c r="Q4239" s="3"/>
    </row>
    <row r="4240" spans="1:17" x14ac:dyDescent="0.2">
      <c r="A4240" s="2">
        <v>2013</v>
      </c>
      <c r="B4240" s="1" t="s">
        <v>561</v>
      </c>
      <c r="C4240" s="2" t="s">
        <v>562</v>
      </c>
      <c r="D4240" s="2">
        <v>86.558000000000007</v>
      </c>
      <c r="E4240" s="2">
        <v>9075.25</v>
      </c>
      <c r="F4240" s="2">
        <v>4582.7269999999999</v>
      </c>
      <c r="G4240" s="2">
        <v>5356.5330000000004</v>
      </c>
      <c r="H4240" s="2">
        <v>3358.7489999999998</v>
      </c>
      <c r="I4240" s="2">
        <v>208.07599999999999</v>
      </c>
      <c r="J4240" s="2">
        <v>0</v>
      </c>
      <c r="K4240" s="2">
        <v>28.869</v>
      </c>
      <c r="L4240" s="2">
        <v>157.33099999999999</v>
      </c>
      <c r="M4240" s="2">
        <v>-1.6919999999999999</v>
      </c>
      <c r="N4240" s="2">
        <v>420.09</v>
      </c>
      <c r="O4240" s="2">
        <v>601010</v>
      </c>
      <c r="P4240" s="3"/>
      <c r="Q4240" s="3"/>
    </row>
    <row r="4241" spans="1:17" x14ac:dyDescent="0.2">
      <c r="A4241" s="5">
        <v>2014</v>
      </c>
      <c r="B4241" s="4" t="s">
        <v>561</v>
      </c>
      <c r="C4241" s="5" t="s">
        <v>562</v>
      </c>
      <c r="D4241" s="5">
        <v>98.436999999999998</v>
      </c>
      <c r="E4241" s="5">
        <v>13121.778</v>
      </c>
      <c r="F4241" s="5">
        <v>6292.4</v>
      </c>
      <c r="G4241" s="5">
        <v>7081.9290000000001</v>
      </c>
      <c r="H4241" s="5">
        <v>5640.12</v>
      </c>
      <c r="I4241" s="5">
        <v>203.24799999999999</v>
      </c>
      <c r="J4241" s="5">
        <v>0</v>
      </c>
      <c r="K4241" s="5">
        <v>107.889</v>
      </c>
      <c r="L4241" s="5">
        <v>1602.662</v>
      </c>
      <c r="M4241" s="5">
        <v>-4.2690000000000001</v>
      </c>
      <c r="N4241" s="5">
        <v>1499.0419999999999</v>
      </c>
      <c r="O4241" s="5">
        <v>601010</v>
      </c>
      <c r="P4241" s="3"/>
      <c r="Q4241" s="3"/>
    </row>
    <row r="4242" spans="1:17" x14ac:dyDescent="0.2">
      <c r="A4242" s="2">
        <v>2015</v>
      </c>
      <c r="B4242" s="1" t="s">
        <v>561</v>
      </c>
      <c r="C4242" s="2" t="s">
        <v>562</v>
      </c>
      <c r="D4242" s="2">
        <v>127.899</v>
      </c>
      <c r="E4242" s="2">
        <v>11258.575999999999</v>
      </c>
      <c r="F4242" s="2">
        <v>5283.7420000000002</v>
      </c>
      <c r="G4242" s="2">
        <v>6187.3370000000004</v>
      </c>
      <c r="H4242" s="2">
        <v>4715.4139999999998</v>
      </c>
      <c r="I4242" s="2">
        <v>224.995</v>
      </c>
      <c r="J4242" s="2">
        <v>0</v>
      </c>
      <c r="K4242" s="2">
        <v>35.35</v>
      </c>
      <c r="L4242" s="2">
        <v>519.68899999999996</v>
      </c>
      <c r="M4242" s="2">
        <v>-3.2229999999999999</v>
      </c>
      <c r="N4242" s="2">
        <v>487.56200000000001</v>
      </c>
      <c r="O4242" s="2">
        <v>601010</v>
      </c>
      <c r="P4242" s="3"/>
      <c r="Q4242" s="3"/>
    </row>
    <row r="4243" spans="1:17" x14ac:dyDescent="0.2">
      <c r="A4243" s="5">
        <v>2016</v>
      </c>
      <c r="B4243" s="4" t="s">
        <v>561</v>
      </c>
      <c r="C4243" s="5" t="s">
        <v>562</v>
      </c>
      <c r="D4243" s="5">
        <v>143.99700000000001</v>
      </c>
      <c r="E4243" s="5">
        <v>9958.1479999999992</v>
      </c>
      <c r="F4243" s="5">
        <v>4965.8999999999996</v>
      </c>
      <c r="G4243" s="5">
        <v>5530.98</v>
      </c>
      <c r="H4243" s="5">
        <v>4105.8869999999997</v>
      </c>
      <c r="I4243" s="5">
        <v>173.99100000000001</v>
      </c>
      <c r="J4243" s="5">
        <v>0</v>
      </c>
      <c r="K4243" s="5">
        <v>37.844000000000001</v>
      </c>
      <c r="L4243" s="5">
        <v>555.56100000000004</v>
      </c>
      <c r="M4243" s="5">
        <v>0.72199999999999998</v>
      </c>
      <c r="N4243" s="5">
        <v>516.995</v>
      </c>
      <c r="O4243" s="5">
        <v>601010</v>
      </c>
      <c r="P4243" s="3"/>
      <c r="Q4243" s="3"/>
    </row>
    <row r="4244" spans="1:17" x14ac:dyDescent="0.2">
      <c r="A4244" s="2">
        <v>2017</v>
      </c>
      <c r="B4244" s="1" t="s">
        <v>561</v>
      </c>
      <c r="C4244" s="2" t="s">
        <v>562</v>
      </c>
      <c r="D4244" s="2">
        <v>143.10499999999999</v>
      </c>
      <c r="E4244" s="2">
        <v>9605.8619999999992</v>
      </c>
      <c r="F4244" s="2">
        <v>5170.2640000000001</v>
      </c>
      <c r="G4244" s="2">
        <v>5637.8630000000003</v>
      </c>
      <c r="H4244" s="2">
        <v>3681.578</v>
      </c>
      <c r="I4244" s="2">
        <v>184.93600000000001</v>
      </c>
      <c r="J4244" s="2">
        <v>0</v>
      </c>
      <c r="K4244" s="2">
        <v>15.542999999999999</v>
      </c>
      <c r="L4244" s="2">
        <v>177.267</v>
      </c>
      <c r="M4244" s="2">
        <v>15.593999999999999</v>
      </c>
      <c r="N4244" s="2">
        <v>146.13</v>
      </c>
      <c r="O4244" s="2">
        <v>601010</v>
      </c>
      <c r="P4244" s="3"/>
      <c r="Q4244" s="3"/>
    </row>
    <row r="4245" spans="1:17" x14ac:dyDescent="0.2">
      <c r="A4245" s="5">
        <v>2018</v>
      </c>
      <c r="B4245" s="4" t="s">
        <v>561</v>
      </c>
      <c r="C4245" s="5" t="s">
        <v>562</v>
      </c>
      <c r="D4245" s="5">
        <v>149.30099999999999</v>
      </c>
      <c r="E4245" s="5">
        <v>9026.8080000000009</v>
      </c>
      <c r="F4245" s="5">
        <v>5360.9449999999997</v>
      </c>
      <c r="G4245" s="5">
        <v>5838.3760000000002</v>
      </c>
      <c r="H4245" s="5">
        <v>2950.232</v>
      </c>
      <c r="I4245" s="5">
        <v>198.38399999999999</v>
      </c>
      <c r="J4245" s="5">
        <v>0</v>
      </c>
      <c r="K4245" s="5">
        <v>8.952</v>
      </c>
      <c r="L4245" s="5">
        <v>65.367999999999995</v>
      </c>
      <c r="M4245" s="5">
        <v>-3.6040000000000001</v>
      </c>
      <c r="N4245" s="5">
        <v>60.02</v>
      </c>
      <c r="O4245" s="5">
        <v>601010</v>
      </c>
      <c r="P4245" s="3"/>
      <c r="Q4245" s="3"/>
    </row>
    <row r="4246" spans="1:17" x14ac:dyDescent="0.2">
      <c r="A4246" s="2">
        <v>2019</v>
      </c>
      <c r="B4246" s="1" t="s">
        <v>561</v>
      </c>
      <c r="C4246" s="2" t="s">
        <v>562</v>
      </c>
      <c r="D4246" s="2">
        <v>114.21599999999999</v>
      </c>
      <c r="E4246" s="2">
        <v>8853.5709999999999</v>
      </c>
      <c r="F4246" s="2">
        <v>5598.0770000000002</v>
      </c>
      <c r="G4246" s="2">
        <v>6022.6009999999997</v>
      </c>
      <c r="H4246" s="2">
        <v>2632.2620000000002</v>
      </c>
      <c r="I4246" s="2">
        <v>147.86799999999999</v>
      </c>
      <c r="J4246" s="2">
        <v>0</v>
      </c>
      <c r="K4246" s="2">
        <v>5.734</v>
      </c>
      <c r="L4246" s="2">
        <v>104.143</v>
      </c>
      <c r="M4246" s="2">
        <v>1.589</v>
      </c>
      <c r="N4246" s="2">
        <v>96.82</v>
      </c>
      <c r="O4246" s="2">
        <v>601010</v>
      </c>
      <c r="P4246" s="3"/>
      <c r="Q4246" s="3"/>
    </row>
    <row r="4247" spans="1:17" x14ac:dyDescent="0.2">
      <c r="A4247" s="5">
        <v>2004</v>
      </c>
      <c r="B4247" s="4" t="s">
        <v>563</v>
      </c>
      <c r="C4247" s="5" t="s">
        <v>564</v>
      </c>
      <c r="D4247" s="5">
        <v>770</v>
      </c>
      <c r="E4247" s="5">
        <v>8668</v>
      </c>
      <c r="F4247" s="5">
        <v>1325</v>
      </c>
      <c r="G4247" s="5">
        <v>4575</v>
      </c>
      <c r="H4247" s="5">
        <v>4081</v>
      </c>
      <c r="I4247" s="5">
        <v>115</v>
      </c>
      <c r="J4247" s="5">
        <v>146</v>
      </c>
      <c r="K4247" s="5">
        <v>-40</v>
      </c>
      <c r="L4247" s="5">
        <v>654</v>
      </c>
      <c r="M4247" s="5">
        <v>100</v>
      </c>
      <c r="N4247" s="5">
        <v>596</v>
      </c>
      <c r="O4247" s="5">
        <v>253010</v>
      </c>
      <c r="P4247" s="3"/>
      <c r="Q4247" s="3"/>
    </row>
    <row r="4248" spans="1:17" x14ac:dyDescent="0.2">
      <c r="A4248" s="2">
        <v>2005</v>
      </c>
      <c r="B4248" s="1" t="s">
        <v>563</v>
      </c>
      <c r="C4248" s="2" t="s">
        <v>564</v>
      </c>
      <c r="D4248" s="2">
        <v>203</v>
      </c>
      <c r="E4248" s="2">
        <v>8530</v>
      </c>
      <c r="F4248" s="2">
        <v>1737</v>
      </c>
      <c r="G4248" s="2">
        <v>5267</v>
      </c>
      <c r="H4248" s="2">
        <v>3252</v>
      </c>
      <c r="I4248" s="2">
        <v>136</v>
      </c>
      <c r="J4248" s="2">
        <v>79</v>
      </c>
      <c r="K4248" s="2">
        <v>-45</v>
      </c>
      <c r="L4248" s="2">
        <v>717</v>
      </c>
      <c r="M4248" s="2">
        <v>94</v>
      </c>
      <c r="N4248" s="2">
        <v>669</v>
      </c>
      <c r="O4248" s="2">
        <v>253010</v>
      </c>
      <c r="P4248" s="3"/>
      <c r="Q4248" s="3"/>
    </row>
    <row r="4249" spans="1:17" x14ac:dyDescent="0.2">
      <c r="A4249" s="5">
        <v>2006</v>
      </c>
      <c r="B4249" s="4" t="s">
        <v>563</v>
      </c>
      <c r="C4249" s="5" t="s">
        <v>564</v>
      </c>
      <c r="D4249" s="5">
        <v>193</v>
      </c>
      <c r="E4249" s="5">
        <v>8588</v>
      </c>
      <c r="F4249" s="5">
        <v>1914</v>
      </c>
      <c r="G4249" s="5">
        <v>5970</v>
      </c>
      <c r="H4249" s="5">
        <v>2618</v>
      </c>
      <c r="I4249" s="5">
        <v>156</v>
      </c>
      <c r="J4249" s="5">
        <v>45</v>
      </c>
      <c r="K4249" s="5">
        <v>-6</v>
      </c>
      <c r="L4249" s="5">
        <v>997</v>
      </c>
      <c r="M4249" s="5">
        <v>286</v>
      </c>
      <c r="N4249" s="5">
        <v>608</v>
      </c>
      <c r="O4249" s="5">
        <v>253010</v>
      </c>
      <c r="P4249" s="3"/>
      <c r="Q4249" s="3"/>
    </row>
    <row r="4250" spans="1:17" x14ac:dyDescent="0.2">
      <c r="A4250" s="2">
        <v>2007</v>
      </c>
      <c r="B4250" s="1" t="s">
        <v>563</v>
      </c>
      <c r="C4250" s="2" t="s">
        <v>564</v>
      </c>
      <c r="D4250" s="2">
        <v>332</v>
      </c>
      <c r="E4250" s="2">
        <v>8942</v>
      </c>
      <c r="F4250" s="2">
        <v>2965</v>
      </c>
      <c r="G4250" s="2">
        <v>7480</v>
      </c>
      <c r="H4250" s="2">
        <v>1429</v>
      </c>
      <c r="I4250" s="2">
        <v>220</v>
      </c>
      <c r="J4250" s="2">
        <v>38</v>
      </c>
      <c r="K4250" s="2">
        <v>-1</v>
      </c>
      <c r="L4250" s="2">
        <v>1137</v>
      </c>
      <c r="M4250" s="2">
        <v>441</v>
      </c>
      <c r="N4250" s="2">
        <v>696</v>
      </c>
      <c r="O4250" s="2">
        <v>253010</v>
      </c>
      <c r="P4250" s="3"/>
      <c r="Q4250" s="3"/>
    </row>
    <row r="4251" spans="1:17" x14ac:dyDescent="0.2">
      <c r="A4251" s="5">
        <v>2008</v>
      </c>
      <c r="B4251" s="4" t="s">
        <v>563</v>
      </c>
      <c r="C4251" s="5" t="s">
        <v>564</v>
      </c>
      <c r="D4251" s="5">
        <v>134</v>
      </c>
      <c r="E4251" s="5">
        <v>8903</v>
      </c>
      <c r="F4251" s="5">
        <v>3095</v>
      </c>
      <c r="G4251" s="5">
        <v>7512</v>
      </c>
      <c r="H4251" s="5">
        <v>1380</v>
      </c>
      <c r="I4251" s="5">
        <v>218</v>
      </c>
      <c r="J4251" s="5">
        <v>39</v>
      </c>
      <c r="K4251" s="5">
        <v>-15</v>
      </c>
      <c r="L4251" s="5">
        <v>694</v>
      </c>
      <c r="M4251" s="5">
        <v>350</v>
      </c>
      <c r="N4251" s="5">
        <v>362</v>
      </c>
      <c r="O4251" s="5">
        <v>253010</v>
      </c>
      <c r="P4251" s="3"/>
      <c r="Q4251" s="3"/>
    </row>
    <row r="4252" spans="1:17" x14ac:dyDescent="0.2">
      <c r="A4252" s="2">
        <v>2009</v>
      </c>
      <c r="B4252" s="1" t="s">
        <v>563</v>
      </c>
      <c r="C4252" s="2" t="s">
        <v>564</v>
      </c>
      <c r="D4252" s="2">
        <v>169</v>
      </c>
      <c r="E4252" s="2">
        <v>7933</v>
      </c>
      <c r="F4252" s="2">
        <v>2298</v>
      </c>
      <c r="G4252" s="2">
        <v>6791</v>
      </c>
      <c r="H4252" s="2">
        <v>1142</v>
      </c>
      <c r="I4252" s="2">
        <v>150</v>
      </c>
      <c r="J4252" s="2">
        <v>25</v>
      </c>
      <c r="K4252" s="2">
        <v>-7</v>
      </c>
      <c r="L4252" s="2">
        <v>-418</v>
      </c>
      <c r="M4252" s="2">
        <v>-65</v>
      </c>
      <c r="N4252" s="2">
        <v>-346</v>
      </c>
      <c r="O4252" s="2">
        <v>253010</v>
      </c>
      <c r="P4252" s="3"/>
      <c r="Q4252" s="3"/>
    </row>
    <row r="4253" spans="1:17" x14ac:dyDescent="0.2">
      <c r="A4253" s="5">
        <v>2010</v>
      </c>
      <c r="B4253" s="4" t="s">
        <v>563</v>
      </c>
      <c r="C4253" s="5" t="s">
        <v>564</v>
      </c>
      <c r="D4253" s="5">
        <v>560</v>
      </c>
      <c r="E4253" s="5">
        <v>8983</v>
      </c>
      <c r="F4253" s="5">
        <v>2829</v>
      </c>
      <c r="G4253" s="5">
        <v>7398</v>
      </c>
      <c r="H4253" s="5">
        <v>1585</v>
      </c>
      <c r="I4253" s="5">
        <v>190</v>
      </c>
      <c r="J4253" s="5">
        <v>19</v>
      </c>
      <c r="K4253" s="5">
        <v>0</v>
      </c>
      <c r="L4253" s="5">
        <v>551</v>
      </c>
      <c r="M4253" s="5">
        <v>93</v>
      </c>
      <c r="N4253" s="5">
        <v>458</v>
      </c>
      <c r="O4253" s="5">
        <v>253010</v>
      </c>
      <c r="P4253" s="3"/>
      <c r="Q4253" s="3"/>
    </row>
    <row r="4254" spans="1:17" x14ac:dyDescent="0.2">
      <c r="A4254" s="2">
        <v>2011</v>
      </c>
      <c r="B4254" s="1" t="s">
        <v>563</v>
      </c>
      <c r="C4254" s="2" t="s">
        <v>564</v>
      </c>
      <c r="D4254" s="2">
        <v>102</v>
      </c>
      <c r="E4254" s="2">
        <v>5910</v>
      </c>
      <c r="F4254" s="2">
        <v>2171</v>
      </c>
      <c r="G4254" s="2">
        <v>6691</v>
      </c>
      <c r="H4254" s="2">
        <v>-781</v>
      </c>
      <c r="I4254" s="2">
        <v>176</v>
      </c>
      <c r="J4254" s="2">
        <v>14</v>
      </c>
      <c r="K4254" s="2">
        <v>0</v>
      </c>
      <c r="L4254" s="2">
        <v>356</v>
      </c>
      <c r="M4254" s="2">
        <v>158</v>
      </c>
      <c r="N4254" s="2">
        <v>198</v>
      </c>
      <c r="O4254" s="2">
        <v>253010</v>
      </c>
      <c r="P4254" s="3"/>
      <c r="Q4254" s="3"/>
    </row>
    <row r="4255" spans="1:17" x14ac:dyDescent="0.2">
      <c r="A4255" s="5">
        <v>2012</v>
      </c>
      <c r="B4255" s="4" t="s">
        <v>563</v>
      </c>
      <c r="C4255" s="5" t="s">
        <v>564</v>
      </c>
      <c r="D4255" s="5">
        <v>88</v>
      </c>
      <c r="E4255" s="5">
        <v>6342</v>
      </c>
      <c r="F4255" s="5">
        <v>2935</v>
      </c>
      <c r="G4255" s="5">
        <v>7627</v>
      </c>
      <c r="H4255" s="5">
        <v>-1285</v>
      </c>
      <c r="I4255" s="5">
        <v>164</v>
      </c>
      <c r="J4255" s="5">
        <v>17</v>
      </c>
      <c r="K4255" s="5">
        <v>0</v>
      </c>
      <c r="L4255" s="5">
        <v>849</v>
      </c>
      <c r="M4255" s="5">
        <v>278</v>
      </c>
      <c r="N4255" s="5">
        <v>571</v>
      </c>
      <c r="O4255" s="5">
        <v>253010</v>
      </c>
      <c r="P4255" s="3"/>
      <c r="Q4255" s="3"/>
    </row>
    <row r="4256" spans="1:17" x14ac:dyDescent="0.2">
      <c r="A4256" s="2">
        <v>2013</v>
      </c>
      <c r="B4256" s="1" t="s">
        <v>563</v>
      </c>
      <c r="C4256" s="2" t="s">
        <v>564</v>
      </c>
      <c r="D4256" s="2">
        <v>126</v>
      </c>
      <c r="E4256" s="2">
        <v>6794</v>
      </c>
      <c r="F4256" s="2">
        <v>3199</v>
      </c>
      <c r="G4256" s="2">
        <v>8209</v>
      </c>
      <c r="H4256" s="2">
        <v>-1415</v>
      </c>
      <c r="I4256" s="2">
        <v>151</v>
      </c>
      <c r="J4256" s="2">
        <v>23</v>
      </c>
      <c r="K4256" s="2">
        <v>0</v>
      </c>
      <c r="L4256" s="2">
        <v>897</v>
      </c>
      <c r="M4256" s="2">
        <v>271</v>
      </c>
      <c r="N4256" s="2">
        <v>626</v>
      </c>
      <c r="O4256" s="2">
        <v>253010</v>
      </c>
      <c r="P4256" s="3"/>
      <c r="Q4256" s="3"/>
    </row>
    <row r="4257" spans="1:17" x14ac:dyDescent="0.2">
      <c r="A4257" s="5">
        <v>2014</v>
      </c>
      <c r="B4257" s="4" t="s">
        <v>563</v>
      </c>
      <c r="C4257" s="5" t="s">
        <v>564</v>
      </c>
      <c r="D4257" s="5">
        <v>104</v>
      </c>
      <c r="E4257" s="5">
        <v>6865</v>
      </c>
      <c r="F4257" s="5">
        <v>3781</v>
      </c>
      <c r="G4257" s="5">
        <v>9065</v>
      </c>
      <c r="H4257" s="5">
        <v>-2200</v>
      </c>
      <c r="I4257" s="5">
        <v>148</v>
      </c>
      <c r="J4257" s="5">
        <v>30</v>
      </c>
      <c r="K4257" s="5">
        <v>0</v>
      </c>
      <c r="L4257" s="5">
        <v>1088</v>
      </c>
      <c r="M4257" s="5">
        <v>335</v>
      </c>
      <c r="N4257" s="5">
        <v>753</v>
      </c>
      <c r="O4257" s="5">
        <v>253010</v>
      </c>
      <c r="P4257" s="3"/>
      <c r="Q4257" s="3"/>
    </row>
    <row r="4258" spans="1:17" x14ac:dyDescent="0.2">
      <c r="A4258" s="2">
        <v>2015</v>
      </c>
      <c r="B4258" s="1" t="s">
        <v>563</v>
      </c>
      <c r="C4258" s="2" t="s">
        <v>564</v>
      </c>
      <c r="D4258" s="2">
        <v>96</v>
      </c>
      <c r="E4258" s="2">
        <v>6082</v>
      </c>
      <c r="F4258" s="2">
        <v>4107</v>
      </c>
      <c r="G4258" s="2">
        <v>9672</v>
      </c>
      <c r="H4258" s="2">
        <v>-3590</v>
      </c>
      <c r="I4258" s="2">
        <v>176</v>
      </c>
      <c r="J4258" s="2">
        <v>29</v>
      </c>
      <c r="K4258" s="2">
        <v>0</v>
      </c>
      <c r="L4258" s="2">
        <v>1255</v>
      </c>
      <c r="M4258" s="2">
        <v>396</v>
      </c>
      <c r="N4258" s="2">
        <v>859</v>
      </c>
      <c r="O4258" s="2">
        <v>253010</v>
      </c>
      <c r="P4258" s="3"/>
      <c r="Q4258" s="3"/>
    </row>
    <row r="4259" spans="1:17" x14ac:dyDescent="0.2">
      <c r="A4259" s="5">
        <v>2016</v>
      </c>
      <c r="B4259" s="4" t="s">
        <v>563</v>
      </c>
      <c r="C4259" s="5" t="s">
        <v>564</v>
      </c>
      <c r="D4259" s="5">
        <v>858</v>
      </c>
      <c r="E4259" s="5">
        <v>24140</v>
      </c>
      <c r="F4259" s="5">
        <v>8506</v>
      </c>
      <c r="G4259" s="5">
        <v>18783</v>
      </c>
      <c r="H4259" s="5">
        <v>5357</v>
      </c>
      <c r="I4259" s="5">
        <v>213</v>
      </c>
      <c r="J4259" s="5">
        <v>35</v>
      </c>
      <c r="K4259" s="5">
        <v>0</v>
      </c>
      <c r="L4259" s="5">
        <v>1184</v>
      </c>
      <c r="M4259" s="5">
        <v>404</v>
      </c>
      <c r="N4259" s="5">
        <v>780</v>
      </c>
      <c r="O4259" s="5">
        <v>253010</v>
      </c>
      <c r="P4259" s="3"/>
      <c r="Q4259" s="3"/>
    </row>
    <row r="4260" spans="1:17" x14ac:dyDescent="0.2">
      <c r="A4260" s="2">
        <v>2017</v>
      </c>
      <c r="B4260" s="1" t="s">
        <v>563</v>
      </c>
      <c r="C4260" s="2" t="s">
        <v>564</v>
      </c>
      <c r="D4260" s="2">
        <v>383</v>
      </c>
      <c r="E4260" s="2">
        <v>23948</v>
      </c>
      <c r="F4260" s="2">
        <v>8238</v>
      </c>
      <c r="G4260" s="2">
        <v>20217</v>
      </c>
      <c r="H4260" s="2">
        <v>3731</v>
      </c>
      <c r="I4260" s="2">
        <v>289</v>
      </c>
      <c r="J4260" s="2">
        <v>38</v>
      </c>
      <c r="K4260" s="2">
        <v>0</v>
      </c>
      <c r="L4260" s="2">
        <v>2836</v>
      </c>
      <c r="M4260" s="2">
        <v>1464</v>
      </c>
      <c r="N4260" s="2">
        <v>1372</v>
      </c>
      <c r="O4260" s="2">
        <v>253010</v>
      </c>
      <c r="P4260" s="3"/>
      <c r="Q4260" s="3"/>
    </row>
    <row r="4261" spans="1:17" x14ac:dyDescent="0.2">
      <c r="A4261" s="5">
        <v>2018</v>
      </c>
      <c r="B4261" s="4" t="s">
        <v>563</v>
      </c>
      <c r="C4261" s="5" t="s">
        <v>564</v>
      </c>
      <c r="D4261" s="5">
        <v>316</v>
      </c>
      <c r="E4261" s="5">
        <v>23696</v>
      </c>
      <c r="F4261" s="5">
        <v>9347</v>
      </c>
      <c r="G4261" s="5">
        <v>21471</v>
      </c>
      <c r="H4261" s="5">
        <v>2225</v>
      </c>
      <c r="I4261" s="5">
        <v>340</v>
      </c>
      <c r="J4261" s="5">
        <v>22</v>
      </c>
      <c r="K4261" s="5">
        <v>0</v>
      </c>
      <c r="L4261" s="5">
        <v>2345</v>
      </c>
      <c r="M4261" s="5">
        <v>438</v>
      </c>
      <c r="N4261" s="5">
        <v>1907</v>
      </c>
      <c r="O4261" s="5">
        <v>253010</v>
      </c>
      <c r="P4261" s="3"/>
      <c r="Q4261" s="3"/>
    </row>
    <row r="4262" spans="1:17" x14ac:dyDescent="0.2">
      <c r="A4262" s="2">
        <v>2019</v>
      </c>
      <c r="B4262" s="1" t="s">
        <v>563</v>
      </c>
      <c r="C4262" s="2" t="s">
        <v>564</v>
      </c>
      <c r="D4262" s="2">
        <v>225</v>
      </c>
      <c r="E4262" s="2">
        <v>25051</v>
      </c>
      <c r="F4262" s="2">
        <v>11952</v>
      </c>
      <c r="G4262" s="2">
        <v>24348</v>
      </c>
      <c r="H4262" s="2">
        <v>703</v>
      </c>
      <c r="I4262" s="2">
        <v>394</v>
      </c>
      <c r="J4262" s="2">
        <v>26</v>
      </c>
      <c r="K4262" s="2">
        <v>0</v>
      </c>
      <c r="L4262" s="2">
        <v>1599</v>
      </c>
      <c r="M4262" s="2">
        <v>326</v>
      </c>
      <c r="N4262" s="2">
        <v>1273</v>
      </c>
      <c r="O4262" s="2">
        <v>253010</v>
      </c>
      <c r="P4262" s="3"/>
      <c r="Q4262" s="3"/>
    </row>
    <row r="4263" spans="1:17" x14ac:dyDescent="0.2">
      <c r="A4263" s="5">
        <v>2004</v>
      </c>
      <c r="B4263" s="4" t="s">
        <v>565</v>
      </c>
      <c r="C4263" s="5" t="s">
        <v>566</v>
      </c>
      <c r="D4263" s="5">
        <v>1256</v>
      </c>
      <c r="E4263" s="5">
        <v>12541</v>
      </c>
      <c r="F4263" s="5">
        <v>4267</v>
      </c>
      <c r="G4263" s="5">
        <v>7118</v>
      </c>
      <c r="H4263" s="5">
        <v>5423</v>
      </c>
      <c r="I4263" s="5">
        <v>217</v>
      </c>
      <c r="J4263" s="5">
        <v>17</v>
      </c>
      <c r="K4263" s="5">
        <v>19</v>
      </c>
      <c r="L4263" s="5">
        <v>1518</v>
      </c>
      <c r="M4263" s="5">
        <v>569</v>
      </c>
      <c r="N4263" s="5">
        <v>893</v>
      </c>
      <c r="O4263" s="5">
        <v>201020</v>
      </c>
      <c r="P4263" s="3"/>
      <c r="Q4263" s="3"/>
    </row>
    <row r="4264" spans="1:17" x14ac:dyDescent="0.2">
      <c r="A4264" s="2">
        <v>2005</v>
      </c>
      <c r="B4264" s="1" t="s">
        <v>565</v>
      </c>
      <c r="C4264" s="2" t="s">
        <v>566</v>
      </c>
      <c r="D4264" s="2">
        <v>1964</v>
      </c>
      <c r="E4264" s="2">
        <v>12559</v>
      </c>
      <c r="F4264" s="2">
        <v>4747</v>
      </c>
      <c r="G4264" s="2">
        <v>7622</v>
      </c>
      <c r="H4264" s="2">
        <v>4848</v>
      </c>
      <c r="I4264" s="2">
        <v>247</v>
      </c>
      <c r="J4264" s="2">
        <v>43</v>
      </c>
      <c r="K4264" s="2">
        <v>22</v>
      </c>
      <c r="L4264" s="2">
        <v>1412</v>
      </c>
      <c r="M4264" s="2">
        <v>518</v>
      </c>
      <c r="N4264" s="2">
        <v>940</v>
      </c>
      <c r="O4264" s="2">
        <v>201020</v>
      </c>
      <c r="P4264" s="3"/>
      <c r="Q4264" s="3"/>
    </row>
    <row r="4265" spans="1:17" x14ac:dyDescent="0.2">
      <c r="A4265" s="5">
        <v>2006</v>
      </c>
      <c r="B4265" s="4" t="s">
        <v>565</v>
      </c>
      <c r="C4265" s="5" t="s">
        <v>566</v>
      </c>
      <c r="D4265" s="5">
        <v>1958</v>
      </c>
      <c r="E4265" s="5">
        <v>12325</v>
      </c>
      <c r="F4265" s="5">
        <v>4979</v>
      </c>
      <c r="G4265" s="5">
        <v>7746</v>
      </c>
      <c r="H4265" s="5">
        <v>4471</v>
      </c>
      <c r="I4265" s="5">
        <v>240</v>
      </c>
      <c r="J4265" s="5">
        <v>49</v>
      </c>
      <c r="K4265" s="5">
        <v>27</v>
      </c>
      <c r="L4265" s="5">
        <v>900</v>
      </c>
      <c r="M4265" s="5">
        <v>412</v>
      </c>
      <c r="N4265" s="5">
        <v>488</v>
      </c>
      <c r="O4265" s="5">
        <v>201020</v>
      </c>
      <c r="P4265" s="3"/>
      <c r="Q4265" s="3"/>
    </row>
    <row r="4266" spans="1:17" x14ac:dyDescent="0.2">
      <c r="A4266" s="2">
        <v>2007</v>
      </c>
      <c r="B4266" s="1" t="s">
        <v>565</v>
      </c>
      <c r="C4266" s="2" t="s">
        <v>566</v>
      </c>
      <c r="D4266" s="2">
        <v>922</v>
      </c>
      <c r="E4266" s="2">
        <v>10907</v>
      </c>
      <c r="F4266" s="2">
        <v>4088</v>
      </c>
      <c r="G4266" s="2">
        <v>6765</v>
      </c>
      <c r="H4266" s="2">
        <v>4025</v>
      </c>
      <c r="I4266" s="2">
        <v>258</v>
      </c>
      <c r="J4266" s="2">
        <v>40</v>
      </c>
      <c r="K4266" s="2">
        <v>37</v>
      </c>
      <c r="L4266" s="2">
        <v>770</v>
      </c>
      <c r="M4266" s="2">
        <v>336</v>
      </c>
      <c r="N4266" s="2">
        <v>386</v>
      </c>
      <c r="O4266" s="2">
        <v>201020</v>
      </c>
      <c r="P4266" s="3"/>
      <c r="Q4266" s="3"/>
    </row>
    <row r="4267" spans="1:17" x14ac:dyDescent="0.2">
      <c r="A4267" s="5">
        <v>2008</v>
      </c>
      <c r="B4267" s="4" t="s">
        <v>565</v>
      </c>
      <c r="C4267" s="5" t="s">
        <v>566</v>
      </c>
      <c r="D4267" s="5">
        <v>1028</v>
      </c>
      <c r="E4267" s="5">
        <v>9483</v>
      </c>
      <c r="F4267" s="5">
        <v>3986</v>
      </c>
      <c r="G4267" s="5">
        <v>6502</v>
      </c>
      <c r="H4267" s="5">
        <v>2846</v>
      </c>
      <c r="I4267" s="5">
        <v>228</v>
      </c>
      <c r="J4267" s="5">
        <v>24</v>
      </c>
      <c r="K4267" s="5">
        <v>39</v>
      </c>
      <c r="L4267" s="5">
        <v>-211</v>
      </c>
      <c r="M4267" s="5">
        <v>132</v>
      </c>
      <c r="N4267" s="5">
        <v>-391</v>
      </c>
      <c r="O4267" s="5">
        <v>201020</v>
      </c>
      <c r="P4267" s="3"/>
      <c r="Q4267" s="3"/>
    </row>
    <row r="4268" spans="1:17" x14ac:dyDescent="0.2">
      <c r="A4268" s="2">
        <v>2009</v>
      </c>
      <c r="B4268" s="1" t="s">
        <v>565</v>
      </c>
      <c r="C4268" s="2" t="s">
        <v>566</v>
      </c>
      <c r="D4268" s="2">
        <v>1413</v>
      </c>
      <c r="E4268" s="2">
        <v>9175</v>
      </c>
      <c r="F4268" s="2">
        <v>3968</v>
      </c>
      <c r="G4268" s="2">
        <v>6358</v>
      </c>
      <c r="H4268" s="2">
        <v>2629</v>
      </c>
      <c r="I4268" s="2">
        <v>225</v>
      </c>
      <c r="J4268" s="2">
        <v>9</v>
      </c>
      <c r="K4268" s="2">
        <v>38</v>
      </c>
      <c r="L4268" s="2">
        <v>-151</v>
      </c>
      <c r="M4268" s="2">
        <v>-49</v>
      </c>
      <c r="N4268" s="2">
        <v>-183</v>
      </c>
      <c r="O4268" s="2">
        <v>201020</v>
      </c>
      <c r="P4268" s="3"/>
      <c r="Q4268" s="3"/>
    </row>
    <row r="4269" spans="1:17" x14ac:dyDescent="0.2">
      <c r="A4269" s="5">
        <v>2010</v>
      </c>
      <c r="B4269" s="4" t="s">
        <v>565</v>
      </c>
      <c r="C4269" s="5" t="s">
        <v>566</v>
      </c>
      <c r="D4269" s="5">
        <v>1715</v>
      </c>
      <c r="E4269" s="5">
        <v>8140</v>
      </c>
      <c r="F4269" s="5">
        <v>4098</v>
      </c>
      <c r="G4269" s="5">
        <v>6558</v>
      </c>
      <c r="H4269" s="5">
        <v>1384</v>
      </c>
      <c r="I4269" s="5">
        <v>251</v>
      </c>
      <c r="J4269" s="5">
        <v>7</v>
      </c>
      <c r="K4269" s="5">
        <v>41</v>
      </c>
      <c r="L4269" s="5">
        <v>-777</v>
      </c>
      <c r="M4269" s="5">
        <v>225</v>
      </c>
      <c r="N4269" s="5">
        <v>-1043</v>
      </c>
      <c r="O4269" s="5">
        <v>201020</v>
      </c>
      <c r="P4269" s="3"/>
      <c r="Q4269" s="3"/>
    </row>
    <row r="4270" spans="1:17" x14ac:dyDescent="0.2">
      <c r="A4270" s="2">
        <v>2011</v>
      </c>
      <c r="B4270" s="1" t="s">
        <v>565</v>
      </c>
      <c r="C4270" s="2" t="s">
        <v>566</v>
      </c>
      <c r="D4270" s="2">
        <v>1656</v>
      </c>
      <c r="E4270" s="2">
        <v>7297</v>
      </c>
      <c r="F4270" s="2">
        <v>4025</v>
      </c>
      <c r="G4270" s="2">
        <v>6555</v>
      </c>
      <c r="H4270" s="2">
        <v>527</v>
      </c>
      <c r="I4270" s="2">
        <v>254</v>
      </c>
      <c r="J4270" s="2">
        <v>9</v>
      </c>
      <c r="K4270" s="2">
        <v>42</v>
      </c>
      <c r="L4270" s="2">
        <v>-472</v>
      </c>
      <c r="M4270" s="2">
        <v>-49</v>
      </c>
      <c r="N4270" s="2">
        <v>-575</v>
      </c>
      <c r="O4270" s="2">
        <v>201020</v>
      </c>
      <c r="P4270" s="3"/>
      <c r="Q4270" s="3"/>
    </row>
    <row r="4271" spans="1:17" x14ac:dyDescent="0.2">
      <c r="A4271" s="5">
        <v>2012</v>
      </c>
      <c r="B4271" s="4" t="s">
        <v>565</v>
      </c>
      <c r="C4271" s="5" t="s">
        <v>566</v>
      </c>
      <c r="D4271" s="5">
        <v>1351</v>
      </c>
      <c r="E4271" s="5">
        <v>6875</v>
      </c>
      <c r="F4271" s="5">
        <v>3628</v>
      </c>
      <c r="G4271" s="5">
        <v>6341</v>
      </c>
      <c r="H4271" s="5">
        <v>322</v>
      </c>
      <c r="I4271" s="5">
        <v>254</v>
      </c>
      <c r="J4271" s="5">
        <v>7</v>
      </c>
      <c r="K4271" s="5">
        <v>35</v>
      </c>
      <c r="L4271" s="5">
        <v>42</v>
      </c>
      <c r="M4271" s="5">
        <v>83</v>
      </c>
      <c r="N4271" s="5">
        <v>-114</v>
      </c>
      <c r="O4271" s="5">
        <v>201020</v>
      </c>
      <c r="P4271" s="3"/>
      <c r="Q4271" s="3"/>
    </row>
    <row r="4272" spans="1:17" x14ac:dyDescent="0.2">
      <c r="A4272" s="2">
        <v>2013</v>
      </c>
      <c r="B4272" s="1" t="s">
        <v>565</v>
      </c>
      <c r="C4272" s="2" t="s">
        <v>566</v>
      </c>
      <c r="D4272" s="2">
        <v>1544</v>
      </c>
      <c r="E4272" s="2">
        <v>6933</v>
      </c>
      <c r="F4272" s="2">
        <v>3427</v>
      </c>
      <c r="G4272" s="2">
        <v>6170</v>
      </c>
      <c r="H4272" s="2">
        <v>535</v>
      </c>
      <c r="I4272" s="2">
        <v>235</v>
      </c>
      <c r="J4272" s="2">
        <v>5</v>
      </c>
      <c r="K4272" s="2">
        <v>41</v>
      </c>
      <c r="L4272" s="2">
        <v>434</v>
      </c>
      <c r="M4272" s="2">
        <v>111</v>
      </c>
      <c r="N4272" s="2">
        <v>272</v>
      </c>
      <c r="O4272" s="2">
        <v>201020</v>
      </c>
      <c r="P4272" s="3"/>
      <c r="Q4272" s="3"/>
    </row>
    <row r="4273" spans="1:17" x14ac:dyDescent="0.2">
      <c r="A4273" s="5">
        <v>2014</v>
      </c>
      <c r="B4273" s="4" t="s">
        <v>565</v>
      </c>
      <c r="C4273" s="5" t="s">
        <v>566</v>
      </c>
      <c r="D4273" s="5">
        <v>1689</v>
      </c>
      <c r="E4273" s="5">
        <v>7167</v>
      </c>
      <c r="F4273" s="5">
        <v>3424</v>
      </c>
      <c r="G4273" s="5">
        <v>6039</v>
      </c>
      <c r="H4273" s="5">
        <v>924</v>
      </c>
      <c r="I4273" s="5">
        <v>225</v>
      </c>
      <c r="J4273" s="5">
        <v>4</v>
      </c>
      <c r="K4273" s="5">
        <v>47</v>
      </c>
      <c r="L4273" s="5">
        <v>575</v>
      </c>
      <c r="M4273" s="5">
        <v>-333</v>
      </c>
      <c r="N4273" s="5">
        <v>856</v>
      </c>
      <c r="O4273" s="5">
        <v>201020</v>
      </c>
      <c r="P4273" s="3"/>
      <c r="Q4273" s="3"/>
    </row>
    <row r="4274" spans="1:17" x14ac:dyDescent="0.2">
      <c r="A4274" s="2">
        <v>2015</v>
      </c>
      <c r="B4274" s="1" t="s">
        <v>565</v>
      </c>
      <c r="C4274" s="2" t="s">
        <v>566</v>
      </c>
      <c r="D4274" s="2">
        <v>1716</v>
      </c>
      <c r="E4274" s="2">
        <v>5680</v>
      </c>
      <c r="F4274" s="2">
        <v>3423</v>
      </c>
      <c r="G4274" s="2">
        <v>5622</v>
      </c>
      <c r="H4274" s="2">
        <v>-135</v>
      </c>
      <c r="I4274" s="2">
        <v>225</v>
      </c>
      <c r="J4274" s="2">
        <v>3</v>
      </c>
      <c r="K4274" s="2">
        <v>39</v>
      </c>
      <c r="L4274" s="2">
        <v>689</v>
      </c>
      <c r="M4274" s="2">
        <v>293</v>
      </c>
      <c r="N4274" s="2">
        <v>355</v>
      </c>
      <c r="O4274" s="2">
        <v>201020</v>
      </c>
      <c r="P4274" s="3"/>
      <c r="Q4274" s="3"/>
    </row>
    <row r="4275" spans="1:17" x14ac:dyDescent="0.2">
      <c r="A4275" s="5">
        <v>2016</v>
      </c>
      <c r="B4275" s="4" t="s">
        <v>565</v>
      </c>
      <c r="C4275" s="5" t="s">
        <v>566</v>
      </c>
      <c r="D4275" s="5">
        <v>1191</v>
      </c>
      <c r="E4275" s="5">
        <v>5137</v>
      </c>
      <c r="F4275" s="5">
        <v>2997</v>
      </c>
      <c r="G4275" s="5">
        <v>5240</v>
      </c>
      <c r="H4275" s="5">
        <v>-298</v>
      </c>
      <c r="I4275" s="5">
        <v>189</v>
      </c>
      <c r="J4275" s="5">
        <v>4</v>
      </c>
      <c r="K4275" s="5">
        <v>43</v>
      </c>
      <c r="L4275" s="5">
        <v>830</v>
      </c>
      <c r="M4275" s="5">
        <v>296</v>
      </c>
      <c r="N4275" s="5">
        <v>491</v>
      </c>
      <c r="O4275" s="5">
        <v>201020</v>
      </c>
      <c r="P4275" s="3"/>
      <c r="Q4275" s="3"/>
    </row>
    <row r="4276" spans="1:17" x14ac:dyDescent="0.2">
      <c r="A4276" s="2">
        <v>2017</v>
      </c>
      <c r="B4276" s="1" t="s">
        <v>565</v>
      </c>
      <c r="C4276" s="2" t="s">
        <v>566</v>
      </c>
      <c r="D4276" s="2">
        <v>1302</v>
      </c>
      <c r="E4276" s="2">
        <v>5488</v>
      </c>
      <c r="F4276" s="2">
        <v>3085</v>
      </c>
      <c r="G4276" s="2">
        <v>5312</v>
      </c>
      <c r="H4276" s="2">
        <v>-60</v>
      </c>
      <c r="I4276" s="2">
        <v>171</v>
      </c>
      <c r="J4276" s="2">
        <v>4</v>
      </c>
      <c r="K4276" s="2">
        <v>47</v>
      </c>
      <c r="L4276" s="2">
        <v>885</v>
      </c>
      <c r="M4276" s="2">
        <v>305</v>
      </c>
      <c r="N4276" s="2">
        <v>533</v>
      </c>
      <c r="O4276" s="2">
        <v>201020</v>
      </c>
      <c r="P4276" s="3"/>
      <c r="Q4276" s="3"/>
    </row>
    <row r="4277" spans="1:17" x14ac:dyDescent="0.2">
      <c r="A4277" s="5">
        <v>2018</v>
      </c>
      <c r="B4277" s="4" t="s">
        <v>565</v>
      </c>
      <c r="C4277" s="5" t="s">
        <v>566</v>
      </c>
      <c r="D4277" s="5">
        <v>559</v>
      </c>
      <c r="E4277" s="5">
        <v>5393</v>
      </c>
      <c r="F4277" s="5">
        <v>2979</v>
      </c>
      <c r="G4277" s="5">
        <v>5324</v>
      </c>
      <c r="H4277" s="5">
        <v>-111</v>
      </c>
      <c r="I4277" s="5">
        <v>156</v>
      </c>
      <c r="J4277" s="5">
        <v>5</v>
      </c>
      <c r="K4277" s="5">
        <v>50</v>
      </c>
      <c r="L4277" s="5">
        <v>1042</v>
      </c>
      <c r="M4277" s="5">
        <v>258</v>
      </c>
      <c r="N4277" s="5">
        <v>734</v>
      </c>
      <c r="O4277" s="5">
        <v>201020</v>
      </c>
      <c r="P4277" s="3"/>
      <c r="Q4277" s="3"/>
    </row>
    <row r="4278" spans="1:17" x14ac:dyDescent="0.2">
      <c r="A4278" s="2">
        <v>2019</v>
      </c>
      <c r="B4278" s="1" t="s">
        <v>565</v>
      </c>
      <c r="C4278" s="2" t="s">
        <v>566</v>
      </c>
      <c r="D4278" s="2">
        <v>697</v>
      </c>
      <c r="E4278" s="2">
        <v>5027</v>
      </c>
      <c r="F4278" s="2">
        <v>2973</v>
      </c>
      <c r="G4278" s="2">
        <v>5083</v>
      </c>
      <c r="H4278" s="2">
        <v>-235</v>
      </c>
      <c r="I4278" s="2">
        <v>157</v>
      </c>
      <c r="J4278" s="2">
        <v>3</v>
      </c>
      <c r="K4278" s="2">
        <v>45</v>
      </c>
      <c r="L4278" s="2">
        <v>914</v>
      </c>
      <c r="M4278" s="2">
        <v>230</v>
      </c>
      <c r="N4278" s="2">
        <v>933</v>
      </c>
      <c r="O4278" s="2">
        <v>201020</v>
      </c>
      <c r="P4278" s="3"/>
      <c r="Q4278" s="3"/>
    </row>
    <row r="4279" spans="1:17" x14ac:dyDescent="0.2">
      <c r="A4279" s="5">
        <v>2004</v>
      </c>
      <c r="B4279" s="4" t="s">
        <v>567</v>
      </c>
      <c r="C4279" s="5" t="s">
        <v>568</v>
      </c>
      <c r="D4279" s="5">
        <v>1156.835</v>
      </c>
      <c r="E4279" s="5">
        <v>4756.4920000000002</v>
      </c>
      <c r="F4279" s="5">
        <v>589.13</v>
      </c>
      <c r="G4279" s="5">
        <v>2370.6799999999998</v>
      </c>
      <c r="H4279" s="5">
        <v>2385.8119999999999</v>
      </c>
      <c r="I4279" s="5">
        <v>77.763999999999996</v>
      </c>
      <c r="J4279" s="5">
        <v>19.683</v>
      </c>
      <c r="K4279" s="5"/>
      <c r="L4279" s="5">
        <v>696.25400000000002</v>
      </c>
      <c r="M4279" s="5">
        <v>123.53100000000001</v>
      </c>
      <c r="N4279" s="5">
        <v>572.72299999999996</v>
      </c>
      <c r="O4279" s="5">
        <v>252020</v>
      </c>
      <c r="P4279" s="3"/>
      <c r="Q4279" s="3"/>
    </row>
    <row r="4280" spans="1:17" x14ac:dyDescent="0.2">
      <c r="A4280" s="2">
        <v>2005</v>
      </c>
      <c r="B4280" s="1" t="s">
        <v>567</v>
      </c>
      <c r="C4280" s="2" t="s">
        <v>568</v>
      </c>
      <c r="D4280" s="2">
        <v>997.73400000000004</v>
      </c>
      <c r="E4280" s="2">
        <v>4372.3130000000001</v>
      </c>
      <c r="F4280" s="2">
        <v>625</v>
      </c>
      <c r="G4280" s="2">
        <v>2270.58</v>
      </c>
      <c r="H4280" s="2">
        <v>2101.7330000000002</v>
      </c>
      <c r="I4280" s="2">
        <v>76.489999999999995</v>
      </c>
      <c r="J4280" s="2">
        <v>34.210999999999999</v>
      </c>
      <c r="K4280" s="2"/>
      <c r="L4280" s="2">
        <v>652.04899999999998</v>
      </c>
      <c r="M4280" s="2">
        <v>235.03</v>
      </c>
      <c r="N4280" s="2">
        <v>417.01900000000001</v>
      </c>
      <c r="O4280" s="2">
        <v>252020</v>
      </c>
      <c r="P4280" s="3"/>
      <c r="Q4280" s="3"/>
    </row>
    <row r="4281" spans="1:17" x14ac:dyDescent="0.2">
      <c r="A4281" s="5">
        <v>2006</v>
      </c>
      <c r="B4281" s="4" t="s">
        <v>567</v>
      </c>
      <c r="C4281" s="5" t="s">
        <v>568</v>
      </c>
      <c r="D4281" s="5">
        <v>1205.5519999999999</v>
      </c>
      <c r="E4281" s="5">
        <v>4955.884</v>
      </c>
      <c r="F4281" s="5">
        <v>700</v>
      </c>
      <c r="G4281" s="5">
        <v>2522.91</v>
      </c>
      <c r="H4281" s="5">
        <v>2432.9740000000002</v>
      </c>
      <c r="I4281" s="5">
        <v>79.852999999999994</v>
      </c>
      <c r="J4281" s="5">
        <v>30.468</v>
      </c>
      <c r="K4281" s="5"/>
      <c r="L4281" s="5">
        <v>683.75599999999997</v>
      </c>
      <c r="M4281" s="5">
        <v>90.828999999999994</v>
      </c>
      <c r="N4281" s="5">
        <v>592.92700000000002</v>
      </c>
      <c r="O4281" s="5">
        <v>252020</v>
      </c>
      <c r="P4281" s="3"/>
      <c r="Q4281" s="3"/>
    </row>
    <row r="4282" spans="1:17" x14ac:dyDescent="0.2">
      <c r="A4282" s="2">
        <v>2007</v>
      </c>
      <c r="B4282" s="1" t="s">
        <v>567</v>
      </c>
      <c r="C4282" s="2" t="s">
        <v>568</v>
      </c>
      <c r="D4282" s="2">
        <v>901.14800000000002</v>
      </c>
      <c r="E4282" s="2">
        <v>4805.4549999999999</v>
      </c>
      <c r="F4282" s="2">
        <v>600</v>
      </c>
      <c r="G4282" s="2">
        <v>2498.7130000000002</v>
      </c>
      <c r="H4282" s="2">
        <v>2306.7420000000002</v>
      </c>
      <c r="I4282" s="2">
        <v>70.974000000000004</v>
      </c>
      <c r="J4282" s="2">
        <v>33.305</v>
      </c>
      <c r="K4282" s="2"/>
      <c r="L4282" s="2">
        <v>703.39800000000002</v>
      </c>
      <c r="M4282" s="2">
        <v>103.405</v>
      </c>
      <c r="N4282" s="2">
        <v>599.99300000000005</v>
      </c>
      <c r="O4282" s="2">
        <v>252020</v>
      </c>
      <c r="P4282" s="3"/>
      <c r="Q4282" s="3"/>
    </row>
    <row r="4283" spans="1:17" x14ac:dyDescent="0.2">
      <c r="A4283" s="5">
        <v>2008</v>
      </c>
      <c r="B4283" s="4" t="s">
        <v>567</v>
      </c>
      <c r="C4283" s="5" t="s">
        <v>568</v>
      </c>
      <c r="D4283" s="5">
        <v>702.99400000000003</v>
      </c>
      <c r="E4283" s="5">
        <v>4675.0389999999998</v>
      </c>
      <c r="F4283" s="5">
        <v>900</v>
      </c>
      <c r="G4283" s="5">
        <v>2557.904</v>
      </c>
      <c r="H4283" s="5">
        <v>2117.1350000000002</v>
      </c>
      <c r="I4283" s="5">
        <v>81.944000000000003</v>
      </c>
      <c r="J4283" s="5">
        <v>25.042999999999999</v>
      </c>
      <c r="K4283" s="5"/>
      <c r="L4283" s="5">
        <v>487.964</v>
      </c>
      <c r="M4283" s="5">
        <v>108.328</v>
      </c>
      <c r="N4283" s="5">
        <v>379.63600000000002</v>
      </c>
      <c r="O4283" s="5">
        <v>252020</v>
      </c>
      <c r="P4283" s="3"/>
      <c r="Q4283" s="3"/>
    </row>
    <row r="4284" spans="1:17" x14ac:dyDescent="0.2">
      <c r="A4284" s="2">
        <v>2009</v>
      </c>
      <c r="B4284" s="1" t="s">
        <v>567</v>
      </c>
      <c r="C4284" s="2" t="s">
        <v>568</v>
      </c>
      <c r="D4284" s="2">
        <v>1202.297</v>
      </c>
      <c r="E4284" s="2">
        <v>4780.5550000000003</v>
      </c>
      <c r="F4284" s="2">
        <v>750</v>
      </c>
      <c r="G4284" s="2">
        <v>2249.5659999999998</v>
      </c>
      <c r="H4284" s="2">
        <v>2530.989</v>
      </c>
      <c r="I4284" s="2">
        <v>71.843000000000004</v>
      </c>
      <c r="J4284" s="2">
        <v>8.0830000000000002</v>
      </c>
      <c r="K4284" s="2"/>
      <c r="L4284" s="2">
        <v>660.04700000000003</v>
      </c>
      <c r="M4284" s="2">
        <v>131.34299999999999</v>
      </c>
      <c r="N4284" s="2">
        <v>528.70399999999995</v>
      </c>
      <c r="O4284" s="2">
        <v>252020</v>
      </c>
      <c r="P4284" s="3"/>
      <c r="Q4284" s="3"/>
    </row>
    <row r="4285" spans="1:17" x14ac:dyDescent="0.2">
      <c r="A4285" s="5">
        <v>2010</v>
      </c>
      <c r="B4285" s="4" t="s">
        <v>567</v>
      </c>
      <c r="C4285" s="5" t="s">
        <v>568</v>
      </c>
      <c r="D4285" s="5">
        <v>1281.123</v>
      </c>
      <c r="E4285" s="5">
        <v>5417.7330000000002</v>
      </c>
      <c r="F4285" s="5">
        <v>1200</v>
      </c>
      <c r="G4285" s="5">
        <v>2789.1489999999999</v>
      </c>
      <c r="H4285" s="5">
        <v>2628.5839999999998</v>
      </c>
      <c r="I4285" s="5">
        <v>64.838999999999999</v>
      </c>
      <c r="J4285" s="5">
        <v>8.4339999999999993</v>
      </c>
      <c r="K4285" s="5"/>
      <c r="L4285" s="5">
        <v>846.82500000000005</v>
      </c>
      <c r="M4285" s="5">
        <v>161.96199999999999</v>
      </c>
      <c r="N4285" s="5">
        <v>684.86300000000006</v>
      </c>
      <c r="O4285" s="5">
        <v>252020</v>
      </c>
      <c r="P4285" s="3"/>
      <c r="Q4285" s="3"/>
    </row>
    <row r="4286" spans="1:17" x14ac:dyDescent="0.2">
      <c r="A4286" s="2">
        <v>2011</v>
      </c>
      <c r="B4286" s="1" t="s">
        <v>567</v>
      </c>
      <c r="C4286" s="2" t="s">
        <v>568</v>
      </c>
      <c r="D4286" s="2">
        <v>1369.1130000000001</v>
      </c>
      <c r="E4286" s="2">
        <v>5671.6379999999999</v>
      </c>
      <c r="F4286" s="2">
        <v>1550</v>
      </c>
      <c r="G4286" s="2">
        <v>3061.0349999999999</v>
      </c>
      <c r="H4286" s="2">
        <v>2610.6030000000001</v>
      </c>
      <c r="I4286" s="2">
        <v>75.331999999999994</v>
      </c>
      <c r="J4286" s="2">
        <v>8.093</v>
      </c>
      <c r="K4286" s="2"/>
      <c r="L4286" s="2">
        <v>970.673</v>
      </c>
      <c r="M4286" s="2">
        <v>202.16499999999999</v>
      </c>
      <c r="N4286" s="2">
        <v>768.50800000000004</v>
      </c>
      <c r="O4286" s="2">
        <v>252020</v>
      </c>
      <c r="P4286" s="3"/>
      <c r="Q4286" s="3"/>
    </row>
    <row r="4287" spans="1:17" x14ac:dyDescent="0.2">
      <c r="A4287" s="5">
        <v>2012</v>
      </c>
      <c r="B4287" s="4" t="s">
        <v>567</v>
      </c>
      <c r="C4287" s="5" t="s">
        <v>568</v>
      </c>
      <c r="D4287" s="5">
        <v>1335.711</v>
      </c>
      <c r="E4287" s="5">
        <v>6526.7849999999999</v>
      </c>
      <c r="F4287" s="5">
        <v>1500</v>
      </c>
      <c r="G4287" s="5">
        <v>3459.741</v>
      </c>
      <c r="H4287" s="5">
        <v>3067.0439999999999</v>
      </c>
      <c r="I4287" s="5">
        <v>88.834999999999994</v>
      </c>
      <c r="J4287" s="5">
        <v>6.8410000000000002</v>
      </c>
      <c r="K4287" s="5"/>
      <c r="L4287" s="5">
        <v>945.04499999999996</v>
      </c>
      <c r="M4287" s="5">
        <v>168.58099999999999</v>
      </c>
      <c r="N4287" s="5">
        <v>776.46400000000006</v>
      </c>
      <c r="O4287" s="5">
        <v>252020</v>
      </c>
      <c r="P4287" s="3"/>
      <c r="Q4287" s="3"/>
    </row>
    <row r="4288" spans="1:17" x14ac:dyDescent="0.2">
      <c r="A4288" s="2">
        <v>2013</v>
      </c>
      <c r="B4288" s="1" t="s">
        <v>567</v>
      </c>
      <c r="C4288" s="2" t="s">
        <v>568</v>
      </c>
      <c r="D4288" s="2">
        <v>1039.2159999999999</v>
      </c>
      <c r="E4288" s="2">
        <v>6439.6260000000002</v>
      </c>
      <c r="F4288" s="2">
        <v>1600</v>
      </c>
      <c r="G4288" s="2">
        <v>3188.067</v>
      </c>
      <c r="H4288" s="2">
        <v>3251.5590000000002</v>
      </c>
      <c r="I4288" s="2">
        <v>78.504999999999995</v>
      </c>
      <c r="J4288" s="2">
        <v>5.5549999999999997</v>
      </c>
      <c r="K4288" s="2"/>
      <c r="L4288" s="2">
        <v>1099.1279999999999</v>
      </c>
      <c r="M4288" s="2">
        <v>195.184</v>
      </c>
      <c r="N4288" s="2">
        <v>903.94399999999996</v>
      </c>
      <c r="O4288" s="2">
        <v>252020</v>
      </c>
      <c r="P4288" s="3"/>
      <c r="Q4288" s="3"/>
    </row>
    <row r="4289" spans="1:17" x14ac:dyDescent="0.2">
      <c r="A4289" s="5">
        <v>2014</v>
      </c>
      <c r="B4289" s="4" t="s">
        <v>567</v>
      </c>
      <c r="C4289" s="5" t="s">
        <v>568</v>
      </c>
      <c r="D4289" s="5">
        <v>971.65</v>
      </c>
      <c r="E4289" s="5">
        <v>6722.0460000000003</v>
      </c>
      <c r="F4289" s="5">
        <v>2100</v>
      </c>
      <c r="G4289" s="5">
        <v>3772.9749999999999</v>
      </c>
      <c r="H4289" s="5">
        <v>2949.0709999999999</v>
      </c>
      <c r="I4289" s="5">
        <v>79.271000000000001</v>
      </c>
      <c r="J4289" s="5">
        <v>7.3819999999999997</v>
      </c>
      <c r="K4289" s="5"/>
      <c r="L4289" s="5">
        <v>586.91</v>
      </c>
      <c r="M4289" s="5">
        <v>88.036000000000001</v>
      </c>
      <c r="N4289" s="5">
        <v>498.87400000000002</v>
      </c>
      <c r="O4289" s="5">
        <v>252020</v>
      </c>
      <c r="P4289" s="3"/>
      <c r="Q4289" s="3"/>
    </row>
    <row r="4290" spans="1:17" x14ac:dyDescent="0.2">
      <c r="A4290" s="2">
        <v>2015</v>
      </c>
      <c r="B4290" s="1" t="s">
        <v>567</v>
      </c>
      <c r="C4290" s="2" t="s">
        <v>568</v>
      </c>
      <c r="D4290" s="2">
        <v>892.81399999999996</v>
      </c>
      <c r="E4290" s="2">
        <v>6552.6890000000003</v>
      </c>
      <c r="F4290" s="2">
        <v>2100</v>
      </c>
      <c r="G4290" s="2">
        <v>3919.4349999999999</v>
      </c>
      <c r="H4290" s="2">
        <v>2633.2539999999999</v>
      </c>
      <c r="I4290" s="2">
        <v>85.27</v>
      </c>
      <c r="J4290" s="2">
        <v>7.23</v>
      </c>
      <c r="K4290" s="2"/>
      <c r="L4290" s="2">
        <v>463.91500000000002</v>
      </c>
      <c r="M4290" s="2">
        <v>94.498999999999995</v>
      </c>
      <c r="N4290" s="2">
        <v>369.416</v>
      </c>
      <c r="O4290" s="2">
        <v>252020</v>
      </c>
      <c r="P4290" s="3"/>
      <c r="Q4290" s="3"/>
    </row>
    <row r="4291" spans="1:17" x14ac:dyDescent="0.2">
      <c r="A4291" s="5">
        <v>2016</v>
      </c>
      <c r="B4291" s="4" t="s">
        <v>567</v>
      </c>
      <c r="C4291" s="5" t="s">
        <v>568</v>
      </c>
      <c r="D4291" s="5">
        <v>869.53099999999995</v>
      </c>
      <c r="E4291" s="5">
        <v>6493.7939999999999</v>
      </c>
      <c r="F4291" s="5">
        <v>2134.2710000000002</v>
      </c>
      <c r="G4291" s="5">
        <v>4086.0120000000002</v>
      </c>
      <c r="H4291" s="5">
        <v>2407.7820000000002</v>
      </c>
      <c r="I4291" s="5">
        <v>95.117999999999995</v>
      </c>
      <c r="J4291" s="5">
        <v>9.1440000000000001</v>
      </c>
      <c r="K4291" s="5"/>
      <c r="L4291" s="5">
        <v>409.74200000000002</v>
      </c>
      <c r="M4291" s="5">
        <v>91.72</v>
      </c>
      <c r="N4291" s="5">
        <v>318.02199999999999</v>
      </c>
      <c r="O4291" s="5">
        <v>252020</v>
      </c>
      <c r="P4291" s="3"/>
      <c r="Q4291" s="3"/>
    </row>
    <row r="4292" spans="1:17" x14ac:dyDescent="0.2">
      <c r="A4292" s="2">
        <v>2017</v>
      </c>
      <c r="B4292" s="1" t="s">
        <v>567</v>
      </c>
      <c r="C4292" s="2" t="s">
        <v>568</v>
      </c>
      <c r="D4292" s="2">
        <v>1079.221</v>
      </c>
      <c r="E4292" s="2">
        <v>6238.5029999999997</v>
      </c>
      <c r="F4292" s="2">
        <v>3123.1190000000001</v>
      </c>
      <c r="G4292" s="2">
        <v>4981.0479999999998</v>
      </c>
      <c r="H4292" s="2">
        <v>1257.4549999999999</v>
      </c>
      <c r="I4292" s="2">
        <v>105.214</v>
      </c>
      <c r="J4292" s="2">
        <v>7.7770000000000001</v>
      </c>
      <c r="K4292" s="2"/>
      <c r="L4292" s="2">
        <v>-504.98700000000002</v>
      </c>
      <c r="M4292" s="2">
        <v>548.84900000000005</v>
      </c>
      <c r="N4292" s="2">
        <v>-1053.836</v>
      </c>
      <c r="O4292" s="2">
        <v>252020</v>
      </c>
      <c r="P4292" s="3"/>
      <c r="Q4292" s="3"/>
    </row>
    <row r="4293" spans="1:17" x14ac:dyDescent="0.2">
      <c r="A4293" s="5">
        <v>2018</v>
      </c>
      <c r="B4293" s="4" t="s">
        <v>567</v>
      </c>
      <c r="C4293" s="5" t="s">
        <v>568</v>
      </c>
      <c r="D4293" s="5">
        <v>594.48099999999999</v>
      </c>
      <c r="E4293" s="5">
        <v>5238.2250000000004</v>
      </c>
      <c r="F4293" s="5">
        <v>2851.723</v>
      </c>
      <c r="G4293" s="5">
        <v>4581.4219999999996</v>
      </c>
      <c r="H4293" s="5">
        <v>656.803</v>
      </c>
      <c r="I4293" s="5">
        <v>181.886</v>
      </c>
      <c r="J4293" s="5">
        <v>6.4630000000000001</v>
      </c>
      <c r="K4293" s="5"/>
      <c r="L4293" s="5">
        <v>-417.10300000000001</v>
      </c>
      <c r="M4293" s="5">
        <v>116.196</v>
      </c>
      <c r="N4293" s="5">
        <v>-533.29899999999998</v>
      </c>
      <c r="O4293" s="5">
        <v>252020</v>
      </c>
      <c r="P4293" s="3"/>
      <c r="Q4293" s="3"/>
    </row>
    <row r="4294" spans="1:17" x14ac:dyDescent="0.2">
      <c r="A4294" s="2">
        <v>2019</v>
      </c>
      <c r="B4294" s="1" t="s">
        <v>567</v>
      </c>
      <c r="C4294" s="2" t="s">
        <v>568</v>
      </c>
      <c r="D4294" s="2">
        <v>630.02800000000002</v>
      </c>
      <c r="E4294" s="2">
        <v>5325.2259999999997</v>
      </c>
      <c r="F4294" s="2">
        <v>3191.6689999999999</v>
      </c>
      <c r="G4294" s="2">
        <v>4833.5119999999997</v>
      </c>
      <c r="H4294" s="2">
        <v>491.714</v>
      </c>
      <c r="I4294" s="2">
        <v>201.04400000000001</v>
      </c>
      <c r="J4294" s="2">
        <v>6.1660000000000004</v>
      </c>
      <c r="K4294" s="2"/>
      <c r="L4294" s="2">
        <v>-158.28800000000001</v>
      </c>
      <c r="M4294" s="2">
        <v>55.223999999999997</v>
      </c>
      <c r="N4294" s="2">
        <v>-213.512</v>
      </c>
      <c r="O4294" s="2">
        <v>252020</v>
      </c>
      <c r="P4294" s="3"/>
      <c r="Q4294" s="3"/>
    </row>
    <row r="4295" spans="1:17" x14ac:dyDescent="0.2">
      <c r="A4295" s="5">
        <v>2004</v>
      </c>
      <c r="B4295" s="4" t="s">
        <v>569</v>
      </c>
      <c r="C4295" s="5" t="s">
        <v>570</v>
      </c>
      <c r="D4295" s="5">
        <v>1379.8</v>
      </c>
      <c r="E4295" s="5">
        <v>27837.5</v>
      </c>
      <c r="F4295" s="5">
        <v>9219.5</v>
      </c>
      <c r="G4295" s="5">
        <v>13636</v>
      </c>
      <c r="H4295" s="5">
        <v>14201.5</v>
      </c>
      <c r="I4295" s="5">
        <v>362.5</v>
      </c>
      <c r="J4295" s="5"/>
      <c r="K4295" s="5"/>
      <c r="L4295" s="5">
        <v>3202.4</v>
      </c>
      <c r="M4295" s="5">
        <v>923.9</v>
      </c>
      <c r="N4295" s="5">
        <v>2278.5</v>
      </c>
      <c r="O4295" s="5">
        <v>253010</v>
      </c>
      <c r="P4295" s="3"/>
      <c r="Q4295" s="3"/>
    </row>
    <row r="4296" spans="1:17" x14ac:dyDescent="0.2">
      <c r="A4296" s="2">
        <v>2005</v>
      </c>
      <c r="B4296" s="1" t="s">
        <v>569</v>
      </c>
      <c r="C4296" s="2" t="s">
        <v>570</v>
      </c>
      <c r="D4296" s="2">
        <v>4260.3999999999996</v>
      </c>
      <c r="E4296" s="2">
        <v>29988.799999999999</v>
      </c>
      <c r="F4296" s="2">
        <v>9596.1</v>
      </c>
      <c r="G4296" s="2">
        <v>14842.7</v>
      </c>
      <c r="H4296" s="2">
        <v>15146.1</v>
      </c>
      <c r="I4296" s="2">
        <v>361</v>
      </c>
      <c r="J4296" s="2">
        <v>73</v>
      </c>
      <c r="K4296" s="2"/>
      <c r="L4296" s="2">
        <v>3701.6</v>
      </c>
      <c r="M4296" s="2">
        <v>1099.4000000000001</v>
      </c>
      <c r="N4296" s="2">
        <v>2602.1999999999998</v>
      </c>
      <c r="O4296" s="2">
        <v>253010</v>
      </c>
      <c r="P4296" s="3"/>
      <c r="Q4296" s="3"/>
    </row>
    <row r="4297" spans="1:17" x14ac:dyDescent="0.2">
      <c r="A4297" s="5">
        <v>2006</v>
      </c>
      <c r="B4297" s="4" t="s">
        <v>569</v>
      </c>
      <c r="C4297" s="5" t="s">
        <v>570</v>
      </c>
      <c r="D4297" s="5">
        <v>2136.4</v>
      </c>
      <c r="E4297" s="5">
        <v>29023.8</v>
      </c>
      <c r="F4297" s="5">
        <v>8434.2000000000007</v>
      </c>
      <c r="G4297" s="5">
        <v>13565.5</v>
      </c>
      <c r="H4297" s="5">
        <v>15458.3</v>
      </c>
      <c r="I4297" s="5">
        <v>407.4</v>
      </c>
      <c r="J4297" s="5">
        <v>152</v>
      </c>
      <c r="K4297" s="5"/>
      <c r="L4297" s="5">
        <v>4166.3999999999996</v>
      </c>
      <c r="M4297" s="5">
        <v>1293.4000000000001</v>
      </c>
      <c r="N4297" s="5">
        <v>3544.2</v>
      </c>
      <c r="O4297" s="5">
        <v>253010</v>
      </c>
      <c r="P4297" s="3"/>
      <c r="Q4297" s="3"/>
    </row>
    <row r="4298" spans="1:17" x14ac:dyDescent="0.2">
      <c r="A4298" s="2">
        <v>2007</v>
      </c>
      <c r="B4298" s="1" t="s">
        <v>569</v>
      </c>
      <c r="C4298" s="2" t="s">
        <v>570</v>
      </c>
      <c r="D4298" s="2">
        <v>1981.3</v>
      </c>
      <c r="E4298" s="2">
        <v>29391.7</v>
      </c>
      <c r="F4298" s="2">
        <v>8174.5</v>
      </c>
      <c r="G4298" s="2">
        <v>14111.9</v>
      </c>
      <c r="H4298" s="2">
        <v>15279.8</v>
      </c>
      <c r="I4298" s="2">
        <v>417</v>
      </c>
      <c r="J4298" s="2">
        <v>124</v>
      </c>
      <c r="K4298" s="2"/>
      <c r="L4298" s="2">
        <v>3572.1</v>
      </c>
      <c r="M4298" s="2">
        <v>1237.0999999999999</v>
      </c>
      <c r="N4298" s="2">
        <v>2395.1</v>
      </c>
      <c r="O4298" s="2">
        <v>253010</v>
      </c>
      <c r="P4298" s="3"/>
      <c r="Q4298" s="3"/>
    </row>
    <row r="4299" spans="1:17" x14ac:dyDescent="0.2">
      <c r="A4299" s="5">
        <v>2008</v>
      </c>
      <c r="B4299" s="4" t="s">
        <v>569</v>
      </c>
      <c r="C4299" s="5" t="s">
        <v>570</v>
      </c>
      <c r="D4299" s="5">
        <v>2063.4</v>
      </c>
      <c r="E4299" s="5">
        <v>28461.5</v>
      </c>
      <c r="F4299" s="5">
        <v>10217.799999999999</v>
      </c>
      <c r="G4299" s="5">
        <v>15078.9</v>
      </c>
      <c r="H4299" s="5">
        <v>13382.6</v>
      </c>
      <c r="I4299" s="5">
        <v>534.9</v>
      </c>
      <c r="J4299" s="5">
        <v>85</v>
      </c>
      <c r="K4299" s="5"/>
      <c r="L4299" s="5">
        <v>6158</v>
      </c>
      <c r="M4299" s="5">
        <v>1844.8</v>
      </c>
      <c r="N4299" s="5">
        <v>4313.2</v>
      </c>
      <c r="O4299" s="5">
        <v>253010</v>
      </c>
      <c r="P4299" s="3"/>
      <c r="Q4299" s="3"/>
    </row>
    <row r="4300" spans="1:17" x14ac:dyDescent="0.2">
      <c r="A4300" s="2">
        <v>2009</v>
      </c>
      <c r="B4300" s="1" t="s">
        <v>569</v>
      </c>
      <c r="C4300" s="2" t="s">
        <v>570</v>
      </c>
      <c r="D4300" s="2">
        <v>1796</v>
      </c>
      <c r="E4300" s="2">
        <v>30224.9</v>
      </c>
      <c r="F4300" s="2">
        <v>10578.4</v>
      </c>
      <c r="G4300" s="2">
        <v>16191</v>
      </c>
      <c r="H4300" s="2">
        <v>14033.9</v>
      </c>
      <c r="I4300" s="2">
        <v>484.9</v>
      </c>
      <c r="J4300" s="2">
        <v>19.100000000000001</v>
      </c>
      <c r="K4300" s="2"/>
      <c r="L4300" s="2">
        <v>6487</v>
      </c>
      <c r="M4300" s="2">
        <v>1936</v>
      </c>
      <c r="N4300" s="2">
        <v>4551</v>
      </c>
      <c r="O4300" s="2">
        <v>253010</v>
      </c>
      <c r="P4300" s="3"/>
      <c r="Q4300" s="3"/>
    </row>
    <row r="4301" spans="1:17" x14ac:dyDescent="0.2">
      <c r="A4301" s="5">
        <v>2010</v>
      </c>
      <c r="B4301" s="4" t="s">
        <v>569</v>
      </c>
      <c r="C4301" s="5" t="s">
        <v>570</v>
      </c>
      <c r="D4301" s="5">
        <v>2387</v>
      </c>
      <c r="E4301" s="5">
        <v>31975.200000000001</v>
      </c>
      <c r="F4301" s="5">
        <v>11505.3</v>
      </c>
      <c r="G4301" s="5">
        <v>17341</v>
      </c>
      <c r="H4301" s="5">
        <v>14634.2</v>
      </c>
      <c r="I4301" s="5">
        <v>462.9</v>
      </c>
      <c r="J4301" s="5">
        <v>20</v>
      </c>
      <c r="K4301" s="5"/>
      <c r="L4301" s="5">
        <v>7000.3</v>
      </c>
      <c r="M4301" s="5">
        <v>2054</v>
      </c>
      <c r="N4301" s="5">
        <v>4946.3</v>
      </c>
      <c r="O4301" s="5">
        <v>253010</v>
      </c>
      <c r="P4301" s="3"/>
      <c r="Q4301" s="3"/>
    </row>
    <row r="4302" spans="1:17" x14ac:dyDescent="0.2">
      <c r="A4302" s="2">
        <v>2011</v>
      </c>
      <c r="B4302" s="1" t="s">
        <v>569</v>
      </c>
      <c r="C4302" s="2" t="s">
        <v>570</v>
      </c>
      <c r="D4302" s="2">
        <v>2335.6999999999998</v>
      </c>
      <c r="E4302" s="2">
        <v>32989.9</v>
      </c>
      <c r="F4302" s="2">
        <v>12500.4</v>
      </c>
      <c r="G4302" s="2">
        <v>18599.7</v>
      </c>
      <c r="H4302" s="2">
        <v>14390.2</v>
      </c>
      <c r="I4302" s="2">
        <v>506.8</v>
      </c>
      <c r="J4302" s="2">
        <v>38.6</v>
      </c>
      <c r="K4302" s="2"/>
      <c r="L4302" s="2">
        <v>8012.2</v>
      </c>
      <c r="M4302" s="2">
        <v>2509.1</v>
      </c>
      <c r="N4302" s="2">
        <v>5503.1</v>
      </c>
      <c r="O4302" s="2">
        <v>253010</v>
      </c>
      <c r="P4302" s="3"/>
      <c r="Q4302" s="3"/>
    </row>
    <row r="4303" spans="1:17" x14ac:dyDescent="0.2">
      <c r="A4303" s="5">
        <v>2012</v>
      </c>
      <c r="B4303" s="4" t="s">
        <v>569</v>
      </c>
      <c r="C4303" s="5" t="s">
        <v>570</v>
      </c>
      <c r="D4303" s="5">
        <v>2336.1</v>
      </c>
      <c r="E4303" s="5">
        <v>35386.5</v>
      </c>
      <c r="F4303" s="5">
        <v>13632.5</v>
      </c>
      <c r="G4303" s="5">
        <v>20092.900000000001</v>
      </c>
      <c r="H4303" s="5">
        <v>15293.6</v>
      </c>
      <c r="I4303" s="5">
        <v>532.5</v>
      </c>
      <c r="J4303" s="5">
        <v>28</v>
      </c>
      <c r="K4303" s="5"/>
      <c r="L4303" s="5">
        <v>8079</v>
      </c>
      <c r="M4303" s="5">
        <v>2614.1999999999998</v>
      </c>
      <c r="N4303" s="5">
        <v>5464.8</v>
      </c>
      <c r="O4303" s="5">
        <v>253010</v>
      </c>
      <c r="P4303" s="3"/>
      <c r="Q4303" s="3"/>
    </row>
    <row r="4304" spans="1:17" x14ac:dyDescent="0.2">
      <c r="A4304" s="2">
        <v>2013</v>
      </c>
      <c r="B4304" s="1" t="s">
        <v>569</v>
      </c>
      <c r="C4304" s="2" t="s">
        <v>570</v>
      </c>
      <c r="D4304" s="2">
        <v>2798.7</v>
      </c>
      <c r="E4304" s="2">
        <v>36626.300000000003</v>
      </c>
      <c r="F4304" s="2">
        <v>14129.8</v>
      </c>
      <c r="G4304" s="2">
        <v>20616.599999999999</v>
      </c>
      <c r="H4304" s="2">
        <v>16009.7</v>
      </c>
      <c r="I4304" s="2">
        <v>537.4</v>
      </c>
      <c r="J4304" s="2">
        <v>15.2</v>
      </c>
      <c r="K4304" s="2"/>
      <c r="L4304" s="2">
        <v>8204.5</v>
      </c>
      <c r="M4304" s="2">
        <v>2618.6</v>
      </c>
      <c r="N4304" s="2">
        <v>5585.9</v>
      </c>
      <c r="O4304" s="2">
        <v>253010</v>
      </c>
      <c r="P4304" s="3"/>
      <c r="Q4304" s="3"/>
    </row>
    <row r="4305" spans="1:17" x14ac:dyDescent="0.2">
      <c r="A4305" s="5">
        <v>2014</v>
      </c>
      <c r="B4305" s="4" t="s">
        <v>569</v>
      </c>
      <c r="C4305" s="5" t="s">
        <v>570</v>
      </c>
      <c r="D4305" s="5">
        <v>2077.9</v>
      </c>
      <c r="E4305" s="5">
        <v>34281.4</v>
      </c>
      <c r="F4305" s="5">
        <v>14989.7</v>
      </c>
      <c r="G4305" s="5">
        <v>21428</v>
      </c>
      <c r="H4305" s="5">
        <v>12853.4</v>
      </c>
      <c r="I4305" s="5">
        <v>585.20000000000005</v>
      </c>
      <c r="J4305" s="5">
        <v>19.7</v>
      </c>
      <c r="K4305" s="5"/>
      <c r="L4305" s="5">
        <v>7372</v>
      </c>
      <c r="M4305" s="5">
        <v>2614.1999999999998</v>
      </c>
      <c r="N4305" s="5">
        <v>4757.8</v>
      </c>
      <c r="O4305" s="5">
        <v>253010</v>
      </c>
      <c r="P4305" s="3"/>
      <c r="Q4305" s="3"/>
    </row>
    <row r="4306" spans="1:17" x14ac:dyDescent="0.2">
      <c r="A4306" s="2">
        <v>2015</v>
      </c>
      <c r="B4306" s="1" t="s">
        <v>569</v>
      </c>
      <c r="C4306" s="2" t="s">
        <v>570</v>
      </c>
      <c r="D4306" s="2">
        <v>7685.5</v>
      </c>
      <c r="E4306" s="2">
        <v>37938.699999999997</v>
      </c>
      <c r="F4306" s="2">
        <v>24122.1</v>
      </c>
      <c r="G4306" s="2">
        <v>30850.799999999999</v>
      </c>
      <c r="H4306" s="2">
        <v>7087.9</v>
      </c>
      <c r="I4306" s="2">
        <v>647.70000000000005</v>
      </c>
      <c r="J4306" s="2">
        <v>9.5</v>
      </c>
      <c r="K4306" s="2"/>
      <c r="L4306" s="2">
        <v>6555.7</v>
      </c>
      <c r="M4306" s="2">
        <v>2026.4</v>
      </c>
      <c r="N4306" s="2">
        <v>4529.3</v>
      </c>
      <c r="O4306" s="2">
        <v>253010</v>
      </c>
      <c r="P4306" s="3"/>
      <c r="Q4306" s="3"/>
    </row>
    <row r="4307" spans="1:17" x14ac:dyDescent="0.2">
      <c r="A4307" s="5">
        <v>2016</v>
      </c>
      <c r="B4307" s="4" t="s">
        <v>569</v>
      </c>
      <c r="C4307" s="5" t="s">
        <v>570</v>
      </c>
      <c r="D4307" s="5">
        <v>1223.4000000000001</v>
      </c>
      <c r="E4307" s="5">
        <v>31023.9</v>
      </c>
      <c r="F4307" s="5">
        <v>25955.7</v>
      </c>
      <c r="G4307" s="5">
        <v>33228.199999999997</v>
      </c>
      <c r="H4307" s="5">
        <v>-2204.3000000000002</v>
      </c>
      <c r="I4307" s="5">
        <v>891.9</v>
      </c>
      <c r="J4307" s="5">
        <v>3.6</v>
      </c>
      <c r="K4307" s="5"/>
      <c r="L4307" s="5">
        <v>6866</v>
      </c>
      <c r="M4307" s="5">
        <v>2179.5</v>
      </c>
      <c r="N4307" s="5">
        <v>4686.5</v>
      </c>
      <c r="O4307" s="5">
        <v>253010</v>
      </c>
      <c r="P4307" s="3"/>
      <c r="Q4307" s="3"/>
    </row>
    <row r="4308" spans="1:17" x14ac:dyDescent="0.2">
      <c r="A4308" s="2">
        <v>2017</v>
      </c>
      <c r="B4308" s="1" t="s">
        <v>569</v>
      </c>
      <c r="C4308" s="2" t="s">
        <v>570</v>
      </c>
      <c r="D4308" s="2">
        <v>2463.8000000000002</v>
      </c>
      <c r="E4308" s="2">
        <v>33803.699999999997</v>
      </c>
      <c r="F4308" s="2">
        <v>29536.400000000001</v>
      </c>
      <c r="G4308" s="2">
        <v>37071.699999999997</v>
      </c>
      <c r="H4308" s="2">
        <v>-3268</v>
      </c>
      <c r="I4308" s="2">
        <v>926.6</v>
      </c>
      <c r="J4308" s="2">
        <v>7.4</v>
      </c>
      <c r="K4308" s="2"/>
      <c r="L4308" s="2">
        <v>8573.5</v>
      </c>
      <c r="M4308" s="2">
        <v>3381.2</v>
      </c>
      <c r="N4308" s="2">
        <v>5192.3</v>
      </c>
      <c r="O4308" s="2">
        <v>253010</v>
      </c>
      <c r="P4308" s="3"/>
      <c r="Q4308" s="3"/>
    </row>
    <row r="4309" spans="1:17" x14ac:dyDescent="0.2">
      <c r="A4309" s="5">
        <v>2018</v>
      </c>
      <c r="B4309" s="4" t="s">
        <v>569</v>
      </c>
      <c r="C4309" s="5" t="s">
        <v>570</v>
      </c>
      <c r="D4309" s="5">
        <v>866</v>
      </c>
      <c r="E4309" s="5">
        <v>32811.199999999997</v>
      </c>
      <c r="F4309" s="5">
        <v>31075.3</v>
      </c>
      <c r="G4309" s="5">
        <v>39069.599999999999</v>
      </c>
      <c r="H4309" s="5">
        <v>-6258.4</v>
      </c>
      <c r="I4309" s="5">
        <v>986.8</v>
      </c>
      <c r="J4309" s="5">
        <v>3.5</v>
      </c>
      <c r="K4309" s="5">
        <v>0</v>
      </c>
      <c r="L4309" s="5">
        <v>7816.1</v>
      </c>
      <c r="M4309" s="5">
        <v>1891.8</v>
      </c>
      <c r="N4309" s="5">
        <v>5924.3</v>
      </c>
      <c r="O4309" s="5">
        <v>253010</v>
      </c>
      <c r="P4309" s="3"/>
      <c r="Q4309" s="3"/>
    </row>
    <row r="4310" spans="1:17" x14ac:dyDescent="0.2">
      <c r="A4310" s="2">
        <v>2019</v>
      </c>
      <c r="B4310" s="1" t="s">
        <v>569</v>
      </c>
      <c r="C4310" s="2" t="s">
        <v>570</v>
      </c>
      <c r="D4310" s="2">
        <v>898.5</v>
      </c>
      <c r="E4310" s="2">
        <v>47510.8</v>
      </c>
      <c r="F4310" s="2">
        <v>47556</v>
      </c>
      <c r="G4310" s="2">
        <v>55721.1</v>
      </c>
      <c r="H4310" s="2">
        <v>-8210.2999999999993</v>
      </c>
      <c r="I4310" s="2">
        <v>1129.3</v>
      </c>
      <c r="J4310" s="2">
        <v>36.700000000000003</v>
      </c>
      <c r="K4310" s="2">
        <v>0</v>
      </c>
      <c r="L4310" s="2">
        <v>8018.1</v>
      </c>
      <c r="M4310" s="2">
        <v>1992.7</v>
      </c>
      <c r="N4310" s="2">
        <v>6025.4</v>
      </c>
      <c r="O4310" s="2">
        <v>253010</v>
      </c>
      <c r="P4310" s="3"/>
      <c r="Q4310" s="3"/>
    </row>
    <row r="4311" spans="1:17" x14ac:dyDescent="0.2">
      <c r="A4311" s="5">
        <v>2003</v>
      </c>
      <c r="B4311" s="4" t="s">
        <v>571</v>
      </c>
      <c r="C4311" s="5" t="s">
        <v>572</v>
      </c>
      <c r="D4311" s="5">
        <v>474.55</v>
      </c>
      <c r="E4311" s="5">
        <v>1622.143</v>
      </c>
      <c r="F4311" s="5">
        <v>0</v>
      </c>
      <c r="G4311" s="5">
        <v>301.62599999999998</v>
      </c>
      <c r="H4311" s="5">
        <v>1320.5170000000001</v>
      </c>
      <c r="I4311" s="5">
        <v>0.249</v>
      </c>
      <c r="J4311" s="5">
        <v>4.8879999999999999</v>
      </c>
      <c r="K4311" s="5">
        <v>0</v>
      </c>
      <c r="L4311" s="5">
        <v>177.89599999999999</v>
      </c>
      <c r="M4311" s="5">
        <v>40.634</v>
      </c>
      <c r="N4311" s="5">
        <v>137.262</v>
      </c>
      <c r="O4311" s="5">
        <v>453010</v>
      </c>
      <c r="P4311" s="3"/>
      <c r="Q4311" s="3"/>
    </row>
    <row r="4312" spans="1:17" x14ac:dyDescent="0.2">
      <c r="A4312" s="2">
        <v>2004</v>
      </c>
      <c r="B4312" s="1" t="s">
        <v>571</v>
      </c>
      <c r="C4312" s="2" t="s">
        <v>572</v>
      </c>
      <c r="D4312" s="2">
        <v>734.60400000000004</v>
      </c>
      <c r="E4312" s="2">
        <v>1817.5540000000001</v>
      </c>
      <c r="F4312" s="2">
        <v>0</v>
      </c>
      <c r="G4312" s="2">
        <v>331.82</v>
      </c>
      <c r="H4312" s="2">
        <v>1485.7339999999999</v>
      </c>
      <c r="I4312" s="2">
        <v>0.94</v>
      </c>
      <c r="J4312" s="2">
        <v>17.803999999999998</v>
      </c>
      <c r="K4312" s="2">
        <v>0</v>
      </c>
      <c r="L4312" s="2">
        <v>277.26799999999997</v>
      </c>
      <c r="M4312" s="2">
        <v>63.482999999999997</v>
      </c>
      <c r="N4312" s="2">
        <v>213.785</v>
      </c>
      <c r="O4312" s="2">
        <v>453010</v>
      </c>
      <c r="P4312" s="3"/>
      <c r="Q4312" s="3"/>
    </row>
    <row r="4313" spans="1:17" x14ac:dyDescent="0.2">
      <c r="A4313" s="5">
        <v>2005</v>
      </c>
      <c r="B4313" s="4" t="s">
        <v>571</v>
      </c>
      <c r="C4313" s="5" t="s">
        <v>572</v>
      </c>
      <c r="D4313" s="5">
        <v>764.76400000000001</v>
      </c>
      <c r="E4313" s="5">
        <v>2350.596</v>
      </c>
      <c r="F4313" s="5">
        <v>0</v>
      </c>
      <c r="G4313" s="5">
        <v>624.40700000000004</v>
      </c>
      <c r="H4313" s="5">
        <v>1726.1890000000001</v>
      </c>
      <c r="I4313" s="5">
        <v>1.9670000000000001</v>
      </c>
      <c r="J4313" s="5">
        <v>32.753</v>
      </c>
      <c r="K4313" s="5">
        <v>0</v>
      </c>
      <c r="L4313" s="5">
        <v>359.185</v>
      </c>
      <c r="M4313" s="5">
        <v>116.816</v>
      </c>
      <c r="N4313" s="5">
        <v>242.369</v>
      </c>
      <c r="O4313" s="5">
        <v>453010</v>
      </c>
      <c r="P4313" s="3"/>
      <c r="Q4313" s="3"/>
    </row>
    <row r="4314" spans="1:17" x14ac:dyDescent="0.2">
      <c r="A4314" s="2">
        <v>2006</v>
      </c>
      <c r="B4314" s="1" t="s">
        <v>571</v>
      </c>
      <c r="C4314" s="2" t="s">
        <v>572</v>
      </c>
      <c r="D4314" s="2">
        <v>750.47699999999998</v>
      </c>
      <c r="E4314" s="2">
        <v>2269.5410000000002</v>
      </c>
      <c r="F4314" s="2">
        <v>0</v>
      </c>
      <c r="G4314" s="2">
        <v>265.173</v>
      </c>
      <c r="H4314" s="2">
        <v>2004.3679999999999</v>
      </c>
      <c r="I4314" s="2">
        <v>5.4160000000000004</v>
      </c>
      <c r="J4314" s="2">
        <v>58.383000000000003</v>
      </c>
      <c r="K4314" s="2">
        <v>0</v>
      </c>
      <c r="L4314" s="2">
        <v>401.09</v>
      </c>
      <c r="M4314" s="2">
        <v>44.061</v>
      </c>
      <c r="N4314" s="2">
        <v>357.029</v>
      </c>
      <c r="O4314" s="2">
        <v>453010</v>
      </c>
      <c r="P4314" s="3"/>
      <c r="Q4314" s="3"/>
    </row>
    <row r="4315" spans="1:17" x14ac:dyDescent="0.2">
      <c r="A4315" s="5">
        <v>2007</v>
      </c>
      <c r="B4315" s="4" t="s">
        <v>571</v>
      </c>
      <c r="C4315" s="5" t="s">
        <v>572</v>
      </c>
      <c r="D4315" s="5">
        <v>1324.79</v>
      </c>
      <c r="E4315" s="5">
        <v>2512.3069999999998</v>
      </c>
      <c r="F4315" s="5">
        <v>1150.1279999999999</v>
      </c>
      <c r="G4315" s="5">
        <v>1476.0840000000001</v>
      </c>
      <c r="H4315" s="5">
        <v>1036.223</v>
      </c>
      <c r="I4315" s="5">
        <v>7.9660000000000002</v>
      </c>
      <c r="J4315" s="5">
        <v>54.850999999999999</v>
      </c>
      <c r="K4315" s="5">
        <v>0</v>
      </c>
      <c r="L4315" s="5">
        <v>350.98500000000001</v>
      </c>
      <c r="M4315" s="5">
        <v>53.237000000000002</v>
      </c>
      <c r="N4315" s="5">
        <v>297.74799999999999</v>
      </c>
      <c r="O4315" s="5">
        <v>453010</v>
      </c>
      <c r="P4315" s="3"/>
      <c r="Q4315" s="3"/>
    </row>
    <row r="4316" spans="1:17" x14ac:dyDescent="0.2">
      <c r="A4316" s="2">
        <v>2008</v>
      </c>
      <c r="B4316" s="1" t="s">
        <v>571</v>
      </c>
      <c r="C4316" s="2" t="s">
        <v>572</v>
      </c>
      <c r="D4316" s="2">
        <v>1389.9449999999999</v>
      </c>
      <c r="E4316" s="2">
        <v>2421.4389999999999</v>
      </c>
      <c r="F4316" s="2">
        <v>1149.184</v>
      </c>
      <c r="G4316" s="2">
        <v>1430.673</v>
      </c>
      <c r="H4316" s="2">
        <v>990.76599999999996</v>
      </c>
      <c r="I4316" s="2">
        <v>24.268999999999998</v>
      </c>
      <c r="J4316" s="2">
        <v>32.545000000000002</v>
      </c>
      <c r="K4316" s="2">
        <v>0</v>
      </c>
      <c r="L4316" s="2">
        <v>237.25</v>
      </c>
      <c r="M4316" s="2">
        <v>-11.57</v>
      </c>
      <c r="N4316" s="2">
        <v>248.82</v>
      </c>
      <c r="O4316" s="2">
        <v>453010</v>
      </c>
      <c r="P4316" s="3"/>
      <c r="Q4316" s="3"/>
    </row>
    <row r="4317" spans="1:17" x14ac:dyDescent="0.2">
      <c r="A4317" s="5">
        <v>2009</v>
      </c>
      <c r="B4317" s="4" t="s">
        <v>571</v>
      </c>
      <c r="C4317" s="5" t="s">
        <v>572</v>
      </c>
      <c r="D4317" s="5">
        <v>1214.3230000000001</v>
      </c>
      <c r="E4317" s="5">
        <v>2516.3130000000001</v>
      </c>
      <c r="F4317" s="5">
        <v>340.67200000000003</v>
      </c>
      <c r="G4317" s="5">
        <v>982.93299999999999</v>
      </c>
      <c r="H4317" s="5">
        <v>1533.38</v>
      </c>
      <c r="I4317" s="5">
        <v>31.15</v>
      </c>
      <c r="J4317" s="5">
        <v>15.324999999999999</v>
      </c>
      <c r="K4317" s="5">
        <v>0</v>
      </c>
      <c r="L4317" s="5">
        <v>237.81299999999999</v>
      </c>
      <c r="M4317" s="5">
        <v>20.808</v>
      </c>
      <c r="N4317" s="5">
        <v>217.005</v>
      </c>
      <c r="O4317" s="5">
        <v>453010</v>
      </c>
      <c r="P4317" s="3"/>
      <c r="Q4317" s="3"/>
    </row>
    <row r="4318" spans="1:17" x14ac:dyDescent="0.2">
      <c r="A4318" s="2">
        <v>2010</v>
      </c>
      <c r="B4318" s="1" t="s">
        <v>571</v>
      </c>
      <c r="C4318" s="2" t="s">
        <v>572</v>
      </c>
      <c r="D4318" s="2">
        <v>1243.4960000000001</v>
      </c>
      <c r="E4318" s="2">
        <v>2968.058</v>
      </c>
      <c r="F4318" s="2">
        <v>347.334</v>
      </c>
      <c r="G4318" s="2">
        <v>1155.6199999999999</v>
      </c>
      <c r="H4318" s="2">
        <v>1812.4380000000001</v>
      </c>
      <c r="I4318" s="2">
        <v>31.521000000000001</v>
      </c>
      <c r="J4318" s="2">
        <v>16.001999999999999</v>
      </c>
      <c r="K4318" s="2">
        <v>0</v>
      </c>
      <c r="L4318" s="2">
        <v>460.69799999999998</v>
      </c>
      <c r="M4318" s="2">
        <v>31.530999999999999</v>
      </c>
      <c r="N4318" s="2">
        <v>418.95</v>
      </c>
      <c r="O4318" s="2">
        <v>453010</v>
      </c>
      <c r="P4318" s="3"/>
      <c r="Q4318" s="3"/>
    </row>
    <row r="4319" spans="1:17" x14ac:dyDescent="0.2">
      <c r="A4319" s="5">
        <v>2011</v>
      </c>
      <c r="B4319" s="4" t="s">
        <v>571</v>
      </c>
      <c r="C4319" s="5" t="s">
        <v>572</v>
      </c>
      <c r="D4319" s="5">
        <v>1459.009</v>
      </c>
      <c r="E4319" s="5">
        <v>3083.7759999999998</v>
      </c>
      <c r="F4319" s="5">
        <v>355.05</v>
      </c>
      <c r="G4319" s="5">
        <v>1093.1030000000001</v>
      </c>
      <c r="H4319" s="5">
        <v>1990.673</v>
      </c>
      <c r="I4319" s="5">
        <v>34.265999999999998</v>
      </c>
      <c r="J4319" s="5">
        <v>17.992000000000001</v>
      </c>
      <c r="K4319" s="5">
        <v>0</v>
      </c>
      <c r="L4319" s="5">
        <v>379.69499999999999</v>
      </c>
      <c r="M4319" s="5">
        <v>42.99</v>
      </c>
      <c r="N4319" s="5">
        <v>336.70499999999998</v>
      </c>
      <c r="O4319" s="5">
        <v>453010</v>
      </c>
      <c r="P4319" s="3"/>
      <c r="Q4319" s="3"/>
    </row>
    <row r="4320" spans="1:17" x14ac:dyDescent="0.2">
      <c r="A4320" s="2">
        <v>2012</v>
      </c>
      <c r="B4320" s="1" t="s">
        <v>571</v>
      </c>
      <c r="C4320" s="2" t="s">
        <v>572</v>
      </c>
      <c r="D4320" s="2">
        <v>1578.597</v>
      </c>
      <c r="E4320" s="2">
        <v>3851.4050000000002</v>
      </c>
      <c r="F4320" s="2">
        <v>983.38499999999999</v>
      </c>
      <c r="G4320" s="2">
        <v>1917.9349999999999</v>
      </c>
      <c r="H4320" s="2">
        <v>1933.47</v>
      </c>
      <c r="I4320" s="2">
        <v>40.914999999999999</v>
      </c>
      <c r="J4320" s="2">
        <v>15.56</v>
      </c>
      <c r="K4320" s="2">
        <v>0</v>
      </c>
      <c r="L4320" s="2">
        <v>152.17699999999999</v>
      </c>
      <c r="M4320" s="2">
        <v>24.788</v>
      </c>
      <c r="N4320" s="2">
        <v>127.389</v>
      </c>
      <c r="O4320" s="2">
        <v>453010</v>
      </c>
      <c r="P4320" s="3"/>
      <c r="Q4320" s="3"/>
    </row>
    <row r="4321" spans="1:17" x14ac:dyDescent="0.2">
      <c r="A4321" s="5">
        <v>2013</v>
      </c>
      <c r="B4321" s="4" t="s">
        <v>571</v>
      </c>
      <c r="C4321" s="5" t="s">
        <v>572</v>
      </c>
      <c r="D4321" s="5">
        <v>1344.7850000000001</v>
      </c>
      <c r="E4321" s="5">
        <v>4067.63</v>
      </c>
      <c r="F4321" s="5">
        <v>1020.758</v>
      </c>
      <c r="G4321" s="5">
        <v>1932.1690000000001</v>
      </c>
      <c r="H4321" s="5">
        <v>2135.4609999999998</v>
      </c>
      <c r="I4321" s="5">
        <v>48.716000000000001</v>
      </c>
      <c r="J4321" s="5">
        <v>16.484999999999999</v>
      </c>
      <c r="K4321" s="5">
        <v>0</v>
      </c>
      <c r="L4321" s="5">
        <v>432.35399999999998</v>
      </c>
      <c r="M4321" s="5">
        <v>37.073</v>
      </c>
      <c r="N4321" s="5">
        <v>395.28100000000001</v>
      </c>
      <c r="O4321" s="5">
        <v>453010</v>
      </c>
      <c r="P4321" s="3"/>
      <c r="Q4321" s="3"/>
    </row>
    <row r="4322" spans="1:17" x14ac:dyDescent="0.2">
      <c r="A4322" s="2">
        <v>2014</v>
      </c>
      <c r="B4322" s="1" t="s">
        <v>571</v>
      </c>
      <c r="C4322" s="2" t="s">
        <v>572</v>
      </c>
      <c r="D4322" s="2">
        <v>1958.8689999999999</v>
      </c>
      <c r="E4322" s="2">
        <v>4780.7129999999997</v>
      </c>
      <c r="F4322" s="2">
        <v>1826.8579999999999</v>
      </c>
      <c r="G4322" s="2">
        <v>2719.6869999999999</v>
      </c>
      <c r="H4322" s="2">
        <v>2044.654</v>
      </c>
      <c r="I4322" s="2">
        <v>62.033999999999999</v>
      </c>
      <c r="J4322" s="2">
        <v>19.527000000000001</v>
      </c>
      <c r="K4322" s="2">
        <v>-3.6840000000000002</v>
      </c>
      <c r="L4322" s="2">
        <v>345.90699999999998</v>
      </c>
      <c r="M4322" s="2">
        <v>-19.417999999999999</v>
      </c>
      <c r="N4322" s="2">
        <v>369.00900000000001</v>
      </c>
      <c r="O4322" s="2">
        <v>453010</v>
      </c>
      <c r="P4322" s="3"/>
      <c r="Q4322" s="3"/>
    </row>
    <row r="4323" spans="1:17" x14ac:dyDescent="0.2">
      <c r="A4323" s="5">
        <v>2015</v>
      </c>
      <c r="B4323" s="4" t="s">
        <v>571</v>
      </c>
      <c r="C4323" s="5" t="s">
        <v>572</v>
      </c>
      <c r="D4323" s="5">
        <v>2446.0349999999999</v>
      </c>
      <c r="E4323" s="5">
        <v>5567.5150000000003</v>
      </c>
      <c r="F4323" s="5">
        <v>2483.0369999999998</v>
      </c>
      <c r="G4323" s="5">
        <v>3416.596</v>
      </c>
      <c r="H4323" s="5">
        <v>2150.9189999999999</v>
      </c>
      <c r="I4323" s="5">
        <v>104.018</v>
      </c>
      <c r="J4323" s="5">
        <v>24.446999999999999</v>
      </c>
      <c r="K4323" s="5">
        <v>-0.20699999999999999</v>
      </c>
      <c r="L4323" s="5">
        <v>281.29300000000001</v>
      </c>
      <c r="M4323" s="5">
        <v>-42.631999999999998</v>
      </c>
      <c r="N4323" s="5">
        <v>324.13200000000001</v>
      </c>
      <c r="O4323" s="5">
        <v>453010</v>
      </c>
      <c r="P4323" s="3"/>
      <c r="Q4323" s="3"/>
    </row>
    <row r="4324" spans="1:17" x14ac:dyDescent="0.2">
      <c r="A4324" s="2">
        <v>2016</v>
      </c>
      <c r="B4324" s="1" t="s">
        <v>571</v>
      </c>
      <c r="C4324" s="2" t="s">
        <v>572</v>
      </c>
      <c r="D4324" s="2">
        <v>1302.7719999999999</v>
      </c>
      <c r="E4324" s="2">
        <v>7686.8810000000003</v>
      </c>
      <c r="F4324" s="2">
        <v>2950.4760000000001</v>
      </c>
      <c r="G4324" s="2">
        <v>4416.17</v>
      </c>
      <c r="H4324" s="2">
        <v>3270.7109999999998</v>
      </c>
      <c r="I4324" s="2">
        <v>146.346</v>
      </c>
      <c r="J4324" s="2">
        <v>3.0790000000000002</v>
      </c>
      <c r="K4324" s="2">
        <v>0</v>
      </c>
      <c r="L4324" s="2">
        <v>89.787000000000006</v>
      </c>
      <c r="M4324" s="2">
        <v>-80.805000000000007</v>
      </c>
      <c r="N4324" s="2">
        <v>164.63900000000001</v>
      </c>
      <c r="O4324" s="2">
        <v>453010</v>
      </c>
      <c r="P4324" s="3"/>
      <c r="Q4324" s="3"/>
    </row>
    <row r="4325" spans="1:17" x14ac:dyDescent="0.2">
      <c r="A4325" s="5">
        <v>2017</v>
      </c>
      <c r="B4325" s="4" t="s">
        <v>571</v>
      </c>
      <c r="C4325" s="5" t="s">
        <v>572</v>
      </c>
      <c r="D4325" s="5">
        <v>2196.6</v>
      </c>
      <c r="E4325" s="5">
        <v>8257.2000000000007</v>
      </c>
      <c r="F4325" s="5">
        <v>3068.3</v>
      </c>
      <c r="G4325" s="5">
        <v>4977.3999999999996</v>
      </c>
      <c r="H4325" s="5">
        <v>3279.8</v>
      </c>
      <c r="I4325" s="5">
        <v>199</v>
      </c>
      <c r="J4325" s="5">
        <v>22</v>
      </c>
      <c r="K4325" s="5">
        <v>0</v>
      </c>
      <c r="L4325" s="5">
        <v>737.3</v>
      </c>
      <c r="M4325" s="5">
        <v>481.9</v>
      </c>
      <c r="N4325" s="5">
        <v>255.4</v>
      </c>
      <c r="O4325" s="5">
        <v>453010</v>
      </c>
      <c r="P4325" s="3"/>
      <c r="Q4325" s="3"/>
    </row>
    <row r="4326" spans="1:17" x14ac:dyDescent="0.2">
      <c r="A4326" s="2">
        <v>2018</v>
      </c>
      <c r="B4326" s="1" t="s">
        <v>571</v>
      </c>
      <c r="C4326" s="2" t="s">
        <v>572</v>
      </c>
      <c r="D4326" s="2">
        <v>430.9</v>
      </c>
      <c r="E4326" s="2">
        <v>18350</v>
      </c>
      <c r="F4326" s="2">
        <v>10307</v>
      </c>
      <c r="G4326" s="2">
        <v>13062.5</v>
      </c>
      <c r="H4326" s="2">
        <v>5287.5</v>
      </c>
      <c r="I4326" s="2">
        <v>502.9</v>
      </c>
      <c r="J4326" s="2">
        <v>8.1</v>
      </c>
      <c r="K4326" s="2">
        <v>0</v>
      </c>
      <c r="L4326" s="2">
        <v>204.5</v>
      </c>
      <c r="M4326" s="2">
        <v>-151.4</v>
      </c>
      <c r="N4326" s="2">
        <v>355.9</v>
      </c>
      <c r="O4326" s="2">
        <v>453010</v>
      </c>
      <c r="P4326" s="3"/>
      <c r="Q4326" s="3"/>
    </row>
    <row r="4327" spans="1:17" x14ac:dyDescent="0.2">
      <c r="A4327" s="5">
        <v>2003</v>
      </c>
      <c r="B4327" s="4" t="s">
        <v>573</v>
      </c>
      <c r="C4327" s="5" t="s">
        <v>574</v>
      </c>
      <c r="D4327" s="5">
        <v>717.8</v>
      </c>
      <c r="E4327" s="5">
        <v>16240.2</v>
      </c>
      <c r="F4327" s="5">
        <v>1484.6</v>
      </c>
      <c r="G4327" s="5">
        <v>11074.9</v>
      </c>
      <c r="H4327" s="5">
        <v>5165.3</v>
      </c>
      <c r="I4327" s="5">
        <v>120.2</v>
      </c>
      <c r="J4327" s="5">
        <v>28.5</v>
      </c>
      <c r="K4327" s="5"/>
      <c r="L4327" s="5">
        <v>911.4</v>
      </c>
      <c r="M4327" s="5">
        <v>264.89999999999998</v>
      </c>
      <c r="N4327" s="5">
        <v>646.5</v>
      </c>
      <c r="O4327" s="5">
        <v>351020</v>
      </c>
      <c r="P4327" s="3"/>
      <c r="Q4327" s="3"/>
    </row>
    <row r="4328" spans="1:17" x14ac:dyDescent="0.2">
      <c r="A4328" s="2">
        <v>2004</v>
      </c>
      <c r="B4328" s="1" t="s">
        <v>573</v>
      </c>
      <c r="C4328" s="2" t="s">
        <v>574</v>
      </c>
      <c r="D4328" s="2">
        <v>1809.3</v>
      </c>
      <c r="E4328" s="2">
        <v>18775</v>
      </c>
      <c r="F4328" s="2">
        <v>1210.5</v>
      </c>
      <c r="G4328" s="2">
        <v>13499.9</v>
      </c>
      <c r="H4328" s="2">
        <v>5275.1</v>
      </c>
      <c r="I4328" s="2">
        <v>118</v>
      </c>
      <c r="J4328" s="2">
        <v>41</v>
      </c>
      <c r="K4328" s="2"/>
      <c r="L4328" s="2">
        <v>-239.8</v>
      </c>
      <c r="M4328" s="2">
        <v>-83.1</v>
      </c>
      <c r="N4328" s="2">
        <v>-156.69999999999999</v>
      </c>
      <c r="O4328" s="2">
        <v>351020</v>
      </c>
      <c r="P4328" s="3"/>
      <c r="Q4328" s="3"/>
    </row>
    <row r="4329" spans="1:17" x14ac:dyDescent="0.2">
      <c r="A4329" s="5">
        <v>2005</v>
      </c>
      <c r="B4329" s="4" t="s">
        <v>573</v>
      </c>
      <c r="C4329" s="5" t="s">
        <v>574</v>
      </c>
      <c r="D4329" s="5">
        <v>3104</v>
      </c>
      <c r="E4329" s="5">
        <v>20975</v>
      </c>
      <c r="F4329" s="5">
        <v>991</v>
      </c>
      <c r="G4329" s="5">
        <v>15068</v>
      </c>
      <c r="H4329" s="5">
        <v>5907</v>
      </c>
      <c r="I4329" s="5">
        <v>94</v>
      </c>
      <c r="J4329" s="5">
        <v>104</v>
      </c>
      <c r="K4329" s="5"/>
      <c r="L4329" s="5">
        <v>1158</v>
      </c>
      <c r="M4329" s="5">
        <v>421</v>
      </c>
      <c r="N4329" s="5">
        <v>751</v>
      </c>
      <c r="O4329" s="5">
        <v>351020</v>
      </c>
      <c r="P4329" s="3"/>
      <c r="Q4329" s="3"/>
    </row>
    <row r="4330" spans="1:17" x14ac:dyDescent="0.2">
      <c r="A4330" s="2">
        <v>2006</v>
      </c>
      <c r="B4330" s="1" t="s">
        <v>573</v>
      </c>
      <c r="C4330" s="2" t="s">
        <v>574</v>
      </c>
      <c r="D4330" s="2">
        <v>2938</v>
      </c>
      <c r="E4330" s="2">
        <v>23943</v>
      </c>
      <c r="F4330" s="2">
        <v>1958</v>
      </c>
      <c r="G4330" s="2">
        <v>17670</v>
      </c>
      <c r="H4330" s="2">
        <v>6273</v>
      </c>
      <c r="I4330" s="2">
        <v>99</v>
      </c>
      <c r="J4330" s="2">
        <v>103</v>
      </c>
      <c r="K4330" s="2"/>
      <c r="L4330" s="2">
        <v>1297</v>
      </c>
      <c r="M4330" s="2">
        <v>329</v>
      </c>
      <c r="N4330" s="2">
        <v>913</v>
      </c>
      <c r="O4330" s="2">
        <v>351020</v>
      </c>
      <c r="P4330" s="3"/>
      <c r="Q4330" s="3"/>
    </row>
    <row r="4331" spans="1:17" x14ac:dyDescent="0.2">
      <c r="A4331" s="5">
        <v>2007</v>
      </c>
      <c r="B4331" s="4" t="s">
        <v>573</v>
      </c>
      <c r="C4331" s="5" t="s">
        <v>574</v>
      </c>
      <c r="D4331" s="5">
        <v>1362</v>
      </c>
      <c r="E4331" s="5">
        <v>24603</v>
      </c>
      <c r="F4331" s="5">
        <v>1797</v>
      </c>
      <c r="G4331" s="5">
        <v>18482</v>
      </c>
      <c r="H4331" s="5">
        <v>6121</v>
      </c>
      <c r="I4331" s="5">
        <v>142</v>
      </c>
      <c r="J4331" s="5">
        <v>89</v>
      </c>
      <c r="K4331" s="5"/>
      <c r="L4331" s="5">
        <v>1457</v>
      </c>
      <c r="M4331" s="5">
        <v>468</v>
      </c>
      <c r="N4331" s="5">
        <v>990</v>
      </c>
      <c r="O4331" s="5">
        <v>351020</v>
      </c>
      <c r="P4331" s="3"/>
      <c r="Q4331" s="3"/>
    </row>
    <row r="4332" spans="1:17" x14ac:dyDescent="0.2">
      <c r="A4332" s="2">
        <v>2008</v>
      </c>
      <c r="B4332" s="1" t="s">
        <v>573</v>
      </c>
      <c r="C4332" s="2" t="s">
        <v>574</v>
      </c>
      <c r="D4332" s="2">
        <v>2109</v>
      </c>
      <c r="E4332" s="2">
        <v>25267</v>
      </c>
      <c r="F4332" s="2">
        <v>2509</v>
      </c>
      <c r="G4332" s="2">
        <v>19074</v>
      </c>
      <c r="H4332" s="2">
        <v>6193</v>
      </c>
      <c r="I4332" s="2">
        <v>144</v>
      </c>
      <c r="J4332" s="2">
        <v>31</v>
      </c>
      <c r="K4332" s="2"/>
      <c r="L4332" s="2">
        <v>1064</v>
      </c>
      <c r="M4332" s="2">
        <v>241</v>
      </c>
      <c r="N4332" s="2">
        <v>823</v>
      </c>
      <c r="O4332" s="2">
        <v>351020</v>
      </c>
      <c r="P4332" s="3"/>
      <c r="Q4332" s="3"/>
    </row>
    <row r="4333" spans="1:17" x14ac:dyDescent="0.2">
      <c r="A4333" s="5">
        <v>2009</v>
      </c>
      <c r="B4333" s="4" t="s">
        <v>573</v>
      </c>
      <c r="C4333" s="5" t="s">
        <v>574</v>
      </c>
      <c r="D4333" s="5">
        <v>3731</v>
      </c>
      <c r="E4333" s="5">
        <v>28189</v>
      </c>
      <c r="F4333" s="5">
        <v>2296</v>
      </c>
      <c r="G4333" s="5">
        <v>20657</v>
      </c>
      <c r="H4333" s="5">
        <v>7532</v>
      </c>
      <c r="I4333" s="5">
        <v>187</v>
      </c>
      <c r="J4333" s="5">
        <v>16</v>
      </c>
      <c r="K4333" s="5"/>
      <c r="L4333" s="5">
        <v>1864</v>
      </c>
      <c r="M4333" s="5">
        <v>601</v>
      </c>
      <c r="N4333" s="5">
        <v>1263</v>
      </c>
      <c r="O4333" s="5">
        <v>351020</v>
      </c>
      <c r="P4333" s="3"/>
      <c r="Q4333" s="3"/>
    </row>
    <row r="4334" spans="1:17" x14ac:dyDescent="0.2">
      <c r="A4334" s="2">
        <v>2010</v>
      </c>
      <c r="B4334" s="1" t="s">
        <v>573</v>
      </c>
      <c r="C4334" s="2" t="s">
        <v>574</v>
      </c>
      <c r="D4334" s="2">
        <v>3612</v>
      </c>
      <c r="E4334" s="2">
        <v>30886</v>
      </c>
      <c r="F4334" s="2">
        <v>4004</v>
      </c>
      <c r="G4334" s="2">
        <v>23666</v>
      </c>
      <c r="H4334" s="2">
        <v>7220</v>
      </c>
      <c r="I4334" s="2">
        <v>197</v>
      </c>
      <c r="J4334" s="2">
        <v>18</v>
      </c>
      <c r="K4334" s="2"/>
      <c r="L4334" s="2">
        <v>1635</v>
      </c>
      <c r="M4334" s="2">
        <v>505</v>
      </c>
      <c r="N4334" s="2">
        <v>1202</v>
      </c>
      <c r="O4334" s="2">
        <v>351020</v>
      </c>
      <c r="P4334" s="3"/>
      <c r="Q4334" s="3"/>
    </row>
    <row r="4335" spans="1:17" x14ac:dyDescent="0.2">
      <c r="A4335" s="5">
        <v>2011</v>
      </c>
      <c r="B4335" s="4" t="s">
        <v>573</v>
      </c>
      <c r="C4335" s="5" t="s">
        <v>574</v>
      </c>
      <c r="D4335" s="5">
        <v>3149</v>
      </c>
      <c r="E4335" s="5">
        <v>33093</v>
      </c>
      <c r="F4335" s="5">
        <v>3580</v>
      </c>
      <c r="G4335" s="5">
        <v>26262</v>
      </c>
      <c r="H4335" s="5">
        <v>6831</v>
      </c>
      <c r="I4335" s="5">
        <v>251</v>
      </c>
      <c r="J4335" s="5">
        <v>19</v>
      </c>
      <c r="K4335" s="5"/>
      <c r="L4335" s="5">
        <v>1919</v>
      </c>
      <c r="M4335" s="5">
        <v>516</v>
      </c>
      <c r="N4335" s="5">
        <v>1403</v>
      </c>
      <c r="O4335" s="5">
        <v>351020</v>
      </c>
      <c r="P4335" s="3"/>
      <c r="Q4335" s="3"/>
    </row>
    <row r="4336" spans="1:17" x14ac:dyDescent="0.2">
      <c r="A4336" s="2">
        <v>2012</v>
      </c>
      <c r="B4336" s="1" t="s">
        <v>573</v>
      </c>
      <c r="C4336" s="2" t="s">
        <v>574</v>
      </c>
      <c r="D4336" s="2">
        <v>2456</v>
      </c>
      <c r="E4336" s="2">
        <v>34786</v>
      </c>
      <c r="F4336" s="2">
        <v>4873</v>
      </c>
      <c r="G4336" s="2">
        <v>27716</v>
      </c>
      <c r="H4336" s="2">
        <v>7070</v>
      </c>
      <c r="I4336" s="2">
        <v>240</v>
      </c>
      <c r="J4336" s="2">
        <v>22</v>
      </c>
      <c r="K4336" s="2"/>
      <c r="L4336" s="2">
        <v>1919</v>
      </c>
      <c r="M4336" s="2">
        <v>581</v>
      </c>
      <c r="N4336" s="2">
        <v>1338</v>
      </c>
      <c r="O4336" s="2">
        <v>351020</v>
      </c>
      <c r="P4336" s="3"/>
      <c r="Q4336" s="3"/>
    </row>
    <row r="4337" spans="1:17" x14ac:dyDescent="0.2">
      <c r="A4337" s="5">
        <v>2013</v>
      </c>
      <c r="B4337" s="4" t="s">
        <v>573</v>
      </c>
      <c r="C4337" s="5" t="s">
        <v>574</v>
      </c>
      <c r="D4337" s="5">
        <v>4193</v>
      </c>
      <c r="E4337" s="5">
        <v>51759</v>
      </c>
      <c r="F4337" s="5">
        <v>10373</v>
      </c>
      <c r="G4337" s="5">
        <v>41441</v>
      </c>
      <c r="H4337" s="5">
        <v>8522</v>
      </c>
      <c r="I4337" s="5">
        <v>257</v>
      </c>
      <c r="J4337" s="5">
        <v>23</v>
      </c>
      <c r="K4337" s="5">
        <v>-5</v>
      </c>
      <c r="L4337" s="5">
        <v>2096</v>
      </c>
      <c r="M4337" s="5">
        <v>742</v>
      </c>
      <c r="N4337" s="5">
        <v>1263</v>
      </c>
      <c r="O4337" s="5">
        <v>351020</v>
      </c>
      <c r="P4337" s="3"/>
      <c r="Q4337" s="3"/>
    </row>
    <row r="4338" spans="1:17" x14ac:dyDescent="0.2">
      <c r="A4338" s="2">
        <v>2014</v>
      </c>
      <c r="B4338" s="1" t="s">
        <v>573</v>
      </c>
      <c r="C4338" s="2" t="s">
        <v>574</v>
      </c>
      <c r="D4338" s="2">
        <v>5341</v>
      </c>
      <c r="E4338" s="2">
        <v>53870</v>
      </c>
      <c r="F4338" s="2">
        <v>9709</v>
      </c>
      <c r="G4338" s="2">
        <v>44399</v>
      </c>
      <c r="H4338" s="2">
        <v>8001</v>
      </c>
      <c r="I4338" s="2">
        <v>374</v>
      </c>
      <c r="J4338" s="2">
        <v>20</v>
      </c>
      <c r="K4338" s="2">
        <v>67</v>
      </c>
      <c r="L4338" s="2">
        <v>2657</v>
      </c>
      <c r="M4338" s="2">
        <v>815</v>
      </c>
      <c r="N4338" s="2">
        <v>1476</v>
      </c>
      <c r="O4338" s="2">
        <v>351020</v>
      </c>
      <c r="P4338" s="3"/>
      <c r="Q4338" s="3"/>
    </row>
    <row r="4339" spans="1:17" x14ac:dyDescent="0.2">
      <c r="A4339" s="5">
        <v>2015</v>
      </c>
      <c r="B4339" s="4" t="s">
        <v>573</v>
      </c>
      <c r="C4339" s="5" t="s">
        <v>574</v>
      </c>
      <c r="D4339" s="5">
        <v>4048</v>
      </c>
      <c r="E4339" s="5">
        <v>56563</v>
      </c>
      <c r="F4339" s="5">
        <v>8147</v>
      </c>
      <c r="G4339" s="5">
        <v>46149</v>
      </c>
      <c r="H4339" s="5">
        <v>8924</v>
      </c>
      <c r="I4339" s="5">
        <v>354</v>
      </c>
      <c r="J4339" s="5">
        <v>18</v>
      </c>
      <c r="K4339" s="5">
        <v>52</v>
      </c>
      <c r="L4339" s="5">
        <v>3250</v>
      </c>
      <c r="M4339" s="5">
        <v>908</v>
      </c>
      <c r="N4339" s="5">
        <v>2258</v>
      </c>
      <c r="O4339" s="5">
        <v>351020</v>
      </c>
      <c r="P4339" s="3"/>
      <c r="Q4339" s="3"/>
    </row>
    <row r="4340" spans="1:17" x14ac:dyDescent="0.2">
      <c r="A4340" s="2">
        <v>2016</v>
      </c>
      <c r="B4340" s="1" t="s">
        <v>573</v>
      </c>
      <c r="C4340" s="2" t="s">
        <v>574</v>
      </c>
      <c r="D4340" s="2">
        <v>2783</v>
      </c>
      <c r="E4340" s="2">
        <v>60969</v>
      </c>
      <c r="F4340" s="2">
        <v>8362</v>
      </c>
      <c r="G4340" s="2">
        <v>48369</v>
      </c>
      <c r="H4340" s="2">
        <v>11095</v>
      </c>
      <c r="I4340" s="2">
        <v>310</v>
      </c>
      <c r="J4340" s="2">
        <v>29</v>
      </c>
      <c r="K4340" s="2">
        <v>83</v>
      </c>
      <c r="L4340" s="2">
        <v>6891</v>
      </c>
      <c r="M4340" s="2">
        <v>1614</v>
      </c>
      <c r="N4340" s="2">
        <v>5070</v>
      </c>
      <c r="O4340" s="2">
        <v>351020</v>
      </c>
      <c r="P4340" s="3"/>
      <c r="Q4340" s="3"/>
    </row>
    <row r="4341" spans="1:17" x14ac:dyDescent="0.2">
      <c r="A4341" s="5">
        <v>2017</v>
      </c>
      <c r="B4341" s="4" t="s">
        <v>573</v>
      </c>
      <c r="C4341" s="5" t="s">
        <v>574</v>
      </c>
      <c r="D4341" s="5">
        <v>2672</v>
      </c>
      <c r="E4341" s="5">
        <v>60381</v>
      </c>
      <c r="F4341" s="5">
        <v>7880</v>
      </c>
      <c r="G4341" s="5">
        <v>48865</v>
      </c>
      <c r="H4341" s="5">
        <v>9804</v>
      </c>
      <c r="I4341" s="5">
        <v>286</v>
      </c>
      <c r="J4341" s="5">
        <v>48</v>
      </c>
      <c r="K4341" s="5">
        <v>230</v>
      </c>
      <c r="L4341" s="5">
        <v>239</v>
      </c>
      <c r="M4341" s="5">
        <v>-53</v>
      </c>
      <c r="N4341" s="5">
        <v>67</v>
      </c>
      <c r="O4341" s="5">
        <v>351020</v>
      </c>
      <c r="P4341" s="3"/>
      <c r="Q4341" s="3"/>
    </row>
    <row r="4342" spans="1:17" x14ac:dyDescent="0.2">
      <c r="A4342" s="2">
        <v>2018</v>
      </c>
      <c r="B4342" s="1" t="s">
        <v>573</v>
      </c>
      <c r="C4342" s="2" t="s">
        <v>574</v>
      </c>
      <c r="D4342" s="2">
        <v>2981</v>
      </c>
      <c r="E4342" s="2">
        <v>59672</v>
      </c>
      <c r="F4342" s="2">
        <v>7595</v>
      </c>
      <c r="G4342" s="2">
        <v>49992</v>
      </c>
      <c r="H4342" s="2">
        <v>8094</v>
      </c>
      <c r="I4342" s="2">
        <v>264</v>
      </c>
      <c r="J4342" s="2">
        <v>39</v>
      </c>
      <c r="K4342" s="2">
        <v>221</v>
      </c>
      <c r="L4342" s="2">
        <v>610</v>
      </c>
      <c r="M4342" s="2">
        <v>356</v>
      </c>
      <c r="N4342" s="2">
        <v>34</v>
      </c>
      <c r="O4342" s="2">
        <v>351020</v>
      </c>
      <c r="P4342" s="3"/>
      <c r="Q4342" s="3"/>
    </row>
    <row r="4343" spans="1:17" x14ac:dyDescent="0.2">
      <c r="A4343" s="5">
        <v>2004</v>
      </c>
      <c r="B4343" s="4" t="s">
        <v>575</v>
      </c>
      <c r="C4343" s="5" t="s">
        <v>576</v>
      </c>
      <c r="D4343" s="5">
        <v>606.1</v>
      </c>
      <c r="E4343" s="5">
        <v>1376</v>
      </c>
      <c r="F4343" s="5">
        <v>0</v>
      </c>
      <c r="G4343" s="5">
        <v>1058.5</v>
      </c>
      <c r="H4343" s="5">
        <v>317.5</v>
      </c>
      <c r="I4343" s="5">
        <v>23</v>
      </c>
      <c r="J4343" s="5">
        <v>6.8</v>
      </c>
      <c r="K4343" s="5"/>
      <c r="L4343" s="5">
        <v>771.3</v>
      </c>
      <c r="M4343" s="5">
        <v>346.2</v>
      </c>
      <c r="N4343" s="5">
        <v>425.1</v>
      </c>
      <c r="O4343" s="5">
        <v>402030</v>
      </c>
      <c r="P4343" s="3"/>
      <c r="Q4343" s="3"/>
    </row>
    <row r="4344" spans="1:17" x14ac:dyDescent="0.2">
      <c r="A4344" s="2">
        <v>2005</v>
      </c>
      <c r="B4344" s="1" t="s">
        <v>575</v>
      </c>
      <c r="C4344" s="2" t="s">
        <v>576</v>
      </c>
      <c r="D4344" s="2">
        <v>580.5</v>
      </c>
      <c r="E4344" s="2">
        <v>1457.2</v>
      </c>
      <c r="F4344" s="2">
        <v>300</v>
      </c>
      <c r="G4344" s="2">
        <v>1147.8</v>
      </c>
      <c r="H4344" s="2">
        <v>309.39999999999998</v>
      </c>
      <c r="I4344" s="2">
        <v>21</v>
      </c>
      <c r="J4344" s="2">
        <v>26</v>
      </c>
      <c r="K4344" s="2"/>
      <c r="L4344" s="2">
        <v>934.7</v>
      </c>
      <c r="M4344" s="2">
        <v>373.9</v>
      </c>
      <c r="N4344" s="2">
        <v>560.79999999999995</v>
      </c>
      <c r="O4344" s="2">
        <v>402030</v>
      </c>
      <c r="P4344" s="3"/>
      <c r="Q4344" s="3"/>
    </row>
    <row r="4345" spans="1:17" x14ac:dyDescent="0.2">
      <c r="A4345" s="5">
        <v>2006</v>
      </c>
      <c r="B4345" s="4" t="s">
        <v>575</v>
      </c>
      <c r="C4345" s="5" t="s">
        <v>576</v>
      </c>
      <c r="D4345" s="5">
        <v>483.5</v>
      </c>
      <c r="E4345" s="5">
        <v>1497.7</v>
      </c>
      <c r="F4345" s="5">
        <v>300</v>
      </c>
      <c r="G4345" s="5">
        <v>1330.3</v>
      </c>
      <c r="H4345" s="5">
        <v>167.4</v>
      </c>
      <c r="I4345" s="5">
        <v>15.2</v>
      </c>
      <c r="J4345" s="5">
        <v>18.2</v>
      </c>
      <c r="K4345" s="5"/>
      <c r="L4345" s="5">
        <v>1260.5</v>
      </c>
      <c r="M4345" s="5">
        <v>506.6</v>
      </c>
      <c r="N4345" s="5">
        <v>753.9</v>
      </c>
      <c r="O4345" s="5">
        <v>402030</v>
      </c>
      <c r="P4345" s="3"/>
      <c r="Q4345" s="3"/>
    </row>
    <row r="4346" spans="1:17" x14ac:dyDescent="0.2">
      <c r="A4346" s="2">
        <v>2007</v>
      </c>
      <c r="B4346" s="1" t="s">
        <v>575</v>
      </c>
      <c r="C4346" s="2" t="s">
        <v>576</v>
      </c>
      <c r="D4346" s="2">
        <v>441</v>
      </c>
      <c r="E4346" s="2">
        <v>1714.6</v>
      </c>
      <c r="F4346" s="2">
        <v>600</v>
      </c>
      <c r="G4346" s="2">
        <v>2498.1999999999998</v>
      </c>
      <c r="H4346" s="2">
        <v>-783.6</v>
      </c>
      <c r="I4346" s="2">
        <v>62.2</v>
      </c>
      <c r="J4346" s="2">
        <v>19.3</v>
      </c>
      <c r="K4346" s="2"/>
      <c r="L4346" s="2">
        <v>1116.7</v>
      </c>
      <c r="M4346" s="2">
        <v>415.2</v>
      </c>
      <c r="N4346" s="2">
        <v>701.5</v>
      </c>
      <c r="O4346" s="2">
        <v>402030</v>
      </c>
      <c r="P4346" s="3"/>
      <c r="Q4346" s="3"/>
    </row>
    <row r="4347" spans="1:17" x14ac:dyDescent="0.2">
      <c r="A4347" s="5">
        <v>2008</v>
      </c>
      <c r="B4347" s="4" t="s">
        <v>575</v>
      </c>
      <c r="C4347" s="5" t="s">
        <v>576</v>
      </c>
      <c r="D4347" s="5">
        <v>253</v>
      </c>
      <c r="E4347" s="5">
        <v>1773.4</v>
      </c>
      <c r="F4347" s="5">
        <v>750</v>
      </c>
      <c r="G4347" s="5">
        <v>2767.8</v>
      </c>
      <c r="H4347" s="5">
        <v>-994.4</v>
      </c>
      <c r="I4347" s="5">
        <v>73.7</v>
      </c>
      <c r="J4347" s="5">
        <v>18.100000000000001</v>
      </c>
      <c r="K4347" s="5">
        <v>4</v>
      </c>
      <c r="L4347" s="5">
        <v>729.8</v>
      </c>
      <c r="M4347" s="5">
        <v>268.2</v>
      </c>
      <c r="N4347" s="5">
        <v>457.6</v>
      </c>
      <c r="O4347" s="5">
        <v>402030</v>
      </c>
      <c r="P4347" s="3"/>
      <c r="Q4347" s="3"/>
    </row>
    <row r="4348" spans="1:17" x14ac:dyDescent="0.2">
      <c r="A4348" s="2">
        <v>2009</v>
      </c>
      <c r="B4348" s="1" t="s">
        <v>575</v>
      </c>
      <c r="C4348" s="2" t="s">
        <v>576</v>
      </c>
      <c r="D4348" s="2">
        <v>483.9</v>
      </c>
      <c r="E4348" s="2">
        <v>2003.3</v>
      </c>
      <c r="F4348" s="2">
        <v>750</v>
      </c>
      <c r="G4348" s="2">
        <v>2599.4</v>
      </c>
      <c r="H4348" s="2">
        <v>-606.20000000000005</v>
      </c>
      <c r="I4348" s="2">
        <v>45.5</v>
      </c>
      <c r="J4348" s="2">
        <v>4.0999999999999996</v>
      </c>
      <c r="K4348" s="2">
        <v>5.0999999999999996</v>
      </c>
      <c r="L4348" s="2">
        <v>646.20000000000005</v>
      </c>
      <c r="M4348" s="2">
        <v>239.1</v>
      </c>
      <c r="N4348" s="2">
        <v>402</v>
      </c>
      <c r="O4348" s="2">
        <v>402030</v>
      </c>
      <c r="P4348" s="3"/>
      <c r="Q4348" s="3"/>
    </row>
    <row r="4349" spans="1:17" x14ac:dyDescent="0.2">
      <c r="A4349" s="5">
        <v>2010</v>
      </c>
      <c r="B4349" s="4" t="s">
        <v>575</v>
      </c>
      <c r="C4349" s="5" t="s">
        <v>576</v>
      </c>
      <c r="D4349" s="5">
        <v>672.3</v>
      </c>
      <c r="E4349" s="5">
        <v>2540.3000000000002</v>
      </c>
      <c r="F4349" s="5">
        <v>1239.5999999999999</v>
      </c>
      <c r="G4349" s="5">
        <v>2838.7</v>
      </c>
      <c r="H4349" s="5">
        <v>-309.60000000000002</v>
      </c>
      <c r="I4349" s="5">
        <v>52.2</v>
      </c>
      <c r="J4349" s="5">
        <v>3.1</v>
      </c>
      <c r="K4349" s="5">
        <v>5.6</v>
      </c>
      <c r="L4349" s="5">
        <v>714.4</v>
      </c>
      <c r="M4349" s="5">
        <v>201</v>
      </c>
      <c r="N4349" s="5">
        <v>507.8</v>
      </c>
      <c r="O4349" s="5">
        <v>402030</v>
      </c>
      <c r="P4349" s="3"/>
      <c r="Q4349" s="3"/>
    </row>
    <row r="4350" spans="1:17" x14ac:dyDescent="0.2">
      <c r="A4350" s="2">
        <v>2011</v>
      </c>
      <c r="B4350" s="1" t="s">
        <v>575</v>
      </c>
      <c r="C4350" s="2" t="s">
        <v>576</v>
      </c>
      <c r="D4350" s="2">
        <v>774.8</v>
      </c>
      <c r="E4350" s="2">
        <v>2876.1</v>
      </c>
      <c r="F4350" s="2">
        <v>1243.8</v>
      </c>
      <c r="G4350" s="2">
        <v>2974</v>
      </c>
      <c r="H4350" s="2">
        <v>-169</v>
      </c>
      <c r="I4350" s="2">
        <v>65.5</v>
      </c>
      <c r="J4350" s="2">
        <v>5.3</v>
      </c>
      <c r="K4350" s="2">
        <v>6.6</v>
      </c>
      <c r="L4350" s="2">
        <v>839.8</v>
      </c>
      <c r="M4350" s="2">
        <v>261.8</v>
      </c>
      <c r="N4350" s="2">
        <v>571.4</v>
      </c>
      <c r="O4350" s="2">
        <v>402030</v>
      </c>
      <c r="P4350" s="3"/>
      <c r="Q4350" s="3"/>
    </row>
    <row r="4351" spans="1:17" x14ac:dyDescent="0.2">
      <c r="A4351" s="5">
        <v>2012</v>
      </c>
      <c r="B4351" s="4" t="s">
        <v>575</v>
      </c>
      <c r="C4351" s="5" t="s">
        <v>576</v>
      </c>
      <c r="D4351" s="5">
        <v>1773.3</v>
      </c>
      <c r="E4351" s="5">
        <v>3960.9</v>
      </c>
      <c r="F4351" s="5">
        <v>1671.2</v>
      </c>
      <c r="G4351" s="5">
        <v>3492</v>
      </c>
      <c r="H4351" s="5">
        <v>385.2</v>
      </c>
      <c r="I4351" s="5">
        <v>73.8</v>
      </c>
      <c r="J4351" s="5">
        <v>5.2</v>
      </c>
      <c r="K4351" s="5">
        <v>9.6999999999999993</v>
      </c>
      <c r="L4351" s="5">
        <v>1024</v>
      </c>
      <c r="M4351" s="5">
        <v>324.3</v>
      </c>
      <c r="N4351" s="5">
        <v>690</v>
      </c>
      <c r="O4351" s="5">
        <v>402030</v>
      </c>
      <c r="P4351" s="3"/>
      <c r="Q4351" s="3"/>
    </row>
    <row r="4352" spans="1:17" x14ac:dyDescent="0.2">
      <c r="A4352" s="2">
        <v>2013</v>
      </c>
      <c r="B4352" s="1" t="s">
        <v>575</v>
      </c>
      <c r="C4352" s="2" t="s">
        <v>576</v>
      </c>
      <c r="D4352" s="2">
        <v>2106.3000000000002</v>
      </c>
      <c r="E4352" s="2">
        <v>4395.1000000000004</v>
      </c>
      <c r="F4352" s="2">
        <v>2101.8000000000002</v>
      </c>
      <c r="G4352" s="2">
        <v>3967.2</v>
      </c>
      <c r="H4352" s="2">
        <v>337</v>
      </c>
      <c r="I4352" s="2">
        <v>92.3</v>
      </c>
      <c r="J4352" s="2">
        <v>5.5</v>
      </c>
      <c r="K4352" s="2">
        <v>11.4</v>
      </c>
      <c r="L4352" s="2">
        <v>1169.3</v>
      </c>
      <c r="M4352" s="2">
        <v>353.4</v>
      </c>
      <c r="N4352" s="2">
        <v>804.5</v>
      </c>
      <c r="O4352" s="2">
        <v>402030</v>
      </c>
      <c r="P4352" s="3"/>
      <c r="Q4352" s="3"/>
    </row>
    <row r="4353" spans="1:17" x14ac:dyDescent="0.2">
      <c r="A4353" s="5">
        <v>2014</v>
      </c>
      <c r="B4353" s="4" t="s">
        <v>575</v>
      </c>
      <c r="C4353" s="5" t="s">
        <v>576</v>
      </c>
      <c r="D4353" s="5">
        <v>1677.6</v>
      </c>
      <c r="E4353" s="5">
        <v>4669</v>
      </c>
      <c r="F4353" s="5">
        <v>2547.3000000000002</v>
      </c>
      <c r="G4353" s="5">
        <v>4626.1000000000004</v>
      </c>
      <c r="H4353" s="5">
        <v>-187.8</v>
      </c>
      <c r="I4353" s="5">
        <v>107.4</v>
      </c>
      <c r="J4353" s="5">
        <v>6.7</v>
      </c>
      <c r="K4353" s="5">
        <v>17.3</v>
      </c>
      <c r="L4353" s="5">
        <v>1461</v>
      </c>
      <c r="M4353" s="5">
        <v>455</v>
      </c>
      <c r="N4353" s="5">
        <v>988.7</v>
      </c>
      <c r="O4353" s="5">
        <v>402030</v>
      </c>
      <c r="P4353" s="3"/>
      <c r="Q4353" s="3"/>
    </row>
    <row r="4354" spans="1:17" x14ac:dyDescent="0.2">
      <c r="A4354" s="2">
        <v>2015</v>
      </c>
      <c r="B4354" s="1" t="s">
        <v>575</v>
      </c>
      <c r="C4354" s="2" t="s">
        <v>576</v>
      </c>
      <c r="D4354" s="2">
        <v>2232.1999999999998</v>
      </c>
      <c r="E4354" s="2">
        <v>5123.3999999999996</v>
      </c>
      <c r="F4354" s="2">
        <v>3401</v>
      </c>
      <c r="G4354" s="2">
        <v>5456.4</v>
      </c>
      <c r="H4354" s="2">
        <v>-565</v>
      </c>
      <c r="I4354" s="2">
        <v>120.6</v>
      </c>
      <c r="J4354" s="2">
        <v>9.6999999999999993</v>
      </c>
      <c r="K4354" s="2">
        <v>8.3000000000000007</v>
      </c>
      <c r="L4354" s="2">
        <v>1379.6</v>
      </c>
      <c r="M4354" s="2">
        <v>430</v>
      </c>
      <c r="N4354" s="2">
        <v>941.3</v>
      </c>
      <c r="O4354" s="2">
        <v>402030</v>
      </c>
      <c r="P4354" s="3"/>
      <c r="Q4354" s="3"/>
    </row>
    <row r="4355" spans="1:17" x14ac:dyDescent="0.2">
      <c r="A4355" s="5">
        <v>2016</v>
      </c>
      <c r="B4355" s="4" t="s">
        <v>575</v>
      </c>
      <c r="C4355" s="5" t="s">
        <v>576</v>
      </c>
      <c r="D4355" s="5">
        <v>2224.9</v>
      </c>
      <c r="E4355" s="5">
        <v>5327.3</v>
      </c>
      <c r="F4355" s="5">
        <v>3363</v>
      </c>
      <c r="G4355" s="5">
        <v>6354.6</v>
      </c>
      <c r="H4355" s="5">
        <v>-1225</v>
      </c>
      <c r="I4355" s="5">
        <v>141.9</v>
      </c>
      <c r="J4355" s="5">
        <v>10.9</v>
      </c>
      <c r="K4355" s="5">
        <v>9.1999999999999993</v>
      </c>
      <c r="L4355" s="5">
        <v>558</v>
      </c>
      <c r="M4355" s="5">
        <v>282.2</v>
      </c>
      <c r="N4355" s="5">
        <v>266.60000000000002</v>
      </c>
      <c r="O4355" s="5">
        <v>402030</v>
      </c>
      <c r="P4355" s="3"/>
      <c r="Q4355" s="3"/>
    </row>
    <row r="4356" spans="1:17" x14ac:dyDescent="0.2">
      <c r="A4356" s="2">
        <v>2017</v>
      </c>
      <c r="B4356" s="1" t="s">
        <v>575</v>
      </c>
      <c r="C4356" s="2" t="s">
        <v>576</v>
      </c>
      <c r="D4356" s="2">
        <v>1183.3</v>
      </c>
      <c r="E4356" s="2">
        <v>8594.2000000000007</v>
      </c>
      <c r="F4356" s="2">
        <v>5410.6</v>
      </c>
      <c r="G4356" s="2">
        <v>8709.1</v>
      </c>
      <c r="H4356" s="2">
        <v>-327.7</v>
      </c>
      <c r="I4356" s="2">
        <v>172.1</v>
      </c>
      <c r="J4356" s="2">
        <v>16</v>
      </c>
      <c r="K4356" s="2">
        <v>7.1</v>
      </c>
      <c r="L4356" s="2">
        <v>1786.8</v>
      </c>
      <c r="M4356" s="2">
        <v>779.1</v>
      </c>
      <c r="N4356" s="2">
        <v>1000.6</v>
      </c>
      <c r="O4356" s="2">
        <v>402030</v>
      </c>
      <c r="P4356" s="3"/>
      <c r="Q4356" s="3"/>
    </row>
    <row r="4357" spans="1:17" x14ac:dyDescent="0.2">
      <c r="A4357" s="5">
        <v>2018</v>
      </c>
      <c r="B4357" s="4" t="s">
        <v>575</v>
      </c>
      <c r="C4357" s="5" t="s">
        <v>576</v>
      </c>
      <c r="D4357" s="5">
        <v>1817.5</v>
      </c>
      <c r="E4357" s="5">
        <v>9526.2000000000007</v>
      </c>
      <c r="F4357" s="5">
        <v>5676</v>
      </c>
      <c r="G4357" s="5">
        <v>8869.7000000000007</v>
      </c>
      <c r="H4357" s="5">
        <v>459.9</v>
      </c>
      <c r="I4357" s="5">
        <v>197.4</v>
      </c>
      <c r="J4357" s="5">
        <v>14.7</v>
      </c>
      <c r="K4357" s="5">
        <v>9.8000000000000007</v>
      </c>
      <c r="L4357" s="5">
        <v>1671</v>
      </c>
      <c r="M4357" s="5">
        <v>351.6</v>
      </c>
      <c r="N4357" s="5">
        <v>1309.5999999999999</v>
      </c>
      <c r="O4357" s="5">
        <v>402030</v>
      </c>
      <c r="P4357" s="3"/>
      <c r="Q4357" s="3"/>
    </row>
    <row r="4358" spans="1:17" x14ac:dyDescent="0.2">
      <c r="A4358" s="2">
        <v>2019</v>
      </c>
      <c r="B4358" s="1" t="s">
        <v>575</v>
      </c>
      <c r="C4358" s="2" t="s">
        <v>576</v>
      </c>
      <c r="D4358" s="2">
        <v>1930</v>
      </c>
      <c r="E4358" s="2">
        <v>10265</v>
      </c>
      <c r="F4358" s="2">
        <v>6155</v>
      </c>
      <c r="G4358" s="2">
        <v>9428</v>
      </c>
      <c r="H4358" s="2">
        <v>612</v>
      </c>
      <c r="I4358" s="2">
        <v>164</v>
      </c>
      <c r="J4358" s="2">
        <v>17</v>
      </c>
      <c r="K4358" s="2">
        <v>7</v>
      </c>
      <c r="L4358" s="2">
        <v>1810</v>
      </c>
      <c r="M4358" s="2">
        <v>381</v>
      </c>
      <c r="N4358" s="2">
        <v>1422</v>
      </c>
      <c r="O4358" s="2">
        <v>402030</v>
      </c>
      <c r="P4358" s="3"/>
      <c r="Q4358" s="3"/>
    </row>
    <row r="4359" spans="1:17" x14ac:dyDescent="0.2">
      <c r="A4359" s="5">
        <v>2004</v>
      </c>
      <c r="B4359" s="4" t="s">
        <v>577</v>
      </c>
      <c r="C4359" s="5" t="s">
        <v>578</v>
      </c>
      <c r="D4359" s="5">
        <v>282</v>
      </c>
      <c r="E4359" s="5">
        <v>59928</v>
      </c>
      <c r="F4359" s="5">
        <v>10473</v>
      </c>
      <c r="G4359" s="5">
        <v>30017</v>
      </c>
      <c r="H4359" s="5">
        <v>29911</v>
      </c>
      <c r="I4359" s="5">
        <v>679</v>
      </c>
      <c r="J4359" s="5"/>
      <c r="K4359" s="5">
        <v>3</v>
      </c>
      <c r="L4359" s="5">
        <v>3946</v>
      </c>
      <c r="M4359" s="5">
        <v>1274</v>
      </c>
      <c r="N4359" s="5">
        <v>2665</v>
      </c>
      <c r="O4359" s="5">
        <v>302020</v>
      </c>
      <c r="P4359" s="3"/>
      <c r="Q4359" s="3"/>
    </row>
    <row r="4360" spans="1:17" x14ac:dyDescent="0.2">
      <c r="A4360" s="2">
        <v>2005</v>
      </c>
      <c r="B4360" s="1" t="s">
        <v>577</v>
      </c>
      <c r="C4360" s="2" t="s">
        <v>578</v>
      </c>
      <c r="D4360" s="2">
        <v>316</v>
      </c>
      <c r="E4360" s="2">
        <v>57628</v>
      </c>
      <c r="F4360" s="2">
        <v>9743</v>
      </c>
      <c r="G4360" s="2">
        <v>28035</v>
      </c>
      <c r="H4360" s="2">
        <v>29593</v>
      </c>
      <c r="I4360" s="2">
        <v>657</v>
      </c>
      <c r="J4360" s="2"/>
      <c r="K4360" s="2">
        <v>3</v>
      </c>
      <c r="L4360" s="2">
        <v>4116</v>
      </c>
      <c r="M4360" s="2">
        <v>1209</v>
      </c>
      <c r="N4360" s="2">
        <v>2632</v>
      </c>
      <c r="O4360" s="2">
        <v>302020</v>
      </c>
      <c r="P4360" s="3"/>
      <c r="Q4360" s="3"/>
    </row>
    <row r="4361" spans="1:17" x14ac:dyDescent="0.2">
      <c r="A4361" s="5">
        <v>2006</v>
      </c>
      <c r="B4361" s="4" t="s">
        <v>577</v>
      </c>
      <c r="C4361" s="5" t="s">
        <v>578</v>
      </c>
      <c r="D4361" s="5">
        <v>239</v>
      </c>
      <c r="E4361" s="5">
        <v>55574</v>
      </c>
      <c r="F4361" s="5">
        <v>8499</v>
      </c>
      <c r="G4361" s="5">
        <v>27019</v>
      </c>
      <c r="H4361" s="5">
        <v>28555</v>
      </c>
      <c r="I4361" s="5">
        <v>625</v>
      </c>
      <c r="J4361" s="5">
        <v>69</v>
      </c>
      <c r="K4361" s="5">
        <v>5</v>
      </c>
      <c r="L4361" s="5">
        <v>4016</v>
      </c>
      <c r="M4361" s="5">
        <v>951</v>
      </c>
      <c r="N4361" s="5">
        <v>3060</v>
      </c>
      <c r="O4361" s="5">
        <v>302020</v>
      </c>
      <c r="P4361" s="3"/>
      <c r="Q4361" s="3"/>
    </row>
    <row r="4362" spans="1:17" x14ac:dyDescent="0.2">
      <c r="A4362" s="2">
        <v>2007</v>
      </c>
      <c r="B4362" s="1" t="s">
        <v>577</v>
      </c>
      <c r="C4362" s="2" t="s">
        <v>578</v>
      </c>
      <c r="D4362" s="2">
        <v>567</v>
      </c>
      <c r="E4362" s="2">
        <v>67993</v>
      </c>
      <c r="F4362" s="2">
        <v>13624</v>
      </c>
      <c r="G4362" s="2">
        <v>40698</v>
      </c>
      <c r="H4362" s="2">
        <v>27295</v>
      </c>
      <c r="I4362" s="2">
        <v>701</v>
      </c>
      <c r="J4362" s="2"/>
      <c r="K4362" s="2">
        <v>3</v>
      </c>
      <c r="L4362" s="2">
        <v>3730</v>
      </c>
      <c r="M4362" s="2">
        <v>1137</v>
      </c>
      <c r="N4362" s="2">
        <v>2590</v>
      </c>
      <c r="O4362" s="2">
        <v>302020</v>
      </c>
      <c r="P4362" s="3"/>
      <c r="Q4362" s="3"/>
    </row>
    <row r="4363" spans="1:17" x14ac:dyDescent="0.2">
      <c r="A4363" s="5">
        <v>2008</v>
      </c>
      <c r="B4363" s="4" t="s">
        <v>577</v>
      </c>
      <c r="C4363" s="5" t="s">
        <v>578</v>
      </c>
      <c r="D4363" s="5">
        <v>1244</v>
      </c>
      <c r="E4363" s="5">
        <v>63078</v>
      </c>
      <c r="F4363" s="5">
        <v>19354</v>
      </c>
      <c r="G4363" s="5">
        <v>40878</v>
      </c>
      <c r="H4363" s="5">
        <v>22200</v>
      </c>
      <c r="I4363" s="5">
        <v>1272</v>
      </c>
      <c r="J4363" s="5"/>
      <c r="K4363" s="5">
        <v>9</v>
      </c>
      <c r="L4363" s="5">
        <v>2586</v>
      </c>
      <c r="M4363" s="5">
        <v>728</v>
      </c>
      <c r="N4363" s="5">
        <v>2901</v>
      </c>
      <c r="O4363" s="5">
        <v>302020</v>
      </c>
      <c r="P4363" s="3"/>
      <c r="Q4363" s="3"/>
    </row>
    <row r="4364" spans="1:17" x14ac:dyDescent="0.2">
      <c r="A4364" s="2">
        <v>2009</v>
      </c>
      <c r="B4364" s="1" t="s">
        <v>577</v>
      </c>
      <c r="C4364" s="2" t="s">
        <v>578</v>
      </c>
      <c r="D4364" s="2">
        <v>2101</v>
      </c>
      <c r="E4364" s="2">
        <v>66714</v>
      </c>
      <c r="F4364" s="2">
        <v>18537</v>
      </c>
      <c r="G4364" s="2">
        <v>40742</v>
      </c>
      <c r="H4364" s="2">
        <v>25876</v>
      </c>
      <c r="I4364" s="2">
        <v>1260</v>
      </c>
      <c r="J4364" s="2"/>
      <c r="K4364" s="2">
        <v>7</v>
      </c>
      <c r="L4364" s="2">
        <v>4287</v>
      </c>
      <c r="M4364" s="2">
        <v>1259</v>
      </c>
      <c r="N4364" s="2">
        <v>3021</v>
      </c>
      <c r="O4364" s="2">
        <v>302020</v>
      </c>
      <c r="P4364" s="3"/>
      <c r="Q4364" s="3"/>
    </row>
    <row r="4365" spans="1:17" x14ac:dyDescent="0.2">
      <c r="A4365" s="5">
        <v>2010</v>
      </c>
      <c r="B4365" s="4" t="s">
        <v>577</v>
      </c>
      <c r="C4365" s="5" t="s">
        <v>578</v>
      </c>
      <c r="D4365" s="5">
        <v>2481</v>
      </c>
      <c r="E4365" s="5">
        <v>95289</v>
      </c>
      <c r="F4365" s="5">
        <v>27974</v>
      </c>
      <c r="G4365" s="5">
        <v>59347</v>
      </c>
      <c r="H4365" s="5">
        <v>35834</v>
      </c>
      <c r="I4365" s="5">
        <v>1790</v>
      </c>
      <c r="J4365" s="5"/>
      <c r="K4365" s="5">
        <v>25</v>
      </c>
      <c r="L4365" s="5">
        <v>3642</v>
      </c>
      <c r="M4365" s="5">
        <v>1147</v>
      </c>
      <c r="N4365" s="5">
        <v>4114</v>
      </c>
      <c r="O4365" s="5">
        <v>302020</v>
      </c>
      <c r="P4365" s="3"/>
      <c r="Q4365" s="3"/>
    </row>
    <row r="4366" spans="1:17" x14ac:dyDescent="0.2">
      <c r="A4366" s="2">
        <v>2011</v>
      </c>
      <c r="B4366" s="1" t="s">
        <v>577</v>
      </c>
      <c r="C4366" s="2" t="s">
        <v>578</v>
      </c>
      <c r="D4366" s="2">
        <v>1974</v>
      </c>
      <c r="E4366" s="2">
        <v>93837</v>
      </c>
      <c r="F4366" s="2">
        <v>26749</v>
      </c>
      <c r="G4366" s="2">
        <v>58509</v>
      </c>
      <c r="H4366" s="2">
        <v>35217</v>
      </c>
      <c r="I4366" s="2">
        <v>1645</v>
      </c>
      <c r="J4366" s="2"/>
      <c r="K4366" s="2">
        <v>20</v>
      </c>
      <c r="L4366" s="2">
        <v>4772</v>
      </c>
      <c r="M4366" s="2">
        <v>1225</v>
      </c>
      <c r="N4366" s="2">
        <v>3527</v>
      </c>
      <c r="O4366" s="2">
        <v>302020</v>
      </c>
      <c r="P4366" s="3"/>
      <c r="Q4366" s="3"/>
    </row>
    <row r="4367" spans="1:17" x14ac:dyDescent="0.2">
      <c r="A4367" s="5">
        <v>2012</v>
      </c>
      <c r="B4367" s="4" t="s">
        <v>577</v>
      </c>
      <c r="C4367" s="5" t="s">
        <v>578</v>
      </c>
      <c r="D4367" s="5">
        <v>4475</v>
      </c>
      <c r="E4367" s="5">
        <v>75478</v>
      </c>
      <c r="F4367" s="5">
        <v>19151</v>
      </c>
      <c r="G4367" s="5">
        <v>43123</v>
      </c>
      <c r="H4367" s="5">
        <v>32215</v>
      </c>
      <c r="I4367" s="5">
        <v>1177</v>
      </c>
      <c r="J4367" s="5"/>
      <c r="K4367" s="5">
        <v>27</v>
      </c>
      <c r="L4367" s="5">
        <v>1774</v>
      </c>
      <c r="M4367" s="5">
        <v>207</v>
      </c>
      <c r="N4367" s="5">
        <v>3028</v>
      </c>
      <c r="O4367" s="5">
        <v>302020</v>
      </c>
      <c r="P4367" s="3"/>
      <c r="Q4367" s="3"/>
    </row>
    <row r="4368" spans="1:17" x14ac:dyDescent="0.2">
      <c r="A4368" s="2">
        <v>2013</v>
      </c>
      <c r="B4368" s="1" t="s">
        <v>577</v>
      </c>
      <c r="C4368" s="2" t="s">
        <v>578</v>
      </c>
      <c r="D4368" s="2">
        <v>2664</v>
      </c>
      <c r="E4368" s="2">
        <v>72557</v>
      </c>
      <c r="F4368" s="2">
        <v>15485</v>
      </c>
      <c r="G4368" s="2">
        <v>40025</v>
      </c>
      <c r="H4368" s="2">
        <v>32373</v>
      </c>
      <c r="I4368" s="2">
        <v>1019</v>
      </c>
      <c r="J4368" s="2"/>
      <c r="K4368" s="2">
        <v>20</v>
      </c>
      <c r="L4368" s="2">
        <v>2392</v>
      </c>
      <c r="M4368" s="2">
        <v>60</v>
      </c>
      <c r="N4368" s="2">
        <v>3915</v>
      </c>
      <c r="O4368" s="2">
        <v>302020</v>
      </c>
      <c r="P4368" s="3"/>
      <c r="Q4368" s="3"/>
    </row>
    <row r="4369" spans="1:17" x14ac:dyDescent="0.2">
      <c r="A4369" s="5">
        <v>2014</v>
      </c>
      <c r="B4369" s="4" t="s">
        <v>577</v>
      </c>
      <c r="C4369" s="5" t="s">
        <v>578</v>
      </c>
      <c r="D4369" s="5">
        <v>1715</v>
      </c>
      <c r="E4369" s="5">
        <v>66815</v>
      </c>
      <c r="F4369" s="5">
        <v>15395</v>
      </c>
      <c r="G4369" s="5">
        <v>38962</v>
      </c>
      <c r="H4369" s="5">
        <v>27750</v>
      </c>
      <c r="I4369" s="5">
        <v>781</v>
      </c>
      <c r="J4369" s="5"/>
      <c r="K4369" s="5">
        <v>17</v>
      </c>
      <c r="L4369" s="5">
        <v>2554</v>
      </c>
      <c r="M4369" s="5">
        <v>353</v>
      </c>
      <c r="N4369" s="5">
        <v>2184</v>
      </c>
      <c r="O4369" s="5">
        <v>302020</v>
      </c>
      <c r="P4369" s="3"/>
      <c r="Q4369" s="3"/>
    </row>
    <row r="4370" spans="1:17" x14ac:dyDescent="0.2">
      <c r="A4370" s="2">
        <v>2015</v>
      </c>
      <c r="B4370" s="1" t="s">
        <v>577</v>
      </c>
      <c r="C4370" s="2" t="s">
        <v>578</v>
      </c>
      <c r="D4370" s="2">
        <v>1892</v>
      </c>
      <c r="E4370" s="2">
        <v>62843</v>
      </c>
      <c r="F4370" s="2">
        <v>15162</v>
      </c>
      <c r="G4370" s="2">
        <v>34743</v>
      </c>
      <c r="H4370" s="2">
        <v>28012</v>
      </c>
      <c r="I4370" s="2">
        <v>650</v>
      </c>
      <c r="J4370" s="2"/>
      <c r="K4370" s="2">
        <v>24</v>
      </c>
      <c r="L4370" s="2">
        <v>7884</v>
      </c>
      <c r="M4370" s="2">
        <v>593</v>
      </c>
      <c r="N4370" s="2">
        <v>7267</v>
      </c>
      <c r="O4370" s="2">
        <v>302020</v>
      </c>
      <c r="P4370" s="3"/>
      <c r="Q4370" s="3"/>
    </row>
    <row r="4371" spans="1:17" x14ac:dyDescent="0.2">
      <c r="A4371" s="5">
        <v>2016</v>
      </c>
      <c r="B4371" s="4" t="s">
        <v>577</v>
      </c>
      <c r="C4371" s="5" t="s">
        <v>578</v>
      </c>
      <c r="D4371" s="5">
        <v>1874</v>
      </c>
      <c r="E4371" s="5">
        <v>61538</v>
      </c>
      <c r="F4371" s="5">
        <v>14668</v>
      </c>
      <c r="G4371" s="5">
        <v>36323</v>
      </c>
      <c r="H4371" s="5">
        <v>25161</v>
      </c>
      <c r="I4371" s="5">
        <v>618</v>
      </c>
      <c r="J4371" s="5"/>
      <c r="K4371" s="5">
        <v>10</v>
      </c>
      <c r="L4371" s="5">
        <v>1798</v>
      </c>
      <c r="M4371" s="5">
        <v>129</v>
      </c>
      <c r="N4371" s="5">
        <v>1659</v>
      </c>
      <c r="O4371" s="5">
        <v>302020</v>
      </c>
      <c r="P4371" s="3"/>
      <c r="Q4371" s="3"/>
    </row>
    <row r="4372" spans="1:17" x14ac:dyDescent="0.2">
      <c r="A4372" s="2">
        <v>2017</v>
      </c>
      <c r="B4372" s="1" t="s">
        <v>577</v>
      </c>
      <c r="C4372" s="2" t="s">
        <v>578</v>
      </c>
      <c r="D4372" s="2">
        <v>932</v>
      </c>
      <c r="E4372" s="2">
        <v>63109</v>
      </c>
      <c r="F4372" s="2">
        <v>14135</v>
      </c>
      <c r="G4372" s="2">
        <v>36918</v>
      </c>
      <c r="H4372" s="2">
        <v>26111</v>
      </c>
      <c r="I4372" s="2">
        <v>401</v>
      </c>
      <c r="J4372" s="2"/>
      <c r="K4372" s="2">
        <v>14</v>
      </c>
      <c r="L4372" s="2">
        <v>3624</v>
      </c>
      <c r="M4372" s="2">
        <v>688</v>
      </c>
      <c r="N4372" s="2">
        <v>2922</v>
      </c>
      <c r="O4372" s="2">
        <v>302020</v>
      </c>
      <c r="P4372" s="3"/>
      <c r="Q4372" s="3"/>
    </row>
    <row r="4373" spans="1:17" x14ac:dyDescent="0.2">
      <c r="A4373" s="5">
        <v>2018</v>
      </c>
      <c r="B4373" s="4" t="s">
        <v>577</v>
      </c>
      <c r="C4373" s="5" t="s">
        <v>578</v>
      </c>
      <c r="D4373" s="5">
        <v>1100</v>
      </c>
      <c r="E4373" s="5">
        <v>62729</v>
      </c>
      <c r="F4373" s="5">
        <v>15180</v>
      </c>
      <c r="G4373" s="5">
        <v>37016</v>
      </c>
      <c r="H4373" s="5">
        <v>25637</v>
      </c>
      <c r="I4373" s="5">
        <v>452</v>
      </c>
      <c r="J4373" s="5"/>
      <c r="K4373" s="5">
        <v>14</v>
      </c>
      <c r="L4373" s="5">
        <v>4168</v>
      </c>
      <c r="M4373" s="5">
        <v>773</v>
      </c>
      <c r="N4373" s="5">
        <v>3381</v>
      </c>
      <c r="O4373" s="5">
        <v>302020</v>
      </c>
      <c r="P4373" s="3"/>
      <c r="Q4373" s="3"/>
    </row>
    <row r="4374" spans="1:17" x14ac:dyDescent="0.2">
      <c r="A4374" s="2">
        <v>2019</v>
      </c>
      <c r="B4374" s="1" t="s">
        <v>577</v>
      </c>
      <c r="C4374" s="2" t="s">
        <v>578</v>
      </c>
      <c r="D4374" s="2">
        <v>1328</v>
      </c>
      <c r="E4374" s="2">
        <v>64549</v>
      </c>
      <c r="F4374" s="2">
        <v>16369</v>
      </c>
      <c r="G4374" s="2">
        <v>37198</v>
      </c>
      <c r="H4374" s="2">
        <v>27275</v>
      </c>
      <c r="I4374" s="2">
        <v>595</v>
      </c>
      <c r="J4374" s="2"/>
      <c r="K4374" s="2">
        <v>15</v>
      </c>
      <c r="L4374" s="2">
        <v>3887</v>
      </c>
      <c r="M4374" s="2">
        <v>2</v>
      </c>
      <c r="N4374" s="2">
        <v>3870</v>
      </c>
      <c r="O4374" s="2">
        <v>302020</v>
      </c>
      <c r="P4374" s="3"/>
      <c r="Q4374" s="3"/>
    </row>
    <row r="4375" spans="1:17" x14ac:dyDescent="0.2">
      <c r="A4375" s="5">
        <v>2003</v>
      </c>
      <c r="B4375" s="4" t="s">
        <v>579</v>
      </c>
      <c r="C4375" s="5" t="s">
        <v>580</v>
      </c>
      <c r="D4375" s="5">
        <v>1927.5</v>
      </c>
      <c r="E4375" s="5">
        <v>14110.8</v>
      </c>
      <c r="F4375" s="5">
        <v>7.1</v>
      </c>
      <c r="G4375" s="5">
        <v>5033.8</v>
      </c>
      <c r="H4375" s="5">
        <v>9077</v>
      </c>
      <c r="I4375" s="5">
        <v>56.5</v>
      </c>
      <c r="J4375" s="5">
        <v>59.3</v>
      </c>
      <c r="K4375" s="5">
        <v>0</v>
      </c>
      <c r="L4375" s="5">
        <v>2796.9</v>
      </c>
      <c r="M4375" s="5">
        <v>837.6</v>
      </c>
      <c r="N4375" s="5">
        <v>1959.3</v>
      </c>
      <c r="O4375" s="5">
        <v>351010</v>
      </c>
      <c r="P4375" s="3"/>
      <c r="Q4375" s="3"/>
    </row>
    <row r="4376" spans="1:17" x14ac:dyDescent="0.2">
      <c r="A4376" s="2">
        <v>2004</v>
      </c>
      <c r="B4376" s="1" t="s">
        <v>579</v>
      </c>
      <c r="C4376" s="2" t="s">
        <v>580</v>
      </c>
      <c r="D4376" s="2">
        <v>3391.6</v>
      </c>
      <c r="E4376" s="2">
        <v>16617.400000000001</v>
      </c>
      <c r="F4376" s="2">
        <v>1973.7</v>
      </c>
      <c r="G4376" s="2">
        <v>6167.9</v>
      </c>
      <c r="H4376" s="2">
        <v>10449.5</v>
      </c>
      <c r="I4376" s="2">
        <v>55.1</v>
      </c>
      <c r="J4376" s="2">
        <v>100.2</v>
      </c>
      <c r="K4376" s="2">
        <v>0</v>
      </c>
      <c r="L4376" s="2">
        <v>2543.5</v>
      </c>
      <c r="M4376" s="2">
        <v>739.6</v>
      </c>
      <c r="N4376" s="2">
        <v>1803.9</v>
      </c>
      <c r="O4376" s="2">
        <v>351010</v>
      </c>
      <c r="P4376" s="3"/>
      <c r="Q4376" s="3"/>
    </row>
    <row r="4377" spans="1:17" x14ac:dyDescent="0.2">
      <c r="A4377" s="5">
        <v>2005</v>
      </c>
      <c r="B4377" s="4" t="s">
        <v>579</v>
      </c>
      <c r="C4377" s="5" t="s">
        <v>580</v>
      </c>
      <c r="D4377" s="5">
        <v>6101.4</v>
      </c>
      <c r="E4377" s="5">
        <v>19664.8</v>
      </c>
      <c r="F4377" s="5">
        <v>7463.4</v>
      </c>
      <c r="G4377" s="5">
        <v>10282.299999999999</v>
      </c>
      <c r="H4377" s="5">
        <v>9382.5</v>
      </c>
      <c r="I4377" s="5">
        <v>116</v>
      </c>
      <c r="J4377" s="5">
        <v>203.4</v>
      </c>
      <c r="K4377" s="5">
        <v>0</v>
      </c>
      <c r="L4377" s="5">
        <v>3161.3</v>
      </c>
      <c r="M4377" s="5">
        <v>614.6</v>
      </c>
      <c r="N4377" s="5">
        <v>2546.6999999999998</v>
      </c>
      <c r="O4377" s="5">
        <v>351010</v>
      </c>
      <c r="P4377" s="3"/>
      <c r="Q4377" s="3"/>
    </row>
    <row r="4378" spans="1:17" x14ac:dyDescent="0.2">
      <c r="A4378" s="2">
        <v>2006</v>
      </c>
      <c r="B4378" s="1" t="s">
        <v>579</v>
      </c>
      <c r="C4378" s="2" t="s">
        <v>580</v>
      </c>
      <c r="D4378" s="2">
        <v>3078</v>
      </c>
      <c r="E4378" s="2">
        <v>19512</v>
      </c>
      <c r="F4378" s="2">
        <v>5583</v>
      </c>
      <c r="G4378" s="2">
        <v>8535</v>
      </c>
      <c r="H4378" s="2">
        <v>10977</v>
      </c>
      <c r="I4378" s="2">
        <v>228</v>
      </c>
      <c r="J4378" s="2">
        <v>382</v>
      </c>
      <c r="K4378" s="2">
        <v>0</v>
      </c>
      <c r="L4378" s="2">
        <v>3515</v>
      </c>
      <c r="M4378" s="2">
        <v>713</v>
      </c>
      <c r="N4378" s="2">
        <v>2802</v>
      </c>
      <c r="O4378" s="2">
        <v>351010</v>
      </c>
      <c r="P4378" s="3"/>
      <c r="Q4378" s="3"/>
    </row>
    <row r="4379" spans="1:17" x14ac:dyDescent="0.2">
      <c r="A4379" s="5">
        <v>2007</v>
      </c>
      <c r="B4379" s="4" t="s">
        <v>579</v>
      </c>
      <c r="C4379" s="5" t="s">
        <v>580</v>
      </c>
      <c r="D4379" s="5">
        <v>1613</v>
      </c>
      <c r="E4379" s="5">
        <v>22198</v>
      </c>
      <c r="F4379" s="5">
        <v>5778</v>
      </c>
      <c r="G4379" s="5">
        <v>10662</v>
      </c>
      <c r="H4379" s="5">
        <v>11536</v>
      </c>
      <c r="I4379" s="5">
        <v>255</v>
      </c>
      <c r="J4379" s="5"/>
      <c r="K4379" s="5">
        <v>0</v>
      </c>
      <c r="L4379" s="5">
        <v>2885</v>
      </c>
      <c r="M4379" s="5">
        <v>654</v>
      </c>
      <c r="N4379" s="5">
        <v>2231</v>
      </c>
      <c r="O4379" s="5">
        <v>351010</v>
      </c>
      <c r="P4379" s="3"/>
      <c r="Q4379" s="3"/>
    </row>
    <row r="4380" spans="1:17" x14ac:dyDescent="0.2">
      <c r="A4380" s="2">
        <v>2008</v>
      </c>
      <c r="B4380" s="1" t="s">
        <v>579</v>
      </c>
      <c r="C4380" s="2" t="s">
        <v>580</v>
      </c>
      <c r="D4380" s="2">
        <v>1676</v>
      </c>
      <c r="E4380" s="2">
        <v>23661</v>
      </c>
      <c r="F4380" s="2">
        <v>6732</v>
      </c>
      <c r="G4380" s="2">
        <v>10810</v>
      </c>
      <c r="H4380" s="2">
        <v>12851</v>
      </c>
      <c r="I4380" s="2">
        <v>217</v>
      </c>
      <c r="J4380" s="2"/>
      <c r="K4380" s="2">
        <v>0</v>
      </c>
      <c r="L4380" s="2">
        <v>2594</v>
      </c>
      <c r="M4380" s="2">
        <v>425</v>
      </c>
      <c r="N4380" s="2">
        <v>2169</v>
      </c>
      <c r="O4380" s="2">
        <v>351010</v>
      </c>
      <c r="P4380" s="3"/>
      <c r="Q4380" s="3"/>
    </row>
    <row r="4381" spans="1:17" x14ac:dyDescent="0.2">
      <c r="A4381" s="5">
        <v>2009</v>
      </c>
      <c r="B4381" s="4" t="s">
        <v>579</v>
      </c>
      <c r="C4381" s="5" t="s">
        <v>580</v>
      </c>
      <c r="D4381" s="5">
        <v>3775</v>
      </c>
      <c r="E4381" s="5">
        <v>28090</v>
      </c>
      <c r="F4381" s="5">
        <v>9454</v>
      </c>
      <c r="G4381" s="5">
        <v>13461</v>
      </c>
      <c r="H4381" s="5">
        <v>14629</v>
      </c>
      <c r="I4381" s="5">
        <v>402</v>
      </c>
      <c r="J4381" s="5"/>
      <c r="K4381" s="5">
        <v>0</v>
      </c>
      <c r="L4381" s="5">
        <v>3969</v>
      </c>
      <c r="M4381" s="5">
        <v>870</v>
      </c>
      <c r="N4381" s="5">
        <v>3099</v>
      </c>
      <c r="O4381" s="5">
        <v>351010</v>
      </c>
      <c r="P4381" s="3"/>
      <c r="Q4381" s="3"/>
    </row>
    <row r="4382" spans="1:17" x14ac:dyDescent="0.2">
      <c r="A4382" s="2">
        <v>2010</v>
      </c>
      <c r="B4382" s="1" t="s">
        <v>579</v>
      </c>
      <c r="C4382" s="2" t="s">
        <v>580</v>
      </c>
      <c r="D4382" s="2">
        <v>2428</v>
      </c>
      <c r="E4382" s="2">
        <v>30424</v>
      </c>
      <c r="F4382" s="2">
        <v>8146</v>
      </c>
      <c r="G4382" s="2">
        <v>14456</v>
      </c>
      <c r="H4382" s="2">
        <v>15968</v>
      </c>
      <c r="I4382" s="2">
        <v>450</v>
      </c>
      <c r="J4382" s="2"/>
      <c r="K4382" s="2">
        <v>0</v>
      </c>
      <c r="L4382" s="2">
        <v>3723</v>
      </c>
      <c r="M4382" s="2">
        <v>627</v>
      </c>
      <c r="N4382" s="2">
        <v>3096</v>
      </c>
      <c r="O4382" s="2">
        <v>351010</v>
      </c>
      <c r="P4382" s="3"/>
      <c r="Q4382" s="3"/>
    </row>
    <row r="4383" spans="1:17" x14ac:dyDescent="0.2">
      <c r="A4383" s="5">
        <v>2011</v>
      </c>
      <c r="B4383" s="4" t="s">
        <v>579</v>
      </c>
      <c r="C4383" s="5" t="s">
        <v>580</v>
      </c>
      <c r="D4383" s="5">
        <v>2592</v>
      </c>
      <c r="E4383" s="5">
        <v>33083</v>
      </c>
      <c r="F4383" s="5">
        <v>9586</v>
      </c>
      <c r="G4383" s="5">
        <v>15970</v>
      </c>
      <c r="H4383" s="5">
        <v>17113</v>
      </c>
      <c r="I4383" s="5">
        <v>349</v>
      </c>
      <c r="J4383" s="5"/>
      <c r="K4383" s="5">
        <v>0</v>
      </c>
      <c r="L4383" s="5">
        <v>4145</v>
      </c>
      <c r="M4383" s="5">
        <v>730</v>
      </c>
      <c r="N4383" s="5">
        <v>3617</v>
      </c>
      <c r="O4383" s="5">
        <v>351010</v>
      </c>
      <c r="P4383" s="3"/>
      <c r="Q4383" s="3"/>
    </row>
    <row r="4384" spans="1:17" x14ac:dyDescent="0.2">
      <c r="A4384" s="2">
        <v>2012</v>
      </c>
      <c r="B4384" s="1" t="s">
        <v>579</v>
      </c>
      <c r="C4384" s="2" t="s">
        <v>580</v>
      </c>
      <c r="D4384" s="2">
        <v>11071</v>
      </c>
      <c r="E4384" s="2">
        <v>34841</v>
      </c>
      <c r="F4384" s="2">
        <v>10305</v>
      </c>
      <c r="G4384" s="2">
        <v>16170</v>
      </c>
      <c r="H4384" s="2">
        <v>18671</v>
      </c>
      <c r="I4384" s="2">
        <v>388</v>
      </c>
      <c r="J4384" s="2"/>
      <c r="K4384" s="2">
        <v>0</v>
      </c>
      <c r="L4384" s="2">
        <v>4251</v>
      </c>
      <c r="M4384" s="2">
        <v>784</v>
      </c>
      <c r="N4384" s="2">
        <v>3467</v>
      </c>
      <c r="O4384" s="2">
        <v>351010</v>
      </c>
      <c r="P4384" s="3"/>
      <c r="Q4384" s="3"/>
    </row>
    <row r="4385" spans="1:17" x14ac:dyDescent="0.2">
      <c r="A4385" s="5">
        <v>2013</v>
      </c>
      <c r="B4385" s="4" t="s">
        <v>579</v>
      </c>
      <c r="C4385" s="5" t="s">
        <v>580</v>
      </c>
      <c r="D4385" s="5">
        <v>14241</v>
      </c>
      <c r="E4385" s="5">
        <v>37943</v>
      </c>
      <c r="F4385" s="5">
        <v>11916</v>
      </c>
      <c r="G4385" s="5">
        <v>18500</v>
      </c>
      <c r="H4385" s="5">
        <v>19443</v>
      </c>
      <c r="I4385" s="5">
        <v>379</v>
      </c>
      <c r="J4385" s="5"/>
      <c r="K4385" s="5">
        <v>0</v>
      </c>
      <c r="L4385" s="5">
        <v>3705</v>
      </c>
      <c r="M4385" s="5">
        <v>640</v>
      </c>
      <c r="N4385" s="5">
        <v>3065</v>
      </c>
      <c r="O4385" s="5">
        <v>351010</v>
      </c>
      <c r="P4385" s="3"/>
      <c r="Q4385" s="3"/>
    </row>
    <row r="4386" spans="1:17" x14ac:dyDescent="0.2">
      <c r="A4386" s="2">
        <v>2014</v>
      </c>
      <c r="B4386" s="1" t="s">
        <v>579</v>
      </c>
      <c r="C4386" s="2" t="s">
        <v>580</v>
      </c>
      <c r="D4386" s="2">
        <v>19480</v>
      </c>
      <c r="E4386" s="2">
        <v>106685</v>
      </c>
      <c r="F4386" s="2">
        <v>36171</v>
      </c>
      <c r="G4386" s="2">
        <v>53455</v>
      </c>
      <c r="H4386" s="2">
        <v>53230</v>
      </c>
      <c r="I4386" s="2">
        <v>666</v>
      </c>
      <c r="J4386" s="2"/>
      <c r="K4386" s="2">
        <v>0</v>
      </c>
      <c r="L4386" s="2">
        <v>3486</v>
      </c>
      <c r="M4386" s="2">
        <v>811</v>
      </c>
      <c r="N4386" s="2">
        <v>2675</v>
      </c>
      <c r="O4386" s="2">
        <v>351010</v>
      </c>
      <c r="P4386" s="3"/>
      <c r="Q4386" s="3"/>
    </row>
    <row r="4387" spans="1:17" x14ac:dyDescent="0.2">
      <c r="A4387" s="5">
        <v>2015</v>
      </c>
      <c r="B4387" s="4" t="s">
        <v>579</v>
      </c>
      <c r="C4387" s="5" t="s">
        <v>580</v>
      </c>
      <c r="D4387" s="5">
        <v>12634</v>
      </c>
      <c r="E4387" s="5">
        <v>99782</v>
      </c>
      <c r="F4387" s="5">
        <v>31240</v>
      </c>
      <c r="G4387" s="5">
        <v>47719</v>
      </c>
      <c r="H4387" s="5">
        <v>52063</v>
      </c>
      <c r="I4387" s="5">
        <v>1203</v>
      </c>
      <c r="J4387" s="5"/>
      <c r="K4387" s="5">
        <v>0</v>
      </c>
      <c r="L4387" s="5">
        <v>4336</v>
      </c>
      <c r="M4387" s="5">
        <v>798</v>
      </c>
      <c r="N4387" s="5">
        <v>3538</v>
      </c>
      <c r="O4387" s="5">
        <v>351010</v>
      </c>
      <c r="P4387" s="3"/>
      <c r="Q4387" s="3"/>
    </row>
    <row r="4388" spans="1:17" x14ac:dyDescent="0.2">
      <c r="A4388" s="2">
        <v>2016</v>
      </c>
      <c r="B4388" s="1" t="s">
        <v>579</v>
      </c>
      <c r="C4388" s="2" t="s">
        <v>580</v>
      </c>
      <c r="D4388" s="2">
        <v>13708</v>
      </c>
      <c r="E4388" s="2">
        <v>99816</v>
      </c>
      <c r="F4388" s="2">
        <v>32540</v>
      </c>
      <c r="G4388" s="2">
        <v>49400</v>
      </c>
      <c r="H4388" s="2">
        <v>50294</v>
      </c>
      <c r="I4388" s="2">
        <v>1094</v>
      </c>
      <c r="J4388" s="2"/>
      <c r="K4388" s="2">
        <v>-4</v>
      </c>
      <c r="L4388" s="2">
        <v>4602</v>
      </c>
      <c r="M4388" s="2">
        <v>578</v>
      </c>
      <c r="N4388" s="2">
        <v>4028</v>
      </c>
      <c r="O4388" s="2">
        <v>351010</v>
      </c>
      <c r="P4388" s="3"/>
      <c r="Q4388" s="3"/>
    </row>
    <row r="4389" spans="1:17" x14ac:dyDescent="0.2">
      <c r="A4389" s="5">
        <v>2017</v>
      </c>
      <c r="B4389" s="4" t="s">
        <v>579</v>
      </c>
      <c r="C4389" s="5" t="s">
        <v>580</v>
      </c>
      <c r="D4389" s="5">
        <v>11227</v>
      </c>
      <c r="E4389" s="5">
        <v>91393</v>
      </c>
      <c r="F4389" s="5">
        <v>25059</v>
      </c>
      <c r="G4389" s="5">
        <v>40571</v>
      </c>
      <c r="H4389" s="5">
        <v>50720</v>
      </c>
      <c r="I4389" s="5">
        <v>1108</v>
      </c>
      <c r="J4389" s="5">
        <v>397</v>
      </c>
      <c r="K4389" s="5">
        <v>-9</v>
      </c>
      <c r="L4389" s="5">
        <v>5675</v>
      </c>
      <c r="M4389" s="5">
        <v>2580</v>
      </c>
      <c r="N4389" s="5">
        <v>3104</v>
      </c>
      <c r="O4389" s="5">
        <v>351010</v>
      </c>
      <c r="P4389" s="3"/>
      <c r="Q4389" s="3"/>
    </row>
    <row r="4390" spans="1:17" x14ac:dyDescent="0.2">
      <c r="A4390" s="2">
        <v>2018</v>
      </c>
      <c r="B4390" s="1" t="s">
        <v>579</v>
      </c>
      <c r="C4390" s="2" t="s">
        <v>580</v>
      </c>
      <c r="D4390" s="2">
        <v>9848</v>
      </c>
      <c r="E4390" s="2">
        <v>89694</v>
      </c>
      <c r="F4390" s="2">
        <v>25324</v>
      </c>
      <c r="G4390" s="2">
        <v>39482</v>
      </c>
      <c r="H4390" s="2">
        <v>50091</v>
      </c>
      <c r="I4390" s="2">
        <v>959</v>
      </c>
      <c r="J4390" s="2">
        <v>283</v>
      </c>
      <c r="K4390" s="2">
        <v>19</v>
      </c>
      <c r="L4390" s="2">
        <v>5197</v>
      </c>
      <c r="M4390" s="2">
        <v>547</v>
      </c>
      <c r="N4390" s="2">
        <v>4631</v>
      </c>
      <c r="O4390" s="2">
        <v>351010</v>
      </c>
      <c r="P4390" s="3"/>
      <c r="Q4390" s="3"/>
    </row>
    <row r="4391" spans="1:17" x14ac:dyDescent="0.2">
      <c r="A4391" s="5">
        <v>2004</v>
      </c>
      <c r="B4391" s="4" t="s">
        <v>581</v>
      </c>
      <c r="C4391" s="5" t="s">
        <v>582</v>
      </c>
      <c r="D4391" s="5">
        <v>13559</v>
      </c>
      <c r="E4391" s="5">
        <v>356808</v>
      </c>
      <c r="F4391" s="5">
        <v>7690</v>
      </c>
      <c r="G4391" s="5">
        <v>332839</v>
      </c>
      <c r="H4391" s="5">
        <v>22824</v>
      </c>
      <c r="I4391" s="5">
        <v>408</v>
      </c>
      <c r="J4391" s="5">
        <v>0</v>
      </c>
      <c r="K4391" s="5">
        <v>152</v>
      </c>
      <c r="L4391" s="5">
        <v>3931</v>
      </c>
      <c r="M4391" s="5">
        <v>1071</v>
      </c>
      <c r="N4391" s="5">
        <v>2758</v>
      </c>
      <c r="O4391" s="5">
        <v>403010</v>
      </c>
      <c r="P4391" s="3"/>
      <c r="Q4391" s="3"/>
    </row>
    <row r="4392" spans="1:17" x14ac:dyDescent="0.2">
      <c r="A4392" s="2">
        <v>2005</v>
      </c>
      <c r="B4392" s="1" t="s">
        <v>581</v>
      </c>
      <c r="C4392" s="2" t="s">
        <v>582</v>
      </c>
      <c r="D4392" s="2">
        <v>15273</v>
      </c>
      <c r="E4392" s="2">
        <v>481645</v>
      </c>
      <c r="F4392" s="2">
        <v>12300</v>
      </c>
      <c r="G4392" s="2">
        <v>451253</v>
      </c>
      <c r="H4392" s="2">
        <v>29101</v>
      </c>
      <c r="I4392" s="2">
        <v>659</v>
      </c>
      <c r="J4392" s="2">
        <v>0</v>
      </c>
      <c r="K4392" s="2">
        <v>154</v>
      </c>
      <c r="L4392" s="2">
        <v>4553</v>
      </c>
      <c r="M4392" s="2">
        <v>1260</v>
      </c>
      <c r="N4392" s="2">
        <v>4714</v>
      </c>
      <c r="O4392" s="2">
        <v>403010</v>
      </c>
      <c r="P4392" s="3"/>
      <c r="Q4392" s="3"/>
    </row>
    <row r="4393" spans="1:17" x14ac:dyDescent="0.2">
      <c r="A4393" s="5">
        <v>2006</v>
      </c>
      <c r="B4393" s="4" t="s">
        <v>581</v>
      </c>
      <c r="C4393" s="5" t="s">
        <v>582</v>
      </c>
      <c r="D4393" s="5">
        <v>17677</v>
      </c>
      <c r="E4393" s="5">
        <v>527715</v>
      </c>
      <c r="F4393" s="5">
        <v>14037</v>
      </c>
      <c r="G4393" s="5">
        <v>492517</v>
      </c>
      <c r="H4393" s="5">
        <v>33798</v>
      </c>
      <c r="I4393" s="5">
        <v>900</v>
      </c>
      <c r="J4393" s="5">
        <v>0</v>
      </c>
      <c r="K4393" s="5">
        <v>234</v>
      </c>
      <c r="L4393" s="5">
        <v>4455</v>
      </c>
      <c r="M4393" s="5">
        <v>1116</v>
      </c>
      <c r="N4393" s="5">
        <v>6293</v>
      </c>
      <c r="O4393" s="5">
        <v>403010</v>
      </c>
      <c r="P4393" s="3"/>
      <c r="Q4393" s="3"/>
    </row>
    <row r="4394" spans="1:17" x14ac:dyDescent="0.2">
      <c r="A4394" s="2">
        <v>2007</v>
      </c>
      <c r="B4394" s="1" t="s">
        <v>581</v>
      </c>
      <c r="C4394" s="2" t="s">
        <v>582</v>
      </c>
      <c r="D4394" s="2">
        <v>18423</v>
      </c>
      <c r="E4394" s="2">
        <v>558562</v>
      </c>
      <c r="F4394" s="2">
        <v>19993</v>
      </c>
      <c r="G4394" s="2">
        <v>521583</v>
      </c>
      <c r="H4394" s="2">
        <v>35179</v>
      </c>
      <c r="I4394" s="2">
        <v>1106</v>
      </c>
      <c r="J4394" s="2">
        <v>0</v>
      </c>
      <c r="K4394" s="2">
        <v>240</v>
      </c>
      <c r="L4394" s="2">
        <v>6279</v>
      </c>
      <c r="M4394" s="2">
        <v>1759</v>
      </c>
      <c r="N4394" s="2">
        <v>4317</v>
      </c>
      <c r="O4394" s="2">
        <v>403010</v>
      </c>
      <c r="P4394" s="3"/>
      <c r="Q4394" s="3"/>
    </row>
    <row r="4395" spans="1:17" x14ac:dyDescent="0.2">
      <c r="A4395" s="5">
        <v>2008</v>
      </c>
      <c r="B4395" s="4" t="s">
        <v>581</v>
      </c>
      <c r="C4395" s="5" t="s">
        <v>582</v>
      </c>
      <c r="D4395" s="5">
        <v>44522</v>
      </c>
      <c r="E4395" s="5">
        <v>501678</v>
      </c>
      <c r="F4395" s="5">
        <v>18617</v>
      </c>
      <c r="G4395" s="5">
        <v>477693</v>
      </c>
      <c r="H4395" s="5">
        <v>23734</v>
      </c>
      <c r="I4395" s="5">
        <v>1086</v>
      </c>
      <c r="J4395" s="5">
        <v>0</v>
      </c>
      <c r="K4395" s="5">
        <v>-23</v>
      </c>
      <c r="L4395" s="5">
        <v>5067</v>
      </c>
      <c r="M4395" s="5">
        <v>1580</v>
      </c>
      <c r="N4395" s="5">
        <v>3209</v>
      </c>
      <c r="O4395" s="5">
        <v>403010</v>
      </c>
      <c r="P4395" s="3"/>
      <c r="Q4395" s="3"/>
    </row>
    <row r="4396" spans="1:17" x14ac:dyDescent="0.2">
      <c r="A4396" s="2">
        <v>2009</v>
      </c>
      <c r="B4396" s="1" t="s">
        <v>581</v>
      </c>
      <c r="C4396" s="2" t="s">
        <v>582</v>
      </c>
      <c r="D4396" s="2">
        <v>27794</v>
      </c>
      <c r="E4396" s="2">
        <v>539314</v>
      </c>
      <c r="F4396" s="2">
        <v>21708</v>
      </c>
      <c r="G4396" s="2">
        <v>505816</v>
      </c>
      <c r="H4396" s="2">
        <v>33121</v>
      </c>
      <c r="I4396" s="2">
        <v>1083</v>
      </c>
      <c r="J4396" s="2">
        <v>0</v>
      </c>
      <c r="K4396" s="2">
        <v>-32</v>
      </c>
      <c r="L4396" s="2">
        <v>-4333</v>
      </c>
      <c r="M4396" s="2">
        <v>-2015</v>
      </c>
      <c r="N4396" s="2">
        <v>-2246</v>
      </c>
      <c r="O4396" s="2">
        <v>403010</v>
      </c>
      <c r="P4396" s="3"/>
      <c r="Q4396" s="3"/>
    </row>
    <row r="4397" spans="1:17" x14ac:dyDescent="0.2">
      <c r="A4397" s="5">
        <v>2010</v>
      </c>
      <c r="B4397" s="4" t="s">
        <v>581</v>
      </c>
      <c r="C4397" s="5" t="s">
        <v>582</v>
      </c>
      <c r="D4397" s="5">
        <v>31611</v>
      </c>
      <c r="E4397" s="5">
        <v>730906</v>
      </c>
      <c r="F4397" s="5">
        <v>36074</v>
      </c>
      <c r="G4397" s="5">
        <v>681793</v>
      </c>
      <c r="H4397" s="5">
        <v>48625</v>
      </c>
      <c r="I4397" s="5">
        <v>1550</v>
      </c>
      <c r="J4397" s="5">
        <v>0</v>
      </c>
      <c r="K4397" s="5">
        <v>-4</v>
      </c>
      <c r="L4397" s="5">
        <v>3958</v>
      </c>
      <c r="M4397" s="5">
        <v>1181</v>
      </c>
      <c r="N4397" s="5">
        <v>2790</v>
      </c>
      <c r="O4397" s="5">
        <v>403010</v>
      </c>
      <c r="P4397" s="3"/>
      <c r="Q4397" s="3"/>
    </row>
    <row r="4398" spans="1:17" x14ac:dyDescent="0.2">
      <c r="A4398" s="2">
        <v>2011</v>
      </c>
      <c r="B4398" s="1" t="s">
        <v>581</v>
      </c>
      <c r="C4398" s="2" t="s">
        <v>582</v>
      </c>
      <c r="D4398" s="2">
        <v>45106</v>
      </c>
      <c r="E4398" s="2">
        <v>799625</v>
      </c>
      <c r="F4398" s="2">
        <v>31531</v>
      </c>
      <c r="G4398" s="2">
        <v>739349</v>
      </c>
      <c r="H4398" s="2">
        <v>59797</v>
      </c>
      <c r="I4398" s="2">
        <v>1629</v>
      </c>
      <c r="J4398" s="2">
        <v>0</v>
      </c>
      <c r="K4398" s="2">
        <v>-10</v>
      </c>
      <c r="L4398" s="2">
        <v>10026</v>
      </c>
      <c r="M4398" s="2">
        <v>3075</v>
      </c>
      <c r="N4398" s="2">
        <v>6981</v>
      </c>
      <c r="O4398" s="2">
        <v>403010</v>
      </c>
      <c r="P4398" s="3"/>
      <c r="Q4398" s="3"/>
    </row>
    <row r="4399" spans="1:17" x14ac:dyDescent="0.2">
      <c r="A4399" s="5">
        <v>2012</v>
      </c>
      <c r="B4399" s="4" t="s">
        <v>581</v>
      </c>
      <c r="C4399" s="5" t="s">
        <v>582</v>
      </c>
      <c r="D4399" s="5">
        <v>57697</v>
      </c>
      <c r="E4399" s="5">
        <v>836781</v>
      </c>
      <c r="F4399" s="5">
        <v>26450</v>
      </c>
      <c r="G4399" s="5">
        <v>771823</v>
      </c>
      <c r="H4399" s="5">
        <v>64453</v>
      </c>
      <c r="I4399" s="5">
        <v>1356</v>
      </c>
      <c r="J4399" s="5">
        <v>0</v>
      </c>
      <c r="K4399" s="5">
        <v>38</v>
      </c>
      <c r="L4399" s="5">
        <v>1442</v>
      </c>
      <c r="M4399" s="5">
        <v>128</v>
      </c>
      <c r="N4399" s="5">
        <v>1324</v>
      </c>
      <c r="O4399" s="5">
        <v>403010</v>
      </c>
      <c r="P4399" s="3"/>
      <c r="Q4399" s="3"/>
    </row>
    <row r="4400" spans="1:17" x14ac:dyDescent="0.2">
      <c r="A4400" s="2">
        <v>2013</v>
      </c>
      <c r="B4400" s="1" t="s">
        <v>581</v>
      </c>
      <c r="C4400" s="2" t="s">
        <v>582</v>
      </c>
      <c r="D4400" s="2">
        <v>38232</v>
      </c>
      <c r="E4400" s="2">
        <v>885296</v>
      </c>
      <c r="F4400" s="2">
        <v>26042</v>
      </c>
      <c r="G4400" s="2">
        <v>822313</v>
      </c>
      <c r="H4400" s="2">
        <v>61553</v>
      </c>
      <c r="I4400" s="2">
        <v>1287</v>
      </c>
      <c r="J4400" s="2">
        <v>0</v>
      </c>
      <c r="K4400" s="2">
        <v>25</v>
      </c>
      <c r="L4400" s="2">
        <v>4052</v>
      </c>
      <c r="M4400" s="2">
        <v>661</v>
      </c>
      <c r="N4400" s="2">
        <v>3368</v>
      </c>
      <c r="O4400" s="2">
        <v>403010</v>
      </c>
      <c r="P4400" s="3"/>
      <c r="Q4400" s="3"/>
    </row>
    <row r="4401" spans="1:17" x14ac:dyDescent="0.2">
      <c r="A4401" s="5">
        <v>2014</v>
      </c>
      <c r="B4401" s="4" t="s">
        <v>581</v>
      </c>
      <c r="C4401" s="5" t="s">
        <v>582</v>
      </c>
      <c r="D4401" s="5">
        <v>33392</v>
      </c>
      <c r="E4401" s="5">
        <v>902337</v>
      </c>
      <c r="F4401" s="5">
        <v>23675</v>
      </c>
      <c r="G4401" s="5">
        <v>829678</v>
      </c>
      <c r="H4401" s="5">
        <v>72053</v>
      </c>
      <c r="I4401" s="5">
        <v>1285</v>
      </c>
      <c r="J4401" s="5">
        <v>0</v>
      </c>
      <c r="K4401" s="5">
        <v>27</v>
      </c>
      <c r="L4401" s="5">
        <v>8804</v>
      </c>
      <c r="M4401" s="5">
        <v>2465</v>
      </c>
      <c r="N4401" s="5">
        <v>6309</v>
      </c>
      <c r="O4401" s="5">
        <v>403010</v>
      </c>
      <c r="P4401" s="3"/>
      <c r="Q4401" s="3"/>
    </row>
    <row r="4402" spans="1:17" x14ac:dyDescent="0.2">
      <c r="A4402" s="2">
        <v>2015</v>
      </c>
      <c r="B4402" s="1" t="s">
        <v>581</v>
      </c>
      <c r="C4402" s="2" t="s">
        <v>582</v>
      </c>
      <c r="D4402" s="2">
        <v>35585</v>
      </c>
      <c r="E4402" s="2">
        <v>877933</v>
      </c>
      <c r="F4402" s="2">
        <v>25356</v>
      </c>
      <c r="G4402" s="2">
        <v>809437</v>
      </c>
      <c r="H4402" s="2">
        <v>67949</v>
      </c>
      <c r="I4402" s="2">
        <v>1303</v>
      </c>
      <c r="J4402" s="2">
        <v>0</v>
      </c>
      <c r="K4402" s="2">
        <v>12</v>
      </c>
      <c r="L4402" s="2">
        <v>7470</v>
      </c>
      <c r="M4402" s="2">
        <v>2148</v>
      </c>
      <c r="N4402" s="2">
        <v>5310</v>
      </c>
      <c r="O4402" s="2">
        <v>403010</v>
      </c>
      <c r="P4402" s="3"/>
      <c r="Q4402" s="3"/>
    </row>
    <row r="4403" spans="1:17" x14ac:dyDescent="0.2">
      <c r="A4403" s="5">
        <v>2016</v>
      </c>
      <c r="B4403" s="4" t="s">
        <v>581</v>
      </c>
      <c r="C4403" s="5" t="s">
        <v>582</v>
      </c>
      <c r="D4403" s="5">
        <v>41204</v>
      </c>
      <c r="E4403" s="5">
        <v>898764</v>
      </c>
      <c r="F4403" s="5">
        <v>23742</v>
      </c>
      <c r="G4403" s="5">
        <v>831284</v>
      </c>
      <c r="H4403" s="5">
        <v>67309</v>
      </c>
      <c r="I4403" s="5">
        <v>1310</v>
      </c>
      <c r="J4403" s="5">
        <v>0</v>
      </c>
      <c r="K4403" s="5">
        <v>4</v>
      </c>
      <c r="L4403" s="5">
        <v>-195</v>
      </c>
      <c r="M4403" s="5">
        <v>-999</v>
      </c>
      <c r="N4403" s="5">
        <v>800</v>
      </c>
      <c r="O4403" s="5">
        <v>403010</v>
      </c>
      <c r="P4403" s="3"/>
      <c r="Q4403" s="3"/>
    </row>
    <row r="4404" spans="1:17" x14ac:dyDescent="0.2">
      <c r="A4404" s="2">
        <v>2017</v>
      </c>
      <c r="B4404" s="1" t="s">
        <v>581</v>
      </c>
      <c r="C4404" s="2" t="s">
        <v>582</v>
      </c>
      <c r="D4404" s="2">
        <v>29008</v>
      </c>
      <c r="E4404" s="2">
        <v>719892</v>
      </c>
      <c r="F4404" s="2">
        <v>19951</v>
      </c>
      <c r="G4404" s="2">
        <v>661022</v>
      </c>
      <c r="H4404" s="2">
        <v>58676</v>
      </c>
      <c r="I4404" s="2">
        <v>1163</v>
      </c>
      <c r="J4404" s="2">
        <v>0</v>
      </c>
      <c r="K4404" s="2">
        <v>10</v>
      </c>
      <c r="L4404" s="2">
        <v>3536</v>
      </c>
      <c r="M4404" s="2">
        <v>-1470</v>
      </c>
      <c r="N4404" s="2">
        <v>4010</v>
      </c>
      <c r="O4404" s="2">
        <v>403010</v>
      </c>
      <c r="P4404" s="3"/>
      <c r="Q4404" s="3"/>
    </row>
    <row r="4405" spans="1:17" x14ac:dyDescent="0.2">
      <c r="A4405" s="5">
        <v>2018</v>
      </c>
      <c r="B4405" s="4" t="s">
        <v>581</v>
      </c>
      <c r="C4405" s="5" t="s">
        <v>582</v>
      </c>
      <c r="D4405" s="5">
        <v>32492</v>
      </c>
      <c r="E4405" s="5">
        <v>687538</v>
      </c>
      <c r="F4405" s="5">
        <v>17036</v>
      </c>
      <c r="G4405" s="5">
        <v>634580</v>
      </c>
      <c r="H4405" s="5">
        <v>52741</v>
      </c>
      <c r="I4405" s="5">
        <v>1147</v>
      </c>
      <c r="J4405" s="5">
        <v>0</v>
      </c>
      <c r="K4405" s="5">
        <v>5</v>
      </c>
      <c r="L4405" s="5">
        <v>6307</v>
      </c>
      <c r="M4405" s="5">
        <v>1179</v>
      </c>
      <c r="N4405" s="5">
        <v>5123</v>
      </c>
      <c r="O4405" s="5">
        <v>403010</v>
      </c>
      <c r="P4405" s="3"/>
      <c r="Q4405" s="3"/>
    </row>
    <row r="4406" spans="1:17" x14ac:dyDescent="0.2">
      <c r="A4406" s="2">
        <v>2019</v>
      </c>
      <c r="B4406" s="1" t="s">
        <v>581</v>
      </c>
      <c r="C4406" s="2" t="s">
        <v>582</v>
      </c>
      <c r="D4406" s="2">
        <v>38408</v>
      </c>
      <c r="E4406" s="2">
        <v>740463</v>
      </c>
      <c r="F4406" s="2">
        <v>19263</v>
      </c>
      <c r="G4406" s="2">
        <v>674081</v>
      </c>
      <c r="H4406" s="2">
        <v>66144</v>
      </c>
      <c r="I4406" s="2">
        <v>979</v>
      </c>
      <c r="J4406" s="2">
        <v>0</v>
      </c>
      <c r="K4406" s="2">
        <v>10</v>
      </c>
      <c r="L4406" s="2">
        <v>6795</v>
      </c>
      <c r="M4406" s="2">
        <v>886</v>
      </c>
      <c r="N4406" s="2">
        <v>5899</v>
      </c>
      <c r="O4406" s="2">
        <v>403010</v>
      </c>
      <c r="P4406" s="3"/>
      <c r="Q4406" s="3"/>
    </row>
    <row r="4407" spans="1:17" x14ac:dyDescent="0.2">
      <c r="A4407" s="5">
        <v>2004</v>
      </c>
      <c r="B4407" s="4" t="s">
        <v>583</v>
      </c>
      <c r="C4407" s="5" t="s">
        <v>584</v>
      </c>
      <c r="D4407" s="5">
        <v>435.12799999999999</v>
      </c>
      <c r="E4407" s="5">
        <v>11115.029</v>
      </c>
      <c r="F4407" s="5">
        <v>5463.6189999999997</v>
      </c>
      <c r="G4407" s="5">
        <v>8343.3250000000007</v>
      </c>
      <c r="H4407" s="5">
        <v>2771.7040000000002</v>
      </c>
      <c r="I4407" s="5">
        <v>401.39100000000002</v>
      </c>
      <c r="J4407" s="5">
        <v>5.6639999999999997</v>
      </c>
      <c r="K4407" s="5">
        <v>0</v>
      </c>
      <c r="L4407" s="5">
        <v>555.81500000000005</v>
      </c>
      <c r="M4407" s="5">
        <v>205.959</v>
      </c>
      <c r="N4407" s="5">
        <v>412.33199999999999</v>
      </c>
      <c r="O4407" s="5">
        <v>253010</v>
      </c>
      <c r="P4407" s="3"/>
      <c r="Q4407" s="3"/>
    </row>
    <row r="4408" spans="1:17" x14ac:dyDescent="0.2">
      <c r="A4408" s="2">
        <v>2005</v>
      </c>
      <c r="B4408" s="1" t="s">
        <v>583</v>
      </c>
      <c r="C4408" s="2" t="s">
        <v>584</v>
      </c>
      <c r="D4408" s="2">
        <v>377.93299999999999</v>
      </c>
      <c r="E4408" s="2">
        <v>20699.419999999998</v>
      </c>
      <c r="F4408" s="2">
        <v>12358.829</v>
      </c>
      <c r="G4408" s="2">
        <v>17464.348000000002</v>
      </c>
      <c r="H4408" s="2">
        <v>3235.0720000000001</v>
      </c>
      <c r="I4408" s="2">
        <v>685.68600000000004</v>
      </c>
      <c r="J4408" s="2">
        <v>12.11</v>
      </c>
      <c r="K4408" s="2">
        <v>0</v>
      </c>
      <c r="L4408" s="2">
        <v>678.9</v>
      </c>
      <c r="M4408" s="2">
        <v>235.64400000000001</v>
      </c>
      <c r="N4408" s="2">
        <v>443.25599999999997</v>
      </c>
      <c r="O4408" s="2">
        <v>253010</v>
      </c>
      <c r="P4408" s="3"/>
      <c r="Q4408" s="3"/>
    </row>
    <row r="4409" spans="1:17" x14ac:dyDescent="0.2">
      <c r="A4409" s="5">
        <v>2006</v>
      </c>
      <c r="B4409" s="4" t="s">
        <v>583</v>
      </c>
      <c r="C4409" s="5" t="s">
        <v>584</v>
      </c>
      <c r="D4409" s="5">
        <v>452.94400000000002</v>
      </c>
      <c r="E4409" s="5">
        <v>22146.238000000001</v>
      </c>
      <c r="F4409" s="5">
        <v>12997.927</v>
      </c>
      <c r="G4409" s="5">
        <v>18296.688999999998</v>
      </c>
      <c r="H4409" s="5">
        <v>3849.549</v>
      </c>
      <c r="I4409" s="5">
        <v>882.50099999999998</v>
      </c>
      <c r="J4409" s="5">
        <v>11.192</v>
      </c>
      <c r="K4409" s="5">
        <v>0</v>
      </c>
      <c r="L4409" s="5">
        <v>977.92600000000004</v>
      </c>
      <c r="M4409" s="5">
        <v>341.93</v>
      </c>
      <c r="N4409" s="5">
        <v>648.26400000000001</v>
      </c>
      <c r="O4409" s="5">
        <v>253010</v>
      </c>
      <c r="P4409" s="3"/>
      <c r="Q4409" s="3"/>
    </row>
    <row r="4410" spans="1:17" x14ac:dyDescent="0.2">
      <c r="A4410" s="2">
        <v>2007</v>
      </c>
      <c r="B4410" s="1" t="s">
        <v>583</v>
      </c>
      <c r="C4410" s="2" t="s">
        <v>584</v>
      </c>
      <c r="D4410" s="2">
        <v>412.39</v>
      </c>
      <c r="E4410" s="2">
        <v>22727.686000000002</v>
      </c>
      <c r="F4410" s="2">
        <v>11182.003000000001</v>
      </c>
      <c r="G4410" s="2">
        <v>16666.983</v>
      </c>
      <c r="H4410" s="2">
        <v>6060.7030000000004</v>
      </c>
      <c r="I4410" s="2">
        <v>924.29399999999998</v>
      </c>
      <c r="J4410" s="2">
        <v>17.21</v>
      </c>
      <c r="K4410" s="2">
        <v>0</v>
      </c>
      <c r="L4410" s="2">
        <v>2158.4279999999999</v>
      </c>
      <c r="M4410" s="2">
        <v>757.88300000000004</v>
      </c>
      <c r="N4410" s="2">
        <v>1584.4190000000001</v>
      </c>
      <c r="O4410" s="2">
        <v>253010</v>
      </c>
      <c r="P4410" s="3"/>
      <c r="Q4410" s="3"/>
    </row>
    <row r="4411" spans="1:17" x14ac:dyDescent="0.2">
      <c r="A4411" s="5">
        <v>2008</v>
      </c>
      <c r="B4411" s="4" t="s">
        <v>583</v>
      </c>
      <c r="C4411" s="5" t="s">
        <v>584</v>
      </c>
      <c r="D4411" s="5">
        <v>295.64400000000001</v>
      </c>
      <c r="E4411" s="5">
        <v>23274.716</v>
      </c>
      <c r="F4411" s="5">
        <v>13470.813</v>
      </c>
      <c r="G4411" s="5">
        <v>19300.355</v>
      </c>
      <c r="H4411" s="5">
        <v>3974.3609999999999</v>
      </c>
      <c r="I4411" s="5">
        <v>795.04899999999998</v>
      </c>
      <c r="J4411" s="5">
        <v>16.52</v>
      </c>
      <c r="K4411" s="5">
        <v>0</v>
      </c>
      <c r="L4411" s="5">
        <v>-668.98800000000006</v>
      </c>
      <c r="M4411" s="5">
        <v>186.298</v>
      </c>
      <c r="N4411" s="5">
        <v>-855.28599999999994</v>
      </c>
      <c r="O4411" s="5">
        <v>253010</v>
      </c>
      <c r="P4411" s="3"/>
      <c r="Q4411" s="3"/>
    </row>
    <row r="4412" spans="1:17" x14ac:dyDescent="0.2">
      <c r="A4412" s="2">
        <v>2009</v>
      </c>
      <c r="B4412" s="1" t="s">
        <v>583</v>
      </c>
      <c r="C4412" s="2" t="s">
        <v>584</v>
      </c>
      <c r="D4412" s="2">
        <v>2056.2069999999999</v>
      </c>
      <c r="E4412" s="2">
        <v>22518.21</v>
      </c>
      <c r="F4412" s="2">
        <v>14060.27</v>
      </c>
      <c r="G4412" s="2">
        <v>18647.777999999998</v>
      </c>
      <c r="H4412" s="2">
        <v>3870.4319999999998</v>
      </c>
      <c r="I4412" s="2">
        <v>1028.673</v>
      </c>
      <c r="J4412" s="2">
        <v>12.304</v>
      </c>
      <c r="K4412" s="2">
        <v>0</v>
      </c>
      <c r="L4412" s="2">
        <v>-2012.5930000000001</v>
      </c>
      <c r="M4412" s="2">
        <v>-720.91099999999994</v>
      </c>
      <c r="N4412" s="2">
        <v>-1291.682</v>
      </c>
      <c r="O4412" s="2">
        <v>253010</v>
      </c>
      <c r="P4412" s="3"/>
      <c r="Q4412" s="3"/>
    </row>
    <row r="4413" spans="1:17" x14ac:dyDescent="0.2">
      <c r="A4413" s="5">
        <v>2010</v>
      </c>
      <c r="B4413" s="4" t="s">
        <v>583</v>
      </c>
      <c r="C4413" s="5" t="s">
        <v>584</v>
      </c>
      <c r="D4413" s="5">
        <v>648.96299999999997</v>
      </c>
      <c r="E4413" s="5">
        <v>18961.044999999998</v>
      </c>
      <c r="F4413" s="5">
        <v>12050.437</v>
      </c>
      <c r="G4413" s="5">
        <v>15962.5</v>
      </c>
      <c r="H4413" s="5">
        <v>2998.5450000000001</v>
      </c>
      <c r="I4413" s="5">
        <v>1113.58</v>
      </c>
      <c r="J4413" s="5"/>
      <c r="K4413" s="5">
        <v>0</v>
      </c>
      <c r="L4413" s="5">
        <v>-2216.0250000000001</v>
      </c>
      <c r="M4413" s="5">
        <v>-778.62800000000004</v>
      </c>
      <c r="N4413" s="5">
        <v>-1437.3969999999999</v>
      </c>
      <c r="O4413" s="5">
        <v>253010</v>
      </c>
      <c r="P4413" s="3"/>
      <c r="Q4413" s="3"/>
    </row>
    <row r="4414" spans="1:17" x14ac:dyDescent="0.2">
      <c r="A4414" s="2">
        <v>2011</v>
      </c>
      <c r="B4414" s="1" t="s">
        <v>583</v>
      </c>
      <c r="C4414" s="2" t="s">
        <v>584</v>
      </c>
      <c r="D4414" s="2">
        <v>2015.913</v>
      </c>
      <c r="E4414" s="2">
        <v>27766.276000000002</v>
      </c>
      <c r="F4414" s="2">
        <v>13472.263000000001</v>
      </c>
      <c r="G4414" s="2">
        <v>17884.054</v>
      </c>
      <c r="H4414" s="2">
        <v>6086.5780000000004</v>
      </c>
      <c r="I4414" s="2">
        <v>1086.865</v>
      </c>
      <c r="J4414" s="2"/>
      <c r="K4414" s="2">
        <v>120.307</v>
      </c>
      <c r="L4414" s="2">
        <v>2831.6309999999999</v>
      </c>
      <c r="M4414" s="2">
        <v>-403.31299999999999</v>
      </c>
      <c r="N4414" s="2">
        <v>3114.6370000000002</v>
      </c>
      <c r="O4414" s="2">
        <v>253010</v>
      </c>
      <c r="P4414" s="3"/>
      <c r="Q4414" s="3"/>
    </row>
    <row r="4415" spans="1:17" x14ac:dyDescent="0.2">
      <c r="A4415" s="5">
        <v>2012</v>
      </c>
      <c r="B4415" s="4" t="s">
        <v>583</v>
      </c>
      <c r="C4415" s="5" t="s">
        <v>584</v>
      </c>
      <c r="D4415" s="5">
        <v>1663.509</v>
      </c>
      <c r="E4415" s="5">
        <v>26284.738000000001</v>
      </c>
      <c r="F4415" s="5">
        <v>13589.906999999999</v>
      </c>
      <c r="G4415" s="5">
        <v>18168.722000000002</v>
      </c>
      <c r="H4415" s="5">
        <v>4365.5479999999998</v>
      </c>
      <c r="I4415" s="5">
        <v>1117.327</v>
      </c>
      <c r="J4415" s="5"/>
      <c r="K4415" s="5">
        <v>150.779</v>
      </c>
      <c r="L4415" s="5">
        <v>-1734.213</v>
      </c>
      <c r="M4415" s="5">
        <v>-117.301</v>
      </c>
      <c r="N4415" s="5">
        <v>-1767.691</v>
      </c>
      <c r="O4415" s="5">
        <v>253010</v>
      </c>
      <c r="P4415" s="3"/>
      <c r="Q4415" s="3"/>
    </row>
    <row r="4416" spans="1:17" x14ac:dyDescent="0.2">
      <c r="A4416" s="2">
        <v>2013</v>
      </c>
      <c r="B4416" s="1" t="s">
        <v>583</v>
      </c>
      <c r="C4416" s="2" t="s">
        <v>584</v>
      </c>
      <c r="D4416" s="2">
        <v>1890.6690000000001</v>
      </c>
      <c r="E4416" s="2">
        <v>26110.185000000001</v>
      </c>
      <c r="F4416" s="2">
        <v>13449.275</v>
      </c>
      <c r="G4416" s="2">
        <v>18234.562000000002</v>
      </c>
      <c r="H4416" s="2">
        <v>4231.1790000000001</v>
      </c>
      <c r="I4416" s="2">
        <v>862.41700000000003</v>
      </c>
      <c r="J4416" s="2"/>
      <c r="K4416" s="2">
        <v>213.108</v>
      </c>
      <c r="L4416" s="2">
        <v>87.765000000000001</v>
      </c>
      <c r="M4416" s="2">
        <v>31.263000000000002</v>
      </c>
      <c r="N4416" s="2">
        <v>-156.60599999999999</v>
      </c>
      <c r="O4416" s="2">
        <v>253010</v>
      </c>
      <c r="P4416" s="3"/>
      <c r="Q4416" s="3"/>
    </row>
    <row r="4417" spans="1:17" x14ac:dyDescent="0.2">
      <c r="A4417" s="5">
        <v>2014</v>
      </c>
      <c r="B4417" s="4" t="s">
        <v>583</v>
      </c>
      <c r="C4417" s="5" t="s">
        <v>584</v>
      </c>
      <c r="D4417" s="5">
        <v>2283.7150000000001</v>
      </c>
      <c r="E4417" s="5">
        <v>26702.510999999999</v>
      </c>
      <c r="F4417" s="5">
        <v>14172.16</v>
      </c>
      <c r="G4417" s="5">
        <v>19074.237000000001</v>
      </c>
      <c r="H4417" s="5">
        <v>4090.9169999999999</v>
      </c>
      <c r="I4417" s="5">
        <v>846.32100000000003</v>
      </c>
      <c r="J4417" s="5"/>
      <c r="K4417" s="5">
        <v>277.05099999999999</v>
      </c>
      <c r="L4417" s="5">
        <v>410.88600000000002</v>
      </c>
      <c r="M4417" s="5">
        <v>283.70800000000003</v>
      </c>
      <c r="N4417" s="5">
        <v>-149.87299999999999</v>
      </c>
      <c r="O4417" s="5">
        <v>253010</v>
      </c>
      <c r="P4417" s="3"/>
      <c r="Q4417" s="3"/>
    </row>
    <row r="4418" spans="1:17" x14ac:dyDescent="0.2">
      <c r="A4418" s="2">
        <v>2015</v>
      </c>
      <c r="B4418" s="1" t="s">
        <v>583</v>
      </c>
      <c r="C4418" s="2" t="s">
        <v>584</v>
      </c>
      <c r="D4418" s="2">
        <v>1670.3119999999999</v>
      </c>
      <c r="E4418" s="2">
        <v>25215.178</v>
      </c>
      <c r="F4418" s="2">
        <v>12713.415999999999</v>
      </c>
      <c r="G4418" s="2">
        <v>17444.501</v>
      </c>
      <c r="H4418" s="2">
        <v>5119.9269999999997</v>
      </c>
      <c r="I4418" s="2">
        <v>862.37699999999995</v>
      </c>
      <c r="J4418" s="2"/>
      <c r="K4418" s="2">
        <v>-591.92899999999997</v>
      </c>
      <c r="L4418" s="2">
        <v>-1046.2429999999999</v>
      </c>
      <c r="M4418" s="2">
        <v>-6.5940000000000003</v>
      </c>
      <c r="N4418" s="2">
        <v>-447.72</v>
      </c>
      <c r="O4418" s="2">
        <v>253010</v>
      </c>
      <c r="P4418" s="3"/>
      <c r="Q4418" s="3"/>
    </row>
    <row r="4419" spans="1:17" x14ac:dyDescent="0.2">
      <c r="A4419" s="5">
        <v>2016</v>
      </c>
      <c r="B4419" s="4" t="s">
        <v>583</v>
      </c>
      <c r="C4419" s="5" t="s">
        <v>584</v>
      </c>
      <c r="D4419" s="5">
        <v>1446.5809999999999</v>
      </c>
      <c r="E4419" s="5">
        <v>28173.300999999999</v>
      </c>
      <c r="F4419" s="5">
        <v>13001.594999999999</v>
      </c>
      <c r="G4419" s="5">
        <v>18149.849999999999</v>
      </c>
      <c r="H4419" s="5">
        <v>6220.18</v>
      </c>
      <c r="I4419" s="5">
        <v>814.73099999999999</v>
      </c>
      <c r="J4419" s="5"/>
      <c r="K4419" s="5">
        <v>135.46600000000001</v>
      </c>
      <c r="L4419" s="5">
        <v>1259.1769999999999</v>
      </c>
      <c r="M4419" s="5">
        <v>22.298999999999999</v>
      </c>
      <c r="N4419" s="5">
        <v>1101.412</v>
      </c>
      <c r="O4419" s="5">
        <v>253010</v>
      </c>
      <c r="P4419" s="3"/>
      <c r="Q4419" s="3"/>
    </row>
    <row r="4420" spans="1:17" x14ac:dyDescent="0.2">
      <c r="A4420" s="2">
        <v>2017</v>
      </c>
      <c r="B4420" s="1" t="s">
        <v>583</v>
      </c>
      <c r="C4420" s="2" t="s">
        <v>584</v>
      </c>
      <c r="D4420" s="2">
        <v>1499.9949999999999</v>
      </c>
      <c r="E4420" s="2">
        <v>29159.178</v>
      </c>
      <c r="F4420" s="2">
        <v>12909.093999999999</v>
      </c>
      <c r="G4420" s="2">
        <v>17432.685000000001</v>
      </c>
      <c r="H4420" s="2">
        <v>7612.652</v>
      </c>
      <c r="I4420" s="2">
        <v>779.85500000000002</v>
      </c>
      <c r="J4420" s="2"/>
      <c r="K4420" s="2">
        <v>154.495</v>
      </c>
      <c r="L4420" s="2">
        <v>963.755</v>
      </c>
      <c r="M4420" s="2">
        <v>-1132.663</v>
      </c>
      <c r="N4420" s="2">
        <v>1941.923</v>
      </c>
      <c r="O4420" s="2">
        <v>253010</v>
      </c>
      <c r="P4420" s="3"/>
      <c r="Q4420" s="3"/>
    </row>
    <row r="4421" spans="1:17" x14ac:dyDescent="0.2">
      <c r="A4421" s="5">
        <v>2018</v>
      </c>
      <c r="B4421" s="4" t="s">
        <v>583</v>
      </c>
      <c r="C4421" s="5" t="s">
        <v>584</v>
      </c>
      <c r="D4421" s="5">
        <v>1526.7619999999999</v>
      </c>
      <c r="E4421" s="5">
        <v>30210.705999999998</v>
      </c>
      <c r="F4421" s="5">
        <v>15131.415999999999</v>
      </c>
      <c r="G4421" s="5">
        <v>19638.665000000001</v>
      </c>
      <c r="H4421" s="5">
        <v>6512.2830000000004</v>
      </c>
      <c r="I4421" s="5">
        <v>821.22900000000004</v>
      </c>
      <c r="J4421" s="5"/>
      <c r="K4421" s="5">
        <v>138.44800000000001</v>
      </c>
      <c r="L4421" s="5">
        <v>634.00599999999997</v>
      </c>
      <c r="M4421" s="5">
        <v>50.112000000000002</v>
      </c>
      <c r="N4421" s="5">
        <v>445.44600000000003</v>
      </c>
      <c r="O4421" s="5">
        <v>253010</v>
      </c>
      <c r="P4421" s="3"/>
      <c r="Q4421" s="3"/>
    </row>
    <row r="4422" spans="1:17" x14ac:dyDescent="0.2">
      <c r="A4422" s="2">
        <v>2019</v>
      </c>
      <c r="B4422" s="1" t="s">
        <v>583</v>
      </c>
      <c r="C4422" s="2" t="s">
        <v>584</v>
      </c>
      <c r="D4422" s="2">
        <v>2329.6039999999998</v>
      </c>
      <c r="E4422" s="2">
        <v>33876.356</v>
      </c>
      <c r="F4422" s="2">
        <v>15609.504000000001</v>
      </c>
      <c r="G4422" s="2">
        <v>21108.391</v>
      </c>
      <c r="H4422" s="2">
        <v>7727.2650000000003</v>
      </c>
      <c r="I4422" s="2">
        <v>853.00699999999995</v>
      </c>
      <c r="J4422" s="2"/>
      <c r="K4422" s="2">
        <v>167.947</v>
      </c>
      <c r="L4422" s="2">
        <v>2846.7249999999999</v>
      </c>
      <c r="M4422" s="2">
        <v>632.34500000000003</v>
      </c>
      <c r="N4422" s="2">
        <v>2046.433</v>
      </c>
      <c r="O4422" s="2">
        <v>253010</v>
      </c>
      <c r="P4422" s="3"/>
      <c r="Q4422" s="3"/>
    </row>
    <row r="4423" spans="1:17" x14ac:dyDescent="0.2">
      <c r="A4423" s="5">
        <v>2004</v>
      </c>
      <c r="B4423" s="4" t="s">
        <v>585</v>
      </c>
      <c r="C4423" s="5" t="s">
        <v>586</v>
      </c>
      <c r="D4423" s="5">
        <v>0</v>
      </c>
      <c r="E4423" s="5">
        <v>4403.1180000000004</v>
      </c>
      <c r="F4423" s="5">
        <v>891.34100000000001</v>
      </c>
      <c r="G4423" s="5">
        <v>1736.7809999999999</v>
      </c>
      <c r="H4423" s="5">
        <v>2666.337</v>
      </c>
      <c r="I4423" s="5">
        <v>56.588999999999999</v>
      </c>
      <c r="J4423" s="5"/>
      <c r="K4423" s="5">
        <v>0</v>
      </c>
      <c r="L4423" s="5">
        <v>577.38900000000001</v>
      </c>
      <c r="M4423" s="5">
        <v>208.767</v>
      </c>
      <c r="N4423" s="5">
        <v>368.62200000000001</v>
      </c>
      <c r="O4423" s="5">
        <v>252010</v>
      </c>
      <c r="P4423" s="3"/>
      <c r="Q4423" s="3"/>
    </row>
    <row r="4424" spans="1:17" x14ac:dyDescent="0.2">
      <c r="A4424" s="2">
        <v>2005</v>
      </c>
      <c r="B4424" s="1" t="s">
        <v>585</v>
      </c>
      <c r="C4424" s="2" t="s">
        <v>586</v>
      </c>
      <c r="D4424" s="2">
        <v>134.58500000000001</v>
      </c>
      <c r="E4424" s="2">
        <v>7991.5230000000001</v>
      </c>
      <c r="F4424" s="2">
        <v>3308.37</v>
      </c>
      <c r="G4424" s="2">
        <v>4964.4030000000002</v>
      </c>
      <c r="H4424" s="2">
        <v>3027.12</v>
      </c>
      <c r="I4424" s="2">
        <v>72.790999999999997</v>
      </c>
      <c r="J4424" s="2"/>
      <c r="K4424" s="2">
        <v>0</v>
      </c>
      <c r="L4424" s="2">
        <v>557.02099999999996</v>
      </c>
      <c r="M4424" s="2">
        <v>198.82599999999999</v>
      </c>
      <c r="N4424" s="2">
        <v>358.19499999999999</v>
      </c>
      <c r="O4424" s="2">
        <v>252010</v>
      </c>
      <c r="P4424" s="3"/>
      <c r="Q4424" s="3"/>
    </row>
    <row r="4425" spans="1:17" x14ac:dyDescent="0.2">
      <c r="A4425" s="5">
        <v>2006</v>
      </c>
      <c r="B4425" s="4" t="s">
        <v>585</v>
      </c>
      <c r="C4425" s="5" t="s">
        <v>586</v>
      </c>
      <c r="D4425" s="5">
        <v>63.491999999999997</v>
      </c>
      <c r="E4425" s="5">
        <v>8178.3940000000002</v>
      </c>
      <c r="F4425" s="5">
        <v>2783.681</v>
      </c>
      <c r="G4425" s="5">
        <v>4463.1310000000003</v>
      </c>
      <c r="H4425" s="5">
        <v>3715.2629999999999</v>
      </c>
      <c r="I4425" s="5">
        <v>181.17400000000001</v>
      </c>
      <c r="J4425" s="5"/>
      <c r="K4425" s="5">
        <v>0</v>
      </c>
      <c r="L4425" s="5">
        <v>676.31100000000004</v>
      </c>
      <c r="M4425" s="5">
        <v>220.47800000000001</v>
      </c>
      <c r="N4425" s="5">
        <v>455.83300000000003</v>
      </c>
      <c r="O4425" s="5">
        <v>252010</v>
      </c>
      <c r="P4425" s="3"/>
      <c r="Q4425" s="3"/>
    </row>
    <row r="4426" spans="1:17" x14ac:dyDescent="0.2">
      <c r="A4426" s="2">
        <v>2007</v>
      </c>
      <c r="B4426" s="1" t="s">
        <v>585</v>
      </c>
      <c r="C4426" s="2" t="s">
        <v>586</v>
      </c>
      <c r="D4426" s="2">
        <v>89.603999999999999</v>
      </c>
      <c r="E4426" s="2">
        <v>8680.0499999999993</v>
      </c>
      <c r="F4426" s="2">
        <v>2281.8339999999998</v>
      </c>
      <c r="G4426" s="2">
        <v>3972.6930000000002</v>
      </c>
      <c r="H4426" s="2">
        <v>4707.357</v>
      </c>
      <c r="I4426" s="2">
        <v>158.91499999999999</v>
      </c>
      <c r="J4426" s="2"/>
      <c r="K4426" s="2">
        <v>0</v>
      </c>
      <c r="L4426" s="2">
        <v>604.11699999999996</v>
      </c>
      <c r="M4426" s="2">
        <v>-102.697</v>
      </c>
      <c r="N4426" s="2">
        <v>706.81399999999996</v>
      </c>
      <c r="O4426" s="2">
        <v>252010</v>
      </c>
      <c r="P4426" s="3"/>
      <c r="Q4426" s="3"/>
    </row>
    <row r="4427" spans="1:17" x14ac:dyDescent="0.2">
      <c r="A4427" s="5">
        <v>2008</v>
      </c>
      <c r="B4427" s="4" t="s">
        <v>585</v>
      </c>
      <c r="C4427" s="5" t="s">
        <v>586</v>
      </c>
      <c r="D4427" s="5">
        <v>93.519000000000005</v>
      </c>
      <c r="E4427" s="5">
        <v>6446.1750000000002</v>
      </c>
      <c r="F4427" s="5">
        <v>1954.7860000000001</v>
      </c>
      <c r="G4427" s="5">
        <v>3292.3719999999998</v>
      </c>
      <c r="H4427" s="5">
        <v>3153.8029999999999</v>
      </c>
      <c r="I4427" s="5">
        <v>133.46899999999999</v>
      </c>
      <c r="J4427" s="5"/>
      <c r="K4427" s="5">
        <v>0</v>
      </c>
      <c r="L4427" s="5">
        <v>-1278.1659999999999</v>
      </c>
      <c r="M4427" s="5">
        <v>180.06200000000001</v>
      </c>
      <c r="N4427" s="5">
        <v>-1458.2280000000001</v>
      </c>
      <c r="O4427" s="5">
        <v>252010</v>
      </c>
      <c r="P4427" s="3"/>
      <c r="Q4427" s="3"/>
    </row>
    <row r="4428" spans="1:17" x14ac:dyDescent="0.2">
      <c r="A4428" s="2">
        <v>2009</v>
      </c>
      <c r="B4428" s="1" t="s">
        <v>585</v>
      </c>
      <c r="C4428" s="2" t="s">
        <v>586</v>
      </c>
      <c r="D4428" s="2">
        <v>531.45799999999997</v>
      </c>
      <c r="E4428" s="2">
        <v>6391.4459999999999</v>
      </c>
      <c r="F4428" s="2">
        <v>1854.479</v>
      </c>
      <c r="G4428" s="2">
        <v>3157.1640000000002</v>
      </c>
      <c r="H4428" s="2">
        <v>3200.8229999999999</v>
      </c>
      <c r="I4428" s="2">
        <v>131.5</v>
      </c>
      <c r="J4428" s="2"/>
      <c r="K4428" s="2">
        <v>4.4800000000000004</v>
      </c>
      <c r="L4428" s="2">
        <v>-77.712999999999994</v>
      </c>
      <c r="M4428" s="2">
        <v>-76.694000000000003</v>
      </c>
      <c r="N4428" s="2">
        <v>-5.4989999999999997</v>
      </c>
      <c r="O4428" s="2">
        <v>252010</v>
      </c>
      <c r="P4428" s="3"/>
      <c r="Q4428" s="3"/>
    </row>
    <row r="4429" spans="1:17" x14ac:dyDescent="0.2">
      <c r="A4429" s="5">
        <v>2010</v>
      </c>
      <c r="B4429" s="4" t="s">
        <v>585</v>
      </c>
      <c r="C4429" s="5" t="s">
        <v>586</v>
      </c>
      <c r="D4429" s="5">
        <v>382.17099999999999</v>
      </c>
      <c r="E4429" s="5">
        <v>6098.9260000000004</v>
      </c>
      <c r="F4429" s="5">
        <v>1653.5820000000001</v>
      </c>
      <c r="G4429" s="5">
        <v>2791.9290000000001</v>
      </c>
      <c r="H4429" s="5">
        <v>3271.556</v>
      </c>
      <c r="I4429" s="5">
        <v>129.87700000000001</v>
      </c>
      <c r="J4429" s="5"/>
      <c r="K4429" s="5">
        <v>4.4640000000000004</v>
      </c>
      <c r="L4429" s="5">
        <v>192.648</v>
      </c>
      <c r="M4429" s="5">
        <v>2.7130000000000001</v>
      </c>
      <c r="N4429" s="5">
        <v>185.471</v>
      </c>
      <c r="O4429" s="5">
        <v>252010</v>
      </c>
      <c r="P4429" s="3"/>
      <c r="Q4429" s="3"/>
    </row>
    <row r="4430" spans="1:17" x14ac:dyDescent="0.2">
      <c r="A4430" s="2">
        <v>2011</v>
      </c>
      <c r="B4430" s="1" t="s">
        <v>585</v>
      </c>
      <c r="C4430" s="2" t="s">
        <v>586</v>
      </c>
      <c r="D4430" s="2">
        <v>311.94499999999999</v>
      </c>
      <c r="E4430" s="2">
        <v>6206.2280000000001</v>
      </c>
      <c r="F4430" s="2">
        <v>1586.4390000000001</v>
      </c>
      <c r="G4430" s="2">
        <v>2756.72</v>
      </c>
      <c r="H4430" s="2">
        <v>3415.7849999999999</v>
      </c>
      <c r="I4430" s="2">
        <v>106.69799999999999</v>
      </c>
      <c r="J4430" s="2"/>
      <c r="K4430" s="2">
        <v>4.3029999999999999</v>
      </c>
      <c r="L4430" s="2">
        <v>199.874</v>
      </c>
      <c r="M4430" s="2">
        <v>21.649000000000001</v>
      </c>
      <c r="N4430" s="2">
        <v>173.922</v>
      </c>
      <c r="O4430" s="2">
        <v>252010</v>
      </c>
      <c r="P4430" s="3"/>
      <c r="Q4430" s="3"/>
    </row>
    <row r="4431" spans="1:17" x14ac:dyDescent="0.2">
      <c r="A4431" s="5">
        <v>2012</v>
      </c>
      <c r="B4431" s="4" t="s">
        <v>585</v>
      </c>
      <c r="C4431" s="5" t="s">
        <v>586</v>
      </c>
      <c r="D4431" s="5">
        <v>477.67200000000003</v>
      </c>
      <c r="E4431" s="5">
        <v>6303.6840000000002</v>
      </c>
      <c r="F4431" s="5">
        <v>1382.942</v>
      </c>
      <c r="G4431" s="5">
        <v>2584.067</v>
      </c>
      <c r="H4431" s="5">
        <v>3719.6170000000002</v>
      </c>
      <c r="I4431" s="5">
        <v>79.290000000000006</v>
      </c>
      <c r="J4431" s="5"/>
      <c r="K4431" s="5">
        <v>0.63500000000000001</v>
      </c>
      <c r="L4431" s="5">
        <v>304.49200000000002</v>
      </c>
      <c r="M4431" s="5">
        <v>53.598999999999997</v>
      </c>
      <c r="N4431" s="5">
        <v>250.25800000000001</v>
      </c>
      <c r="O4431" s="5">
        <v>252010</v>
      </c>
      <c r="P4431" s="3"/>
      <c r="Q4431" s="3"/>
    </row>
    <row r="4432" spans="1:17" x14ac:dyDescent="0.2">
      <c r="A4432" s="2">
        <v>2013</v>
      </c>
      <c r="B4432" s="1" t="s">
        <v>585</v>
      </c>
      <c r="C4432" s="2" t="s">
        <v>586</v>
      </c>
      <c r="D4432" s="2">
        <v>54.066000000000003</v>
      </c>
      <c r="E4432" s="2">
        <v>8494.1769999999997</v>
      </c>
      <c r="F4432" s="2">
        <v>2260.0079999999998</v>
      </c>
      <c r="G4432" s="2">
        <v>4023.8710000000001</v>
      </c>
      <c r="H4432" s="2">
        <v>4461.0569999999998</v>
      </c>
      <c r="I4432" s="2">
        <v>100.413</v>
      </c>
      <c r="J4432" s="2"/>
      <c r="K4432" s="2">
        <v>0.505</v>
      </c>
      <c r="L4432" s="2">
        <v>445.57100000000003</v>
      </c>
      <c r="M4432" s="2">
        <v>78.385000000000005</v>
      </c>
      <c r="N4432" s="2">
        <v>348.786</v>
      </c>
      <c r="O4432" s="2">
        <v>252010</v>
      </c>
      <c r="P4432" s="3"/>
      <c r="Q4432" s="3"/>
    </row>
    <row r="4433" spans="1:17" x14ac:dyDescent="0.2">
      <c r="A4433" s="5">
        <v>2014</v>
      </c>
      <c r="B4433" s="4" t="s">
        <v>585</v>
      </c>
      <c r="C4433" s="5" t="s">
        <v>586</v>
      </c>
      <c r="D4433" s="5">
        <v>97.876999999999995</v>
      </c>
      <c r="E4433" s="5">
        <v>8285.5439999999999</v>
      </c>
      <c r="F4433" s="5">
        <v>2253.44</v>
      </c>
      <c r="G4433" s="5">
        <v>3862.7310000000002</v>
      </c>
      <c r="H4433" s="5">
        <v>4418.0060000000003</v>
      </c>
      <c r="I4433" s="5">
        <v>87.406999999999996</v>
      </c>
      <c r="J4433" s="5"/>
      <c r="K4433" s="5">
        <v>0.28899999999999998</v>
      </c>
      <c r="L4433" s="5">
        <v>663.89099999999996</v>
      </c>
      <c r="M4433" s="5">
        <v>131.637</v>
      </c>
      <c r="N4433" s="5">
        <v>531.96500000000003</v>
      </c>
      <c r="O4433" s="5">
        <v>252010</v>
      </c>
      <c r="P4433" s="3"/>
      <c r="Q4433" s="3"/>
    </row>
    <row r="4434" spans="1:17" x14ac:dyDescent="0.2">
      <c r="A4434" s="2">
        <v>2015</v>
      </c>
      <c r="B4434" s="1" t="s">
        <v>585</v>
      </c>
      <c r="C4434" s="2" t="s">
        <v>586</v>
      </c>
      <c r="D4434" s="2">
        <v>81.691999999999993</v>
      </c>
      <c r="E4434" s="2">
        <v>9942.3639999999996</v>
      </c>
      <c r="F4434" s="2">
        <v>3199.931</v>
      </c>
      <c r="G4434" s="2">
        <v>5059.549</v>
      </c>
      <c r="H4434" s="2">
        <v>4854.1729999999998</v>
      </c>
      <c r="I4434" s="2">
        <v>78.177000000000007</v>
      </c>
      <c r="J4434" s="2"/>
      <c r="K4434" s="2">
        <v>1.6839999999999999</v>
      </c>
      <c r="L4434" s="2">
        <v>748.86099999999999</v>
      </c>
      <c r="M4434" s="2">
        <v>131.875</v>
      </c>
      <c r="N4434" s="2">
        <v>615.30200000000002</v>
      </c>
      <c r="O4434" s="2">
        <v>252010</v>
      </c>
      <c r="P4434" s="3"/>
      <c r="Q4434" s="3"/>
    </row>
    <row r="4435" spans="1:17" x14ac:dyDescent="0.2">
      <c r="A4435" s="5">
        <v>2016</v>
      </c>
      <c r="B4435" s="4" t="s">
        <v>585</v>
      </c>
      <c r="C4435" s="5" t="s">
        <v>586</v>
      </c>
      <c r="D4435" s="5">
        <v>121.66500000000001</v>
      </c>
      <c r="E4435" s="5">
        <v>10230.596</v>
      </c>
      <c r="F4435" s="5">
        <v>1974.982</v>
      </c>
      <c r="G4435" s="5">
        <v>4423.4129999999996</v>
      </c>
      <c r="H4435" s="5">
        <v>5776.451</v>
      </c>
      <c r="I4435" s="5">
        <v>46.155000000000001</v>
      </c>
      <c r="J4435" s="5"/>
      <c r="K4435" s="5">
        <v>3.2040000000000002</v>
      </c>
      <c r="L4435" s="5">
        <v>1241.125</v>
      </c>
      <c r="M4435" s="5">
        <v>307.55900000000003</v>
      </c>
      <c r="N4435" s="5">
        <v>930.36199999999997</v>
      </c>
      <c r="O4435" s="5">
        <v>252010</v>
      </c>
      <c r="P4435" s="3"/>
      <c r="Q4435" s="3"/>
    </row>
    <row r="4436" spans="1:17" x14ac:dyDescent="0.2">
      <c r="A4436" s="2">
        <v>2017</v>
      </c>
      <c r="B4436" s="1" t="s">
        <v>585</v>
      </c>
      <c r="C4436" s="2" t="s">
        <v>586</v>
      </c>
      <c r="D4436" s="2">
        <v>84.884</v>
      </c>
      <c r="E4436" s="2">
        <v>12094.852999999999</v>
      </c>
      <c r="F4436" s="2">
        <v>1851.432</v>
      </c>
      <c r="G4436" s="2">
        <v>4998.3810000000003</v>
      </c>
      <c r="H4436" s="2">
        <v>7059.1620000000003</v>
      </c>
      <c r="I4436" s="2">
        <v>39.450000000000003</v>
      </c>
      <c r="J4436" s="2"/>
      <c r="K4436" s="2">
        <v>3.0539999999999998</v>
      </c>
      <c r="L4436" s="2">
        <v>1317.857</v>
      </c>
      <c r="M4436" s="2">
        <v>343.16500000000002</v>
      </c>
      <c r="N4436" s="2">
        <v>971.63800000000003</v>
      </c>
      <c r="O4436" s="2">
        <v>252010</v>
      </c>
      <c r="P4436" s="3"/>
      <c r="Q4436" s="3"/>
    </row>
    <row r="4437" spans="1:17" x14ac:dyDescent="0.2">
      <c r="A4437" s="5">
        <v>2018</v>
      </c>
      <c r="B4437" s="4" t="s">
        <v>585</v>
      </c>
      <c r="C4437" s="5" t="s">
        <v>586</v>
      </c>
      <c r="D4437" s="5">
        <v>119.05</v>
      </c>
      <c r="E4437" s="5">
        <v>13099.123</v>
      </c>
      <c r="F4437" s="5">
        <v>2550.799</v>
      </c>
      <c r="G4437" s="5">
        <v>5659.0640000000003</v>
      </c>
      <c r="H4437" s="5">
        <v>7433.8140000000003</v>
      </c>
      <c r="I4437" s="5">
        <v>45.189</v>
      </c>
      <c r="J4437" s="5"/>
      <c r="K4437" s="5">
        <v>3.1509999999999998</v>
      </c>
      <c r="L4437" s="5">
        <v>1049.201</v>
      </c>
      <c r="M4437" s="5">
        <v>184.346</v>
      </c>
      <c r="N4437" s="5">
        <v>861.70399999999995</v>
      </c>
      <c r="O4437" s="5">
        <v>252010</v>
      </c>
      <c r="P4437" s="3"/>
      <c r="Q4437" s="3"/>
    </row>
    <row r="4438" spans="1:17" x14ac:dyDescent="0.2">
      <c r="A4438" s="2">
        <v>2019</v>
      </c>
      <c r="B4438" s="1" t="s">
        <v>585</v>
      </c>
      <c r="C4438" s="2" t="s">
        <v>586</v>
      </c>
      <c r="D4438" s="2">
        <v>134.785</v>
      </c>
      <c r="E4438" s="2">
        <v>13386.68</v>
      </c>
      <c r="F4438" s="2">
        <v>2523.04</v>
      </c>
      <c r="G4438" s="2">
        <v>5260.232</v>
      </c>
      <c r="H4438" s="2">
        <v>8119.8410000000003</v>
      </c>
      <c r="I4438" s="2">
        <v>47.884999999999998</v>
      </c>
      <c r="J4438" s="2"/>
      <c r="K4438" s="2">
        <v>0.36</v>
      </c>
      <c r="L4438" s="2">
        <v>749.54499999999996</v>
      </c>
      <c r="M4438" s="2">
        <v>4.9740000000000002</v>
      </c>
      <c r="N4438" s="2">
        <v>744.21100000000001</v>
      </c>
      <c r="O4438" s="2">
        <v>252010</v>
      </c>
      <c r="P4438" s="3"/>
      <c r="Q4438" s="3"/>
    </row>
    <row r="4439" spans="1:17" x14ac:dyDescent="0.2">
      <c r="A4439" s="5">
        <v>2004</v>
      </c>
      <c r="B4439" s="4" t="s">
        <v>587</v>
      </c>
      <c r="C4439" s="5" t="s">
        <v>588</v>
      </c>
      <c r="D4439" s="5">
        <v>70.3</v>
      </c>
      <c r="E4439" s="5">
        <v>2369.6</v>
      </c>
      <c r="F4439" s="5">
        <v>498</v>
      </c>
      <c r="G4439" s="5">
        <v>1448.9</v>
      </c>
      <c r="H4439" s="5">
        <v>889.7</v>
      </c>
      <c r="I4439" s="5">
        <v>43.7</v>
      </c>
      <c r="J4439" s="5"/>
      <c r="K4439" s="5">
        <v>4.9000000000000004</v>
      </c>
      <c r="L4439" s="5">
        <v>308.39999999999998</v>
      </c>
      <c r="M4439" s="5">
        <v>89</v>
      </c>
      <c r="N4439" s="5">
        <v>214.5</v>
      </c>
      <c r="O4439" s="5">
        <v>302020</v>
      </c>
      <c r="P4439" s="3"/>
      <c r="Q4439" s="3"/>
    </row>
    <row r="4440" spans="1:17" x14ac:dyDescent="0.2">
      <c r="A4440" s="2">
        <v>2005</v>
      </c>
      <c r="B4440" s="1" t="s">
        <v>587</v>
      </c>
      <c r="C4440" s="2" t="s">
        <v>588</v>
      </c>
      <c r="D4440" s="2">
        <v>30.3</v>
      </c>
      <c r="E4440" s="2">
        <v>2272.6999999999998</v>
      </c>
      <c r="F4440" s="2">
        <v>464.6</v>
      </c>
      <c r="G4440" s="2">
        <v>1443.6</v>
      </c>
      <c r="H4440" s="2">
        <v>799.9</v>
      </c>
      <c r="I4440" s="2">
        <v>50.3</v>
      </c>
      <c r="J4440" s="2"/>
      <c r="K4440" s="2">
        <v>4.7</v>
      </c>
      <c r="L4440" s="2">
        <v>316.3</v>
      </c>
      <c r="M4440" s="2">
        <v>96.7</v>
      </c>
      <c r="N4440" s="2">
        <v>214.9</v>
      </c>
      <c r="O4440" s="2">
        <v>302020</v>
      </c>
      <c r="P4440" s="3"/>
      <c r="Q4440" s="3"/>
    </row>
    <row r="4441" spans="1:17" x14ac:dyDescent="0.2">
      <c r="A4441" s="5">
        <v>2006</v>
      </c>
      <c r="B4441" s="4" t="s">
        <v>587</v>
      </c>
      <c r="C4441" s="5" t="s">
        <v>588</v>
      </c>
      <c r="D4441" s="5">
        <v>49</v>
      </c>
      <c r="E4441" s="5">
        <v>2568</v>
      </c>
      <c r="F4441" s="5">
        <v>570.20000000000005</v>
      </c>
      <c r="G4441" s="5">
        <v>1631.1</v>
      </c>
      <c r="H4441" s="5">
        <v>933.3</v>
      </c>
      <c r="I4441" s="5">
        <v>53.7</v>
      </c>
      <c r="J4441" s="5"/>
      <c r="K4441" s="5">
        <v>2.8</v>
      </c>
      <c r="L4441" s="5">
        <v>269.7</v>
      </c>
      <c r="M4441" s="5">
        <v>64.7</v>
      </c>
      <c r="N4441" s="5">
        <v>202.2</v>
      </c>
      <c r="O4441" s="5">
        <v>302020</v>
      </c>
      <c r="P4441" s="3"/>
      <c r="Q4441" s="3"/>
    </row>
    <row r="4442" spans="1:17" x14ac:dyDescent="0.2">
      <c r="A4442" s="2">
        <v>2007</v>
      </c>
      <c r="B4442" s="1" t="s">
        <v>587</v>
      </c>
      <c r="C4442" s="2" t="s">
        <v>588</v>
      </c>
      <c r="D4442" s="2">
        <v>45.9</v>
      </c>
      <c r="E4442" s="2">
        <v>2787.5</v>
      </c>
      <c r="F4442" s="2">
        <v>573.9</v>
      </c>
      <c r="G4442" s="2">
        <v>1692.5</v>
      </c>
      <c r="H4442" s="2">
        <v>1085.0999999999999</v>
      </c>
      <c r="I4442" s="2">
        <v>60.6</v>
      </c>
      <c r="J4442" s="2"/>
      <c r="K4442" s="2">
        <v>0.7</v>
      </c>
      <c r="L4442" s="2">
        <v>323</v>
      </c>
      <c r="M4442" s="2">
        <v>92.2</v>
      </c>
      <c r="N4442" s="2">
        <v>230.1</v>
      </c>
      <c r="O4442" s="2">
        <v>302020</v>
      </c>
      <c r="P4442" s="3"/>
      <c r="Q4442" s="3"/>
    </row>
    <row r="4443" spans="1:17" x14ac:dyDescent="0.2">
      <c r="A4443" s="5">
        <v>2008</v>
      </c>
      <c r="B4443" s="4" t="s">
        <v>587</v>
      </c>
      <c r="C4443" s="5" t="s">
        <v>588</v>
      </c>
      <c r="D4443" s="5">
        <v>38.9</v>
      </c>
      <c r="E4443" s="5">
        <v>3220.3</v>
      </c>
      <c r="F4443" s="5">
        <v>936.1</v>
      </c>
      <c r="G4443" s="5">
        <v>2165</v>
      </c>
      <c r="H4443" s="5">
        <v>1055.3</v>
      </c>
      <c r="I4443" s="5">
        <v>57.6</v>
      </c>
      <c r="J4443" s="5"/>
      <c r="K4443" s="5"/>
      <c r="L4443" s="5">
        <v>356.4</v>
      </c>
      <c r="M4443" s="5">
        <v>100.6</v>
      </c>
      <c r="N4443" s="5">
        <v>255.8</v>
      </c>
      <c r="O4443" s="5">
        <v>302020</v>
      </c>
      <c r="P4443" s="3"/>
      <c r="Q4443" s="3"/>
    </row>
    <row r="4444" spans="1:17" x14ac:dyDescent="0.2">
      <c r="A4444" s="2">
        <v>2009</v>
      </c>
      <c r="B4444" s="1" t="s">
        <v>587</v>
      </c>
      <c r="C4444" s="2" t="s">
        <v>588</v>
      </c>
      <c r="D4444" s="2">
        <v>39.5</v>
      </c>
      <c r="E4444" s="2">
        <v>3387.8</v>
      </c>
      <c r="F4444" s="2">
        <v>889.9</v>
      </c>
      <c r="G4444" s="2">
        <v>2053.1999999999998</v>
      </c>
      <c r="H4444" s="2">
        <v>1334.6</v>
      </c>
      <c r="I4444" s="2">
        <v>53</v>
      </c>
      <c r="J4444" s="2"/>
      <c r="K4444" s="2"/>
      <c r="L4444" s="2">
        <v>432.8</v>
      </c>
      <c r="M4444" s="2">
        <v>133</v>
      </c>
      <c r="N4444" s="2">
        <v>299.8</v>
      </c>
      <c r="O4444" s="2">
        <v>302020</v>
      </c>
      <c r="P4444" s="3"/>
      <c r="Q4444" s="3"/>
    </row>
    <row r="4445" spans="1:17" x14ac:dyDescent="0.2">
      <c r="A4445" s="5">
        <v>2010</v>
      </c>
      <c r="B4445" s="4" t="s">
        <v>587</v>
      </c>
      <c r="C4445" s="5" t="s">
        <v>588</v>
      </c>
      <c r="D4445" s="5">
        <v>50.8</v>
      </c>
      <c r="E4445" s="5">
        <v>3419.7</v>
      </c>
      <c r="F4445" s="5">
        <v>880.1</v>
      </c>
      <c r="G4445" s="5">
        <v>1957</v>
      </c>
      <c r="H4445" s="5">
        <v>1453.7</v>
      </c>
      <c r="I4445" s="5">
        <v>49.3</v>
      </c>
      <c r="J4445" s="5"/>
      <c r="K4445" s="5"/>
      <c r="L4445" s="5">
        <v>488.2</v>
      </c>
      <c r="M4445" s="5">
        <v>118</v>
      </c>
      <c r="N4445" s="5">
        <v>370.2</v>
      </c>
      <c r="O4445" s="5">
        <v>302020</v>
      </c>
      <c r="P4445" s="3"/>
      <c r="Q4445" s="3"/>
    </row>
    <row r="4446" spans="1:17" x14ac:dyDescent="0.2">
      <c r="A4446" s="2">
        <v>2011</v>
      </c>
      <c r="B4446" s="1" t="s">
        <v>587</v>
      </c>
      <c r="C4446" s="2" t="s">
        <v>588</v>
      </c>
      <c r="D4446" s="2">
        <v>53.9</v>
      </c>
      <c r="E4446" s="2">
        <v>4087.8</v>
      </c>
      <c r="F4446" s="2">
        <v>1035.0999999999999</v>
      </c>
      <c r="G4446" s="2">
        <v>2469.3000000000002</v>
      </c>
      <c r="H4446" s="2">
        <v>1601.7</v>
      </c>
      <c r="I4446" s="2">
        <v>51.2</v>
      </c>
      <c r="J4446" s="2"/>
      <c r="K4446" s="2">
        <v>-0.8</v>
      </c>
      <c r="L4446" s="2">
        <v>516.79999999999995</v>
      </c>
      <c r="M4446" s="2">
        <v>142.6</v>
      </c>
      <c r="N4446" s="2">
        <v>375</v>
      </c>
      <c r="O4446" s="2">
        <v>302020</v>
      </c>
      <c r="P4446" s="3"/>
      <c r="Q4446" s="3"/>
    </row>
    <row r="4447" spans="1:17" x14ac:dyDescent="0.2">
      <c r="A4447" s="5">
        <v>2012</v>
      </c>
      <c r="B4447" s="4" t="s">
        <v>587</v>
      </c>
      <c r="C4447" s="5" t="s">
        <v>588</v>
      </c>
      <c r="D4447" s="5">
        <v>79</v>
      </c>
      <c r="E4447" s="5">
        <v>4165.3999999999996</v>
      </c>
      <c r="F4447" s="5">
        <v>1031.5</v>
      </c>
      <c r="G4447" s="5">
        <v>2465.1999999999998</v>
      </c>
      <c r="H4447" s="5">
        <v>1682.9</v>
      </c>
      <c r="I4447" s="5">
        <v>54.6</v>
      </c>
      <c r="J4447" s="5"/>
      <c r="K4447" s="5">
        <v>-1.9</v>
      </c>
      <c r="L4447" s="5">
        <v>547.6</v>
      </c>
      <c r="M4447" s="5">
        <v>139.80000000000001</v>
      </c>
      <c r="N4447" s="5">
        <v>409.7</v>
      </c>
      <c r="O4447" s="5">
        <v>302020</v>
      </c>
      <c r="P4447" s="3"/>
      <c r="Q4447" s="3"/>
    </row>
    <row r="4448" spans="1:17" x14ac:dyDescent="0.2">
      <c r="A4448" s="2">
        <v>2013</v>
      </c>
      <c r="B4448" s="1" t="s">
        <v>587</v>
      </c>
      <c r="C4448" s="2" t="s">
        <v>588</v>
      </c>
      <c r="D4448" s="2">
        <v>63</v>
      </c>
      <c r="E4448" s="2">
        <v>4449.7</v>
      </c>
      <c r="F4448" s="2">
        <v>1021.5</v>
      </c>
      <c r="G4448" s="2">
        <v>2502</v>
      </c>
      <c r="H4448" s="2">
        <v>1932.5</v>
      </c>
      <c r="I4448" s="2">
        <v>53.3</v>
      </c>
      <c r="J4448" s="2"/>
      <c r="K4448" s="2">
        <v>-1.3</v>
      </c>
      <c r="L4448" s="2">
        <v>522.6</v>
      </c>
      <c r="M4448" s="2">
        <v>133.6</v>
      </c>
      <c r="N4448" s="2">
        <v>390.3</v>
      </c>
      <c r="O4448" s="2">
        <v>302020</v>
      </c>
      <c r="P4448" s="3"/>
      <c r="Q4448" s="3"/>
    </row>
    <row r="4449" spans="1:17" x14ac:dyDescent="0.2">
      <c r="A4449" s="5">
        <v>2014</v>
      </c>
      <c r="B4449" s="4" t="s">
        <v>587</v>
      </c>
      <c r="C4449" s="5" t="s">
        <v>588</v>
      </c>
      <c r="D4449" s="5">
        <v>77.3</v>
      </c>
      <c r="E4449" s="5">
        <v>4414.3</v>
      </c>
      <c r="F4449" s="5">
        <v>1015.3</v>
      </c>
      <c r="G4449" s="5">
        <v>2604.9</v>
      </c>
      <c r="H4449" s="5">
        <v>1792.2</v>
      </c>
      <c r="I4449" s="5">
        <v>49.7</v>
      </c>
      <c r="J4449" s="5"/>
      <c r="K4449" s="5">
        <v>-2.5</v>
      </c>
      <c r="L4449" s="5">
        <v>583.79999999999995</v>
      </c>
      <c r="M4449" s="5">
        <v>145.9</v>
      </c>
      <c r="N4449" s="5">
        <v>440.4</v>
      </c>
      <c r="O4449" s="5">
        <v>302020</v>
      </c>
      <c r="P4449" s="3"/>
      <c r="Q4449" s="3"/>
    </row>
    <row r="4450" spans="1:17" x14ac:dyDescent="0.2">
      <c r="A4450" s="2">
        <v>2015</v>
      </c>
      <c r="B4450" s="1" t="s">
        <v>587</v>
      </c>
      <c r="C4450" s="2" t="s">
        <v>588</v>
      </c>
      <c r="D4450" s="2">
        <v>112.6</v>
      </c>
      <c r="E4450" s="2">
        <v>4507.8</v>
      </c>
      <c r="F4450" s="2">
        <v>1256.2</v>
      </c>
      <c r="G4450" s="2">
        <v>2820.9</v>
      </c>
      <c r="H4450" s="2">
        <v>1670.2</v>
      </c>
      <c r="I4450" s="2">
        <v>53.3</v>
      </c>
      <c r="J4450" s="2"/>
      <c r="K4450" s="2">
        <v>-0.5</v>
      </c>
      <c r="L4450" s="2">
        <v>532.9</v>
      </c>
      <c r="M4450" s="2">
        <v>131.30000000000001</v>
      </c>
      <c r="N4450" s="2">
        <v>402.1</v>
      </c>
      <c r="O4450" s="2">
        <v>302020</v>
      </c>
      <c r="P4450" s="3"/>
      <c r="Q4450" s="3"/>
    </row>
    <row r="4451" spans="1:17" x14ac:dyDescent="0.2">
      <c r="A4451" s="5">
        <v>2016</v>
      </c>
      <c r="B4451" s="4" t="s">
        <v>587</v>
      </c>
      <c r="C4451" s="5" t="s">
        <v>588</v>
      </c>
      <c r="D4451" s="5">
        <v>118.4</v>
      </c>
      <c r="E4451" s="5">
        <v>4635.8999999999996</v>
      </c>
      <c r="F4451" s="5">
        <v>1056.9000000000001</v>
      </c>
      <c r="G4451" s="5">
        <v>2997.8</v>
      </c>
      <c r="H4451" s="5">
        <v>1626.6</v>
      </c>
      <c r="I4451" s="5">
        <v>56</v>
      </c>
      <c r="J4451" s="5"/>
      <c r="K4451" s="5">
        <v>1.3</v>
      </c>
      <c r="L4451" s="5">
        <v>625.29999999999995</v>
      </c>
      <c r="M4451" s="5">
        <v>153</v>
      </c>
      <c r="N4451" s="5">
        <v>471</v>
      </c>
      <c r="O4451" s="5">
        <v>302020</v>
      </c>
      <c r="P4451" s="3"/>
      <c r="Q4451" s="3"/>
    </row>
    <row r="4452" spans="1:17" x14ac:dyDescent="0.2">
      <c r="A4452" s="2">
        <v>2017</v>
      </c>
      <c r="B4452" s="1" t="s">
        <v>587</v>
      </c>
      <c r="C4452" s="2" t="s">
        <v>588</v>
      </c>
      <c r="D4452" s="2">
        <v>186.8</v>
      </c>
      <c r="E4452" s="2">
        <v>10385.799999999999</v>
      </c>
      <c r="F4452" s="2">
        <v>4769.5</v>
      </c>
      <c r="G4452" s="2">
        <v>7814.9</v>
      </c>
      <c r="H4452" s="2">
        <v>2559.9</v>
      </c>
      <c r="I4452" s="2">
        <v>95.7</v>
      </c>
      <c r="J4452" s="2"/>
      <c r="K4452" s="2">
        <v>-1.6</v>
      </c>
      <c r="L4452" s="2">
        <v>628.70000000000005</v>
      </c>
      <c r="M4452" s="2">
        <v>151.30000000000001</v>
      </c>
      <c r="N4452" s="2">
        <v>479</v>
      </c>
      <c r="O4452" s="2">
        <v>302020</v>
      </c>
      <c r="P4452" s="3"/>
      <c r="Q4452" s="3"/>
    </row>
    <row r="4453" spans="1:17" x14ac:dyDescent="0.2">
      <c r="A4453" s="5">
        <v>2018</v>
      </c>
      <c r="B4453" s="4" t="s">
        <v>587</v>
      </c>
      <c r="C4453" s="5" t="s">
        <v>588</v>
      </c>
      <c r="D4453" s="5">
        <v>96.6</v>
      </c>
      <c r="E4453" s="5">
        <v>10256.4</v>
      </c>
      <c r="F4453" s="5">
        <v>4136.3999999999996</v>
      </c>
      <c r="G4453" s="5">
        <v>7074.2</v>
      </c>
      <c r="H4453" s="5">
        <v>3170.9</v>
      </c>
      <c r="I4453" s="5">
        <v>174.6</v>
      </c>
      <c r="J4453" s="5"/>
      <c r="K4453" s="5">
        <v>-3.3</v>
      </c>
      <c r="L4453" s="5">
        <v>776.1</v>
      </c>
      <c r="M4453" s="5">
        <v>-157.30000000000001</v>
      </c>
      <c r="N4453" s="5">
        <v>936.7</v>
      </c>
      <c r="O4453" s="5">
        <v>302020</v>
      </c>
      <c r="P4453" s="3"/>
      <c r="Q4453" s="3"/>
    </row>
    <row r="4454" spans="1:17" x14ac:dyDescent="0.2">
      <c r="A4454" s="2">
        <v>2019</v>
      </c>
      <c r="B4454" s="1" t="s">
        <v>587</v>
      </c>
      <c r="C4454" s="2" t="s">
        <v>588</v>
      </c>
      <c r="D4454" s="2">
        <v>155.4</v>
      </c>
      <c r="E4454" s="2">
        <v>10362.1</v>
      </c>
      <c r="F4454" s="2">
        <v>3723.5</v>
      </c>
      <c r="G4454" s="2">
        <v>6905.4</v>
      </c>
      <c r="H4454" s="2">
        <v>3444.2</v>
      </c>
      <c r="I4454" s="2">
        <v>165.2</v>
      </c>
      <c r="J4454" s="2"/>
      <c r="K4454" s="2">
        <v>-1.9</v>
      </c>
      <c r="L4454" s="2">
        <v>860.1</v>
      </c>
      <c r="M4454" s="2">
        <v>157.4</v>
      </c>
      <c r="N4454" s="2">
        <v>704.6</v>
      </c>
      <c r="O4454" s="2">
        <v>302020</v>
      </c>
      <c r="P4454" s="3"/>
      <c r="Q4454" s="3"/>
    </row>
    <row r="4455" spans="1:17" x14ac:dyDescent="0.2">
      <c r="A4455" s="5">
        <v>2004</v>
      </c>
      <c r="B4455" s="4" t="s">
        <v>589</v>
      </c>
      <c r="C4455" s="5" t="s">
        <v>590</v>
      </c>
      <c r="D4455" s="5">
        <v>161.62</v>
      </c>
      <c r="E4455" s="5">
        <v>2355.8519999999999</v>
      </c>
      <c r="F4455" s="5">
        <v>714.63099999999997</v>
      </c>
      <c r="G4455" s="5">
        <v>1202.425</v>
      </c>
      <c r="H4455" s="5">
        <v>1153.4269999999999</v>
      </c>
      <c r="I4455" s="5">
        <v>44.055</v>
      </c>
      <c r="J4455" s="5"/>
      <c r="K4455" s="5"/>
      <c r="L4455" s="5">
        <v>184.72200000000001</v>
      </c>
      <c r="M4455" s="5">
        <v>56.542999999999999</v>
      </c>
      <c r="N4455" s="5">
        <v>129.16300000000001</v>
      </c>
      <c r="O4455" s="5">
        <v>151020</v>
      </c>
      <c r="P4455" s="3"/>
      <c r="Q4455" s="3"/>
    </row>
    <row r="4456" spans="1:17" x14ac:dyDescent="0.2">
      <c r="A4456" s="2">
        <v>2005</v>
      </c>
      <c r="B4456" s="1" t="s">
        <v>589</v>
      </c>
      <c r="C4456" s="2" t="s">
        <v>590</v>
      </c>
      <c r="D4456" s="2">
        <v>101.745</v>
      </c>
      <c r="E4456" s="2">
        <v>2433.3159999999998</v>
      </c>
      <c r="F4456" s="2">
        <v>710.68200000000002</v>
      </c>
      <c r="G4456" s="2">
        <v>1259.6310000000001</v>
      </c>
      <c r="H4456" s="2">
        <v>1173.6849999999999</v>
      </c>
      <c r="I4456" s="2">
        <v>45.642000000000003</v>
      </c>
      <c r="J4456" s="2"/>
      <c r="K4456" s="2"/>
      <c r="L4456" s="2">
        <v>268.04700000000003</v>
      </c>
      <c r="M4456" s="2">
        <v>72.534000000000006</v>
      </c>
      <c r="N4456" s="2">
        <v>192.666</v>
      </c>
      <c r="O4456" s="2">
        <v>151020</v>
      </c>
      <c r="P4456" s="3"/>
      <c r="Q4456" s="3"/>
    </row>
    <row r="4457" spans="1:17" x14ac:dyDescent="0.2">
      <c r="A4457" s="5">
        <v>2006</v>
      </c>
      <c r="B4457" s="4" t="s">
        <v>589</v>
      </c>
      <c r="C4457" s="5" t="s">
        <v>590</v>
      </c>
      <c r="D4457" s="5">
        <v>32.281999999999996</v>
      </c>
      <c r="E4457" s="5">
        <v>2506.4209999999998</v>
      </c>
      <c r="F4457" s="5">
        <v>705.99199999999996</v>
      </c>
      <c r="G4457" s="5">
        <v>1252.4490000000001</v>
      </c>
      <c r="H4457" s="5">
        <v>1253.972</v>
      </c>
      <c r="I4457" s="5">
        <v>45.779000000000003</v>
      </c>
      <c r="J4457" s="5"/>
      <c r="K4457" s="5"/>
      <c r="L4457" s="5">
        <v>350.44400000000002</v>
      </c>
      <c r="M4457" s="5">
        <v>106.64</v>
      </c>
      <c r="N4457" s="5">
        <v>245.422</v>
      </c>
      <c r="O4457" s="5">
        <v>151020</v>
      </c>
      <c r="P4457" s="3"/>
      <c r="Q4457" s="3"/>
    </row>
    <row r="4458" spans="1:17" x14ac:dyDescent="0.2">
      <c r="A4458" s="2">
        <v>2007</v>
      </c>
      <c r="B4458" s="1" t="s">
        <v>589</v>
      </c>
      <c r="C4458" s="2" t="s">
        <v>590</v>
      </c>
      <c r="D4458" s="2">
        <v>20.038</v>
      </c>
      <c r="E4458" s="2">
        <v>2683.8049999999998</v>
      </c>
      <c r="F4458" s="2">
        <v>1124.932</v>
      </c>
      <c r="G4458" s="2">
        <v>1737.8140000000001</v>
      </c>
      <c r="H4458" s="2">
        <v>945.99099999999999</v>
      </c>
      <c r="I4458" s="2">
        <v>64.766000000000005</v>
      </c>
      <c r="J4458" s="2"/>
      <c r="K4458" s="2"/>
      <c r="L4458" s="2">
        <v>378.58</v>
      </c>
      <c r="M4458" s="2">
        <v>116.07299999999999</v>
      </c>
      <c r="N4458" s="2">
        <v>262.74900000000002</v>
      </c>
      <c r="O4458" s="2">
        <v>151020</v>
      </c>
      <c r="P4458" s="3"/>
      <c r="Q4458" s="3"/>
    </row>
    <row r="4459" spans="1:17" x14ac:dyDescent="0.2">
      <c r="A4459" s="5">
        <v>2008</v>
      </c>
      <c r="B4459" s="4" t="s">
        <v>589</v>
      </c>
      <c r="C4459" s="5" t="s">
        <v>590</v>
      </c>
      <c r="D4459" s="5">
        <v>37.793999999999997</v>
      </c>
      <c r="E4459" s="5">
        <v>3032.502</v>
      </c>
      <c r="F4459" s="5">
        <v>1355.367</v>
      </c>
      <c r="G4459" s="5">
        <v>2010.798</v>
      </c>
      <c r="H4459" s="5">
        <v>1021.704</v>
      </c>
      <c r="I4459" s="5">
        <v>77.991</v>
      </c>
      <c r="J4459" s="5"/>
      <c r="K4459" s="5"/>
      <c r="L4459" s="5">
        <v>243.29900000000001</v>
      </c>
      <c r="M4459" s="5">
        <v>71.822000000000003</v>
      </c>
      <c r="N4459" s="5">
        <v>176.256</v>
      </c>
      <c r="O4459" s="5">
        <v>151020</v>
      </c>
      <c r="P4459" s="3"/>
      <c r="Q4459" s="3"/>
    </row>
    <row r="4460" spans="1:17" x14ac:dyDescent="0.2">
      <c r="A4460" s="2">
        <v>2009</v>
      </c>
      <c r="B4460" s="1" t="s">
        <v>589</v>
      </c>
      <c r="C4460" s="2" t="s">
        <v>590</v>
      </c>
      <c r="D4460" s="2">
        <v>263.59100000000001</v>
      </c>
      <c r="E4460" s="2">
        <v>3239.2829999999999</v>
      </c>
      <c r="F4460" s="2">
        <v>1249.6110000000001</v>
      </c>
      <c r="G4460" s="2">
        <v>1832.8720000000001</v>
      </c>
      <c r="H4460" s="2">
        <v>1365.24</v>
      </c>
      <c r="I4460" s="2">
        <v>74.47</v>
      </c>
      <c r="J4460" s="2"/>
      <c r="K4460" s="2">
        <v>2.7050000000000001</v>
      </c>
      <c r="L4460" s="2">
        <v>115.262</v>
      </c>
      <c r="M4460" s="2">
        <v>27.375</v>
      </c>
      <c r="N4460" s="2">
        <v>85.459000000000003</v>
      </c>
      <c r="O4460" s="2">
        <v>151020</v>
      </c>
      <c r="P4460" s="3"/>
      <c r="Q4460" s="3"/>
    </row>
    <row r="4461" spans="1:17" x14ac:dyDescent="0.2">
      <c r="A4461" s="5">
        <v>2010</v>
      </c>
      <c r="B4461" s="4" t="s">
        <v>589</v>
      </c>
      <c r="C4461" s="5" t="s">
        <v>590</v>
      </c>
      <c r="D4461" s="5">
        <v>70.322999999999993</v>
      </c>
      <c r="E4461" s="5">
        <v>3074.7429999999999</v>
      </c>
      <c r="F4461" s="5">
        <v>1030.759</v>
      </c>
      <c r="G4461" s="5">
        <v>1606.4839999999999</v>
      </c>
      <c r="H4461" s="5">
        <v>1425.44</v>
      </c>
      <c r="I4461" s="5">
        <v>70.584999999999994</v>
      </c>
      <c r="J4461" s="5"/>
      <c r="K4461" s="5">
        <v>1.6519999999999999</v>
      </c>
      <c r="L4461" s="5">
        <v>127.696</v>
      </c>
      <c r="M4461" s="5">
        <v>29.216999999999999</v>
      </c>
      <c r="N4461" s="5">
        <v>97.012</v>
      </c>
      <c r="O4461" s="5">
        <v>151020</v>
      </c>
      <c r="P4461" s="3"/>
      <c r="Q4461" s="3"/>
    </row>
    <row r="4462" spans="1:17" x14ac:dyDescent="0.2">
      <c r="A4462" s="2">
        <v>2011</v>
      </c>
      <c r="B4462" s="1" t="s">
        <v>589</v>
      </c>
      <c r="C4462" s="2" t="s">
        <v>590</v>
      </c>
      <c r="D4462" s="2">
        <v>26.021999999999998</v>
      </c>
      <c r="E4462" s="2">
        <v>3147.8220000000001</v>
      </c>
      <c r="F4462" s="2">
        <v>1060.0840000000001</v>
      </c>
      <c r="G4462" s="2">
        <v>1698.9580000000001</v>
      </c>
      <c r="H4462" s="2">
        <v>1409.3209999999999</v>
      </c>
      <c r="I4462" s="2">
        <v>60.402000000000001</v>
      </c>
      <c r="J4462" s="2"/>
      <c r="K4462" s="2">
        <v>1.194</v>
      </c>
      <c r="L4462" s="2">
        <v>100.602</v>
      </c>
      <c r="M4462" s="2">
        <v>20.986000000000001</v>
      </c>
      <c r="N4462" s="2">
        <v>82.379000000000005</v>
      </c>
      <c r="O4462" s="2">
        <v>151020</v>
      </c>
      <c r="P4462" s="3"/>
      <c r="Q4462" s="3"/>
    </row>
    <row r="4463" spans="1:17" x14ac:dyDescent="0.2">
      <c r="A4463" s="5">
        <v>2012</v>
      </c>
      <c r="B4463" s="4" t="s">
        <v>589</v>
      </c>
      <c r="C4463" s="5" t="s">
        <v>590</v>
      </c>
      <c r="D4463" s="5">
        <v>25.393999999999998</v>
      </c>
      <c r="E4463" s="5">
        <v>3160.9259999999999</v>
      </c>
      <c r="F4463" s="5">
        <v>1047.8589999999999</v>
      </c>
      <c r="G4463" s="5">
        <v>1710.627</v>
      </c>
      <c r="H4463" s="5">
        <v>1410.5450000000001</v>
      </c>
      <c r="I4463" s="5">
        <v>55.875999999999998</v>
      </c>
      <c r="J4463" s="5"/>
      <c r="K4463" s="5">
        <v>1.0529999999999999</v>
      </c>
      <c r="L4463" s="5">
        <v>102.913</v>
      </c>
      <c r="M4463" s="5">
        <v>16.95</v>
      </c>
      <c r="N4463" s="5">
        <v>84.474000000000004</v>
      </c>
      <c r="O4463" s="5">
        <v>151020</v>
      </c>
      <c r="P4463" s="3"/>
      <c r="Q4463" s="3"/>
    </row>
    <row r="4464" spans="1:17" x14ac:dyDescent="0.2">
      <c r="A4464" s="2">
        <v>2013</v>
      </c>
      <c r="B4464" s="1" t="s">
        <v>589</v>
      </c>
      <c r="C4464" s="2" t="s">
        <v>590</v>
      </c>
      <c r="D4464" s="2">
        <v>42.436999999999998</v>
      </c>
      <c r="E4464" s="2">
        <v>3259.826</v>
      </c>
      <c r="F4464" s="2">
        <v>1041.2349999999999</v>
      </c>
      <c r="G4464" s="2">
        <v>1684.9069999999999</v>
      </c>
      <c r="H4464" s="2">
        <v>1537.877</v>
      </c>
      <c r="I4464" s="2">
        <v>55.259</v>
      </c>
      <c r="J4464" s="2"/>
      <c r="K4464" s="2">
        <v>-1.905</v>
      </c>
      <c r="L4464" s="2">
        <v>164.226</v>
      </c>
      <c r="M4464" s="2">
        <v>44.045000000000002</v>
      </c>
      <c r="N4464" s="2">
        <v>121.337</v>
      </c>
      <c r="O4464" s="2">
        <v>151020</v>
      </c>
      <c r="P4464" s="3"/>
      <c r="Q4464" s="3"/>
    </row>
    <row r="4465" spans="1:17" x14ac:dyDescent="0.2">
      <c r="A4465" s="5">
        <v>2014</v>
      </c>
      <c r="B4465" s="4" t="s">
        <v>589</v>
      </c>
      <c r="C4465" s="5" t="s">
        <v>590</v>
      </c>
      <c r="D4465" s="5">
        <v>108.651</v>
      </c>
      <c r="E4465" s="5">
        <v>7464.3919999999998</v>
      </c>
      <c r="F4465" s="5">
        <v>1607.2560000000001</v>
      </c>
      <c r="G4465" s="5">
        <v>3111.6439999999998</v>
      </c>
      <c r="H4465" s="5">
        <v>4351.1660000000002</v>
      </c>
      <c r="I4465" s="5">
        <v>74.09</v>
      </c>
      <c r="J4465" s="5"/>
      <c r="K4465" s="5">
        <v>-1.3069999999999999</v>
      </c>
      <c r="L4465" s="5">
        <v>249.178</v>
      </c>
      <c r="M4465" s="5">
        <v>94.846999999999994</v>
      </c>
      <c r="N4465" s="5">
        <v>155.601</v>
      </c>
      <c r="O4465" s="5">
        <v>151020</v>
      </c>
      <c r="P4465" s="3"/>
      <c r="Q4465" s="3"/>
    </row>
    <row r="4466" spans="1:17" x14ac:dyDescent="0.2">
      <c r="A4466" s="2">
        <v>2015</v>
      </c>
      <c r="B4466" s="1" t="s">
        <v>589</v>
      </c>
      <c r="C4466" s="2" t="s">
        <v>590</v>
      </c>
      <c r="D4466" s="2">
        <v>168.40899999999999</v>
      </c>
      <c r="E4466" s="2">
        <v>6961.732</v>
      </c>
      <c r="F4466" s="2">
        <v>1587.819</v>
      </c>
      <c r="G4466" s="2">
        <v>2901.5549999999998</v>
      </c>
      <c r="H4466" s="2">
        <v>4057.2840000000001</v>
      </c>
      <c r="I4466" s="2">
        <v>82.119</v>
      </c>
      <c r="J4466" s="2"/>
      <c r="K4466" s="2">
        <v>0.14599999999999999</v>
      </c>
      <c r="L4466" s="2">
        <v>413.80099999999999</v>
      </c>
      <c r="M4466" s="2">
        <v>124.863</v>
      </c>
      <c r="N4466" s="2">
        <v>288.79199999999997</v>
      </c>
      <c r="O4466" s="2">
        <v>151020</v>
      </c>
      <c r="P4466" s="3"/>
      <c r="Q4466" s="3"/>
    </row>
    <row r="4467" spans="1:17" x14ac:dyDescent="0.2">
      <c r="A4467" s="5">
        <v>2016</v>
      </c>
      <c r="B4467" s="4" t="s">
        <v>589</v>
      </c>
      <c r="C4467" s="5" t="s">
        <v>590</v>
      </c>
      <c r="D4467" s="5">
        <v>50.037999999999997</v>
      </c>
      <c r="E4467" s="5">
        <v>7300.9049999999997</v>
      </c>
      <c r="F4467" s="5">
        <v>1701.7940000000001</v>
      </c>
      <c r="G4467" s="5">
        <v>3158.3150000000001</v>
      </c>
      <c r="H4467" s="5">
        <v>4139.9780000000001</v>
      </c>
      <c r="I4467" s="5">
        <v>85.22</v>
      </c>
      <c r="J4467" s="5"/>
      <c r="K4467" s="5">
        <v>5.8000000000000003E-2</v>
      </c>
      <c r="L4467" s="5">
        <v>607.02800000000002</v>
      </c>
      <c r="M4467" s="5">
        <v>181.584</v>
      </c>
      <c r="N4467" s="5">
        <v>425.38600000000002</v>
      </c>
      <c r="O4467" s="5">
        <v>151020</v>
      </c>
      <c r="P4467" s="3"/>
      <c r="Q4467" s="3"/>
    </row>
    <row r="4468" spans="1:17" x14ac:dyDescent="0.2">
      <c r="A4468" s="2">
        <v>2017</v>
      </c>
      <c r="B4468" s="1" t="s">
        <v>589</v>
      </c>
      <c r="C4468" s="2" t="s">
        <v>590</v>
      </c>
      <c r="D4468" s="2">
        <v>1446.364</v>
      </c>
      <c r="E4468" s="2">
        <v>8992.5110000000004</v>
      </c>
      <c r="F4468" s="2">
        <v>3040.451</v>
      </c>
      <c r="G4468" s="2">
        <v>4310.0339999999997</v>
      </c>
      <c r="H4468" s="2">
        <v>4679.6000000000004</v>
      </c>
      <c r="I4468" s="2">
        <v>95.102999999999994</v>
      </c>
      <c r="J4468" s="2"/>
      <c r="K4468" s="2">
        <v>4.2999999999999997E-2</v>
      </c>
      <c r="L4468" s="2">
        <v>618.928</v>
      </c>
      <c r="M4468" s="2">
        <v>-94.456999999999994</v>
      </c>
      <c r="N4468" s="2">
        <v>713.34199999999998</v>
      </c>
      <c r="O4468" s="2">
        <v>151020</v>
      </c>
      <c r="P4468" s="3"/>
      <c r="Q4468" s="3"/>
    </row>
    <row r="4469" spans="1:17" x14ac:dyDescent="0.2">
      <c r="A4469" s="5">
        <v>2018</v>
      </c>
      <c r="B4469" s="4" t="s">
        <v>589</v>
      </c>
      <c r="C4469" s="5" t="s">
        <v>590</v>
      </c>
      <c r="D4469" s="5">
        <v>44.892000000000003</v>
      </c>
      <c r="E4469" s="5">
        <v>9551.4189999999999</v>
      </c>
      <c r="F4469" s="5">
        <v>3131.36</v>
      </c>
      <c r="G4469" s="5">
        <v>4602.0069999999996</v>
      </c>
      <c r="H4469" s="5">
        <v>4946.3630000000003</v>
      </c>
      <c r="I4469" s="5">
        <v>140.08600000000001</v>
      </c>
      <c r="J4469" s="5"/>
      <c r="K4469" s="5">
        <v>0.378</v>
      </c>
      <c r="L4469" s="5">
        <v>576.08100000000002</v>
      </c>
      <c r="M4469" s="5">
        <v>105.705</v>
      </c>
      <c r="N4469" s="5">
        <v>469.99799999999999</v>
      </c>
      <c r="O4469" s="5">
        <v>151020</v>
      </c>
      <c r="P4469" s="3"/>
      <c r="Q4469" s="3"/>
    </row>
    <row r="4470" spans="1:17" x14ac:dyDescent="0.2">
      <c r="A4470" s="2">
        <v>2019</v>
      </c>
      <c r="B4470" s="1" t="s">
        <v>589</v>
      </c>
      <c r="C4470" s="2" t="s">
        <v>590</v>
      </c>
      <c r="D4470" s="2">
        <v>21</v>
      </c>
      <c r="E4470" s="2">
        <v>10131.6</v>
      </c>
      <c r="F4470" s="2">
        <v>3268.9</v>
      </c>
      <c r="G4470" s="2">
        <v>4778.3</v>
      </c>
      <c r="H4470" s="2">
        <v>5350.8</v>
      </c>
      <c r="I4470" s="2">
        <v>134.4</v>
      </c>
      <c r="J4470" s="2"/>
      <c r="K4470" s="2">
        <v>0.1</v>
      </c>
      <c r="L4470" s="2">
        <v>748.3</v>
      </c>
      <c r="M4470" s="2">
        <v>136.30000000000001</v>
      </c>
      <c r="N4470" s="2">
        <v>611.9</v>
      </c>
      <c r="O4470" s="2">
        <v>151020</v>
      </c>
      <c r="P4470" s="3"/>
      <c r="Q4470" s="3"/>
    </row>
    <row r="4471" spans="1:17" x14ac:dyDescent="0.2">
      <c r="A4471" s="5">
        <v>2004</v>
      </c>
      <c r="B4471" s="4" t="s">
        <v>591</v>
      </c>
      <c r="C4471" s="5" t="s">
        <v>592</v>
      </c>
      <c r="D4471" s="5">
        <v>1396</v>
      </c>
      <c r="E4471" s="5">
        <v>18337</v>
      </c>
      <c r="F4471" s="5">
        <v>4761</v>
      </c>
      <c r="G4471" s="5">
        <v>13281</v>
      </c>
      <c r="H4471" s="5">
        <v>5056</v>
      </c>
      <c r="I4471" s="5">
        <v>219</v>
      </c>
      <c r="J4471" s="5">
        <v>21</v>
      </c>
      <c r="K4471" s="5">
        <v>15</v>
      </c>
      <c r="L4471" s="5">
        <v>450</v>
      </c>
      <c r="M4471" s="5">
        <v>259</v>
      </c>
      <c r="N4471" s="5">
        <v>176</v>
      </c>
      <c r="O4471" s="5">
        <v>403010</v>
      </c>
      <c r="P4471" s="3"/>
      <c r="Q4471" s="3"/>
    </row>
    <row r="4472" spans="1:17" x14ac:dyDescent="0.2">
      <c r="A4472" s="2">
        <v>2005</v>
      </c>
      <c r="B4472" s="1" t="s">
        <v>591</v>
      </c>
      <c r="C4472" s="2" t="s">
        <v>592</v>
      </c>
      <c r="D4472" s="2">
        <v>2020</v>
      </c>
      <c r="E4472" s="2">
        <v>17892</v>
      </c>
      <c r="F4472" s="2">
        <v>5113</v>
      </c>
      <c r="G4472" s="2">
        <v>12532</v>
      </c>
      <c r="H4472" s="2">
        <v>5360</v>
      </c>
      <c r="I4472" s="2">
        <v>291</v>
      </c>
      <c r="J4472" s="2">
        <v>47</v>
      </c>
      <c r="K4472" s="2">
        <v>10</v>
      </c>
      <c r="L4472" s="2">
        <v>571</v>
      </c>
      <c r="M4472" s="2">
        <v>192</v>
      </c>
      <c r="N4472" s="2">
        <v>404</v>
      </c>
      <c r="O4472" s="2">
        <v>403010</v>
      </c>
      <c r="P4472" s="3"/>
      <c r="Q4472" s="3"/>
    </row>
    <row r="4473" spans="1:17" x14ac:dyDescent="0.2">
      <c r="A4473" s="5">
        <v>2006</v>
      </c>
      <c r="B4473" s="4" t="s">
        <v>591</v>
      </c>
      <c r="C4473" s="5" t="s">
        <v>592</v>
      </c>
      <c r="D4473" s="5">
        <v>2089</v>
      </c>
      <c r="E4473" s="5">
        <v>18137</v>
      </c>
      <c r="F4473" s="5">
        <v>4963</v>
      </c>
      <c r="G4473" s="5">
        <v>12318</v>
      </c>
      <c r="H4473" s="5">
        <v>5819</v>
      </c>
      <c r="I4473" s="5">
        <v>303</v>
      </c>
      <c r="J4473" s="5">
        <v>64</v>
      </c>
      <c r="K4473" s="5">
        <v>13</v>
      </c>
      <c r="L4473" s="5">
        <v>1219</v>
      </c>
      <c r="M4473" s="5">
        <v>388</v>
      </c>
      <c r="N4473" s="5">
        <v>990</v>
      </c>
      <c r="O4473" s="5">
        <v>403010</v>
      </c>
      <c r="P4473" s="3"/>
      <c r="Q4473" s="3"/>
    </row>
    <row r="4474" spans="1:17" x14ac:dyDescent="0.2">
      <c r="A4474" s="2">
        <v>2007</v>
      </c>
      <c r="B4474" s="1" t="s">
        <v>591</v>
      </c>
      <c r="C4474" s="2" t="s">
        <v>592</v>
      </c>
      <c r="D4474" s="2">
        <v>2133</v>
      </c>
      <c r="E4474" s="2">
        <v>17359</v>
      </c>
      <c r="F4474" s="2">
        <v>3864</v>
      </c>
      <c r="G4474" s="2">
        <v>9537</v>
      </c>
      <c r="H4474" s="2">
        <v>7822</v>
      </c>
      <c r="I4474" s="2">
        <v>267</v>
      </c>
      <c r="J4474" s="2">
        <v>95</v>
      </c>
      <c r="K4474" s="2">
        <v>14</v>
      </c>
      <c r="L4474" s="2">
        <v>847</v>
      </c>
      <c r="M4474" s="2">
        <v>295</v>
      </c>
      <c r="N4474" s="2">
        <v>2475</v>
      </c>
      <c r="O4474" s="2">
        <v>403010</v>
      </c>
      <c r="P4474" s="3"/>
      <c r="Q4474" s="3"/>
    </row>
    <row r="4475" spans="1:17" x14ac:dyDescent="0.2">
      <c r="A4475" s="5">
        <v>2008</v>
      </c>
      <c r="B4475" s="4" t="s">
        <v>591</v>
      </c>
      <c r="C4475" s="5" t="s">
        <v>592</v>
      </c>
      <c r="D4475" s="5">
        <v>1685</v>
      </c>
      <c r="E4475" s="5">
        <v>15206</v>
      </c>
      <c r="F4475" s="5">
        <v>3602</v>
      </c>
      <c r="G4475" s="5">
        <v>9484</v>
      </c>
      <c r="H4475" s="5">
        <v>5722</v>
      </c>
      <c r="I4475" s="5">
        <v>220</v>
      </c>
      <c r="J4475" s="5">
        <v>48</v>
      </c>
      <c r="K4475" s="5">
        <v>11</v>
      </c>
      <c r="L4475" s="5">
        <v>79</v>
      </c>
      <c r="M4475" s="5">
        <v>137</v>
      </c>
      <c r="N4475" s="5">
        <v>-73</v>
      </c>
      <c r="O4475" s="5">
        <v>403010</v>
      </c>
      <c r="P4475" s="3"/>
      <c r="Q4475" s="3"/>
    </row>
    <row r="4476" spans="1:17" x14ac:dyDescent="0.2">
      <c r="A4476" s="2">
        <v>2009</v>
      </c>
      <c r="B4476" s="1" t="s">
        <v>591</v>
      </c>
      <c r="C4476" s="2" t="s">
        <v>592</v>
      </c>
      <c r="D4476" s="2">
        <v>1777</v>
      </c>
      <c r="E4476" s="2">
        <v>15337</v>
      </c>
      <c r="F4476" s="2">
        <v>3592</v>
      </c>
      <c r="G4476" s="2">
        <v>9474</v>
      </c>
      <c r="H4476" s="2">
        <v>5828</v>
      </c>
      <c r="I4476" s="2">
        <v>241</v>
      </c>
      <c r="J4476" s="2">
        <v>17</v>
      </c>
      <c r="K4476" s="2">
        <v>15</v>
      </c>
      <c r="L4476" s="2">
        <v>283</v>
      </c>
      <c r="M4476" s="2">
        <v>41</v>
      </c>
      <c r="N4476" s="2">
        <v>227</v>
      </c>
      <c r="O4476" s="2">
        <v>403010</v>
      </c>
      <c r="P4476" s="3"/>
      <c r="Q4476" s="3"/>
    </row>
    <row r="4477" spans="1:17" x14ac:dyDescent="0.2">
      <c r="A4477" s="5">
        <v>2010</v>
      </c>
      <c r="B4477" s="4" t="s">
        <v>591</v>
      </c>
      <c r="C4477" s="5" t="s">
        <v>592</v>
      </c>
      <c r="D4477" s="5">
        <v>1894</v>
      </c>
      <c r="E4477" s="5">
        <v>15310</v>
      </c>
      <c r="F4477" s="5">
        <v>3034</v>
      </c>
      <c r="G4477" s="5">
        <v>8895</v>
      </c>
      <c r="H4477" s="5">
        <v>6368</v>
      </c>
      <c r="I4477" s="5">
        <v>233</v>
      </c>
      <c r="J4477" s="5">
        <v>20</v>
      </c>
      <c r="K4477" s="5">
        <v>16</v>
      </c>
      <c r="L4477" s="5">
        <v>769</v>
      </c>
      <c r="M4477" s="5">
        <v>204</v>
      </c>
      <c r="N4477" s="5">
        <v>850</v>
      </c>
      <c r="O4477" s="5">
        <v>403010</v>
      </c>
      <c r="P4477" s="3"/>
      <c r="Q4477" s="3"/>
    </row>
    <row r="4478" spans="1:17" x14ac:dyDescent="0.2">
      <c r="A4478" s="2">
        <v>2011</v>
      </c>
      <c r="B4478" s="1" t="s">
        <v>591</v>
      </c>
      <c r="C4478" s="2" t="s">
        <v>592</v>
      </c>
      <c r="D4478" s="2">
        <v>2113</v>
      </c>
      <c r="E4478" s="2">
        <v>15454</v>
      </c>
      <c r="F4478" s="2">
        <v>2928</v>
      </c>
      <c r="G4478" s="2">
        <v>9514</v>
      </c>
      <c r="H4478" s="2">
        <v>5883</v>
      </c>
      <c r="I4478" s="2">
        <v>199</v>
      </c>
      <c r="J4478" s="2">
        <v>28</v>
      </c>
      <c r="K4478" s="2">
        <v>22</v>
      </c>
      <c r="L4478" s="2">
        <v>1404</v>
      </c>
      <c r="M4478" s="2">
        <v>422</v>
      </c>
      <c r="N4478" s="2">
        <v>993</v>
      </c>
      <c r="O4478" s="2">
        <v>403010</v>
      </c>
      <c r="P4478" s="3"/>
      <c r="Q4478" s="3"/>
    </row>
    <row r="4479" spans="1:17" x14ac:dyDescent="0.2">
      <c r="A4479" s="5">
        <v>2012</v>
      </c>
      <c r="B4479" s="4" t="s">
        <v>591</v>
      </c>
      <c r="C4479" s="5" t="s">
        <v>592</v>
      </c>
      <c r="D4479" s="5">
        <v>2301</v>
      </c>
      <c r="E4479" s="5">
        <v>16288</v>
      </c>
      <c r="F4479" s="5">
        <v>2918</v>
      </c>
      <c r="G4479" s="5">
        <v>9682</v>
      </c>
      <c r="H4479" s="5">
        <v>6542</v>
      </c>
      <c r="I4479" s="5">
        <v>181</v>
      </c>
      <c r="J4479" s="5">
        <v>24</v>
      </c>
      <c r="K4479" s="5">
        <v>25</v>
      </c>
      <c r="L4479" s="5">
        <v>1696</v>
      </c>
      <c r="M4479" s="5">
        <v>492</v>
      </c>
      <c r="N4479" s="5">
        <v>1176</v>
      </c>
      <c r="O4479" s="5">
        <v>403010</v>
      </c>
      <c r="P4479" s="3"/>
      <c r="Q4479" s="3"/>
    </row>
    <row r="4480" spans="1:17" x14ac:dyDescent="0.2">
      <c r="A4480" s="2">
        <v>2013</v>
      </c>
      <c r="B4480" s="1" t="s">
        <v>591</v>
      </c>
      <c r="C4480" s="2" t="s">
        <v>592</v>
      </c>
      <c r="D4480" s="2">
        <v>2303</v>
      </c>
      <c r="E4480" s="2">
        <v>16980</v>
      </c>
      <c r="F4480" s="2">
        <v>2955</v>
      </c>
      <c r="G4480" s="2">
        <v>9005</v>
      </c>
      <c r="H4480" s="2">
        <v>7905</v>
      </c>
      <c r="I4480" s="2">
        <v>167</v>
      </c>
      <c r="J4480" s="2">
        <v>18</v>
      </c>
      <c r="K4480" s="2">
        <v>28</v>
      </c>
      <c r="L4480" s="2">
        <v>1973</v>
      </c>
      <c r="M4480" s="2">
        <v>594</v>
      </c>
      <c r="N4480" s="2">
        <v>1357</v>
      </c>
      <c r="O4480" s="2">
        <v>403010</v>
      </c>
      <c r="P4480" s="3"/>
      <c r="Q4480" s="3"/>
    </row>
    <row r="4481" spans="1:17" x14ac:dyDescent="0.2">
      <c r="A4481" s="5">
        <v>2014</v>
      </c>
      <c r="B4481" s="4" t="s">
        <v>591</v>
      </c>
      <c r="C4481" s="5" t="s">
        <v>592</v>
      </c>
      <c r="D4481" s="5">
        <v>1958</v>
      </c>
      <c r="E4481" s="5">
        <v>17840</v>
      </c>
      <c r="F4481" s="5">
        <v>3387</v>
      </c>
      <c r="G4481" s="5">
        <v>10707</v>
      </c>
      <c r="H4481" s="5">
        <v>7054</v>
      </c>
      <c r="I4481" s="5">
        <v>165</v>
      </c>
      <c r="J4481" s="5">
        <v>21</v>
      </c>
      <c r="K4481" s="5">
        <v>32</v>
      </c>
      <c r="L4481" s="5">
        <v>2057</v>
      </c>
      <c r="M4481" s="5">
        <v>586</v>
      </c>
      <c r="N4481" s="5">
        <v>1465</v>
      </c>
      <c r="O4481" s="5">
        <v>403010</v>
      </c>
      <c r="P4481" s="3"/>
      <c r="Q4481" s="3"/>
    </row>
    <row r="4482" spans="1:17" x14ac:dyDescent="0.2">
      <c r="A4482" s="2">
        <v>2015</v>
      </c>
      <c r="B4482" s="1" t="s">
        <v>591</v>
      </c>
      <c r="C4482" s="2" t="s">
        <v>592</v>
      </c>
      <c r="D4482" s="2">
        <v>1374</v>
      </c>
      <c r="E4482" s="2">
        <v>18216</v>
      </c>
      <c r="F4482" s="2">
        <v>4414</v>
      </c>
      <c r="G4482" s="2">
        <v>11614</v>
      </c>
      <c r="H4482" s="2">
        <v>6513</v>
      </c>
      <c r="I4482" s="2">
        <v>163</v>
      </c>
      <c r="J4482" s="2">
        <v>13</v>
      </c>
      <c r="K4482" s="2">
        <v>37</v>
      </c>
      <c r="L4482" s="2">
        <v>2307</v>
      </c>
      <c r="M4482" s="2">
        <v>671</v>
      </c>
      <c r="N4482" s="2">
        <v>1599</v>
      </c>
      <c r="O4482" s="2">
        <v>403010</v>
      </c>
      <c r="P4482" s="3"/>
      <c r="Q4482" s="3"/>
    </row>
    <row r="4483" spans="1:17" x14ac:dyDescent="0.2">
      <c r="A4483" s="5">
        <v>2016</v>
      </c>
      <c r="B4483" s="4" t="s">
        <v>591</v>
      </c>
      <c r="C4483" s="5" t="s">
        <v>592</v>
      </c>
      <c r="D4483" s="5">
        <v>1026</v>
      </c>
      <c r="E4483" s="5">
        <v>18190</v>
      </c>
      <c r="F4483" s="5">
        <v>4757</v>
      </c>
      <c r="G4483" s="5">
        <v>11918</v>
      </c>
      <c r="H4483" s="5">
        <v>6192</v>
      </c>
      <c r="I4483" s="5">
        <v>189</v>
      </c>
      <c r="J4483" s="5">
        <v>5</v>
      </c>
      <c r="K4483" s="5">
        <v>27</v>
      </c>
      <c r="L4483" s="5">
        <v>2480</v>
      </c>
      <c r="M4483" s="5">
        <v>685</v>
      </c>
      <c r="N4483" s="5">
        <v>1768</v>
      </c>
      <c r="O4483" s="5">
        <v>403010</v>
      </c>
      <c r="P4483" s="3"/>
      <c r="Q4483" s="3"/>
    </row>
    <row r="4484" spans="1:17" x14ac:dyDescent="0.2">
      <c r="A4484" s="2">
        <v>2017</v>
      </c>
      <c r="B4484" s="1" t="s">
        <v>591</v>
      </c>
      <c r="C4484" s="2" t="s">
        <v>592</v>
      </c>
      <c r="D4484" s="2">
        <v>1205</v>
      </c>
      <c r="E4484" s="2">
        <v>20429</v>
      </c>
      <c r="F4484" s="2">
        <v>5487</v>
      </c>
      <c r="G4484" s="2">
        <v>12987</v>
      </c>
      <c r="H4484" s="2">
        <v>7359</v>
      </c>
      <c r="I4484" s="2">
        <v>237</v>
      </c>
      <c r="J4484" s="2">
        <v>9</v>
      </c>
      <c r="K4484" s="2">
        <v>20</v>
      </c>
      <c r="L4484" s="2">
        <v>2643</v>
      </c>
      <c r="M4484" s="2">
        <v>1133</v>
      </c>
      <c r="N4484" s="2">
        <v>1492</v>
      </c>
      <c r="O4484" s="2">
        <v>403010</v>
      </c>
      <c r="P4484" s="3"/>
      <c r="Q4484" s="3"/>
    </row>
    <row r="4485" spans="1:17" x14ac:dyDescent="0.2">
      <c r="A4485" s="5">
        <v>2018</v>
      </c>
      <c r="B4485" s="4" t="s">
        <v>591</v>
      </c>
      <c r="C4485" s="5" t="s">
        <v>592</v>
      </c>
      <c r="D4485" s="5">
        <v>1066</v>
      </c>
      <c r="E4485" s="5">
        <v>21578</v>
      </c>
      <c r="F4485" s="5">
        <v>5824</v>
      </c>
      <c r="G4485" s="5">
        <v>13994</v>
      </c>
      <c r="H4485" s="5">
        <v>7511</v>
      </c>
      <c r="I4485" s="5">
        <v>290</v>
      </c>
      <c r="J4485" s="5">
        <v>11</v>
      </c>
      <c r="K4485" s="5">
        <v>20</v>
      </c>
      <c r="L4485" s="5">
        <v>2244</v>
      </c>
      <c r="M4485" s="5">
        <v>574</v>
      </c>
      <c r="N4485" s="5">
        <v>1650</v>
      </c>
      <c r="O4485" s="5">
        <v>403010</v>
      </c>
      <c r="P4485" s="3"/>
      <c r="Q4485" s="3"/>
    </row>
    <row r="4486" spans="1:17" x14ac:dyDescent="0.2">
      <c r="A4486" s="2">
        <v>2019</v>
      </c>
      <c r="B4486" s="1" t="s">
        <v>591</v>
      </c>
      <c r="C4486" s="2" t="s">
        <v>592</v>
      </c>
      <c r="D4486" s="2">
        <v>1155</v>
      </c>
      <c r="E4486" s="2">
        <v>31357</v>
      </c>
      <c r="F4486" s="2">
        <v>14224</v>
      </c>
      <c r="G4486" s="2">
        <v>23414</v>
      </c>
      <c r="H4486" s="2">
        <v>7793</v>
      </c>
      <c r="I4486" s="2">
        <v>524</v>
      </c>
      <c r="J4486" s="2">
        <v>39</v>
      </c>
      <c r="K4486" s="2">
        <v>31</v>
      </c>
      <c r="L4486" s="2">
        <v>2439</v>
      </c>
      <c r="M4486" s="2">
        <v>666</v>
      </c>
      <c r="N4486" s="2">
        <v>1742</v>
      </c>
      <c r="O4486" s="2">
        <v>403010</v>
      </c>
      <c r="P4486" s="3"/>
      <c r="Q4486" s="3"/>
    </row>
    <row r="4487" spans="1:17" x14ac:dyDescent="0.2">
      <c r="A4487" s="5">
        <v>2004</v>
      </c>
      <c r="B4487" s="4" t="s">
        <v>593</v>
      </c>
      <c r="C4487" s="5" t="s">
        <v>594</v>
      </c>
      <c r="D4487" s="5">
        <v>2757</v>
      </c>
      <c r="E4487" s="5">
        <v>20708</v>
      </c>
      <c r="F4487" s="5">
        <v>2203</v>
      </c>
      <c r="G4487" s="5">
        <v>10077</v>
      </c>
      <c r="H4487" s="5">
        <v>10378</v>
      </c>
      <c r="I4487" s="5">
        <v>69</v>
      </c>
      <c r="J4487" s="5">
        <v>46</v>
      </c>
      <c r="K4487" s="5">
        <v>62</v>
      </c>
      <c r="L4487" s="5">
        <v>4555</v>
      </c>
      <c r="M4487" s="5">
        <v>1503</v>
      </c>
      <c r="N4487" s="5">
        <v>2990</v>
      </c>
      <c r="O4487" s="5">
        <v>201050</v>
      </c>
      <c r="P4487" s="3"/>
      <c r="Q4487" s="3"/>
    </row>
    <row r="4488" spans="1:17" x14ac:dyDescent="0.2">
      <c r="A4488" s="2">
        <v>2005</v>
      </c>
      <c r="B4488" s="1" t="s">
        <v>593</v>
      </c>
      <c r="C4488" s="2" t="s">
        <v>594</v>
      </c>
      <c r="D4488" s="2">
        <v>1072</v>
      </c>
      <c r="E4488" s="2">
        <v>20513</v>
      </c>
      <c r="F4488" s="2">
        <v>1860</v>
      </c>
      <c r="G4488" s="2">
        <v>10102</v>
      </c>
      <c r="H4488" s="2">
        <v>10100</v>
      </c>
      <c r="I4488" s="2">
        <v>82</v>
      </c>
      <c r="J4488" s="2">
        <v>56</v>
      </c>
      <c r="K4488" s="2">
        <v>55</v>
      </c>
      <c r="L4488" s="2">
        <v>4983</v>
      </c>
      <c r="M4488" s="2">
        <v>1694</v>
      </c>
      <c r="N4488" s="2">
        <v>3199</v>
      </c>
      <c r="O4488" s="2">
        <v>201050</v>
      </c>
      <c r="P4488" s="3"/>
      <c r="Q4488" s="3"/>
    </row>
    <row r="4489" spans="1:17" x14ac:dyDescent="0.2">
      <c r="A4489" s="5">
        <v>2006</v>
      </c>
      <c r="B4489" s="4" t="s">
        <v>593</v>
      </c>
      <c r="C4489" s="5" t="s">
        <v>594</v>
      </c>
      <c r="D4489" s="5">
        <v>1918</v>
      </c>
      <c r="E4489" s="5">
        <v>21294</v>
      </c>
      <c r="F4489" s="5">
        <v>2226</v>
      </c>
      <c r="G4489" s="5">
        <v>11057</v>
      </c>
      <c r="H4489" s="5">
        <v>9959</v>
      </c>
      <c r="I4489" s="5">
        <v>122</v>
      </c>
      <c r="J4489" s="5">
        <v>51</v>
      </c>
      <c r="K4489" s="5">
        <v>51</v>
      </c>
      <c r="L4489" s="5">
        <v>5625</v>
      </c>
      <c r="M4489" s="5">
        <v>1723</v>
      </c>
      <c r="N4489" s="5">
        <v>3851</v>
      </c>
      <c r="O4489" s="5">
        <v>201050</v>
      </c>
      <c r="P4489" s="3"/>
      <c r="Q4489" s="3"/>
    </row>
    <row r="4490" spans="1:17" x14ac:dyDescent="0.2">
      <c r="A4490" s="2">
        <v>2007</v>
      </c>
      <c r="B4490" s="1" t="s">
        <v>593</v>
      </c>
      <c r="C4490" s="2" t="s">
        <v>594</v>
      </c>
      <c r="D4490" s="2">
        <v>2475</v>
      </c>
      <c r="E4490" s="2">
        <v>24694</v>
      </c>
      <c r="F4490" s="2">
        <v>4628</v>
      </c>
      <c r="G4490" s="2">
        <v>12622</v>
      </c>
      <c r="H4490" s="2">
        <v>11747</v>
      </c>
      <c r="I4490" s="2">
        <v>210</v>
      </c>
      <c r="J4490" s="2">
        <v>132</v>
      </c>
      <c r="K4490" s="2">
        <v>55</v>
      </c>
      <c r="L4490" s="2">
        <v>6115</v>
      </c>
      <c r="M4490" s="2">
        <v>1964</v>
      </c>
      <c r="N4490" s="2">
        <v>4096</v>
      </c>
      <c r="O4490" s="2">
        <v>201050</v>
      </c>
      <c r="P4490" s="3"/>
      <c r="Q4490" s="3"/>
    </row>
    <row r="4491" spans="1:17" x14ac:dyDescent="0.2">
      <c r="A4491" s="5">
        <v>2008</v>
      </c>
      <c r="B4491" s="4" t="s">
        <v>593</v>
      </c>
      <c r="C4491" s="5" t="s">
        <v>594</v>
      </c>
      <c r="D4491" s="5">
        <v>2222</v>
      </c>
      <c r="E4491" s="5">
        <v>25547</v>
      </c>
      <c r="F4491" s="5">
        <v>6116</v>
      </c>
      <c r="G4491" s="5">
        <v>15244</v>
      </c>
      <c r="H4491" s="5">
        <v>9879</v>
      </c>
      <c r="I4491" s="5">
        <v>215</v>
      </c>
      <c r="J4491" s="5">
        <v>105</v>
      </c>
      <c r="K4491" s="5">
        <v>60</v>
      </c>
      <c r="L4491" s="5">
        <v>5108</v>
      </c>
      <c r="M4491" s="5">
        <v>1588</v>
      </c>
      <c r="N4491" s="5">
        <v>3460</v>
      </c>
      <c r="O4491" s="5">
        <v>201050</v>
      </c>
      <c r="P4491" s="3"/>
      <c r="Q4491" s="3"/>
    </row>
    <row r="4492" spans="1:17" x14ac:dyDescent="0.2">
      <c r="A4492" s="2">
        <v>2009</v>
      </c>
      <c r="B4492" s="1" t="s">
        <v>593</v>
      </c>
      <c r="C4492" s="2" t="s">
        <v>594</v>
      </c>
      <c r="D4492" s="2">
        <v>3784</v>
      </c>
      <c r="E4492" s="2">
        <v>27250</v>
      </c>
      <c r="F4492" s="2">
        <v>5726</v>
      </c>
      <c r="G4492" s="2">
        <v>13948</v>
      </c>
      <c r="H4492" s="2">
        <v>12764</v>
      </c>
      <c r="I4492" s="2">
        <v>219</v>
      </c>
      <c r="J4492" s="2">
        <v>37</v>
      </c>
      <c r="K4492" s="2">
        <v>51</v>
      </c>
      <c r="L4492" s="2">
        <v>4632</v>
      </c>
      <c r="M4492" s="2">
        <v>1388</v>
      </c>
      <c r="N4492" s="2">
        <v>3193</v>
      </c>
      <c r="O4492" s="2">
        <v>201050</v>
      </c>
      <c r="P4492" s="3"/>
      <c r="Q4492" s="3"/>
    </row>
    <row r="4493" spans="1:17" x14ac:dyDescent="0.2">
      <c r="A4493" s="5">
        <v>2010</v>
      </c>
      <c r="B4493" s="4" t="s">
        <v>593</v>
      </c>
      <c r="C4493" s="5" t="s">
        <v>594</v>
      </c>
      <c r="D4493" s="5">
        <v>4478</v>
      </c>
      <c r="E4493" s="5">
        <v>30156</v>
      </c>
      <c r="F4493" s="5">
        <v>5462</v>
      </c>
      <c r="G4493" s="5">
        <v>14139</v>
      </c>
      <c r="H4493" s="5">
        <v>15663</v>
      </c>
      <c r="I4493" s="5">
        <v>201</v>
      </c>
      <c r="J4493" s="5">
        <v>38</v>
      </c>
      <c r="K4493" s="5">
        <v>78</v>
      </c>
      <c r="L4493" s="5">
        <v>5755</v>
      </c>
      <c r="M4493" s="5">
        <v>1592</v>
      </c>
      <c r="N4493" s="5">
        <v>4085</v>
      </c>
      <c r="O4493" s="5">
        <v>201050</v>
      </c>
      <c r="P4493" s="3"/>
      <c r="Q4493" s="3"/>
    </row>
    <row r="4494" spans="1:17" x14ac:dyDescent="0.2">
      <c r="A4494" s="2">
        <v>2011</v>
      </c>
      <c r="B4494" s="1" t="s">
        <v>593</v>
      </c>
      <c r="C4494" s="2" t="s">
        <v>594</v>
      </c>
      <c r="D4494" s="2">
        <v>3680</v>
      </c>
      <c r="E4494" s="2">
        <v>31616</v>
      </c>
      <c r="F4494" s="2">
        <v>5126</v>
      </c>
      <c r="G4494" s="2">
        <v>15754</v>
      </c>
      <c r="H4494" s="2">
        <v>15420</v>
      </c>
      <c r="I4494" s="2">
        <v>186</v>
      </c>
      <c r="J4494" s="2">
        <v>39</v>
      </c>
      <c r="K4494" s="2">
        <v>74</v>
      </c>
      <c r="L4494" s="2">
        <v>6031</v>
      </c>
      <c r="M4494" s="2">
        <v>1674</v>
      </c>
      <c r="N4494" s="2">
        <v>4283</v>
      </c>
      <c r="O4494" s="2">
        <v>201050</v>
      </c>
      <c r="P4494" s="3"/>
      <c r="Q4494" s="3"/>
    </row>
    <row r="4495" spans="1:17" x14ac:dyDescent="0.2">
      <c r="A4495" s="5">
        <v>2012</v>
      </c>
      <c r="B4495" s="4" t="s">
        <v>593</v>
      </c>
      <c r="C4495" s="5" t="s">
        <v>594</v>
      </c>
      <c r="D4495" s="5">
        <v>4531</v>
      </c>
      <c r="E4495" s="5">
        <v>33876</v>
      </c>
      <c r="F4495" s="5">
        <v>5973</v>
      </c>
      <c r="G4495" s="5">
        <v>15836</v>
      </c>
      <c r="H4495" s="5">
        <v>17575</v>
      </c>
      <c r="I4495" s="5">
        <v>171</v>
      </c>
      <c r="J4495" s="5">
        <v>39</v>
      </c>
      <c r="K4495" s="5">
        <v>67</v>
      </c>
      <c r="L4495" s="5">
        <v>6351</v>
      </c>
      <c r="M4495" s="5">
        <v>1840</v>
      </c>
      <c r="N4495" s="5">
        <v>4444</v>
      </c>
      <c r="O4495" s="5">
        <v>201050</v>
      </c>
      <c r="P4495" s="3"/>
      <c r="Q4495" s="3"/>
    </row>
    <row r="4496" spans="1:17" x14ac:dyDescent="0.2">
      <c r="A4496" s="2">
        <v>2013</v>
      </c>
      <c r="B4496" s="1" t="s">
        <v>593</v>
      </c>
      <c r="C4496" s="2" t="s">
        <v>594</v>
      </c>
      <c r="D4496" s="2">
        <v>3337</v>
      </c>
      <c r="E4496" s="2">
        <v>33550</v>
      </c>
      <c r="F4496" s="2">
        <v>5970</v>
      </c>
      <c r="G4496" s="2">
        <v>15602</v>
      </c>
      <c r="H4496" s="2">
        <v>17502</v>
      </c>
      <c r="I4496" s="2">
        <v>166</v>
      </c>
      <c r="J4496" s="2">
        <v>41</v>
      </c>
      <c r="K4496" s="2">
        <v>62</v>
      </c>
      <c r="L4496" s="2">
        <v>6562</v>
      </c>
      <c r="M4496" s="2">
        <v>1841</v>
      </c>
      <c r="N4496" s="2">
        <v>4659</v>
      </c>
      <c r="O4496" s="2">
        <v>201050</v>
      </c>
      <c r="P4496" s="3"/>
      <c r="Q4496" s="3"/>
    </row>
    <row r="4497" spans="1:17" x14ac:dyDescent="0.2">
      <c r="A4497" s="5">
        <v>2014</v>
      </c>
      <c r="B4497" s="4" t="s">
        <v>593</v>
      </c>
      <c r="C4497" s="5" t="s">
        <v>594</v>
      </c>
      <c r="D4497" s="5">
        <v>2523</v>
      </c>
      <c r="E4497" s="5">
        <v>31269</v>
      </c>
      <c r="F4497" s="5">
        <v>6845</v>
      </c>
      <c r="G4497" s="5">
        <v>18127</v>
      </c>
      <c r="H4497" s="5">
        <v>13109</v>
      </c>
      <c r="I4497" s="5">
        <v>157</v>
      </c>
      <c r="J4497" s="5">
        <v>33</v>
      </c>
      <c r="K4497" s="5">
        <v>42</v>
      </c>
      <c r="L4497" s="5">
        <v>7026</v>
      </c>
      <c r="M4497" s="5">
        <v>2028</v>
      </c>
      <c r="N4497" s="5">
        <v>4956</v>
      </c>
      <c r="O4497" s="5">
        <v>201050</v>
      </c>
      <c r="P4497" s="3"/>
      <c r="Q4497" s="3"/>
    </row>
    <row r="4498" spans="1:17" x14ac:dyDescent="0.2">
      <c r="A4498" s="2">
        <v>2015</v>
      </c>
      <c r="B4498" s="1" t="s">
        <v>593</v>
      </c>
      <c r="C4498" s="2" t="s">
        <v>594</v>
      </c>
      <c r="D4498" s="2">
        <v>1916</v>
      </c>
      <c r="E4498" s="2">
        <v>32718</v>
      </c>
      <c r="F4498" s="2">
        <v>9924</v>
      </c>
      <c r="G4498" s="2">
        <v>20971</v>
      </c>
      <c r="H4498" s="2">
        <v>11708</v>
      </c>
      <c r="I4498" s="2">
        <v>162</v>
      </c>
      <c r="J4498" s="2">
        <v>26</v>
      </c>
      <c r="K4498" s="2">
        <v>8</v>
      </c>
      <c r="L4498" s="2">
        <v>6823</v>
      </c>
      <c r="M4498" s="2">
        <v>1982</v>
      </c>
      <c r="N4498" s="2">
        <v>4833</v>
      </c>
      <c r="O4498" s="2">
        <v>201050</v>
      </c>
      <c r="P4498" s="3"/>
      <c r="Q4498" s="3"/>
    </row>
    <row r="4499" spans="1:17" x14ac:dyDescent="0.2">
      <c r="A4499" s="5">
        <v>2016</v>
      </c>
      <c r="B4499" s="4" t="s">
        <v>593</v>
      </c>
      <c r="C4499" s="5" t="s">
        <v>594</v>
      </c>
      <c r="D4499" s="5">
        <v>2678</v>
      </c>
      <c r="E4499" s="5">
        <v>32906</v>
      </c>
      <c r="F4499" s="5">
        <v>11523</v>
      </c>
      <c r="G4499" s="5">
        <v>22563</v>
      </c>
      <c r="H4499" s="5">
        <v>10298</v>
      </c>
      <c r="I4499" s="5">
        <v>209</v>
      </c>
      <c r="J4499" s="5">
        <v>29</v>
      </c>
      <c r="K4499" s="5">
        <v>8</v>
      </c>
      <c r="L4499" s="5">
        <v>7053</v>
      </c>
      <c r="M4499" s="5">
        <v>1995</v>
      </c>
      <c r="N4499" s="5">
        <v>5050</v>
      </c>
      <c r="O4499" s="5">
        <v>201050</v>
      </c>
      <c r="P4499" s="3"/>
      <c r="Q4499" s="3"/>
    </row>
    <row r="4500" spans="1:17" x14ac:dyDescent="0.2">
      <c r="A4500" s="2">
        <v>2017</v>
      </c>
      <c r="B4500" s="1" t="s">
        <v>593</v>
      </c>
      <c r="C4500" s="2" t="s">
        <v>594</v>
      </c>
      <c r="D4500" s="2">
        <v>4129</v>
      </c>
      <c r="E4500" s="2">
        <v>37987</v>
      </c>
      <c r="F4500" s="2">
        <v>13258</v>
      </c>
      <c r="G4500" s="2">
        <v>26365</v>
      </c>
      <c r="H4500" s="2">
        <v>11563</v>
      </c>
      <c r="I4500" s="2">
        <v>238</v>
      </c>
      <c r="J4500" s="2">
        <v>50</v>
      </c>
      <c r="K4500" s="2">
        <v>11</v>
      </c>
      <c r="L4500" s="2">
        <v>7548</v>
      </c>
      <c r="M4500" s="2">
        <v>2679</v>
      </c>
      <c r="N4500" s="2">
        <v>4858</v>
      </c>
      <c r="O4500" s="2">
        <v>201050</v>
      </c>
      <c r="P4500" s="3"/>
      <c r="Q4500" s="3"/>
    </row>
    <row r="4501" spans="1:17" x14ac:dyDescent="0.2">
      <c r="A4501" s="5">
        <v>2018</v>
      </c>
      <c r="B4501" s="4" t="s">
        <v>593</v>
      </c>
      <c r="C4501" s="5" t="s">
        <v>594</v>
      </c>
      <c r="D4501" s="5">
        <v>3233</v>
      </c>
      <c r="E4501" s="5">
        <v>36500</v>
      </c>
      <c r="F4501" s="5">
        <v>14231</v>
      </c>
      <c r="G4501" s="5">
        <v>26652</v>
      </c>
      <c r="H4501" s="5">
        <v>9796</v>
      </c>
      <c r="I4501" s="5">
        <v>350</v>
      </c>
      <c r="J4501" s="5">
        <v>70</v>
      </c>
      <c r="K4501" s="5">
        <v>14</v>
      </c>
      <c r="L4501" s="5">
        <v>7000</v>
      </c>
      <c r="M4501" s="5">
        <v>1637</v>
      </c>
      <c r="N4501" s="5">
        <v>5349</v>
      </c>
      <c r="O4501" s="5">
        <v>201050</v>
      </c>
      <c r="P4501" s="3"/>
      <c r="Q4501" s="3"/>
    </row>
    <row r="4502" spans="1:17" x14ac:dyDescent="0.2">
      <c r="A4502" s="2">
        <v>2019</v>
      </c>
      <c r="B4502" s="1" t="s">
        <v>593</v>
      </c>
      <c r="C4502" s="2" t="s">
        <v>594</v>
      </c>
      <c r="D4502" s="2">
        <v>2921</v>
      </c>
      <c r="E4502" s="2">
        <v>44659</v>
      </c>
      <c r="F4502" s="2">
        <v>20345</v>
      </c>
      <c r="G4502" s="2">
        <v>34533</v>
      </c>
      <c r="H4502" s="2">
        <v>10063</v>
      </c>
      <c r="I4502" s="2">
        <v>448</v>
      </c>
      <c r="J4502" s="2">
        <v>80</v>
      </c>
      <c r="K4502" s="2">
        <v>12</v>
      </c>
      <c r="L4502" s="2">
        <v>5712</v>
      </c>
      <c r="M4502" s="2">
        <v>1130</v>
      </c>
      <c r="N4502" s="2">
        <v>4570</v>
      </c>
      <c r="O4502" s="2">
        <v>201050</v>
      </c>
      <c r="P4502" s="3"/>
      <c r="Q4502" s="3"/>
    </row>
    <row r="4503" spans="1:17" x14ac:dyDescent="0.2">
      <c r="A4503" s="5">
        <v>2004</v>
      </c>
      <c r="B4503" s="4" t="s">
        <v>595</v>
      </c>
      <c r="C4503" s="5" t="s">
        <v>596</v>
      </c>
      <c r="D4503" s="5">
        <v>20.975999999999999</v>
      </c>
      <c r="E4503" s="5">
        <v>82.022000000000006</v>
      </c>
      <c r="F4503" s="5">
        <v>0.58299999999999996</v>
      </c>
      <c r="G4503" s="5">
        <v>23.451000000000001</v>
      </c>
      <c r="H4503" s="5">
        <v>58.570999999999998</v>
      </c>
      <c r="I4503" s="5">
        <v>4.2000000000000003E-2</v>
      </c>
      <c r="J4503" s="5">
        <v>9.4E-2</v>
      </c>
      <c r="K4503" s="5">
        <v>0</v>
      </c>
      <c r="L4503" s="5">
        <v>33.938000000000002</v>
      </c>
      <c r="M4503" s="5">
        <v>13.551</v>
      </c>
      <c r="N4503" s="5">
        <v>20.387</v>
      </c>
      <c r="O4503" s="5">
        <v>302010</v>
      </c>
      <c r="P4503" s="3"/>
      <c r="Q4503" s="3"/>
    </row>
    <row r="4504" spans="1:17" x14ac:dyDescent="0.2">
      <c r="A4504" s="2">
        <v>2005</v>
      </c>
      <c r="B4504" s="1" t="s">
        <v>595</v>
      </c>
      <c r="C4504" s="2" t="s">
        <v>596</v>
      </c>
      <c r="D4504" s="2">
        <v>73.515000000000001</v>
      </c>
      <c r="E4504" s="2">
        <v>163.89</v>
      </c>
      <c r="F4504" s="2">
        <v>0.52500000000000002</v>
      </c>
      <c r="G4504" s="2">
        <v>38.381</v>
      </c>
      <c r="H4504" s="2">
        <v>125.509</v>
      </c>
      <c r="I4504" s="2">
        <v>7.5999999999999998E-2</v>
      </c>
      <c r="J4504" s="2">
        <v>1.4279999999999999</v>
      </c>
      <c r="K4504" s="2">
        <v>0</v>
      </c>
      <c r="L4504" s="2">
        <v>104.795</v>
      </c>
      <c r="M4504" s="2">
        <v>42.018999999999998</v>
      </c>
      <c r="N4504" s="2">
        <v>62.776000000000003</v>
      </c>
      <c r="O4504" s="2">
        <v>302010</v>
      </c>
      <c r="P4504" s="3"/>
      <c r="Q4504" s="3"/>
    </row>
    <row r="4505" spans="1:17" x14ac:dyDescent="0.2">
      <c r="A4505" s="5">
        <v>2006</v>
      </c>
      <c r="B4505" s="4" t="s">
        <v>595</v>
      </c>
      <c r="C4505" s="5" t="s">
        <v>596</v>
      </c>
      <c r="D4505" s="5">
        <v>136.79599999999999</v>
      </c>
      <c r="E4505" s="5">
        <v>308.37200000000001</v>
      </c>
      <c r="F4505" s="5">
        <v>0.30299999999999999</v>
      </c>
      <c r="G4505" s="5">
        <v>83.287999999999997</v>
      </c>
      <c r="H4505" s="5">
        <v>225.084</v>
      </c>
      <c r="I4505" s="5">
        <v>0.05</v>
      </c>
      <c r="J4505" s="5">
        <v>3.71</v>
      </c>
      <c r="K4505" s="5">
        <v>0</v>
      </c>
      <c r="L4505" s="5">
        <v>162.239</v>
      </c>
      <c r="M4505" s="5">
        <v>64.290000000000006</v>
      </c>
      <c r="N4505" s="5">
        <v>97.948999999999998</v>
      </c>
      <c r="O4505" s="5">
        <v>302010</v>
      </c>
      <c r="P4505" s="3"/>
      <c r="Q4505" s="3"/>
    </row>
    <row r="4506" spans="1:17" x14ac:dyDescent="0.2">
      <c r="A4506" s="2">
        <v>2007</v>
      </c>
      <c r="B4506" s="1" t="s">
        <v>595</v>
      </c>
      <c r="C4506" s="2" t="s">
        <v>596</v>
      </c>
      <c r="D4506" s="2">
        <v>75.564999999999998</v>
      </c>
      <c r="E4506" s="2">
        <v>544.60299999999995</v>
      </c>
      <c r="F4506" s="2">
        <v>0.66300000000000003</v>
      </c>
      <c r="G4506" s="2">
        <v>122.43600000000001</v>
      </c>
      <c r="H4506" s="2">
        <v>422.16699999999997</v>
      </c>
      <c r="I4506" s="2">
        <v>0.05</v>
      </c>
      <c r="J4506" s="2"/>
      <c r="K4506" s="2">
        <v>0</v>
      </c>
      <c r="L4506" s="2">
        <v>239.756</v>
      </c>
      <c r="M4506" s="2">
        <v>90.35</v>
      </c>
      <c r="N4506" s="2">
        <v>149.40600000000001</v>
      </c>
      <c r="O4506" s="2">
        <v>302010</v>
      </c>
      <c r="P4506" s="3"/>
      <c r="Q4506" s="3"/>
    </row>
    <row r="4507" spans="1:17" x14ac:dyDescent="0.2">
      <c r="A4507" s="5">
        <v>2008</v>
      </c>
      <c r="B4507" s="4" t="s">
        <v>595</v>
      </c>
      <c r="C4507" s="5" t="s">
        <v>596</v>
      </c>
      <c r="D4507" s="5">
        <v>285.94600000000003</v>
      </c>
      <c r="E4507" s="5">
        <v>761.83699999999999</v>
      </c>
      <c r="F4507" s="5">
        <v>0.95899999999999996</v>
      </c>
      <c r="G4507" s="5">
        <v>325.52100000000002</v>
      </c>
      <c r="H4507" s="5">
        <v>436.31599999999997</v>
      </c>
      <c r="I4507" s="5">
        <v>0.04</v>
      </c>
      <c r="J4507" s="5"/>
      <c r="K4507" s="5">
        <v>0</v>
      </c>
      <c r="L4507" s="5">
        <v>173.477</v>
      </c>
      <c r="M4507" s="5">
        <v>65.444999999999993</v>
      </c>
      <c r="N4507" s="5">
        <v>108.032</v>
      </c>
      <c r="O4507" s="5">
        <v>302010</v>
      </c>
      <c r="P4507" s="3"/>
      <c r="Q4507" s="3"/>
    </row>
    <row r="4508" spans="1:17" x14ac:dyDescent="0.2">
      <c r="A4508" s="2">
        <v>2009</v>
      </c>
      <c r="B4508" s="1" t="s">
        <v>595</v>
      </c>
      <c r="C4508" s="2" t="s">
        <v>596</v>
      </c>
      <c r="D4508" s="2">
        <v>346.83600000000001</v>
      </c>
      <c r="E4508" s="2">
        <v>800.07</v>
      </c>
      <c r="F4508" s="2">
        <v>0.20599999999999999</v>
      </c>
      <c r="G4508" s="2">
        <v>215.11699999999999</v>
      </c>
      <c r="H4508" s="2">
        <v>584.95299999999997</v>
      </c>
      <c r="I4508" s="2">
        <v>0.05</v>
      </c>
      <c r="J4508" s="2"/>
      <c r="K4508" s="2">
        <v>0</v>
      </c>
      <c r="L4508" s="2">
        <v>335.69499999999999</v>
      </c>
      <c r="M4508" s="2">
        <v>126.979</v>
      </c>
      <c r="N4508" s="2">
        <v>208.71600000000001</v>
      </c>
      <c r="O4508" s="2">
        <v>302010</v>
      </c>
      <c r="P4508" s="3"/>
      <c r="Q4508" s="3"/>
    </row>
    <row r="4509" spans="1:17" x14ac:dyDescent="0.2">
      <c r="A4509" s="5">
        <v>2010</v>
      </c>
      <c r="B4509" s="4" t="s">
        <v>595</v>
      </c>
      <c r="C4509" s="5" t="s">
        <v>596</v>
      </c>
      <c r="D4509" s="5">
        <v>599.49099999999999</v>
      </c>
      <c r="E4509" s="5">
        <v>1082.1310000000001</v>
      </c>
      <c r="F4509" s="5">
        <v>0.27400000000000002</v>
      </c>
      <c r="G4509" s="5">
        <v>253.733</v>
      </c>
      <c r="H4509" s="5">
        <v>828.39800000000002</v>
      </c>
      <c r="I4509" s="5">
        <v>0.01</v>
      </c>
      <c r="J4509" s="5"/>
      <c r="K4509" s="5">
        <v>0</v>
      </c>
      <c r="L4509" s="5">
        <v>349.30200000000002</v>
      </c>
      <c r="M4509" s="5">
        <v>137.273</v>
      </c>
      <c r="N4509" s="5">
        <v>212.029</v>
      </c>
      <c r="O4509" s="5">
        <v>302010</v>
      </c>
      <c r="P4509" s="3"/>
      <c r="Q4509" s="3"/>
    </row>
    <row r="4510" spans="1:17" x14ac:dyDescent="0.2">
      <c r="A4510" s="2">
        <v>2011</v>
      </c>
      <c r="B4510" s="1" t="s">
        <v>595</v>
      </c>
      <c r="C4510" s="2" t="s">
        <v>596</v>
      </c>
      <c r="D4510" s="2">
        <v>770.61300000000006</v>
      </c>
      <c r="E4510" s="2">
        <v>1362.3989999999999</v>
      </c>
      <c r="F4510" s="2">
        <v>0</v>
      </c>
      <c r="G4510" s="2">
        <v>383.24099999999999</v>
      </c>
      <c r="H4510" s="2">
        <v>979.15800000000002</v>
      </c>
      <c r="I4510" s="2">
        <v>0.05</v>
      </c>
      <c r="J4510" s="2"/>
      <c r="K4510" s="2">
        <v>0</v>
      </c>
      <c r="L4510" s="2">
        <v>457.27</v>
      </c>
      <c r="M4510" s="2">
        <v>171.05099999999999</v>
      </c>
      <c r="N4510" s="2">
        <v>286.21899999999999</v>
      </c>
      <c r="O4510" s="2">
        <v>302010</v>
      </c>
      <c r="P4510" s="3"/>
      <c r="Q4510" s="3"/>
    </row>
    <row r="4511" spans="1:17" x14ac:dyDescent="0.2">
      <c r="A4511" s="5">
        <v>2012</v>
      </c>
      <c r="B4511" s="4" t="s">
        <v>595</v>
      </c>
      <c r="C4511" s="5" t="s">
        <v>596</v>
      </c>
      <c r="D4511" s="5">
        <v>319.55599999999998</v>
      </c>
      <c r="E4511" s="5">
        <v>1043.325</v>
      </c>
      <c r="F4511" s="5">
        <v>0</v>
      </c>
      <c r="G4511" s="5">
        <v>398.928</v>
      </c>
      <c r="H4511" s="5">
        <v>644.39700000000005</v>
      </c>
      <c r="I4511" s="5">
        <v>0.05</v>
      </c>
      <c r="J4511" s="5">
        <v>1.4</v>
      </c>
      <c r="K4511" s="5">
        <v>0</v>
      </c>
      <c r="L4511" s="5">
        <v>549.154</v>
      </c>
      <c r="M4511" s="5">
        <v>209.13399999999999</v>
      </c>
      <c r="N4511" s="5">
        <v>340.02</v>
      </c>
      <c r="O4511" s="5">
        <v>302010</v>
      </c>
      <c r="P4511" s="3"/>
      <c r="Q4511" s="3"/>
    </row>
    <row r="4512" spans="1:17" x14ac:dyDescent="0.2">
      <c r="A4512" s="2">
        <v>2013</v>
      </c>
      <c r="B4512" s="1" t="s">
        <v>595</v>
      </c>
      <c r="C4512" s="2" t="s">
        <v>596</v>
      </c>
      <c r="D4512" s="2">
        <v>613.596</v>
      </c>
      <c r="E4512" s="2">
        <v>1420.509</v>
      </c>
      <c r="F4512" s="2">
        <v>0</v>
      </c>
      <c r="G4512" s="2">
        <v>428.23</v>
      </c>
      <c r="H4512" s="2">
        <v>992.279</v>
      </c>
      <c r="I4512" s="2">
        <v>0.05</v>
      </c>
      <c r="J4512" s="2">
        <v>1</v>
      </c>
      <c r="K4512" s="2">
        <v>0</v>
      </c>
      <c r="L4512" s="2">
        <v>563.89400000000001</v>
      </c>
      <c r="M4512" s="2">
        <v>225.233</v>
      </c>
      <c r="N4512" s="2">
        <v>338.661</v>
      </c>
      <c r="O4512" s="2">
        <v>302010</v>
      </c>
      <c r="P4512" s="3"/>
      <c r="Q4512" s="3"/>
    </row>
    <row r="4513" spans="1:17" x14ac:dyDescent="0.2">
      <c r="A4513" s="5">
        <v>2014</v>
      </c>
      <c r="B4513" s="4" t="s">
        <v>595</v>
      </c>
      <c r="C4513" s="5" t="s">
        <v>596</v>
      </c>
      <c r="D4513" s="5">
        <v>1151.4570000000001</v>
      </c>
      <c r="E4513" s="5">
        <v>1938.875</v>
      </c>
      <c r="F4513" s="5">
        <v>0</v>
      </c>
      <c r="G4513" s="5">
        <v>423.72500000000002</v>
      </c>
      <c r="H4513" s="5">
        <v>1515.15</v>
      </c>
      <c r="I4513" s="5">
        <v>0.03</v>
      </c>
      <c r="J4513" s="5">
        <v>1.7</v>
      </c>
      <c r="K4513" s="5">
        <v>0</v>
      </c>
      <c r="L4513" s="5">
        <v>745.78800000000001</v>
      </c>
      <c r="M4513" s="5">
        <v>262.60300000000001</v>
      </c>
      <c r="N4513" s="5">
        <v>483.185</v>
      </c>
      <c r="O4513" s="5">
        <v>302010</v>
      </c>
      <c r="P4513" s="3"/>
      <c r="Q4513" s="3"/>
    </row>
    <row r="4514" spans="1:17" x14ac:dyDescent="0.2">
      <c r="A4514" s="2">
        <v>2015</v>
      </c>
      <c r="B4514" s="1" t="s">
        <v>595</v>
      </c>
      <c r="C4514" s="2" t="s">
        <v>596</v>
      </c>
      <c r="D4514" s="2">
        <v>2920.027</v>
      </c>
      <c r="E4514" s="2">
        <v>5675.1890000000003</v>
      </c>
      <c r="F4514" s="2">
        <v>0</v>
      </c>
      <c r="G4514" s="2">
        <v>865.779</v>
      </c>
      <c r="H4514" s="2">
        <v>4809.41</v>
      </c>
      <c r="I4514" s="2">
        <v>0.03</v>
      </c>
      <c r="J4514" s="2">
        <v>3.1</v>
      </c>
      <c r="K4514" s="2">
        <v>0</v>
      </c>
      <c r="L4514" s="2">
        <v>891.548</v>
      </c>
      <c r="M4514" s="2">
        <v>344.815</v>
      </c>
      <c r="N4514" s="2">
        <v>546.73299999999995</v>
      </c>
      <c r="O4514" s="2">
        <v>302010</v>
      </c>
      <c r="P4514" s="3"/>
      <c r="Q4514" s="3"/>
    </row>
    <row r="4515" spans="1:17" x14ac:dyDescent="0.2">
      <c r="A4515" s="5">
        <v>2016</v>
      </c>
      <c r="B4515" s="4" t="s">
        <v>595</v>
      </c>
      <c r="C4515" s="5" t="s">
        <v>596</v>
      </c>
      <c r="D4515" s="5">
        <v>598.13599999999997</v>
      </c>
      <c r="E4515" s="5">
        <v>4153.4709999999995</v>
      </c>
      <c r="F4515" s="5">
        <v>0</v>
      </c>
      <c r="G4515" s="5">
        <v>823.76199999999994</v>
      </c>
      <c r="H4515" s="5">
        <v>3329.7089999999998</v>
      </c>
      <c r="I4515" s="5">
        <v>7.0000000000000007E-2</v>
      </c>
      <c r="J4515" s="5">
        <v>4</v>
      </c>
      <c r="K4515" s="5">
        <v>0</v>
      </c>
      <c r="L4515" s="5">
        <v>1079.6849999999999</v>
      </c>
      <c r="M4515" s="5">
        <v>367</v>
      </c>
      <c r="N4515" s="5">
        <v>712.68499999999995</v>
      </c>
      <c r="O4515" s="5">
        <v>302010</v>
      </c>
      <c r="P4515" s="3"/>
      <c r="Q4515" s="3"/>
    </row>
    <row r="4516" spans="1:17" x14ac:dyDescent="0.2">
      <c r="A4516" s="2">
        <v>2017</v>
      </c>
      <c r="B4516" s="1" t="s">
        <v>595</v>
      </c>
      <c r="C4516" s="2" t="s">
        <v>596</v>
      </c>
      <c r="D4516" s="2">
        <v>1201.5550000000001</v>
      </c>
      <c r="E4516" s="2">
        <v>4791.0119999999997</v>
      </c>
      <c r="F4516" s="2">
        <v>0</v>
      </c>
      <c r="G4516" s="2">
        <v>895.8</v>
      </c>
      <c r="H4516" s="2">
        <v>3895.212</v>
      </c>
      <c r="I4516" s="2">
        <v>0.08</v>
      </c>
      <c r="J4516" s="2">
        <v>5.9</v>
      </c>
      <c r="K4516" s="2">
        <v>0</v>
      </c>
      <c r="L4516" s="2">
        <v>1201.623</v>
      </c>
      <c r="M4516" s="2">
        <v>380.94499999999999</v>
      </c>
      <c r="N4516" s="2">
        <v>820.678</v>
      </c>
      <c r="O4516" s="2">
        <v>302010</v>
      </c>
      <c r="P4516" s="3"/>
      <c r="Q4516" s="3"/>
    </row>
    <row r="4517" spans="1:17" x14ac:dyDescent="0.2">
      <c r="A4517" s="5">
        <v>2018</v>
      </c>
      <c r="B4517" s="4" t="s">
        <v>595</v>
      </c>
      <c r="C4517" s="5" t="s">
        <v>596</v>
      </c>
      <c r="D4517" s="5">
        <v>958.16300000000001</v>
      </c>
      <c r="E4517" s="5">
        <v>4526.8909999999996</v>
      </c>
      <c r="F4517" s="5">
        <v>0</v>
      </c>
      <c r="G4517" s="5">
        <v>915.99</v>
      </c>
      <c r="H4517" s="5">
        <v>3610.9009999999998</v>
      </c>
      <c r="I4517" s="5">
        <v>0.06</v>
      </c>
      <c r="J4517" s="5">
        <v>13.8</v>
      </c>
      <c r="K4517" s="5">
        <v>0</v>
      </c>
      <c r="L4517" s="5">
        <v>1293.2719999999999</v>
      </c>
      <c r="M4517" s="5">
        <v>300.26799999999997</v>
      </c>
      <c r="N4517" s="5">
        <v>993.00400000000002</v>
      </c>
      <c r="O4517" s="5">
        <v>302010</v>
      </c>
      <c r="P4517" s="3"/>
      <c r="Q4517" s="3"/>
    </row>
    <row r="4518" spans="1:17" x14ac:dyDescent="0.2">
      <c r="A4518" s="2">
        <v>2019</v>
      </c>
      <c r="B4518" s="1" t="s">
        <v>595</v>
      </c>
      <c r="C4518" s="2" t="s">
        <v>596</v>
      </c>
      <c r="D4518" s="2">
        <v>1331.02</v>
      </c>
      <c r="E4518" s="2">
        <v>5150.3519999999999</v>
      </c>
      <c r="F4518" s="2">
        <v>29.948</v>
      </c>
      <c r="G4518" s="2">
        <v>979.07100000000003</v>
      </c>
      <c r="H4518" s="2">
        <v>4171.2809999999999</v>
      </c>
      <c r="I4518" s="2">
        <v>5.6000000000000001E-2</v>
      </c>
      <c r="J4518" s="2">
        <v>17.8</v>
      </c>
      <c r="K4518" s="2">
        <v>0</v>
      </c>
      <c r="L4518" s="2">
        <v>1415.962</v>
      </c>
      <c r="M4518" s="2">
        <v>308.12700000000001</v>
      </c>
      <c r="N4518" s="2">
        <v>1107.835</v>
      </c>
      <c r="O4518" s="2">
        <v>302010</v>
      </c>
      <c r="P4518" s="3"/>
      <c r="Q4518" s="3"/>
    </row>
    <row r="4519" spans="1:17" x14ac:dyDescent="0.2">
      <c r="A4519" s="5">
        <v>2004</v>
      </c>
      <c r="B4519" s="4" t="s">
        <v>597</v>
      </c>
      <c r="C4519" s="5" t="s">
        <v>598</v>
      </c>
      <c r="D4519" s="5">
        <v>5744</v>
      </c>
      <c r="E4519" s="5">
        <v>101648</v>
      </c>
      <c r="F4519" s="5">
        <v>20434</v>
      </c>
      <c r="G4519" s="5">
        <v>66170</v>
      </c>
      <c r="H4519" s="5">
        <v>30714</v>
      </c>
      <c r="I4519" s="5">
        <v>1417</v>
      </c>
      <c r="J4519" s="5">
        <v>241</v>
      </c>
      <c r="K4519" s="5">
        <v>44</v>
      </c>
      <c r="L4519" s="5">
        <v>14004</v>
      </c>
      <c r="M4519" s="5">
        <v>4540</v>
      </c>
      <c r="N4519" s="5">
        <v>9416</v>
      </c>
      <c r="O4519" s="5">
        <v>302030</v>
      </c>
      <c r="P4519" s="3"/>
      <c r="Q4519" s="3"/>
    </row>
    <row r="4520" spans="1:17" x14ac:dyDescent="0.2">
      <c r="A4520" s="2">
        <v>2005</v>
      </c>
      <c r="B4520" s="1" t="s">
        <v>597</v>
      </c>
      <c r="C4520" s="2" t="s">
        <v>598</v>
      </c>
      <c r="D4520" s="2">
        <v>6258</v>
      </c>
      <c r="E4520" s="2">
        <v>107949</v>
      </c>
      <c r="F4520" s="2">
        <v>21298</v>
      </c>
      <c r="G4520" s="2">
        <v>68101</v>
      </c>
      <c r="H4520" s="2">
        <v>35707</v>
      </c>
      <c r="I4520" s="2">
        <v>1556</v>
      </c>
      <c r="J4520" s="2">
        <v>399</v>
      </c>
      <c r="K4520" s="2">
        <v>149</v>
      </c>
      <c r="L4520" s="2">
        <v>15435</v>
      </c>
      <c r="M4520" s="2">
        <v>4618</v>
      </c>
      <c r="N4520" s="2">
        <v>10435</v>
      </c>
      <c r="O4520" s="2">
        <v>302030</v>
      </c>
      <c r="P4520" s="3"/>
      <c r="Q4520" s="3"/>
    </row>
    <row r="4521" spans="1:17" x14ac:dyDescent="0.2">
      <c r="A4521" s="5">
        <v>2006</v>
      </c>
      <c r="B4521" s="4" t="s">
        <v>597</v>
      </c>
      <c r="C4521" s="5" t="s">
        <v>598</v>
      </c>
      <c r="D4521" s="5">
        <v>5020</v>
      </c>
      <c r="E4521" s="5">
        <v>104270</v>
      </c>
      <c r="F4521" s="5">
        <v>16564</v>
      </c>
      <c r="G4521" s="5">
        <v>61123</v>
      </c>
      <c r="H4521" s="5">
        <v>39619</v>
      </c>
      <c r="I4521" s="5">
        <v>1331</v>
      </c>
      <c r="J4521" s="5">
        <v>454</v>
      </c>
      <c r="K4521" s="5"/>
      <c r="L4521" s="5">
        <v>16373</v>
      </c>
      <c r="M4521" s="5">
        <v>4351</v>
      </c>
      <c r="N4521" s="5">
        <v>12022</v>
      </c>
      <c r="O4521" s="5">
        <v>302030</v>
      </c>
      <c r="P4521" s="3"/>
      <c r="Q4521" s="3"/>
    </row>
    <row r="4522" spans="1:17" x14ac:dyDescent="0.2">
      <c r="A4522" s="2">
        <v>2007</v>
      </c>
      <c r="B4522" s="1" t="s">
        <v>597</v>
      </c>
      <c r="C4522" s="2" t="s">
        <v>598</v>
      </c>
      <c r="D4522" s="2">
        <v>6498</v>
      </c>
      <c r="E4522" s="2">
        <v>57211</v>
      </c>
      <c r="F4522" s="2">
        <v>10408</v>
      </c>
      <c r="G4522" s="2">
        <v>38657</v>
      </c>
      <c r="H4522" s="2">
        <v>18554</v>
      </c>
      <c r="I4522" s="2">
        <v>653</v>
      </c>
      <c r="J4522" s="2">
        <v>438</v>
      </c>
      <c r="K4522" s="2"/>
      <c r="L4522" s="2">
        <v>13257</v>
      </c>
      <c r="M4522" s="2">
        <v>4096</v>
      </c>
      <c r="N4522" s="2">
        <v>9786</v>
      </c>
      <c r="O4522" s="2">
        <v>302030</v>
      </c>
      <c r="P4522" s="3"/>
      <c r="Q4522" s="3"/>
    </row>
    <row r="4523" spans="1:17" x14ac:dyDescent="0.2">
      <c r="A4523" s="5">
        <v>2008</v>
      </c>
      <c r="B4523" s="4" t="s">
        <v>597</v>
      </c>
      <c r="C4523" s="5" t="s">
        <v>598</v>
      </c>
      <c r="D4523" s="5">
        <v>7916</v>
      </c>
      <c r="E4523" s="5">
        <v>27215</v>
      </c>
      <c r="F4523" s="5">
        <v>7474</v>
      </c>
      <c r="G4523" s="5">
        <v>24387</v>
      </c>
      <c r="H4523" s="5">
        <v>2828</v>
      </c>
      <c r="I4523" s="5">
        <v>237</v>
      </c>
      <c r="J4523" s="5">
        <v>70</v>
      </c>
      <c r="K4523" s="5">
        <v>0</v>
      </c>
      <c r="L4523" s="5">
        <v>4789</v>
      </c>
      <c r="M4523" s="5">
        <v>1699</v>
      </c>
      <c r="N4523" s="5">
        <v>4930</v>
      </c>
      <c r="O4523" s="5">
        <v>302030</v>
      </c>
      <c r="P4523" s="3"/>
      <c r="Q4523" s="3"/>
    </row>
    <row r="4524" spans="1:17" x14ac:dyDescent="0.2">
      <c r="A4524" s="2">
        <v>2009</v>
      </c>
      <c r="B4524" s="1" t="s">
        <v>597</v>
      </c>
      <c r="C4524" s="2" t="s">
        <v>598</v>
      </c>
      <c r="D4524" s="2">
        <v>1871</v>
      </c>
      <c r="E4524" s="2">
        <v>36677</v>
      </c>
      <c r="F4524" s="2">
        <v>11960</v>
      </c>
      <c r="G4524" s="2">
        <v>32573</v>
      </c>
      <c r="H4524" s="2">
        <v>4069</v>
      </c>
      <c r="I4524" s="2">
        <v>1098</v>
      </c>
      <c r="J4524" s="2">
        <v>4</v>
      </c>
      <c r="K4524" s="2">
        <v>2</v>
      </c>
      <c r="L4524" s="2">
        <v>4877</v>
      </c>
      <c r="M4524" s="2">
        <v>1669</v>
      </c>
      <c r="N4524" s="2">
        <v>3206</v>
      </c>
      <c r="O4524" s="2">
        <v>302030</v>
      </c>
      <c r="P4524" s="3"/>
      <c r="Q4524" s="3"/>
    </row>
    <row r="4525" spans="1:17" x14ac:dyDescent="0.2">
      <c r="A4525" s="5">
        <v>2010</v>
      </c>
      <c r="B4525" s="4" t="s">
        <v>597</v>
      </c>
      <c r="C4525" s="5" t="s">
        <v>598</v>
      </c>
      <c r="D4525" s="5">
        <v>2314</v>
      </c>
      <c r="E4525" s="5">
        <v>37402</v>
      </c>
      <c r="F4525" s="5">
        <v>12194</v>
      </c>
      <c r="G4525" s="5">
        <v>32175</v>
      </c>
      <c r="H4525" s="5">
        <v>5192</v>
      </c>
      <c r="I4525" s="5">
        <v>1136</v>
      </c>
      <c r="J4525" s="5">
        <v>3</v>
      </c>
      <c r="K4525" s="5">
        <v>2</v>
      </c>
      <c r="L4525" s="5">
        <v>5723</v>
      </c>
      <c r="M4525" s="5">
        <v>1816</v>
      </c>
      <c r="N4525" s="5">
        <v>3905</v>
      </c>
      <c r="O4525" s="5">
        <v>302030</v>
      </c>
      <c r="P4525" s="3"/>
      <c r="Q4525" s="3"/>
    </row>
    <row r="4526" spans="1:17" x14ac:dyDescent="0.2">
      <c r="A4526" s="2">
        <v>2011</v>
      </c>
      <c r="B4526" s="1" t="s">
        <v>597</v>
      </c>
      <c r="C4526" s="2" t="s">
        <v>598</v>
      </c>
      <c r="D4526" s="2">
        <v>3270</v>
      </c>
      <c r="E4526" s="2">
        <v>36962</v>
      </c>
      <c r="F4526" s="2">
        <v>13689</v>
      </c>
      <c r="G4526" s="2">
        <v>33247</v>
      </c>
      <c r="H4526" s="2">
        <v>3680</v>
      </c>
      <c r="I4526" s="2">
        <v>1220</v>
      </c>
      <c r="J4526" s="2">
        <v>4</v>
      </c>
      <c r="K4526" s="2">
        <v>3</v>
      </c>
      <c r="L4526" s="2">
        <v>5582</v>
      </c>
      <c r="M4526" s="2">
        <v>2189</v>
      </c>
      <c r="N4526" s="2">
        <v>3390</v>
      </c>
      <c r="O4526" s="2">
        <v>302030</v>
      </c>
      <c r="P4526" s="3"/>
      <c r="Q4526" s="3"/>
    </row>
    <row r="4527" spans="1:17" x14ac:dyDescent="0.2">
      <c r="A4527" s="5">
        <v>2012</v>
      </c>
      <c r="B4527" s="4" t="s">
        <v>597</v>
      </c>
      <c r="C4527" s="5" t="s">
        <v>598</v>
      </c>
      <c r="D4527" s="5">
        <v>2900</v>
      </c>
      <c r="E4527" s="5">
        <v>35329</v>
      </c>
      <c r="F4527" s="5">
        <v>13878</v>
      </c>
      <c r="G4527" s="5">
        <v>32125</v>
      </c>
      <c r="H4527" s="5">
        <v>3168</v>
      </c>
      <c r="I4527" s="5">
        <v>1128</v>
      </c>
      <c r="J4527" s="5">
        <v>2</v>
      </c>
      <c r="K4527" s="5">
        <v>3</v>
      </c>
      <c r="L4527" s="5">
        <v>6477</v>
      </c>
      <c r="M4527" s="5">
        <v>2294</v>
      </c>
      <c r="N4527" s="5">
        <v>4180</v>
      </c>
      <c r="O4527" s="5">
        <v>302030</v>
      </c>
      <c r="P4527" s="3"/>
      <c r="Q4527" s="3"/>
    </row>
    <row r="4528" spans="1:17" x14ac:dyDescent="0.2">
      <c r="A4528" s="2">
        <v>2013</v>
      </c>
      <c r="B4528" s="1" t="s">
        <v>597</v>
      </c>
      <c r="C4528" s="2" t="s">
        <v>598</v>
      </c>
      <c r="D4528" s="2">
        <v>3175</v>
      </c>
      <c r="E4528" s="2">
        <v>34859</v>
      </c>
      <c r="F4528" s="2">
        <v>14517</v>
      </c>
      <c r="G4528" s="2">
        <v>30706</v>
      </c>
      <c r="H4528" s="2">
        <v>4119</v>
      </c>
      <c r="I4528" s="2">
        <v>1053</v>
      </c>
      <c r="J4528" s="2">
        <v>4</v>
      </c>
      <c r="K4528" s="2">
        <v>0</v>
      </c>
      <c r="L4528" s="2">
        <v>6942</v>
      </c>
      <c r="M4528" s="2">
        <v>2407</v>
      </c>
      <c r="N4528" s="2">
        <v>4535</v>
      </c>
      <c r="O4528" s="2">
        <v>302030</v>
      </c>
      <c r="P4528" s="3"/>
      <c r="Q4528" s="3"/>
    </row>
    <row r="4529" spans="1:17" x14ac:dyDescent="0.2">
      <c r="A4529" s="5">
        <v>2014</v>
      </c>
      <c r="B4529" s="4" t="s">
        <v>597</v>
      </c>
      <c r="C4529" s="5" t="s">
        <v>598</v>
      </c>
      <c r="D4529" s="5">
        <v>3321</v>
      </c>
      <c r="E4529" s="5">
        <v>34475</v>
      </c>
      <c r="F4529" s="5">
        <v>14693</v>
      </c>
      <c r="G4529" s="5">
        <v>31430</v>
      </c>
      <c r="H4529" s="5">
        <v>3014</v>
      </c>
      <c r="I4529" s="5">
        <v>857</v>
      </c>
      <c r="J4529" s="5">
        <v>2</v>
      </c>
      <c r="K4529" s="5">
        <v>0</v>
      </c>
      <c r="L4529" s="5">
        <v>7774</v>
      </c>
      <c r="M4529" s="5">
        <v>2704</v>
      </c>
      <c r="N4529" s="5">
        <v>5070</v>
      </c>
      <c r="O4529" s="5">
        <v>302030</v>
      </c>
      <c r="P4529" s="3"/>
      <c r="Q4529" s="3"/>
    </row>
    <row r="4530" spans="1:17" x14ac:dyDescent="0.2">
      <c r="A4530" s="2">
        <v>2015</v>
      </c>
      <c r="B4530" s="1" t="s">
        <v>597</v>
      </c>
      <c r="C4530" s="2" t="s">
        <v>598</v>
      </c>
      <c r="D4530" s="2">
        <v>2369</v>
      </c>
      <c r="E4530" s="2">
        <v>32535</v>
      </c>
      <c r="F4530" s="2">
        <v>12919</v>
      </c>
      <c r="G4530" s="2">
        <v>29625</v>
      </c>
      <c r="H4530" s="2">
        <v>2880</v>
      </c>
      <c r="I4530" s="2">
        <v>808</v>
      </c>
      <c r="J4530" s="2">
        <v>4</v>
      </c>
      <c r="K4530" s="2">
        <v>2</v>
      </c>
      <c r="L4530" s="2">
        <v>8078</v>
      </c>
      <c r="M4530" s="2">
        <v>2835</v>
      </c>
      <c r="N4530" s="2">
        <v>5241</v>
      </c>
      <c r="O4530" s="2">
        <v>302030</v>
      </c>
      <c r="P4530" s="3"/>
      <c r="Q4530" s="3"/>
    </row>
    <row r="4531" spans="1:17" x14ac:dyDescent="0.2">
      <c r="A4531" s="5">
        <v>2016</v>
      </c>
      <c r="B4531" s="4" t="s">
        <v>597</v>
      </c>
      <c r="C4531" s="5" t="s">
        <v>598</v>
      </c>
      <c r="D4531" s="5">
        <v>4569</v>
      </c>
      <c r="E4531" s="5">
        <v>45932</v>
      </c>
      <c r="F4531" s="5">
        <v>13881</v>
      </c>
      <c r="G4531" s="5">
        <v>33121</v>
      </c>
      <c r="H4531" s="5">
        <v>12770</v>
      </c>
      <c r="I4531" s="5">
        <v>754</v>
      </c>
      <c r="J4531" s="5">
        <v>13</v>
      </c>
      <c r="K4531" s="5">
        <v>5</v>
      </c>
      <c r="L4531" s="5">
        <v>21852</v>
      </c>
      <c r="M4531" s="5">
        <v>7608</v>
      </c>
      <c r="N4531" s="5">
        <v>14239</v>
      </c>
      <c r="O4531" s="5">
        <v>302030</v>
      </c>
      <c r="P4531" s="3"/>
      <c r="Q4531" s="3"/>
    </row>
    <row r="4532" spans="1:17" x14ac:dyDescent="0.2">
      <c r="A4532" s="2">
        <v>2017</v>
      </c>
      <c r="B4532" s="1" t="s">
        <v>597</v>
      </c>
      <c r="C4532" s="2" t="s">
        <v>598</v>
      </c>
      <c r="D4532" s="2">
        <v>1278</v>
      </c>
      <c r="E4532" s="2">
        <v>43202</v>
      </c>
      <c r="F4532" s="2">
        <v>13894</v>
      </c>
      <c r="G4532" s="2">
        <v>27784</v>
      </c>
      <c r="H4532" s="2">
        <v>15377</v>
      </c>
      <c r="I4532" s="2">
        <v>727</v>
      </c>
      <c r="J4532" s="2">
        <v>31</v>
      </c>
      <c r="K4532" s="2">
        <v>5</v>
      </c>
      <c r="L4532" s="2">
        <v>9828</v>
      </c>
      <c r="M4532" s="2">
        <v>-399</v>
      </c>
      <c r="N4532" s="2">
        <v>10222</v>
      </c>
      <c r="O4532" s="2">
        <v>302030</v>
      </c>
      <c r="P4532" s="3"/>
      <c r="Q4532" s="3"/>
    </row>
    <row r="4533" spans="1:17" x14ac:dyDescent="0.2">
      <c r="A4533" s="5">
        <v>2018</v>
      </c>
      <c r="B4533" s="4" t="s">
        <v>597</v>
      </c>
      <c r="C4533" s="5" t="s">
        <v>598</v>
      </c>
      <c r="D4533" s="5">
        <v>1390</v>
      </c>
      <c r="E4533" s="5">
        <v>55638</v>
      </c>
      <c r="F4533" s="5">
        <v>13042</v>
      </c>
      <c r="G4533" s="5">
        <v>40810</v>
      </c>
      <c r="H4533" s="5">
        <v>14787</v>
      </c>
      <c r="I4533" s="5">
        <v>697</v>
      </c>
      <c r="J4533" s="5">
        <v>32</v>
      </c>
      <c r="K4533" s="5">
        <v>4</v>
      </c>
      <c r="L4533" s="5">
        <v>9341</v>
      </c>
      <c r="M4533" s="5">
        <v>2374</v>
      </c>
      <c r="N4533" s="5">
        <v>6963</v>
      </c>
      <c r="O4533" s="5">
        <v>302030</v>
      </c>
      <c r="P4533" s="3"/>
      <c r="Q4533" s="3"/>
    </row>
    <row r="4534" spans="1:17" x14ac:dyDescent="0.2">
      <c r="A4534" s="2">
        <v>2019</v>
      </c>
      <c r="B4534" s="1" t="s">
        <v>597</v>
      </c>
      <c r="C4534" s="2" t="s">
        <v>598</v>
      </c>
      <c r="D4534" s="2">
        <v>2117</v>
      </c>
      <c r="E4534" s="2">
        <v>49271</v>
      </c>
      <c r="F4534" s="2">
        <v>28042</v>
      </c>
      <c r="G4534" s="2">
        <v>42914</v>
      </c>
      <c r="H4534" s="2">
        <v>6222</v>
      </c>
      <c r="I4534" s="2">
        <v>1227</v>
      </c>
      <c r="J4534" s="2">
        <v>42</v>
      </c>
      <c r="K4534" s="2">
        <v>-5</v>
      </c>
      <c r="L4534" s="2">
        <v>766</v>
      </c>
      <c r="M4534" s="2">
        <v>2064</v>
      </c>
      <c r="N4534" s="2">
        <v>-1293</v>
      </c>
      <c r="O4534" s="2">
        <v>302030</v>
      </c>
      <c r="P4534" s="3"/>
      <c r="Q4534" s="3"/>
    </row>
    <row r="4535" spans="1:17" x14ac:dyDescent="0.2">
      <c r="A4535" s="5">
        <v>2003</v>
      </c>
      <c r="B4535" s="4" t="s">
        <v>599</v>
      </c>
      <c r="C4535" s="5" t="s">
        <v>600</v>
      </c>
      <c r="D4535" s="5">
        <v>10.191000000000001</v>
      </c>
      <c r="E4535" s="5">
        <v>1855.981</v>
      </c>
      <c r="F4535" s="5">
        <v>551.87599999999998</v>
      </c>
      <c r="G4535" s="5">
        <v>1015.3339999999999</v>
      </c>
      <c r="H4535" s="5">
        <v>833.00800000000004</v>
      </c>
      <c r="I4535" s="5">
        <v>29.672999999999998</v>
      </c>
      <c r="J4535" s="5"/>
      <c r="K4535" s="5">
        <v>1.4530000000000001</v>
      </c>
      <c r="L4535" s="5">
        <v>80.471999999999994</v>
      </c>
      <c r="M4535" s="5">
        <v>3.8159999999999998</v>
      </c>
      <c r="N4535" s="5">
        <v>75.203000000000003</v>
      </c>
      <c r="O4535" s="5">
        <v>151010</v>
      </c>
      <c r="P4535" s="3"/>
      <c r="Q4535" s="3"/>
    </row>
    <row r="4536" spans="1:17" x14ac:dyDescent="0.2">
      <c r="A4536" s="2">
        <v>2004</v>
      </c>
      <c r="B4536" s="1" t="s">
        <v>599</v>
      </c>
      <c r="C4536" s="2" t="s">
        <v>600</v>
      </c>
      <c r="D4536" s="2">
        <v>245</v>
      </c>
      <c r="E4536" s="2">
        <v>8444</v>
      </c>
      <c r="F4536" s="2">
        <v>2587.9</v>
      </c>
      <c r="G4536" s="2">
        <v>5208.7</v>
      </c>
      <c r="H4536" s="2">
        <v>3213.5</v>
      </c>
      <c r="I4536" s="2">
        <v>121.9</v>
      </c>
      <c r="J4536" s="2"/>
      <c r="K4536" s="2">
        <v>4.9000000000000004</v>
      </c>
      <c r="L4536" s="2">
        <v>270.8</v>
      </c>
      <c r="M4536" s="2">
        <v>98.3</v>
      </c>
      <c r="N4536" s="2">
        <v>165.6</v>
      </c>
      <c r="O4536" s="2">
        <v>151010</v>
      </c>
      <c r="P4536" s="3"/>
      <c r="Q4536" s="3"/>
    </row>
    <row r="4537" spans="1:17" x14ac:dyDescent="0.2">
      <c r="A4537" s="5">
        <v>2005</v>
      </c>
      <c r="B4537" s="4" t="s">
        <v>599</v>
      </c>
      <c r="C4537" s="5" t="s">
        <v>600</v>
      </c>
      <c r="D4537" s="5">
        <v>173.3</v>
      </c>
      <c r="E4537" s="5">
        <v>8720.6</v>
      </c>
      <c r="F4537" s="5">
        <v>2457.4</v>
      </c>
      <c r="G4537" s="5">
        <v>5169.3999999999996</v>
      </c>
      <c r="H4537" s="5">
        <v>3530.8</v>
      </c>
      <c r="I4537" s="5">
        <v>172.9</v>
      </c>
      <c r="J4537" s="5"/>
      <c r="K4537" s="5">
        <v>4.4000000000000004</v>
      </c>
      <c r="L4537" s="5">
        <v>-111.7</v>
      </c>
      <c r="M4537" s="5">
        <v>5.3</v>
      </c>
      <c r="N4537" s="5">
        <v>-121.4</v>
      </c>
      <c r="O4537" s="5">
        <v>151010</v>
      </c>
      <c r="P4537" s="3"/>
      <c r="Q4537" s="3"/>
    </row>
    <row r="4538" spans="1:17" x14ac:dyDescent="0.2">
      <c r="A4538" s="2">
        <v>2006</v>
      </c>
      <c r="B4538" s="1" t="s">
        <v>599</v>
      </c>
      <c r="C4538" s="2" t="s">
        <v>600</v>
      </c>
      <c r="D4538" s="2">
        <v>421.2</v>
      </c>
      <c r="E4538" s="2">
        <v>9163.6</v>
      </c>
      <c r="F4538" s="2">
        <v>2221.9</v>
      </c>
      <c r="G4538" s="2">
        <v>4957.3999999999996</v>
      </c>
      <c r="H4538" s="2">
        <v>4183.8999999999996</v>
      </c>
      <c r="I4538" s="2">
        <v>179.2</v>
      </c>
      <c r="J4538" s="2">
        <v>21.9</v>
      </c>
      <c r="K4538" s="2">
        <v>3.9</v>
      </c>
      <c r="L4538" s="2">
        <v>547</v>
      </c>
      <c r="M4538" s="2">
        <v>123.4</v>
      </c>
      <c r="N4538" s="2">
        <v>419.7</v>
      </c>
      <c r="O4538" s="2">
        <v>151010</v>
      </c>
      <c r="P4538" s="3"/>
      <c r="Q4538" s="3"/>
    </row>
    <row r="4539" spans="1:17" x14ac:dyDescent="0.2">
      <c r="A4539" s="5">
        <v>2007</v>
      </c>
      <c r="B4539" s="4" t="s">
        <v>599</v>
      </c>
      <c r="C4539" s="5" t="s">
        <v>600</v>
      </c>
      <c r="D4539" s="5">
        <v>1960.7</v>
      </c>
      <c r="E4539" s="5">
        <v>11819.8</v>
      </c>
      <c r="F4539" s="5">
        <v>1418.3</v>
      </c>
      <c r="G4539" s="5">
        <v>5065.2</v>
      </c>
      <c r="H4539" s="5">
        <v>6731.2</v>
      </c>
      <c r="I4539" s="5">
        <v>135.80000000000001</v>
      </c>
      <c r="J4539" s="5">
        <v>33.5</v>
      </c>
      <c r="K4539" s="5">
        <v>8.6999999999999993</v>
      </c>
      <c r="L4539" s="5">
        <v>2806.4</v>
      </c>
      <c r="M4539" s="5">
        <v>714.9</v>
      </c>
      <c r="N4539" s="5">
        <v>2082.8000000000002</v>
      </c>
      <c r="O4539" s="5">
        <v>151010</v>
      </c>
      <c r="P4539" s="3"/>
      <c r="Q4539" s="3"/>
    </row>
    <row r="4540" spans="1:17" x14ac:dyDescent="0.2">
      <c r="A4540" s="2">
        <v>2008</v>
      </c>
      <c r="B4540" s="1" t="s">
        <v>599</v>
      </c>
      <c r="C4540" s="2" t="s">
        <v>600</v>
      </c>
      <c r="D4540" s="2">
        <v>2703.2</v>
      </c>
      <c r="E4540" s="2">
        <v>12676.2</v>
      </c>
      <c r="F4540" s="2">
        <v>1299.8</v>
      </c>
      <c r="G4540" s="2">
        <v>4161</v>
      </c>
      <c r="H4540" s="2">
        <v>8493</v>
      </c>
      <c r="I4540" s="2">
        <v>104.9</v>
      </c>
      <c r="J4540" s="2">
        <v>46.9</v>
      </c>
      <c r="K4540" s="2">
        <v>6.3</v>
      </c>
      <c r="L4540" s="2">
        <v>3005.8</v>
      </c>
      <c r="M4540" s="2">
        <v>649.29999999999995</v>
      </c>
      <c r="N4540" s="2">
        <v>2350.1999999999998</v>
      </c>
      <c r="O4540" s="2">
        <v>151010</v>
      </c>
      <c r="P4540" s="3"/>
      <c r="Q4540" s="3"/>
    </row>
    <row r="4541" spans="1:17" x14ac:dyDescent="0.2">
      <c r="A4541" s="5">
        <v>2009</v>
      </c>
      <c r="B4541" s="4" t="s">
        <v>599</v>
      </c>
      <c r="C4541" s="5" t="s">
        <v>600</v>
      </c>
      <c r="D4541" s="5">
        <v>2523</v>
      </c>
      <c r="E4541" s="5">
        <v>12707.7</v>
      </c>
      <c r="F4541" s="5">
        <v>1260.8</v>
      </c>
      <c r="G4541" s="5">
        <v>3959.3</v>
      </c>
      <c r="H4541" s="5">
        <v>8722.2000000000007</v>
      </c>
      <c r="I4541" s="5">
        <v>103</v>
      </c>
      <c r="J4541" s="5">
        <v>16.100000000000001</v>
      </c>
      <c r="K4541" s="5">
        <v>4.4000000000000004</v>
      </c>
      <c r="L4541" s="5">
        <v>1178.8</v>
      </c>
      <c r="M4541" s="5">
        <v>347.3</v>
      </c>
      <c r="N4541" s="5">
        <v>827.1</v>
      </c>
      <c r="O4541" s="5">
        <v>151010</v>
      </c>
      <c r="P4541" s="3"/>
      <c r="Q4541" s="3"/>
    </row>
    <row r="4542" spans="1:17" x14ac:dyDescent="0.2">
      <c r="A4542" s="2">
        <v>2010</v>
      </c>
      <c r="B4542" s="1" t="s">
        <v>599</v>
      </c>
      <c r="C4542" s="2" t="s">
        <v>600</v>
      </c>
      <c r="D4542" s="2">
        <v>3906.4</v>
      </c>
      <c r="E4542" s="2">
        <v>15786.9</v>
      </c>
      <c r="F4542" s="2">
        <v>809.3</v>
      </c>
      <c r="G4542" s="2">
        <v>4125</v>
      </c>
      <c r="H4542" s="2">
        <v>11641.6</v>
      </c>
      <c r="I4542" s="2">
        <v>84.7</v>
      </c>
      <c r="J4542" s="2">
        <v>22.5</v>
      </c>
      <c r="K4542" s="2">
        <v>-1.1000000000000001</v>
      </c>
      <c r="L4542" s="2">
        <v>3266.3</v>
      </c>
      <c r="M4542" s="2">
        <v>752.8</v>
      </c>
      <c r="N4542" s="2">
        <v>2514.6</v>
      </c>
      <c r="O4542" s="2">
        <v>151010</v>
      </c>
      <c r="P4542" s="3"/>
      <c r="Q4542" s="3"/>
    </row>
    <row r="4543" spans="1:17" x14ac:dyDescent="0.2">
      <c r="A4543" s="5">
        <v>2011</v>
      </c>
      <c r="B4543" s="4" t="s">
        <v>599</v>
      </c>
      <c r="C4543" s="5" t="s">
        <v>600</v>
      </c>
      <c r="D4543" s="5">
        <v>3811</v>
      </c>
      <c r="E4543" s="5">
        <v>16690.400000000001</v>
      </c>
      <c r="F4543" s="5">
        <v>1010.5</v>
      </c>
      <c r="G4543" s="5">
        <v>4691</v>
      </c>
      <c r="H4543" s="5">
        <v>11983.1</v>
      </c>
      <c r="I4543" s="5">
        <v>57.1</v>
      </c>
      <c r="J4543" s="5">
        <v>20.100000000000001</v>
      </c>
      <c r="K4543" s="5">
        <v>0.6</v>
      </c>
      <c r="L4543" s="5">
        <v>2642.2</v>
      </c>
      <c r="M4543" s="5">
        <v>711.4</v>
      </c>
      <c r="N4543" s="5">
        <v>1930.2</v>
      </c>
      <c r="O4543" s="5">
        <v>151010</v>
      </c>
      <c r="P4543" s="3"/>
      <c r="Q4543" s="3"/>
    </row>
    <row r="4544" spans="1:17" x14ac:dyDescent="0.2">
      <c r="A4544" s="2">
        <v>2012</v>
      </c>
      <c r="B4544" s="1" t="s">
        <v>599</v>
      </c>
      <c r="C4544" s="2" t="s">
        <v>600</v>
      </c>
      <c r="D4544" s="2">
        <v>3697.1</v>
      </c>
      <c r="E4544" s="2">
        <v>18086</v>
      </c>
      <c r="F4544" s="2">
        <v>1010.5</v>
      </c>
      <c r="G4544" s="2">
        <v>4643.1000000000004</v>
      </c>
      <c r="H4544" s="2">
        <v>13425.4</v>
      </c>
      <c r="I4544" s="2">
        <v>52</v>
      </c>
      <c r="J4544" s="2">
        <v>18.8</v>
      </c>
      <c r="K4544" s="2">
        <v>3.1</v>
      </c>
      <c r="L4544" s="2">
        <v>2232.8000000000002</v>
      </c>
      <c r="M4544" s="2">
        <v>341</v>
      </c>
      <c r="N4544" s="2">
        <v>1888.7</v>
      </c>
      <c r="O4544" s="2">
        <v>151010</v>
      </c>
      <c r="P4544" s="3"/>
      <c r="Q4544" s="3"/>
    </row>
    <row r="4545" spans="1:17" x14ac:dyDescent="0.2">
      <c r="A4545" s="5">
        <v>2013</v>
      </c>
      <c r="B4545" s="4" t="s">
        <v>599</v>
      </c>
      <c r="C4545" s="5" t="s">
        <v>600</v>
      </c>
      <c r="D4545" s="5">
        <v>5293.1</v>
      </c>
      <c r="E4545" s="5">
        <v>19554</v>
      </c>
      <c r="F4545" s="5">
        <v>3009.3</v>
      </c>
      <c r="G4545" s="5">
        <v>8233.4</v>
      </c>
      <c r="H4545" s="5">
        <v>11302.3</v>
      </c>
      <c r="I4545" s="5">
        <v>13.3</v>
      </c>
      <c r="J4545" s="5"/>
      <c r="K4545" s="5">
        <v>2</v>
      </c>
      <c r="L4545" s="5">
        <v>1127.4000000000001</v>
      </c>
      <c r="M4545" s="5">
        <v>299.5</v>
      </c>
      <c r="N4545" s="5">
        <v>825.9</v>
      </c>
      <c r="O4545" s="5">
        <v>151010</v>
      </c>
      <c r="P4545" s="3"/>
      <c r="Q4545" s="3"/>
    </row>
    <row r="4546" spans="1:17" x14ac:dyDescent="0.2">
      <c r="A4546" s="2">
        <v>2014</v>
      </c>
      <c r="B4546" s="1" t="s">
        <v>599</v>
      </c>
      <c r="C4546" s="2" t="s">
        <v>600</v>
      </c>
      <c r="D4546" s="2">
        <v>2374.6</v>
      </c>
      <c r="E4546" s="2">
        <v>18283</v>
      </c>
      <c r="F4546" s="2">
        <v>3819</v>
      </c>
      <c r="G4546" s="2">
        <v>7562.4</v>
      </c>
      <c r="H4546" s="2">
        <v>10703.1</v>
      </c>
      <c r="I4546" s="2">
        <v>162.9</v>
      </c>
      <c r="J4546" s="2">
        <v>21.3</v>
      </c>
      <c r="K4546" s="2">
        <v>1.8</v>
      </c>
      <c r="L4546" s="2">
        <v>1215.0999999999999</v>
      </c>
      <c r="M4546" s="2">
        <v>184.7</v>
      </c>
      <c r="N4546" s="2">
        <v>1028.5999999999999</v>
      </c>
      <c r="O4546" s="2">
        <v>151010</v>
      </c>
      <c r="P4546" s="3"/>
      <c r="Q4546" s="3"/>
    </row>
    <row r="4547" spans="1:17" x14ac:dyDescent="0.2">
      <c r="A4547" s="5">
        <v>2015</v>
      </c>
      <c r="B4547" s="4" t="s">
        <v>599</v>
      </c>
      <c r="C4547" s="5" t="s">
        <v>600</v>
      </c>
      <c r="D4547" s="5">
        <v>1276.3</v>
      </c>
      <c r="E4547" s="5">
        <v>17412.400000000001</v>
      </c>
      <c r="F4547" s="5">
        <v>3834.1</v>
      </c>
      <c r="G4547" s="5">
        <v>7847.4</v>
      </c>
      <c r="H4547" s="5">
        <v>9531.7999999999993</v>
      </c>
      <c r="I4547" s="5">
        <v>169.7</v>
      </c>
      <c r="J4547" s="5">
        <v>35.799999999999997</v>
      </c>
      <c r="K4547" s="5">
        <v>1.4</v>
      </c>
      <c r="L4547" s="5">
        <v>1100.9000000000001</v>
      </c>
      <c r="M4547" s="5">
        <v>99.1</v>
      </c>
      <c r="N4547" s="5">
        <v>1000.4</v>
      </c>
      <c r="O4547" s="5">
        <v>151010</v>
      </c>
      <c r="P4547" s="3"/>
      <c r="Q4547" s="3"/>
    </row>
    <row r="4548" spans="1:17" x14ac:dyDescent="0.2">
      <c r="A4548" s="2">
        <v>2016</v>
      </c>
      <c r="B4548" s="1" t="s">
        <v>599</v>
      </c>
      <c r="C4548" s="2" t="s">
        <v>600</v>
      </c>
      <c r="D4548" s="2">
        <v>673.1</v>
      </c>
      <c r="E4548" s="2">
        <v>16840.7</v>
      </c>
      <c r="F4548" s="2">
        <v>3818.1</v>
      </c>
      <c r="G4548" s="2">
        <v>7218.2</v>
      </c>
      <c r="H4548" s="2">
        <v>9584.6</v>
      </c>
      <c r="I4548" s="2">
        <v>179.1</v>
      </c>
      <c r="J4548" s="2">
        <v>28.2</v>
      </c>
      <c r="K4548" s="2">
        <v>3.4</v>
      </c>
      <c r="L4548" s="2">
        <v>227</v>
      </c>
      <c r="M4548" s="2">
        <v>-74.2</v>
      </c>
      <c r="N4548" s="2">
        <v>297.8</v>
      </c>
      <c r="O4548" s="2">
        <v>151010</v>
      </c>
      <c r="P4548" s="3"/>
      <c r="Q4548" s="3"/>
    </row>
    <row r="4549" spans="1:17" x14ac:dyDescent="0.2">
      <c r="A4549" s="5">
        <v>2017</v>
      </c>
      <c r="B4549" s="4" t="s">
        <v>599</v>
      </c>
      <c r="C4549" s="5" t="s">
        <v>600</v>
      </c>
      <c r="D4549" s="5">
        <v>2161.8000000000002</v>
      </c>
      <c r="E4549" s="5">
        <v>18633.400000000001</v>
      </c>
      <c r="F4549" s="5">
        <v>5221.6000000000004</v>
      </c>
      <c r="G4549" s="5">
        <v>8994.2999999999993</v>
      </c>
      <c r="H4549" s="5">
        <v>9617.5</v>
      </c>
      <c r="I4549" s="5">
        <v>195.2</v>
      </c>
      <c r="J4549" s="5">
        <v>33.200000000000003</v>
      </c>
      <c r="K4549" s="5">
        <v>3</v>
      </c>
      <c r="L4549" s="5">
        <v>390.7</v>
      </c>
      <c r="M4549" s="5">
        <v>494.9</v>
      </c>
      <c r="N4549" s="5">
        <v>-107.2</v>
      </c>
      <c r="O4549" s="5">
        <v>151010</v>
      </c>
      <c r="P4549" s="3"/>
      <c r="Q4549" s="3"/>
    </row>
    <row r="4550" spans="1:17" x14ac:dyDescent="0.2">
      <c r="A4550" s="2">
        <v>2018</v>
      </c>
      <c r="B4550" s="1" t="s">
        <v>599</v>
      </c>
      <c r="C4550" s="2" t="s">
        <v>600</v>
      </c>
      <c r="D4550" s="2">
        <v>855.2</v>
      </c>
      <c r="E4550" s="2">
        <v>20119.2</v>
      </c>
      <c r="F4550" s="2">
        <v>4517.5</v>
      </c>
      <c r="G4550" s="2">
        <v>9514.5</v>
      </c>
      <c r="H4550" s="2">
        <v>10397.299999999999</v>
      </c>
      <c r="I4550" s="2">
        <v>237.9</v>
      </c>
      <c r="J4550" s="2">
        <v>49.7</v>
      </c>
      <c r="K4550" s="2">
        <v>-0.1</v>
      </c>
      <c r="L4550" s="2">
        <v>547</v>
      </c>
      <c r="M4550" s="2">
        <v>77.099999999999994</v>
      </c>
      <c r="N4550" s="2">
        <v>470</v>
      </c>
      <c r="O4550" s="2">
        <v>151010</v>
      </c>
      <c r="P4550" s="3"/>
      <c r="Q4550" s="3"/>
    </row>
    <row r="4551" spans="1:17" x14ac:dyDescent="0.2">
      <c r="A4551" s="5">
        <v>2019</v>
      </c>
      <c r="B4551" s="4" t="s">
        <v>599</v>
      </c>
      <c r="C4551" s="5" t="s">
        <v>600</v>
      </c>
      <c r="D4551" s="5">
        <v>526.9</v>
      </c>
      <c r="E4551" s="5">
        <v>19298.5</v>
      </c>
      <c r="F4551" s="5">
        <v>4766.8</v>
      </c>
      <c r="G4551" s="5">
        <v>9930.9</v>
      </c>
      <c r="H4551" s="5">
        <v>9185.5</v>
      </c>
      <c r="I4551" s="5">
        <v>244.5</v>
      </c>
      <c r="J4551" s="5">
        <v>33.1</v>
      </c>
      <c r="K4551" s="5">
        <v>-23.4</v>
      </c>
      <c r="L4551" s="5">
        <v>-1315.5</v>
      </c>
      <c r="M4551" s="5">
        <v>-224.7</v>
      </c>
      <c r="N4551" s="5">
        <v>-1067.4000000000001</v>
      </c>
      <c r="O4551" s="5">
        <v>151010</v>
      </c>
      <c r="P4551" s="3"/>
      <c r="Q4551" s="3"/>
    </row>
    <row r="4552" spans="1:17" x14ac:dyDescent="0.2">
      <c r="A4552" s="2">
        <v>2009</v>
      </c>
      <c r="B4552" s="1" t="s">
        <v>601</v>
      </c>
      <c r="C4552" s="2" t="s">
        <v>602</v>
      </c>
      <c r="D4552" s="2">
        <v>992</v>
      </c>
      <c r="E4552" s="2">
        <v>21254</v>
      </c>
      <c r="F4552" s="2">
        <v>2612</v>
      </c>
      <c r="G4552" s="2">
        <v>12082</v>
      </c>
      <c r="H4552" s="2">
        <v>9172</v>
      </c>
      <c r="I4552" s="2">
        <v>86</v>
      </c>
      <c r="J4552" s="2">
        <v>3</v>
      </c>
      <c r="K4552" s="2">
        <v>0</v>
      </c>
      <c r="L4552" s="2">
        <v>685</v>
      </c>
      <c r="M4552" s="2">
        <v>236</v>
      </c>
      <c r="N4552" s="2">
        <v>449</v>
      </c>
      <c r="O4552" s="2">
        <v>101020</v>
      </c>
      <c r="P4552" s="3"/>
      <c r="Q4552" s="3"/>
    </row>
    <row r="4553" spans="1:17" x14ac:dyDescent="0.2">
      <c r="A4553" s="5">
        <v>2010</v>
      </c>
      <c r="B4553" s="4" t="s">
        <v>601</v>
      </c>
      <c r="C4553" s="5" t="s">
        <v>602</v>
      </c>
      <c r="D4553" s="5">
        <v>2522</v>
      </c>
      <c r="E4553" s="5">
        <v>23232</v>
      </c>
      <c r="F4553" s="5">
        <v>3897</v>
      </c>
      <c r="G4553" s="5">
        <v>14988</v>
      </c>
      <c r="H4553" s="5">
        <v>8244</v>
      </c>
      <c r="I4553" s="5">
        <v>90</v>
      </c>
      <c r="J4553" s="5">
        <v>2</v>
      </c>
      <c r="K4553" s="5">
        <v>0</v>
      </c>
      <c r="L4553" s="5">
        <v>1023</v>
      </c>
      <c r="M4553" s="5">
        <v>400</v>
      </c>
      <c r="N4553" s="5">
        <v>623</v>
      </c>
      <c r="O4553" s="5">
        <v>101020</v>
      </c>
      <c r="P4553" s="3"/>
      <c r="Q4553" s="3"/>
    </row>
    <row r="4554" spans="1:17" x14ac:dyDescent="0.2">
      <c r="A4554" s="2">
        <v>2011</v>
      </c>
      <c r="B4554" s="1" t="s">
        <v>601</v>
      </c>
      <c r="C4554" s="2" t="s">
        <v>602</v>
      </c>
      <c r="D4554" s="2">
        <v>3079</v>
      </c>
      <c r="E4554" s="2">
        <v>25745</v>
      </c>
      <c r="F4554" s="2">
        <v>3307</v>
      </c>
      <c r="G4554" s="2">
        <v>16240</v>
      </c>
      <c r="H4554" s="2">
        <v>9505</v>
      </c>
      <c r="I4554" s="2">
        <v>188</v>
      </c>
      <c r="J4554" s="2">
        <v>3</v>
      </c>
      <c r="K4554" s="2">
        <v>0</v>
      </c>
      <c r="L4554" s="2">
        <v>3719</v>
      </c>
      <c r="M4554" s="2">
        <v>1330</v>
      </c>
      <c r="N4554" s="2">
        <v>2389</v>
      </c>
      <c r="O4554" s="2">
        <v>101020</v>
      </c>
      <c r="P4554" s="3"/>
      <c r="Q4554" s="3"/>
    </row>
    <row r="4555" spans="1:17" x14ac:dyDescent="0.2">
      <c r="A4555" s="5">
        <v>2012</v>
      </c>
      <c r="B4555" s="4" t="s">
        <v>601</v>
      </c>
      <c r="C4555" s="5" t="s">
        <v>602</v>
      </c>
      <c r="D4555" s="5">
        <v>4860</v>
      </c>
      <c r="E4555" s="5">
        <v>27223</v>
      </c>
      <c r="F4555" s="5">
        <v>3361</v>
      </c>
      <c r="G4555" s="5">
        <v>15118</v>
      </c>
      <c r="H4555" s="5">
        <v>11694</v>
      </c>
      <c r="I4555" s="5">
        <v>216</v>
      </c>
      <c r="J4555" s="5">
        <v>5</v>
      </c>
      <c r="K4555" s="5">
        <v>4</v>
      </c>
      <c r="L4555" s="5">
        <v>5238</v>
      </c>
      <c r="M4555" s="5">
        <v>1845</v>
      </c>
      <c r="N4555" s="5">
        <v>3389</v>
      </c>
      <c r="O4555" s="5">
        <v>101020</v>
      </c>
      <c r="P4555" s="3"/>
      <c r="Q4555" s="3"/>
    </row>
    <row r="4556" spans="1:17" x14ac:dyDescent="0.2">
      <c r="A4556" s="2">
        <v>2013</v>
      </c>
      <c r="B4556" s="1" t="s">
        <v>601</v>
      </c>
      <c r="C4556" s="2" t="s">
        <v>602</v>
      </c>
      <c r="D4556" s="2">
        <v>2292</v>
      </c>
      <c r="E4556" s="2">
        <v>28385</v>
      </c>
      <c r="F4556" s="2">
        <v>3396</v>
      </c>
      <c r="G4556" s="2">
        <v>17053</v>
      </c>
      <c r="H4556" s="2">
        <v>10920</v>
      </c>
      <c r="I4556" s="2">
        <v>216</v>
      </c>
      <c r="J4556" s="2">
        <v>9</v>
      </c>
      <c r="K4556" s="2">
        <v>21</v>
      </c>
      <c r="L4556" s="2">
        <v>3246</v>
      </c>
      <c r="M4556" s="2">
        <v>1113</v>
      </c>
      <c r="N4556" s="2">
        <v>2112</v>
      </c>
      <c r="O4556" s="2">
        <v>101020</v>
      </c>
      <c r="P4556" s="3"/>
      <c r="Q4556" s="3"/>
    </row>
    <row r="4557" spans="1:17" x14ac:dyDescent="0.2">
      <c r="A4557" s="5">
        <v>2014</v>
      </c>
      <c r="B4557" s="4" t="s">
        <v>601</v>
      </c>
      <c r="C4557" s="5" t="s">
        <v>602</v>
      </c>
      <c r="D4557" s="5">
        <v>1498</v>
      </c>
      <c r="E4557" s="5">
        <v>30460</v>
      </c>
      <c r="F4557" s="5">
        <v>6637</v>
      </c>
      <c r="G4557" s="5">
        <v>19070</v>
      </c>
      <c r="H4557" s="5">
        <v>10751</v>
      </c>
      <c r="I4557" s="5">
        <v>250</v>
      </c>
      <c r="J4557" s="5">
        <v>7</v>
      </c>
      <c r="K4557" s="5">
        <v>31</v>
      </c>
      <c r="L4557" s="5">
        <v>3835</v>
      </c>
      <c r="M4557" s="5">
        <v>1280</v>
      </c>
      <c r="N4557" s="5">
        <v>2524</v>
      </c>
      <c r="O4557" s="5">
        <v>101020</v>
      </c>
      <c r="P4557" s="3"/>
      <c r="Q4557" s="3"/>
    </row>
    <row r="4558" spans="1:17" x14ac:dyDescent="0.2">
      <c r="A4558" s="2">
        <v>2015</v>
      </c>
      <c r="B4558" s="1" t="s">
        <v>601</v>
      </c>
      <c r="C4558" s="2" t="s">
        <v>602</v>
      </c>
      <c r="D4558" s="2">
        <v>1136</v>
      </c>
      <c r="E4558" s="2">
        <v>43115</v>
      </c>
      <c r="F4558" s="2">
        <v>11925</v>
      </c>
      <c r="G4558" s="2">
        <v>23440</v>
      </c>
      <c r="H4558" s="2">
        <v>13237</v>
      </c>
      <c r="I4558" s="2">
        <v>350</v>
      </c>
      <c r="J4558" s="2">
        <v>6</v>
      </c>
      <c r="K4558" s="2">
        <v>16</v>
      </c>
      <c r="L4558" s="2">
        <v>4374</v>
      </c>
      <c r="M4558" s="2">
        <v>1506</v>
      </c>
      <c r="N4558" s="2">
        <v>2852</v>
      </c>
      <c r="O4558" s="2">
        <v>101020</v>
      </c>
      <c r="P4558" s="3"/>
      <c r="Q4558" s="3"/>
    </row>
    <row r="4559" spans="1:17" x14ac:dyDescent="0.2">
      <c r="A4559" s="5">
        <v>2016</v>
      </c>
      <c r="B4559" s="4" t="s">
        <v>601</v>
      </c>
      <c r="C4559" s="5" t="s">
        <v>602</v>
      </c>
      <c r="D4559" s="5">
        <v>892</v>
      </c>
      <c r="E4559" s="5">
        <v>44413</v>
      </c>
      <c r="F4559" s="5">
        <v>10572</v>
      </c>
      <c r="G4559" s="5">
        <v>23210</v>
      </c>
      <c r="H4559" s="5">
        <v>13557</v>
      </c>
      <c r="I4559" s="5">
        <v>626</v>
      </c>
      <c r="J4559" s="5">
        <v>6</v>
      </c>
      <c r="K4559" s="5">
        <v>39</v>
      </c>
      <c r="L4559" s="5">
        <v>1822</v>
      </c>
      <c r="M4559" s="5">
        <v>609</v>
      </c>
      <c r="N4559" s="5">
        <v>1174</v>
      </c>
      <c r="O4559" s="5">
        <v>101020</v>
      </c>
      <c r="P4559" s="3"/>
      <c r="Q4559" s="3"/>
    </row>
    <row r="4560" spans="1:17" x14ac:dyDescent="0.2">
      <c r="A4560" s="2">
        <v>2017</v>
      </c>
      <c r="B4560" s="1" t="s">
        <v>601</v>
      </c>
      <c r="C4560" s="2" t="s">
        <v>602</v>
      </c>
      <c r="D4560" s="2">
        <v>3015</v>
      </c>
      <c r="E4560" s="2">
        <v>49047</v>
      </c>
      <c r="F4560" s="2">
        <v>12946</v>
      </c>
      <c r="G4560" s="2">
        <v>27219</v>
      </c>
      <c r="H4560" s="2">
        <v>14033</v>
      </c>
      <c r="I4560" s="2">
        <v>715</v>
      </c>
      <c r="J4560" s="2">
        <v>27</v>
      </c>
      <c r="K4560" s="2">
        <v>372</v>
      </c>
      <c r="L4560" s="2">
        <v>3344</v>
      </c>
      <c r="M4560" s="2">
        <v>-460</v>
      </c>
      <c r="N4560" s="2">
        <v>3432</v>
      </c>
      <c r="O4560" s="2">
        <v>101020</v>
      </c>
      <c r="P4560" s="3"/>
      <c r="Q4560" s="3"/>
    </row>
    <row r="4561" spans="1:17" x14ac:dyDescent="0.2">
      <c r="A4561" s="5">
        <v>2018</v>
      </c>
      <c r="B4561" s="4" t="s">
        <v>601</v>
      </c>
      <c r="C4561" s="5" t="s">
        <v>602</v>
      </c>
      <c r="D4561" s="5">
        <v>1725</v>
      </c>
      <c r="E4561" s="5">
        <v>92940</v>
      </c>
      <c r="F4561" s="5">
        <v>27524</v>
      </c>
      <c r="G4561" s="5">
        <v>47887</v>
      </c>
      <c r="H4561" s="5">
        <v>35175</v>
      </c>
      <c r="I4561" s="5">
        <v>1053</v>
      </c>
      <c r="J4561" s="5">
        <v>87</v>
      </c>
      <c r="K4561" s="5">
        <v>826</v>
      </c>
      <c r="L4561" s="5">
        <v>4568</v>
      </c>
      <c r="M4561" s="5">
        <v>962</v>
      </c>
      <c r="N4561" s="5">
        <v>2780</v>
      </c>
      <c r="O4561" s="5">
        <v>101020</v>
      </c>
      <c r="P4561" s="3"/>
      <c r="Q4561" s="3"/>
    </row>
    <row r="4562" spans="1:17" x14ac:dyDescent="0.2">
      <c r="A4562" s="2">
        <v>2019</v>
      </c>
      <c r="B4562" s="1" t="s">
        <v>601</v>
      </c>
      <c r="C4562" s="2" t="s">
        <v>602</v>
      </c>
      <c r="D4562" s="2">
        <v>1529</v>
      </c>
      <c r="E4562" s="2">
        <v>98556</v>
      </c>
      <c r="F4562" s="2">
        <v>31317</v>
      </c>
      <c r="G4562" s="2">
        <v>55449</v>
      </c>
      <c r="H4562" s="2">
        <v>33694</v>
      </c>
      <c r="I4562" s="2">
        <v>1442</v>
      </c>
      <c r="J4562" s="2">
        <v>40</v>
      </c>
      <c r="K4562" s="2">
        <v>618</v>
      </c>
      <c r="L4562" s="2">
        <v>4329</v>
      </c>
      <c r="M4562" s="2">
        <v>1074</v>
      </c>
      <c r="N4562" s="2">
        <v>2637</v>
      </c>
      <c r="O4562" s="2">
        <v>101020</v>
      </c>
      <c r="P4562" s="3"/>
      <c r="Q4562" s="3"/>
    </row>
    <row r="4563" spans="1:17" x14ac:dyDescent="0.2">
      <c r="A4563" s="5">
        <v>2004</v>
      </c>
      <c r="B4563" s="4" t="s">
        <v>603</v>
      </c>
      <c r="C4563" s="5" t="s">
        <v>604</v>
      </c>
      <c r="D4563" s="5">
        <v>7089.9</v>
      </c>
      <c r="E4563" s="5">
        <v>42572.800000000003</v>
      </c>
      <c r="F4563" s="5">
        <v>5691.5</v>
      </c>
      <c r="G4563" s="5">
        <v>22877.7</v>
      </c>
      <c r="H4563" s="5">
        <v>17288.2</v>
      </c>
      <c r="I4563" s="5">
        <v>293.7</v>
      </c>
      <c r="J4563" s="5">
        <v>300.10000000000002</v>
      </c>
      <c r="K4563" s="5">
        <v>154.19999999999999</v>
      </c>
      <c r="L4563" s="5">
        <v>8128.7</v>
      </c>
      <c r="M4563" s="5">
        <v>2161.1</v>
      </c>
      <c r="N4563" s="5">
        <v>5813.4</v>
      </c>
      <c r="O4563" s="5">
        <v>352020</v>
      </c>
      <c r="P4563" s="3"/>
      <c r="Q4563" s="3"/>
    </row>
    <row r="4564" spans="1:17" x14ac:dyDescent="0.2">
      <c r="A4564" s="2">
        <v>2005</v>
      </c>
      <c r="B4564" s="1" t="s">
        <v>603</v>
      </c>
      <c r="C4564" s="2" t="s">
        <v>604</v>
      </c>
      <c r="D4564" s="2">
        <v>15637.6</v>
      </c>
      <c r="E4564" s="2">
        <v>44845.8</v>
      </c>
      <c r="F4564" s="2">
        <v>5647.6</v>
      </c>
      <c r="G4564" s="2">
        <v>24522</v>
      </c>
      <c r="H4564" s="2">
        <v>17916.599999999999</v>
      </c>
      <c r="I4564" s="2">
        <v>385.5</v>
      </c>
      <c r="J4564" s="2">
        <v>480.9</v>
      </c>
      <c r="K4564" s="2">
        <v>121.8</v>
      </c>
      <c r="L4564" s="2">
        <v>7485.7</v>
      </c>
      <c r="M4564" s="2">
        <v>2732.6</v>
      </c>
      <c r="N4564" s="2">
        <v>4631.3</v>
      </c>
      <c r="O4564" s="2">
        <v>352020</v>
      </c>
      <c r="P4564" s="3"/>
      <c r="Q4564" s="3"/>
    </row>
    <row r="4565" spans="1:17" x14ac:dyDescent="0.2">
      <c r="A4565" s="5">
        <v>2006</v>
      </c>
      <c r="B4565" s="4" t="s">
        <v>603</v>
      </c>
      <c r="C4565" s="5" t="s">
        <v>604</v>
      </c>
      <c r="D4565" s="5">
        <v>8713</v>
      </c>
      <c r="E4565" s="5">
        <v>44569.8</v>
      </c>
      <c r="F4565" s="5">
        <v>6000</v>
      </c>
      <c r="G4565" s="5">
        <v>24604</v>
      </c>
      <c r="H4565" s="5">
        <v>17559.7</v>
      </c>
      <c r="I4565" s="5">
        <v>375.1</v>
      </c>
      <c r="J4565" s="5">
        <v>764.3</v>
      </c>
      <c r="K4565" s="5">
        <v>120.5</v>
      </c>
      <c r="L4565" s="5">
        <v>6341.9</v>
      </c>
      <c r="M4565" s="5">
        <v>1787.6</v>
      </c>
      <c r="N4565" s="5">
        <v>4433.8</v>
      </c>
      <c r="O4565" s="5">
        <v>352020</v>
      </c>
      <c r="P4565" s="3"/>
      <c r="Q4565" s="3"/>
    </row>
    <row r="4566" spans="1:17" x14ac:dyDescent="0.2">
      <c r="A4566" s="2">
        <v>2007</v>
      </c>
      <c r="B4566" s="1" t="s">
        <v>603</v>
      </c>
      <c r="C4566" s="2" t="s">
        <v>604</v>
      </c>
      <c r="D4566" s="2">
        <v>8230.7999999999993</v>
      </c>
      <c r="E4566" s="2">
        <v>48350.7</v>
      </c>
      <c r="F4566" s="2">
        <v>5315.8</v>
      </c>
      <c r="G4566" s="2">
        <v>27759.3</v>
      </c>
      <c r="H4566" s="2">
        <v>18184.7</v>
      </c>
      <c r="I4566" s="2">
        <v>384.3</v>
      </c>
      <c r="J4566" s="2">
        <v>741.1</v>
      </c>
      <c r="K4566" s="2">
        <v>121.4</v>
      </c>
      <c r="L4566" s="2">
        <v>3492.1</v>
      </c>
      <c r="M4566" s="2">
        <v>95.3</v>
      </c>
      <c r="N4566" s="2">
        <v>3275.4</v>
      </c>
      <c r="O4566" s="2">
        <v>352020</v>
      </c>
      <c r="P4566" s="3"/>
      <c r="Q4566" s="3"/>
    </row>
    <row r="4567" spans="1:17" x14ac:dyDescent="0.2">
      <c r="A4567" s="5">
        <v>2008</v>
      </c>
      <c r="B4567" s="4" t="s">
        <v>603</v>
      </c>
      <c r="C4567" s="5" t="s">
        <v>604</v>
      </c>
      <c r="D4567" s="5">
        <v>5486.4</v>
      </c>
      <c r="E4567" s="5">
        <v>47195.7</v>
      </c>
      <c r="F4567" s="5">
        <v>3950.7</v>
      </c>
      <c r="G4567" s="5">
        <v>26028.6</v>
      </c>
      <c r="H4567" s="5">
        <v>18758.3</v>
      </c>
      <c r="I4567" s="5">
        <v>251.3</v>
      </c>
      <c r="J4567" s="5">
        <v>631.4</v>
      </c>
      <c r="K4567" s="5">
        <v>123.9</v>
      </c>
      <c r="L4567" s="5">
        <v>9931.7000000000007</v>
      </c>
      <c r="M4567" s="5">
        <v>1999.4</v>
      </c>
      <c r="N4567" s="5">
        <v>7808.4</v>
      </c>
      <c r="O4567" s="5">
        <v>352020</v>
      </c>
      <c r="P4567" s="3"/>
      <c r="Q4567" s="3"/>
    </row>
    <row r="4568" spans="1:17" x14ac:dyDescent="0.2">
      <c r="A4568" s="2">
        <v>2009</v>
      </c>
      <c r="B4568" s="1" t="s">
        <v>603</v>
      </c>
      <c r="C4568" s="2" t="s">
        <v>604</v>
      </c>
      <c r="D4568" s="2">
        <v>9604.5</v>
      </c>
      <c r="E4568" s="2">
        <v>112089.7</v>
      </c>
      <c r="F4568" s="2">
        <v>16823.5</v>
      </c>
      <c r="G4568" s="2">
        <v>50597.1</v>
      </c>
      <c r="H4568" s="2">
        <v>59058</v>
      </c>
      <c r="I4568" s="2">
        <v>284.5</v>
      </c>
      <c r="J4568" s="2">
        <v>210.2</v>
      </c>
      <c r="K4568" s="2">
        <v>122.9</v>
      </c>
      <c r="L4568" s="2">
        <v>15291.8</v>
      </c>
      <c r="M4568" s="2">
        <v>2267.6</v>
      </c>
      <c r="N4568" s="2">
        <v>12901.3</v>
      </c>
      <c r="O4568" s="2">
        <v>352020</v>
      </c>
      <c r="P4568" s="3"/>
      <c r="Q4568" s="3"/>
    </row>
    <row r="4569" spans="1:17" x14ac:dyDescent="0.2">
      <c r="A4569" s="5">
        <v>2010</v>
      </c>
      <c r="B4569" s="4" t="s">
        <v>603</v>
      </c>
      <c r="C4569" s="5" t="s">
        <v>604</v>
      </c>
      <c r="D4569" s="5">
        <v>12201</v>
      </c>
      <c r="E4569" s="5">
        <v>105781</v>
      </c>
      <c r="F4569" s="5">
        <v>16982</v>
      </c>
      <c r="G4569" s="5">
        <v>48976</v>
      </c>
      <c r="H4569" s="5">
        <v>54376</v>
      </c>
      <c r="I4569" s="5">
        <v>698</v>
      </c>
      <c r="J4569" s="5">
        <v>83</v>
      </c>
      <c r="K4569" s="5">
        <v>121</v>
      </c>
      <c r="L4569" s="5">
        <v>1653</v>
      </c>
      <c r="M4569" s="5">
        <v>671</v>
      </c>
      <c r="N4569" s="5">
        <v>861</v>
      </c>
      <c r="O4569" s="5">
        <v>352020</v>
      </c>
      <c r="P4569" s="3"/>
      <c r="Q4569" s="3"/>
    </row>
    <row r="4570" spans="1:17" x14ac:dyDescent="0.2">
      <c r="A4570" s="2">
        <v>2011</v>
      </c>
      <c r="B4570" s="1" t="s">
        <v>603</v>
      </c>
      <c r="C4570" s="2" t="s">
        <v>604</v>
      </c>
      <c r="D4570" s="2">
        <v>14972</v>
      </c>
      <c r="E4570" s="2">
        <v>105128</v>
      </c>
      <c r="F4570" s="2">
        <v>15549</v>
      </c>
      <c r="G4570" s="2">
        <v>48185</v>
      </c>
      <c r="H4570" s="2">
        <v>54517</v>
      </c>
      <c r="I4570" s="2">
        <v>749</v>
      </c>
      <c r="J4570" s="2">
        <v>199</v>
      </c>
      <c r="K4570" s="2">
        <v>120</v>
      </c>
      <c r="L4570" s="2">
        <v>7334</v>
      </c>
      <c r="M4570" s="2">
        <v>942</v>
      </c>
      <c r="N4570" s="2">
        <v>6272</v>
      </c>
      <c r="O4570" s="2">
        <v>352020</v>
      </c>
      <c r="P4570" s="3"/>
      <c r="Q4570" s="3"/>
    </row>
    <row r="4571" spans="1:17" x14ac:dyDescent="0.2">
      <c r="A4571" s="5">
        <v>2012</v>
      </c>
      <c r="B4571" s="4" t="s">
        <v>603</v>
      </c>
      <c r="C4571" s="5" t="s">
        <v>604</v>
      </c>
      <c r="D4571" s="5">
        <v>16141</v>
      </c>
      <c r="E4571" s="5">
        <v>106132</v>
      </c>
      <c r="F4571" s="5">
        <v>18054</v>
      </c>
      <c r="G4571" s="5">
        <v>50669</v>
      </c>
      <c r="H4571" s="5">
        <v>53020</v>
      </c>
      <c r="I4571" s="5">
        <v>714</v>
      </c>
      <c r="J4571" s="5">
        <v>232</v>
      </c>
      <c r="K4571" s="5">
        <v>131</v>
      </c>
      <c r="L4571" s="5">
        <v>8739</v>
      </c>
      <c r="M4571" s="5">
        <v>2440</v>
      </c>
      <c r="N4571" s="5">
        <v>6168</v>
      </c>
      <c r="O4571" s="5">
        <v>352020</v>
      </c>
      <c r="P4571" s="3"/>
      <c r="Q4571" s="3"/>
    </row>
    <row r="4572" spans="1:17" x14ac:dyDescent="0.2">
      <c r="A4572" s="2">
        <v>2013</v>
      </c>
      <c r="B4572" s="1" t="s">
        <v>603</v>
      </c>
      <c r="C4572" s="2" t="s">
        <v>604</v>
      </c>
      <c r="D4572" s="2">
        <v>17486</v>
      </c>
      <c r="E4572" s="2">
        <v>105645</v>
      </c>
      <c r="F4572" s="2">
        <v>22639</v>
      </c>
      <c r="G4572" s="2">
        <v>53319</v>
      </c>
      <c r="H4572" s="2">
        <v>49765</v>
      </c>
      <c r="I4572" s="2">
        <v>801</v>
      </c>
      <c r="J4572" s="2">
        <v>264</v>
      </c>
      <c r="K4572" s="2">
        <v>113</v>
      </c>
      <c r="L4572" s="2">
        <v>5545</v>
      </c>
      <c r="M4572" s="2">
        <v>1028</v>
      </c>
      <c r="N4572" s="2">
        <v>4404</v>
      </c>
      <c r="O4572" s="2">
        <v>352020</v>
      </c>
      <c r="P4572" s="3"/>
      <c r="Q4572" s="3"/>
    </row>
    <row r="4573" spans="1:17" x14ac:dyDescent="0.2">
      <c r="A4573" s="5">
        <v>2014</v>
      </c>
      <c r="B4573" s="4" t="s">
        <v>603</v>
      </c>
      <c r="C4573" s="5" t="s">
        <v>604</v>
      </c>
      <c r="D4573" s="5">
        <v>15719</v>
      </c>
      <c r="E4573" s="5">
        <v>98335</v>
      </c>
      <c r="F4573" s="5">
        <v>19699</v>
      </c>
      <c r="G4573" s="5">
        <v>49544</v>
      </c>
      <c r="H4573" s="5">
        <v>48647</v>
      </c>
      <c r="I4573" s="5">
        <v>732</v>
      </c>
      <c r="J4573" s="5">
        <v>266</v>
      </c>
      <c r="K4573" s="5">
        <v>14</v>
      </c>
      <c r="L4573" s="5">
        <v>17283</v>
      </c>
      <c r="M4573" s="5">
        <v>5349</v>
      </c>
      <c r="N4573" s="5">
        <v>11920</v>
      </c>
      <c r="O4573" s="5">
        <v>352020</v>
      </c>
      <c r="P4573" s="3"/>
      <c r="Q4573" s="3"/>
    </row>
    <row r="4574" spans="1:17" x14ac:dyDescent="0.2">
      <c r="A4574" s="2">
        <v>2015</v>
      </c>
      <c r="B4574" s="1" t="s">
        <v>603</v>
      </c>
      <c r="C4574" s="2" t="s">
        <v>604</v>
      </c>
      <c r="D4574" s="2">
        <v>13427</v>
      </c>
      <c r="E4574" s="2">
        <v>101779</v>
      </c>
      <c r="F4574" s="2">
        <v>26229</v>
      </c>
      <c r="G4574" s="2">
        <v>57012</v>
      </c>
      <c r="H4574" s="2">
        <v>44676</v>
      </c>
      <c r="I4574" s="2">
        <v>672</v>
      </c>
      <c r="J4574" s="2">
        <v>289</v>
      </c>
      <c r="K4574" s="2">
        <v>17</v>
      </c>
      <c r="L4574" s="2">
        <v>5401</v>
      </c>
      <c r="M4574" s="2">
        <v>942</v>
      </c>
      <c r="N4574" s="2">
        <v>4442</v>
      </c>
      <c r="O4574" s="2">
        <v>352020</v>
      </c>
      <c r="P4574" s="3"/>
      <c r="Q4574" s="3"/>
    </row>
    <row r="4575" spans="1:17" x14ac:dyDescent="0.2">
      <c r="A4575" s="5">
        <v>2016</v>
      </c>
      <c r="B4575" s="4" t="s">
        <v>603</v>
      </c>
      <c r="C4575" s="5" t="s">
        <v>604</v>
      </c>
      <c r="D4575" s="5">
        <v>14341</v>
      </c>
      <c r="E4575" s="5">
        <v>95377</v>
      </c>
      <c r="F4575" s="5">
        <v>24575</v>
      </c>
      <c r="G4575" s="5">
        <v>55069</v>
      </c>
      <c r="H4575" s="5">
        <v>40088</v>
      </c>
      <c r="I4575" s="5">
        <v>693</v>
      </c>
      <c r="J4575" s="5">
        <v>328</v>
      </c>
      <c r="K4575" s="5">
        <v>21</v>
      </c>
      <c r="L4575" s="5">
        <v>4659</v>
      </c>
      <c r="M4575" s="5">
        <v>718</v>
      </c>
      <c r="N4575" s="5">
        <v>3920</v>
      </c>
      <c r="O4575" s="5">
        <v>352020</v>
      </c>
      <c r="P4575" s="3"/>
      <c r="Q4575" s="3"/>
    </row>
    <row r="4576" spans="1:17" x14ac:dyDescent="0.2">
      <c r="A4576" s="2">
        <v>2017</v>
      </c>
      <c r="B4576" s="1" t="s">
        <v>603</v>
      </c>
      <c r="C4576" s="2" t="s">
        <v>604</v>
      </c>
      <c r="D4576" s="2">
        <v>8498</v>
      </c>
      <c r="E4576" s="2">
        <v>87872</v>
      </c>
      <c r="F4576" s="2">
        <v>24353</v>
      </c>
      <c r="G4576" s="2">
        <v>53303</v>
      </c>
      <c r="H4576" s="2">
        <v>34336</v>
      </c>
      <c r="I4576" s="2">
        <v>754</v>
      </c>
      <c r="J4576" s="2">
        <v>385</v>
      </c>
      <c r="K4576" s="2">
        <v>24</v>
      </c>
      <c r="L4576" s="2">
        <v>6521</v>
      </c>
      <c r="M4576" s="2">
        <v>4103</v>
      </c>
      <c r="N4576" s="2">
        <v>2394</v>
      </c>
      <c r="O4576" s="2">
        <v>352020</v>
      </c>
      <c r="P4576" s="3"/>
      <c r="Q4576" s="3"/>
    </row>
    <row r="4577" spans="1:17" x14ac:dyDescent="0.2">
      <c r="A4577" s="5">
        <v>2018</v>
      </c>
      <c r="B4577" s="4" t="s">
        <v>603</v>
      </c>
      <c r="C4577" s="5" t="s">
        <v>604</v>
      </c>
      <c r="D4577" s="5">
        <v>8864</v>
      </c>
      <c r="E4577" s="5">
        <v>82637</v>
      </c>
      <c r="F4577" s="5">
        <v>19806</v>
      </c>
      <c r="G4577" s="5">
        <v>55755</v>
      </c>
      <c r="H4577" s="5">
        <v>26701</v>
      </c>
      <c r="I4577" s="5">
        <v>772</v>
      </c>
      <c r="J4577" s="5">
        <v>343</v>
      </c>
      <c r="K4577" s="5">
        <v>-27</v>
      </c>
      <c r="L4577" s="5">
        <v>8701</v>
      </c>
      <c r="M4577" s="5">
        <v>2508</v>
      </c>
      <c r="N4577" s="5">
        <v>6220</v>
      </c>
      <c r="O4577" s="5">
        <v>352020</v>
      </c>
      <c r="P4577" s="3"/>
      <c r="Q4577" s="3"/>
    </row>
    <row r="4578" spans="1:17" x14ac:dyDescent="0.2">
      <c r="A4578" s="2">
        <v>2019</v>
      </c>
      <c r="B4578" s="1" t="s">
        <v>603</v>
      </c>
      <c r="C4578" s="2" t="s">
        <v>604</v>
      </c>
      <c r="D4578" s="2">
        <v>10450</v>
      </c>
      <c r="E4578" s="2">
        <v>84397</v>
      </c>
      <c r="F4578" s="2">
        <v>25640</v>
      </c>
      <c r="G4578" s="2">
        <v>58396</v>
      </c>
      <c r="H4578" s="2">
        <v>25907</v>
      </c>
      <c r="I4578" s="2">
        <v>893</v>
      </c>
      <c r="J4578" s="2">
        <v>274</v>
      </c>
      <c r="K4578" s="2">
        <v>-66</v>
      </c>
      <c r="L4578" s="2">
        <v>11464</v>
      </c>
      <c r="M4578" s="2">
        <v>1687</v>
      </c>
      <c r="N4578" s="2">
        <v>9843</v>
      </c>
      <c r="O4578" s="2">
        <v>352020</v>
      </c>
      <c r="P4578" s="3"/>
      <c r="Q4578" s="3"/>
    </row>
    <row r="4579" spans="1:17" x14ac:dyDescent="0.2">
      <c r="A4579" s="5">
        <v>2004</v>
      </c>
      <c r="B4579" s="4" t="s">
        <v>605</v>
      </c>
      <c r="C4579" s="5" t="s">
        <v>606</v>
      </c>
      <c r="D4579" s="5">
        <v>3369</v>
      </c>
      <c r="E4579" s="5">
        <v>23423</v>
      </c>
      <c r="F4579" s="5">
        <v>4073</v>
      </c>
      <c r="G4579" s="5">
        <v>12622</v>
      </c>
      <c r="H4579" s="5">
        <v>8111</v>
      </c>
      <c r="I4579" s="5">
        <v>262</v>
      </c>
      <c r="J4579" s="5">
        <v>45</v>
      </c>
      <c r="K4579" s="5">
        <v>525</v>
      </c>
      <c r="L4579" s="5">
        <v>2509</v>
      </c>
      <c r="M4579" s="5">
        <v>727</v>
      </c>
      <c r="N4579" s="5">
        <v>1261</v>
      </c>
      <c r="O4579" s="5">
        <v>101020</v>
      </c>
      <c r="P4579" s="3"/>
      <c r="Q4579" s="3"/>
    </row>
    <row r="4580" spans="1:17" x14ac:dyDescent="0.2">
      <c r="A4580" s="2">
        <v>2005</v>
      </c>
      <c r="B4580" s="1" t="s">
        <v>605</v>
      </c>
      <c r="C4580" s="2" t="s">
        <v>606</v>
      </c>
      <c r="D4580" s="2">
        <v>2617</v>
      </c>
      <c r="E4580" s="2">
        <v>28498</v>
      </c>
      <c r="F4580" s="2">
        <v>4013</v>
      </c>
      <c r="G4580" s="2">
        <v>16358</v>
      </c>
      <c r="H4580" s="2">
        <v>11705</v>
      </c>
      <c r="I4580" s="2">
        <v>257</v>
      </c>
      <c r="J4580" s="2">
        <v>78</v>
      </c>
      <c r="K4580" s="2">
        <v>376</v>
      </c>
      <c r="L4580" s="2">
        <v>5157</v>
      </c>
      <c r="M4580" s="2">
        <v>1730</v>
      </c>
      <c r="N4580" s="2">
        <v>3032</v>
      </c>
      <c r="O4580" s="2">
        <v>101020</v>
      </c>
      <c r="P4580" s="3"/>
      <c r="Q4580" s="3"/>
    </row>
    <row r="4581" spans="1:17" x14ac:dyDescent="0.2">
      <c r="A4581" s="5">
        <v>2006</v>
      </c>
      <c r="B4581" s="4" t="s">
        <v>605</v>
      </c>
      <c r="C4581" s="5" t="s">
        <v>606</v>
      </c>
      <c r="D4581" s="5">
        <v>2585</v>
      </c>
      <c r="E4581" s="5">
        <v>30831</v>
      </c>
      <c r="F4581" s="5">
        <v>3532</v>
      </c>
      <c r="G4581" s="5">
        <v>15706</v>
      </c>
      <c r="H4581" s="5">
        <v>14607</v>
      </c>
      <c r="I4581" s="5">
        <v>245</v>
      </c>
      <c r="J4581" s="5">
        <v>129</v>
      </c>
      <c r="K4581" s="5">
        <v>-10</v>
      </c>
      <c r="L4581" s="5">
        <v>8969</v>
      </c>
      <c r="M4581" s="5">
        <v>4022</v>
      </c>
      <c r="N4581" s="5">
        <v>5234</v>
      </c>
      <c r="O4581" s="5">
        <v>101020</v>
      </c>
      <c r="P4581" s="3"/>
      <c r="Q4581" s="3"/>
    </row>
    <row r="4582" spans="1:17" x14ac:dyDescent="0.2">
      <c r="A4582" s="2">
        <v>2007</v>
      </c>
      <c r="B4582" s="1" t="s">
        <v>605</v>
      </c>
      <c r="C4582" s="2" t="s">
        <v>606</v>
      </c>
      <c r="D4582" s="2">
        <v>1199</v>
      </c>
      <c r="E4582" s="2">
        <v>42746</v>
      </c>
      <c r="F4582" s="2">
        <v>7215</v>
      </c>
      <c r="G4582" s="2">
        <v>23523</v>
      </c>
      <c r="H4582" s="2">
        <v>19223</v>
      </c>
      <c r="I4582" s="2">
        <v>290</v>
      </c>
      <c r="J4582" s="2">
        <v>144</v>
      </c>
      <c r="K4582" s="2">
        <v>-3</v>
      </c>
      <c r="L4582" s="2">
        <v>6846</v>
      </c>
      <c r="M4582" s="2">
        <v>2901</v>
      </c>
      <c r="N4582" s="2">
        <v>3956</v>
      </c>
      <c r="O4582" s="2">
        <v>101020</v>
      </c>
      <c r="P4582" s="3"/>
      <c r="Q4582" s="3"/>
    </row>
    <row r="4583" spans="1:17" x14ac:dyDescent="0.2">
      <c r="A4583" s="5">
        <v>2008</v>
      </c>
      <c r="B4583" s="4" t="s">
        <v>605</v>
      </c>
      <c r="C4583" s="5" t="s">
        <v>606</v>
      </c>
      <c r="D4583" s="5">
        <v>1285</v>
      </c>
      <c r="E4583" s="5">
        <v>42686</v>
      </c>
      <c r="F4583" s="5">
        <v>7185</v>
      </c>
      <c r="G4583" s="5">
        <v>21277</v>
      </c>
      <c r="H4583" s="5">
        <v>21409</v>
      </c>
      <c r="I4583" s="5">
        <v>440</v>
      </c>
      <c r="J4583" s="5">
        <v>60</v>
      </c>
      <c r="K4583" s="5">
        <v>0</v>
      </c>
      <c r="L4583" s="5">
        <v>6973</v>
      </c>
      <c r="M4583" s="5">
        <v>3445</v>
      </c>
      <c r="N4583" s="5">
        <v>3528</v>
      </c>
      <c r="O4583" s="5">
        <v>101020</v>
      </c>
      <c r="P4583" s="3"/>
      <c r="Q4583" s="3"/>
    </row>
    <row r="4584" spans="1:17" x14ac:dyDescent="0.2">
      <c r="A4584" s="2">
        <v>2009</v>
      </c>
      <c r="B4584" s="1" t="s">
        <v>605</v>
      </c>
      <c r="C4584" s="2" t="s">
        <v>606</v>
      </c>
      <c r="D4584" s="2">
        <v>2057</v>
      </c>
      <c r="E4584" s="2">
        <v>47052</v>
      </c>
      <c r="F4584" s="2">
        <v>8532</v>
      </c>
      <c r="G4584" s="2">
        <v>25142</v>
      </c>
      <c r="H4584" s="2">
        <v>21910</v>
      </c>
      <c r="I4584" s="2">
        <v>510</v>
      </c>
      <c r="J4584" s="2">
        <v>11</v>
      </c>
      <c r="K4584" s="2">
        <v>0</v>
      </c>
      <c r="L4584" s="2">
        <v>3441</v>
      </c>
      <c r="M4584" s="2">
        <v>2257</v>
      </c>
      <c r="N4584" s="2">
        <v>1463</v>
      </c>
      <c r="O4584" s="2">
        <v>101020</v>
      </c>
      <c r="P4584" s="3"/>
      <c r="Q4584" s="3"/>
    </row>
    <row r="4585" spans="1:17" x14ac:dyDescent="0.2">
      <c r="A4585" s="5">
        <v>2010</v>
      </c>
      <c r="B4585" s="4" t="s">
        <v>605</v>
      </c>
      <c r="C4585" s="5" t="s">
        <v>606</v>
      </c>
      <c r="D4585" s="5">
        <v>3951</v>
      </c>
      <c r="E4585" s="5">
        <v>50014</v>
      </c>
      <c r="F4585" s="5">
        <v>7896</v>
      </c>
      <c r="G4585" s="5">
        <v>26243</v>
      </c>
      <c r="H4585" s="5">
        <v>23771</v>
      </c>
      <c r="I4585" s="5">
        <v>511</v>
      </c>
      <c r="J4585" s="5">
        <v>12</v>
      </c>
      <c r="K4585" s="5">
        <v>0</v>
      </c>
      <c r="L4585" s="5">
        <v>5122</v>
      </c>
      <c r="M4585" s="5">
        <v>2554</v>
      </c>
      <c r="N4585" s="5">
        <v>2568</v>
      </c>
      <c r="O4585" s="5">
        <v>101020</v>
      </c>
      <c r="P4585" s="3"/>
      <c r="Q4585" s="3"/>
    </row>
    <row r="4586" spans="1:17" x14ac:dyDescent="0.2">
      <c r="A4586" s="2">
        <v>2011</v>
      </c>
      <c r="B4586" s="1" t="s">
        <v>605</v>
      </c>
      <c r="C4586" s="2" t="s">
        <v>606</v>
      </c>
      <c r="D4586" s="2">
        <v>493</v>
      </c>
      <c r="E4586" s="2">
        <v>31371</v>
      </c>
      <c r="F4586" s="2">
        <v>4815</v>
      </c>
      <c r="G4586" s="2">
        <v>14212</v>
      </c>
      <c r="H4586" s="2">
        <v>17152</v>
      </c>
      <c r="I4586" s="2">
        <v>281</v>
      </c>
      <c r="J4586" s="2">
        <v>12</v>
      </c>
      <c r="K4586" s="2"/>
      <c r="L4586" s="2">
        <v>4427</v>
      </c>
      <c r="M4586" s="2">
        <v>2720</v>
      </c>
      <c r="N4586" s="2">
        <v>2946</v>
      </c>
      <c r="O4586" s="2">
        <v>101020</v>
      </c>
      <c r="P4586" s="3"/>
      <c r="Q4586" s="3"/>
    </row>
    <row r="4587" spans="1:17" x14ac:dyDescent="0.2">
      <c r="A4587" s="5">
        <v>2012</v>
      </c>
      <c r="B4587" s="4" t="s">
        <v>605</v>
      </c>
      <c r="C4587" s="5" t="s">
        <v>606</v>
      </c>
      <c r="D4587" s="5">
        <v>684</v>
      </c>
      <c r="E4587" s="5">
        <v>35306</v>
      </c>
      <c r="F4587" s="5">
        <v>6696</v>
      </c>
      <c r="G4587" s="5">
        <v>17023</v>
      </c>
      <c r="H4587" s="5">
        <v>18283</v>
      </c>
      <c r="I4587" s="5">
        <v>300</v>
      </c>
      <c r="J4587" s="5">
        <v>13</v>
      </c>
      <c r="K4587" s="5"/>
      <c r="L4587" s="5">
        <v>6113</v>
      </c>
      <c r="M4587" s="5">
        <v>4531</v>
      </c>
      <c r="N4587" s="5">
        <v>1582</v>
      </c>
      <c r="O4587" s="5">
        <v>101020</v>
      </c>
      <c r="P4587" s="3"/>
      <c r="Q4587" s="3"/>
    </row>
    <row r="4588" spans="1:17" x14ac:dyDescent="0.2">
      <c r="A4588" s="2">
        <v>2013</v>
      </c>
      <c r="B4588" s="1" t="s">
        <v>605</v>
      </c>
      <c r="C4588" s="2" t="s">
        <v>606</v>
      </c>
      <c r="D4588" s="2">
        <v>264</v>
      </c>
      <c r="E4588" s="2">
        <v>35620</v>
      </c>
      <c r="F4588" s="2">
        <v>6462</v>
      </c>
      <c r="G4588" s="2">
        <v>16276</v>
      </c>
      <c r="H4588" s="2">
        <v>19344</v>
      </c>
      <c r="I4588" s="2">
        <v>298</v>
      </c>
      <c r="J4588" s="2">
        <v>6</v>
      </c>
      <c r="K4588" s="2">
        <v>0</v>
      </c>
      <c r="L4588" s="2">
        <v>4930</v>
      </c>
      <c r="M4588" s="2">
        <v>3337</v>
      </c>
      <c r="N4588" s="2">
        <v>1753</v>
      </c>
      <c r="O4588" s="2">
        <v>101020</v>
      </c>
      <c r="P4588" s="3"/>
      <c r="Q4588" s="3"/>
    </row>
    <row r="4589" spans="1:17" x14ac:dyDescent="0.2">
      <c r="A4589" s="5">
        <v>2014</v>
      </c>
      <c r="B4589" s="4" t="s">
        <v>605</v>
      </c>
      <c r="C4589" s="5" t="s">
        <v>606</v>
      </c>
      <c r="D4589" s="5">
        <v>2398</v>
      </c>
      <c r="E4589" s="5">
        <v>36011</v>
      </c>
      <c r="F4589" s="5">
        <v>6391</v>
      </c>
      <c r="G4589" s="5">
        <v>14991</v>
      </c>
      <c r="H4589" s="5">
        <v>21020</v>
      </c>
      <c r="I4589" s="5">
        <v>285</v>
      </c>
      <c r="J4589" s="5">
        <v>7</v>
      </c>
      <c r="K4589" s="5">
        <v>0</v>
      </c>
      <c r="L4589" s="5">
        <v>1361</v>
      </c>
      <c r="M4589" s="5">
        <v>392</v>
      </c>
      <c r="N4589" s="5">
        <v>3046</v>
      </c>
      <c r="O4589" s="5">
        <v>101020</v>
      </c>
      <c r="P4589" s="3"/>
      <c r="Q4589" s="3"/>
    </row>
    <row r="4590" spans="1:17" x14ac:dyDescent="0.2">
      <c r="A4590" s="2">
        <v>2015</v>
      </c>
      <c r="B4590" s="1" t="s">
        <v>605</v>
      </c>
      <c r="C4590" s="2" t="s">
        <v>606</v>
      </c>
      <c r="D4590" s="2">
        <v>1221</v>
      </c>
      <c r="E4590" s="2">
        <v>32311</v>
      </c>
      <c r="F4590" s="2">
        <v>7277</v>
      </c>
      <c r="G4590" s="2">
        <v>13758</v>
      </c>
      <c r="H4590" s="2">
        <v>18553</v>
      </c>
      <c r="I4590" s="2">
        <v>347</v>
      </c>
      <c r="J4590" s="2">
        <v>9</v>
      </c>
      <c r="K4590" s="2">
        <v>0</v>
      </c>
      <c r="L4590" s="2">
        <v>-2958</v>
      </c>
      <c r="M4590" s="2">
        <v>-754</v>
      </c>
      <c r="N4590" s="2">
        <v>-2204</v>
      </c>
      <c r="O4590" s="2">
        <v>101020</v>
      </c>
      <c r="P4590" s="3"/>
      <c r="Q4590" s="3"/>
    </row>
    <row r="4591" spans="1:17" x14ac:dyDescent="0.2">
      <c r="A4591" s="5">
        <v>2016</v>
      </c>
      <c r="B4591" s="4" t="s">
        <v>605</v>
      </c>
      <c r="C4591" s="5" t="s">
        <v>606</v>
      </c>
      <c r="D4591" s="5">
        <v>2490</v>
      </c>
      <c r="E4591" s="5">
        <v>31094</v>
      </c>
      <c r="F4591" s="5">
        <v>7275</v>
      </c>
      <c r="G4591" s="5">
        <v>13553</v>
      </c>
      <c r="H4591" s="5">
        <v>17541</v>
      </c>
      <c r="I4591" s="5">
        <v>389</v>
      </c>
      <c r="J4591" s="5">
        <v>14</v>
      </c>
      <c r="K4591" s="5">
        <v>0</v>
      </c>
      <c r="L4591" s="5">
        <v>-1235</v>
      </c>
      <c r="M4591" s="5">
        <v>905</v>
      </c>
      <c r="N4591" s="5">
        <v>-2140</v>
      </c>
      <c r="O4591" s="5">
        <v>101020</v>
      </c>
      <c r="P4591" s="3"/>
      <c r="Q4591" s="3"/>
    </row>
    <row r="4592" spans="1:17" x14ac:dyDescent="0.2">
      <c r="A4592" s="2">
        <v>2017</v>
      </c>
      <c r="B4592" s="1" t="s">
        <v>605</v>
      </c>
      <c r="C4592" s="2" t="s">
        <v>606</v>
      </c>
      <c r="D4592" s="2">
        <v>563</v>
      </c>
      <c r="E4592" s="2">
        <v>22012</v>
      </c>
      <c r="F4592" s="2">
        <v>5494</v>
      </c>
      <c r="G4592" s="2">
        <v>10304</v>
      </c>
      <c r="H4592" s="2">
        <v>11708</v>
      </c>
      <c r="I4592" s="2">
        <v>374</v>
      </c>
      <c r="J4592" s="2">
        <v>34</v>
      </c>
      <c r="K4592" s="2">
        <v>0</v>
      </c>
      <c r="L4592" s="2">
        <v>-454</v>
      </c>
      <c r="M4592" s="2">
        <v>376</v>
      </c>
      <c r="N4592" s="2">
        <v>-5723</v>
      </c>
      <c r="O4592" s="2">
        <v>101020</v>
      </c>
      <c r="P4592" s="3"/>
      <c r="Q4592" s="3"/>
    </row>
    <row r="4593" spans="1:17" x14ac:dyDescent="0.2">
      <c r="A4593" s="5">
        <v>2018</v>
      </c>
      <c r="B4593" s="4" t="s">
        <v>605</v>
      </c>
      <c r="C4593" s="5" t="s">
        <v>606</v>
      </c>
      <c r="D4593" s="5">
        <v>1462</v>
      </c>
      <c r="E4593" s="5">
        <v>21321</v>
      </c>
      <c r="F4593" s="5">
        <v>5499</v>
      </c>
      <c r="G4593" s="5">
        <v>9193</v>
      </c>
      <c r="H4593" s="5">
        <v>12128</v>
      </c>
      <c r="I4593" s="5">
        <v>280</v>
      </c>
      <c r="J4593" s="5">
        <v>32</v>
      </c>
      <c r="K4593" s="5">
        <v>0</v>
      </c>
      <c r="L4593" s="5">
        <v>1427</v>
      </c>
      <c r="M4593" s="5">
        <v>331</v>
      </c>
      <c r="N4593" s="5">
        <v>1096</v>
      </c>
      <c r="O4593" s="5">
        <v>101020</v>
      </c>
      <c r="P4593" s="3"/>
      <c r="Q4593" s="3"/>
    </row>
    <row r="4594" spans="1:17" x14ac:dyDescent="0.2">
      <c r="A4594" s="2">
        <v>2019</v>
      </c>
      <c r="B4594" s="1" t="s">
        <v>605</v>
      </c>
      <c r="C4594" s="2" t="s">
        <v>606</v>
      </c>
      <c r="D4594" s="2">
        <v>858</v>
      </c>
      <c r="E4594" s="2">
        <v>20245</v>
      </c>
      <c r="F4594" s="2">
        <v>5709</v>
      </c>
      <c r="G4594" s="2">
        <v>8092</v>
      </c>
      <c r="H4594" s="2">
        <v>12153</v>
      </c>
      <c r="I4594" s="2">
        <v>280</v>
      </c>
      <c r="J4594" s="2">
        <v>25</v>
      </c>
      <c r="K4594" s="2">
        <v>0</v>
      </c>
      <c r="L4594" s="2">
        <v>392</v>
      </c>
      <c r="M4594" s="2">
        <v>-88</v>
      </c>
      <c r="N4594" s="2">
        <v>480</v>
      </c>
      <c r="O4594" s="2">
        <v>101020</v>
      </c>
      <c r="P4594" s="3"/>
      <c r="Q4594" s="3"/>
    </row>
    <row r="4595" spans="1:17" x14ac:dyDescent="0.2">
      <c r="A4595" s="5">
        <v>2004</v>
      </c>
      <c r="B4595" s="4" t="s">
        <v>607</v>
      </c>
      <c r="C4595" s="5" t="s">
        <v>608</v>
      </c>
      <c r="D4595" s="5">
        <v>192594</v>
      </c>
      <c r="E4595" s="5">
        <v>775410</v>
      </c>
      <c r="F4595" s="5">
        <v>95352</v>
      </c>
      <c r="G4595" s="5">
        <v>747204</v>
      </c>
      <c r="H4595" s="5">
        <v>28206</v>
      </c>
      <c r="I4595" s="5">
        <v>14904</v>
      </c>
      <c r="J4595" s="5">
        <v>0</v>
      </c>
      <c r="K4595" s="5"/>
      <c r="L4595" s="5">
        <v>6312</v>
      </c>
      <c r="M4595" s="5">
        <v>1803</v>
      </c>
      <c r="N4595" s="5">
        <v>4486</v>
      </c>
      <c r="O4595" s="5">
        <v>402030</v>
      </c>
      <c r="P4595" s="3"/>
      <c r="Q4595" s="3"/>
    </row>
    <row r="4596" spans="1:17" x14ac:dyDescent="0.2">
      <c r="A4596" s="2">
        <v>2005</v>
      </c>
      <c r="B4596" s="1" t="s">
        <v>607</v>
      </c>
      <c r="C4596" s="2" t="s">
        <v>608</v>
      </c>
      <c r="D4596" s="2">
        <v>243874</v>
      </c>
      <c r="E4596" s="2">
        <v>898523</v>
      </c>
      <c r="F4596" s="2">
        <v>110531</v>
      </c>
      <c r="G4596" s="2">
        <v>869341</v>
      </c>
      <c r="H4596" s="2">
        <v>29182</v>
      </c>
      <c r="I4596" s="2">
        <v>24425</v>
      </c>
      <c r="J4596" s="2">
        <v>0</v>
      </c>
      <c r="K4596" s="2"/>
      <c r="L4596" s="2">
        <v>7050</v>
      </c>
      <c r="M4596" s="2">
        <v>1858</v>
      </c>
      <c r="N4596" s="2">
        <v>4939</v>
      </c>
      <c r="O4596" s="2">
        <v>402030</v>
      </c>
      <c r="P4596" s="3"/>
      <c r="Q4596" s="3"/>
    </row>
    <row r="4597" spans="1:17" x14ac:dyDescent="0.2">
      <c r="A4597" s="5">
        <v>2006</v>
      </c>
      <c r="B4597" s="4" t="s">
        <v>607</v>
      </c>
      <c r="C4597" s="5" t="s">
        <v>608</v>
      </c>
      <c r="D4597" s="5">
        <v>225037</v>
      </c>
      <c r="E4597" s="5">
        <v>1120645</v>
      </c>
      <c r="F4597" s="5">
        <v>145044</v>
      </c>
      <c r="G4597" s="5">
        <v>1085281</v>
      </c>
      <c r="H4597" s="5">
        <v>35364</v>
      </c>
      <c r="I4597" s="5">
        <v>41937</v>
      </c>
      <c r="J4597" s="5">
        <v>0</v>
      </c>
      <c r="K4597" s="5"/>
      <c r="L4597" s="5">
        <v>10772</v>
      </c>
      <c r="M4597" s="5">
        <v>3275</v>
      </c>
      <c r="N4597" s="5">
        <v>7472</v>
      </c>
      <c r="O4597" s="5">
        <v>402030</v>
      </c>
      <c r="P4597" s="3"/>
      <c r="Q4597" s="3"/>
    </row>
    <row r="4598" spans="1:17" x14ac:dyDescent="0.2">
      <c r="A4598" s="2">
        <v>2007</v>
      </c>
      <c r="B4598" s="1" t="s">
        <v>607</v>
      </c>
      <c r="C4598" s="2" t="s">
        <v>608</v>
      </c>
      <c r="D4598" s="2">
        <v>214093</v>
      </c>
      <c r="E4598" s="2">
        <v>1045409</v>
      </c>
      <c r="F4598" s="2">
        <v>190624</v>
      </c>
      <c r="G4598" s="2">
        <v>1014140</v>
      </c>
      <c r="H4598" s="2">
        <v>31269</v>
      </c>
      <c r="I4598" s="2">
        <v>57302</v>
      </c>
      <c r="J4598" s="2">
        <v>0</v>
      </c>
      <c r="K4598" s="2"/>
      <c r="L4598" s="2">
        <v>3394</v>
      </c>
      <c r="M4598" s="2">
        <v>831</v>
      </c>
      <c r="N4598" s="2">
        <v>3209</v>
      </c>
      <c r="O4598" s="2">
        <v>402030</v>
      </c>
      <c r="P4598" s="3"/>
      <c r="Q4598" s="3"/>
    </row>
    <row r="4599" spans="1:17" x14ac:dyDescent="0.2">
      <c r="A4599" s="5">
        <v>2008</v>
      </c>
      <c r="B4599" s="4" t="s">
        <v>607</v>
      </c>
      <c r="C4599" s="5" t="s">
        <v>608</v>
      </c>
      <c r="D4599" s="5">
        <v>210519</v>
      </c>
      <c r="E4599" s="5">
        <v>658812</v>
      </c>
      <c r="F4599" s="5">
        <v>163437</v>
      </c>
      <c r="G4599" s="5">
        <v>607981</v>
      </c>
      <c r="H4599" s="5">
        <v>50831</v>
      </c>
      <c r="I4599" s="5">
        <v>37523</v>
      </c>
      <c r="J4599" s="5">
        <v>0</v>
      </c>
      <c r="K4599" s="5"/>
      <c r="L4599" s="5">
        <v>2287</v>
      </c>
      <c r="M4599" s="5">
        <v>480</v>
      </c>
      <c r="N4599" s="5">
        <v>1707</v>
      </c>
      <c r="O4599" s="5">
        <v>402030</v>
      </c>
      <c r="P4599" s="3"/>
      <c r="Q4599" s="3"/>
    </row>
    <row r="4600" spans="1:17" x14ac:dyDescent="0.2">
      <c r="A4600" s="2">
        <v>2009</v>
      </c>
      <c r="B4600" s="1" t="s">
        <v>607</v>
      </c>
      <c r="C4600" s="2" t="s">
        <v>608</v>
      </c>
      <c r="D4600" s="2">
        <v>198911</v>
      </c>
      <c r="E4600" s="2">
        <v>771462</v>
      </c>
      <c r="F4600" s="2">
        <v>193374</v>
      </c>
      <c r="G4600" s="2">
        <v>718682</v>
      </c>
      <c r="H4600" s="2">
        <v>46688</v>
      </c>
      <c r="I4600" s="2">
        <v>5930</v>
      </c>
      <c r="J4600" s="2">
        <v>0</v>
      </c>
      <c r="K4600" s="2">
        <v>44</v>
      </c>
      <c r="L4600" s="2">
        <v>857</v>
      </c>
      <c r="M4600" s="2">
        <v>-336</v>
      </c>
      <c r="N4600" s="2">
        <v>1346</v>
      </c>
      <c r="O4600" s="2">
        <v>402030</v>
      </c>
      <c r="P4600" s="3"/>
      <c r="Q4600" s="3"/>
    </row>
    <row r="4601" spans="1:17" x14ac:dyDescent="0.2">
      <c r="A4601" s="5">
        <v>2010</v>
      </c>
      <c r="B4601" s="4" t="s">
        <v>607</v>
      </c>
      <c r="C4601" s="5" t="s">
        <v>608</v>
      </c>
      <c r="D4601" s="5">
        <v>215048</v>
      </c>
      <c r="E4601" s="5">
        <v>807698</v>
      </c>
      <c r="F4601" s="5">
        <v>192457</v>
      </c>
      <c r="G4601" s="5">
        <v>742291</v>
      </c>
      <c r="H4601" s="5">
        <v>57211</v>
      </c>
      <c r="I4601" s="5">
        <v>6104</v>
      </c>
      <c r="J4601" s="5">
        <v>0</v>
      </c>
      <c r="K4601" s="5">
        <v>999</v>
      </c>
      <c r="L4601" s="5">
        <v>6202</v>
      </c>
      <c r="M4601" s="5">
        <v>739</v>
      </c>
      <c r="N4601" s="5">
        <v>4684</v>
      </c>
      <c r="O4601" s="5">
        <v>402030</v>
      </c>
      <c r="P4601" s="3"/>
      <c r="Q4601" s="3"/>
    </row>
    <row r="4602" spans="1:17" x14ac:dyDescent="0.2">
      <c r="A4602" s="2">
        <v>2011</v>
      </c>
      <c r="B4602" s="1" t="s">
        <v>607</v>
      </c>
      <c r="C4602" s="2" t="s">
        <v>608</v>
      </c>
      <c r="D4602" s="2">
        <v>206921</v>
      </c>
      <c r="E4602" s="2">
        <v>749898</v>
      </c>
      <c r="F4602" s="2">
        <v>184234</v>
      </c>
      <c r="G4602" s="2">
        <v>679820</v>
      </c>
      <c r="H4602" s="2">
        <v>62049</v>
      </c>
      <c r="I4602" s="2">
        <v>6671</v>
      </c>
      <c r="J4602" s="2">
        <v>0</v>
      </c>
      <c r="K4602" s="2">
        <v>535</v>
      </c>
      <c r="L4602" s="2">
        <v>6114</v>
      </c>
      <c r="M4602" s="2">
        <v>1418</v>
      </c>
      <c r="N4602" s="2">
        <v>4111</v>
      </c>
      <c r="O4602" s="2">
        <v>402030</v>
      </c>
      <c r="P4602" s="3"/>
      <c r="Q4602" s="3"/>
    </row>
    <row r="4603" spans="1:17" x14ac:dyDescent="0.2">
      <c r="A4603" s="5">
        <v>2012</v>
      </c>
      <c r="B4603" s="4" t="s">
        <v>607</v>
      </c>
      <c r="C4603" s="5" t="s">
        <v>608</v>
      </c>
      <c r="D4603" s="5">
        <v>212286</v>
      </c>
      <c r="E4603" s="5">
        <v>780960</v>
      </c>
      <c r="F4603" s="5">
        <v>169571</v>
      </c>
      <c r="G4603" s="5">
        <v>711223</v>
      </c>
      <c r="H4603" s="5">
        <v>62109</v>
      </c>
      <c r="I4603" s="5">
        <v>5743</v>
      </c>
      <c r="J4603" s="5">
        <v>0</v>
      </c>
      <c r="K4603" s="5">
        <v>648</v>
      </c>
      <c r="L4603" s="5">
        <v>515</v>
      </c>
      <c r="M4603" s="5">
        <v>-239</v>
      </c>
      <c r="N4603" s="5">
        <v>68</v>
      </c>
      <c r="O4603" s="5">
        <v>402030</v>
      </c>
      <c r="P4603" s="3"/>
      <c r="Q4603" s="3"/>
    </row>
    <row r="4604" spans="1:17" x14ac:dyDescent="0.2">
      <c r="A4604" s="2">
        <v>2013</v>
      </c>
      <c r="B4604" s="1" t="s">
        <v>607</v>
      </c>
      <c r="C4604" s="2" t="s">
        <v>608</v>
      </c>
      <c r="D4604" s="2">
        <v>217216</v>
      </c>
      <c r="E4604" s="2">
        <v>832702</v>
      </c>
      <c r="F4604" s="2">
        <v>153575</v>
      </c>
      <c r="G4604" s="2">
        <v>763672</v>
      </c>
      <c r="H4604" s="2">
        <v>65921</v>
      </c>
      <c r="I4604" s="2">
        <v>4272</v>
      </c>
      <c r="J4604" s="2">
        <v>0</v>
      </c>
      <c r="K4604" s="2">
        <v>681</v>
      </c>
      <c r="L4604" s="2">
        <v>4482</v>
      </c>
      <c r="M4604" s="2">
        <v>826</v>
      </c>
      <c r="N4604" s="2">
        <v>2932</v>
      </c>
      <c r="O4604" s="2">
        <v>402030</v>
      </c>
      <c r="P4604" s="3"/>
      <c r="Q4604" s="3"/>
    </row>
    <row r="4605" spans="1:17" x14ac:dyDescent="0.2">
      <c r="A4605" s="5">
        <v>2014</v>
      </c>
      <c r="B4605" s="4" t="s">
        <v>607</v>
      </c>
      <c r="C4605" s="5" t="s">
        <v>608</v>
      </c>
      <c r="D4605" s="5">
        <v>170879</v>
      </c>
      <c r="E4605" s="5">
        <v>801510</v>
      </c>
      <c r="F4605" s="5">
        <v>152772</v>
      </c>
      <c r="G4605" s="5">
        <v>729406</v>
      </c>
      <c r="H4605" s="5">
        <v>70900</v>
      </c>
      <c r="I4605" s="5">
        <v>3572</v>
      </c>
      <c r="J4605" s="5">
        <v>0</v>
      </c>
      <c r="K4605" s="5">
        <v>200</v>
      </c>
      <c r="L4605" s="5">
        <v>3591</v>
      </c>
      <c r="M4605" s="5">
        <v>-90</v>
      </c>
      <c r="N4605" s="5">
        <v>3467</v>
      </c>
      <c r="O4605" s="5">
        <v>402030</v>
      </c>
      <c r="P4605" s="3"/>
      <c r="Q4605" s="3"/>
    </row>
    <row r="4606" spans="1:17" x14ac:dyDescent="0.2">
      <c r="A4606" s="2">
        <v>2015</v>
      </c>
      <c r="B4606" s="1" t="s">
        <v>607</v>
      </c>
      <c r="C4606" s="2" t="s">
        <v>608</v>
      </c>
      <c r="D4606" s="2">
        <v>173209</v>
      </c>
      <c r="E4606" s="2">
        <v>787465</v>
      </c>
      <c r="F4606" s="2">
        <v>153768</v>
      </c>
      <c r="G4606" s="2">
        <v>711281</v>
      </c>
      <c r="H4606" s="2">
        <v>75182</v>
      </c>
      <c r="I4606" s="2">
        <v>2664</v>
      </c>
      <c r="J4606" s="2">
        <v>0</v>
      </c>
      <c r="K4606" s="2">
        <v>152</v>
      </c>
      <c r="L4606" s="2">
        <v>8495</v>
      </c>
      <c r="M4606" s="2">
        <v>2200</v>
      </c>
      <c r="N4606" s="2">
        <v>6127</v>
      </c>
      <c r="O4606" s="2">
        <v>402030</v>
      </c>
      <c r="P4606" s="3"/>
      <c r="Q4606" s="3"/>
    </row>
    <row r="4607" spans="1:17" x14ac:dyDescent="0.2">
      <c r="A4607" s="5">
        <v>2016</v>
      </c>
      <c r="B4607" s="4" t="s">
        <v>607</v>
      </c>
      <c r="C4607" s="5" t="s">
        <v>608</v>
      </c>
      <c r="D4607" s="5">
        <v>179315</v>
      </c>
      <c r="E4607" s="5">
        <v>814949</v>
      </c>
      <c r="F4607" s="5">
        <v>164775</v>
      </c>
      <c r="G4607" s="5">
        <v>737772</v>
      </c>
      <c r="H4607" s="5">
        <v>76050</v>
      </c>
      <c r="I4607" s="5">
        <v>3235</v>
      </c>
      <c r="J4607" s="5">
        <v>0</v>
      </c>
      <c r="K4607" s="5">
        <v>144</v>
      </c>
      <c r="L4607" s="5">
        <v>8848</v>
      </c>
      <c r="M4607" s="5">
        <v>2726</v>
      </c>
      <c r="N4607" s="5">
        <v>5979</v>
      </c>
      <c r="O4607" s="5">
        <v>402030</v>
      </c>
      <c r="P4607" s="3"/>
      <c r="Q4607" s="3"/>
    </row>
    <row r="4608" spans="1:17" x14ac:dyDescent="0.2">
      <c r="A4608" s="2">
        <v>2017</v>
      </c>
      <c r="B4608" s="1" t="s">
        <v>607</v>
      </c>
      <c r="C4608" s="2" t="s">
        <v>608</v>
      </c>
      <c r="D4608" s="2">
        <v>164653</v>
      </c>
      <c r="E4608" s="2">
        <v>851733</v>
      </c>
      <c r="F4608" s="2">
        <v>191063</v>
      </c>
      <c r="G4608" s="2">
        <v>773267</v>
      </c>
      <c r="H4608" s="2">
        <v>77391</v>
      </c>
      <c r="I4608" s="2">
        <v>5510</v>
      </c>
      <c r="J4608" s="2">
        <v>0</v>
      </c>
      <c r="K4608" s="2">
        <v>105</v>
      </c>
      <c r="L4608" s="2">
        <v>10403</v>
      </c>
      <c r="M4608" s="2">
        <v>4168</v>
      </c>
      <c r="N4608" s="2">
        <v>6111</v>
      </c>
      <c r="O4608" s="2">
        <v>402030</v>
      </c>
      <c r="P4608" s="3"/>
      <c r="Q4608" s="3"/>
    </row>
    <row r="4609" spans="1:17" x14ac:dyDescent="0.2">
      <c r="A4609" s="5">
        <v>2018</v>
      </c>
      <c r="B4609" s="4" t="s">
        <v>607</v>
      </c>
      <c r="C4609" s="5" t="s">
        <v>608</v>
      </c>
      <c r="D4609" s="5">
        <v>185718</v>
      </c>
      <c r="E4609" s="5">
        <v>853531</v>
      </c>
      <c r="F4609" s="5">
        <v>188117</v>
      </c>
      <c r="G4609" s="5">
        <v>772125</v>
      </c>
      <c r="H4609" s="5">
        <v>80246</v>
      </c>
      <c r="I4609" s="5">
        <v>8831</v>
      </c>
      <c r="J4609" s="5">
        <v>0</v>
      </c>
      <c r="K4609" s="5">
        <v>135</v>
      </c>
      <c r="L4609" s="5">
        <v>11237</v>
      </c>
      <c r="M4609" s="5">
        <v>2350</v>
      </c>
      <c r="N4609" s="5">
        <v>8748</v>
      </c>
      <c r="O4609" s="5">
        <v>402030</v>
      </c>
      <c r="P4609" s="3"/>
      <c r="Q4609" s="3"/>
    </row>
    <row r="4610" spans="1:17" x14ac:dyDescent="0.2">
      <c r="A4610" s="2">
        <v>2019</v>
      </c>
      <c r="B4610" s="1" t="s">
        <v>607</v>
      </c>
      <c r="C4610" s="2" t="s">
        <v>608</v>
      </c>
      <c r="D4610" s="2">
        <v>170395</v>
      </c>
      <c r="E4610" s="2">
        <v>895429</v>
      </c>
      <c r="F4610" s="2">
        <v>194838</v>
      </c>
      <c r="G4610" s="2">
        <v>812732</v>
      </c>
      <c r="H4610" s="2">
        <v>81549</v>
      </c>
      <c r="I4610" s="2">
        <v>10519</v>
      </c>
      <c r="J4610" s="2">
        <v>0</v>
      </c>
      <c r="K4610" s="2">
        <v>195</v>
      </c>
      <c r="L4610" s="2">
        <v>11301</v>
      </c>
      <c r="M4610" s="2">
        <v>2064</v>
      </c>
      <c r="N4610" s="2">
        <v>9042</v>
      </c>
      <c r="O4610" s="2">
        <v>402030</v>
      </c>
      <c r="P4610" s="3"/>
      <c r="Q4610" s="3"/>
    </row>
    <row r="4611" spans="1:17" x14ac:dyDescent="0.2">
      <c r="A4611" s="5">
        <v>2004</v>
      </c>
      <c r="B4611" s="4" t="s">
        <v>609</v>
      </c>
      <c r="C4611" s="5" t="s">
        <v>610</v>
      </c>
      <c r="D4611" s="5">
        <v>60592</v>
      </c>
      <c r="E4611" s="5">
        <v>92389</v>
      </c>
      <c r="F4611" s="5">
        <v>0</v>
      </c>
      <c r="G4611" s="5">
        <v>17564</v>
      </c>
      <c r="H4611" s="5">
        <v>74825</v>
      </c>
      <c r="I4611" s="5">
        <v>0</v>
      </c>
      <c r="J4611" s="5"/>
      <c r="K4611" s="5"/>
      <c r="L4611" s="5">
        <v>12196</v>
      </c>
      <c r="M4611" s="5">
        <v>4028</v>
      </c>
      <c r="N4611" s="5">
        <v>8168</v>
      </c>
      <c r="O4611" s="5">
        <v>451030</v>
      </c>
      <c r="P4611" s="3"/>
      <c r="Q4611" s="3"/>
    </row>
    <row r="4612" spans="1:17" x14ac:dyDescent="0.2">
      <c r="A4612" s="2">
        <v>2005</v>
      </c>
      <c r="B4612" s="1" t="s">
        <v>609</v>
      </c>
      <c r="C4612" s="2" t="s">
        <v>610</v>
      </c>
      <c r="D4612" s="2">
        <v>37751</v>
      </c>
      <c r="E4612" s="2">
        <v>70815</v>
      </c>
      <c r="F4612" s="2"/>
      <c r="G4612" s="2">
        <v>22700</v>
      </c>
      <c r="H4612" s="2">
        <v>48115</v>
      </c>
      <c r="I4612" s="2"/>
      <c r="J4612" s="2"/>
      <c r="K4612" s="2">
        <v>0</v>
      </c>
      <c r="L4612" s="2">
        <v>16628</v>
      </c>
      <c r="M4612" s="2">
        <v>4374</v>
      </c>
      <c r="N4612" s="2">
        <v>12254</v>
      </c>
      <c r="O4612" s="2">
        <v>451030</v>
      </c>
      <c r="P4612" s="3"/>
      <c r="Q4612" s="3"/>
    </row>
    <row r="4613" spans="1:17" x14ac:dyDescent="0.2">
      <c r="A4613" s="5">
        <v>2006</v>
      </c>
      <c r="B4613" s="4" t="s">
        <v>609</v>
      </c>
      <c r="C4613" s="5" t="s">
        <v>610</v>
      </c>
      <c r="D4613" s="5">
        <v>34161</v>
      </c>
      <c r="E4613" s="5">
        <v>69597</v>
      </c>
      <c r="F4613" s="5">
        <v>0</v>
      </c>
      <c r="G4613" s="5">
        <v>29493</v>
      </c>
      <c r="H4613" s="5">
        <v>40104</v>
      </c>
      <c r="I4613" s="5"/>
      <c r="J4613" s="5"/>
      <c r="K4613" s="5">
        <v>0</v>
      </c>
      <c r="L4613" s="5">
        <v>18262</v>
      </c>
      <c r="M4613" s="5">
        <v>5663</v>
      </c>
      <c r="N4613" s="5">
        <v>12599</v>
      </c>
      <c r="O4613" s="5">
        <v>451030</v>
      </c>
      <c r="P4613" s="3"/>
      <c r="Q4613" s="3"/>
    </row>
    <row r="4614" spans="1:17" x14ac:dyDescent="0.2">
      <c r="A4614" s="2">
        <v>2007</v>
      </c>
      <c r="B4614" s="1" t="s">
        <v>609</v>
      </c>
      <c r="C4614" s="2" t="s">
        <v>610</v>
      </c>
      <c r="D4614" s="2">
        <v>23411</v>
      </c>
      <c r="E4614" s="2">
        <v>63171</v>
      </c>
      <c r="F4614" s="2">
        <v>0</v>
      </c>
      <c r="G4614" s="2">
        <v>32074</v>
      </c>
      <c r="H4614" s="2">
        <v>31097</v>
      </c>
      <c r="I4614" s="2">
        <v>0</v>
      </c>
      <c r="J4614" s="2"/>
      <c r="K4614" s="2">
        <v>0</v>
      </c>
      <c r="L4614" s="2">
        <v>20101</v>
      </c>
      <c r="M4614" s="2">
        <v>6036</v>
      </c>
      <c r="N4614" s="2">
        <v>14065</v>
      </c>
      <c r="O4614" s="2">
        <v>451030</v>
      </c>
      <c r="P4614" s="3"/>
      <c r="Q4614" s="3"/>
    </row>
    <row r="4615" spans="1:17" x14ac:dyDescent="0.2">
      <c r="A4615" s="5">
        <v>2008</v>
      </c>
      <c r="B4615" s="4" t="s">
        <v>609</v>
      </c>
      <c r="C4615" s="5" t="s">
        <v>610</v>
      </c>
      <c r="D4615" s="5">
        <v>23662</v>
      </c>
      <c r="E4615" s="5">
        <v>72793</v>
      </c>
      <c r="F4615" s="5">
        <v>1</v>
      </c>
      <c r="G4615" s="5">
        <v>36507</v>
      </c>
      <c r="H4615" s="5">
        <v>36286</v>
      </c>
      <c r="I4615" s="5">
        <v>106</v>
      </c>
      <c r="J4615" s="5"/>
      <c r="K4615" s="5">
        <v>0</v>
      </c>
      <c r="L4615" s="5">
        <v>23814</v>
      </c>
      <c r="M4615" s="5">
        <v>6133</v>
      </c>
      <c r="N4615" s="5">
        <v>17681</v>
      </c>
      <c r="O4615" s="5">
        <v>451030</v>
      </c>
      <c r="P4615" s="3"/>
      <c r="Q4615" s="3"/>
    </row>
    <row r="4616" spans="1:17" x14ac:dyDescent="0.2">
      <c r="A4616" s="2">
        <v>2009</v>
      </c>
      <c r="B4616" s="1" t="s">
        <v>609</v>
      </c>
      <c r="C4616" s="2" t="s">
        <v>610</v>
      </c>
      <c r="D4616" s="2">
        <v>31447</v>
      </c>
      <c r="E4616" s="2">
        <v>77888</v>
      </c>
      <c r="F4616" s="2">
        <v>3759</v>
      </c>
      <c r="G4616" s="2">
        <v>38330</v>
      </c>
      <c r="H4616" s="2">
        <v>39558</v>
      </c>
      <c r="I4616" s="2">
        <v>38</v>
      </c>
      <c r="J4616" s="2"/>
      <c r="K4616" s="2">
        <v>0</v>
      </c>
      <c r="L4616" s="2">
        <v>19821</v>
      </c>
      <c r="M4616" s="2">
        <v>5252</v>
      </c>
      <c r="N4616" s="2">
        <v>14569</v>
      </c>
      <c r="O4616" s="2">
        <v>451030</v>
      </c>
      <c r="P4616" s="3"/>
      <c r="Q4616" s="3"/>
    </row>
    <row r="4617" spans="1:17" x14ac:dyDescent="0.2">
      <c r="A4617" s="5">
        <v>2010</v>
      </c>
      <c r="B4617" s="4" t="s">
        <v>609</v>
      </c>
      <c r="C4617" s="5" t="s">
        <v>610</v>
      </c>
      <c r="D4617" s="5">
        <v>36788</v>
      </c>
      <c r="E4617" s="5">
        <v>86113</v>
      </c>
      <c r="F4617" s="5">
        <v>4939</v>
      </c>
      <c r="G4617" s="5">
        <v>39938</v>
      </c>
      <c r="H4617" s="5">
        <v>46175</v>
      </c>
      <c r="I4617" s="5">
        <v>151</v>
      </c>
      <c r="J4617" s="5"/>
      <c r="K4617" s="5">
        <v>0</v>
      </c>
      <c r="L4617" s="5">
        <v>25013</v>
      </c>
      <c r="M4617" s="5">
        <v>6253</v>
      </c>
      <c r="N4617" s="5">
        <v>18760</v>
      </c>
      <c r="O4617" s="5">
        <v>451030</v>
      </c>
      <c r="P4617" s="3"/>
      <c r="Q4617" s="3"/>
    </row>
    <row r="4618" spans="1:17" x14ac:dyDescent="0.2">
      <c r="A4618" s="2">
        <v>2011</v>
      </c>
      <c r="B4618" s="1" t="s">
        <v>609</v>
      </c>
      <c r="C4618" s="2" t="s">
        <v>610</v>
      </c>
      <c r="D4618" s="2">
        <v>52772</v>
      </c>
      <c r="E4618" s="2">
        <v>108704</v>
      </c>
      <c r="F4618" s="2">
        <v>11921</v>
      </c>
      <c r="G4618" s="2">
        <v>51621</v>
      </c>
      <c r="H4618" s="2">
        <v>57083</v>
      </c>
      <c r="I4618" s="2">
        <v>295</v>
      </c>
      <c r="J4618" s="2"/>
      <c r="K4618" s="2">
        <v>0</v>
      </c>
      <c r="L4618" s="2">
        <v>28071</v>
      </c>
      <c r="M4618" s="2">
        <v>4921</v>
      </c>
      <c r="N4618" s="2">
        <v>23150</v>
      </c>
      <c r="O4618" s="2">
        <v>451030</v>
      </c>
      <c r="P4618" s="3"/>
      <c r="Q4618" s="3"/>
    </row>
    <row r="4619" spans="1:17" x14ac:dyDescent="0.2">
      <c r="A4619" s="5">
        <v>2012</v>
      </c>
      <c r="B4619" s="4" t="s">
        <v>609</v>
      </c>
      <c r="C4619" s="5" t="s">
        <v>610</v>
      </c>
      <c r="D4619" s="5">
        <v>63040</v>
      </c>
      <c r="E4619" s="5">
        <v>121271</v>
      </c>
      <c r="F4619" s="5">
        <v>11944</v>
      </c>
      <c r="G4619" s="5">
        <v>54908</v>
      </c>
      <c r="H4619" s="5">
        <v>66363</v>
      </c>
      <c r="I4619" s="5">
        <v>380</v>
      </c>
      <c r="J4619" s="5"/>
      <c r="K4619" s="5">
        <v>0</v>
      </c>
      <c r="L4619" s="5">
        <v>22267</v>
      </c>
      <c r="M4619" s="5">
        <v>5289</v>
      </c>
      <c r="N4619" s="5">
        <v>16978</v>
      </c>
      <c r="O4619" s="5">
        <v>451030</v>
      </c>
      <c r="P4619" s="3"/>
      <c r="Q4619" s="3"/>
    </row>
    <row r="4620" spans="1:17" x14ac:dyDescent="0.2">
      <c r="A4620" s="2">
        <v>2013</v>
      </c>
      <c r="B4620" s="1" t="s">
        <v>609</v>
      </c>
      <c r="C4620" s="2" t="s">
        <v>610</v>
      </c>
      <c r="D4620" s="2">
        <v>77022</v>
      </c>
      <c r="E4620" s="2">
        <v>142431</v>
      </c>
      <c r="F4620" s="2">
        <v>15600</v>
      </c>
      <c r="G4620" s="2">
        <v>63487</v>
      </c>
      <c r="H4620" s="2">
        <v>78944</v>
      </c>
      <c r="I4620" s="2">
        <v>464</v>
      </c>
      <c r="J4620" s="2"/>
      <c r="K4620" s="2">
        <v>0</v>
      </c>
      <c r="L4620" s="2">
        <v>27052</v>
      </c>
      <c r="M4620" s="2">
        <v>5189</v>
      </c>
      <c r="N4620" s="2">
        <v>21863</v>
      </c>
      <c r="O4620" s="2">
        <v>451030</v>
      </c>
      <c r="P4620" s="3"/>
      <c r="Q4620" s="3"/>
    </row>
    <row r="4621" spans="1:17" x14ac:dyDescent="0.2">
      <c r="A4621" s="5">
        <v>2014</v>
      </c>
      <c r="B4621" s="4" t="s">
        <v>609</v>
      </c>
      <c r="C4621" s="5" t="s">
        <v>610</v>
      </c>
      <c r="D4621" s="5">
        <v>85709</v>
      </c>
      <c r="E4621" s="5">
        <v>172384</v>
      </c>
      <c r="F4621" s="5">
        <v>20645</v>
      </c>
      <c r="G4621" s="5">
        <v>82600</v>
      </c>
      <c r="H4621" s="5">
        <v>89784</v>
      </c>
      <c r="I4621" s="5">
        <v>617</v>
      </c>
      <c r="J4621" s="5"/>
      <c r="K4621" s="5">
        <v>0</v>
      </c>
      <c r="L4621" s="5">
        <v>27820</v>
      </c>
      <c r="M4621" s="5">
        <v>5746</v>
      </c>
      <c r="N4621" s="5">
        <v>22074</v>
      </c>
      <c r="O4621" s="5">
        <v>451030</v>
      </c>
      <c r="P4621" s="3"/>
      <c r="Q4621" s="3"/>
    </row>
    <row r="4622" spans="1:17" x14ac:dyDescent="0.2">
      <c r="A4622" s="2">
        <v>2015</v>
      </c>
      <c r="B4622" s="1" t="s">
        <v>609</v>
      </c>
      <c r="C4622" s="2" t="s">
        <v>610</v>
      </c>
      <c r="D4622" s="2">
        <v>96526</v>
      </c>
      <c r="E4622" s="2">
        <v>176223</v>
      </c>
      <c r="F4622" s="2">
        <v>30307</v>
      </c>
      <c r="G4622" s="2">
        <v>96140</v>
      </c>
      <c r="H4622" s="2">
        <v>80083</v>
      </c>
      <c r="I4622" s="2">
        <v>806</v>
      </c>
      <c r="J4622" s="2"/>
      <c r="K4622" s="2">
        <v>0</v>
      </c>
      <c r="L4622" s="2">
        <v>18507</v>
      </c>
      <c r="M4622" s="2">
        <v>6314</v>
      </c>
      <c r="N4622" s="2">
        <v>12193</v>
      </c>
      <c r="O4622" s="2">
        <v>451030</v>
      </c>
      <c r="P4622" s="3"/>
      <c r="Q4622" s="3"/>
    </row>
    <row r="4623" spans="1:17" x14ac:dyDescent="0.2">
      <c r="A4623" s="5">
        <v>2016</v>
      </c>
      <c r="B4623" s="4" t="s">
        <v>609</v>
      </c>
      <c r="C4623" s="5" t="s">
        <v>610</v>
      </c>
      <c r="D4623" s="5">
        <v>113240</v>
      </c>
      <c r="E4623" s="5">
        <v>193694</v>
      </c>
      <c r="F4623" s="5">
        <v>41569</v>
      </c>
      <c r="G4623" s="5">
        <v>121697</v>
      </c>
      <c r="H4623" s="5">
        <v>71997</v>
      </c>
      <c r="I4623" s="5">
        <v>1301</v>
      </c>
      <c r="J4623" s="5"/>
      <c r="K4623" s="5">
        <v>0</v>
      </c>
      <c r="L4623" s="5">
        <v>19751</v>
      </c>
      <c r="M4623" s="5">
        <v>2953</v>
      </c>
      <c r="N4623" s="5">
        <v>16798</v>
      </c>
      <c r="O4623" s="5">
        <v>451030</v>
      </c>
      <c r="P4623" s="3"/>
      <c r="Q4623" s="3"/>
    </row>
    <row r="4624" spans="1:17" x14ac:dyDescent="0.2">
      <c r="A4624" s="2">
        <v>2017</v>
      </c>
      <c r="B4624" s="1" t="s">
        <v>609</v>
      </c>
      <c r="C4624" s="2" t="s">
        <v>610</v>
      </c>
      <c r="D4624" s="2">
        <v>132981</v>
      </c>
      <c r="E4624" s="2">
        <v>241086</v>
      </c>
      <c r="F4624" s="2">
        <v>79635</v>
      </c>
      <c r="G4624" s="2">
        <v>168692</v>
      </c>
      <c r="H4624" s="2">
        <v>72394</v>
      </c>
      <c r="I4624" s="2">
        <v>2303</v>
      </c>
      <c r="J4624" s="2"/>
      <c r="K4624" s="2">
        <v>0</v>
      </c>
      <c r="L4624" s="2">
        <v>23149</v>
      </c>
      <c r="M4624" s="2">
        <v>1945</v>
      </c>
      <c r="N4624" s="2">
        <v>21204</v>
      </c>
      <c r="O4624" s="2">
        <v>451030</v>
      </c>
      <c r="P4624" s="3"/>
      <c r="Q4624" s="3"/>
    </row>
    <row r="4625" spans="1:17" x14ac:dyDescent="0.2">
      <c r="A4625" s="5">
        <v>2018</v>
      </c>
      <c r="B4625" s="4" t="s">
        <v>609</v>
      </c>
      <c r="C4625" s="5" t="s">
        <v>610</v>
      </c>
      <c r="D4625" s="5">
        <v>133768</v>
      </c>
      <c r="E4625" s="5">
        <v>258848</v>
      </c>
      <c r="F4625" s="5">
        <v>87508</v>
      </c>
      <c r="G4625" s="5">
        <v>176130</v>
      </c>
      <c r="H4625" s="5">
        <v>82718</v>
      </c>
      <c r="I4625" s="5">
        <v>2733</v>
      </c>
      <c r="J4625" s="5"/>
      <c r="K4625" s="5">
        <v>0</v>
      </c>
      <c r="L4625" s="5">
        <v>36474</v>
      </c>
      <c r="M4625" s="5">
        <v>19903</v>
      </c>
      <c r="N4625" s="5">
        <v>16571</v>
      </c>
      <c r="O4625" s="5">
        <v>451030</v>
      </c>
      <c r="P4625" s="3"/>
      <c r="Q4625" s="3"/>
    </row>
    <row r="4626" spans="1:17" x14ac:dyDescent="0.2">
      <c r="A4626" s="2">
        <v>2019</v>
      </c>
      <c r="B4626" s="1" t="s">
        <v>609</v>
      </c>
      <c r="C4626" s="2" t="s">
        <v>610</v>
      </c>
      <c r="D4626" s="2">
        <v>133819</v>
      </c>
      <c r="E4626" s="2">
        <v>286556</v>
      </c>
      <c r="F4626" s="2">
        <v>86455</v>
      </c>
      <c r="G4626" s="2">
        <v>184226</v>
      </c>
      <c r="H4626" s="2">
        <v>102330</v>
      </c>
      <c r="I4626" s="2">
        <v>2686</v>
      </c>
      <c r="J4626" s="2"/>
      <c r="K4626" s="2">
        <v>0</v>
      </c>
      <c r="L4626" s="2">
        <v>43688</v>
      </c>
      <c r="M4626" s="2">
        <v>4448</v>
      </c>
      <c r="N4626" s="2">
        <v>39240</v>
      </c>
      <c r="O4626" s="2">
        <v>451030</v>
      </c>
      <c r="P4626" s="3"/>
      <c r="Q4626" s="3"/>
    </row>
    <row r="4627" spans="1:17" x14ac:dyDescent="0.2">
      <c r="A4627" s="5">
        <v>2004</v>
      </c>
      <c r="B4627" s="4" t="s">
        <v>611</v>
      </c>
      <c r="C4627" s="5" t="s">
        <v>612</v>
      </c>
      <c r="D4627" s="5">
        <v>10708</v>
      </c>
      <c r="E4627" s="5">
        <v>30889</v>
      </c>
      <c r="F4627" s="5">
        <v>4978</v>
      </c>
      <c r="G4627" s="5">
        <v>17558</v>
      </c>
      <c r="H4627" s="5">
        <v>13331</v>
      </c>
      <c r="I4627" s="5">
        <v>353</v>
      </c>
      <c r="J4627" s="5">
        <v>154</v>
      </c>
      <c r="K4627" s="5"/>
      <c r="L4627" s="5">
        <v>3252</v>
      </c>
      <c r="M4627" s="5">
        <v>1061</v>
      </c>
      <c r="N4627" s="5">
        <v>1532</v>
      </c>
      <c r="O4627" s="5">
        <v>452010</v>
      </c>
      <c r="P4627" s="3"/>
      <c r="Q4627" s="3"/>
    </row>
    <row r="4628" spans="1:17" x14ac:dyDescent="0.2">
      <c r="A4628" s="2">
        <v>2005</v>
      </c>
      <c r="B4628" s="1" t="s">
        <v>611</v>
      </c>
      <c r="C4628" s="2" t="s">
        <v>612</v>
      </c>
      <c r="D4628" s="2">
        <v>14785</v>
      </c>
      <c r="E4628" s="2">
        <v>35649</v>
      </c>
      <c r="F4628" s="2">
        <v>3925</v>
      </c>
      <c r="G4628" s="2">
        <v>18976</v>
      </c>
      <c r="H4628" s="2">
        <v>16673</v>
      </c>
      <c r="I4628" s="2">
        <v>325</v>
      </c>
      <c r="J4628" s="2">
        <v>396</v>
      </c>
      <c r="K4628" s="2"/>
      <c r="L4628" s="2">
        <v>6520</v>
      </c>
      <c r="M4628" s="2">
        <v>1921</v>
      </c>
      <c r="N4628" s="2">
        <v>4578</v>
      </c>
      <c r="O4628" s="2">
        <v>452010</v>
      </c>
      <c r="P4628" s="3"/>
      <c r="Q4628" s="3"/>
    </row>
    <row r="4629" spans="1:17" x14ac:dyDescent="0.2">
      <c r="A4629" s="5">
        <v>2006</v>
      </c>
      <c r="B4629" s="4" t="s">
        <v>611</v>
      </c>
      <c r="C4629" s="5" t="s">
        <v>612</v>
      </c>
      <c r="D4629" s="5">
        <v>15640</v>
      </c>
      <c r="E4629" s="5">
        <v>38593</v>
      </c>
      <c r="F4629" s="5">
        <v>4026</v>
      </c>
      <c r="G4629" s="5">
        <v>21451</v>
      </c>
      <c r="H4629" s="5">
        <v>17142</v>
      </c>
      <c r="I4629" s="5">
        <v>335</v>
      </c>
      <c r="J4629" s="5">
        <v>661</v>
      </c>
      <c r="K4629" s="5"/>
      <c r="L4629" s="5">
        <v>4610</v>
      </c>
      <c r="M4629" s="5">
        <v>1349</v>
      </c>
      <c r="N4629" s="5">
        <v>3661</v>
      </c>
      <c r="O4629" s="5">
        <v>452010</v>
      </c>
      <c r="P4629" s="3"/>
      <c r="Q4629" s="3"/>
    </row>
    <row r="4630" spans="1:17" x14ac:dyDescent="0.2">
      <c r="A4630" s="2">
        <v>2007</v>
      </c>
      <c r="B4630" s="1" t="s">
        <v>611</v>
      </c>
      <c r="C4630" s="2" t="s">
        <v>612</v>
      </c>
      <c r="D4630" s="2">
        <v>8606</v>
      </c>
      <c r="E4630" s="2">
        <v>34812</v>
      </c>
      <c r="F4630" s="2">
        <v>4189</v>
      </c>
      <c r="G4630" s="2">
        <v>19365</v>
      </c>
      <c r="H4630" s="2">
        <v>15447</v>
      </c>
      <c r="I4630" s="2">
        <v>365</v>
      </c>
      <c r="J4630" s="2">
        <v>456</v>
      </c>
      <c r="K4630" s="2"/>
      <c r="L4630" s="2">
        <v>-390</v>
      </c>
      <c r="M4630" s="2">
        <v>-285</v>
      </c>
      <c r="N4630" s="2">
        <v>-49</v>
      </c>
      <c r="O4630" s="2">
        <v>452010</v>
      </c>
      <c r="P4630" s="3"/>
      <c r="Q4630" s="3"/>
    </row>
    <row r="4631" spans="1:17" x14ac:dyDescent="0.2">
      <c r="A4631" s="5">
        <v>2008</v>
      </c>
      <c r="B4631" s="4" t="s">
        <v>611</v>
      </c>
      <c r="C4631" s="5" t="s">
        <v>612</v>
      </c>
      <c r="D4631" s="5">
        <v>6979</v>
      </c>
      <c r="E4631" s="5">
        <v>27869</v>
      </c>
      <c r="F4631" s="5">
        <v>4095</v>
      </c>
      <c r="G4631" s="5">
        <v>18362</v>
      </c>
      <c r="H4631" s="5">
        <v>9507</v>
      </c>
      <c r="I4631" s="5">
        <v>313</v>
      </c>
      <c r="J4631" s="5">
        <v>272</v>
      </c>
      <c r="K4631" s="5"/>
      <c r="L4631" s="5">
        <v>-2637</v>
      </c>
      <c r="M4631" s="5">
        <v>1607</v>
      </c>
      <c r="N4631" s="5">
        <v>-4244</v>
      </c>
      <c r="O4631" s="5">
        <v>452010</v>
      </c>
      <c r="P4631" s="3"/>
      <c r="Q4631" s="3"/>
    </row>
    <row r="4632" spans="1:17" x14ac:dyDescent="0.2">
      <c r="A4632" s="2">
        <v>2009</v>
      </c>
      <c r="B4632" s="1" t="s">
        <v>611</v>
      </c>
      <c r="C4632" s="2" t="s">
        <v>612</v>
      </c>
      <c r="D4632" s="2">
        <v>7963</v>
      </c>
      <c r="E4632" s="2">
        <v>25603</v>
      </c>
      <c r="F4632" s="2">
        <v>3896</v>
      </c>
      <c r="G4632" s="2">
        <v>15720</v>
      </c>
      <c r="H4632" s="2">
        <v>9775</v>
      </c>
      <c r="I4632" s="2">
        <v>213</v>
      </c>
      <c r="J4632" s="2">
        <v>81</v>
      </c>
      <c r="K4632" s="2">
        <v>23</v>
      </c>
      <c r="L4632" s="2">
        <v>-165</v>
      </c>
      <c r="M4632" s="2">
        <v>-77</v>
      </c>
      <c r="N4632" s="2">
        <v>-51</v>
      </c>
      <c r="O4632" s="2">
        <v>452010</v>
      </c>
      <c r="P4632" s="3"/>
      <c r="Q4632" s="3"/>
    </row>
    <row r="4633" spans="1:17" x14ac:dyDescent="0.2">
      <c r="A4633" s="5">
        <v>2010</v>
      </c>
      <c r="B4633" s="4" t="s">
        <v>611</v>
      </c>
      <c r="C4633" s="5" t="s">
        <v>612</v>
      </c>
      <c r="D4633" s="5">
        <v>8863</v>
      </c>
      <c r="E4633" s="5">
        <v>25577</v>
      </c>
      <c r="F4633" s="5">
        <v>2799</v>
      </c>
      <c r="G4633" s="5">
        <v>14590</v>
      </c>
      <c r="H4633" s="5">
        <v>10885</v>
      </c>
      <c r="I4633" s="5">
        <v>220</v>
      </c>
      <c r="J4633" s="5">
        <v>89</v>
      </c>
      <c r="K4633" s="5">
        <v>17</v>
      </c>
      <c r="L4633" s="5">
        <v>677</v>
      </c>
      <c r="M4633" s="5">
        <v>406</v>
      </c>
      <c r="N4633" s="5">
        <v>633</v>
      </c>
      <c r="O4633" s="5">
        <v>452010</v>
      </c>
      <c r="P4633" s="3"/>
      <c r="Q4633" s="3"/>
    </row>
    <row r="4634" spans="1:17" x14ac:dyDescent="0.2">
      <c r="A4634" s="2">
        <v>2011</v>
      </c>
      <c r="B4634" s="1" t="s">
        <v>611</v>
      </c>
      <c r="C4634" s="2" t="s">
        <v>612</v>
      </c>
      <c r="D4634" s="2">
        <v>5091</v>
      </c>
      <c r="E4634" s="2">
        <v>13929</v>
      </c>
      <c r="F4634" s="2">
        <v>1535</v>
      </c>
      <c r="G4634" s="2">
        <v>8655</v>
      </c>
      <c r="H4634" s="2">
        <v>5214</v>
      </c>
      <c r="I4634" s="2">
        <v>132</v>
      </c>
      <c r="J4634" s="2">
        <v>58</v>
      </c>
      <c r="K4634" s="2">
        <v>-6</v>
      </c>
      <c r="L4634" s="2">
        <v>738</v>
      </c>
      <c r="M4634" s="2">
        <v>-3</v>
      </c>
      <c r="N4634" s="2">
        <v>1158</v>
      </c>
      <c r="O4634" s="2">
        <v>452010</v>
      </c>
      <c r="P4634" s="3"/>
      <c r="Q4634" s="3"/>
    </row>
    <row r="4635" spans="1:17" x14ac:dyDescent="0.2">
      <c r="A4635" s="5">
        <v>2012</v>
      </c>
      <c r="B4635" s="4" t="s">
        <v>611</v>
      </c>
      <c r="C4635" s="5" t="s">
        <v>612</v>
      </c>
      <c r="D4635" s="5">
        <v>3603</v>
      </c>
      <c r="E4635" s="5">
        <v>12679</v>
      </c>
      <c r="F4635" s="5">
        <v>1863</v>
      </c>
      <c r="G4635" s="5">
        <v>9389</v>
      </c>
      <c r="H4635" s="5">
        <v>3265</v>
      </c>
      <c r="I4635" s="5">
        <v>108</v>
      </c>
      <c r="J4635" s="5">
        <v>42</v>
      </c>
      <c r="K4635" s="5">
        <v>0</v>
      </c>
      <c r="L4635" s="5">
        <v>1215</v>
      </c>
      <c r="M4635" s="5">
        <v>337</v>
      </c>
      <c r="N4635" s="5">
        <v>881</v>
      </c>
      <c r="O4635" s="5">
        <v>452010</v>
      </c>
      <c r="P4635" s="3"/>
      <c r="Q4635" s="3"/>
    </row>
    <row r="4636" spans="1:17" x14ac:dyDescent="0.2">
      <c r="A4636" s="2">
        <v>2013</v>
      </c>
      <c r="B4636" s="1" t="s">
        <v>611</v>
      </c>
      <c r="C4636" s="2" t="s">
        <v>612</v>
      </c>
      <c r="D4636" s="2">
        <v>3227</v>
      </c>
      <c r="E4636" s="2">
        <v>11851</v>
      </c>
      <c r="F4636" s="2">
        <v>2461</v>
      </c>
      <c r="G4636" s="2">
        <v>8162</v>
      </c>
      <c r="H4636" s="2">
        <v>3659</v>
      </c>
      <c r="I4636" s="2">
        <v>132</v>
      </c>
      <c r="J4636" s="2">
        <v>19</v>
      </c>
      <c r="K4636" s="2">
        <v>6</v>
      </c>
      <c r="L4636" s="2">
        <v>1145</v>
      </c>
      <c r="M4636" s="2">
        <v>40</v>
      </c>
      <c r="N4636" s="2">
        <v>1099</v>
      </c>
      <c r="O4636" s="2">
        <v>452010</v>
      </c>
      <c r="P4636" s="3"/>
      <c r="Q4636" s="3"/>
    </row>
    <row r="4637" spans="1:17" x14ac:dyDescent="0.2">
      <c r="A4637" s="5">
        <v>2014</v>
      </c>
      <c r="B4637" s="4" t="s">
        <v>611</v>
      </c>
      <c r="C4637" s="5" t="s">
        <v>612</v>
      </c>
      <c r="D4637" s="5">
        <v>3954</v>
      </c>
      <c r="E4637" s="5">
        <v>10423</v>
      </c>
      <c r="F4637" s="5">
        <v>3400</v>
      </c>
      <c r="G4637" s="5">
        <v>7657</v>
      </c>
      <c r="H4637" s="5">
        <v>2735</v>
      </c>
      <c r="I4637" s="5">
        <v>147</v>
      </c>
      <c r="J4637" s="5">
        <v>21</v>
      </c>
      <c r="K4637" s="5">
        <v>1</v>
      </c>
      <c r="L4637" s="5">
        <v>-1161</v>
      </c>
      <c r="M4637" s="5">
        <v>-465</v>
      </c>
      <c r="N4637" s="5">
        <v>1299</v>
      </c>
      <c r="O4637" s="5">
        <v>452010</v>
      </c>
      <c r="P4637" s="3"/>
      <c r="Q4637" s="3"/>
    </row>
    <row r="4638" spans="1:17" x14ac:dyDescent="0.2">
      <c r="A4638" s="2">
        <v>2015</v>
      </c>
      <c r="B4638" s="1" t="s">
        <v>611</v>
      </c>
      <c r="C4638" s="2" t="s">
        <v>612</v>
      </c>
      <c r="D4638" s="2">
        <v>2381</v>
      </c>
      <c r="E4638" s="2">
        <v>8387</v>
      </c>
      <c r="F4638" s="2">
        <v>4390</v>
      </c>
      <c r="G4638" s="2">
        <v>8483</v>
      </c>
      <c r="H4638" s="2">
        <v>-106</v>
      </c>
      <c r="I4638" s="2">
        <v>186</v>
      </c>
      <c r="J4638" s="2">
        <v>13</v>
      </c>
      <c r="K4638" s="2">
        <v>3</v>
      </c>
      <c r="L4638" s="2">
        <v>917</v>
      </c>
      <c r="M4638" s="2">
        <v>274</v>
      </c>
      <c r="N4638" s="2">
        <v>610</v>
      </c>
      <c r="O4638" s="2">
        <v>452010</v>
      </c>
      <c r="P4638" s="3"/>
      <c r="Q4638" s="3"/>
    </row>
    <row r="4639" spans="1:17" x14ac:dyDescent="0.2">
      <c r="A4639" s="5">
        <v>2016</v>
      </c>
      <c r="B4639" s="4" t="s">
        <v>611</v>
      </c>
      <c r="C4639" s="5" t="s">
        <v>612</v>
      </c>
      <c r="D4639" s="5">
        <v>1076</v>
      </c>
      <c r="E4639" s="5">
        <v>8463</v>
      </c>
      <c r="F4639" s="5">
        <v>4396</v>
      </c>
      <c r="G4639" s="5">
        <v>9415</v>
      </c>
      <c r="H4639" s="5">
        <v>-964</v>
      </c>
      <c r="I4639" s="5">
        <v>225</v>
      </c>
      <c r="J4639" s="5">
        <v>20</v>
      </c>
      <c r="K4639" s="5">
        <v>2</v>
      </c>
      <c r="L4639" s="5">
        <v>844</v>
      </c>
      <c r="M4639" s="5">
        <v>282</v>
      </c>
      <c r="N4639" s="5">
        <v>560</v>
      </c>
      <c r="O4639" s="5">
        <v>452010</v>
      </c>
      <c r="P4639" s="3"/>
      <c r="Q4639" s="3"/>
    </row>
    <row r="4640" spans="1:17" x14ac:dyDescent="0.2">
      <c r="A4640" s="2">
        <v>2017</v>
      </c>
      <c r="B4640" s="1" t="s">
        <v>611</v>
      </c>
      <c r="C4640" s="2" t="s">
        <v>612</v>
      </c>
      <c r="D4640" s="2">
        <v>1268</v>
      </c>
      <c r="E4640" s="2">
        <v>8208</v>
      </c>
      <c r="F4640" s="2">
        <v>4471</v>
      </c>
      <c r="G4640" s="2">
        <v>9935</v>
      </c>
      <c r="H4640" s="2">
        <v>-1742</v>
      </c>
      <c r="I4640" s="2">
        <v>215</v>
      </c>
      <c r="J4640" s="2">
        <v>14</v>
      </c>
      <c r="K4640" s="2">
        <v>4</v>
      </c>
      <c r="L4640" s="2">
        <v>1076</v>
      </c>
      <c r="M4640" s="2">
        <v>1227</v>
      </c>
      <c r="N4640" s="2">
        <v>-155</v>
      </c>
      <c r="O4640" s="2">
        <v>452010</v>
      </c>
      <c r="P4640" s="3"/>
      <c r="Q4640" s="3"/>
    </row>
    <row r="4641" spans="1:17" x14ac:dyDescent="0.2">
      <c r="A4641" s="5">
        <v>2018</v>
      </c>
      <c r="B4641" s="4" t="s">
        <v>611</v>
      </c>
      <c r="C4641" s="5" t="s">
        <v>612</v>
      </c>
      <c r="D4641" s="5">
        <v>1257</v>
      </c>
      <c r="E4641" s="5">
        <v>9409</v>
      </c>
      <c r="F4641" s="5">
        <v>5320</v>
      </c>
      <c r="G4641" s="5">
        <v>10685</v>
      </c>
      <c r="H4641" s="5">
        <v>-1293</v>
      </c>
      <c r="I4641" s="5">
        <v>240</v>
      </c>
      <c r="J4641" s="5">
        <v>18</v>
      </c>
      <c r="K4641" s="5">
        <v>3</v>
      </c>
      <c r="L4641" s="5">
        <v>1102</v>
      </c>
      <c r="M4641" s="5">
        <v>133</v>
      </c>
      <c r="N4641" s="5">
        <v>966</v>
      </c>
      <c r="O4641" s="5">
        <v>452010</v>
      </c>
      <c r="P4641" s="3"/>
      <c r="Q4641" s="3"/>
    </row>
    <row r="4642" spans="1:17" x14ac:dyDescent="0.2">
      <c r="A4642" s="2">
        <v>2019</v>
      </c>
      <c r="B4642" s="1" t="s">
        <v>611</v>
      </c>
      <c r="C4642" s="2" t="s">
        <v>612</v>
      </c>
      <c r="D4642" s="2">
        <v>1001</v>
      </c>
      <c r="E4642" s="2">
        <v>10642</v>
      </c>
      <c r="F4642" s="2">
        <v>5748</v>
      </c>
      <c r="G4642" s="2">
        <v>11325</v>
      </c>
      <c r="H4642" s="2">
        <v>-700</v>
      </c>
      <c r="I4642" s="2">
        <v>237</v>
      </c>
      <c r="J4642" s="2">
        <v>17</v>
      </c>
      <c r="K4642" s="2">
        <v>3</v>
      </c>
      <c r="L4642" s="2">
        <v>1001</v>
      </c>
      <c r="M4642" s="2">
        <v>130</v>
      </c>
      <c r="N4642" s="2">
        <v>868</v>
      </c>
      <c r="O4642" s="2">
        <v>452010</v>
      </c>
      <c r="P4642" s="3"/>
      <c r="Q4642" s="3"/>
    </row>
    <row r="4643" spans="1:17" x14ac:dyDescent="0.2">
      <c r="A4643" s="5">
        <v>2004</v>
      </c>
      <c r="B4643" s="4" t="s">
        <v>613</v>
      </c>
      <c r="C4643" s="5" t="s">
        <v>614</v>
      </c>
      <c r="D4643" s="5">
        <v>1374.046</v>
      </c>
      <c r="E4643" s="5">
        <v>52938.720999999998</v>
      </c>
      <c r="F4643" s="5"/>
      <c r="G4643" s="5">
        <v>47209.107000000004</v>
      </c>
      <c r="H4643" s="5">
        <v>5729.6139999999996</v>
      </c>
      <c r="I4643" s="5"/>
      <c r="J4643" s="5"/>
      <c r="K4643" s="5">
        <v>0</v>
      </c>
      <c r="L4643" s="5">
        <v>1066.5229999999999</v>
      </c>
      <c r="M4643" s="5">
        <v>344.00200000000001</v>
      </c>
      <c r="N4643" s="5">
        <v>722.52099999999996</v>
      </c>
      <c r="O4643" s="5">
        <v>401010</v>
      </c>
      <c r="P4643" s="3"/>
      <c r="Q4643" s="3"/>
    </row>
    <row r="4644" spans="1:17" x14ac:dyDescent="0.2">
      <c r="A4644" s="2">
        <v>2005</v>
      </c>
      <c r="B4644" s="1" t="s">
        <v>613</v>
      </c>
      <c r="C4644" s="2" t="s">
        <v>614</v>
      </c>
      <c r="D4644" s="2">
        <v>1498.867</v>
      </c>
      <c r="E4644" s="2">
        <v>55146.406000000003</v>
      </c>
      <c r="F4644" s="2"/>
      <c r="G4644" s="2">
        <v>49270.02</v>
      </c>
      <c r="H4644" s="2">
        <v>5876.3860000000004</v>
      </c>
      <c r="I4644" s="2"/>
      <c r="J4644" s="2"/>
      <c r="K4644" s="2">
        <v>0</v>
      </c>
      <c r="L4644" s="2">
        <v>1170.9190000000001</v>
      </c>
      <c r="M4644" s="2">
        <v>388.73599999999999</v>
      </c>
      <c r="N4644" s="2">
        <v>782.18299999999999</v>
      </c>
      <c r="O4644" s="2">
        <v>401010</v>
      </c>
      <c r="P4644" s="3"/>
      <c r="Q4644" s="3"/>
    </row>
    <row r="4645" spans="1:17" x14ac:dyDescent="0.2">
      <c r="A4645" s="5">
        <v>2006</v>
      </c>
      <c r="B4645" s="4" t="s">
        <v>613</v>
      </c>
      <c r="C4645" s="5" t="s">
        <v>614</v>
      </c>
      <c r="D4645" s="5">
        <v>1731.6030000000001</v>
      </c>
      <c r="E4645" s="5">
        <v>57064.904999999999</v>
      </c>
      <c r="F4645" s="5"/>
      <c r="G4645" s="5">
        <v>50783.81</v>
      </c>
      <c r="H4645" s="5">
        <v>6281.0950000000003</v>
      </c>
      <c r="I4645" s="5"/>
      <c r="J4645" s="5"/>
      <c r="K4645" s="5">
        <v>0</v>
      </c>
      <c r="L4645" s="5">
        <v>1231.6420000000001</v>
      </c>
      <c r="M4645" s="5">
        <v>392.45299999999997</v>
      </c>
      <c r="N4645" s="5">
        <v>839.18899999999996</v>
      </c>
      <c r="O4645" s="5">
        <v>401010</v>
      </c>
      <c r="P4645" s="3"/>
      <c r="Q4645" s="3"/>
    </row>
    <row r="4646" spans="1:17" x14ac:dyDescent="0.2">
      <c r="A4646" s="2">
        <v>2007</v>
      </c>
      <c r="B4646" s="1" t="s">
        <v>613</v>
      </c>
      <c r="C4646" s="2" t="s">
        <v>614</v>
      </c>
      <c r="D4646" s="2">
        <v>1785.9780000000001</v>
      </c>
      <c r="E4646" s="2">
        <v>64875.639000000003</v>
      </c>
      <c r="F4646" s="2"/>
      <c r="G4646" s="2">
        <v>58390.383000000002</v>
      </c>
      <c r="H4646" s="2">
        <v>6485.2560000000003</v>
      </c>
      <c r="I4646" s="2"/>
      <c r="J4646" s="2"/>
      <c r="K4646" s="2">
        <v>0</v>
      </c>
      <c r="L4646" s="2">
        <v>963.53700000000003</v>
      </c>
      <c r="M4646" s="2">
        <v>309.27800000000002</v>
      </c>
      <c r="N4646" s="2">
        <v>654.25900000000001</v>
      </c>
      <c r="O4646" s="2">
        <v>401010</v>
      </c>
      <c r="P4646" s="3"/>
      <c r="Q4646" s="3"/>
    </row>
    <row r="4647" spans="1:17" x14ac:dyDescent="0.2">
      <c r="A4647" s="5">
        <v>2008</v>
      </c>
      <c r="B4647" s="4" t="s">
        <v>613</v>
      </c>
      <c r="C4647" s="5" t="s">
        <v>614</v>
      </c>
      <c r="D4647" s="5">
        <v>1668.4349999999999</v>
      </c>
      <c r="E4647" s="5">
        <v>65815.756999999998</v>
      </c>
      <c r="F4647" s="5"/>
      <c r="G4647" s="5">
        <v>59031.025999999998</v>
      </c>
      <c r="H4647" s="5">
        <v>6784.7309999999998</v>
      </c>
      <c r="I4647" s="5"/>
      <c r="J4647" s="5"/>
      <c r="K4647" s="5">
        <v>0</v>
      </c>
      <c r="L4647" s="5">
        <v>739.779</v>
      </c>
      <c r="M4647" s="5">
        <v>183.892</v>
      </c>
      <c r="N4647" s="5">
        <v>555.88699999999994</v>
      </c>
      <c r="O4647" s="5">
        <v>401010</v>
      </c>
      <c r="P4647" s="3"/>
      <c r="Q4647" s="3"/>
    </row>
    <row r="4648" spans="1:17" x14ac:dyDescent="0.2">
      <c r="A4648" s="2">
        <v>2009</v>
      </c>
      <c r="B4648" s="1" t="s">
        <v>613</v>
      </c>
      <c r="C4648" s="2" t="s">
        <v>614</v>
      </c>
      <c r="D4648" s="2">
        <v>1379.6769999999999</v>
      </c>
      <c r="E4648" s="2">
        <v>68880.399000000005</v>
      </c>
      <c r="F4648" s="2"/>
      <c r="G4648" s="2">
        <v>61127.491999999998</v>
      </c>
      <c r="H4648" s="2">
        <v>7752.9070000000002</v>
      </c>
      <c r="I4648" s="2"/>
      <c r="J4648" s="2"/>
      <c r="K4648" s="2">
        <v>0</v>
      </c>
      <c r="L4648" s="2">
        <v>519.29100000000005</v>
      </c>
      <c r="M4648" s="2">
        <v>139.4</v>
      </c>
      <c r="N4648" s="2">
        <v>379.89100000000002</v>
      </c>
      <c r="O4648" s="2">
        <v>401010</v>
      </c>
      <c r="P4648" s="3"/>
      <c r="Q4648" s="3"/>
    </row>
    <row r="4649" spans="1:17" x14ac:dyDescent="0.2">
      <c r="A4649" s="5">
        <v>2010</v>
      </c>
      <c r="B4649" s="4" t="s">
        <v>613</v>
      </c>
      <c r="C4649" s="5" t="s">
        <v>614</v>
      </c>
      <c r="D4649" s="5">
        <v>1034.9770000000001</v>
      </c>
      <c r="E4649" s="5">
        <v>68021.263000000006</v>
      </c>
      <c r="F4649" s="5"/>
      <c r="G4649" s="5">
        <v>59663.567999999999</v>
      </c>
      <c r="H4649" s="5">
        <v>8357.6949999999997</v>
      </c>
      <c r="I4649" s="5"/>
      <c r="J4649" s="5"/>
      <c r="K4649" s="5">
        <v>0</v>
      </c>
      <c r="L4649" s="5">
        <v>1092.789</v>
      </c>
      <c r="M4649" s="5">
        <v>356.62799999999999</v>
      </c>
      <c r="N4649" s="5">
        <v>736.16099999999994</v>
      </c>
      <c r="O4649" s="5">
        <v>401010</v>
      </c>
      <c r="P4649" s="3"/>
      <c r="Q4649" s="3"/>
    </row>
    <row r="4650" spans="1:17" x14ac:dyDescent="0.2">
      <c r="A4650" s="2">
        <v>2011</v>
      </c>
      <c r="B4650" s="1" t="s">
        <v>613</v>
      </c>
      <c r="C4650" s="2" t="s">
        <v>614</v>
      </c>
      <c r="D4650" s="2">
        <v>1607.357</v>
      </c>
      <c r="E4650" s="2">
        <v>77924.286999999997</v>
      </c>
      <c r="F4650" s="2"/>
      <c r="G4650" s="2">
        <v>68653.077999999994</v>
      </c>
      <c r="H4650" s="2">
        <v>9271.2090000000007</v>
      </c>
      <c r="I4650" s="2"/>
      <c r="J4650" s="2"/>
      <c r="K4650" s="2">
        <v>0</v>
      </c>
      <c r="L4650" s="2">
        <v>1224.5999999999999</v>
      </c>
      <c r="M4650" s="2">
        <v>365.12099999999998</v>
      </c>
      <c r="N4650" s="2">
        <v>859.47900000000004</v>
      </c>
      <c r="O4650" s="2">
        <v>401010</v>
      </c>
      <c r="P4650" s="3"/>
      <c r="Q4650" s="3"/>
    </row>
    <row r="4651" spans="1:17" x14ac:dyDescent="0.2">
      <c r="A4651" s="5">
        <v>2012</v>
      </c>
      <c r="B4651" s="4" t="s">
        <v>613</v>
      </c>
      <c r="C4651" s="5" t="s">
        <v>614</v>
      </c>
      <c r="D4651" s="5">
        <v>2116.56</v>
      </c>
      <c r="E4651" s="5">
        <v>83008.803</v>
      </c>
      <c r="F4651" s="5"/>
      <c r="G4651" s="5">
        <v>72806.210000000006</v>
      </c>
      <c r="H4651" s="5">
        <v>10202.593000000001</v>
      </c>
      <c r="I4651" s="5"/>
      <c r="J4651" s="5"/>
      <c r="K4651" s="5">
        <v>0</v>
      </c>
      <c r="L4651" s="5">
        <v>1552.5260000000001</v>
      </c>
      <c r="M4651" s="5">
        <v>523.02800000000002</v>
      </c>
      <c r="N4651" s="5">
        <v>1029.498</v>
      </c>
      <c r="O4651" s="5">
        <v>401010</v>
      </c>
      <c r="P4651" s="3"/>
      <c r="Q4651" s="3"/>
    </row>
    <row r="4652" spans="1:17" x14ac:dyDescent="0.2">
      <c r="A4652" s="2">
        <v>2013</v>
      </c>
      <c r="B4652" s="1" t="s">
        <v>613</v>
      </c>
      <c r="C4652" s="2" t="s">
        <v>614</v>
      </c>
      <c r="D4652" s="2">
        <v>3324.0720000000001</v>
      </c>
      <c r="E4652" s="2">
        <v>85162.391000000003</v>
      </c>
      <c r="F4652" s="2"/>
      <c r="G4652" s="2">
        <v>73856.858999999997</v>
      </c>
      <c r="H4652" s="2">
        <v>11305.531999999999</v>
      </c>
      <c r="I4652" s="2"/>
      <c r="J4652" s="2"/>
      <c r="K4652" s="2">
        <v>0</v>
      </c>
      <c r="L4652" s="2">
        <v>1717.549</v>
      </c>
      <c r="M4652" s="2">
        <v>579.06899999999996</v>
      </c>
      <c r="N4652" s="2">
        <v>1138.48</v>
      </c>
      <c r="O4652" s="2">
        <v>401010</v>
      </c>
      <c r="P4652" s="3"/>
      <c r="Q4652" s="3"/>
    </row>
    <row r="4653" spans="1:17" x14ac:dyDescent="0.2">
      <c r="A4653" s="5">
        <v>2014</v>
      </c>
      <c r="B4653" s="4" t="s">
        <v>613</v>
      </c>
      <c r="C4653" s="5" t="s">
        <v>614</v>
      </c>
      <c r="D4653" s="5">
        <v>7844.2240000000002</v>
      </c>
      <c r="E4653" s="5">
        <v>96685.535000000003</v>
      </c>
      <c r="F4653" s="5"/>
      <c r="G4653" s="5">
        <v>84349.638999999996</v>
      </c>
      <c r="H4653" s="5">
        <v>12335.896000000001</v>
      </c>
      <c r="I4653" s="5"/>
      <c r="J4653" s="5"/>
      <c r="K4653" s="5">
        <v>0</v>
      </c>
      <c r="L4653" s="5">
        <v>1588.8620000000001</v>
      </c>
      <c r="M4653" s="5">
        <v>522.61599999999999</v>
      </c>
      <c r="N4653" s="5">
        <v>1066.2460000000001</v>
      </c>
      <c r="O4653" s="5">
        <v>401010</v>
      </c>
      <c r="P4653" s="3"/>
      <c r="Q4653" s="3"/>
    </row>
    <row r="4654" spans="1:17" x14ac:dyDescent="0.2">
      <c r="A4654" s="2">
        <v>2015</v>
      </c>
      <c r="B4654" s="1" t="s">
        <v>613</v>
      </c>
      <c r="C4654" s="2" t="s">
        <v>614</v>
      </c>
      <c r="D4654" s="2">
        <v>8962.39</v>
      </c>
      <c r="E4654" s="2">
        <v>122787.88400000001</v>
      </c>
      <c r="F4654" s="2"/>
      <c r="G4654" s="2">
        <v>106614.595</v>
      </c>
      <c r="H4654" s="2">
        <v>16173.289000000001</v>
      </c>
      <c r="I4654" s="2"/>
      <c r="J4654" s="2"/>
      <c r="K4654" s="2">
        <v>0</v>
      </c>
      <c r="L4654" s="2">
        <v>1674.692</v>
      </c>
      <c r="M4654" s="2">
        <v>595.02499999999998</v>
      </c>
      <c r="N4654" s="2">
        <v>1079.6669999999999</v>
      </c>
      <c r="O4654" s="2">
        <v>401010</v>
      </c>
      <c r="P4654" s="3"/>
      <c r="Q4654" s="3"/>
    </row>
    <row r="4655" spans="1:17" x14ac:dyDescent="0.2">
      <c r="A4655" s="5">
        <v>2016</v>
      </c>
      <c r="B4655" s="4" t="s">
        <v>613</v>
      </c>
      <c r="C4655" s="5" t="s">
        <v>614</v>
      </c>
      <c r="D4655" s="5">
        <v>6321.1869999999999</v>
      </c>
      <c r="E4655" s="5">
        <v>123449.20600000001</v>
      </c>
      <c r="F4655" s="5"/>
      <c r="G4655" s="5">
        <v>106962.584</v>
      </c>
      <c r="H4655" s="5">
        <v>16486.621999999999</v>
      </c>
      <c r="I4655" s="5"/>
      <c r="J4655" s="5"/>
      <c r="K4655" s="5">
        <v>0</v>
      </c>
      <c r="L4655" s="5">
        <v>2058.3980000000001</v>
      </c>
      <c r="M4655" s="5">
        <v>743.28399999999999</v>
      </c>
      <c r="N4655" s="5">
        <v>1315.114</v>
      </c>
      <c r="O4655" s="5">
        <v>401010</v>
      </c>
      <c r="P4655" s="3"/>
      <c r="Q4655" s="3"/>
    </row>
    <row r="4656" spans="1:17" x14ac:dyDescent="0.2">
      <c r="A4656" s="2">
        <v>2017</v>
      </c>
      <c r="B4656" s="1" t="s">
        <v>613</v>
      </c>
      <c r="C4656" s="2" t="s">
        <v>614</v>
      </c>
      <c r="D4656" s="2">
        <v>6499.7910000000002</v>
      </c>
      <c r="E4656" s="2">
        <v>118593.48699999999</v>
      </c>
      <c r="F4656" s="2"/>
      <c r="G4656" s="2">
        <v>102342.66800000001</v>
      </c>
      <c r="H4656" s="2">
        <v>16250.819</v>
      </c>
      <c r="I4656" s="2"/>
      <c r="J4656" s="2"/>
      <c r="K4656" s="2">
        <v>0</v>
      </c>
      <c r="L4656" s="2">
        <v>2323.8620000000001</v>
      </c>
      <c r="M4656" s="2">
        <v>915.55600000000004</v>
      </c>
      <c r="N4656" s="2">
        <v>1408.306</v>
      </c>
      <c r="O4656" s="2">
        <v>401010</v>
      </c>
      <c r="P4656" s="3"/>
      <c r="Q4656" s="3"/>
    </row>
    <row r="4657" spans="1:17" x14ac:dyDescent="0.2">
      <c r="A4657" s="5">
        <v>2018</v>
      </c>
      <c r="B4657" s="4" t="s">
        <v>613</v>
      </c>
      <c r="C4657" s="5" t="s">
        <v>614</v>
      </c>
      <c r="D4657" s="5">
        <v>9710.6360000000004</v>
      </c>
      <c r="E4657" s="5">
        <v>120097.40300000001</v>
      </c>
      <c r="F4657" s="5"/>
      <c r="G4657" s="5">
        <v>104637.212</v>
      </c>
      <c r="H4657" s="5">
        <v>15460.191000000001</v>
      </c>
      <c r="I4657" s="5"/>
      <c r="J4657" s="5"/>
      <c r="K4657" s="5">
        <v>0</v>
      </c>
      <c r="L4657" s="5">
        <v>2508.2399999999998</v>
      </c>
      <c r="M4657" s="5">
        <v>590.16</v>
      </c>
      <c r="N4657" s="5">
        <v>1918.08</v>
      </c>
      <c r="O4657" s="5">
        <v>401010</v>
      </c>
      <c r="P4657" s="3"/>
      <c r="Q4657" s="3"/>
    </row>
    <row r="4658" spans="1:17" x14ac:dyDescent="0.2">
      <c r="A4658" s="2">
        <v>2019</v>
      </c>
      <c r="B4658" s="1" t="s">
        <v>613</v>
      </c>
      <c r="C4658" s="2" t="s">
        <v>614</v>
      </c>
      <c r="D4658" s="2">
        <v>8626.4590000000007</v>
      </c>
      <c r="E4658" s="2">
        <v>119872.757</v>
      </c>
      <c r="F4658" s="2"/>
      <c r="G4658" s="2">
        <v>104156.10799999999</v>
      </c>
      <c r="H4658" s="2">
        <v>15716.648999999999</v>
      </c>
      <c r="I4658" s="2"/>
      <c r="J4658" s="2"/>
      <c r="K4658" s="2">
        <v>0</v>
      </c>
      <c r="L4658" s="2">
        <v>2547.261</v>
      </c>
      <c r="M4658" s="2">
        <v>618.11199999999997</v>
      </c>
      <c r="N4658" s="2">
        <v>1929.1489999999999</v>
      </c>
      <c r="O4658" s="2">
        <v>401010</v>
      </c>
      <c r="P4658" s="3"/>
      <c r="Q4658" s="3"/>
    </row>
    <row r="4659" spans="1:17" x14ac:dyDescent="0.2">
      <c r="A4659" s="5">
        <v>2004</v>
      </c>
      <c r="B4659" s="4" t="s">
        <v>615</v>
      </c>
      <c r="C4659" s="5" t="s">
        <v>616</v>
      </c>
      <c r="D4659" s="5">
        <v>67.176000000000002</v>
      </c>
      <c r="E4659" s="5">
        <v>1480.0719999999999</v>
      </c>
      <c r="F4659" s="5">
        <v>196.29</v>
      </c>
      <c r="G4659" s="5">
        <v>759.18600000000004</v>
      </c>
      <c r="H4659" s="5">
        <v>720.88599999999997</v>
      </c>
      <c r="I4659" s="5">
        <v>12.888</v>
      </c>
      <c r="J4659" s="5"/>
      <c r="K4659" s="5">
        <v>0</v>
      </c>
      <c r="L4659" s="5">
        <v>154.22399999999999</v>
      </c>
      <c r="M4659" s="5">
        <v>46.267000000000003</v>
      </c>
      <c r="N4659" s="5">
        <v>107.95699999999999</v>
      </c>
      <c r="O4659" s="5">
        <v>352030</v>
      </c>
      <c r="P4659" s="3"/>
      <c r="Q4659" s="3"/>
    </row>
    <row r="4660" spans="1:17" x14ac:dyDescent="0.2">
      <c r="A4660" s="2">
        <v>2005</v>
      </c>
      <c r="B4660" s="1" t="s">
        <v>615</v>
      </c>
      <c r="C4660" s="2" t="s">
        <v>616</v>
      </c>
      <c r="D4660" s="2">
        <v>324.57799999999997</v>
      </c>
      <c r="E4660" s="2">
        <v>1669.7729999999999</v>
      </c>
      <c r="F4660" s="2">
        <v>443.79500000000002</v>
      </c>
      <c r="G4660" s="2">
        <v>1010.771</v>
      </c>
      <c r="H4660" s="2">
        <v>659.00199999999995</v>
      </c>
      <c r="I4660" s="2">
        <v>14.88</v>
      </c>
      <c r="J4660" s="2"/>
      <c r="K4660" s="2">
        <v>0</v>
      </c>
      <c r="L4660" s="2">
        <v>160.184</v>
      </c>
      <c r="M4660" s="2">
        <v>51.281999999999996</v>
      </c>
      <c r="N4660" s="2">
        <v>108.902</v>
      </c>
      <c r="O4660" s="2">
        <v>352030</v>
      </c>
      <c r="P4660" s="3"/>
      <c r="Q4660" s="3"/>
    </row>
    <row r="4661" spans="1:17" x14ac:dyDescent="0.2">
      <c r="A4661" s="5">
        <v>2006</v>
      </c>
      <c r="B4661" s="4" t="s">
        <v>615</v>
      </c>
      <c r="C4661" s="5" t="s">
        <v>616</v>
      </c>
      <c r="D4661" s="5">
        <v>151.26900000000001</v>
      </c>
      <c r="E4661" s="5">
        <v>1587.085</v>
      </c>
      <c r="F4661" s="5">
        <v>345.70499999999998</v>
      </c>
      <c r="G4661" s="5">
        <v>956.22299999999996</v>
      </c>
      <c r="H4661" s="5">
        <v>630.86199999999997</v>
      </c>
      <c r="I4661" s="5">
        <v>17.492000000000001</v>
      </c>
      <c r="J4661" s="5"/>
      <c r="K4661" s="5">
        <v>0</v>
      </c>
      <c r="L4661" s="5">
        <v>204.84700000000001</v>
      </c>
      <c r="M4661" s="5">
        <v>47.314999999999998</v>
      </c>
      <c r="N4661" s="5">
        <v>157.53200000000001</v>
      </c>
      <c r="O4661" s="5">
        <v>352030</v>
      </c>
      <c r="P4661" s="3"/>
      <c r="Q4661" s="3"/>
    </row>
    <row r="4662" spans="1:17" x14ac:dyDescent="0.2">
      <c r="A4662" s="2">
        <v>2007</v>
      </c>
      <c r="B4662" s="1" t="s">
        <v>615</v>
      </c>
      <c r="C4662" s="2" t="s">
        <v>616</v>
      </c>
      <c r="D4662" s="2">
        <v>81.221999999999994</v>
      </c>
      <c r="E4662" s="2">
        <v>1678.2139999999999</v>
      </c>
      <c r="F4662" s="2">
        <v>385.072</v>
      </c>
      <c r="G4662" s="2">
        <v>1096.9280000000001</v>
      </c>
      <c r="H4662" s="2">
        <v>581.28599999999994</v>
      </c>
      <c r="I4662" s="2">
        <v>21.003</v>
      </c>
      <c r="J4662" s="2"/>
      <c r="K4662" s="2">
        <v>0</v>
      </c>
      <c r="L4662" s="2">
        <v>242.86699999999999</v>
      </c>
      <c r="M4662" s="2">
        <v>64.36</v>
      </c>
      <c r="N4662" s="2">
        <v>178.50700000000001</v>
      </c>
      <c r="O4662" s="2">
        <v>352030</v>
      </c>
      <c r="P4662" s="3"/>
      <c r="Q4662" s="3"/>
    </row>
    <row r="4663" spans="1:17" x14ac:dyDescent="0.2">
      <c r="A4663" s="5">
        <v>2008</v>
      </c>
      <c r="B4663" s="4" t="s">
        <v>615</v>
      </c>
      <c r="C4663" s="5" t="s">
        <v>616</v>
      </c>
      <c r="D4663" s="5">
        <v>78.072999999999993</v>
      </c>
      <c r="E4663" s="5">
        <v>1662.529</v>
      </c>
      <c r="F4663" s="5">
        <v>454.08</v>
      </c>
      <c r="G4663" s="5">
        <v>1159.2819999999999</v>
      </c>
      <c r="H4663" s="5">
        <v>503.24700000000001</v>
      </c>
      <c r="I4663" s="5">
        <v>25.39</v>
      </c>
      <c r="J4663" s="5"/>
      <c r="K4663" s="5">
        <v>0</v>
      </c>
      <c r="L4663" s="5">
        <v>266.06900000000002</v>
      </c>
      <c r="M4663" s="5">
        <v>63.290999999999997</v>
      </c>
      <c r="N4663" s="5">
        <v>202.77799999999999</v>
      </c>
      <c r="O4663" s="5">
        <v>352030</v>
      </c>
      <c r="P4663" s="3"/>
      <c r="Q4663" s="3"/>
    </row>
    <row r="4664" spans="1:17" x14ac:dyDescent="0.2">
      <c r="A4664" s="2">
        <v>2009</v>
      </c>
      <c r="B4664" s="1" t="s">
        <v>615</v>
      </c>
      <c r="C4664" s="2" t="s">
        <v>616</v>
      </c>
      <c r="D4664" s="2">
        <v>85.031000000000006</v>
      </c>
      <c r="E4664" s="2">
        <v>1718.787</v>
      </c>
      <c r="F4664" s="2">
        <v>293.55799999999999</v>
      </c>
      <c r="G4664" s="2">
        <v>1007.649</v>
      </c>
      <c r="H4664" s="2">
        <v>711.13800000000003</v>
      </c>
      <c r="I4664" s="2">
        <v>23.317</v>
      </c>
      <c r="J4664" s="2"/>
      <c r="K4664" s="2">
        <v>0</v>
      </c>
      <c r="L4664" s="2">
        <v>224.762</v>
      </c>
      <c r="M4664" s="2">
        <v>52.168999999999997</v>
      </c>
      <c r="N4664" s="2">
        <v>172.59299999999999</v>
      </c>
      <c r="O4664" s="2">
        <v>352030</v>
      </c>
      <c r="P4664" s="3"/>
      <c r="Q4664" s="3"/>
    </row>
    <row r="4665" spans="1:17" x14ac:dyDescent="0.2">
      <c r="A4665" s="5">
        <v>2010</v>
      </c>
      <c r="B4665" s="4" t="s">
        <v>615</v>
      </c>
      <c r="C4665" s="5" t="s">
        <v>616</v>
      </c>
      <c r="D4665" s="5">
        <v>447.577</v>
      </c>
      <c r="E4665" s="5">
        <v>2283.0630000000001</v>
      </c>
      <c r="F4665" s="5">
        <v>681.20299999999997</v>
      </c>
      <c r="G4665" s="5">
        <v>1511.479</v>
      </c>
      <c r="H4665" s="5">
        <v>771.58399999999995</v>
      </c>
      <c r="I4665" s="5">
        <v>20.056999999999999</v>
      </c>
      <c r="J4665" s="5"/>
      <c r="K4665" s="5">
        <v>0</v>
      </c>
      <c r="L4665" s="5">
        <v>307.51299999999998</v>
      </c>
      <c r="M4665" s="5">
        <v>75.364999999999995</v>
      </c>
      <c r="N4665" s="5">
        <v>232.148</v>
      </c>
      <c r="O4665" s="5">
        <v>352030</v>
      </c>
      <c r="P4665" s="3"/>
      <c r="Q4665" s="3"/>
    </row>
    <row r="4666" spans="1:17" x14ac:dyDescent="0.2">
      <c r="A4666" s="2">
        <v>2011</v>
      </c>
      <c r="B4666" s="1" t="s">
        <v>615</v>
      </c>
      <c r="C4666" s="2" t="s">
        <v>616</v>
      </c>
      <c r="D4666" s="2">
        <v>235.601</v>
      </c>
      <c r="E4666" s="2">
        <v>2203.4740000000002</v>
      </c>
      <c r="F4666" s="2">
        <v>505.01499999999999</v>
      </c>
      <c r="G4666" s="2">
        <v>1422.337</v>
      </c>
      <c r="H4666" s="2">
        <v>781.13699999999994</v>
      </c>
      <c r="I4666" s="2">
        <v>22.925999999999998</v>
      </c>
      <c r="J4666" s="2"/>
      <c r="K4666" s="2">
        <v>0</v>
      </c>
      <c r="L4666" s="2">
        <v>349.17700000000002</v>
      </c>
      <c r="M4666" s="2">
        <v>79.683999999999997</v>
      </c>
      <c r="N4666" s="2">
        <v>269.49299999999999</v>
      </c>
      <c r="O4666" s="2">
        <v>352030</v>
      </c>
      <c r="P4666" s="3"/>
      <c r="Q4666" s="3"/>
    </row>
    <row r="4667" spans="1:17" x14ac:dyDescent="0.2">
      <c r="A4667" s="5">
        <v>2012</v>
      </c>
      <c r="B4667" s="4" t="s">
        <v>615</v>
      </c>
      <c r="C4667" s="5" t="s">
        <v>616</v>
      </c>
      <c r="D4667" s="5">
        <v>101.702</v>
      </c>
      <c r="E4667" s="5">
        <v>2117.4</v>
      </c>
      <c r="F4667" s="5">
        <v>388.73099999999999</v>
      </c>
      <c r="G4667" s="5">
        <v>1290.181</v>
      </c>
      <c r="H4667" s="5">
        <v>827.21900000000005</v>
      </c>
      <c r="I4667" s="5">
        <v>22.763999999999999</v>
      </c>
      <c r="J4667" s="5"/>
      <c r="K4667" s="5">
        <v>0</v>
      </c>
      <c r="L4667" s="5">
        <v>382.601</v>
      </c>
      <c r="M4667" s="5">
        <v>91.754000000000005</v>
      </c>
      <c r="N4667" s="5">
        <v>290.84699999999998</v>
      </c>
      <c r="O4667" s="5">
        <v>352030</v>
      </c>
      <c r="P4667" s="3"/>
      <c r="Q4667" s="3"/>
    </row>
    <row r="4668" spans="1:17" x14ac:dyDescent="0.2">
      <c r="A4668" s="2">
        <v>2013</v>
      </c>
      <c r="B4668" s="1" t="s">
        <v>615</v>
      </c>
      <c r="C4668" s="2" t="s">
        <v>616</v>
      </c>
      <c r="D4668" s="2">
        <v>111.874</v>
      </c>
      <c r="E4668" s="2">
        <v>2152.819</v>
      </c>
      <c r="F4668" s="2">
        <v>413.02699999999999</v>
      </c>
      <c r="G4668" s="2">
        <v>1217.7670000000001</v>
      </c>
      <c r="H4668" s="2">
        <v>935.05200000000002</v>
      </c>
      <c r="I4668" s="2">
        <v>22.311</v>
      </c>
      <c r="J4668" s="2"/>
      <c r="K4668" s="2">
        <v>0</v>
      </c>
      <c r="L4668" s="2">
        <v>402.709</v>
      </c>
      <c r="M4668" s="2">
        <v>96.614999999999995</v>
      </c>
      <c r="N4668" s="2">
        <v>306.09399999999999</v>
      </c>
      <c r="O4668" s="2">
        <v>352030</v>
      </c>
      <c r="P4668" s="3"/>
      <c r="Q4668" s="3"/>
    </row>
    <row r="4669" spans="1:17" x14ac:dyDescent="0.2">
      <c r="A4669" s="5">
        <v>2014</v>
      </c>
      <c r="B4669" s="4" t="s">
        <v>615</v>
      </c>
      <c r="C4669" s="5" t="s">
        <v>616</v>
      </c>
      <c r="D4669" s="5">
        <v>85.263000000000005</v>
      </c>
      <c r="E4669" s="5">
        <v>2009.11</v>
      </c>
      <c r="F4669" s="5">
        <v>451.95400000000001</v>
      </c>
      <c r="G4669" s="5">
        <v>1289.5150000000001</v>
      </c>
      <c r="H4669" s="5">
        <v>719.59500000000003</v>
      </c>
      <c r="I4669" s="5">
        <v>24.536999999999999</v>
      </c>
      <c r="J4669" s="5"/>
      <c r="K4669" s="5">
        <v>0</v>
      </c>
      <c r="L4669" s="5">
        <v>445.00400000000002</v>
      </c>
      <c r="M4669" s="5">
        <v>106.76300000000001</v>
      </c>
      <c r="N4669" s="5">
        <v>338.24099999999999</v>
      </c>
      <c r="O4669" s="5">
        <v>352030</v>
      </c>
      <c r="P4669" s="3"/>
      <c r="Q4669" s="3"/>
    </row>
    <row r="4670" spans="1:17" x14ac:dyDescent="0.2">
      <c r="A4670" s="2">
        <v>2015</v>
      </c>
      <c r="B4670" s="1" t="s">
        <v>615</v>
      </c>
      <c r="C4670" s="2" t="s">
        <v>616</v>
      </c>
      <c r="D4670" s="2">
        <v>98.887</v>
      </c>
      <c r="E4670" s="2">
        <v>2018.4849999999999</v>
      </c>
      <c r="F4670" s="2">
        <v>591.47199999999998</v>
      </c>
      <c r="G4670" s="2">
        <v>1438.028</v>
      </c>
      <c r="H4670" s="2">
        <v>580.45699999999999</v>
      </c>
      <c r="I4670" s="2">
        <v>27.451000000000001</v>
      </c>
      <c r="J4670" s="2"/>
      <c r="K4670" s="2">
        <v>0</v>
      </c>
      <c r="L4670" s="2">
        <v>463.42399999999998</v>
      </c>
      <c r="M4670" s="2">
        <v>110.604</v>
      </c>
      <c r="N4670" s="2">
        <v>352.82</v>
      </c>
      <c r="O4670" s="2">
        <v>352030</v>
      </c>
      <c r="P4670" s="3"/>
      <c r="Q4670" s="3"/>
    </row>
    <row r="4671" spans="1:17" x14ac:dyDescent="0.2">
      <c r="A4671" s="5">
        <v>2016</v>
      </c>
      <c r="B4671" s="4" t="s">
        <v>615</v>
      </c>
      <c r="C4671" s="5" t="s">
        <v>616</v>
      </c>
      <c r="D4671" s="5">
        <v>158.67400000000001</v>
      </c>
      <c r="E4671" s="5">
        <v>2166.777</v>
      </c>
      <c r="F4671" s="5">
        <v>894.03</v>
      </c>
      <c r="G4671" s="5">
        <v>1731.8340000000001</v>
      </c>
      <c r="H4671" s="5">
        <v>434.94299999999998</v>
      </c>
      <c r="I4671" s="5">
        <v>28.026</v>
      </c>
      <c r="J4671" s="5"/>
      <c r="K4671" s="5">
        <v>0</v>
      </c>
      <c r="L4671" s="5">
        <v>504.19299999999998</v>
      </c>
      <c r="M4671" s="5">
        <v>119.82299999999999</v>
      </c>
      <c r="N4671" s="5">
        <v>384.37</v>
      </c>
      <c r="O4671" s="5">
        <v>352030</v>
      </c>
      <c r="P4671" s="3"/>
      <c r="Q4671" s="3"/>
    </row>
    <row r="4672" spans="1:17" x14ac:dyDescent="0.2">
      <c r="A4672" s="2">
        <v>2017</v>
      </c>
      <c r="B4672" s="1" t="s">
        <v>615</v>
      </c>
      <c r="C4672" s="2" t="s">
        <v>616</v>
      </c>
      <c r="D4672" s="2">
        <v>148.68700000000001</v>
      </c>
      <c r="E4672" s="2">
        <v>2549.8049999999998</v>
      </c>
      <c r="F4672" s="2">
        <v>960.17</v>
      </c>
      <c r="G4672" s="2">
        <v>2002.5250000000001</v>
      </c>
      <c r="H4672" s="2">
        <v>547.28</v>
      </c>
      <c r="I4672" s="2">
        <v>32.784999999999997</v>
      </c>
      <c r="J4672" s="2"/>
      <c r="K4672" s="2">
        <v>0</v>
      </c>
      <c r="L4672" s="2">
        <v>574.22199999999998</v>
      </c>
      <c r="M4672" s="2">
        <v>198.25</v>
      </c>
      <c r="N4672" s="2">
        <v>375.97199999999998</v>
      </c>
      <c r="O4672" s="2">
        <v>352030</v>
      </c>
      <c r="P4672" s="3"/>
      <c r="Q4672" s="3"/>
    </row>
    <row r="4673" spans="1:17" x14ac:dyDescent="0.2">
      <c r="A4673" s="5">
        <v>2018</v>
      </c>
      <c r="B4673" s="4" t="s">
        <v>615</v>
      </c>
      <c r="C4673" s="5" t="s">
        <v>616</v>
      </c>
      <c r="D4673" s="5">
        <v>178.11</v>
      </c>
      <c r="E4673" s="5">
        <v>2618.8470000000002</v>
      </c>
      <c r="F4673" s="5">
        <v>985.02099999999996</v>
      </c>
      <c r="G4673" s="5">
        <v>2028.7840000000001</v>
      </c>
      <c r="H4673" s="5">
        <v>590.06299999999999</v>
      </c>
      <c r="I4673" s="5">
        <v>34.511000000000003</v>
      </c>
      <c r="J4673" s="5"/>
      <c r="K4673" s="5">
        <v>0</v>
      </c>
      <c r="L4673" s="5">
        <v>651.85799999999995</v>
      </c>
      <c r="M4673" s="5">
        <v>139.24700000000001</v>
      </c>
      <c r="N4673" s="5">
        <v>512.61099999999999</v>
      </c>
      <c r="O4673" s="5">
        <v>352030</v>
      </c>
      <c r="P4673" s="3"/>
      <c r="Q4673" s="3"/>
    </row>
    <row r="4674" spans="1:17" x14ac:dyDescent="0.2">
      <c r="A4674" s="2">
        <v>2019</v>
      </c>
      <c r="B4674" s="1" t="s">
        <v>615</v>
      </c>
      <c r="C4674" s="2" t="s">
        <v>616</v>
      </c>
      <c r="D4674" s="2">
        <v>207.785</v>
      </c>
      <c r="E4674" s="2">
        <v>2789.3209999999999</v>
      </c>
      <c r="F4674" s="2">
        <v>1323.8710000000001</v>
      </c>
      <c r="G4674" s="2">
        <v>2368.5410000000002</v>
      </c>
      <c r="H4674" s="2">
        <v>420.78</v>
      </c>
      <c r="I4674" s="2">
        <v>37.411000000000001</v>
      </c>
      <c r="J4674" s="2"/>
      <c r="K4674" s="2">
        <v>0</v>
      </c>
      <c r="L4674" s="2">
        <v>681.39400000000001</v>
      </c>
      <c r="M4674" s="2">
        <v>120.285</v>
      </c>
      <c r="N4674" s="2">
        <v>561.10900000000004</v>
      </c>
      <c r="O4674" s="2">
        <v>352030</v>
      </c>
      <c r="P4674" s="3"/>
      <c r="Q4674" s="3"/>
    </row>
    <row r="4675" spans="1:17" x14ac:dyDescent="0.2">
      <c r="A4675" s="5">
        <v>2004</v>
      </c>
      <c r="B4675" s="4" t="s">
        <v>617</v>
      </c>
      <c r="C4675" s="5" t="s">
        <v>618</v>
      </c>
      <c r="D4675" s="5">
        <v>1231</v>
      </c>
      <c r="E4675" s="5">
        <v>7760</v>
      </c>
      <c r="F4675" s="5">
        <v>1098.5</v>
      </c>
      <c r="G4675" s="5">
        <v>2145.1999999999998</v>
      </c>
      <c r="H4675" s="5">
        <v>5614.8</v>
      </c>
      <c r="I4675" s="5">
        <v>37.1</v>
      </c>
      <c r="J4675" s="5">
        <v>15.2</v>
      </c>
      <c r="K4675" s="5">
        <v>0</v>
      </c>
      <c r="L4675" s="5">
        <v>232</v>
      </c>
      <c r="M4675" s="5">
        <v>74.8</v>
      </c>
      <c r="N4675" s="5">
        <v>157.19999999999999</v>
      </c>
      <c r="O4675" s="5">
        <v>453010</v>
      </c>
      <c r="P4675" s="3"/>
      <c r="Q4675" s="3"/>
    </row>
    <row r="4676" spans="1:17" x14ac:dyDescent="0.2">
      <c r="A4676" s="2">
        <v>2005</v>
      </c>
      <c r="B4676" s="1" t="s">
        <v>617</v>
      </c>
      <c r="C4676" s="2" t="s">
        <v>618</v>
      </c>
      <c r="D4676" s="2">
        <v>1290.4000000000001</v>
      </c>
      <c r="E4676" s="2">
        <v>8006.4</v>
      </c>
      <c r="F4676" s="2">
        <v>1167.2</v>
      </c>
      <c r="G4676" s="2">
        <v>2159.6</v>
      </c>
      <c r="H4676" s="2">
        <v>5846.8</v>
      </c>
      <c r="I4676" s="2">
        <v>48.7</v>
      </c>
      <c r="J4676" s="2">
        <v>31.5</v>
      </c>
      <c r="K4676" s="2">
        <v>0</v>
      </c>
      <c r="L4676" s="2">
        <v>198.6</v>
      </c>
      <c r="M4676" s="2">
        <v>10.6</v>
      </c>
      <c r="N4676" s="2">
        <v>188</v>
      </c>
      <c r="O4676" s="2">
        <v>453010</v>
      </c>
      <c r="P4676" s="3"/>
      <c r="Q4676" s="3"/>
    </row>
    <row r="4677" spans="1:17" x14ac:dyDescent="0.2">
      <c r="A4677" s="5">
        <v>2006</v>
      </c>
      <c r="B4677" s="4" t="s">
        <v>617</v>
      </c>
      <c r="C4677" s="5" t="s">
        <v>618</v>
      </c>
      <c r="D4677" s="5">
        <v>3079</v>
      </c>
      <c r="E4677" s="5">
        <v>12221</v>
      </c>
      <c r="F4677" s="5">
        <v>571</v>
      </c>
      <c r="G4677" s="5">
        <v>2539</v>
      </c>
      <c r="H4677" s="5">
        <v>8114</v>
      </c>
      <c r="I4677" s="5">
        <v>35</v>
      </c>
      <c r="J4677" s="5">
        <v>101</v>
      </c>
      <c r="K4677" s="5">
        <v>6.7</v>
      </c>
      <c r="L4677" s="5">
        <v>433.2</v>
      </c>
      <c r="M4677" s="5">
        <v>18.7</v>
      </c>
      <c r="N4677" s="5">
        <v>407.8</v>
      </c>
      <c r="O4677" s="5">
        <v>453010</v>
      </c>
      <c r="P4677" s="3"/>
      <c r="Q4677" s="3"/>
    </row>
    <row r="4678" spans="1:17" x14ac:dyDescent="0.2">
      <c r="A4678" s="2">
        <v>2007</v>
      </c>
      <c r="B4678" s="1" t="s">
        <v>617</v>
      </c>
      <c r="C4678" s="2" t="s">
        <v>618</v>
      </c>
      <c r="D4678" s="2">
        <v>2616</v>
      </c>
      <c r="E4678" s="2">
        <v>14818</v>
      </c>
      <c r="F4678" s="2">
        <v>2410</v>
      </c>
      <c r="G4678" s="2">
        <v>4459</v>
      </c>
      <c r="H4678" s="2">
        <v>7752</v>
      </c>
      <c r="I4678" s="2">
        <v>58</v>
      </c>
      <c r="J4678" s="2">
        <v>143</v>
      </c>
      <c r="K4678" s="2">
        <v>122</v>
      </c>
      <c r="L4678" s="2">
        <v>-168</v>
      </c>
      <c r="M4678" s="2">
        <v>30</v>
      </c>
      <c r="N4678" s="2">
        <v>-320</v>
      </c>
      <c r="O4678" s="2">
        <v>453010</v>
      </c>
      <c r="P4678" s="3"/>
      <c r="Q4678" s="3"/>
    </row>
    <row r="4679" spans="1:17" x14ac:dyDescent="0.2">
      <c r="A4679" s="5">
        <v>2008</v>
      </c>
      <c r="B4679" s="4" t="s">
        <v>617</v>
      </c>
      <c r="C4679" s="5" t="s">
        <v>618</v>
      </c>
      <c r="D4679" s="5">
        <v>1362</v>
      </c>
      <c r="E4679" s="5">
        <v>13430</v>
      </c>
      <c r="F4679" s="5">
        <v>2726</v>
      </c>
      <c r="G4679" s="5">
        <v>4387</v>
      </c>
      <c r="H4679" s="5">
        <v>6178</v>
      </c>
      <c r="I4679" s="5">
        <v>95</v>
      </c>
      <c r="J4679" s="5">
        <v>79</v>
      </c>
      <c r="K4679" s="5">
        <v>-10</v>
      </c>
      <c r="L4679" s="5">
        <v>-1611</v>
      </c>
      <c r="M4679" s="5">
        <v>18</v>
      </c>
      <c r="N4679" s="5">
        <v>-1619</v>
      </c>
      <c r="O4679" s="5">
        <v>453010</v>
      </c>
      <c r="P4679" s="3"/>
      <c r="Q4679" s="3"/>
    </row>
    <row r="4680" spans="1:17" x14ac:dyDescent="0.2">
      <c r="A4680" s="2">
        <v>2009</v>
      </c>
      <c r="B4680" s="1" t="s">
        <v>617</v>
      </c>
      <c r="C4680" s="2" t="s">
        <v>618</v>
      </c>
      <c r="D4680" s="2">
        <v>1485</v>
      </c>
      <c r="E4680" s="2">
        <v>11455</v>
      </c>
      <c r="F4680" s="2">
        <v>3098</v>
      </c>
      <c r="G4680" s="2">
        <v>4815</v>
      </c>
      <c r="H4680" s="2">
        <v>4654</v>
      </c>
      <c r="I4680" s="2">
        <v>138</v>
      </c>
      <c r="J4680" s="2">
        <v>22</v>
      </c>
      <c r="K4680" s="2">
        <v>-111</v>
      </c>
      <c r="L4680" s="2">
        <v>-1944</v>
      </c>
      <c r="M4680" s="2">
        <v>2</v>
      </c>
      <c r="N4680" s="2">
        <v>-1835</v>
      </c>
      <c r="O4680" s="2">
        <v>453010</v>
      </c>
      <c r="P4680" s="3"/>
      <c r="Q4680" s="3"/>
    </row>
    <row r="4681" spans="1:17" x14ac:dyDescent="0.2">
      <c r="A4681" s="5">
        <v>2010</v>
      </c>
      <c r="B4681" s="4" t="s">
        <v>617</v>
      </c>
      <c r="C4681" s="5" t="s">
        <v>618</v>
      </c>
      <c r="D4681" s="5">
        <v>2913</v>
      </c>
      <c r="E4681" s="5">
        <v>14693</v>
      </c>
      <c r="F4681" s="5">
        <v>2360</v>
      </c>
      <c r="G4681" s="5">
        <v>4877</v>
      </c>
      <c r="H4681" s="5">
        <v>8020</v>
      </c>
      <c r="I4681" s="5">
        <v>183</v>
      </c>
      <c r="J4681" s="5">
        <v>18</v>
      </c>
      <c r="K4681" s="5">
        <v>50</v>
      </c>
      <c r="L4681" s="5">
        <v>1881</v>
      </c>
      <c r="M4681" s="5">
        <v>-19</v>
      </c>
      <c r="N4681" s="5">
        <v>1850</v>
      </c>
      <c r="O4681" s="5">
        <v>453010</v>
      </c>
      <c r="P4681" s="3"/>
      <c r="Q4681" s="3"/>
    </row>
    <row r="4682" spans="1:17" x14ac:dyDescent="0.2">
      <c r="A4682" s="2">
        <v>2011</v>
      </c>
      <c r="B4682" s="1" t="s">
        <v>617</v>
      </c>
      <c r="C4682" s="2" t="s">
        <v>618</v>
      </c>
      <c r="D4682" s="2">
        <v>2160</v>
      </c>
      <c r="E4682" s="2">
        <v>14752</v>
      </c>
      <c r="F4682" s="2">
        <v>2001</v>
      </c>
      <c r="G4682" s="2">
        <v>4900</v>
      </c>
      <c r="H4682" s="2">
        <v>8470</v>
      </c>
      <c r="I4682" s="2">
        <v>136</v>
      </c>
      <c r="J4682" s="2">
        <v>23</v>
      </c>
      <c r="K4682" s="2">
        <v>23</v>
      </c>
      <c r="L4682" s="2">
        <v>393</v>
      </c>
      <c r="M4682" s="2">
        <v>203</v>
      </c>
      <c r="N4682" s="2">
        <v>167</v>
      </c>
      <c r="O4682" s="2">
        <v>453010</v>
      </c>
      <c r="P4682" s="3"/>
      <c r="Q4682" s="3"/>
    </row>
    <row r="4683" spans="1:17" x14ac:dyDescent="0.2">
      <c r="A4683" s="5">
        <v>2012</v>
      </c>
      <c r="B4683" s="4" t="s">
        <v>617</v>
      </c>
      <c r="C4683" s="5" t="s">
        <v>618</v>
      </c>
      <c r="D4683" s="5">
        <v>2559</v>
      </c>
      <c r="E4683" s="5">
        <v>14328</v>
      </c>
      <c r="F4683" s="5">
        <v>3262</v>
      </c>
      <c r="G4683" s="5">
        <v>5911</v>
      </c>
      <c r="H4683" s="5">
        <v>7700</v>
      </c>
      <c r="I4683" s="5">
        <v>170</v>
      </c>
      <c r="J4683" s="5">
        <v>8</v>
      </c>
      <c r="K4683" s="5">
        <v>1</v>
      </c>
      <c r="L4683" s="5">
        <v>-1048</v>
      </c>
      <c r="M4683" s="5">
        <v>-17</v>
      </c>
      <c r="N4683" s="5">
        <v>-1032</v>
      </c>
      <c r="O4683" s="5">
        <v>453010</v>
      </c>
      <c r="P4683" s="3"/>
      <c r="Q4683" s="3"/>
    </row>
    <row r="4684" spans="1:17" x14ac:dyDescent="0.2">
      <c r="A4684" s="2">
        <v>2013</v>
      </c>
      <c r="B4684" s="1" t="s">
        <v>617</v>
      </c>
      <c r="C4684" s="2" t="s">
        <v>618</v>
      </c>
      <c r="D4684" s="2">
        <v>3657</v>
      </c>
      <c r="E4684" s="2">
        <v>19118</v>
      </c>
      <c r="F4684" s="2">
        <v>6037</v>
      </c>
      <c r="G4684" s="2">
        <v>9112</v>
      </c>
      <c r="H4684" s="2">
        <v>9142</v>
      </c>
      <c r="I4684" s="2">
        <v>231</v>
      </c>
      <c r="J4684" s="2">
        <v>14</v>
      </c>
      <c r="K4684" s="2">
        <v>4</v>
      </c>
      <c r="L4684" s="2">
        <v>1202</v>
      </c>
      <c r="M4684" s="2">
        <v>8</v>
      </c>
      <c r="N4684" s="2">
        <v>1190</v>
      </c>
      <c r="O4684" s="2">
        <v>453010</v>
      </c>
      <c r="P4684" s="3"/>
      <c r="Q4684" s="3"/>
    </row>
    <row r="4685" spans="1:17" x14ac:dyDescent="0.2">
      <c r="A4685" s="5">
        <v>2014</v>
      </c>
      <c r="B4685" s="4" t="s">
        <v>617</v>
      </c>
      <c r="C4685" s="5" t="s">
        <v>618</v>
      </c>
      <c r="D4685" s="5">
        <v>4534</v>
      </c>
      <c r="E4685" s="5">
        <v>22498</v>
      </c>
      <c r="F4685" s="5">
        <v>6593</v>
      </c>
      <c r="G4685" s="5">
        <v>10868</v>
      </c>
      <c r="H4685" s="5">
        <v>10828</v>
      </c>
      <c r="I4685" s="5">
        <v>352</v>
      </c>
      <c r="J4685" s="5">
        <v>23</v>
      </c>
      <c r="K4685" s="5">
        <v>34</v>
      </c>
      <c r="L4685" s="5">
        <v>3207</v>
      </c>
      <c r="M4685" s="5">
        <v>128</v>
      </c>
      <c r="N4685" s="5">
        <v>3045</v>
      </c>
      <c r="O4685" s="5">
        <v>453010</v>
      </c>
      <c r="P4685" s="3"/>
      <c r="Q4685" s="3"/>
    </row>
    <row r="4686" spans="1:17" x14ac:dyDescent="0.2">
      <c r="A4686" s="2">
        <v>2015</v>
      </c>
      <c r="B4686" s="1" t="s">
        <v>617</v>
      </c>
      <c r="C4686" s="2" t="s">
        <v>618</v>
      </c>
      <c r="D4686" s="2">
        <v>3521</v>
      </c>
      <c r="E4686" s="2">
        <v>24143</v>
      </c>
      <c r="F4686" s="2">
        <v>7341</v>
      </c>
      <c r="G4686" s="2">
        <v>10855</v>
      </c>
      <c r="H4686" s="2">
        <v>12351</v>
      </c>
      <c r="I4686" s="2">
        <v>371</v>
      </c>
      <c r="J4686" s="2">
        <v>35</v>
      </c>
      <c r="K4686" s="2">
        <v>0</v>
      </c>
      <c r="L4686" s="2">
        <v>3056</v>
      </c>
      <c r="M4686" s="2">
        <v>157</v>
      </c>
      <c r="N4686" s="2">
        <v>2899</v>
      </c>
      <c r="O4686" s="2">
        <v>453010</v>
      </c>
      <c r="P4686" s="3"/>
      <c r="Q4686" s="3"/>
    </row>
    <row r="4687" spans="1:17" x14ac:dyDescent="0.2">
      <c r="A4687" s="5">
        <v>2016</v>
      </c>
      <c r="B4687" s="4" t="s">
        <v>617</v>
      </c>
      <c r="C4687" s="5" t="s">
        <v>618</v>
      </c>
      <c r="D4687" s="5">
        <v>4398</v>
      </c>
      <c r="E4687" s="5">
        <v>27540</v>
      </c>
      <c r="F4687" s="5">
        <v>9910</v>
      </c>
      <c r="G4687" s="5">
        <v>14612</v>
      </c>
      <c r="H4687" s="5">
        <v>12080</v>
      </c>
      <c r="I4687" s="5">
        <v>480</v>
      </c>
      <c r="J4687" s="5">
        <v>42</v>
      </c>
      <c r="K4687" s="5">
        <v>1</v>
      </c>
      <c r="L4687" s="5">
        <v>-256</v>
      </c>
      <c r="M4687" s="5">
        <v>19</v>
      </c>
      <c r="N4687" s="5">
        <v>-276</v>
      </c>
      <c r="O4687" s="5">
        <v>453010</v>
      </c>
      <c r="P4687" s="3"/>
      <c r="Q4687" s="3"/>
    </row>
    <row r="4688" spans="1:17" x14ac:dyDescent="0.2">
      <c r="A4688" s="2">
        <v>2017</v>
      </c>
      <c r="B4688" s="1" t="s">
        <v>617</v>
      </c>
      <c r="C4688" s="2" t="s">
        <v>618</v>
      </c>
      <c r="D4688" s="2">
        <v>5428</v>
      </c>
      <c r="E4688" s="2">
        <v>35336</v>
      </c>
      <c r="F4688" s="2">
        <v>11134</v>
      </c>
      <c r="G4688" s="2">
        <v>15845</v>
      </c>
      <c r="H4688" s="2">
        <v>18642</v>
      </c>
      <c r="I4688" s="2">
        <v>608</v>
      </c>
      <c r="J4688" s="2">
        <v>41</v>
      </c>
      <c r="K4688" s="2">
        <v>1</v>
      </c>
      <c r="L4688" s="2">
        <v>5204</v>
      </c>
      <c r="M4688" s="2">
        <v>114</v>
      </c>
      <c r="N4688" s="2">
        <v>5089</v>
      </c>
      <c r="O4688" s="2">
        <v>453010</v>
      </c>
      <c r="P4688" s="3"/>
      <c r="Q4688" s="3"/>
    </row>
    <row r="4689" spans="1:17" x14ac:dyDescent="0.2">
      <c r="A4689" s="5">
        <v>2018</v>
      </c>
      <c r="B4689" s="4" t="s">
        <v>617</v>
      </c>
      <c r="C4689" s="5" t="s">
        <v>618</v>
      </c>
      <c r="D4689" s="5">
        <v>6802</v>
      </c>
      <c r="E4689" s="5">
        <v>43376</v>
      </c>
      <c r="F4689" s="5">
        <v>4636</v>
      </c>
      <c r="G4689" s="5">
        <v>10112</v>
      </c>
      <c r="H4689" s="5">
        <v>32297</v>
      </c>
      <c r="I4689" s="5">
        <v>386</v>
      </c>
      <c r="J4689" s="5">
        <v>120</v>
      </c>
      <c r="K4689" s="5">
        <v>3</v>
      </c>
      <c r="L4689" s="5">
        <v>14306</v>
      </c>
      <c r="M4689" s="5">
        <v>168</v>
      </c>
      <c r="N4689" s="5">
        <v>14135</v>
      </c>
      <c r="O4689" s="5">
        <v>453010</v>
      </c>
      <c r="P4689" s="3"/>
      <c r="Q4689" s="3"/>
    </row>
    <row r="4690" spans="1:17" x14ac:dyDescent="0.2">
      <c r="A4690" s="2">
        <v>2019</v>
      </c>
      <c r="B4690" s="1" t="s">
        <v>617</v>
      </c>
      <c r="C4690" s="2" t="s">
        <v>618</v>
      </c>
      <c r="D4690" s="2">
        <v>7955</v>
      </c>
      <c r="E4690" s="2">
        <v>48887</v>
      </c>
      <c r="F4690" s="2">
        <v>5851</v>
      </c>
      <c r="G4690" s="2">
        <v>12019</v>
      </c>
      <c r="H4690" s="2">
        <v>35881</v>
      </c>
      <c r="I4690" s="2">
        <v>231</v>
      </c>
      <c r="J4690" s="2">
        <v>205</v>
      </c>
      <c r="K4690" s="2">
        <v>45</v>
      </c>
      <c r="L4690" s="2">
        <v>7051</v>
      </c>
      <c r="M4690" s="2">
        <v>693</v>
      </c>
      <c r="N4690" s="2">
        <v>6313</v>
      </c>
      <c r="O4690" s="2">
        <v>453010</v>
      </c>
      <c r="P4690" s="3"/>
      <c r="Q4690" s="3"/>
    </row>
    <row r="4691" spans="1:17" x14ac:dyDescent="0.2">
      <c r="A4691" s="5">
        <v>2003</v>
      </c>
      <c r="B4691" s="4" t="s">
        <v>619</v>
      </c>
      <c r="C4691" s="5" t="s">
        <v>620</v>
      </c>
      <c r="D4691" s="5">
        <v>687.15800000000002</v>
      </c>
      <c r="E4691" s="5">
        <v>1875.29</v>
      </c>
      <c r="F4691" s="5">
        <v>0</v>
      </c>
      <c r="G4691" s="5">
        <v>215.50200000000001</v>
      </c>
      <c r="H4691" s="5">
        <v>1659.788</v>
      </c>
      <c r="I4691" s="5"/>
      <c r="J4691" s="5"/>
      <c r="K4691" s="5"/>
      <c r="L4691" s="5">
        <v>512.60799999999995</v>
      </c>
      <c r="M4691" s="5">
        <v>177.999</v>
      </c>
      <c r="N4691" s="5">
        <v>334.60899999999998</v>
      </c>
      <c r="O4691" s="5">
        <v>352020</v>
      </c>
      <c r="P4691" s="3"/>
      <c r="Q4691" s="3"/>
    </row>
    <row r="4692" spans="1:17" x14ac:dyDescent="0.2">
      <c r="A4692" s="2">
        <v>2004</v>
      </c>
      <c r="B4692" s="1" t="s">
        <v>619</v>
      </c>
      <c r="C4692" s="2" t="s">
        <v>620</v>
      </c>
      <c r="D4692" s="2">
        <v>808.08100000000002</v>
      </c>
      <c r="E4692" s="2">
        <v>2135.6729999999998</v>
      </c>
      <c r="F4692" s="2">
        <v>0</v>
      </c>
      <c r="G4692" s="2">
        <v>289.73700000000002</v>
      </c>
      <c r="H4692" s="2">
        <v>1845.9359999999999</v>
      </c>
      <c r="I4692" s="2"/>
      <c r="J4692" s="2"/>
      <c r="K4692" s="2"/>
      <c r="L4692" s="2">
        <v>312.24700000000001</v>
      </c>
      <c r="M4692" s="2">
        <v>108.655</v>
      </c>
      <c r="N4692" s="2">
        <v>203.59200000000001</v>
      </c>
      <c r="O4692" s="2">
        <v>352020</v>
      </c>
      <c r="P4692" s="3"/>
      <c r="Q4692" s="3"/>
    </row>
    <row r="4693" spans="1:17" x14ac:dyDescent="0.2">
      <c r="A4693" s="5">
        <v>2005</v>
      </c>
      <c r="B4693" s="4" t="s">
        <v>619</v>
      </c>
      <c r="C4693" s="5" t="s">
        <v>620</v>
      </c>
      <c r="D4693" s="5">
        <v>518.12699999999995</v>
      </c>
      <c r="E4693" s="5">
        <v>1870.5260000000001</v>
      </c>
      <c r="F4693" s="5">
        <v>687.93799999999999</v>
      </c>
      <c r="G4693" s="5">
        <v>1082.875</v>
      </c>
      <c r="H4693" s="5">
        <v>787.65099999999995</v>
      </c>
      <c r="I4693" s="5">
        <v>31.285</v>
      </c>
      <c r="J4693" s="5"/>
      <c r="K4693" s="5"/>
      <c r="L4693" s="5">
        <v>274.60500000000002</v>
      </c>
      <c r="M4693" s="5">
        <v>90.063000000000002</v>
      </c>
      <c r="N4693" s="5">
        <v>184.542</v>
      </c>
      <c r="O4693" s="5">
        <v>352020</v>
      </c>
      <c r="P4693" s="3"/>
      <c r="Q4693" s="3"/>
    </row>
    <row r="4694" spans="1:17" x14ac:dyDescent="0.2">
      <c r="A4694" s="2">
        <v>2006</v>
      </c>
      <c r="B4694" s="1" t="s">
        <v>619</v>
      </c>
      <c r="C4694" s="2" t="s">
        <v>620</v>
      </c>
      <c r="D4694" s="2">
        <v>1426.5719999999999</v>
      </c>
      <c r="E4694" s="2">
        <v>4253.8670000000002</v>
      </c>
      <c r="F4694" s="2">
        <v>1776.3620000000001</v>
      </c>
      <c r="G4694" s="2">
        <v>2561.8000000000002</v>
      </c>
      <c r="H4694" s="2">
        <v>1648.86</v>
      </c>
      <c r="I4694" s="2">
        <v>52.276000000000003</v>
      </c>
      <c r="J4694" s="2"/>
      <c r="K4694" s="2">
        <v>0.21099999999999999</v>
      </c>
      <c r="L4694" s="2">
        <v>425.512</v>
      </c>
      <c r="M4694" s="2">
        <v>208.017</v>
      </c>
      <c r="N4694" s="2">
        <v>217.28399999999999</v>
      </c>
      <c r="O4694" s="2">
        <v>352020</v>
      </c>
      <c r="P4694" s="3"/>
      <c r="Q4694" s="3"/>
    </row>
    <row r="4695" spans="1:17" x14ac:dyDescent="0.2">
      <c r="A4695" s="5">
        <v>2007</v>
      </c>
      <c r="B4695" s="4" t="s">
        <v>619</v>
      </c>
      <c r="C4695" s="5" t="s">
        <v>620</v>
      </c>
      <c r="D4695" s="5">
        <v>575.56299999999999</v>
      </c>
      <c r="E4695" s="5">
        <v>11353.175999999999</v>
      </c>
      <c r="F4695" s="5">
        <v>5112.0940000000001</v>
      </c>
      <c r="G4695" s="5">
        <v>7915.4250000000002</v>
      </c>
      <c r="H4695" s="5">
        <v>3403.4259999999999</v>
      </c>
      <c r="I4695" s="5">
        <v>179.41</v>
      </c>
      <c r="J4695" s="5"/>
      <c r="K4695" s="5">
        <v>-3.1120000000000001</v>
      </c>
      <c r="L4695" s="5">
        <v>-1081.0640000000001</v>
      </c>
      <c r="M4695" s="5">
        <v>60.073</v>
      </c>
      <c r="N4695" s="5">
        <v>-1138.0250000000001</v>
      </c>
      <c r="O4695" s="5">
        <v>352020</v>
      </c>
      <c r="P4695" s="3"/>
      <c r="Q4695" s="3"/>
    </row>
    <row r="4696" spans="1:17" x14ac:dyDescent="0.2">
      <c r="A4696" s="2">
        <v>2008</v>
      </c>
      <c r="B4696" s="1" t="s">
        <v>619</v>
      </c>
      <c r="C4696" s="2" t="s">
        <v>620</v>
      </c>
      <c r="D4696" s="2">
        <v>639.71600000000001</v>
      </c>
      <c r="E4696" s="2">
        <v>10409.859</v>
      </c>
      <c r="F4696" s="2">
        <v>5168.8</v>
      </c>
      <c r="G4696" s="2">
        <v>7677.2420000000002</v>
      </c>
      <c r="H4696" s="2">
        <v>2703.509</v>
      </c>
      <c r="I4696" s="2">
        <v>357.04500000000002</v>
      </c>
      <c r="J4696" s="2"/>
      <c r="K4696" s="2">
        <v>-4.0309999999999997</v>
      </c>
      <c r="L4696" s="2">
        <v>-47.823</v>
      </c>
      <c r="M4696" s="2">
        <v>137.423</v>
      </c>
      <c r="N4696" s="2">
        <v>-181.215</v>
      </c>
      <c r="O4696" s="2">
        <v>352020</v>
      </c>
      <c r="P4696" s="3"/>
      <c r="Q4696" s="3"/>
    </row>
    <row r="4697" spans="1:17" x14ac:dyDescent="0.2">
      <c r="A4697" s="5">
        <v>2009</v>
      </c>
      <c r="B4697" s="4" t="s">
        <v>619</v>
      </c>
      <c r="C4697" s="5" t="s">
        <v>620</v>
      </c>
      <c r="D4697" s="5">
        <v>456.04</v>
      </c>
      <c r="E4697" s="5">
        <v>10801.734</v>
      </c>
      <c r="F4697" s="5">
        <v>4991.335</v>
      </c>
      <c r="G4697" s="5">
        <v>7656.5360000000001</v>
      </c>
      <c r="H4697" s="5">
        <v>3131.1460000000002</v>
      </c>
      <c r="I4697" s="5">
        <v>318.49599999999998</v>
      </c>
      <c r="J4697" s="5"/>
      <c r="K4697" s="5">
        <v>15.177</v>
      </c>
      <c r="L4697" s="5">
        <v>226.97499999999999</v>
      </c>
      <c r="M4697" s="5">
        <v>-20.773</v>
      </c>
      <c r="N4697" s="5">
        <v>232.571</v>
      </c>
      <c r="O4697" s="5">
        <v>352020</v>
      </c>
      <c r="P4697" s="3"/>
      <c r="Q4697" s="3"/>
    </row>
    <row r="4698" spans="1:17" x14ac:dyDescent="0.2">
      <c r="A4698" s="2">
        <v>2010</v>
      </c>
      <c r="B4698" s="1" t="s">
        <v>619</v>
      </c>
      <c r="C4698" s="2" t="s">
        <v>620</v>
      </c>
      <c r="D4698" s="2">
        <v>715.10900000000004</v>
      </c>
      <c r="E4698" s="2">
        <v>11536.804</v>
      </c>
      <c r="F4698" s="2">
        <v>5268.1850000000004</v>
      </c>
      <c r="G4698" s="2">
        <v>7921.4030000000002</v>
      </c>
      <c r="H4698" s="2">
        <v>3601.8789999999999</v>
      </c>
      <c r="I4698" s="2">
        <v>331.46199999999999</v>
      </c>
      <c r="J4698" s="2"/>
      <c r="K4698" s="2">
        <v>0.42699999999999999</v>
      </c>
      <c r="L4698" s="2">
        <v>355.94400000000002</v>
      </c>
      <c r="M4698" s="2">
        <v>10.401999999999999</v>
      </c>
      <c r="N4698" s="2">
        <v>345.11500000000001</v>
      </c>
      <c r="O4698" s="2">
        <v>352020</v>
      </c>
      <c r="P4698" s="3"/>
      <c r="Q4698" s="3"/>
    </row>
    <row r="4699" spans="1:17" x14ac:dyDescent="0.2">
      <c r="A4699" s="5">
        <v>2011</v>
      </c>
      <c r="B4699" s="4" t="s">
        <v>619</v>
      </c>
      <c r="C4699" s="5" t="s">
        <v>620</v>
      </c>
      <c r="D4699" s="5">
        <v>415.01600000000002</v>
      </c>
      <c r="E4699" s="5">
        <v>11598.143</v>
      </c>
      <c r="F4699" s="5">
        <v>5168.2259999999997</v>
      </c>
      <c r="G4699" s="5">
        <v>8093.3609999999999</v>
      </c>
      <c r="H4699" s="5">
        <v>3491.7750000000001</v>
      </c>
      <c r="I4699" s="5">
        <v>335.94400000000002</v>
      </c>
      <c r="J4699" s="5"/>
      <c r="K4699" s="5">
        <v>1.9930000000000001</v>
      </c>
      <c r="L4699" s="5">
        <v>654.63599999999997</v>
      </c>
      <c r="M4699" s="5">
        <v>115.833</v>
      </c>
      <c r="N4699" s="5">
        <v>536.80999999999995</v>
      </c>
      <c r="O4699" s="5">
        <v>352020</v>
      </c>
      <c r="P4699" s="3"/>
      <c r="Q4699" s="3"/>
    </row>
    <row r="4700" spans="1:17" x14ac:dyDescent="0.2">
      <c r="A4700" s="2">
        <v>2012</v>
      </c>
      <c r="B4700" s="1" t="s">
        <v>619</v>
      </c>
      <c r="C4700" s="2" t="s">
        <v>620</v>
      </c>
      <c r="D4700" s="2">
        <v>374.39699999999999</v>
      </c>
      <c r="E4700" s="2">
        <v>11931.897000000001</v>
      </c>
      <c r="F4700" s="2">
        <v>5431.9480000000003</v>
      </c>
      <c r="G4700" s="2">
        <v>8576.0689999999995</v>
      </c>
      <c r="H4700" s="2">
        <v>3340.7179999999998</v>
      </c>
      <c r="I4700" s="2">
        <v>277.99900000000002</v>
      </c>
      <c r="J4700" s="2"/>
      <c r="K4700" s="2">
        <v>2.0840000000000001</v>
      </c>
      <c r="L4700" s="2">
        <v>804.07899999999995</v>
      </c>
      <c r="M4700" s="2">
        <v>161.14500000000001</v>
      </c>
      <c r="N4700" s="2">
        <v>640.85</v>
      </c>
      <c r="O4700" s="2">
        <v>352020</v>
      </c>
      <c r="P4700" s="3"/>
      <c r="Q4700" s="3"/>
    </row>
    <row r="4701" spans="1:17" x14ac:dyDescent="0.2">
      <c r="A4701" s="5">
        <v>2013</v>
      </c>
      <c r="B4701" s="4" t="s">
        <v>619</v>
      </c>
      <c r="C4701" s="5" t="s">
        <v>620</v>
      </c>
      <c r="D4701" s="5">
        <v>447.79899999999998</v>
      </c>
      <c r="E4701" s="5">
        <v>15236.341</v>
      </c>
      <c r="F4701" s="5">
        <v>7586.4610000000002</v>
      </c>
      <c r="G4701" s="5">
        <v>12276.433999999999</v>
      </c>
      <c r="H4701" s="5">
        <v>2941.817</v>
      </c>
      <c r="I4701" s="5">
        <v>281.036</v>
      </c>
      <c r="J4701" s="5"/>
      <c r="K4701" s="5">
        <v>2.8210000000000002</v>
      </c>
      <c r="L4701" s="5">
        <v>747.34</v>
      </c>
      <c r="M4701" s="5">
        <v>120.80800000000001</v>
      </c>
      <c r="N4701" s="5">
        <v>623.71100000000001</v>
      </c>
      <c r="O4701" s="5">
        <v>352020</v>
      </c>
      <c r="P4701" s="3"/>
      <c r="Q4701" s="3"/>
    </row>
    <row r="4702" spans="1:17" x14ac:dyDescent="0.2">
      <c r="A4702" s="2">
        <v>2014</v>
      </c>
      <c r="B4702" s="1" t="s">
        <v>619</v>
      </c>
      <c r="C4702" s="2" t="s">
        <v>620</v>
      </c>
      <c r="D4702" s="2">
        <v>387.8</v>
      </c>
      <c r="E4702" s="2">
        <v>15886.6</v>
      </c>
      <c r="F4702" s="2">
        <v>8138.5</v>
      </c>
      <c r="G4702" s="2">
        <v>12610.6</v>
      </c>
      <c r="H4702" s="2">
        <v>3255.9</v>
      </c>
      <c r="I4702" s="2">
        <v>297.89999999999998</v>
      </c>
      <c r="J4702" s="2"/>
      <c r="K4702" s="2">
        <v>3.7</v>
      </c>
      <c r="L4702" s="2">
        <v>974.5</v>
      </c>
      <c r="M4702" s="2">
        <v>41.4</v>
      </c>
      <c r="N4702" s="2">
        <v>929.4</v>
      </c>
      <c r="O4702" s="2">
        <v>352020</v>
      </c>
      <c r="P4702" s="3"/>
      <c r="Q4702" s="3"/>
    </row>
    <row r="4703" spans="1:17" x14ac:dyDescent="0.2">
      <c r="A4703" s="5">
        <v>2015</v>
      </c>
      <c r="B4703" s="4" t="s">
        <v>619</v>
      </c>
      <c r="C4703" s="5" t="s">
        <v>620</v>
      </c>
      <c r="D4703" s="5">
        <v>1396.6</v>
      </c>
      <c r="E4703" s="5">
        <v>22267.7</v>
      </c>
      <c r="F4703" s="5">
        <v>7294.3</v>
      </c>
      <c r="G4703" s="5">
        <v>12501.9</v>
      </c>
      <c r="H4703" s="5">
        <v>9764.4</v>
      </c>
      <c r="I4703" s="5">
        <v>244.1</v>
      </c>
      <c r="J4703" s="5">
        <v>3</v>
      </c>
      <c r="K4703" s="5">
        <v>0.1</v>
      </c>
      <c r="L4703" s="5">
        <v>915.4</v>
      </c>
      <c r="M4703" s="5">
        <v>67.7</v>
      </c>
      <c r="N4703" s="5">
        <v>847.6</v>
      </c>
      <c r="O4703" s="5">
        <v>352020</v>
      </c>
      <c r="P4703" s="3"/>
      <c r="Q4703" s="3"/>
    </row>
    <row r="4704" spans="1:17" x14ac:dyDescent="0.2">
      <c r="A4704" s="2">
        <v>2016</v>
      </c>
      <c r="B4704" s="1" t="s">
        <v>619</v>
      </c>
      <c r="C4704" s="2" t="s">
        <v>620</v>
      </c>
      <c r="D4704" s="2">
        <v>1260.2</v>
      </c>
      <c r="E4704" s="2">
        <v>34726.199999999997</v>
      </c>
      <c r="F4704" s="2">
        <v>15426.2</v>
      </c>
      <c r="G4704" s="2">
        <v>23608.6</v>
      </c>
      <c r="H4704" s="2">
        <v>11116.2</v>
      </c>
      <c r="I4704" s="2">
        <v>367.4</v>
      </c>
      <c r="J4704" s="2">
        <v>12.3</v>
      </c>
      <c r="K4704" s="2">
        <v>0</v>
      </c>
      <c r="L4704" s="2">
        <v>121.7</v>
      </c>
      <c r="M4704" s="2">
        <v>-358.3</v>
      </c>
      <c r="N4704" s="2">
        <v>480</v>
      </c>
      <c r="O4704" s="2">
        <v>352020</v>
      </c>
      <c r="P4704" s="3"/>
      <c r="Q4704" s="3"/>
    </row>
    <row r="4705" spans="1:17" x14ac:dyDescent="0.2">
      <c r="A4705" s="5">
        <v>2017</v>
      </c>
      <c r="B4705" s="4" t="s">
        <v>619</v>
      </c>
      <c r="C4705" s="5" t="s">
        <v>620</v>
      </c>
      <c r="D4705" s="5">
        <v>480.5</v>
      </c>
      <c r="E4705" s="5">
        <v>35806.300000000003</v>
      </c>
      <c r="F4705" s="5">
        <v>14614.5</v>
      </c>
      <c r="G4705" s="5">
        <v>22498.7</v>
      </c>
      <c r="H4705" s="5">
        <v>13307.6</v>
      </c>
      <c r="I4705" s="5">
        <v>499.5</v>
      </c>
      <c r="J4705" s="5">
        <v>6.2</v>
      </c>
      <c r="K4705" s="5">
        <v>0</v>
      </c>
      <c r="L4705" s="5">
        <v>903</v>
      </c>
      <c r="M4705" s="5">
        <v>207</v>
      </c>
      <c r="N4705" s="5">
        <v>696</v>
      </c>
      <c r="O4705" s="5">
        <v>352020</v>
      </c>
      <c r="P4705" s="3"/>
      <c r="Q4705" s="3"/>
    </row>
    <row r="4706" spans="1:17" x14ac:dyDescent="0.2">
      <c r="A4706" s="2">
        <v>2018</v>
      </c>
      <c r="B4706" s="1" t="s">
        <v>619</v>
      </c>
      <c r="C4706" s="2" t="s">
        <v>620</v>
      </c>
      <c r="D4706" s="2">
        <v>446.8</v>
      </c>
      <c r="E4706" s="2">
        <v>32734.9</v>
      </c>
      <c r="F4706" s="2">
        <v>13816.4</v>
      </c>
      <c r="G4706" s="2">
        <v>20567.8</v>
      </c>
      <c r="H4706" s="2">
        <v>12167.1</v>
      </c>
      <c r="I4706" s="2">
        <v>510.8</v>
      </c>
      <c r="J4706" s="2"/>
      <c r="K4706" s="2">
        <v>0</v>
      </c>
      <c r="L4706" s="2">
        <v>298.39999999999998</v>
      </c>
      <c r="M4706" s="2">
        <v>-54.1</v>
      </c>
      <c r="N4706" s="2">
        <v>352.5</v>
      </c>
      <c r="O4706" s="2">
        <v>352020</v>
      </c>
      <c r="P4706" s="3"/>
      <c r="Q4706" s="3"/>
    </row>
    <row r="4707" spans="1:17" x14ac:dyDescent="0.2">
      <c r="A4707" s="5">
        <v>2019</v>
      </c>
      <c r="B4707" s="4" t="s">
        <v>619</v>
      </c>
      <c r="C4707" s="5" t="s">
        <v>620</v>
      </c>
      <c r="D4707" s="5">
        <v>556.9</v>
      </c>
      <c r="E4707" s="5">
        <v>31255.5</v>
      </c>
      <c r="F4707" s="5">
        <v>12924.3</v>
      </c>
      <c r="G4707" s="5">
        <v>19371.7</v>
      </c>
      <c r="H4707" s="5">
        <v>11883.8</v>
      </c>
      <c r="I4707" s="5">
        <v>502.5</v>
      </c>
      <c r="J4707" s="5"/>
      <c r="K4707" s="5">
        <v>0</v>
      </c>
      <c r="L4707" s="5">
        <v>154.4</v>
      </c>
      <c r="M4707" s="5">
        <v>137.6</v>
      </c>
      <c r="N4707" s="5">
        <v>16.8</v>
      </c>
      <c r="O4707" s="5">
        <v>352020</v>
      </c>
      <c r="P4707" s="3"/>
      <c r="Q4707" s="3"/>
    </row>
    <row r="4708" spans="1:17" x14ac:dyDescent="0.2">
      <c r="A4708" s="2">
        <v>2004</v>
      </c>
      <c r="B4708" s="1" t="s">
        <v>621</v>
      </c>
      <c r="C4708" s="2" t="s">
        <v>622</v>
      </c>
      <c r="D4708" s="2">
        <v>6716.1319999999996</v>
      </c>
      <c r="E4708" s="2">
        <v>84093.525999999998</v>
      </c>
      <c r="F4708" s="2">
        <v>78092.411999999997</v>
      </c>
      <c r="G4708" s="2">
        <v>80919.589000000007</v>
      </c>
      <c r="H4708" s="2">
        <v>3102.3040000000001</v>
      </c>
      <c r="I4708" s="2">
        <v>1433.6959999999999</v>
      </c>
      <c r="J4708" s="2">
        <v>0</v>
      </c>
      <c r="K4708" s="2">
        <v>1.026</v>
      </c>
      <c r="L4708" s="2">
        <v>2556.9850000000001</v>
      </c>
      <c r="M4708" s="2">
        <v>642.68899999999996</v>
      </c>
      <c r="N4708" s="2">
        <v>1913.27</v>
      </c>
      <c r="O4708" s="2">
        <v>402020</v>
      </c>
      <c r="P4708" s="3"/>
      <c r="Q4708" s="3"/>
    </row>
    <row r="4709" spans="1:17" x14ac:dyDescent="0.2">
      <c r="A4709" s="5">
        <v>2005</v>
      </c>
      <c r="B4709" s="4" t="s">
        <v>621</v>
      </c>
      <c r="C4709" s="5" t="s">
        <v>622</v>
      </c>
      <c r="D4709" s="5">
        <v>6204.27</v>
      </c>
      <c r="E4709" s="5">
        <v>99338.683999999994</v>
      </c>
      <c r="F4709" s="5">
        <v>91924.377999999997</v>
      </c>
      <c r="G4709" s="5">
        <v>95538.077000000005</v>
      </c>
      <c r="H4709" s="5">
        <v>3791.4250000000002</v>
      </c>
      <c r="I4709" s="5">
        <v>3058.7179999999998</v>
      </c>
      <c r="J4709" s="5">
        <v>0</v>
      </c>
      <c r="K4709" s="5">
        <v>6.4119999999999999</v>
      </c>
      <c r="L4709" s="5">
        <v>2117.4630000000002</v>
      </c>
      <c r="M4709" s="5">
        <v>728.76700000000005</v>
      </c>
      <c r="N4709" s="5">
        <v>1382.2840000000001</v>
      </c>
      <c r="O4709" s="5">
        <v>402020</v>
      </c>
      <c r="P4709" s="3"/>
      <c r="Q4709" s="3"/>
    </row>
    <row r="4710" spans="1:17" x14ac:dyDescent="0.2">
      <c r="A4710" s="2">
        <v>2006</v>
      </c>
      <c r="B4710" s="1" t="s">
        <v>621</v>
      </c>
      <c r="C4710" s="2" t="s">
        <v>622</v>
      </c>
      <c r="D4710" s="2">
        <v>6044.5479999999998</v>
      </c>
      <c r="E4710" s="2">
        <v>116135.732</v>
      </c>
      <c r="F4710" s="2">
        <v>107838.05899999999</v>
      </c>
      <c r="G4710" s="2">
        <v>111766.575</v>
      </c>
      <c r="H4710" s="2">
        <v>4360.0420000000004</v>
      </c>
      <c r="I4710" s="2">
        <v>5122.8549999999996</v>
      </c>
      <c r="J4710" s="2">
        <v>0</v>
      </c>
      <c r="K4710" s="2">
        <v>4.0069999999999997</v>
      </c>
      <c r="L4710" s="2">
        <v>1995.2739999999999</v>
      </c>
      <c r="M4710" s="2">
        <v>834.31100000000004</v>
      </c>
      <c r="N4710" s="2">
        <v>1156.9559999999999</v>
      </c>
      <c r="O4710" s="2">
        <v>402020</v>
      </c>
      <c r="P4710" s="3"/>
      <c r="Q4710" s="3"/>
    </row>
    <row r="4711" spans="1:17" x14ac:dyDescent="0.2">
      <c r="A4711" s="5">
        <v>2007</v>
      </c>
      <c r="B4711" s="4" t="s">
        <v>621</v>
      </c>
      <c r="C4711" s="5" t="s">
        <v>622</v>
      </c>
      <c r="D4711" s="5">
        <v>12182.137000000001</v>
      </c>
      <c r="E4711" s="5">
        <v>155564.99100000001</v>
      </c>
      <c r="F4711" s="5">
        <v>119549.307</v>
      </c>
      <c r="G4711" s="5">
        <v>150330.09599999999</v>
      </c>
      <c r="H4711" s="5">
        <v>5223.5349999999999</v>
      </c>
      <c r="I4711" s="5">
        <v>7085.7719999999999</v>
      </c>
      <c r="J4711" s="5">
        <v>0</v>
      </c>
      <c r="K4711" s="5">
        <v>2.3149999999999999</v>
      </c>
      <c r="L4711" s="5">
        <v>-481.79599999999999</v>
      </c>
      <c r="M4711" s="5">
        <v>412.28300000000002</v>
      </c>
      <c r="N4711" s="5">
        <v>-896.39400000000001</v>
      </c>
      <c r="O4711" s="5">
        <v>402020</v>
      </c>
      <c r="P4711" s="3"/>
      <c r="Q4711" s="3"/>
    </row>
    <row r="4712" spans="1:17" x14ac:dyDescent="0.2">
      <c r="A4712" s="2">
        <v>2008</v>
      </c>
      <c r="B4712" s="1" t="s">
        <v>621</v>
      </c>
      <c r="C4712" s="2" t="s">
        <v>622</v>
      </c>
      <c r="D4712" s="2">
        <v>7605.2879999999996</v>
      </c>
      <c r="E4712" s="2">
        <v>168768.43700000001</v>
      </c>
      <c r="F4712" s="2">
        <v>125046.64</v>
      </c>
      <c r="G4712" s="2">
        <v>163762.09700000001</v>
      </c>
      <c r="H4712" s="2">
        <v>4999.07</v>
      </c>
      <c r="I4712" s="2">
        <v>5913.6850000000004</v>
      </c>
      <c r="J4712" s="2">
        <v>0</v>
      </c>
      <c r="K4712" s="2">
        <v>3.9319999999999999</v>
      </c>
      <c r="L4712" s="2">
        <v>-376.26799999999997</v>
      </c>
      <c r="M4712" s="2">
        <v>-167.57400000000001</v>
      </c>
      <c r="N4712" s="2">
        <v>-212.626</v>
      </c>
      <c r="O4712" s="2">
        <v>402020</v>
      </c>
      <c r="P4712" s="3"/>
      <c r="Q4712" s="3"/>
    </row>
    <row r="4713" spans="1:17" x14ac:dyDescent="0.2">
      <c r="A4713" s="5">
        <v>2009</v>
      </c>
      <c r="B4713" s="4" t="s">
        <v>621</v>
      </c>
      <c r="C4713" s="5" t="s">
        <v>622</v>
      </c>
      <c r="D4713" s="5">
        <v>11238.884</v>
      </c>
      <c r="E4713" s="5">
        <v>169985.29800000001</v>
      </c>
      <c r="F4713" s="5">
        <v>135805.54999999999</v>
      </c>
      <c r="G4713" s="5">
        <v>164706.67600000001</v>
      </c>
      <c r="H4713" s="5">
        <v>5278.6090000000004</v>
      </c>
      <c r="I4713" s="5">
        <v>3035.6390000000001</v>
      </c>
      <c r="J4713" s="5">
        <v>0</v>
      </c>
      <c r="K4713" s="5">
        <v>0.84699999999999998</v>
      </c>
      <c r="L4713" s="5">
        <v>721.03899999999999</v>
      </c>
      <c r="M4713" s="5">
        <v>238.364</v>
      </c>
      <c r="N4713" s="5">
        <v>324.13799999999998</v>
      </c>
      <c r="O4713" s="5">
        <v>402020</v>
      </c>
      <c r="P4713" s="3"/>
      <c r="Q4713" s="3"/>
    </row>
    <row r="4714" spans="1:17" x14ac:dyDescent="0.2">
      <c r="A4714" s="2">
        <v>2010</v>
      </c>
      <c r="B4714" s="1" t="s">
        <v>621</v>
      </c>
      <c r="C4714" s="2" t="s">
        <v>622</v>
      </c>
      <c r="D4714" s="2">
        <v>10596.82</v>
      </c>
      <c r="E4714" s="2">
        <v>205307.049</v>
      </c>
      <c r="F4714" s="2">
        <v>163543.50399999999</v>
      </c>
      <c r="G4714" s="2">
        <v>200295.47099999999</v>
      </c>
      <c r="H4714" s="2">
        <v>5011.5780000000004</v>
      </c>
      <c r="I4714" s="2">
        <v>2274.7710000000002</v>
      </c>
      <c r="J4714" s="2">
        <v>0</v>
      </c>
      <c r="K4714" s="2"/>
      <c r="L4714" s="2">
        <v>1090.299</v>
      </c>
      <c r="M4714" s="2">
        <v>492.76900000000001</v>
      </c>
      <c r="N4714" s="2">
        <v>530.38199999999995</v>
      </c>
      <c r="O4714" s="2">
        <v>402020</v>
      </c>
      <c r="P4714" s="3"/>
      <c r="Q4714" s="3"/>
    </row>
    <row r="4715" spans="1:17" x14ac:dyDescent="0.2">
      <c r="A4715" s="5">
        <v>2011</v>
      </c>
      <c r="B4715" s="4" t="s">
        <v>621</v>
      </c>
      <c r="C4715" s="5" t="s">
        <v>622</v>
      </c>
      <c r="D4715" s="5">
        <v>8667</v>
      </c>
      <c r="E4715" s="5">
        <v>193345</v>
      </c>
      <c r="F4715" s="5">
        <v>154393</v>
      </c>
      <c r="G4715" s="5">
        <v>188094</v>
      </c>
      <c r="H4715" s="5">
        <v>5243</v>
      </c>
      <c r="I4715" s="5">
        <v>2401</v>
      </c>
      <c r="J4715" s="5">
        <v>0</v>
      </c>
      <c r="K4715" s="5">
        <v>-1</v>
      </c>
      <c r="L4715" s="5">
        <v>927</v>
      </c>
      <c r="M4715" s="5">
        <v>328</v>
      </c>
      <c r="N4715" s="5">
        <v>633</v>
      </c>
      <c r="O4715" s="5">
        <v>402020</v>
      </c>
      <c r="P4715" s="3"/>
      <c r="Q4715" s="3"/>
    </row>
    <row r="4716" spans="1:17" x14ac:dyDescent="0.2">
      <c r="A4716" s="2">
        <v>2012</v>
      </c>
      <c r="B4716" s="1" t="s">
        <v>621</v>
      </c>
      <c r="C4716" s="2" t="s">
        <v>622</v>
      </c>
      <c r="D4716" s="2">
        <v>8911</v>
      </c>
      <c r="E4716" s="2">
        <v>181260</v>
      </c>
      <c r="F4716" s="2">
        <v>152401</v>
      </c>
      <c r="G4716" s="2">
        <v>176194</v>
      </c>
      <c r="H4716" s="2">
        <v>5060</v>
      </c>
      <c r="I4716" s="2">
        <v>2561</v>
      </c>
      <c r="J4716" s="2">
        <v>0</v>
      </c>
      <c r="K4716" s="2">
        <v>-2</v>
      </c>
      <c r="L4716" s="2">
        <v>1433</v>
      </c>
      <c r="M4716" s="2">
        <v>497</v>
      </c>
      <c r="N4716" s="2">
        <v>939</v>
      </c>
      <c r="O4716" s="2">
        <v>402020</v>
      </c>
      <c r="P4716" s="3"/>
      <c r="Q4716" s="3"/>
    </row>
    <row r="4717" spans="1:17" x14ac:dyDescent="0.2">
      <c r="A4717" s="5">
        <v>2013</v>
      </c>
      <c r="B4717" s="4" t="s">
        <v>621</v>
      </c>
      <c r="C4717" s="5" t="s">
        <v>622</v>
      </c>
      <c r="D4717" s="5">
        <v>8840</v>
      </c>
      <c r="E4717" s="5">
        <v>159543</v>
      </c>
      <c r="F4717" s="5">
        <v>136648</v>
      </c>
      <c r="G4717" s="5">
        <v>153901</v>
      </c>
      <c r="H4717" s="5">
        <v>5637</v>
      </c>
      <c r="I4717" s="5">
        <v>2210</v>
      </c>
      <c r="J4717" s="5">
        <v>0</v>
      </c>
      <c r="K4717" s="5">
        <v>-1</v>
      </c>
      <c r="L4717" s="5">
        <v>2087</v>
      </c>
      <c r="M4717" s="5">
        <v>776</v>
      </c>
      <c r="N4717" s="5">
        <v>1418</v>
      </c>
      <c r="O4717" s="5">
        <v>402020</v>
      </c>
      <c r="P4717" s="3"/>
      <c r="Q4717" s="3"/>
    </row>
    <row r="4718" spans="1:17" x14ac:dyDescent="0.2">
      <c r="A4718" s="2">
        <v>2014</v>
      </c>
      <c r="B4718" s="1" t="s">
        <v>621</v>
      </c>
      <c r="C4718" s="2" t="s">
        <v>622</v>
      </c>
      <c r="D4718" s="2">
        <v>5369</v>
      </c>
      <c r="E4718" s="2">
        <v>146352</v>
      </c>
      <c r="F4718" s="2">
        <v>136866</v>
      </c>
      <c r="G4718" s="2">
        <v>142154</v>
      </c>
      <c r="H4718" s="2">
        <v>4198</v>
      </c>
      <c r="I4718" s="2">
        <v>2063</v>
      </c>
      <c r="J4718" s="2">
        <v>0</v>
      </c>
      <c r="K4718" s="2">
        <v>0</v>
      </c>
      <c r="L4718" s="2">
        <v>1837</v>
      </c>
      <c r="M4718" s="2">
        <v>688</v>
      </c>
      <c r="N4718" s="2">
        <v>1149</v>
      </c>
      <c r="O4718" s="2">
        <v>402020</v>
      </c>
      <c r="P4718" s="3"/>
      <c r="Q4718" s="3"/>
    </row>
    <row r="4719" spans="1:17" x14ac:dyDescent="0.2">
      <c r="A4719" s="5">
        <v>2015</v>
      </c>
      <c r="B4719" s="4" t="s">
        <v>621</v>
      </c>
      <c r="C4719" s="5" t="s">
        <v>622</v>
      </c>
      <c r="D4719" s="5">
        <v>5332</v>
      </c>
      <c r="E4719" s="5">
        <v>134112</v>
      </c>
      <c r="F4719" s="5">
        <v>124833</v>
      </c>
      <c r="G4719" s="5">
        <v>130113</v>
      </c>
      <c r="H4719" s="5">
        <v>3975</v>
      </c>
      <c r="I4719" s="5">
        <v>2074</v>
      </c>
      <c r="J4719" s="5">
        <v>0</v>
      </c>
      <c r="K4719" s="5">
        <v>0</v>
      </c>
      <c r="L4719" s="5">
        <v>1600</v>
      </c>
      <c r="M4719" s="5">
        <v>604</v>
      </c>
      <c r="N4719" s="5">
        <v>997</v>
      </c>
      <c r="O4719" s="5">
        <v>402020</v>
      </c>
      <c r="P4719" s="3"/>
      <c r="Q4719" s="3"/>
    </row>
    <row r="4720" spans="1:17" x14ac:dyDescent="0.2">
      <c r="A4720" s="2">
        <v>2016</v>
      </c>
      <c r="B4720" s="1" t="s">
        <v>621</v>
      </c>
      <c r="C4720" s="2" t="s">
        <v>622</v>
      </c>
      <c r="D4720" s="2">
        <v>4853</v>
      </c>
      <c r="E4720" s="2">
        <v>121136</v>
      </c>
      <c r="F4720" s="2">
        <v>112368</v>
      </c>
      <c r="G4720" s="2">
        <v>117413</v>
      </c>
      <c r="H4720" s="2">
        <v>3699</v>
      </c>
      <c r="I4720" s="2">
        <v>2441</v>
      </c>
      <c r="J4720" s="2">
        <v>0</v>
      </c>
      <c r="K4720" s="2">
        <v>0</v>
      </c>
      <c r="L4720" s="2">
        <v>1108</v>
      </c>
      <c r="M4720" s="2">
        <v>427</v>
      </c>
      <c r="N4720" s="2">
        <v>681</v>
      </c>
      <c r="O4720" s="2">
        <v>402020</v>
      </c>
      <c r="P4720" s="3"/>
      <c r="Q4720" s="3"/>
    </row>
    <row r="4721" spans="1:17" x14ac:dyDescent="0.2">
      <c r="A4721" s="5">
        <v>2017</v>
      </c>
      <c r="B4721" s="4" t="s">
        <v>621</v>
      </c>
      <c r="C4721" s="5" t="s">
        <v>622</v>
      </c>
      <c r="D4721" s="5">
        <v>4764</v>
      </c>
      <c r="E4721" s="5">
        <v>114991</v>
      </c>
      <c r="F4721" s="5">
        <v>105012</v>
      </c>
      <c r="G4721" s="5">
        <v>111506</v>
      </c>
      <c r="H4721" s="5">
        <v>3454</v>
      </c>
      <c r="I4721" s="5">
        <v>2971</v>
      </c>
      <c r="J4721" s="5">
        <v>0</v>
      </c>
      <c r="K4721" s="5">
        <v>0</v>
      </c>
      <c r="L4721" s="5">
        <v>764</v>
      </c>
      <c r="M4721" s="5">
        <v>472</v>
      </c>
      <c r="N4721" s="5">
        <v>292</v>
      </c>
      <c r="O4721" s="5">
        <v>402020</v>
      </c>
      <c r="P4721" s="3"/>
      <c r="Q4721" s="3"/>
    </row>
    <row r="4722" spans="1:17" x14ac:dyDescent="0.2">
      <c r="A4722" s="2">
        <v>2018</v>
      </c>
      <c r="B4722" s="1" t="s">
        <v>621</v>
      </c>
      <c r="C4722" s="2" t="s">
        <v>622</v>
      </c>
      <c r="D4722" s="2">
        <v>5262</v>
      </c>
      <c r="E4722" s="2">
        <v>104176</v>
      </c>
      <c r="F4722" s="2">
        <v>93519</v>
      </c>
      <c r="G4722" s="2">
        <v>100629</v>
      </c>
      <c r="H4722" s="2">
        <v>3519</v>
      </c>
      <c r="I4722" s="2">
        <v>3668</v>
      </c>
      <c r="J4722" s="2">
        <v>0</v>
      </c>
      <c r="K4722" s="2">
        <v>0</v>
      </c>
      <c r="L4722" s="2">
        <v>528</v>
      </c>
      <c r="M4722" s="2">
        <v>133</v>
      </c>
      <c r="N4722" s="2">
        <v>395</v>
      </c>
      <c r="O4722" s="2">
        <v>402020</v>
      </c>
      <c r="P4722" s="3"/>
      <c r="Q4722" s="3"/>
    </row>
    <row r="4723" spans="1:17" x14ac:dyDescent="0.2">
      <c r="A4723" s="5">
        <v>2004</v>
      </c>
      <c r="B4723" s="4" t="s">
        <v>623</v>
      </c>
      <c r="C4723" s="5" t="s">
        <v>624</v>
      </c>
      <c r="D4723" s="5">
        <v>179.79400000000001</v>
      </c>
      <c r="E4723" s="5">
        <v>3443.1709999999998</v>
      </c>
      <c r="F4723" s="5">
        <v>880.25599999999997</v>
      </c>
      <c r="G4723" s="5">
        <v>1983.183</v>
      </c>
      <c r="H4723" s="5">
        <v>1459.9880000000001</v>
      </c>
      <c r="I4723" s="5">
        <v>61.628</v>
      </c>
      <c r="J4723" s="5"/>
      <c r="K4723" s="5">
        <v>0</v>
      </c>
      <c r="L4723" s="5">
        <v>516.04100000000005</v>
      </c>
      <c r="M4723" s="5">
        <v>202.191</v>
      </c>
      <c r="N4723" s="5">
        <v>328.71</v>
      </c>
      <c r="O4723" s="5">
        <v>101020</v>
      </c>
      <c r="P4723" s="3"/>
      <c r="Q4723" s="3"/>
    </row>
    <row r="4724" spans="1:17" x14ac:dyDescent="0.2">
      <c r="A4724" s="2">
        <v>2005</v>
      </c>
      <c r="B4724" s="1" t="s">
        <v>623</v>
      </c>
      <c r="C4724" s="2" t="s">
        <v>624</v>
      </c>
      <c r="D4724" s="2">
        <v>110.321</v>
      </c>
      <c r="E4724" s="2">
        <v>8878.0329999999994</v>
      </c>
      <c r="F4724" s="2">
        <v>2030.5329999999999</v>
      </c>
      <c r="G4724" s="2">
        <v>5787.8890000000001</v>
      </c>
      <c r="H4724" s="2">
        <v>3090.1439999999998</v>
      </c>
      <c r="I4724" s="2">
        <v>96.224999999999994</v>
      </c>
      <c r="J4724" s="2"/>
      <c r="K4724" s="2">
        <v>0</v>
      </c>
      <c r="L4724" s="2">
        <v>968.66</v>
      </c>
      <c r="M4724" s="2">
        <v>322.94</v>
      </c>
      <c r="N4724" s="2">
        <v>645.72</v>
      </c>
      <c r="O4724" s="2">
        <v>101020</v>
      </c>
      <c r="P4724" s="3"/>
      <c r="Q4724" s="3"/>
    </row>
    <row r="4725" spans="1:17" x14ac:dyDescent="0.2">
      <c r="A4725" s="5">
        <v>2006</v>
      </c>
      <c r="B4725" s="4" t="s">
        <v>623</v>
      </c>
      <c r="C4725" s="5" t="s">
        <v>624</v>
      </c>
      <c r="D4725" s="5">
        <v>153.40799999999999</v>
      </c>
      <c r="E4725" s="5">
        <v>9588.625</v>
      </c>
      <c r="F4725" s="5">
        <v>1800.81</v>
      </c>
      <c r="G4725" s="5">
        <v>5474.808</v>
      </c>
      <c r="H4725" s="5">
        <v>4113.817</v>
      </c>
      <c r="I4725" s="5">
        <v>129.56</v>
      </c>
      <c r="J4725" s="5"/>
      <c r="K4725" s="5">
        <v>0</v>
      </c>
      <c r="L4725" s="5">
        <v>1096.2170000000001</v>
      </c>
      <c r="M4725" s="5">
        <v>417.78899999999999</v>
      </c>
      <c r="N4725" s="5">
        <v>678.428</v>
      </c>
      <c r="O4725" s="5">
        <v>101020</v>
      </c>
      <c r="P4725" s="3"/>
      <c r="Q4725" s="3"/>
    </row>
    <row r="4726" spans="1:17" x14ac:dyDescent="0.2">
      <c r="A4726" s="2">
        <v>2007</v>
      </c>
      <c r="B4726" s="1" t="s">
        <v>623</v>
      </c>
      <c r="C4726" s="2" t="s">
        <v>624</v>
      </c>
      <c r="D4726" s="2">
        <v>659.86300000000006</v>
      </c>
      <c r="E4726" s="2">
        <v>10830.896000000001</v>
      </c>
      <c r="F4726" s="2">
        <v>1876.087</v>
      </c>
      <c r="G4726" s="2">
        <v>6022.0889999999999</v>
      </c>
      <c r="H4726" s="2">
        <v>4808.8069999999998</v>
      </c>
      <c r="I4726" s="2">
        <v>129.55199999999999</v>
      </c>
      <c r="J4726" s="2"/>
      <c r="K4726" s="2">
        <v>0</v>
      </c>
      <c r="L4726" s="2">
        <v>1367.567</v>
      </c>
      <c r="M4726" s="2">
        <v>423.697</v>
      </c>
      <c r="N4726" s="2">
        <v>943.87</v>
      </c>
      <c r="O4726" s="2">
        <v>101020</v>
      </c>
      <c r="P4726" s="3"/>
      <c r="Q4726" s="3"/>
    </row>
    <row r="4727" spans="1:17" x14ac:dyDescent="0.2">
      <c r="A4727" s="5">
        <v>2008</v>
      </c>
      <c r="B4727" s="4" t="s">
        <v>623</v>
      </c>
      <c r="C4727" s="5" t="s">
        <v>624</v>
      </c>
      <c r="D4727" s="5">
        <v>1140</v>
      </c>
      <c r="E4727" s="5">
        <v>12384</v>
      </c>
      <c r="F4727" s="5">
        <v>2266</v>
      </c>
      <c r="G4727" s="5">
        <v>6075</v>
      </c>
      <c r="H4727" s="5">
        <v>6309</v>
      </c>
      <c r="I4727" s="5">
        <v>102</v>
      </c>
      <c r="J4727" s="5"/>
      <c r="K4727" s="5">
        <v>0</v>
      </c>
      <c r="L4727" s="5">
        <v>2061</v>
      </c>
      <c r="M4727" s="5">
        <v>711</v>
      </c>
      <c r="N4727" s="5">
        <v>1350</v>
      </c>
      <c r="O4727" s="5">
        <v>101020</v>
      </c>
      <c r="P4727" s="3"/>
      <c r="Q4727" s="3"/>
    </row>
    <row r="4728" spans="1:17" x14ac:dyDescent="0.2">
      <c r="A4728" s="2">
        <v>2009</v>
      </c>
      <c r="B4728" s="1" t="s">
        <v>623</v>
      </c>
      <c r="C4728" s="2" t="s">
        <v>624</v>
      </c>
      <c r="D4728" s="2">
        <v>1014</v>
      </c>
      <c r="E4728" s="2">
        <v>11807</v>
      </c>
      <c r="F4728" s="2">
        <v>2037</v>
      </c>
      <c r="G4728" s="2">
        <v>5650</v>
      </c>
      <c r="H4728" s="2">
        <v>6157</v>
      </c>
      <c r="I4728" s="2">
        <v>129</v>
      </c>
      <c r="J4728" s="2"/>
      <c r="K4728" s="2">
        <v>0</v>
      </c>
      <c r="L4728" s="2">
        <v>-264</v>
      </c>
      <c r="M4728" s="2">
        <v>-133</v>
      </c>
      <c r="N4728" s="2">
        <v>-131</v>
      </c>
      <c r="O4728" s="2">
        <v>101020</v>
      </c>
      <c r="P4728" s="3"/>
      <c r="Q4728" s="3"/>
    </row>
    <row r="4729" spans="1:17" x14ac:dyDescent="0.2">
      <c r="A4729" s="5">
        <v>2010</v>
      </c>
      <c r="B4729" s="4" t="s">
        <v>623</v>
      </c>
      <c r="C4729" s="5" t="s">
        <v>624</v>
      </c>
      <c r="D4729" s="5">
        <v>1081</v>
      </c>
      <c r="E4729" s="5">
        <v>13282</v>
      </c>
      <c r="F4729" s="5">
        <v>2272</v>
      </c>
      <c r="G4729" s="5">
        <v>6434</v>
      </c>
      <c r="H4729" s="5">
        <v>6848</v>
      </c>
      <c r="I4729" s="5">
        <v>139</v>
      </c>
      <c r="J4729" s="5">
        <v>7</v>
      </c>
      <c r="K4729" s="5">
        <v>0</v>
      </c>
      <c r="L4729" s="5">
        <v>1031</v>
      </c>
      <c r="M4729" s="5">
        <v>306</v>
      </c>
      <c r="N4729" s="5">
        <v>725</v>
      </c>
      <c r="O4729" s="5">
        <v>101020</v>
      </c>
      <c r="P4729" s="3"/>
      <c r="Q4729" s="3"/>
    </row>
    <row r="4730" spans="1:17" x14ac:dyDescent="0.2">
      <c r="A4730" s="2">
        <v>2011</v>
      </c>
      <c r="B4730" s="1" t="s">
        <v>623</v>
      </c>
      <c r="C4730" s="2" t="s">
        <v>624</v>
      </c>
      <c r="D4730" s="2">
        <v>1455</v>
      </c>
      <c r="E4730" s="2">
        <v>16444</v>
      </c>
      <c r="F4730" s="2">
        <v>4469</v>
      </c>
      <c r="G4730" s="2">
        <v>9179</v>
      </c>
      <c r="H4730" s="2">
        <v>7265</v>
      </c>
      <c r="I4730" s="2">
        <v>197</v>
      </c>
      <c r="J4730" s="2">
        <v>8</v>
      </c>
      <c r="K4730" s="2">
        <v>0</v>
      </c>
      <c r="L4730" s="2">
        <v>715</v>
      </c>
      <c r="M4730" s="2">
        <v>262</v>
      </c>
      <c r="N4730" s="2">
        <v>453</v>
      </c>
      <c r="O4730" s="2">
        <v>101020</v>
      </c>
      <c r="P4730" s="3"/>
      <c r="Q4730" s="3"/>
    </row>
    <row r="4731" spans="1:17" x14ac:dyDescent="0.2">
      <c r="A4731" s="5">
        <v>2012</v>
      </c>
      <c r="B4731" s="4" t="s">
        <v>623</v>
      </c>
      <c r="C4731" s="5" t="s">
        <v>624</v>
      </c>
      <c r="D4731" s="5">
        <v>1387</v>
      </c>
      <c r="E4731" s="5">
        <v>17554</v>
      </c>
      <c r="F4731" s="5">
        <v>4108</v>
      </c>
      <c r="G4731" s="5">
        <v>9296</v>
      </c>
      <c r="H4731" s="5">
        <v>8258</v>
      </c>
      <c r="I4731" s="5">
        <v>276</v>
      </c>
      <c r="J4731" s="5">
        <v>1</v>
      </c>
      <c r="K4731" s="5">
        <v>0</v>
      </c>
      <c r="L4731" s="5">
        <v>1356</v>
      </c>
      <c r="M4731" s="5">
        <v>391</v>
      </c>
      <c r="N4731" s="5">
        <v>1027</v>
      </c>
      <c r="O4731" s="5">
        <v>101020</v>
      </c>
      <c r="P4731" s="3"/>
      <c r="Q4731" s="3"/>
    </row>
    <row r="4732" spans="1:17" x14ac:dyDescent="0.2">
      <c r="A4732" s="2">
        <v>2013</v>
      </c>
      <c r="B4732" s="1" t="s">
        <v>623</v>
      </c>
      <c r="C4732" s="2" t="s">
        <v>624</v>
      </c>
      <c r="D4732" s="2">
        <v>1117</v>
      </c>
      <c r="E4732" s="2">
        <v>19642</v>
      </c>
      <c r="F4732" s="2">
        <v>4824</v>
      </c>
      <c r="G4732" s="2">
        <v>10458</v>
      </c>
      <c r="H4732" s="2">
        <v>9184</v>
      </c>
      <c r="I4732" s="2">
        <v>279</v>
      </c>
      <c r="J4732" s="2"/>
      <c r="K4732" s="2">
        <v>0</v>
      </c>
      <c r="L4732" s="2">
        <v>1344</v>
      </c>
      <c r="M4732" s="2">
        <v>437</v>
      </c>
      <c r="N4732" s="2">
        <v>978</v>
      </c>
      <c r="O4732" s="2">
        <v>101020</v>
      </c>
      <c r="P4732" s="3"/>
      <c r="Q4732" s="3"/>
    </row>
    <row r="4733" spans="1:17" x14ac:dyDescent="0.2">
      <c r="A4733" s="5">
        <v>2014</v>
      </c>
      <c r="B4733" s="4" t="s">
        <v>623</v>
      </c>
      <c r="C4733" s="5" t="s">
        <v>624</v>
      </c>
      <c r="D4733" s="5">
        <v>1183</v>
      </c>
      <c r="E4733" s="5">
        <v>22553</v>
      </c>
      <c r="F4733" s="5">
        <v>6171</v>
      </c>
      <c r="G4733" s="5">
        <v>12228</v>
      </c>
      <c r="H4733" s="5">
        <v>10325</v>
      </c>
      <c r="I4733" s="5">
        <v>326</v>
      </c>
      <c r="J4733" s="5"/>
      <c r="K4733" s="5">
        <v>0</v>
      </c>
      <c r="L4733" s="5">
        <v>1710</v>
      </c>
      <c r="M4733" s="5">
        <v>496</v>
      </c>
      <c r="N4733" s="5">
        <v>1214</v>
      </c>
      <c r="O4733" s="5">
        <v>101020</v>
      </c>
      <c r="P4733" s="3"/>
      <c r="Q4733" s="3"/>
    </row>
    <row r="4734" spans="1:17" x14ac:dyDescent="0.2">
      <c r="A4734" s="2">
        <v>2015</v>
      </c>
      <c r="B4734" s="1" t="s">
        <v>623</v>
      </c>
      <c r="C4734" s="2" t="s">
        <v>624</v>
      </c>
      <c r="D4734" s="2">
        <v>1028</v>
      </c>
      <c r="E4734" s="2">
        <v>24196</v>
      </c>
      <c r="F4734" s="2">
        <v>8029</v>
      </c>
      <c r="G4734" s="2">
        <v>13826</v>
      </c>
      <c r="H4734" s="2">
        <v>10370</v>
      </c>
      <c r="I4734" s="2">
        <v>407</v>
      </c>
      <c r="J4734" s="2"/>
      <c r="K4734" s="2">
        <v>0</v>
      </c>
      <c r="L4734" s="2">
        <v>-2219</v>
      </c>
      <c r="M4734" s="2">
        <v>222</v>
      </c>
      <c r="N4734" s="2">
        <v>-2441</v>
      </c>
      <c r="O4734" s="2">
        <v>101020</v>
      </c>
      <c r="P4734" s="3"/>
      <c r="Q4734" s="3"/>
    </row>
    <row r="4735" spans="1:17" x14ac:dyDescent="0.2">
      <c r="A4735" s="5">
        <v>2016</v>
      </c>
      <c r="B4735" s="4" t="s">
        <v>623</v>
      </c>
      <c r="C4735" s="5" t="s">
        <v>624</v>
      </c>
      <c r="D4735" s="5">
        <v>1210</v>
      </c>
      <c r="E4735" s="5">
        <v>21011</v>
      </c>
      <c r="F4735" s="5">
        <v>7074</v>
      </c>
      <c r="G4735" s="5">
        <v>11411</v>
      </c>
      <c r="H4735" s="5">
        <v>9288</v>
      </c>
      <c r="I4735" s="5">
        <v>412</v>
      </c>
      <c r="J4735" s="5"/>
      <c r="K4735" s="5">
        <v>13</v>
      </c>
      <c r="L4735" s="5">
        <v>-1772</v>
      </c>
      <c r="M4735" s="5">
        <v>-787</v>
      </c>
      <c r="N4735" s="5">
        <v>-998</v>
      </c>
      <c r="O4735" s="5">
        <v>101020</v>
      </c>
      <c r="P4735" s="3"/>
      <c r="Q4735" s="3"/>
    </row>
    <row r="4736" spans="1:17" x14ac:dyDescent="0.2">
      <c r="A4736" s="2">
        <v>2017</v>
      </c>
      <c r="B4736" s="1" t="s">
        <v>623</v>
      </c>
      <c r="C4736" s="2" t="s">
        <v>624</v>
      </c>
      <c r="D4736" s="2">
        <v>713</v>
      </c>
      <c r="E4736" s="2">
        <v>21476</v>
      </c>
      <c r="F4736" s="2">
        <v>6807</v>
      </c>
      <c r="G4736" s="2">
        <v>10857</v>
      </c>
      <c r="H4736" s="2">
        <v>9936</v>
      </c>
      <c r="I4736" s="2">
        <v>403</v>
      </c>
      <c r="J4736" s="2"/>
      <c r="K4736" s="2">
        <v>68</v>
      </c>
      <c r="L4736" s="2">
        <v>-2191</v>
      </c>
      <c r="M4736" s="2">
        <v>-1141</v>
      </c>
      <c r="N4736" s="2">
        <v>-1118</v>
      </c>
      <c r="O4736" s="2">
        <v>101020</v>
      </c>
      <c r="P4736" s="3"/>
      <c r="Q4736" s="3"/>
    </row>
    <row r="4737" spans="1:17" x14ac:dyDescent="0.2">
      <c r="A4737" s="5">
        <v>2018</v>
      </c>
      <c r="B4737" s="4" t="s">
        <v>623</v>
      </c>
      <c r="C4737" s="5" t="s">
        <v>624</v>
      </c>
      <c r="D4737" s="5">
        <v>719</v>
      </c>
      <c r="E4737" s="5">
        <v>21010</v>
      </c>
      <c r="F4737" s="5">
        <v>6615</v>
      </c>
      <c r="G4737" s="5">
        <v>10526</v>
      </c>
      <c r="H4737" s="5">
        <v>9426</v>
      </c>
      <c r="I4737" s="5">
        <v>355</v>
      </c>
      <c r="J4737" s="5"/>
      <c r="K4737" s="5">
        <v>80</v>
      </c>
      <c r="L4737" s="5">
        <v>140</v>
      </c>
      <c r="M4737" s="5">
        <v>126</v>
      </c>
      <c r="N4737" s="5">
        <v>-66</v>
      </c>
      <c r="O4737" s="5">
        <v>101020</v>
      </c>
      <c r="P4737" s="3"/>
      <c r="Q4737" s="3"/>
    </row>
    <row r="4738" spans="1:17" x14ac:dyDescent="0.2">
      <c r="A4738" s="2">
        <v>2019</v>
      </c>
      <c r="B4738" s="1" t="s">
        <v>623</v>
      </c>
      <c r="C4738" s="2" t="s">
        <v>624</v>
      </c>
      <c r="D4738" s="2">
        <v>484</v>
      </c>
      <c r="E4738" s="2">
        <v>20647</v>
      </c>
      <c r="F4738" s="2">
        <v>7771</v>
      </c>
      <c r="G4738" s="2">
        <v>11486</v>
      </c>
      <c r="H4738" s="2">
        <v>8410</v>
      </c>
      <c r="I4738" s="2">
        <v>362</v>
      </c>
      <c r="J4738" s="2"/>
      <c r="K4738" s="2">
        <v>79</v>
      </c>
      <c r="L4738" s="2">
        <v>-1776</v>
      </c>
      <c r="M4738" s="2">
        <v>-343</v>
      </c>
      <c r="N4738" s="2">
        <v>-1512</v>
      </c>
      <c r="O4738" s="2">
        <v>101020</v>
      </c>
      <c r="P4738" s="3"/>
      <c r="Q4738" s="3"/>
    </row>
    <row r="4739" spans="1:17" x14ac:dyDescent="0.2">
      <c r="A4739" s="5">
        <v>2010</v>
      </c>
      <c r="B4739" s="4" t="s">
        <v>625</v>
      </c>
      <c r="C4739" s="5" t="s">
        <v>626</v>
      </c>
      <c r="D4739" s="5">
        <v>55.046999999999997</v>
      </c>
      <c r="E4739" s="5">
        <v>5572.3710000000001</v>
      </c>
      <c r="F4739" s="5">
        <v>3204.085</v>
      </c>
      <c r="G4739" s="5">
        <v>3831.8449999999998</v>
      </c>
      <c r="H4739" s="5">
        <v>1740.5260000000001</v>
      </c>
      <c r="I4739" s="5">
        <v>182.572</v>
      </c>
      <c r="J4739" s="5">
        <v>0.1</v>
      </c>
      <c r="K4739" s="5">
        <v>0</v>
      </c>
      <c r="L4739" s="5">
        <v>22.986000000000001</v>
      </c>
      <c r="M4739" s="5">
        <v>0</v>
      </c>
      <c r="N4739" s="5">
        <v>22.986000000000001</v>
      </c>
      <c r="O4739" s="5">
        <v>253010</v>
      </c>
      <c r="P4739" s="3"/>
      <c r="Q4739" s="3"/>
    </row>
    <row r="4740" spans="1:17" x14ac:dyDescent="0.2">
      <c r="A4740" s="2">
        <v>2011</v>
      </c>
      <c r="B4740" s="1" t="s">
        <v>625</v>
      </c>
      <c r="C4740" s="2" t="s">
        <v>626</v>
      </c>
      <c r="D4740" s="2">
        <v>58.926000000000002</v>
      </c>
      <c r="E4740" s="2">
        <v>5562.4110000000001</v>
      </c>
      <c r="F4740" s="2">
        <v>3038.0810000000001</v>
      </c>
      <c r="G4740" s="2">
        <v>3717.9479999999999</v>
      </c>
      <c r="H4740" s="2">
        <v>1844.463</v>
      </c>
      <c r="I4740" s="2">
        <v>206.92500000000001</v>
      </c>
      <c r="J4740" s="2">
        <v>3.7999999999999999E-2</v>
      </c>
      <c r="K4740" s="2">
        <v>0</v>
      </c>
      <c r="L4740" s="2">
        <v>126.85899999999999</v>
      </c>
      <c r="M4740" s="2">
        <v>0</v>
      </c>
      <c r="N4740" s="2">
        <v>126.85899999999999</v>
      </c>
      <c r="O4740" s="2">
        <v>253010</v>
      </c>
      <c r="P4740" s="3"/>
      <c r="Q4740" s="3"/>
    </row>
    <row r="4741" spans="1:17" x14ac:dyDescent="0.2">
      <c r="A4741" s="5">
        <v>2012</v>
      </c>
      <c r="B4741" s="4" t="s">
        <v>625</v>
      </c>
      <c r="C4741" s="5" t="s">
        <v>626</v>
      </c>
      <c r="D4741" s="5">
        <v>45.5</v>
      </c>
      <c r="E4741" s="5">
        <v>5938.4269999999997</v>
      </c>
      <c r="F4741" s="5">
        <v>2985.3530000000001</v>
      </c>
      <c r="G4741" s="5">
        <v>3919.643</v>
      </c>
      <c r="H4741" s="5">
        <v>2018.7840000000001</v>
      </c>
      <c r="I4741" s="5">
        <v>212.03</v>
      </c>
      <c r="J4741" s="5"/>
      <c r="K4741" s="5">
        <v>0</v>
      </c>
      <c r="L4741" s="5">
        <v>168.55600000000001</v>
      </c>
      <c r="M4741" s="5">
        <v>0</v>
      </c>
      <c r="N4741" s="5">
        <v>168.55600000000001</v>
      </c>
      <c r="O4741" s="5">
        <v>253010</v>
      </c>
      <c r="P4741" s="3"/>
      <c r="Q4741" s="3"/>
    </row>
    <row r="4742" spans="1:17" x14ac:dyDescent="0.2">
      <c r="A4742" s="2">
        <v>2013</v>
      </c>
      <c r="B4742" s="1" t="s">
        <v>625</v>
      </c>
      <c r="C4742" s="2" t="s">
        <v>626</v>
      </c>
      <c r="D4742" s="2">
        <v>56.466999999999999</v>
      </c>
      <c r="E4742" s="2">
        <v>6650.9780000000001</v>
      </c>
      <c r="F4742" s="2">
        <v>3127.7890000000002</v>
      </c>
      <c r="G4742" s="2">
        <v>4019.712</v>
      </c>
      <c r="H4742" s="2">
        <v>2608.9079999999999</v>
      </c>
      <c r="I4742" s="2">
        <v>148.32900000000001</v>
      </c>
      <c r="J4742" s="2"/>
      <c r="K4742" s="2">
        <v>1.1719999999999999</v>
      </c>
      <c r="L4742" s="2">
        <v>114.688</v>
      </c>
      <c r="M4742" s="2">
        <v>11.802</v>
      </c>
      <c r="N4742" s="2">
        <v>101.714</v>
      </c>
      <c r="O4742" s="2">
        <v>253010</v>
      </c>
      <c r="P4742" s="3"/>
      <c r="Q4742" s="3"/>
    </row>
    <row r="4743" spans="1:17" x14ac:dyDescent="0.2">
      <c r="A4743" s="5">
        <v>2014</v>
      </c>
      <c r="B4743" s="4" t="s">
        <v>625</v>
      </c>
      <c r="C4743" s="5" t="s">
        <v>626</v>
      </c>
      <c r="D4743" s="5">
        <v>84.823999999999998</v>
      </c>
      <c r="E4743" s="5">
        <v>11573.076999999999</v>
      </c>
      <c r="F4743" s="5">
        <v>6184.1040000000003</v>
      </c>
      <c r="G4743" s="5">
        <v>8054.2640000000001</v>
      </c>
      <c r="H4743" s="5">
        <v>3518.8130000000001</v>
      </c>
      <c r="I4743" s="5">
        <v>158.357</v>
      </c>
      <c r="J4743" s="5"/>
      <c r="K4743" s="5">
        <v>4.2489999999999997</v>
      </c>
      <c r="L4743" s="5">
        <v>340.334</v>
      </c>
      <c r="M4743" s="5">
        <v>-2.2669999999999999</v>
      </c>
      <c r="N4743" s="5">
        <v>338.35199999999998</v>
      </c>
      <c r="O4743" s="5">
        <v>253010</v>
      </c>
      <c r="P4743" s="3"/>
      <c r="Q4743" s="3"/>
    </row>
    <row r="4744" spans="1:17" x14ac:dyDescent="0.2">
      <c r="A4744" s="2">
        <v>2015</v>
      </c>
      <c r="B4744" s="1" t="s">
        <v>625</v>
      </c>
      <c r="C4744" s="2" t="s">
        <v>626</v>
      </c>
      <c r="D4744" s="2">
        <v>115.937</v>
      </c>
      <c r="E4744" s="2">
        <v>12264.757</v>
      </c>
      <c r="F4744" s="2">
        <v>6397.5370000000003</v>
      </c>
      <c r="G4744" s="2">
        <v>8483.8770000000004</v>
      </c>
      <c r="H4744" s="2">
        <v>3780.88</v>
      </c>
      <c r="I4744" s="2">
        <v>241.185</v>
      </c>
      <c r="J4744" s="2"/>
      <c r="K4744" s="2">
        <v>0</v>
      </c>
      <c r="L4744" s="2">
        <v>433.90899999999999</v>
      </c>
      <c r="M4744" s="2">
        <v>6.7720000000000002</v>
      </c>
      <c r="N4744" s="2">
        <v>427.137</v>
      </c>
      <c r="O4744" s="2">
        <v>253010</v>
      </c>
      <c r="P4744" s="3"/>
      <c r="Q4744" s="3"/>
    </row>
    <row r="4745" spans="1:17" x14ac:dyDescent="0.2">
      <c r="A4745" s="5">
        <v>2016</v>
      </c>
      <c r="B4745" s="4" t="s">
        <v>625</v>
      </c>
      <c r="C4745" s="5" t="s">
        <v>626</v>
      </c>
      <c r="D4745" s="5">
        <v>128.34700000000001</v>
      </c>
      <c r="E4745" s="5">
        <v>12973.911</v>
      </c>
      <c r="F4745" s="5">
        <v>6398.6869999999999</v>
      </c>
      <c r="G4745" s="5">
        <v>8436.1849999999995</v>
      </c>
      <c r="H4745" s="5">
        <v>4537.7259999999997</v>
      </c>
      <c r="I4745" s="5">
        <v>263.88400000000001</v>
      </c>
      <c r="J4745" s="5"/>
      <c r="K4745" s="5">
        <v>0</v>
      </c>
      <c r="L4745" s="5">
        <v>640.303</v>
      </c>
      <c r="M4745" s="5">
        <v>7.218</v>
      </c>
      <c r="N4745" s="5">
        <v>633.08500000000004</v>
      </c>
      <c r="O4745" s="5">
        <v>253010</v>
      </c>
      <c r="P4745" s="3"/>
      <c r="Q4745" s="3"/>
    </row>
    <row r="4746" spans="1:17" x14ac:dyDescent="0.2">
      <c r="A4746" s="2">
        <v>2017</v>
      </c>
      <c r="B4746" s="1" t="s">
        <v>625</v>
      </c>
      <c r="C4746" s="2" t="s">
        <v>626</v>
      </c>
      <c r="D4746" s="2">
        <v>176.19</v>
      </c>
      <c r="E4746" s="2">
        <v>14094.869000000001</v>
      </c>
      <c r="F4746" s="2">
        <v>6307.7650000000003</v>
      </c>
      <c r="G4746" s="2">
        <v>8345.1029999999992</v>
      </c>
      <c r="H4746" s="2">
        <v>5749.7659999999996</v>
      </c>
      <c r="I4746" s="2">
        <v>272.94499999999999</v>
      </c>
      <c r="J4746" s="2"/>
      <c r="K4746" s="2">
        <v>0</v>
      </c>
      <c r="L4746" s="2">
        <v>770.61400000000003</v>
      </c>
      <c r="M4746" s="2">
        <v>10.742000000000001</v>
      </c>
      <c r="N4746" s="2">
        <v>759.87199999999996</v>
      </c>
      <c r="O4746" s="2">
        <v>253010</v>
      </c>
      <c r="P4746" s="3"/>
      <c r="Q4746" s="3"/>
    </row>
    <row r="4747" spans="1:17" x14ac:dyDescent="0.2">
      <c r="A4747" s="5">
        <v>2018</v>
      </c>
      <c r="B4747" s="4" t="s">
        <v>625</v>
      </c>
      <c r="C4747" s="5" t="s">
        <v>626</v>
      </c>
      <c r="D4747" s="5">
        <v>163.851</v>
      </c>
      <c r="E4747" s="5">
        <v>15205.97</v>
      </c>
      <c r="F4747" s="5">
        <v>6492.0910000000003</v>
      </c>
      <c r="G4747" s="5">
        <v>9242.9689999999991</v>
      </c>
      <c r="H4747" s="5">
        <v>5963.0010000000002</v>
      </c>
      <c r="I4747" s="5">
        <v>294.45800000000003</v>
      </c>
      <c r="J4747" s="5"/>
      <c r="K4747" s="5">
        <v>0</v>
      </c>
      <c r="L4747" s="5">
        <v>969.31</v>
      </c>
      <c r="M4747" s="5">
        <v>14.467000000000001</v>
      </c>
      <c r="N4747" s="5">
        <v>954.84299999999996</v>
      </c>
      <c r="O4747" s="5">
        <v>253010</v>
      </c>
      <c r="P4747" s="3"/>
      <c r="Q4747" s="3"/>
    </row>
    <row r="4748" spans="1:17" x14ac:dyDescent="0.2">
      <c r="A4748" s="2">
        <v>2019</v>
      </c>
      <c r="B4748" s="1" t="s">
        <v>625</v>
      </c>
      <c r="C4748" s="2" t="s">
        <v>626</v>
      </c>
      <c r="D4748" s="2">
        <v>252.876</v>
      </c>
      <c r="E4748" s="2">
        <v>16684.598999999998</v>
      </c>
      <c r="F4748" s="2">
        <v>7048.0619999999999</v>
      </c>
      <c r="G4748" s="2">
        <v>10169.02</v>
      </c>
      <c r="H4748" s="2">
        <v>6515.5789999999997</v>
      </c>
      <c r="I4748" s="2">
        <v>289.09100000000001</v>
      </c>
      <c r="J4748" s="2"/>
      <c r="K4748" s="2">
        <v>0</v>
      </c>
      <c r="L4748" s="2">
        <v>911.36500000000001</v>
      </c>
      <c r="M4748" s="2">
        <v>-18.863</v>
      </c>
      <c r="N4748" s="2">
        <v>930.22799999999995</v>
      </c>
      <c r="O4748" s="2">
        <v>253010</v>
      </c>
      <c r="P4748" s="3"/>
      <c r="Q4748" s="3"/>
    </row>
    <row r="4749" spans="1:17" x14ac:dyDescent="0.2">
      <c r="A4749" s="5">
        <v>2004</v>
      </c>
      <c r="B4749" s="4" t="s">
        <v>627</v>
      </c>
      <c r="C4749" s="5" t="s">
        <v>628</v>
      </c>
      <c r="D4749" s="5">
        <v>261.69900000000001</v>
      </c>
      <c r="E4749" s="5">
        <v>814.82</v>
      </c>
      <c r="F4749" s="5">
        <v>265</v>
      </c>
      <c r="G4749" s="5">
        <v>658.25699999999995</v>
      </c>
      <c r="H4749" s="5">
        <v>156.56299999999999</v>
      </c>
      <c r="I4749" s="5">
        <v>11.484</v>
      </c>
      <c r="J4749" s="5">
        <v>5.8540000000000001</v>
      </c>
      <c r="K4749" s="5">
        <v>0</v>
      </c>
      <c r="L4749" s="5">
        <v>2.5529999999999999</v>
      </c>
      <c r="M4749" s="5">
        <v>0.749</v>
      </c>
      <c r="N4749" s="5">
        <v>11.362</v>
      </c>
      <c r="O4749" s="5">
        <v>402030</v>
      </c>
      <c r="P4749" s="3"/>
      <c r="Q4749" s="3"/>
    </row>
    <row r="4750" spans="1:17" x14ac:dyDescent="0.2">
      <c r="A4750" s="2">
        <v>2005</v>
      </c>
      <c r="B4750" s="1" t="s">
        <v>627</v>
      </c>
      <c r="C4750" s="2" t="s">
        <v>628</v>
      </c>
      <c r="D4750" s="2">
        <v>344.60599999999999</v>
      </c>
      <c r="E4750" s="2">
        <v>2046.7860000000001</v>
      </c>
      <c r="F4750" s="2">
        <v>1192.4280000000001</v>
      </c>
      <c r="G4750" s="2">
        <v>1792.7809999999999</v>
      </c>
      <c r="H4750" s="2">
        <v>253.00700000000001</v>
      </c>
      <c r="I4750" s="2">
        <v>20.338000000000001</v>
      </c>
      <c r="J4750" s="2">
        <v>12.734999999999999</v>
      </c>
      <c r="K4750" s="2">
        <v>-0.20200000000000001</v>
      </c>
      <c r="L4750" s="2">
        <v>106.06</v>
      </c>
      <c r="M4750" s="2">
        <v>44.572000000000003</v>
      </c>
      <c r="N4750" s="2">
        <v>61.69</v>
      </c>
      <c r="O4750" s="2">
        <v>402030</v>
      </c>
      <c r="P4750" s="3"/>
      <c r="Q4750" s="3"/>
    </row>
    <row r="4751" spans="1:17" x14ac:dyDescent="0.2">
      <c r="A4751" s="5">
        <v>2006</v>
      </c>
      <c r="B4751" s="4" t="s">
        <v>627</v>
      </c>
      <c r="C4751" s="5" t="s">
        <v>628</v>
      </c>
      <c r="D4751" s="5">
        <v>1950.204</v>
      </c>
      <c r="E4751" s="5">
        <v>3716.4520000000002</v>
      </c>
      <c r="F4751" s="5">
        <v>1503.6279999999999</v>
      </c>
      <c r="G4751" s="5">
        <v>2259.0010000000002</v>
      </c>
      <c r="H4751" s="5">
        <v>1457.355</v>
      </c>
      <c r="I4751" s="5">
        <v>91.096999999999994</v>
      </c>
      <c r="J4751" s="5">
        <v>24.632999999999999</v>
      </c>
      <c r="K4751" s="5">
        <v>-0.90200000000000002</v>
      </c>
      <c r="L4751" s="5">
        <v>212.24299999999999</v>
      </c>
      <c r="M4751" s="5">
        <v>85.251999999999995</v>
      </c>
      <c r="N4751" s="5">
        <v>127.893</v>
      </c>
      <c r="O4751" s="5">
        <v>402030</v>
      </c>
      <c r="P4751" s="3"/>
      <c r="Q4751" s="3"/>
    </row>
    <row r="4752" spans="1:17" x14ac:dyDescent="0.2">
      <c r="A4752" s="2">
        <v>2007</v>
      </c>
      <c r="B4752" s="1" t="s">
        <v>627</v>
      </c>
      <c r="C4752" s="2" t="s">
        <v>628</v>
      </c>
      <c r="D4752" s="2">
        <v>1325.3140000000001</v>
      </c>
      <c r="E4752" s="2">
        <v>2979.3969999999999</v>
      </c>
      <c r="F4752" s="2">
        <v>118.438</v>
      </c>
      <c r="G4752" s="2">
        <v>771.11400000000003</v>
      </c>
      <c r="H4752" s="2">
        <v>2208.2829999999999</v>
      </c>
      <c r="I4752" s="2">
        <v>72.863</v>
      </c>
      <c r="J4752" s="2">
        <v>37.646000000000001</v>
      </c>
      <c r="K4752" s="2">
        <v>-9.6000000000000002E-2</v>
      </c>
      <c r="L4752" s="2">
        <v>793.80700000000002</v>
      </c>
      <c r="M4752" s="2">
        <v>275.50200000000001</v>
      </c>
      <c r="N4752" s="2">
        <v>518.40099999999995</v>
      </c>
      <c r="O4752" s="2">
        <v>402030</v>
      </c>
      <c r="P4752" s="3"/>
      <c r="Q4752" s="3"/>
    </row>
    <row r="4753" spans="1:17" x14ac:dyDescent="0.2">
      <c r="A4753" s="5">
        <v>2008</v>
      </c>
      <c r="B4753" s="4" t="s">
        <v>627</v>
      </c>
      <c r="C4753" s="5" t="s">
        <v>628</v>
      </c>
      <c r="D4753" s="5">
        <v>793.06500000000005</v>
      </c>
      <c r="E4753" s="5">
        <v>12694.875</v>
      </c>
      <c r="F4753" s="5">
        <v>2518.7559999999999</v>
      </c>
      <c r="G4753" s="5">
        <v>8436.43</v>
      </c>
      <c r="H4753" s="5">
        <v>4241.4219999999996</v>
      </c>
      <c r="I4753" s="5">
        <v>86.605999999999995</v>
      </c>
      <c r="J4753" s="5">
        <v>34.509</v>
      </c>
      <c r="K4753" s="5">
        <v>1.484</v>
      </c>
      <c r="L4753" s="5">
        <v>523.64800000000002</v>
      </c>
      <c r="M4753" s="5">
        <v>202.28399999999999</v>
      </c>
      <c r="N4753" s="5">
        <v>319.88</v>
      </c>
      <c r="O4753" s="5">
        <v>402030</v>
      </c>
      <c r="P4753" s="3"/>
      <c r="Q4753" s="3"/>
    </row>
    <row r="4754" spans="1:17" x14ac:dyDescent="0.2">
      <c r="A4754" s="2">
        <v>2009</v>
      </c>
      <c r="B4754" s="1" t="s">
        <v>627</v>
      </c>
      <c r="C4754" s="2" t="s">
        <v>628</v>
      </c>
      <c r="D4754" s="2">
        <v>962</v>
      </c>
      <c r="E4754" s="2">
        <v>10722</v>
      </c>
      <c r="F4754" s="2">
        <v>2092</v>
      </c>
      <c r="G4754" s="2">
        <v>5763</v>
      </c>
      <c r="H4754" s="2">
        <v>4942</v>
      </c>
      <c r="I4754" s="2">
        <v>102</v>
      </c>
      <c r="J4754" s="2">
        <v>13</v>
      </c>
      <c r="K4754" s="2">
        <v>-3</v>
      </c>
      <c r="L4754" s="2">
        <v>391</v>
      </c>
      <c r="M4754" s="2">
        <v>128</v>
      </c>
      <c r="N4754" s="2">
        <v>266</v>
      </c>
      <c r="O4754" s="2">
        <v>402030</v>
      </c>
      <c r="P4754" s="3"/>
      <c r="Q4754" s="3"/>
    </row>
    <row r="4755" spans="1:17" x14ac:dyDescent="0.2">
      <c r="A4755" s="5">
        <v>2010</v>
      </c>
      <c r="B4755" s="4" t="s">
        <v>627</v>
      </c>
      <c r="C4755" s="5" t="s">
        <v>628</v>
      </c>
      <c r="D4755" s="5">
        <v>4069</v>
      </c>
      <c r="E4755" s="5">
        <v>16207</v>
      </c>
      <c r="F4755" s="5">
        <v>2321</v>
      </c>
      <c r="G4755" s="5">
        <v>11478</v>
      </c>
      <c r="H4755" s="5">
        <v>4718</v>
      </c>
      <c r="I4755" s="5">
        <v>102</v>
      </c>
      <c r="J4755" s="5">
        <v>9</v>
      </c>
      <c r="K4755" s="5">
        <v>-6</v>
      </c>
      <c r="L4755" s="5">
        <v>526</v>
      </c>
      <c r="M4755" s="5">
        <v>137</v>
      </c>
      <c r="N4755" s="5">
        <v>395</v>
      </c>
      <c r="O4755" s="5">
        <v>402030</v>
      </c>
      <c r="P4755" s="3"/>
      <c r="Q4755" s="3"/>
    </row>
    <row r="4756" spans="1:17" x14ac:dyDescent="0.2">
      <c r="A4756" s="2">
        <v>2011</v>
      </c>
      <c r="B4756" s="1" t="s">
        <v>627</v>
      </c>
      <c r="C4756" s="2" t="s">
        <v>628</v>
      </c>
      <c r="D4756" s="2">
        <v>4573</v>
      </c>
      <c r="E4756" s="2">
        <v>14091</v>
      </c>
      <c r="F4756" s="2">
        <v>2117</v>
      </c>
      <c r="G4756" s="2">
        <v>9105</v>
      </c>
      <c r="H4756" s="2">
        <v>4976</v>
      </c>
      <c r="I4756" s="2">
        <v>119</v>
      </c>
      <c r="J4756" s="2">
        <v>11</v>
      </c>
      <c r="K4756" s="2">
        <v>-4</v>
      </c>
      <c r="L4756" s="2">
        <v>573</v>
      </c>
      <c r="M4756" s="2">
        <v>190</v>
      </c>
      <c r="N4756" s="2">
        <v>387</v>
      </c>
      <c r="O4756" s="2">
        <v>402030</v>
      </c>
      <c r="P4756" s="3"/>
      <c r="Q4756" s="3"/>
    </row>
    <row r="4757" spans="1:17" x14ac:dyDescent="0.2">
      <c r="A4757" s="5">
        <v>2012</v>
      </c>
      <c r="B4757" s="4" t="s">
        <v>627</v>
      </c>
      <c r="C4757" s="5" t="s">
        <v>628</v>
      </c>
      <c r="D4757" s="5">
        <v>1014</v>
      </c>
      <c r="E4757" s="5">
        <v>9132</v>
      </c>
      <c r="F4757" s="5">
        <v>1976</v>
      </c>
      <c r="G4757" s="5">
        <v>3923</v>
      </c>
      <c r="H4757" s="5">
        <v>5208</v>
      </c>
      <c r="I4757" s="5">
        <v>97</v>
      </c>
      <c r="J4757" s="5">
        <v>10</v>
      </c>
      <c r="K4757" s="5">
        <v>-3</v>
      </c>
      <c r="L4757" s="5">
        <v>548</v>
      </c>
      <c r="M4757" s="5">
        <v>199</v>
      </c>
      <c r="N4757" s="5">
        <v>352</v>
      </c>
      <c r="O4757" s="5">
        <v>402030</v>
      </c>
      <c r="P4757" s="3"/>
      <c r="Q4757" s="3"/>
    </row>
    <row r="4758" spans="1:17" x14ac:dyDescent="0.2">
      <c r="A4758" s="2">
        <v>2013</v>
      </c>
      <c r="B4758" s="1" t="s">
        <v>627</v>
      </c>
      <c r="C4758" s="2" t="s">
        <v>628</v>
      </c>
      <c r="D4758" s="2">
        <v>2632</v>
      </c>
      <c r="E4758" s="2">
        <v>12577</v>
      </c>
      <c r="F4758" s="2">
        <v>2634</v>
      </c>
      <c r="G4758" s="2">
        <v>6393</v>
      </c>
      <c r="H4758" s="2">
        <v>6184</v>
      </c>
      <c r="I4758" s="2">
        <v>111</v>
      </c>
      <c r="J4758" s="2">
        <v>9</v>
      </c>
      <c r="K4758" s="2">
        <v>-1</v>
      </c>
      <c r="L4758" s="2">
        <v>600</v>
      </c>
      <c r="M4758" s="2">
        <v>216</v>
      </c>
      <c r="N4758" s="2">
        <v>385</v>
      </c>
      <c r="O4758" s="2">
        <v>402030</v>
      </c>
      <c r="P4758" s="3"/>
      <c r="Q4758" s="3"/>
    </row>
    <row r="4759" spans="1:17" x14ac:dyDescent="0.2">
      <c r="A4759" s="5">
        <v>2014</v>
      </c>
      <c r="B4759" s="4" t="s">
        <v>627</v>
      </c>
      <c r="C4759" s="5" t="s">
        <v>628</v>
      </c>
      <c r="D4759" s="5">
        <v>2844</v>
      </c>
      <c r="E4759" s="5">
        <v>12087</v>
      </c>
      <c r="F4759" s="5">
        <v>2313</v>
      </c>
      <c r="G4759" s="5">
        <v>6293</v>
      </c>
      <c r="H4759" s="5">
        <v>5793</v>
      </c>
      <c r="I4759" s="5">
        <v>117</v>
      </c>
      <c r="J4759" s="5">
        <v>6</v>
      </c>
      <c r="K4759" s="5">
        <v>-1</v>
      </c>
      <c r="L4759" s="5">
        <v>594</v>
      </c>
      <c r="M4759" s="5">
        <v>181</v>
      </c>
      <c r="N4759" s="5">
        <v>414</v>
      </c>
      <c r="O4759" s="5">
        <v>402030</v>
      </c>
      <c r="P4759" s="3"/>
      <c r="Q4759" s="3"/>
    </row>
    <row r="4760" spans="1:17" x14ac:dyDescent="0.2">
      <c r="A4760" s="2">
        <v>2015</v>
      </c>
      <c r="B4760" s="1" t="s">
        <v>627</v>
      </c>
      <c r="C4760" s="2" t="s">
        <v>628</v>
      </c>
      <c r="D4760" s="2">
        <v>2786</v>
      </c>
      <c r="E4760" s="2">
        <v>11861</v>
      </c>
      <c r="F4760" s="2">
        <v>2364</v>
      </c>
      <c r="G4760" s="2">
        <v>6252</v>
      </c>
      <c r="H4760" s="2">
        <v>5609</v>
      </c>
      <c r="I4760" s="2">
        <v>111</v>
      </c>
      <c r="J4760" s="2">
        <v>4</v>
      </c>
      <c r="K4760" s="2">
        <v>-1</v>
      </c>
      <c r="L4760" s="2">
        <v>630</v>
      </c>
      <c r="M4760" s="2">
        <v>203</v>
      </c>
      <c r="N4760" s="2">
        <v>428</v>
      </c>
      <c r="O4760" s="2">
        <v>402030</v>
      </c>
      <c r="P4760" s="3"/>
      <c r="Q4760" s="3"/>
    </row>
    <row r="4761" spans="1:17" x14ac:dyDescent="0.2">
      <c r="A4761" s="5">
        <v>2016</v>
      </c>
      <c r="B4761" s="4" t="s">
        <v>627</v>
      </c>
      <c r="C4761" s="5" t="s">
        <v>628</v>
      </c>
      <c r="D4761" s="5">
        <v>3736</v>
      </c>
      <c r="E4761" s="5">
        <v>14150</v>
      </c>
      <c r="F4761" s="5">
        <v>3603</v>
      </c>
      <c r="G4761" s="5">
        <v>8720</v>
      </c>
      <c r="H4761" s="5">
        <v>5430</v>
      </c>
      <c r="I4761" s="5">
        <v>135</v>
      </c>
      <c r="J4761" s="5">
        <v>5</v>
      </c>
      <c r="K4761" s="5">
        <v>0</v>
      </c>
      <c r="L4761" s="5">
        <v>136</v>
      </c>
      <c r="M4761" s="5">
        <v>28</v>
      </c>
      <c r="N4761" s="5">
        <v>108</v>
      </c>
      <c r="O4761" s="5">
        <v>402030</v>
      </c>
      <c r="P4761" s="3"/>
      <c r="Q4761" s="3"/>
    </row>
    <row r="4762" spans="1:17" x14ac:dyDescent="0.2">
      <c r="A4762" s="2">
        <v>2017</v>
      </c>
      <c r="B4762" s="1" t="s">
        <v>627</v>
      </c>
      <c r="C4762" s="2" t="s">
        <v>628</v>
      </c>
      <c r="D4762" s="2">
        <v>4401</v>
      </c>
      <c r="E4762" s="2">
        <v>15786</v>
      </c>
      <c r="F4762" s="2">
        <v>3727</v>
      </c>
      <c r="G4762" s="2">
        <v>9899</v>
      </c>
      <c r="H4762" s="2">
        <v>5887</v>
      </c>
      <c r="I4762" s="2">
        <v>143</v>
      </c>
      <c r="J4762" s="2">
        <v>7</v>
      </c>
      <c r="K4762" s="2">
        <v>0</v>
      </c>
      <c r="L4762" s="2">
        <v>880</v>
      </c>
      <c r="M4762" s="2">
        <v>146</v>
      </c>
      <c r="N4762" s="2">
        <v>734</v>
      </c>
      <c r="O4762" s="2">
        <v>402030</v>
      </c>
      <c r="P4762" s="3"/>
      <c r="Q4762" s="3"/>
    </row>
    <row r="4763" spans="1:17" x14ac:dyDescent="0.2">
      <c r="A4763" s="5">
        <v>2018</v>
      </c>
      <c r="B4763" s="4" t="s">
        <v>627</v>
      </c>
      <c r="C4763" s="5" t="s">
        <v>628</v>
      </c>
      <c r="D4763" s="5">
        <v>5337</v>
      </c>
      <c r="E4763" s="5">
        <v>15700</v>
      </c>
      <c r="F4763" s="5">
        <v>3556</v>
      </c>
      <c r="G4763" s="5">
        <v>10251</v>
      </c>
      <c r="H4763" s="5">
        <v>5449</v>
      </c>
      <c r="I4763" s="5">
        <v>150</v>
      </c>
      <c r="J4763" s="5">
        <v>10</v>
      </c>
      <c r="K4763" s="5">
        <v>0</v>
      </c>
      <c r="L4763" s="5">
        <v>1064</v>
      </c>
      <c r="M4763" s="5">
        <v>606</v>
      </c>
      <c r="N4763" s="5">
        <v>458</v>
      </c>
      <c r="O4763" s="5">
        <v>402030</v>
      </c>
      <c r="P4763" s="3"/>
      <c r="Q4763" s="3"/>
    </row>
    <row r="4764" spans="1:17" x14ac:dyDescent="0.2">
      <c r="A4764" s="2">
        <v>2019</v>
      </c>
      <c r="B4764" s="1" t="s">
        <v>627</v>
      </c>
      <c r="C4764" s="2" t="s">
        <v>628</v>
      </c>
      <c r="D4764" s="2">
        <v>3358</v>
      </c>
      <c r="E4764" s="2">
        <v>13924</v>
      </c>
      <c r="F4764" s="2">
        <v>3388</v>
      </c>
      <c r="G4764" s="2">
        <v>8285</v>
      </c>
      <c r="H4764" s="2">
        <v>5639</v>
      </c>
      <c r="I4764" s="2">
        <v>124</v>
      </c>
      <c r="J4764" s="2">
        <v>10</v>
      </c>
      <c r="K4764" s="2">
        <v>0</v>
      </c>
      <c r="L4764" s="2">
        <v>1019</v>
      </c>
      <c r="M4764" s="2">
        <v>245</v>
      </c>
      <c r="N4764" s="2">
        <v>774</v>
      </c>
      <c r="O4764" s="2">
        <v>402030</v>
      </c>
      <c r="P4764" s="3"/>
      <c r="Q4764" s="3"/>
    </row>
    <row r="4765" spans="1:17" x14ac:dyDescent="0.2">
      <c r="A4765" s="5">
        <v>2004</v>
      </c>
      <c r="B4765" s="4" t="s">
        <v>629</v>
      </c>
      <c r="C4765" s="5" t="s">
        <v>630</v>
      </c>
      <c r="D4765" s="5">
        <v>225</v>
      </c>
      <c r="E4765" s="5">
        <v>28333</v>
      </c>
      <c r="F4765" s="5"/>
      <c r="G4765" s="5">
        <v>20796</v>
      </c>
      <c r="H4765" s="5">
        <v>7537</v>
      </c>
      <c r="I4765" s="5">
        <v>543</v>
      </c>
      <c r="J4765" s="5"/>
      <c r="K4765" s="5">
        <v>0</v>
      </c>
      <c r="L4765" s="5">
        <v>1154</v>
      </c>
      <c r="M4765" s="5">
        <v>267</v>
      </c>
      <c r="N4765" s="5">
        <v>887</v>
      </c>
      <c r="O4765" s="5">
        <v>551010</v>
      </c>
      <c r="P4765" s="3"/>
      <c r="Q4765" s="3"/>
    </row>
    <row r="4766" spans="1:17" x14ac:dyDescent="0.2">
      <c r="A4766" s="2">
        <v>2005</v>
      </c>
      <c r="B4766" s="1" t="s">
        <v>629</v>
      </c>
      <c r="C4766" s="2" t="s">
        <v>630</v>
      </c>
      <c r="D4766" s="2">
        <v>530</v>
      </c>
      <c r="E4766" s="2">
        <v>33004</v>
      </c>
      <c r="F4766" s="2"/>
      <c r="G4766" s="2">
        <v>24505</v>
      </c>
      <c r="H4766" s="2">
        <v>8499</v>
      </c>
      <c r="I4766" s="2">
        <v>606</v>
      </c>
      <c r="J4766" s="2"/>
      <c r="K4766" s="2">
        <v>0</v>
      </c>
      <c r="L4766" s="2">
        <v>1157</v>
      </c>
      <c r="M4766" s="2">
        <v>272</v>
      </c>
      <c r="N4766" s="2">
        <v>885</v>
      </c>
      <c r="O4766" s="2">
        <v>551010</v>
      </c>
      <c r="P4766" s="3"/>
      <c r="Q4766" s="3"/>
    </row>
    <row r="4767" spans="1:17" x14ac:dyDescent="0.2">
      <c r="A4767" s="5">
        <v>2006</v>
      </c>
      <c r="B4767" s="4" t="s">
        <v>629</v>
      </c>
      <c r="C4767" s="5" t="s">
        <v>630</v>
      </c>
      <c r="D4767" s="5">
        <v>620</v>
      </c>
      <c r="E4767" s="5">
        <v>35991</v>
      </c>
      <c r="F4767" s="5"/>
      <c r="G4767" s="5">
        <v>26061</v>
      </c>
      <c r="H4767" s="5">
        <v>9930</v>
      </c>
      <c r="I4767" s="5">
        <v>717</v>
      </c>
      <c r="J4767" s="5"/>
      <c r="K4767" s="5">
        <v>0</v>
      </c>
      <c r="L4767" s="5">
        <v>1678</v>
      </c>
      <c r="M4767" s="5">
        <v>397</v>
      </c>
      <c r="N4767" s="5">
        <v>1281</v>
      </c>
      <c r="O4767" s="5">
        <v>551010</v>
      </c>
      <c r="P4767" s="3"/>
      <c r="Q4767" s="3"/>
    </row>
    <row r="4768" spans="1:17" x14ac:dyDescent="0.2">
      <c r="A4768" s="2">
        <v>2007</v>
      </c>
      <c r="B4768" s="1" t="s">
        <v>629</v>
      </c>
      <c r="C4768" s="2" t="s">
        <v>630</v>
      </c>
      <c r="D4768" s="2">
        <v>290</v>
      </c>
      <c r="E4768" s="2">
        <v>40123</v>
      </c>
      <c r="F4768" s="2"/>
      <c r="G4768" s="2">
        <v>29388</v>
      </c>
      <c r="H4768" s="2">
        <v>10735</v>
      </c>
      <c r="I4768" s="2">
        <v>775</v>
      </c>
      <c r="J4768" s="2"/>
      <c r="K4768" s="2">
        <v>0</v>
      </c>
      <c r="L4768" s="2">
        <v>1680</v>
      </c>
      <c r="M4768" s="2">
        <v>368</v>
      </c>
      <c r="N4768" s="2">
        <v>1312</v>
      </c>
      <c r="O4768" s="2">
        <v>551010</v>
      </c>
      <c r="P4768" s="3"/>
      <c r="Q4768" s="3"/>
    </row>
    <row r="4769" spans="1:17" x14ac:dyDescent="0.2">
      <c r="A4769" s="5">
        <v>2008</v>
      </c>
      <c r="B4769" s="4" t="s">
        <v>629</v>
      </c>
      <c r="C4769" s="5" t="s">
        <v>630</v>
      </c>
      <c r="D4769" s="5">
        <v>535</v>
      </c>
      <c r="E4769" s="5">
        <v>44821</v>
      </c>
      <c r="F4769" s="5"/>
      <c r="G4769" s="5">
        <v>33140</v>
      </c>
      <c r="H4769" s="5">
        <v>11681</v>
      </c>
      <c r="I4769" s="5">
        <v>831</v>
      </c>
      <c r="J4769" s="5"/>
      <c r="K4769" s="5">
        <v>0</v>
      </c>
      <c r="L4769" s="5">
        <v>2089</v>
      </c>
      <c r="M4769" s="5">
        <v>450</v>
      </c>
      <c r="N4769" s="5">
        <v>1639</v>
      </c>
      <c r="O4769" s="5">
        <v>551010</v>
      </c>
      <c r="P4769" s="3"/>
      <c r="Q4769" s="3"/>
    </row>
    <row r="4770" spans="1:17" x14ac:dyDescent="0.2">
      <c r="A4770" s="2">
        <v>2009</v>
      </c>
      <c r="B4770" s="1" t="s">
        <v>629</v>
      </c>
      <c r="C4770" s="2" t="s">
        <v>630</v>
      </c>
      <c r="D4770" s="2">
        <v>238</v>
      </c>
      <c r="E4770" s="2">
        <v>48458</v>
      </c>
      <c r="F4770" s="2"/>
      <c r="G4770" s="2">
        <v>35491</v>
      </c>
      <c r="H4770" s="2">
        <v>12967</v>
      </c>
      <c r="I4770" s="2">
        <v>870</v>
      </c>
      <c r="J4770" s="2"/>
      <c r="K4770" s="2">
        <v>0</v>
      </c>
      <c r="L4770" s="2">
        <v>1942</v>
      </c>
      <c r="M4770" s="2">
        <v>327</v>
      </c>
      <c r="N4770" s="2">
        <v>1615</v>
      </c>
      <c r="O4770" s="2">
        <v>551010</v>
      </c>
      <c r="P4770" s="3"/>
      <c r="Q4770" s="3"/>
    </row>
    <row r="4771" spans="1:17" x14ac:dyDescent="0.2">
      <c r="A4771" s="5">
        <v>2010</v>
      </c>
      <c r="B4771" s="4" t="s">
        <v>629</v>
      </c>
      <c r="C4771" s="5" t="s">
        <v>630</v>
      </c>
      <c r="D4771" s="5">
        <v>302</v>
      </c>
      <c r="E4771" s="5">
        <v>52994</v>
      </c>
      <c r="F4771" s="5"/>
      <c r="G4771" s="5">
        <v>38533</v>
      </c>
      <c r="H4771" s="5">
        <v>14461</v>
      </c>
      <c r="I4771" s="5">
        <v>992</v>
      </c>
      <c r="J4771" s="5">
        <v>91</v>
      </c>
      <c r="K4771" s="5">
        <v>0</v>
      </c>
      <c r="L4771" s="5">
        <v>2489</v>
      </c>
      <c r="M4771" s="5">
        <v>532</v>
      </c>
      <c r="N4771" s="5">
        <v>1957</v>
      </c>
      <c r="O4771" s="5">
        <v>551010</v>
      </c>
      <c r="P4771" s="3"/>
      <c r="Q4771" s="3"/>
    </row>
    <row r="4772" spans="1:17" x14ac:dyDescent="0.2">
      <c r="A4772" s="2">
        <v>2011</v>
      </c>
      <c r="B4772" s="1" t="s">
        <v>629</v>
      </c>
      <c r="C4772" s="2" t="s">
        <v>630</v>
      </c>
      <c r="D4772" s="2">
        <v>377</v>
      </c>
      <c r="E4772" s="2">
        <v>57188</v>
      </c>
      <c r="F4772" s="2"/>
      <c r="G4772" s="2">
        <v>42245</v>
      </c>
      <c r="H4772" s="2">
        <v>14943</v>
      </c>
      <c r="I4772" s="2">
        <v>1046</v>
      </c>
      <c r="J4772" s="2">
        <v>79</v>
      </c>
      <c r="K4772" s="2">
        <v>0</v>
      </c>
      <c r="L4772" s="2">
        <v>2452</v>
      </c>
      <c r="M4772" s="2">
        <v>529</v>
      </c>
      <c r="N4772" s="2">
        <v>1923</v>
      </c>
      <c r="O4772" s="2">
        <v>551010</v>
      </c>
      <c r="P4772" s="3"/>
      <c r="Q4772" s="3"/>
    </row>
    <row r="4773" spans="1:17" x14ac:dyDescent="0.2">
      <c r="A4773" s="5">
        <v>2012</v>
      </c>
      <c r="B4773" s="4" t="s">
        <v>629</v>
      </c>
      <c r="C4773" s="5" t="s">
        <v>630</v>
      </c>
      <c r="D4773" s="5">
        <v>329</v>
      </c>
      <c r="E4773" s="5">
        <v>64439</v>
      </c>
      <c r="F4773" s="5"/>
      <c r="G4773" s="5">
        <v>48371</v>
      </c>
      <c r="H4773" s="5">
        <v>16068</v>
      </c>
      <c r="I4773" s="5">
        <v>1045</v>
      </c>
      <c r="J4773" s="5">
        <v>86</v>
      </c>
      <c r="K4773" s="5">
        <v>0</v>
      </c>
      <c r="L4773" s="5">
        <v>2603</v>
      </c>
      <c r="M4773" s="5">
        <v>692</v>
      </c>
      <c r="N4773" s="5">
        <v>1911</v>
      </c>
      <c r="O4773" s="5">
        <v>551010</v>
      </c>
      <c r="P4773" s="3"/>
      <c r="Q4773" s="3"/>
    </row>
    <row r="4774" spans="1:17" x14ac:dyDescent="0.2">
      <c r="A4774" s="2">
        <v>2013</v>
      </c>
      <c r="B4774" s="1" t="s">
        <v>629</v>
      </c>
      <c r="C4774" s="2" t="s">
        <v>630</v>
      </c>
      <c r="D4774" s="2">
        <v>438</v>
      </c>
      <c r="E4774" s="2">
        <v>69306</v>
      </c>
      <c r="F4774" s="2"/>
      <c r="G4774" s="2">
        <v>51266</v>
      </c>
      <c r="H4774" s="2">
        <v>18040</v>
      </c>
      <c r="I4774" s="2">
        <v>1139</v>
      </c>
      <c r="J4774" s="2">
        <v>78</v>
      </c>
      <c r="K4774" s="2">
        <v>0</v>
      </c>
      <c r="L4774" s="2">
        <v>2521</v>
      </c>
      <c r="M4774" s="2">
        <v>801</v>
      </c>
      <c r="N4774" s="2">
        <v>1908</v>
      </c>
      <c r="O4774" s="2">
        <v>551010</v>
      </c>
      <c r="P4774" s="3"/>
      <c r="Q4774" s="3"/>
    </row>
    <row r="4775" spans="1:17" x14ac:dyDescent="0.2">
      <c r="A4775" s="5">
        <v>2014</v>
      </c>
      <c r="B4775" s="4" t="s">
        <v>629</v>
      </c>
      <c r="C4775" s="5" t="s">
        <v>630</v>
      </c>
      <c r="D4775" s="5">
        <v>577</v>
      </c>
      <c r="E4775" s="5">
        <v>74929</v>
      </c>
      <c r="F4775" s="5"/>
      <c r="G4775" s="5">
        <v>54761</v>
      </c>
      <c r="H4775" s="5">
        <v>19916</v>
      </c>
      <c r="I4775" s="5">
        <v>1274</v>
      </c>
      <c r="J4775" s="5">
        <v>80</v>
      </c>
      <c r="K4775" s="5">
        <v>4</v>
      </c>
      <c r="L4775" s="5">
        <v>3645</v>
      </c>
      <c r="M4775" s="5">
        <v>1176</v>
      </c>
      <c r="N4775" s="5">
        <v>2465</v>
      </c>
      <c r="O4775" s="5">
        <v>551010</v>
      </c>
      <c r="P4775" s="3"/>
      <c r="Q4775" s="3"/>
    </row>
    <row r="4776" spans="1:17" x14ac:dyDescent="0.2">
      <c r="A4776" s="2">
        <v>2015</v>
      </c>
      <c r="B4776" s="1" t="s">
        <v>629</v>
      </c>
      <c r="C4776" s="2" t="s">
        <v>630</v>
      </c>
      <c r="D4776" s="2">
        <v>571</v>
      </c>
      <c r="E4776" s="2">
        <v>82479</v>
      </c>
      <c r="F4776" s="2"/>
      <c r="G4776" s="2">
        <v>59367</v>
      </c>
      <c r="H4776" s="2">
        <v>22574</v>
      </c>
      <c r="I4776" s="2">
        <v>1229</v>
      </c>
      <c r="J4776" s="2">
        <v>86</v>
      </c>
      <c r="K4776" s="2">
        <v>10</v>
      </c>
      <c r="L4776" s="2">
        <v>3990</v>
      </c>
      <c r="M4776" s="2">
        <v>1228</v>
      </c>
      <c r="N4776" s="2">
        <v>2752</v>
      </c>
      <c r="O4776" s="2">
        <v>551010</v>
      </c>
      <c r="P4776" s="3"/>
      <c r="Q4776" s="3"/>
    </row>
    <row r="4777" spans="1:17" x14ac:dyDescent="0.2">
      <c r="A4777" s="5">
        <v>2016</v>
      </c>
      <c r="B4777" s="4" t="s">
        <v>629</v>
      </c>
      <c r="C4777" s="5" t="s">
        <v>630</v>
      </c>
      <c r="D4777" s="5">
        <v>1292</v>
      </c>
      <c r="E4777" s="5">
        <v>89993</v>
      </c>
      <c r="F4777" s="5"/>
      <c r="G4777" s="5">
        <v>64662</v>
      </c>
      <c r="H4777" s="5">
        <v>24341</v>
      </c>
      <c r="I4777" s="5">
        <v>1104</v>
      </c>
      <c r="J4777" s="5">
        <v>82</v>
      </c>
      <c r="K4777" s="5">
        <v>93</v>
      </c>
      <c r="L4777" s="5">
        <v>4388</v>
      </c>
      <c r="M4777" s="5">
        <v>1383</v>
      </c>
      <c r="N4777" s="5">
        <v>2912</v>
      </c>
      <c r="O4777" s="5">
        <v>551010</v>
      </c>
      <c r="P4777" s="3"/>
      <c r="Q4777" s="3"/>
    </row>
    <row r="4778" spans="1:17" x14ac:dyDescent="0.2">
      <c r="A4778" s="2">
        <v>2017</v>
      </c>
      <c r="B4778" s="1" t="s">
        <v>629</v>
      </c>
      <c r="C4778" s="2" t="s">
        <v>630</v>
      </c>
      <c r="D4778" s="2">
        <v>1714</v>
      </c>
      <c r="E4778" s="2">
        <v>97827</v>
      </c>
      <c r="F4778" s="2"/>
      <c r="G4778" s="2">
        <v>68329</v>
      </c>
      <c r="H4778" s="2">
        <v>28208</v>
      </c>
      <c r="I4778" s="2">
        <v>1567</v>
      </c>
      <c r="J4778" s="2">
        <v>81</v>
      </c>
      <c r="K4778" s="2">
        <v>-58</v>
      </c>
      <c r="L4778" s="2">
        <v>4667</v>
      </c>
      <c r="M4778" s="2">
        <v>-653</v>
      </c>
      <c r="N4778" s="2">
        <v>5378</v>
      </c>
      <c r="O4778" s="2">
        <v>551010</v>
      </c>
      <c r="P4778" s="3"/>
      <c r="Q4778" s="3"/>
    </row>
    <row r="4779" spans="1:17" x14ac:dyDescent="0.2">
      <c r="A4779" s="5">
        <v>2018</v>
      </c>
      <c r="B4779" s="4" t="s">
        <v>629</v>
      </c>
      <c r="C4779" s="5" t="s">
        <v>630</v>
      </c>
      <c r="D4779" s="5">
        <v>638</v>
      </c>
      <c r="E4779" s="5">
        <v>103702</v>
      </c>
      <c r="F4779" s="5"/>
      <c r="G4779" s="5">
        <v>65821</v>
      </c>
      <c r="H4779" s="5">
        <v>34144</v>
      </c>
      <c r="I4779" s="5">
        <v>1516</v>
      </c>
      <c r="J4779" s="5">
        <v>51</v>
      </c>
      <c r="K4779" s="5">
        <v>-862</v>
      </c>
      <c r="L4779" s="5">
        <v>7352</v>
      </c>
      <c r="M4779" s="5">
        <v>1576</v>
      </c>
      <c r="N4779" s="5">
        <v>6638</v>
      </c>
      <c r="O4779" s="5">
        <v>551010</v>
      </c>
      <c r="P4779" s="3"/>
      <c r="Q4779" s="3"/>
    </row>
    <row r="4780" spans="1:17" x14ac:dyDescent="0.2">
      <c r="A4780" s="2">
        <v>2019</v>
      </c>
      <c r="B4780" s="1" t="s">
        <v>629</v>
      </c>
      <c r="C4780" s="2" t="s">
        <v>630</v>
      </c>
      <c r="D4780" s="2">
        <v>600</v>
      </c>
      <c r="E4780" s="2">
        <v>117691</v>
      </c>
      <c r="F4780" s="2"/>
      <c r="G4780" s="2">
        <v>75844</v>
      </c>
      <c r="H4780" s="2">
        <v>37005</v>
      </c>
      <c r="I4780" s="2">
        <v>2262</v>
      </c>
      <c r="J4780" s="2">
        <v>54</v>
      </c>
      <c r="K4780" s="2">
        <v>-381</v>
      </c>
      <c r="L4780" s="2">
        <v>3836</v>
      </c>
      <c r="M4780" s="2">
        <v>448</v>
      </c>
      <c r="N4780" s="2">
        <v>3769</v>
      </c>
      <c r="O4780" s="2">
        <v>551010</v>
      </c>
      <c r="P4780" s="3"/>
      <c r="Q4780" s="3"/>
    </row>
    <row r="4781" spans="1:17" x14ac:dyDescent="0.2">
      <c r="A4781" s="5">
        <v>2004</v>
      </c>
      <c r="B4781" s="4" t="s">
        <v>631</v>
      </c>
      <c r="C4781" s="5" t="s">
        <v>632</v>
      </c>
      <c r="D4781" s="5">
        <v>1725.8679999999999</v>
      </c>
      <c r="E4781" s="5">
        <v>12770.688</v>
      </c>
      <c r="F4781" s="5">
        <v>1596.7370000000001</v>
      </c>
      <c r="G4781" s="5">
        <v>4057.9679999999998</v>
      </c>
      <c r="H4781" s="5">
        <v>7937.66</v>
      </c>
      <c r="I4781" s="5">
        <v>110.66800000000001</v>
      </c>
      <c r="J4781" s="5">
        <v>23.366</v>
      </c>
      <c r="K4781" s="5">
        <v>335.29899999999998</v>
      </c>
      <c r="L4781" s="5">
        <v>1101.646</v>
      </c>
      <c r="M4781" s="5">
        <v>275.88200000000001</v>
      </c>
      <c r="N4781" s="5">
        <v>443.327</v>
      </c>
      <c r="O4781" s="5">
        <v>151040</v>
      </c>
      <c r="P4781" s="3"/>
      <c r="Q4781" s="3"/>
    </row>
    <row r="4782" spans="1:17" x14ac:dyDescent="0.2">
      <c r="A4782" s="2">
        <v>2005</v>
      </c>
      <c r="B4782" s="1" t="s">
        <v>631</v>
      </c>
      <c r="C4782" s="2" t="s">
        <v>632</v>
      </c>
      <c r="D4782" s="2">
        <v>1899</v>
      </c>
      <c r="E4782" s="2">
        <v>13992</v>
      </c>
      <c r="F4782" s="2">
        <v>1929</v>
      </c>
      <c r="G4782" s="2">
        <v>4685</v>
      </c>
      <c r="H4782" s="2">
        <v>8376</v>
      </c>
      <c r="I4782" s="2">
        <v>111</v>
      </c>
      <c r="J4782" s="2">
        <v>59</v>
      </c>
      <c r="K4782" s="2">
        <v>380</v>
      </c>
      <c r="L4782" s="2">
        <v>1068</v>
      </c>
      <c r="M4782" s="2">
        <v>314</v>
      </c>
      <c r="N4782" s="2">
        <v>322</v>
      </c>
      <c r="O4782" s="2">
        <v>151040</v>
      </c>
      <c r="P4782" s="3"/>
      <c r="Q4782" s="3"/>
    </row>
    <row r="4783" spans="1:17" x14ac:dyDescent="0.2">
      <c r="A4783" s="5">
        <v>2006</v>
      </c>
      <c r="B4783" s="4" t="s">
        <v>631</v>
      </c>
      <c r="C4783" s="5" t="s">
        <v>632</v>
      </c>
      <c r="D4783" s="5">
        <v>1275</v>
      </c>
      <c r="E4783" s="5">
        <v>15601</v>
      </c>
      <c r="F4783" s="5">
        <v>1911</v>
      </c>
      <c r="G4783" s="5">
        <v>5166</v>
      </c>
      <c r="H4783" s="5">
        <v>9337</v>
      </c>
      <c r="I4783" s="5">
        <v>154</v>
      </c>
      <c r="J4783" s="5">
        <v>67</v>
      </c>
      <c r="K4783" s="5">
        <v>363</v>
      </c>
      <c r="L4783" s="5">
        <v>1627</v>
      </c>
      <c r="M4783" s="5">
        <v>424</v>
      </c>
      <c r="N4783" s="5">
        <v>791</v>
      </c>
      <c r="O4783" s="5">
        <v>151040</v>
      </c>
      <c r="P4783" s="3"/>
      <c r="Q4783" s="3"/>
    </row>
    <row r="4784" spans="1:17" x14ac:dyDescent="0.2">
      <c r="A4784" s="2">
        <v>2007</v>
      </c>
      <c r="B4784" s="1" t="s">
        <v>631</v>
      </c>
      <c r="C4784" s="2" t="s">
        <v>632</v>
      </c>
      <c r="D4784" s="2">
        <v>1292</v>
      </c>
      <c r="E4784" s="2">
        <v>15598</v>
      </c>
      <c r="F4784" s="2">
        <v>2938</v>
      </c>
      <c r="G4784" s="2">
        <v>6601</v>
      </c>
      <c r="H4784" s="2">
        <v>7548</v>
      </c>
      <c r="I4784" s="2">
        <v>155</v>
      </c>
      <c r="J4784" s="2">
        <v>50</v>
      </c>
      <c r="K4784" s="2">
        <v>410</v>
      </c>
      <c r="L4784" s="2">
        <v>-353</v>
      </c>
      <c r="M4784" s="2">
        <v>200</v>
      </c>
      <c r="N4784" s="2">
        <v>-1886</v>
      </c>
      <c r="O4784" s="2">
        <v>151040</v>
      </c>
      <c r="P4784" s="3"/>
      <c r="Q4784" s="3"/>
    </row>
    <row r="4785" spans="1:17" x14ac:dyDescent="0.2">
      <c r="A4785" s="5">
        <v>2008</v>
      </c>
      <c r="B4785" s="4" t="s">
        <v>631</v>
      </c>
      <c r="C4785" s="5" t="s">
        <v>632</v>
      </c>
      <c r="D4785" s="5">
        <v>447</v>
      </c>
      <c r="E4785" s="5">
        <v>15839</v>
      </c>
      <c r="F4785" s="5">
        <v>3542</v>
      </c>
      <c r="G4785" s="5">
        <v>7367</v>
      </c>
      <c r="H4785" s="5">
        <v>7102</v>
      </c>
      <c r="I4785" s="5">
        <v>149</v>
      </c>
      <c r="J4785" s="5">
        <v>29</v>
      </c>
      <c r="K4785" s="5">
        <v>329</v>
      </c>
      <c r="L4785" s="5">
        <v>1271</v>
      </c>
      <c r="M4785" s="5">
        <v>113</v>
      </c>
      <c r="N4785" s="5">
        <v>853</v>
      </c>
      <c r="O4785" s="5">
        <v>151040</v>
      </c>
      <c r="P4785" s="3"/>
      <c r="Q4785" s="3"/>
    </row>
    <row r="4786" spans="1:17" x14ac:dyDescent="0.2">
      <c r="A4786" s="2">
        <v>2009</v>
      </c>
      <c r="B4786" s="1" t="s">
        <v>631</v>
      </c>
      <c r="C4786" s="2" t="s">
        <v>632</v>
      </c>
      <c r="D4786" s="2">
        <v>3271</v>
      </c>
      <c r="E4786" s="2">
        <v>22299</v>
      </c>
      <c r="F4786" s="2">
        <v>4809</v>
      </c>
      <c r="G4786" s="2">
        <v>9686</v>
      </c>
      <c r="H4786" s="2">
        <v>10703</v>
      </c>
      <c r="I4786" s="2">
        <v>231</v>
      </c>
      <c r="J4786" s="2">
        <v>16</v>
      </c>
      <c r="K4786" s="2">
        <v>801</v>
      </c>
      <c r="L4786" s="2">
        <v>2897</v>
      </c>
      <c r="M4786" s="2">
        <v>788</v>
      </c>
      <c r="N4786" s="2">
        <v>1297</v>
      </c>
      <c r="O4786" s="2">
        <v>151040</v>
      </c>
      <c r="P4786" s="3"/>
      <c r="Q4786" s="3"/>
    </row>
    <row r="4787" spans="1:17" x14ac:dyDescent="0.2">
      <c r="A4787" s="5">
        <v>2010</v>
      </c>
      <c r="B4787" s="4" t="s">
        <v>631</v>
      </c>
      <c r="C4787" s="5" t="s">
        <v>632</v>
      </c>
      <c r="D4787" s="5">
        <v>4169</v>
      </c>
      <c r="E4787" s="5">
        <v>25663</v>
      </c>
      <c r="F4787" s="5">
        <v>4441</v>
      </c>
      <c r="G4787" s="5">
        <v>9947</v>
      </c>
      <c r="H4787" s="5">
        <v>13345</v>
      </c>
      <c r="I4787" s="5">
        <v>300</v>
      </c>
      <c r="J4787" s="5">
        <v>11</v>
      </c>
      <c r="K4787" s="5">
        <v>839</v>
      </c>
      <c r="L4787" s="5">
        <v>4000</v>
      </c>
      <c r="M4787" s="5">
        <v>856</v>
      </c>
      <c r="N4787" s="5">
        <v>2277</v>
      </c>
      <c r="O4787" s="5">
        <v>151040</v>
      </c>
      <c r="P4787" s="3"/>
      <c r="Q4787" s="3"/>
    </row>
    <row r="4788" spans="1:17" x14ac:dyDescent="0.2">
      <c r="A4788" s="2">
        <v>2011</v>
      </c>
      <c r="B4788" s="1" t="s">
        <v>631</v>
      </c>
      <c r="C4788" s="2" t="s">
        <v>632</v>
      </c>
      <c r="D4788" s="2">
        <v>1874</v>
      </c>
      <c r="E4788" s="2">
        <v>27474</v>
      </c>
      <c r="F4788" s="2">
        <v>4313</v>
      </c>
      <c r="G4788" s="2">
        <v>11703</v>
      </c>
      <c r="H4788" s="2">
        <v>12896</v>
      </c>
      <c r="I4788" s="2">
        <v>296</v>
      </c>
      <c r="J4788" s="2">
        <v>11</v>
      </c>
      <c r="K4788" s="2">
        <v>606</v>
      </c>
      <c r="L4788" s="2">
        <v>1821</v>
      </c>
      <c r="M4788" s="2">
        <v>713</v>
      </c>
      <c r="N4788" s="2">
        <v>366</v>
      </c>
      <c r="O4788" s="2">
        <v>151040</v>
      </c>
      <c r="P4788" s="3"/>
      <c r="Q4788" s="3"/>
    </row>
    <row r="4789" spans="1:17" x14ac:dyDescent="0.2">
      <c r="A4789" s="5">
        <v>2012</v>
      </c>
      <c r="B4789" s="4" t="s">
        <v>631</v>
      </c>
      <c r="C4789" s="5" t="s">
        <v>632</v>
      </c>
      <c r="D4789" s="5">
        <v>1659</v>
      </c>
      <c r="E4789" s="5">
        <v>29650</v>
      </c>
      <c r="F4789" s="5">
        <v>6298</v>
      </c>
      <c r="G4789" s="5">
        <v>12702</v>
      </c>
      <c r="H4789" s="5">
        <v>13773</v>
      </c>
      <c r="I4789" s="5">
        <v>356</v>
      </c>
      <c r="J4789" s="5">
        <v>12</v>
      </c>
      <c r="K4789" s="5">
        <v>309</v>
      </c>
      <c r="L4789" s="5">
        <v>3063</v>
      </c>
      <c r="M4789" s="5">
        <v>869</v>
      </c>
      <c r="N4789" s="5">
        <v>1809</v>
      </c>
      <c r="O4789" s="5">
        <v>151040</v>
      </c>
      <c r="P4789" s="3"/>
      <c r="Q4789" s="3"/>
    </row>
    <row r="4790" spans="1:17" x14ac:dyDescent="0.2">
      <c r="A4790" s="2">
        <v>2013</v>
      </c>
      <c r="B4790" s="1" t="s">
        <v>631</v>
      </c>
      <c r="C4790" s="2" t="s">
        <v>632</v>
      </c>
      <c r="D4790" s="2">
        <v>1633</v>
      </c>
      <c r="E4790" s="2">
        <v>24764</v>
      </c>
      <c r="F4790" s="2">
        <v>6740</v>
      </c>
      <c r="G4790" s="2">
        <v>11700</v>
      </c>
      <c r="H4790" s="2">
        <v>10141</v>
      </c>
      <c r="I4790" s="2">
        <v>391</v>
      </c>
      <c r="J4790" s="2">
        <v>13</v>
      </c>
      <c r="K4790" s="2">
        <v>-254</v>
      </c>
      <c r="L4790" s="2">
        <v>-3590</v>
      </c>
      <c r="M4790" s="2">
        <v>-813</v>
      </c>
      <c r="N4790" s="2">
        <v>-2462</v>
      </c>
      <c r="O4790" s="2">
        <v>151040</v>
      </c>
      <c r="P4790" s="3"/>
      <c r="Q4790" s="3"/>
    </row>
    <row r="4791" spans="1:17" x14ac:dyDescent="0.2">
      <c r="A4791" s="5">
        <v>2014</v>
      </c>
      <c r="B4791" s="4" t="s">
        <v>631</v>
      </c>
      <c r="C4791" s="5" t="s">
        <v>632</v>
      </c>
      <c r="D4791" s="5">
        <v>2476</v>
      </c>
      <c r="E4791" s="5">
        <v>24916</v>
      </c>
      <c r="F4791" s="5">
        <v>6646</v>
      </c>
      <c r="G4791" s="5">
        <v>11827</v>
      </c>
      <c r="H4791" s="5">
        <v>10274</v>
      </c>
      <c r="I4791" s="5">
        <v>384</v>
      </c>
      <c r="J4791" s="5">
        <v>4</v>
      </c>
      <c r="K4791" s="5">
        <v>-179</v>
      </c>
      <c r="L4791" s="5">
        <v>502</v>
      </c>
      <c r="M4791" s="5">
        <v>133</v>
      </c>
      <c r="N4791" s="5">
        <v>508</v>
      </c>
      <c r="O4791" s="5">
        <v>151040</v>
      </c>
      <c r="P4791" s="3"/>
      <c r="Q4791" s="3"/>
    </row>
    <row r="4792" spans="1:17" x14ac:dyDescent="0.2">
      <c r="A4792" s="2">
        <v>2015</v>
      </c>
      <c r="B4792" s="1" t="s">
        <v>631</v>
      </c>
      <c r="C4792" s="2" t="s">
        <v>632</v>
      </c>
      <c r="D4792" s="2">
        <v>2816</v>
      </c>
      <c r="E4792" s="2">
        <v>25182</v>
      </c>
      <c r="F4792" s="2">
        <v>6236</v>
      </c>
      <c r="G4792" s="2">
        <v>10890</v>
      </c>
      <c r="H4792" s="2">
        <v>11350</v>
      </c>
      <c r="I4792" s="2">
        <v>365</v>
      </c>
      <c r="J4792" s="2"/>
      <c r="K4792" s="2">
        <v>84</v>
      </c>
      <c r="L4792" s="2">
        <v>921</v>
      </c>
      <c r="M4792" s="2">
        <v>644</v>
      </c>
      <c r="N4792" s="2">
        <v>220</v>
      </c>
      <c r="O4792" s="2">
        <v>151040</v>
      </c>
      <c r="P4792" s="3"/>
      <c r="Q4792" s="3"/>
    </row>
    <row r="4793" spans="1:17" x14ac:dyDescent="0.2">
      <c r="A4793" s="5">
        <v>2016</v>
      </c>
      <c r="B4793" s="4" t="s">
        <v>631</v>
      </c>
      <c r="C4793" s="5" t="s">
        <v>632</v>
      </c>
      <c r="D4793" s="5">
        <v>2812</v>
      </c>
      <c r="E4793" s="5">
        <v>21031</v>
      </c>
      <c r="F4793" s="5">
        <v>4615</v>
      </c>
      <c r="G4793" s="5">
        <v>9157</v>
      </c>
      <c r="H4793" s="5">
        <v>10721</v>
      </c>
      <c r="I4793" s="5">
        <v>306</v>
      </c>
      <c r="J4793" s="5"/>
      <c r="K4793" s="5">
        <v>-570</v>
      </c>
      <c r="L4793" s="5">
        <v>-227</v>
      </c>
      <c r="M4793" s="5">
        <v>563</v>
      </c>
      <c r="N4793" s="5">
        <v>-627</v>
      </c>
      <c r="O4793" s="5">
        <v>151040</v>
      </c>
      <c r="P4793" s="3"/>
      <c r="Q4793" s="3"/>
    </row>
    <row r="4794" spans="1:17" x14ac:dyDescent="0.2">
      <c r="A4794" s="2">
        <v>2017</v>
      </c>
      <c r="B4794" s="1" t="s">
        <v>631</v>
      </c>
      <c r="C4794" s="2" t="s">
        <v>632</v>
      </c>
      <c r="D4794" s="2">
        <v>3322</v>
      </c>
      <c r="E4794" s="2">
        <v>20563</v>
      </c>
      <c r="F4794" s="2">
        <v>4065</v>
      </c>
      <c r="G4794" s="2">
        <v>8933</v>
      </c>
      <c r="H4794" s="2">
        <v>10609</v>
      </c>
      <c r="I4794" s="2">
        <v>263</v>
      </c>
      <c r="J4794" s="2">
        <v>28</v>
      </c>
      <c r="K4794" s="2">
        <v>11</v>
      </c>
      <c r="L4794" s="2">
        <v>1076</v>
      </c>
      <c r="M4794" s="2">
        <v>1125</v>
      </c>
      <c r="N4794" s="2">
        <v>-98</v>
      </c>
      <c r="O4794" s="2">
        <v>151040</v>
      </c>
      <c r="P4794" s="3"/>
      <c r="Q4794" s="3"/>
    </row>
    <row r="4795" spans="1:17" x14ac:dyDescent="0.2">
      <c r="A4795" s="5">
        <v>2018</v>
      </c>
      <c r="B4795" s="4" t="s">
        <v>631</v>
      </c>
      <c r="C4795" s="5" t="s">
        <v>632</v>
      </c>
      <c r="D4795" s="5">
        <v>3446</v>
      </c>
      <c r="E4795" s="5">
        <v>20715</v>
      </c>
      <c r="F4795" s="5">
        <v>4261</v>
      </c>
      <c r="G4795" s="5">
        <v>9203</v>
      </c>
      <c r="H4795" s="5">
        <v>10502</v>
      </c>
      <c r="I4795" s="5">
        <v>244</v>
      </c>
      <c r="J4795" s="5">
        <v>56</v>
      </c>
      <c r="K4795" s="5">
        <v>39</v>
      </c>
      <c r="L4795" s="5">
        <v>705</v>
      </c>
      <c r="M4795" s="5">
        <v>386</v>
      </c>
      <c r="N4795" s="5">
        <v>341</v>
      </c>
      <c r="O4795" s="5">
        <v>151040</v>
      </c>
      <c r="P4795" s="3"/>
      <c r="Q4795" s="3"/>
    </row>
    <row r="4796" spans="1:17" x14ac:dyDescent="0.2">
      <c r="A4796" s="2">
        <v>2019</v>
      </c>
      <c r="B4796" s="1" t="s">
        <v>631</v>
      </c>
      <c r="C4796" s="2" t="s">
        <v>632</v>
      </c>
      <c r="D4796" s="2">
        <v>2482</v>
      </c>
      <c r="E4796" s="2">
        <v>39974</v>
      </c>
      <c r="F4796" s="2">
        <v>6909</v>
      </c>
      <c r="G4796" s="2">
        <v>17557</v>
      </c>
      <c r="H4796" s="2">
        <v>21420</v>
      </c>
      <c r="I4796" s="2">
        <v>327</v>
      </c>
      <c r="J4796" s="2">
        <v>57</v>
      </c>
      <c r="K4796" s="2">
        <v>79</v>
      </c>
      <c r="L4796" s="2">
        <v>3788</v>
      </c>
      <c r="M4796" s="2">
        <v>832</v>
      </c>
      <c r="N4796" s="2">
        <v>2805</v>
      </c>
      <c r="O4796" s="2">
        <v>151040</v>
      </c>
      <c r="P4796" s="3"/>
      <c r="Q4796" s="3"/>
    </row>
    <row r="4797" spans="1:17" x14ac:dyDescent="0.2">
      <c r="A4797" s="5">
        <v>2004</v>
      </c>
      <c r="B4797" s="4" t="s">
        <v>633</v>
      </c>
      <c r="C4797" s="5" t="s">
        <v>634</v>
      </c>
      <c r="D4797" s="5">
        <v>174.46100000000001</v>
      </c>
      <c r="E4797" s="5">
        <v>251.79300000000001</v>
      </c>
      <c r="F4797" s="5">
        <v>6.8000000000000005E-2</v>
      </c>
      <c r="G4797" s="5">
        <v>95.51</v>
      </c>
      <c r="H4797" s="5">
        <v>156.28299999999999</v>
      </c>
      <c r="I4797" s="5"/>
      <c r="J4797" s="5"/>
      <c r="K4797" s="5">
        <v>0</v>
      </c>
      <c r="L4797" s="5">
        <v>21.776</v>
      </c>
      <c r="M4797" s="5">
        <v>0.18099999999999999</v>
      </c>
      <c r="N4797" s="5">
        <v>21.594999999999999</v>
      </c>
      <c r="O4797" s="5">
        <v>502020</v>
      </c>
      <c r="P4797" s="3"/>
      <c r="Q4797" s="3"/>
    </row>
    <row r="4798" spans="1:17" x14ac:dyDescent="0.2">
      <c r="A4798" s="2">
        <v>2005</v>
      </c>
      <c r="B4798" s="1" t="s">
        <v>633</v>
      </c>
      <c r="C4798" s="2" t="s">
        <v>634</v>
      </c>
      <c r="D4798" s="2">
        <v>212.256</v>
      </c>
      <c r="E4798" s="2">
        <v>364.68099999999998</v>
      </c>
      <c r="F4798" s="2">
        <v>0</v>
      </c>
      <c r="G4798" s="2">
        <v>138.429</v>
      </c>
      <c r="H4798" s="2">
        <v>226.25200000000001</v>
      </c>
      <c r="I4798" s="2"/>
      <c r="J4798" s="2"/>
      <c r="K4798" s="2">
        <v>0</v>
      </c>
      <c r="L4798" s="2">
        <v>8.3350000000000009</v>
      </c>
      <c r="M4798" s="2">
        <v>-33.692</v>
      </c>
      <c r="N4798" s="2">
        <v>42.027000000000001</v>
      </c>
      <c r="O4798" s="2">
        <v>502020</v>
      </c>
      <c r="P4798" s="3"/>
      <c r="Q4798" s="3"/>
    </row>
    <row r="4799" spans="1:17" x14ac:dyDescent="0.2">
      <c r="A4799" s="5">
        <v>2006</v>
      </c>
      <c r="B4799" s="4" t="s">
        <v>633</v>
      </c>
      <c r="C4799" s="5" t="s">
        <v>634</v>
      </c>
      <c r="D4799" s="5">
        <v>400.43</v>
      </c>
      <c r="E4799" s="5">
        <v>608.779</v>
      </c>
      <c r="F4799" s="5">
        <v>0</v>
      </c>
      <c r="G4799" s="5">
        <v>194.56800000000001</v>
      </c>
      <c r="H4799" s="5">
        <v>414.21100000000001</v>
      </c>
      <c r="I4799" s="5">
        <v>0</v>
      </c>
      <c r="J4799" s="5"/>
      <c r="K4799" s="5">
        <v>0</v>
      </c>
      <c r="L4799" s="5">
        <v>80.317999999999998</v>
      </c>
      <c r="M4799" s="5">
        <v>31.236000000000001</v>
      </c>
      <c r="N4799" s="5">
        <v>49.082000000000001</v>
      </c>
      <c r="O4799" s="5">
        <v>502020</v>
      </c>
      <c r="P4799" s="3"/>
      <c r="Q4799" s="3"/>
    </row>
    <row r="4800" spans="1:17" x14ac:dyDescent="0.2">
      <c r="A4800" s="2">
        <v>2007</v>
      </c>
      <c r="B4800" s="1" t="s">
        <v>633</v>
      </c>
      <c r="C4800" s="2" t="s">
        <v>634</v>
      </c>
      <c r="D4800" s="2">
        <v>387.44200000000001</v>
      </c>
      <c r="E4800" s="2">
        <v>647.02</v>
      </c>
      <c r="F4800" s="2">
        <v>0</v>
      </c>
      <c r="G4800" s="2">
        <v>216.27099999999999</v>
      </c>
      <c r="H4800" s="2">
        <v>430.74900000000002</v>
      </c>
      <c r="I4800" s="2">
        <v>0</v>
      </c>
      <c r="J4800" s="2"/>
      <c r="K4800" s="2">
        <v>0</v>
      </c>
      <c r="L4800" s="2">
        <v>111.501</v>
      </c>
      <c r="M4800" s="2">
        <v>44.548999999999999</v>
      </c>
      <c r="N4800" s="2">
        <v>66.951999999999998</v>
      </c>
      <c r="O4800" s="2">
        <v>502020</v>
      </c>
      <c r="P4800" s="3"/>
      <c r="Q4800" s="3"/>
    </row>
    <row r="4801" spans="1:17" x14ac:dyDescent="0.2">
      <c r="A4801" s="5">
        <v>2008</v>
      </c>
      <c r="B4801" s="4" t="s">
        <v>633</v>
      </c>
      <c r="C4801" s="5" t="s">
        <v>634</v>
      </c>
      <c r="D4801" s="5">
        <v>297.27100000000002</v>
      </c>
      <c r="E4801" s="5">
        <v>617.94600000000003</v>
      </c>
      <c r="F4801" s="5">
        <v>39.14</v>
      </c>
      <c r="G4801" s="5">
        <v>270.791</v>
      </c>
      <c r="H4801" s="5">
        <v>347.15499999999997</v>
      </c>
      <c r="I4801" s="5">
        <v>2.4580000000000002</v>
      </c>
      <c r="J4801" s="5"/>
      <c r="K4801" s="5">
        <v>0</v>
      </c>
      <c r="L4801" s="5">
        <v>131.5</v>
      </c>
      <c r="M4801" s="5">
        <v>48.473999999999997</v>
      </c>
      <c r="N4801" s="5">
        <v>83.025999999999996</v>
      </c>
      <c r="O4801" s="5">
        <v>502020</v>
      </c>
      <c r="P4801" s="3"/>
      <c r="Q4801" s="3"/>
    </row>
    <row r="4802" spans="1:17" x14ac:dyDescent="0.2">
      <c r="A4802" s="2">
        <v>2009</v>
      </c>
      <c r="B4802" s="1" t="s">
        <v>633</v>
      </c>
      <c r="C4802" s="2" t="s">
        <v>634</v>
      </c>
      <c r="D4802" s="2">
        <v>320.24200000000002</v>
      </c>
      <c r="E4802" s="2">
        <v>679.73400000000004</v>
      </c>
      <c r="F4802" s="2">
        <v>237.982</v>
      </c>
      <c r="G4802" s="2">
        <v>480.59100000000001</v>
      </c>
      <c r="H4802" s="2">
        <v>199.143</v>
      </c>
      <c r="I4802" s="2">
        <v>6.4749999999999996</v>
      </c>
      <c r="J4802" s="2"/>
      <c r="K4802" s="2">
        <v>0</v>
      </c>
      <c r="L4802" s="2">
        <v>192.19200000000001</v>
      </c>
      <c r="M4802" s="2">
        <v>76.331999999999994</v>
      </c>
      <c r="N4802" s="2">
        <v>115.86</v>
      </c>
      <c r="O4802" s="2">
        <v>502020</v>
      </c>
      <c r="P4802" s="3"/>
      <c r="Q4802" s="3"/>
    </row>
    <row r="4803" spans="1:17" x14ac:dyDescent="0.2">
      <c r="A4803" s="5">
        <v>2010</v>
      </c>
      <c r="B4803" s="4" t="s">
        <v>633</v>
      </c>
      <c r="C4803" s="5" t="s">
        <v>634</v>
      </c>
      <c r="D4803" s="5">
        <v>350.387</v>
      </c>
      <c r="E4803" s="5">
        <v>982.06700000000001</v>
      </c>
      <c r="F4803" s="5">
        <v>236.20599999999999</v>
      </c>
      <c r="G4803" s="5">
        <v>691.90300000000002</v>
      </c>
      <c r="H4803" s="5">
        <v>290.16399999999999</v>
      </c>
      <c r="I4803" s="5">
        <v>19.629000000000001</v>
      </c>
      <c r="J4803" s="5"/>
      <c r="K4803" s="5">
        <v>0</v>
      </c>
      <c r="L4803" s="5">
        <v>267.69600000000003</v>
      </c>
      <c r="M4803" s="5">
        <v>106.843</v>
      </c>
      <c r="N4803" s="5">
        <v>160.85300000000001</v>
      </c>
      <c r="O4803" s="5">
        <v>502020</v>
      </c>
      <c r="P4803" s="3"/>
      <c r="Q4803" s="3"/>
    </row>
    <row r="4804" spans="1:17" x14ac:dyDescent="0.2">
      <c r="A4804" s="2">
        <v>2011</v>
      </c>
      <c r="B4804" s="1" t="s">
        <v>633</v>
      </c>
      <c r="C4804" s="2" t="s">
        <v>634</v>
      </c>
      <c r="D4804" s="2">
        <v>797.81100000000004</v>
      </c>
      <c r="E4804" s="2">
        <v>3069.1959999999999</v>
      </c>
      <c r="F4804" s="2">
        <v>434.11900000000003</v>
      </c>
      <c r="G4804" s="2">
        <v>2426.386</v>
      </c>
      <c r="H4804" s="2">
        <v>642.80999999999995</v>
      </c>
      <c r="I4804" s="2">
        <v>20.024999999999999</v>
      </c>
      <c r="J4804" s="2"/>
      <c r="K4804" s="2">
        <v>0</v>
      </c>
      <c r="L4804" s="2">
        <v>359.52199999999999</v>
      </c>
      <c r="M4804" s="2">
        <v>133.39599999999999</v>
      </c>
      <c r="N4804" s="2">
        <v>226.126</v>
      </c>
      <c r="O4804" s="2">
        <v>502020</v>
      </c>
      <c r="P4804" s="3"/>
      <c r="Q4804" s="3"/>
    </row>
    <row r="4805" spans="1:17" x14ac:dyDescent="0.2">
      <c r="A4805" s="5">
        <v>2012</v>
      </c>
      <c r="B4805" s="4" t="s">
        <v>633</v>
      </c>
      <c r="C4805" s="5" t="s">
        <v>634</v>
      </c>
      <c r="D4805" s="5">
        <v>748.07799999999997</v>
      </c>
      <c r="E4805" s="5">
        <v>3967.89</v>
      </c>
      <c r="F4805" s="5">
        <v>415.10599999999999</v>
      </c>
      <c r="G4805" s="5">
        <v>3223.2170000000001</v>
      </c>
      <c r="H4805" s="5">
        <v>744.673</v>
      </c>
      <c r="I4805" s="5">
        <v>19.986000000000001</v>
      </c>
      <c r="J4805" s="5"/>
      <c r="K4805" s="5">
        <v>0</v>
      </c>
      <c r="L4805" s="5">
        <v>30.48</v>
      </c>
      <c r="M4805" s="5">
        <v>13.327999999999999</v>
      </c>
      <c r="N4805" s="5">
        <v>17.152000000000001</v>
      </c>
      <c r="O4805" s="5">
        <v>502020</v>
      </c>
      <c r="P4805" s="3"/>
      <c r="Q4805" s="3"/>
    </row>
    <row r="4806" spans="1:17" x14ac:dyDescent="0.2">
      <c r="A4806" s="2">
        <v>2013</v>
      </c>
      <c r="B4806" s="1" t="s">
        <v>633</v>
      </c>
      <c r="C4806" s="2" t="s">
        <v>634</v>
      </c>
      <c r="D4806" s="2">
        <v>1200.405</v>
      </c>
      <c r="E4806" s="2">
        <v>5412.5630000000001</v>
      </c>
      <c r="F4806" s="2">
        <v>530.6</v>
      </c>
      <c r="G4806" s="2">
        <v>4079.002</v>
      </c>
      <c r="H4806" s="2">
        <v>1333.5609999999999</v>
      </c>
      <c r="I4806" s="2">
        <v>29.141999999999999</v>
      </c>
      <c r="J4806" s="2"/>
      <c r="K4806" s="2">
        <v>0</v>
      </c>
      <c r="L4806" s="2">
        <v>171.07400000000001</v>
      </c>
      <c r="M4806" s="2">
        <v>58.670999999999999</v>
      </c>
      <c r="N4806" s="2">
        <v>112.40300000000001</v>
      </c>
      <c r="O4806" s="2">
        <v>502020</v>
      </c>
      <c r="P4806" s="3"/>
      <c r="Q4806" s="3"/>
    </row>
    <row r="4807" spans="1:17" x14ac:dyDescent="0.2">
      <c r="A4807" s="5">
        <v>2014</v>
      </c>
      <c r="B4807" s="4" t="s">
        <v>633</v>
      </c>
      <c r="C4807" s="5" t="s">
        <v>634</v>
      </c>
      <c r="D4807" s="5">
        <v>1608.4960000000001</v>
      </c>
      <c r="E4807" s="5">
        <v>7056.6509999999998</v>
      </c>
      <c r="F4807" s="5">
        <v>929.6</v>
      </c>
      <c r="G4807" s="5">
        <v>5198.9430000000002</v>
      </c>
      <c r="H4807" s="5">
        <v>1857.7080000000001</v>
      </c>
      <c r="I4807" s="5">
        <v>50.219000000000001</v>
      </c>
      <c r="J4807" s="5"/>
      <c r="K4807" s="5">
        <v>0</v>
      </c>
      <c r="L4807" s="5">
        <v>349.36900000000003</v>
      </c>
      <c r="M4807" s="5">
        <v>82.57</v>
      </c>
      <c r="N4807" s="5">
        <v>266.79899999999998</v>
      </c>
      <c r="O4807" s="5">
        <v>502020</v>
      </c>
      <c r="P4807" s="3"/>
      <c r="Q4807" s="3"/>
    </row>
    <row r="4808" spans="1:17" x14ac:dyDescent="0.2">
      <c r="A4808" s="2">
        <v>2015</v>
      </c>
      <c r="B4808" s="1" t="s">
        <v>633</v>
      </c>
      <c r="C4808" s="2" t="s">
        <v>634</v>
      </c>
      <c r="D4808" s="2">
        <v>2310.7150000000001</v>
      </c>
      <c r="E4808" s="2">
        <v>10202.870999999999</v>
      </c>
      <c r="F4808" s="2">
        <v>2371.3620000000001</v>
      </c>
      <c r="G4808" s="2">
        <v>7979.4449999999997</v>
      </c>
      <c r="H4808" s="2">
        <v>2223.4259999999999</v>
      </c>
      <c r="I4808" s="2">
        <v>132.71600000000001</v>
      </c>
      <c r="J4808" s="2"/>
      <c r="K4808" s="2">
        <v>0</v>
      </c>
      <c r="L4808" s="2">
        <v>141.88499999999999</v>
      </c>
      <c r="M4808" s="2">
        <v>19.244</v>
      </c>
      <c r="N4808" s="2">
        <v>122.64100000000001</v>
      </c>
      <c r="O4808" s="2">
        <v>502020</v>
      </c>
      <c r="P4808" s="3"/>
      <c r="Q4808" s="3"/>
    </row>
    <row r="4809" spans="1:17" x14ac:dyDescent="0.2">
      <c r="A4809" s="5">
        <v>2016</v>
      </c>
      <c r="B4809" s="4" t="s">
        <v>633</v>
      </c>
      <c r="C4809" s="5" t="s">
        <v>634</v>
      </c>
      <c r="D4809" s="5">
        <v>1733.7819999999999</v>
      </c>
      <c r="E4809" s="5">
        <v>13586.61</v>
      </c>
      <c r="F4809" s="5">
        <v>3364.3110000000001</v>
      </c>
      <c r="G4809" s="5">
        <v>10906.81</v>
      </c>
      <c r="H4809" s="5">
        <v>2679.8</v>
      </c>
      <c r="I4809" s="5">
        <v>150.114</v>
      </c>
      <c r="J4809" s="5"/>
      <c r="K4809" s="5">
        <v>0</v>
      </c>
      <c r="L4809" s="5">
        <v>260.50700000000001</v>
      </c>
      <c r="M4809" s="5">
        <v>73.828999999999994</v>
      </c>
      <c r="N4809" s="5">
        <v>186.678</v>
      </c>
      <c r="O4809" s="5">
        <v>502020</v>
      </c>
      <c r="P4809" s="3"/>
      <c r="Q4809" s="3"/>
    </row>
    <row r="4810" spans="1:17" x14ac:dyDescent="0.2">
      <c r="A4810" s="2">
        <v>2017</v>
      </c>
      <c r="B4810" s="1" t="s">
        <v>633</v>
      </c>
      <c r="C4810" s="2" t="s">
        <v>634</v>
      </c>
      <c r="D4810" s="2">
        <v>2822.7950000000001</v>
      </c>
      <c r="E4810" s="2">
        <v>19012.741999999998</v>
      </c>
      <c r="F4810" s="2">
        <v>6499.4319999999998</v>
      </c>
      <c r="G4810" s="2">
        <v>15430.786</v>
      </c>
      <c r="H4810" s="2">
        <v>3581.9560000000001</v>
      </c>
      <c r="I4810" s="2">
        <v>238.20400000000001</v>
      </c>
      <c r="J4810" s="2"/>
      <c r="K4810" s="2">
        <v>0</v>
      </c>
      <c r="L4810" s="2">
        <v>485.32100000000003</v>
      </c>
      <c r="M4810" s="2">
        <v>-73.608000000000004</v>
      </c>
      <c r="N4810" s="2">
        <v>558.92899999999997</v>
      </c>
      <c r="O4810" s="2">
        <v>502020</v>
      </c>
      <c r="P4810" s="3"/>
      <c r="Q4810" s="3"/>
    </row>
    <row r="4811" spans="1:17" x14ac:dyDescent="0.2">
      <c r="A4811" s="5">
        <v>2018</v>
      </c>
      <c r="B4811" s="4" t="s">
        <v>633</v>
      </c>
      <c r="C4811" s="5" t="s">
        <v>634</v>
      </c>
      <c r="D4811" s="5">
        <v>3794.4830000000002</v>
      </c>
      <c r="E4811" s="5">
        <v>25974.400000000001</v>
      </c>
      <c r="F4811" s="5">
        <v>10360.058000000001</v>
      </c>
      <c r="G4811" s="5">
        <v>20735.634999999998</v>
      </c>
      <c r="H4811" s="5">
        <v>5238.7650000000003</v>
      </c>
      <c r="I4811" s="5">
        <v>420.49299999999999</v>
      </c>
      <c r="J4811" s="5"/>
      <c r="K4811" s="5">
        <v>0</v>
      </c>
      <c r="L4811" s="5">
        <v>1226.4580000000001</v>
      </c>
      <c r="M4811" s="5">
        <v>15.215999999999999</v>
      </c>
      <c r="N4811" s="5">
        <v>1211.242</v>
      </c>
      <c r="O4811" s="5">
        <v>502020</v>
      </c>
      <c r="P4811" s="3"/>
      <c r="Q4811" s="3"/>
    </row>
    <row r="4812" spans="1:17" x14ac:dyDescent="0.2">
      <c r="A4812" s="2">
        <v>2019</v>
      </c>
      <c r="B4812" s="1" t="s">
        <v>633</v>
      </c>
      <c r="C4812" s="2" t="s">
        <v>634</v>
      </c>
      <c r="D4812" s="2">
        <v>5018.4369999999999</v>
      </c>
      <c r="E4812" s="2">
        <v>33975.712</v>
      </c>
      <c r="F4812" s="2">
        <v>16372.494000000001</v>
      </c>
      <c r="G4812" s="2">
        <v>26393.555</v>
      </c>
      <c r="H4812" s="2">
        <v>7582.1570000000002</v>
      </c>
      <c r="I4812" s="2">
        <v>626.02300000000002</v>
      </c>
      <c r="J4812" s="2"/>
      <c r="K4812" s="2">
        <v>0</v>
      </c>
      <c r="L4812" s="2">
        <v>2062.2310000000002</v>
      </c>
      <c r="M4812" s="2">
        <v>195.315</v>
      </c>
      <c r="N4812" s="2">
        <v>1866.9159999999999</v>
      </c>
      <c r="O4812" s="2">
        <v>502020</v>
      </c>
      <c r="P4812" s="3"/>
      <c r="Q4812" s="3"/>
    </row>
    <row r="4813" spans="1:17" x14ac:dyDescent="0.2">
      <c r="A4813" s="5">
        <v>2004</v>
      </c>
      <c r="B4813" s="4" t="s">
        <v>635</v>
      </c>
      <c r="C4813" s="5" t="s">
        <v>636</v>
      </c>
      <c r="D4813" s="5">
        <v>86.4</v>
      </c>
      <c r="E4813" s="5">
        <v>16988</v>
      </c>
      <c r="F4813" s="5"/>
      <c r="G4813" s="5">
        <v>12119.8</v>
      </c>
      <c r="H4813" s="5">
        <v>4868.2</v>
      </c>
      <c r="I4813" s="5">
        <v>406.2</v>
      </c>
      <c r="J4813" s="5">
        <v>9.4</v>
      </c>
      <c r="K4813" s="5">
        <v>0</v>
      </c>
      <c r="L4813" s="5">
        <v>675.5</v>
      </c>
      <c r="M4813" s="5">
        <v>240.9</v>
      </c>
      <c r="N4813" s="5">
        <v>440.7</v>
      </c>
      <c r="O4813" s="5">
        <v>551030</v>
      </c>
      <c r="P4813" s="3"/>
      <c r="Q4813" s="3"/>
    </row>
    <row r="4814" spans="1:17" x14ac:dyDescent="0.2">
      <c r="A4814" s="2">
        <v>2005</v>
      </c>
      <c r="B4814" s="1" t="s">
        <v>635</v>
      </c>
      <c r="C4814" s="2" t="s">
        <v>636</v>
      </c>
      <c r="D4814" s="2">
        <v>103.3</v>
      </c>
      <c r="E4814" s="2">
        <v>17958.5</v>
      </c>
      <c r="F4814" s="2"/>
      <c r="G4814" s="2">
        <v>12944.4</v>
      </c>
      <c r="H4814" s="2">
        <v>5014.1000000000004</v>
      </c>
      <c r="I4814" s="2">
        <v>424.2</v>
      </c>
      <c r="J4814" s="2">
        <v>23.6</v>
      </c>
      <c r="K4814" s="2">
        <v>0</v>
      </c>
      <c r="L4814" s="2">
        <v>437.2</v>
      </c>
      <c r="M4814" s="2">
        <v>149.4</v>
      </c>
      <c r="N4814" s="2">
        <v>310.7</v>
      </c>
      <c r="O4814" s="2">
        <v>551030</v>
      </c>
      <c r="P4814" s="3"/>
      <c r="Q4814" s="3"/>
    </row>
    <row r="4815" spans="1:17" x14ac:dyDescent="0.2">
      <c r="A4815" s="5">
        <v>2006</v>
      </c>
      <c r="B4815" s="4" t="s">
        <v>635</v>
      </c>
      <c r="C4815" s="5" t="s">
        <v>636</v>
      </c>
      <c r="D4815" s="5">
        <v>175.6</v>
      </c>
      <c r="E4815" s="5">
        <v>18156.5</v>
      </c>
      <c r="F4815" s="5"/>
      <c r="G4815" s="5">
        <v>13142.9</v>
      </c>
      <c r="H4815" s="5">
        <v>5013.6000000000004</v>
      </c>
      <c r="I4815" s="5">
        <v>398.4</v>
      </c>
      <c r="J4815" s="5">
        <v>8.8000000000000007</v>
      </c>
      <c r="K4815" s="5">
        <v>0</v>
      </c>
      <c r="L4815" s="5">
        <v>485.4</v>
      </c>
      <c r="M4815" s="5">
        <v>170.8</v>
      </c>
      <c r="N4815" s="5">
        <v>283.3</v>
      </c>
      <c r="O4815" s="5">
        <v>551030</v>
      </c>
      <c r="P4815" s="3"/>
      <c r="Q4815" s="3"/>
    </row>
    <row r="4816" spans="1:17" x14ac:dyDescent="0.2">
      <c r="A4816" s="2">
        <v>2007</v>
      </c>
      <c r="B4816" s="1" t="s">
        <v>635</v>
      </c>
      <c r="C4816" s="2" t="s">
        <v>636</v>
      </c>
      <c r="D4816" s="2">
        <v>95.4</v>
      </c>
      <c r="E4816" s="2">
        <v>18004.8</v>
      </c>
      <c r="F4816" s="2"/>
      <c r="G4816" s="2">
        <v>12928.2</v>
      </c>
      <c r="H4816" s="2">
        <v>5076.6000000000004</v>
      </c>
      <c r="I4816" s="2">
        <v>417.8</v>
      </c>
      <c r="J4816" s="2">
        <v>12.3</v>
      </c>
      <c r="K4816" s="2">
        <v>0</v>
      </c>
      <c r="L4816" s="2">
        <v>484.1</v>
      </c>
      <c r="M4816" s="2">
        <v>172.1</v>
      </c>
      <c r="N4816" s="2">
        <v>321.39999999999998</v>
      </c>
      <c r="O4816" s="2">
        <v>551030</v>
      </c>
      <c r="P4816" s="3"/>
      <c r="Q4816" s="3"/>
    </row>
    <row r="4817" spans="1:17" x14ac:dyDescent="0.2">
      <c r="A4817" s="5">
        <v>2008</v>
      </c>
      <c r="B4817" s="4" t="s">
        <v>635</v>
      </c>
      <c r="C4817" s="5" t="s">
        <v>636</v>
      </c>
      <c r="D4817" s="5">
        <v>307.2</v>
      </c>
      <c r="E4817" s="5">
        <v>20032.2</v>
      </c>
      <c r="F4817" s="5"/>
      <c r="G4817" s="5">
        <v>15303.4</v>
      </c>
      <c r="H4817" s="5">
        <v>4728.8</v>
      </c>
      <c r="I4817" s="5">
        <v>403.6</v>
      </c>
      <c r="J4817" s="5">
        <v>15.4</v>
      </c>
      <c r="K4817" s="5">
        <v>0</v>
      </c>
      <c r="L4817" s="5">
        <v>555.20000000000005</v>
      </c>
      <c r="M4817" s="5">
        <v>185.4</v>
      </c>
      <c r="N4817" s="5">
        <v>79</v>
      </c>
      <c r="O4817" s="5">
        <v>551030</v>
      </c>
      <c r="P4817" s="3"/>
      <c r="Q4817" s="3"/>
    </row>
    <row r="4818" spans="1:17" x14ac:dyDescent="0.2">
      <c r="A4818" s="2">
        <v>2009</v>
      </c>
      <c r="B4818" s="1" t="s">
        <v>635</v>
      </c>
      <c r="C4818" s="2" t="s">
        <v>636</v>
      </c>
      <c r="D4818" s="2">
        <v>191.1</v>
      </c>
      <c r="E4818" s="2">
        <v>19271.7</v>
      </c>
      <c r="F4818" s="2"/>
      <c r="G4818" s="2">
        <v>14417.6</v>
      </c>
      <c r="H4818" s="2">
        <v>4854.1000000000004</v>
      </c>
      <c r="I4818" s="2">
        <v>400.9</v>
      </c>
      <c r="J4818" s="2">
        <v>6.8</v>
      </c>
      <c r="K4818" s="2">
        <v>0</v>
      </c>
      <c r="L4818" s="2">
        <v>397</v>
      </c>
      <c r="M4818" s="2">
        <v>165.8</v>
      </c>
      <c r="N4818" s="2">
        <v>217.7</v>
      </c>
      <c r="O4818" s="2">
        <v>551030</v>
      </c>
      <c r="P4818" s="3"/>
      <c r="Q4818" s="3"/>
    </row>
    <row r="4819" spans="1:17" x14ac:dyDescent="0.2">
      <c r="A4819" s="5">
        <v>2010</v>
      </c>
      <c r="B4819" s="4" t="s">
        <v>635</v>
      </c>
      <c r="C4819" s="5" t="s">
        <v>636</v>
      </c>
      <c r="D4819" s="5">
        <v>212.1</v>
      </c>
      <c r="E4819" s="5">
        <v>19938.8</v>
      </c>
      <c r="F4819" s="5"/>
      <c r="G4819" s="5">
        <v>15015.6</v>
      </c>
      <c r="H4819" s="5">
        <v>4923.2</v>
      </c>
      <c r="I4819" s="5">
        <v>395</v>
      </c>
      <c r="J4819" s="5">
        <v>6.3</v>
      </c>
      <c r="K4819" s="5">
        <v>0</v>
      </c>
      <c r="L4819" s="5">
        <v>436.1</v>
      </c>
      <c r="M4819" s="5">
        <v>141.5</v>
      </c>
      <c r="N4819" s="5">
        <v>292</v>
      </c>
      <c r="O4819" s="5">
        <v>551030</v>
      </c>
      <c r="P4819" s="3"/>
      <c r="Q4819" s="3"/>
    </row>
    <row r="4820" spans="1:17" x14ac:dyDescent="0.2">
      <c r="A4820" s="2">
        <v>2011</v>
      </c>
      <c r="B4820" s="1" t="s">
        <v>635</v>
      </c>
      <c r="C4820" s="2" t="s">
        <v>636</v>
      </c>
      <c r="D4820" s="2">
        <v>172.1</v>
      </c>
      <c r="E4820" s="2">
        <v>20708.3</v>
      </c>
      <c r="F4820" s="2"/>
      <c r="G4820" s="2">
        <v>15711</v>
      </c>
      <c r="H4820" s="2">
        <v>4997.3</v>
      </c>
      <c r="I4820" s="2">
        <v>379.9</v>
      </c>
      <c r="J4820" s="2">
        <v>4.4000000000000004</v>
      </c>
      <c r="K4820" s="2">
        <v>0</v>
      </c>
      <c r="L4820" s="2">
        <v>467.1</v>
      </c>
      <c r="M4820" s="2">
        <v>163.30000000000001</v>
      </c>
      <c r="N4820" s="2">
        <v>299.10000000000002</v>
      </c>
      <c r="O4820" s="2">
        <v>551030</v>
      </c>
      <c r="P4820" s="3"/>
      <c r="Q4820" s="3"/>
    </row>
    <row r="4821" spans="1:17" x14ac:dyDescent="0.2">
      <c r="A4821" s="5">
        <v>2012</v>
      </c>
      <c r="B4821" s="4" t="s">
        <v>635</v>
      </c>
      <c r="C4821" s="5" t="s">
        <v>636</v>
      </c>
      <c r="D4821" s="5">
        <v>83.1</v>
      </c>
      <c r="E4821" s="5">
        <v>21844.7</v>
      </c>
      <c r="F4821" s="5"/>
      <c r="G4821" s="5">
        <v>16290.4</v>
      </c>
      <c r="H4821" s="5">
        <v>5554.3</v>
      </c>
      <c r="I4821" s="5">
        <v>425.4</v>
      </c>
      <c r="J4821" s="5">
        <v>5.2</v>
      </c>
      <c r="K4821" s="5">
        <v>0</v>
      </c>
      <c r="L4821" s="5">
        <v>626.1</v>
      </c>
      <c r="M4821" s="5">
        <v>215.5</v>
      </c>
      <c r="N4821" s="5">
        <v>416.1</v>
      </c>
      <c r="O4821" s="5">
        <v>551030</v>
      </c>
      <c r="P4821" s="3"/>
      <c r="Q4821" s="3"/>
    </row>
    <row r="4822" spans="1:17" x14ac:dyDescent="0.2">
      <c r="A4822" s="2">
        <v>2013</v>
      </c>
      <c r="B4822" s="1" t="s">
        <v>635</v>
      </c>
      <c r="C4822" s="2" t="s">
        <v>636</v>
      </c>
      <c r="D4822" s="2">
        <v>34.799999999999997</v>
      </c>
      <c r="E4822" s="2">
        <v>22653.9</v>
      </c>
      <c r="F4822" s="2"/>
      <c r="G4822" s="2">
        <v>16767.3</v>
      </c>
      <c r="H4822" s="2">
        <v>5886.6</v>
      </c>
      <c r="I4822" s="2">
        <v>427.6</v>
      </c>
      <c r="J4822" s="2">
        <v>3.6</v>
      </c>
      <c r="K4822" s="2">
        <v>0</v>
      </c>
      <c r="L4822" s="2">
        <v>752.8</v>
      </c>
      <c r="M4822" s="2">
        <v>261.89999999999998</v>
      </c>
      <c r="N4822" s="2">
        <v>532.1</v>
      </c>
      <c r="O4822" s="2">
        <v>551030</v>
      </c>
      <c r="P4822" s="3"/>
      <c r="Q4822" s="3"/>
    </row>
    <row r="4823" spans="1:17" x14ac:dyDescent="0.2">
      <c r="A4823" s="5">
        <v>2014</v>
      </c>
      <c r="B4823" s="4" t="s">
        <v>635</v>
      </c>
      <c r="C4823" s="5" t="s">
        <v>636</v>
      </c>
      <c r="D4823" s="5">
        <v>50.3</v>
      </c>
      <c r="E4823" s="5">
        <v>24866.3</v>
      </c>
      <c r="F4823" s="5"/>
      <c r="G4823" s="5">
        <v>18691</v>
      </c>
      <c r="H4823" s="5">
        <v>6175.3</v>
      </c>
      <c r="I4823" s="5">
        <v>451.6</v>
      </c>
      <c r="J4823" s="5">
        <v>3.8</v>
      </c>
      <c r="K4823" s="5">
        <v>0</v>
      </c>
      <c r="L4823" s="5">
        <v>841.1</v>
      </c>
      <c r="M4823" s="5">
        <v>310.39999999999998</v>
      </c>
      <c r="N4823" s="5">
        <v>530</v>
      </c>
      <c r="O4823" s="5">
        <v>551030</v>
      </c>
      <c r="P4823" s="3"/>
      <c r="Q4823" s="3"/>
    </row>
    <row r="4824" spans="1:17" x14ac:dyDescent="0.2">
      <c r="A4824" s="2">
        <v>2015</v>
      </c>
      <c r="B4824" s="1" t="s">
        <v>635</v>
      </c>
      <c r="C4824" s="2" t="s">
        <v>636</v>
      </c>
      <c r="D4824" s="2">
        <v>45.2</v>
      </c>
      <c r="E4824" s="2">
        <v>17492.5</v>
      </c>
      <c r="F4824" s="2"/>
      <c r="G4824" s="2">
        <v>13649</v>
      </c>
      <c r="H4824" s="2">
        <v>3843.5</v>
      </c>
      <c r="I4824" s="2">
        <v>385.6</v>
      </c>
      <c r="J4824" s="2">
        <v>0.8</v>
      </c>
      <c r="K4824" s="2">
        <v>15.6</v>
      </c>
      <c r="L4824" s="2">
        <v>339.9</v>
      </c>
      <c r="M4824" s="2">
        <v>141.30000000000001</v>
      </c>
      <c r="N4824" s="2">
        <v>286.5</v>
      </c>
      <c r="O4824" s="2">
        <v>551030</v>
      </c>
      <c r="P4824" s="3"/>
      <c r="Q4824" s="3"/>
    </row>
    <row r="4825" spans="1:17" x14ac:dyDescent="0.2">
      <c r="A4825" s="5">
        <v>2016</v>
      </c>
      <c r="B4825" s="4" t="s">
        <v>635</v>
      </c>
      <c r="C4825" s="5" t="s">
        <v>636</v>
      </c>
      <c r="D4825" s="5">
        <v>36</v>
      </c>
      <c r="E4825" s="5">
        <v>18691.900000000001</v>
      </c>
      <c r="F4825" s="5"/>
      <c r="G4825" s="5">
        <v>14620.7</v>
      </c>
      <c r="H4825" s="5">
        <v>4071.2</v>
      </c>
      <c r="I4825" s="5">
        <v>355.1</v>
      </c>
      <c r="J4825" s="5">
        <v>3.4</v>
      </c>
      <c r="K4825" s="5">
        <v>0</v>
      </c>
      <c r="L4825" s="5">
        <v>510.2</v>
      </c>
      <c r="M4825" s="5">
        <v>182.1</v>
      </c>
      <c r="N4825" s="5">
        <v>331.5</v>
      </c>
      <c r="O4825" s="5">
        <v>551030</v>
      </c>
      <c r="P4825" s="3"/>
      <c r="Q4825" s="3"/>
    </row>
    <row r="4826" spans="1:17" x14ac:dyDescent="0.2">
      <c r="A4826" s="2">
        <v>2017</v>
      </c>
      <c r="B4826" s="1" t="s">
        <v>635</v>
      </c>
      <c r="C4826" s="2" t="s">
        <v>636</v>
      </c>
      <c r="D4826" s="2">
        <v>38.4</v>
      </c>
      <c r="E4826" s="2">
        <v>19961.7</v>
      </c>
      <c r="F4826" s="2"/>
      <c r="G4826" s="2">
        <v>15641.6</v>
      </c>
      <c r="H4826" s="2">
        <v>4320.1000000000004</v>
      </c>
      <c r="I4826" s="2">
        <v>359.4</v>
      </c>
      <c r="J4826" s="2">
        <v>4.5999999999999996</v>
      </c>
      <c r="K4826" s="2">
        <v>0</v>
      </c>
      <c r="L4826" s="2">
        <v>443.1</v>
      </c>
      <c r="M4826" s="2">
        <v>314.5</v>
      </c>
      <c r="N4826" s="2">
        <v>128.5</v>
      </c>
      <c r="O4826" s="2">
        <v>551030</v>
      </c>
      <c r="P4826" s="3"/>
      <c r="Q4826" s="3"/>
    </row>
    <row r="4827" spans="1:17" x14ac:dyDescent="0.2">
      <c r="A4827" s="5">
        <v>2018</v>
      </c>
      <c r="B4827" s="4" t="s">
        <v>635</v>
      </c>
      <c r="C4827" s="5" t="s">
        <v>636</v>
      </c>
      <c r="D4827" s="5">
        <v>121.1</v>
      </c>
      <c r="E4827" s="5">
        <v>21804</v>
      </c>
      <c r="F4827" s="5"/>
      <c r="G4827" s="5">
        <v>16053.1</v>
      </c>
      <c r="H4827" s="5">
        <v>5750.9</v>
      </c>
      <c r="I4827" s="5">
        <v>362.4</v>
      </c>
      <c r="J4827" s="5">
        <v>6.6</v>
      </c>
      <c r="K4827" s="5">
        <v>0</v>
      </c>
      <c r="L4827" s="5">
        <v>-230.6</v>
      </c>
      <c r="M4827" s="5">
        <v>-180</v>
      </c>
      <c r="N4827" s="5">
        <v>-50.6</v>
      </c>
      <c r="O4827" s="5">
        <v>551030</v>
      </c>
      <c r="P4827" s="3"/>
      <c r="Q4827" s="3"/>
    </row>
    <row r="4828" spans="1:17" x14ac:dyDescent="0.2">
      <c r="A4828" s="2">
        <v>2019</v>
      </c>
      <c r="B4828" s="1" t="s">
        <v>635</v>
      </c>
      <c r="C4828" s="2" t="s">
        <v>636</v>
      </c>
      <c r="D4828" s="2">
        <v>148.4</v>
      </c>
      <c r="E4828" s="2">
        <v>22659.8</v>
      </c>
      <c r="F4828" s="2"/>
      <c r="G4828" s="2">
        <v>16673.099999999999</v>
      </c>
      <c r="H4828" s="2">
        <v>5986.7</v>
      </c>
      <c r="I4828" s="2">
        <v>386.4</v>
      </c>
      <c r="J4828" s="2">
        <v>7.7</v>
      </c>
      <c r="K4828" s="2">
        <v>0</v>
      </c>
      <c r="L4828" s="2">
        <v>506.6</v>
      </c>
      <c r="M4828" s="2">
        <v>123.5</v>
      </c>
      <c r="N4828" s="2">
        <v>383.1</v>
      </c>
      <c r="O4828" s="2">
        <v>551030</v>
      </c>
      <c r="P4828" s="3"/>
      <c r="Q4828" s="3"/>
    </row>
    <row r="4829" spans="1:17" x14ac:dyDescent="0.2">
      <c r="A4829" s="5">
        <v>2003</v>
      </c>
      <c r="B4829" s="4" t="s">
        <v>637</v>
      </c>
      <c r="C4829" s="5" t="s">
        <v>638</v>
      </c>
      <c r="D4829" s="5">
        <v>1228.8</v>
      </c>
      <c r="E4829" s="5">
        <v>7891.6</v>
      </c>
      <c r="F4829" s="5">
        <v>689</v>
      </c>
      <c r="G4829" s="5">
        <v>3109.6</v>
      </c>
      <c r="H4829" s="5">
        <v>4782</v>
      </c>
      <c r="I4829" s="5">
        <v>40.6</v>
      </c>
      <c r="J4829" s="5">
        <v>15.3</v>
      </c>
      <c r="K4829" s="5">
        <v>0</v>
      </c>
      <c r="L4829" s="5">
        <v>1450</v>
      </c>
      <c r="M4829" s="5">
        <v>504.4</v>
      </c>
      <c r="N4829" s="5">
        <v>945.6</v>
      </c>
      <c r="O4829" s="5">
        <v>252030</v>
      </c>
      <c r="P4829" s="3"/>
      <c r="Q4829" s="3"/>
    </row>
    <row r="4830" spans="1:17" x14ac:dyDescent="0.2">
      <c r="A4830" s="2">
        <v>2004</v>
      </c>
      <c r="B4830" s="1" t="s">
        <v>637</v>
      </c>
      <c r="C4830" s="2" t="s">
        <v>638</v>
      </c>
      <c r="D4830" s="2">
        <v>1824.7</v>
      </c>
      <c r="E4830" s="2">
        <v>8793.6</v>
      </c>
      <c r="F4830" s="2">
        <v>693.5</v>
      </c>
      <c r="G4830" s="2">
        <v>3149.1</v>
      </c>
      <c r="H4830" s="2">
        <v>5644.5</v>
      </c>
      <c r="I4830" s="2">
        <v>39.700000000000003</v>
      </c>
      <c r="J4830" s="2">
        <v>34.9</v>
      </c>
      <c r="K4830" s="2">
        <v>0</v>
      </c>
      <c r="L4830" s="2">
        <v>1859.8</v>
      </c>
      <c r="M4830" s="2">
        <v>648.20000000000005</v>
      </c>
      <c r="N4830" s="2">
        <v>1211.5999999999999</v>
      </c>
      <c r="O4830" s="2">
        <v>252030</v>
      </c>
      <c r="P4830" s="3"/>
      <c r="Q4830" s="3"/>
    </row>
    <row r="4831" spans="1:17" x14ac:dyDescent="0.2">
      <c r="A4831" s="5">
        <v>2005</v>
      </c>
      <c r="B4831" s="4" t="s">
        <v>637</v>
      </c>
      <c r="C4831" s="5" t="s">
        <v>638</v>
      </c>
      <c r="D4831" s="5">
        <v>2303</v>
      </c>
      <c r="E4831" s="5">
        <v>9869.6</v>
      </c>
      <c r="F4831" s="5">
        <v>666</v>
      </c>
      <c r="G4831" s="5">
        <v>3584.1</v>
      </c>
      <c r="H4831" s="5">
        <v>6285.5</v>
      </c>
      <c r="I4831" s="5">
        <v>50.5</v>
      </c>
      <c r="J4831" s="5">
        <v>87.3</v>
      </c>
      <c r="K4831" s="5">
        <v>0</v>
      </c>
      <c r="L4831" s="5">
        <v>2141.6</v>
      </c>
      <c r="M4831" s="5">
        <v>749.6</v>
      </c>
      <c r="N4831" s="5">
        <v>1392</v>
      </c>
      <c r="O4831" s="5">
        <v>252030</v>
      </c>
      <c r="P4831" s="3"/>
      <c r="Q4831" s="3"/>
    </row>
    <row r="4832" spans="1:17" x14ac:dyDescent="0.2">
      <c r="A4832" s="2">
        <v>2006</v>
      </c>
      <c r="B4832" s="1" t="s">
        <v>637</v>
      </c>
      <c r="C4832" s="2" t="s">
        <v>638</v>
      </c>
      <c r="D4832" s="2">
        <v>2847</v>
      </c>
      <c r="E4832" s="2">
        <v>10688.3</v>
      </c>
      <c r="F4832" s="2">
        <v>440.4</v>
      </c>
      <c r="G4832" s="2">
        <v>3662.6</v>
      </c>
      <c r="H4832" s="2">
        <v>7025.7</v>
      </c>
      <c r="I4832" s="2">
        <v>49.7</v>
      </c>
      <c r="J4832" s="2">
        <v>116.9</v>
      </c>
      <c r="K4832" s="2">
        <v>0</v>
      </c>
      <c r="L4832" s="2">
        <v>2199.9</v>
      </c>
      <c r="M4832" s="2">
        <v>708.4</v>
      </c>
      <c r="N4832" s="2">
        <v>1491.5</v>
      </c>
      <c r="O4832" s="2">
        <v>252030</v>
      </c>
      <c r="P4832" s="3"/>
      <c r="Q4832" s="3"/>
    </row>
    <row r="4833" spans="1:17" x14ac:dyDescent="0.2">
      <c r="A4833" s="5">
        <v>2007</v>
      </c>
      <c r="B4833" s="4" t="s">
        <v>637</v>
      </c>
      <c r="C4833" s="5" t="s">
        <v>638</v>
      </c>
      <c r="D4833" s="5">
        <v>2776.1</v>
      </c>
      <c r="E4833" s="5">
        <v>12442.7</v>
      </c>
      <c r="F4833" s="5">
        <v>447.4</v>
      </c>
      <c r="G4833" s="5">
        <v>4617.1000000000004</v>
      </c>
      <c r="H4833" s="5">
        <v>7825.6</v>
      </c>
      <c r="I4833" s="5">
        <v>38.700000000000003</v>
      </c>
      <c r="J4833" s="5">
        <v>115.8</v>
      </c>
      <c r="K4833" s="5">
        <v>0</v>
      </c>
      <c r="L4833" s="5">
        <v>2502.9</v>
      </c>
      <c r="M4833" s="5">
        <v>619.5</v>
      </c>
      <c r="N4833" s="5">
        <v>1883.4</v>
      </c>
      <c r="O4833" s="5">
        <v>252030</v>
      </c>
      <c r="P4833" s="3"/>
      <c r="Q4833" s="3"/>
    </row>
    <row r="4834" spans="1:17" x14ac:dyDescent="0.2">
      <c r="A4834" s="2">
        <v>2008</v>
      </c>
      <c r="B4834" s="1" t="s">
        <v>637</v>
      </c>
      <c r="C4834" s="2" t="s">
        <v>638</v>
      </c>
      <c r="D4834" s="2">
        <v>3455.1</v>
      </c>
      <c r="E4834" s="2">
        <v>13249.6</v>
      </c>
      <c r="F4834" s="2">
        <v>469.2</v>
      </c>
      <c r="G4834" s="2">
        <v>4556.2</v>
      </c>
      <c r="H4834" s="2">
        <v>8693.4</v>
      </c>
      <c r="I4834" s="2">
        <v>40.200000000000003</v>
      </c>
      <c r="J4834" s="2">
        <v>49.7</v>
      </c>
      <c r="K4834" s="2">
        <v>0</v>
      </c>
      <c r="L4834" s="2">
        <v>1956.5</v>
      </c>
      <c r="M4834" s="2">
        <v>469.8</v>
      </c>
      <c r="N4834" s="2">
        <v>1486.7</v>
      </c>
      <c r="O4834" s="2">
        <v>252030</v>
      </c>
      <c r="P4834" s="3"/>
      <c r="Q4834" s="3"/>
    </row>
    <row r="4835" spans="1:17" x14ac:dyDescent="0.2">
      <c r="A4835" s="5">
        <v>2009</v>
      </c>
      <c r="B4835" s="4" t="s">
        <v>637</v>
      </c>
      <c r="C4835" s="5" t="s">
        <v>638</v>
      </c>
      <c r="D4835" s="5">
        <v>5145.8999999999996</v>
      </c>
      <c r="E4835" s="5">
        <v>14419.3</v>
      </c>
      <c r="F4835" s="5">
        <v>453.2</v>
      </c>
      <c r="G4835" s="5">
        <v>4665.3</v>
      </c>
      <c r="H4835" s="5">
        <v>9754</v>
      </c>
      <c r="I4835" s="5">
        <v>36.4</v>
      </c>
      <c r="J4835" s="5">
        <v>30.1</v>
      </c>
      <c r="K4835" s="5">
        <v>0</v>
      </c>
      <c r="L4835" s="5">
        <v>2516.9</v>
      </c>
      <c r="M4835" s="5">
        <v>610.20000000000005</v>
      </c>
      <c r="N4835" s="5">
        <v>1906.7</v>
      </c>
      <c r="O4835" s="5">
        <v>252030</v>
      </c>
      <c r="P4835" s="3"/>
      <c r="Q4835" s="3"/>
    </row>
    <row r="4836" spans="1:17" x14ac:dyDescent="0.2">
      <c r="A4836" s="2">
        <v>2010</v>
      </c>
      <c r="B4836" s="1" t="s">
        <v>637</v>
      </c>
      <c r="C4836" s="2" t="s">
        <v>638</v>
      </c>
      <c r="D4836" s="2">
        <v>4538</v>
      </c>
      <c r="E4836" s="2">
        <v>14998</v>
      </c>
      <c r="F4836" s="2">
        <v>476</v>
      </c>
      <c r="G4836" s="2">
        <v>5155</v>
      </c>
      <c r="H4836" s="2">
        <v>9843</v>
      </c>
      <c r="I4836" s="2">
        <v>34</v>
      </c>
      <c r="J4836" s="2">
        <v>30</v>
      </c>
      <c r="K4836" s="2">
        <v>0</v>
      </c>
      <c r="L4836" s="2">
        <v>2844</v>
      </c>
      <c r="M4836" s="2">
        <v>711</v>
      </c>
      <c r="N4836" s="2">
        <v>2133</v>
      </c>
      <c r="O4836" s="2">
        <v>252030</v>
      </c>
      <c r="P4836" s="3"/>
      <c r="Q4836" s="3"/>
    </row>
    <row r="4837" spans="1:17" x14ac:dyDescent="0.2">
      <c r="A4837" s="5">
        <v>2011</v>
      </c>
      <c r="B4837" s="4" t="s">
        <v>637</v>
      </c>
      <c r="C4837" s="5" t="s">
        <v>638</v>
      </c>
      <c r="D4837" s="5">
        <v>3757</v>
      </c>
      <c r="E4837" s="5">
        <v>15465</v>
      </c>
      <c r="F4837" s="5">
        <v>277</v>
      </c>
      <c r="G4837" s="5">
        <v>5084</v>
      </c>
      <c r="H4837" s="5">
        <v>10381</v>
      </c>
      <c r="I4837" s="5">
        <v>33</v>
      </c>
      <c r="J4837" s="5">
        <v>30</v>
      </c>
      <c r="K4837" s="5">
        <v>0</v>
      </c>
      <c r="L4837" s="5">
        <v>2983</v>
      </c>
      <c r="M4837" s="5">
        <v>760</v>
      </c>
      <c r="N4837" s="5">
        <v>2223</v>
      </c>
      <c r="O4837" s="5">
        <v>252030</v>
      </c>
      <c r="P4837" s="3"/>
      <c r="Q4837" s="3"/>
    </row>
    <row r="4838" spans="1:17" x14ac:dyDescent="0.2">
      <c r="A4838" s="2">
        <v>2012</v>
      </c>
      <c r="B4838" s="1" t="s">
        <v>637</v>
      </c>
      <c r="C4838" s="2" t="s">
        <v>638</v>
      </c>
      <c r="D4838" s="2">
        <v>5965</v>
      </c>
      <c r="E4838" s="2">
        <v>17584</v>
      </c>
      <c r="F4838" s="2">
        <v>1348</v>
      </c>
      <c r="G4838" s="2">
        <v>6428</v>
      </c>
      <c r="H4838" s="2">
        <v>11156</v>
      </c>
      <c r="I4838" s="2">
        <v>23</v>
      </c>
      <c r="J4838" s="2">
        <v>26</v>
      </c>
      <c r="K4838" s="2">
        <v>0</v>
      </c>
      <c r="L4838" s="2">
        <v>3272</v>
      </c>
      <c r="M4838" s="2">
        <v>808</v>
      </c>
      <c r="N4838" s="2">
        <v>2485</v>
      </c>
      <c r="O4838" s="2">
        <v>252030</v>
      </c>
      <c r="P4838" s="3"/>
      <c r="Q4838" s="3"/>
    </row>
    <row r="4839" spans="1:17" x14ac:dyDescent="0.2">
      <c r="A4839" s="5">
        <v>2013</v>
      </c>
      <c r="B4839" s="4" t="s">
        <v>637</v>
      </c>
      <c r="C4839" s="5" t="s">
        <v>638</v>
      </c>
      <c r="D4839" s="5">
        <v>5142</v>
      </c>
      <c r="E4839" s="5">
        <v>18594</v>
      </c>
      <c r="F4839" s="5">
        <v>1280</v>
      </c>
      <c r="G4839" s="5">
        <v>7770</v>
      </c>
      <c r="H4839" s="5">
        <v>10824</v>
      </c>
      <c r="I4839" s="5">
        <v>38</v>
      </c>
      <c r="J4839" s="5">
        <v>5</v>
      </c>
      <c r="K4839" s="5">
        <v>0</v>
      </c>
      <c r="L4839" s="5">
        <v>3544</v>
      </c>
      <c r="M4839" s="5">
        <v>851</v>
      </c>
      <c r="N4839" s="5">
        <v>2693</v>
      </c>
      <c r="O4839" s="5">
        <v>252030</v>
      </c>
      <c r="P4839" s="3"/>
      <c r="Q4839" s="3"/>
    </row>
    <row r="4840" spans="1:17" x14ac:dyDescent="0.2">
      <c r="A4840" s="2">
        <v>2014</v>
      </c>
      <c r="B4840" s="1" t="s">
        <v>637</v>
      </c>
      <c r="C4840" s="2" t="s">
        <v>638</v>
      </c>
      <c r="D4840" s="2">
        <v>5924</v>
      </c>
      <c r="E4840" s="2">
        <v>21600</v>
      </c>
      <c r="F4840" s="2">
        <v>1191</v>
      </c>
      <c r="G4840" s="2">
        <v>8893</v>
      </c>
      <c r="H4840" s="2">
        <v>12707</v>
      </c>
      <c r="I4840" s="2">
        <v>34</v>
      </c>
      <c r="J4840" s="2">
        <v>6</v>
      </c>
      <c r="K4840" s="2">
        <v>0</v>
      </c>
      <c r="L4840" s="2">
        <v>4205</v>
      </c>
      <c r="M4840" s="2">
        <v>932</v>
      </c>
      <c r="N4840" s="2">
        <v>3273</v>
      </c>
      <c r="O4840" s="2">
        <v>252030</v>
      </c>
      <c r="P4840" s="3"/>
      <c r="Q4840" s="3"/>
    </row>
    <row r="4841" spans="1:17" x14ac:dyDescent="0.2">
      <c r="A4841" s="5">
        <v>2015</v>
      </c>
      <c r="B4841" s="4" t="s">
        <v>637</v>
      </c>
      <c r="C4841" s="5" t="s">
        <v>638</v>
      </c>
      <c r="D4841" s="5">
        <v>5457</v>
      </c>
      <c r="E4841" s="5">
        <v>21396</v>
      </c>
      <c r="F4841" s="5">
        <v>2069</v>
      </c>
      <c r="G4841" s="5">
        <v>9138</v>
      </c>
      <c r="H4841" s="5">
        <v>12258</v>
      </c>
      <c r="I4841" s="5">
        <v>31</v>
      </c>
      <c r="J4841" s="5">
        <v>12</v>
      </c>
      <c r="K4841" s="5">
        <v>0</v>
      </c>
      <c r="L4841" s="5">
        <v>4623</v>
      </c>
      <c r="M4841" s="5">
        <v>863</v>
      </c>
      <c r="N4841" s="5">
        <v>3760</v>
      </c>
      <c r="O4841" s="5">
        <v>252030</v>
      </c>
      <c r="P4841" s="3"/>
      <c r="Q4841" s="3"/>
    </row>
    <row r="4842" spans="1:17" x14ac:dyDescent="0.2">
      <c r="A4842" s="2">
        <v>2016</v>
      </c>
      <c r="B4842" s="1" t="s">
        <v>637</v>
      </c>
      <c r="C4842" s="2" t="s">
        <v>638</v>
      </c>
      <c r="D4842" s="2">
        <v>6179</v>
      </c>
      <c r="E4842" s="2">
        <v>23259</v>
      </c>
      <c r="F4842" s="2">
        <v>3477</v>
      </c>
      <c r="G4842" s="2">
        <v>10852</v>
      </c>
      <c r="H4842" s="2">
        <v>12407</v>
      </c>
      <c r="I4842" s="2">
        <v>86</v>
      </c>
      <c r="J4842" s="2">
        <v>27</v>
      </c>
      <c r="K4842" s="2">
        <v>0</v>
      </c>
      <c r="L4842" s="2">
        <v>4886</v>
      </c>
      <c r="M4842" s="2">
        <v>646</v>
      </c>
      <c r="N4842" s="2">
        <v>4240</v>
      </c>
      <c r="O4842" s="2">
        <v>252030</v>
      </c>
      <c r="P4842" s="3"/>
      <c r="Q4842" s="3"/>
    </row>
    <row r="4843" spans="1:17" x14ac:dyDescent="0.2">
      <c r="A4843" s="5">
        <v>2017</v>
      </c>
      <c r="B4843" s="4" t="s">
        <v>637</v>
      </c>
      <c r="C4843" s="5" t="s">
        <v>638</v>
      </c>
      <c r="D4843" s="5">
        <v>5245</v>
      </c>
      <c r="E4843" s="5">
        <v>22536</v>
      </c>
      <c r="F4843" s="5">
        <v>3474</v>
      </c>
      <c r="G4843" s="5">
        <v>12724</v>
      </c>
      <c r="H4843" s="5">
        <v>9812</v>
      </c>
      <c r="I4843" s="5">
        <v>124</v>
      </c>
      <c r="J4843" s="5">
        <v>70</v>
      </c>
      <c r="K4843" s="5">
        <v>0</v>
      </c>
      <c r="L4843" s="5">
        <v>4325</v>
      </c>
      <c r="M4843" s="5">
        <v>2392</v>
      </c>
      <c r="N4843" s="5">
        <v>1933</v>
      </c>
      <c r="O4843" s="5">
        <v>252030</v>
      </c>
      <c r="P4843" s="3"/>
      <c r="Q4843" s="3"/>
    </row>
    <row r="4844" spans="1:17" x14ac:dyDescent="0.2">
      <c r="A4844" s="2">
        <v>2018</v>
      </c>
      <c r="B4844" s="1" t="s">
        <v>637</v>
      </c>
      <c r="C4844" s="2" t="s">
        <v>638</v>
      </c>
      <c r="D4844" s="2">
        <v>4663</v>
      </c>
      <c r="E4844" s="2">
        <v>23717</v>
      </c>
      <c r="F4844" s="2">
        <v>3470</v>
      </c>
      <c r="G4844" s="2">
        <v>14677</v>
      </c>
      <c r="H4844" s="2">
        <v>9040</v>
      </c>
      <c r="I4844" s="2">
        <v>131</v>
      </c>
      <c r="J4844" s="2">
        <v>82</v>
      </c>
      <c r="K4844" s="2">
        <v>0</v>
      </c>
      <c r="L4844" s="2">
        <v>4801</v>
      </c>
      <c r="M4844" s="2">
        <v>772</v>
      </c>
      <c r="N4844" s="2">
        <v>4029</v>
      </c>
      <c r="O4844" s="2">
        <v>252030</v>
      </c>
      <c r="P4844" s="3"/>
      <c r="Q4844" s="3"/>
    </row>
    <row r="4845" spans="1:17" x14ac:dyDescent="0.2">
      <c r="A4845" s="5">
        <v>2004</v>
      </c>
      <c r="B4845" s="4" t="s">
        <v>639</v>
      </c>
      <c r="C4845" s="5" t="s">
        <v>640</v>
      </c>
      <c r="D4845" s="5">
        <v>2932.05</v>
      </c>
      <c r="E4845" s="5">
        <v>11342.796</v>
      </c>
      <c r="F4845" s="5">
        <v>3798.1390000000001</v>
      </c>
      <c r="G4845" s="5">
        <v>5875.759</v>
      </c>
      <c r="H4845" s="5">
        <v>5357.5429999999997</v>
      </c>
      <c r="I4845" s="5">
        <v>195.92699999999999</v>
      </c>
      <c r="J4845" s="5">
        <v>19.920000000000002</v>
      </c>
      <c r="K4845" s="5">
        <v>17.167999999999999</v>
      </c>
      <c r="L4845" s="5">
        <v>379.53</v>
      </c>
      <c r="M4845" s="5">
        <v>141.93199999999999</v>
      </c>
      <c r="N4845" s="5">
        <v>220.43</v>
      </c>
      <c r="O4845" s="5">
        <v>202020</v>
      </c>
      <c r="P4845" s="3"/>
      <c r="Q4845" s="3"/>
    </row>
    <row r="4846" spans="1:17" x14ac:dyDescent="0.2">
      <c r="A4846" s="2">
        <v>2005</v>
      </c>
      <c r="B4846" s="1" t="s">
        <v>639</v>
      </c>
      <c r="C4846" s="2" t="s">
        <v>640</v>
      </c>
      <c r="D4846" s="2">
        <v>1172.3579999999999</v>
      </c>
      <c r="E4846" s="2">
        <v>10237.409</v>
      </c>
      <c r="F4846" s="2">
        <v>2787.607</v>
      </c>
      <c r="G4846" s="2">
        <v>5225.8739999999998</v>
      </c>
      <c r="H4846" s="2">
        <v>4913.2460000000001</v>
      </c>
      <c r="I4846" s="2">
        <v>132.63</v>
      </c>
      <c r="J4846" s="2">
        <v>16.579000000000001</v>
      </c>
      <c r="K4846" s="2">
        <v>0</v>
      </c>
      <c r="L4846" s="2">
        <v>319.73399999999998</v>
      </c>
      <c r="M4846" s="2">
        <v>23.684000000000001</v>
      </c>
      <c r="N4846" s="2">
        <v>303.15499999999997</v>
      </c>
      <c r="O4846" s="2">
        <v>202020</v>
      </c>
      <c r="P4846" s="3"/>
      <c r="Q4846" s="3"/>
    </row>
    <row r="4847" spans="1:17" x14ac:dyDescent="0.2">
      <c r="A4847" s="5">
        <v>2006</v>
      </c>
      <c r="B4847" s="4" t="s">
        <v>639</v>
      </c>
      <c r="C4847" s="5" t="s">
        <v>640</v>
      </c>
      <c r="D4847" s="5">
        <v>782</v>
      </c>
      <c r="E4847" s="5">
        <v>16099</v>
      </c>
      <c r="F4847" s="5">
        <v>7819</v>
      </c>
      <c r="G4847" s="5">
        <v>12080</v>
      </c>
      <c r="H4847" s="5">
        <v>3914</v>
      </c>
      <c r="I4847" s="5">
        <v>420</v>
      </c>
      <c r="J4847" s="5">
        <v>19</v>
      </c>
      <c r="K4847" s="5">
        <v>0</v>
      </c>
      <c r="L4847" s="5">
        <v>-359</v>
      </c>
      <c r="M4847" s="5">
        <v>-66</v>
      </c>
      <c r="N4847" s="5">
        <v>-310</v>
      </c>
      <c r="O4847" s="5">
        <v>202020</v>
      </c>
      <c r="P4847" s="3"/>
      <c r="Q4847" s="3"/>
    </row>
    <row r="4848" spans="1:17" x14ac:dyDescent="0.2">
      <c r="A4848" s="2">
        <v>2007</v>
      </c>
      <c r="B4848" s="1" t="s">
        <v>639</v>
      </c>
      <c r="C4848" s="2" t="s">
        <v>640</v>
      </c>
      <c r="D4848" s="2">
        <v>399</v>
      </c>
      <c r="E4848" s="2">
        <v>16254</v>
      </c>
      <c r="F4848" s="2">
        <v>8097</v>
      </c>
      <c r="G4848" s="2">
        <v>12293</v>
      </c>
      <c r="H4848" s="2">
        <v>3957</v>
      </c>
      <c r="I4848" s="2">
        <v>648</v>
      </c>
      <c r="J4848" s="2">
        <v>30</v>
      </c>
      <c r="K4848" s="2">
        <v>0</v>
      </c>
      <c r="L4848" s="2">
        <v>-264</v>
      </c>
      <c r="M4848" s="2">
        <v>18</v>
      </c>
      <c r="N4848" s="2">
        <v>-280</v>
      </c>
      <c r="O4848" s="2">
        <v>202020</v>
      </c>
      <c r="P4848" s="3"/>
      <c r="Q4848" s="3"/>
    </row>
    <row r="4849" spans="1:17" x14ac:dyDescent="0.2">
      <c r="A4849" s="5">
        <v>2008</v>
      </c>
      <c r="B4849" s="4" t="s">
        <v>639</v>
      </c>
      <c r="C4849" s="5" t="s">
        <v>640</v>
      </c>
      <c r="D4849" s="5">
        <v>466</v>
      </c>
      <c r="E4849" s="5">
        <v>15358</v>
      </c>
      <c r="F4849" s="5">
        <v>8428</v>
      </c>
      <c r="G4849" s="5">
        <v>12467</v>
      </c>
      <c r="H4849" s="5">
        <v>2875</v>
      </c>
      <c r="I4849" s="5">
        <v>639</v>
      </c>
      <c r="J4849" s="5">
        <v>17</v>
      </c>
      <c r="K4849" s="5">
        <v>0</v>
      </c>
      <c r="L4849" s="5">
        <v>-517</v>
      </c>
      <c r="M4849" s="5">
        <v>4</v>
      </c>
      <c r="N4849" s="5">
        <v>-502</v>
      </c>
      <c r="O4849" s="5">
        <v>202020</v>
      </c>
      <c r="P4849" s="3"/>
      <c r="Q4849" s="3"/>
    </row>
    <row r="4850" spans="1:17" x14ac:dyDescent="0.2">
      <c r="A4850" s="2">
        <v>2009</v>
      </c>
      <c r="B4850" s="1" t="s">
        <v>639</v>
      </c>
      <c r="C4850" s="2" t="s">
        <v>640</v>
      </c>
      <c r="D4850" s="2">
        <v>511</v>
      </c>
      <c r="E4850" s="2">
        <v>14589</v>
      </c>
      <c r="F4850" s="2">
        <v>8640</v>
      </c>
      <c r="G4850" s="2">
        <v>11790</v>
      </c>
      <c r="H4850" s="2">
        <v>2785</v>
      </c>
      <c r="I4850" s="2">
        <v>644</v>
      </c>
      <c r="J4850" s="2">
        <v>7</v>
      </c>
      <c r="K4850" s="2">
        <v>2</v>
      </c>
      <c r="L4850" s="2">
        <v>-622</v>
      </c>
      <c r="M4850" s="2">
        <v>-195</v>
      </c>
      <c r="N4850" s="2">
        <v>-490</v>
      </c>
      <c r="O4850" s="2">
        <v>202020</v>
      </c>
      <c r="P4850" s="3"/>
      <c r="Q4850" s="3"/>
    </row>
    <row r="4851" spans="1:17" x14ac:dyDescent="0.2">
      <c r="A4851" s="5">
        <v>2010</v>
      </c>
      <c r="B4851" s="4" t="s">
        <v>639</v>
      </c>
      <c r="C4851" s="5" t="s">
        <v>640</v>
      </c>
      <c r="D4851" s="5">
        <v>421</v>
      </c>
      <c r="E4851" s="5">
        <v>14429</v>
      </c>
      <c r="F4851" s="5">
        <v>8551</v>
      </c>
      <c r="G4851" s="5">
        <v>11533</v>
      </c>
      <c r="H4851" s="5">
        <v>2887</v>
      </c>
      <c r="I4851" s="5">
        <v>660</v>
      </c>
      <c r="J4851" s="5">
        <v>5</v>
      </c>
      <c r="K4851" s="5">
        <v>2</v>
      </c>
      <c r="L4851" s="5">
        <v>108</v>
      </c>
      <c r="M4851" s="5">
        <v>-46</v>
      </c>
      <c r="N4851" s="5">
        <v>130</v>
      </c>
      <c r="O4851" s="5">
        <v>202020</v>
      </c>
      <c r="P4851" s="3"/>
      <c r="Q4851" s="3"/>
    </row>
    <row r="4852" spans="1:17" x14ac:dyDescent="0.2">
      <c r="A4852" s="2">
        <v>2011</v>
      </c>
      <c r="B4852" s="1" t="s">
        <v>639</v>
      </c>
      <c r="C4852" s="2" t="s">
        <v>640</v>
      </c>
      <c r="D4852" s="2">
        <v>319</v>
      </c>
      <c r="E4852" s="2">
        <v>14504</v>
      </c>
      <c r="F4852" s="2">
        <v>6762</v>
      </c>
      <c r="G4852" s="2">
        <v>9863</v>
      </c>
      <c r="H4852" s="2">
        <v>4633</v>
      </c>
      <c r="I4852" s="2">
        <v>477</v>
      </c>
      <c r="J4852" s="2">
        <v>6</v>
      </c>
      <c r="K4852" s="2">
        <v>2</v>
      </c>
      <c r="L4852" s="2">
        <v>107</v>
      </c>
      <c r="M4852" s="2">
        <v>22</v>
      </c>
      <c r="N4852" s="2">
        <v>84</v>
      </c>
      <c r="O4852" s="2">
        <v>202020</v>
      </c>
      <c r="P4852" s="3"/>
      <c r="Q4852" s="3"/>
    </row>
    <row r="4853" spans="1:17" x14ac:dyDescent="0.2">
      <c r="A4853" s="5">
        <v>2012</v>
      </c>
      <c r="B4853" s="4" t="s">
        <v>639</v>
      </c>
      <c r="C4853" s="5" t="s">
        <v>640</v>
      </c>
      <c r="D4853" s="5">
        <v>288</v>
      </c>
      <c r="E4853" s="5">
        <v>14585</v>
      </c>
      <c r="F4853" s="5">
        <v>6579</v>
      </c>
      <c r="G4853" s="5">
        <v>9607</v>
      </c>
      <c r="H4853" s="5">
        <v>4930</v>
      </c>
      <c r="I4853" s="5">
        <v>413</v>
      </c>
      <c r="J4853" s="5">
        <v>4</v>
      </c>
      <c r="K4853" s="5">
        <v>0</v>
      </c>
      <c r="L4853" s="5">
        <v>413</v>
      </c>
      <c r="M4853" s="5">
        <v>140</v>
      </c>
      <c r="N4853" s="5">
        <v>273</v>
      </c>
      <c r="O4853" s="5">
        <v>202020</v>
      </c>
      <c r="P4853" s="3"/>
      <c r="Q4853" s="3"/>
    </row>
    <row r="4854" spans="1:17" x14ac:dyDescent="0.2">
      <c r="A4854" s="2">
        <v>2013</v>
      </c>
      <c r="B4854" s="1" t="s">
        <v>639</v>
      </c>
      <c r="C4854" s="2" t="s">
        <v>640</v>
      </c>
      <c r="D4854" s="2">
        <v>564</v>
      </c>
      <c r="E4854" s="2">
        <v>15530</v>
      </c>
      <c r="F4854" s="2">
        <v>6640</v>
      </c>
      <c r="G4854" s="2">
        <v>9723</v>
      </c>
      <c r="H4854" s="2">
        <v>5729</v>
      </c>
      <c r="I4854" s="2">
        <v>309</v>
      </c>
      <c r="J4854" s="2">
        <v>2</v>
      </c>
      <c r="K4854" s="2">
        <v>-4</v>
      </c>
      <c r="L4854" s="2">
        <v>522</v>
      </c>
      <c r="M4854" s="2">
        <v>91</v>
      </c>
      <c r="N4854" s="2">
        <v>740</v>
      </c>
      <c r="O4854" s="2">
        <v>202020</v>
      </c>
      <c r="P4854" s="3"/>
      <c r="Q4854" s="3"/>
    </row>
    <row r="4855" spans="1:17" x14ac:dyDescent="0.2">
      <c r="A4855" s="5">
        <v>2014</v>
      </c>
      <c r="B4855" s="4" t="s">
        <v>639</v>
      </c>
      <c r="C4855" s="5" t="s">
        <v>640</v>
      </c>
      <c r="D4855" s="5">
        <v>273</v>
      </c>
      <c r="E4855" s="5">
        <v>15376</v>
      </c>
      <c r="F4855" s="5">
        <v>6862</v>
      </c>
      <c r="G4855" s="5">
        <v>10243</v>
      </c>
      <c r="H4855" s="5">
        <v>5056</v>
      </c>
      <c r="I4855" s="5">
        <v>300</v>
      </c>
      <c r="J4855" s="5">
        <v>3</v>
      </c>
      <c r="K4855" s="5">
        <v>-3</v>
      </c>
      <c r="L4855" s="5">
        <v>617</v>
      </c>
      <c r="M4855" s="5">
        <v>236</v>
      </c>
      <c r="N4855" s="5">
        <v>384</v>
      </c>
      <c r="O4855" s="5">
        <v>202020</v>
      </c>
      <c r="P4855" s="3"/>
      <c r="Q4855" s="3"/>
    </row>
    <row r="4856" spans="1:17" x14ac:dyDescent="0.2">
      <c r="A4856" s="2">
        <v>2015</v>
      </c>
      <c r="B4856" s="1" t="s">
        <v>639</v>
      </c>
      <c r="C4856" s="2" t="s">
        <v>640</v>
      </c>
      <c r="D4856" s="2">
        <v>357</v>
      </c>
      <c r="E4856" s="2">
        <v>15303</v>
      </c>
      <c r="F4856" s="2">
        <v>7338</v>
      </c>
      <c r="G4856" s="2">
        <v>10676</v>
      </c>
      <c r="H4856" s="2">
        <v>4433</v>
      </c>
      <c r="I4856" s="2">
        <v>311</v>
      </c>
      <c r="J4856" s="2">
        <v>4</v>
      </c>
      <c r="K4856" s="2">
        <v>5</v>
      </c>
      <c r="L4856" s="2">
        <v>958</v>
      </c>
      <c r="M4856" s="2">
        <v>383</v>
      </c>
      <c r="N4856" s="2">
        <v>570</v>
      </c>
      <c r="O4856" s="2">
        <v>202020</v>
      </c>
      <c r="P4856" s="3"/>
      <c r="Q4856" s="3"/>
    </row>
    <row r="4857" spans="1:17" x14ac:dyDescent="0.2">
      <c r="A4857" s="5">
        <v>2016</v>
      </c>
      <c r="B4857" s="4" t="s">
        <v>639</v>
      </c>
      <c r="C4857" s="5" t="s">
        <v>640</v>
      </c>
      <c r="D4857" s="5">
        <v>754</v>
      </c>
      <c r="E4857" s="5">
        <v>15730</v>
      </c>
      <c r="F4857" s="5">
        <v>7921</v>
      </c>
      <c r="G4857" s="5">
        <v>11437</v>
      </c>
      <c r="H4857" s="5">
        <v>4102</v>
      </c>
      <c r="I4857" s="5">
        <v>333</v>
      </c>
      <c r="J4857" s="5">
        <v>4</v>
      </c>
      <c r="K4857" s="5">
        <v>5</v>
      </c>
      <c r="L4857" s="5">
        <v>816</v>
      </c>
      <c r="M4857" s="5">
        <v>309</v>
      </c>
      <c r="N4857" s="5">
        <v>502</v>
      </c>
      <c r="O4857" s="5">
        <v>202020</v>
      </c>
      <c r="P4857" s="3"/>
      <c r="Q4857" s="3"/>
    </row>
    <row r="4858" spans="1:17" x14ac:dyDescent="0.2">
      <c r="A4858" s="2">
        <v>2017</v>
      </c>
      <c r="B4858" s="1" t="s">
        <v>639</v>
      </c>
      <c r="C4858" s="2" t="s">
        <v>640</v>
      </c>
      <c r="D4858" s="2">
        <v>656</v>
      </c>
      <c r="E4858" s="2">
        <v>16866</v>
      </c>
      <c r="F4858" s="2">
        <v>8441</v>
      </c>
      <c r="G4858" s="2">
        <v>12423</v>
      </c>
      <c r="H4858" s="2">
        <v>4245</v>
      </c>
      <c r="I4858" s="2">
        <v>374</v>
      </c>
      <c r="J4858" s="2">
        <v>4</v>
      </c>
      <c r="K4858" s="2">
        <v>11</v>
      </c>
      <c r="L4858" s="2">
        <v>828</v>
      </c>
      <c r="M4858" s="2">
        <v>388</v>
      </c>
      <c r="N4858" s="2">
        <v>429</v>
      </c>
      <c r="O4858" s="2">
        <v>202020</v>
      </c>
      <c r="P4858" s="3"/>
      <c r="Q4858" s="3"/>
    </row>
    <row r="4859" spans="1:17" x14ac:dyDescent="0.2">
      <c r="A4859" s="5">
        <v>2018</v>
      </c>
      <c r="B4859" s="4" t="s">
        <v>639</v>
      </c>
      <c r="C4859" s="5" t="s">
        <v>640</v>
      </c>
      <c r="D4859" s="5">
        <v>524</v>
      </c>
      <c r="E4859" s="5">
        <v>15179</v>
      </c>
      <c r="F4859" s="5">
        <v>8386</v>
      </c>
      <c r="G4859" s="5">
        <v>12136</v>
      </c>
      <c r="H4859" s="5">
        <v>2847</v>
      </c>
      <c r="I4859" s="5">
        <v>394</v>
      </c>
      <c r="J4859" s="5">
        <v>8</v>
      </c>
      <c r="K4859" s="5">
        <v>12</v>
      </c>
      <c r="L4859" s="5">
        <v>-882</v>
      </c>
      <c r="M4859" s="5">
        <v>-182</v>
      </c>
      <c r="N4859" s="5">
        <v>-712</v>
      </c>
      <c r="O4859" s="5">
        <v>202020</v>
      </c>
      <c r="P4859" s="3"/>
      <c r="Q4859" s="3"/>
    </row>
    <row r="4860" spans="1:17" x14ac:dyDescent="0.2">
      <c r="A4860" s="2">
        <v>2019</v>
      </c>
      <c r="B4860" s="1" t="s">
        <v>639</v>
      </c>
      <c r="C4860" s="2" t="s">
        <v>640</v>
      </c>
      <c r="D4860" s="2">
        <v>454</v>
      </c>
      <c r="E4860" s="2">
        <v>14319</v>
      </c>
      <c r="F4860" s="2">
        <v>8790</v>
      </c>
      <c r="G4860" s="2">
        <v>11931</v>
      </c>
      <c r="H4860" s="2">
        <v>2195</v>
      </c>
      <c r="I4860" s="2">
        <v>397</v>
      </c>
      <c r="J4860" s="2">
        <v>6</v>
      </c>
      <c r="K4860" s="2">
        <v>12</v>
      </c>
      <c r="L4860" s="2">
        <v>-663</v>
      </c>
      <c r="M4860" s="2">
        <v>-260</v>
      </c>
      <c r="N4860" s="2">
        <v>-415</v>
      </c>
      <c r="O4860" s="2">
        <v>202020</v>
      </c>
      <c r="P4860" s="3"/>
      <c r="Q4860" s="3"/>
    </row>
    <row r="4861" spans="1:17" x14ac:dyDescent="0.2">
      <c r="A4861" s="5">
        <v>2004</v>
      </c>
      <c r="B4861" s="4" t="s">
        <v>641</v>
      </c>
      <c r="C4861" s="5" t="s">
        <v>642</v>
      </c>
      <c r="D4861" s="5">
        <v>1230</v>
      </c>
      <c r="E4861" s="5">
        <v>33361</v>
      </c>
      <c r="F4861" s="5">
        <v>5499</v>
      </c>
      <c r="G4861" s="5">
        <v>16661</v>
      </c>
      <c r="H4861" s="5">
        <v>16700</v>
      </c>
      <c r="I4861" s="5">
        <v>431</v>
      </c>
      <c r="J4861" s="5">
        <v>58</v>
      </c>
      <c r="K4861" s="5"/>
      <c r="L4861" s="5">
        <v>1615</v>
      </c>
      <c r="M4861" s="5">
        <v>522</v>
      </c>
      <c r="N4861" s="5">
        <v>1084</v>
      </c>
      <c r="O4861" s="5">
        <v>201010</v>
      </c>
      <c r="P4861" s="3"/>
      <c r="Q4861" s="3"/>
    </row>
    <row r="4862" spans="1:17" x14ac:dyDescent="0.2">
      <c r="A4862" s="2">
        <v>2005</v>
      </c>
      <c r="B4862" s="1" t="s">
        <v>641</v>
      </c>
      <c r="C4862" s="2" t="s">
        <v>642</v>
      </c>
      <c r="D4862" s="2">
        <v>1605</v>
      </c>
      <c r="E4862" s="2">
        <v>34214</v>
      </c>
      <c r="F4862" s="2">
        <v>5445</v>
      </c>
      <c r="G4862" s="2">
        <v>17386</v>
      </c>
      <c r="H4862" s="2">
        <v>16828</v>
      </c>
      <c r="I4862" s="2">
        <v>388</v>
      </c>
      <c r="J4862" s="2">
        <v>54</v>
      </c>
      <c r="K4862" s="2"/>
      <c r="L4862" s="2">
        <v>2044</v>
      </c>
      <c r="M4862" s="2">
        <v>661</v>
      </c>
      <c r="N4862" s="2">
        <v>1400</v>
      </c>
      <c r="O4862" s="2">
        <v>201010</v>
      </c>
      <c r="P4862" s="3"/>
      <c r="Q4862" s="3"/>
    </row>
    <row r="4863" spans="1:17" x14ac:dyDescent="0.2">
      <c r="A4863" s="5">
        <v>2006</v>
      </c>
      <c r="B4863" s="4" t="s">
        <v>641</v>
      </c>
      <c r="C4863" s="5" t="s">
        <v>642</v>
      </c>
      <c r="D4863" s="5">
        <v>1015</v>
      </c>
      <c r="E4863" s="5">
        <v>32009</v>
      </c>
      <c r="F4863" s="5">
        <v>4417</v>
      </c>
      <c r="G4863" s="5">
        <v>15394</v>
      </c>
      <c r="H4863" s="5">
        <v>16615</v>
      </c>
      <c r="I4863" s="5">
        <v>347</v>
      </c>
      <c r="J4863" s="5">
        <v>44</v>
      </c>
      <c r="K4863" s="5">
        <v>0</v>
      </c>
      <c r="L4863" s="5">
        <v>2276</v>
      </c>
      <c r="M4863" s="5">
        <v>709</v>
      </c>
      <c r="N4863" s="5">
        <v>1542</v>
      </c>
      <c r="O4863" s="5">
        <v>201010</v>
      </c>
      <c r="P4863" s="3"/>
      <c r="Q4863" s="3"/>
    </row>
    <row r="4864" spans="1:17" x14ac:dyDescent="0.2">
      <c r="A4864" s="2">
        <v>2007</v>
      </c>
      <c r="B4864" s="1" t="s">
        <v>641</v>
      </c>
      <c r="C4864" s="2" t="s">
        <v>642</v>
      </c>
      <c r="D4864" s="2">
        <v>963</v>
      </c>
      <c r="E4864" s="2">
        <v>33373</v>
      </c>
      <c r="F4864" s="2">
        <v>4379</v>
      </c>
      <c r="G4864" s="2">
        <v>15686</v>
      </c>
      <c r="H4864" s="2">
        <v>17687</v>
      </c>
      <c r="I4864" s="2">
        <v>336</v>
      </c>
      <c r="J4864" s="2">
        <v>28</v>
      </c>
      <c r="K4864" s="2">
        <v>0</v>
      </c>
      <c r="L4864" s="2">
        <v>2686</v>
      </c>
      <c r="M4864" s="2">
        <v>883</v>
      </c>
      <c r="N4864" s="2">
        <v>1790</v>
      </c>
      <c r="O4864" s="2">
        <v>201010</v>
      </c>
      <c r="P4864" s="3"/>
      <c r="Q4864" s="3"/>
    </row>
    <row r="4865" spans="1:17" x14ac:dyDescent="0.2">
      <c r="A4865" s="5">
        <v>2008</v>
      </c>
      <c r="B4865" s="4" t="s">
        <v>641</v>
      </c>
      <c r="C4865" s="5" t="s">
        <v>642</v>
      </c>
      <c r="D4865" s="5">
        <v>1548</v>
      </c>
      <c r="E4865" s="5">
        <v>30197</v>
      </c>
      <c r="F4865" s="5">
        <v>3920</v>
      </c>
      <c r="G4865" s="5">
        <v>18277</v>
      </c>
      <c r="H4865" s="5">
        <v>11920</v>
      </c>
      <c r="I4865" s="5">
        <v>295</v>
      </c>
      <c r="J4865" s="5"/>
      <c r="K4865" s="5">
        <v>0</v>
      </c>
      <c r="L4865" s="5">
        <v>-368</v>
      </c>
      <c r="M4865" s="5">
        <v>913</v>
      </c>
      <c r="N4865" s="5">
        <v>-1262</v>
      </c>
      <c r="O4865" s="5">
        <v>201010</v>
      </c>
      <c r="P4865" s="3"/>
      <c r="Q4865" s="3"/>
    </row>
    <row r="4866" spans="1:17" x14ac:dyDescent="0.2">
      <c r="A4866" s="2">
        <v>2009</v>
      </c>
      <c r="B4866" s="1" t="s">
        <v>641</v>
      </c>
      <c r="C4866" s="2" t="s">
        <v>642</v>
      </c>
      <c r="D4866" s="2">
        <v>3333</v>
      </c>
      <c r="E4866" s="2">
        <v>30252</v>
      </c>
      <c r="F4866" s="2">
        <v>4282</v>
      </c>
      <c r="G4866" s="2">
        <v>17565</v>
      </c>
      <c r="H4866" s="2">
        <v>12687</v>
      </c>
      <c r="I4866" s="2">
        <v>281</v>
      </c>
      <c r="J4866" s="2"/>
      <c r="K4866" s="2">
        <v>0</v>
      </c>
      <c r="L4866" s="2">
        <v>2266</v>
      </c>
      <c r="M4866" s="2">
        <v>693</v>
      </c>
      <c r="N4866" s="2">
        <v>1686</v>
      </c>
      <c r="O4866" s="2">
        <v>201010</v>
      </c>
      <c r="P4866" s="3"/>
      <c r="Q4866" s="3"/>
    </row>
    <row r="4867" spans="1:17" x14ac:dyDescent="0.2">
      <c r="A4867" s="5">
        <v>2010</v>
      </c>
      <c r="B4867" s="4" t="s">
        <v>641</v>
      </c>
      <c r="C4867" s="5" t="s">
        <v>642</v>
      </c>
      <c r="D4867" s="5">
        <v>3769</v>
      </c>
      <c r="E4867" s="5">
        <v>31421</v>
      </c>
      <c r="F4867" s="5">
        <v>4819</v>
      </c>
      <c r="G4867" s="5">
        <v>17864</v>
      </c>
      <c r="H4867" s="5">
        <v>13557</v>
      </c>
      <c r="I4867" s="5">
        <v>281</v>
      </c>
      <c r="J4867" s="5"/>
      <c r="K4867" s="5">
        <v>0</v>
      </c>
      <c r="L4867" s="5">
        <v>2595</v>
      </c>
      <c r="M4867" s="5">
        <v>557</v>
      </c>
      <c r="N4867" s="5">
        <v>2053</v>
      </c>
      <c r="O4867" s="5">
        <v>201010</v>
      </c>
      <c r="P4867" s="3"/>
      <c r="Q4867" s="3"/>
    </row>
    <row r="4868" spans="1:17" x14ac:dyDescent="0.2">
      <c r="A4868" s="2">
        <v>2011</v>
      </c>
      <c r="B4868" s="1" t="s">
        <v>641</v>
      </c>
      <c r="C4868" s="2" t="s">
        <v>642</v>
      </c>
      <c r="D4868" s="2">
        <v>3252</v>
      </c>
      <c r="E4868" s="2">
        <v>25411</v>
      </c>
      <c r="F4868" s="2">
        <v>3940</v>
      </c>
      <c r="G4868" s="2">
        <v>15075</v>
      </c>
      <c r="H4868" s="2">
        <v>10336</v>
      </c>
      <c r="I4868" s="2">
        <v>221</v>
      </c>
      <c r="J4868" s="2"/>
      <c r="K4868" s="2">
        <v>0</v>
      </c>
      <c r="L4868" s="2">
        <v>3083</v>
      </c>
      <c r="M4868" s="2">
        <v>997</v>
      </c>
      <c r="N4868" s="2">
        <v>2118</v>
      </c>
      <c r="O4868" s="2">
        <v>201010</v>
      </c>
      <c r="P4868" s="3"/>
      <c r="Q4868" s="3"/>
    </row>
    <row r="4869" spans="1:17" x14ac:dyDescent="0.2">
      <c r="A4869" s="5">
        <v>2012</v>
      </c>
      <c r="B4869" s="4" t="s">
        <v>641</v>
      </c>
      <c r="C4869" s="5" t="s">
        <v>642</v>
      </c>
      <c r="D4869" s="5">
        <v>3862</v>
      </c>
      <c r="E4869" s="5">
        <v>26543</v>
      </c>
      <c r="F4869" s="5">
        <v>3935</v>
      </c>
      <c r="G4869" s="5">
        <v>17029</v>
      </c>
      <c r="H4869" s="5">
        <v>9514</v>
      </c>
      <c r="I4869" s="5">
        <v>212</v>
      </c>
      <c r="J4869" s="5"/>
      <c r="K4869" s="5">
        <v>0</v>
      </c>
      <c r="L4869" s="5">
        <v>2965</v>
      </c>
      <c r="M4869" s="5">
        <v>987</v>
      </c>
      <c r="N4869" s="5">
        <v>1978</v>
      </c>
      <c r="O4869" s="5">
        <v>201010</v>
      </c>
      <c r="P4869" s="3"/>
      <c r="Q4869" s="3"/>
    </row>
    <row r="4870" spans="1:17" x14ac:dyDescent="0.2">
      <c r="A4870" s="2">
        <v>2013</v>
      </c>
      <c r="B4870" s="1" t="s">
        <v>641</v>
      </c>
      <c r="C4870" s="2" t="s">
        <v>642</v>
      </c>
      <c r="D4870" s="2">
        <v>5150</v>
      </c>
      <c r="E4870" s="2">
        <v>26381</v>
      </c>
      <c r="F4870" s="2">
        <v>5930</v>
      </c>
      <c r="G4870" s="2">
        <v>15761</v>
      </c>
      <c r="H4870" s="2">
        <v>10620</v>
      </c>
      <c r="I4870" s="2">
        <v>257</v>
      </c>
      <c r="J4870" s="2"/>
      <c r="K4870" s="2">
        <v>0</v>
      </c>
      <c r="L4870" s="2">
        <v>2863</v>
      </c>
      <c r="M4870" s="2">
        <v>911</v>
      </c>
      <c r="N4870" s="2">
        <v>1952</v>
      </c>
      <c r="O4870" s="2">
        <v>201010</v>
      </c>
      <c r="P4870" s="3"/>
      <c r="Q4870" s="3"/>
    </row>
    <row r="4871" spans="1:17" x14ac:dyDescent="0.2">
      <c r="A4871" s="5">
        <v>2014</v>
      </c>
      <c r="B4871" s="4" t="s">
        <v>641</v>
      </c>
      <c r="C4871" s="5" t="s">
        <v>642</v>
      </c>
      <c r="D4871" s="5">
        <v>3863</v>
      </c>
      <c r="E4871" s="5">
        <v>26572</v>
      </c>
      <c r="F4871" s="5">
        <v>5928</v>
      </c>
      <c r="G4871" s="5">
        <v>19337</v>
      </c>
      <c r="H4871" s="5">
        <v>7235</v>
      </c>
      <c r="I4871" s="5">
        <v>282</v>
      </c>
      <c r="J4871" s="5"/>
      <c r="K4871" s="5">
        <v>0</v>
      </c>
      <c r="L4871" s="5">
        <v>2937</v>
      </c>
      <c r="M4871" s="5">
        <v>868</v>
      </c>
      <c r="N4871" s="5">
        <v>2069</v>
      </c>
      <c r="O4871" s="5">
        <v>201010</v>
      </c>
      <c r="P4871" s="3"/>
      <c r="Q4871" s="3"/>
    </row>
    <row r="4872" spans="1:17" x14ac:dyDescent="0.2">
      <c r="A4872" s="2">
        <v>2015</v>
      </c>
      <c r="B4872" s="1" t="s">
        <v>641</v>
      </c>
      <c r="C4872" s="2" t="s">
        <v>642</v>
      </c>
      <c r="D4872" s="2">
        <v>2319</v>
      </c>
      <c r="E4872" s="2">
        <v>24454</v>
      </c>
      <c r="F4872" s="2">
        <v>6526</v>
      </c>
      <c r="G4872" s="2">
        <v>18932</v>
      </c>
      <c r="H4872" s="2">
        <v>5522</v>
      </c>
      <c r="I4872" s="2">
        <v>301</v>
      </c>
      <c r="J4872" s="2"/>
      <c r="K4872" s="2">
        <v>0</v>
      </c>
      <c r="L4872" s="2">
        <v>2790</v>
      </c>
      <c r="M4872" s="2">
        <v>800</v>
      </c>
      <c r="N4872" s="2">
        <v>1990</v>
      </c>
      <c r="O4872" s="2">
        <v>201010</v>
      </c>
      <c r="P4872" s="3"/>
      <c r="Q4872" s="3"/>
    </row>
    <row r="4873" spans="1:17" x14ac:dyDescent="0.2">
      <c r="A4873" s="5">
        <v>2016</v>
      </c>
      <c r="B4873" s="4" t="s">
        <v>641</v>
      </c>
      <c r="C4873" s="5" t="s">
        <v>642</v>
      </c>
      <c r="D4873" s="5">
        <v>2541</v>
      </c>
      <c r="E4873" s="5">
        <v>25614</v>
      </c>
      <c r="F4873" s="5">
        <v>7070</v>
      </c>
      <c r="G4873" s="5">
        <v>20355</v>
      </c>
      <c r="H4873" s="5">
        <v>5259</v>
      </c>
      <c r="I4873" s="5">
        <v>301</v>
      </c>
      <c r="J4873" s="5"/>
      <c r="K4873" s="5">
        <v>0</v>
      </c>
      <c r="L4873" s="5">
        <v>2923</v>
      </c>
      <c r="M4873" s="5">
        <v>723</v>
      </c>
      <c r="N4873" s="5">
        <v>2200</v>
      </c>
      <c r="O4873" s="5">
        <v>201010</v>
      </c>
      <c r="P4873" s="3"/>
      <c r="Q4873" s="3"/>
    </row>
    <row r="4874" spans="1:17" x14ac:dyDescent="0.2">
      <c r="A4874" s="2">
        <v>2017</v>
      </c>
      <c r="B4874" s="1" t="s">
        <v>641</v>
      </c>
      <c r="C4874" s="2" t="s">
        <v>642</v>
      </c>
      <c r="D4874" s="2">
        <v>11225</v>
      </c>
      <c r="E4874" s="2">
        <v>34917</v>
      </c>
      <c r="F4874" s="2">
        <v>15266</v>
      </c>
      <c r="G4874" s="2">
        <v>27869</v>
      </c>
      <c r="H4874" s="2">
        <v>7048</v>
      </c>
      <c r="I4874" s="2">
        <v>360</v>
      </c>
      <c r="J4874" s="2"/>
      <c r="K4874" s="2">
        <v>0</v>
      </c>
      <c r="L4874" s="2">
        <v>3049</v>
      </c>
      <c r="M4874" s="2">
        <v>1034</v>
      </c>
      <c r="N4874" s="2">
        <v>2015</v>
      </c>
      <c r="O4874" s="2">
        <v>201010</v>
      </c>
      <c r="P4874" s="3"/>
      <c r="Q4874" s="3"/>
    </row>
    <row r="4875" spans="1:17" x14ac:dyDescent="0.2">
      <c r="A4875" s="5">
        <v>2018</v>
      </c>
      <c r="B4875" s="4" t="s">
        <v>641</v>
      </c>
      <c r="C4875" s="5" t="s">
        <v>642</v>
      </c>
      <c r="D4875" s="5">
        <v>1579</v>
      </c>
      <c r="E4875" s="5">
        <v>37653</v>
      </c>
      <c r="F4875" s="5">
        <v>14400</v>
      </c>
      <c r="G4875" s="5">
        <v>29466</v>
      </c>
      <c r="H4875" s="5">
        <v>8187</v>
      </c>
      <c r="I4875" s="5">
        <v>562</v>
      </c>
      <c r="J4875" s="5"/>
      <c r="K4875" s="5">
        <v>0</v>
      </c>
      <c r="L4875" s="5">
        <v>3742</v>
      </c>
      <c r="M4875" s="5">
        <v>513</v>
      </c>
      <c r="N4875" s="5">
        <v>3229</v>
      </c>
      <c r="O4875" s="5">
        <v>201010</v>
      </c>
      <c r="P4875" s="3"/>
      <c r="Q4875" s="3"/>
    </row>
    <row r="4876" spans="1:17" x14ac:dyDescent="0.2">
      <c r="A4876" s="2">
        <v>2019</v>
      </c>
      <c r="B4876" s="1" t="s">
        <v>641</v>
      </c>
      <c r="C4876" s="2" t="s">
        <v>642</v>
      </c>
      <c r="D4876" s="2">
        <v>2245</v>
      </c>
      <c r="E4876" s="2">
        <v>41089</v>
      </c>
      <c r="F4876" s="2">
        <v>15448</v>
      </c>
      <c r="G4876" s="2">
        <v>32270</v>
      </c>
      <c r="H4876" s="2">
        <v>8819</v>
      </c>
      <c r="I4876" s="2">
        <v>528</v>
      </c>
      <c r="J4876" s="2"/>
      <c r="K4876" s="2">
        <v>0</v>
      </c>
      <c r="L4876" s="2">
        <v>2548</v>
      </c>
      <c r="M4876" s="2">
        <v>300</v>
      </c>
      <c r="N4876" s="2">
        <v>2248</v>
      </c>
      <c r="O4876" s="2">
        <v>201010</v>
      </c>
      <c r="P4876" s="3"/>
      <c r="Q4876" s="3"/>
    </row>
    <row r="4877" spans="1:17" x14ac:dyDescent="0.2">
      <c r="A4877" s="5">
        <v>2004</v>
      </c>
      <c r="B4877" s="4" t="s">
        <v>643</v>
      </c>
      <c r="C4877" s="5" t="s">
        <v>644</v>
      </c>
      <c r="D4877" s="5">
        <v>142.69999999999999</v>
      </c>
      <c r="E4877" s="5">
        <v>2576.5</v>
      </c>
      <c r="F4877" s="5">
        <v>500</v>
      </c>
      <c r="G4877" s="5">
        <v>1288.5</v>
      </c>
      <c r="H4877" s="5">
        <v>1270.2</v>
      </c>
      <c r="I4877" s="5">
        <v>38.4</v>
      </c>
      <c r="J4877" s="5">
        <v>3.5</v>
      </c>
      <c r="K4877" s="5">
        <v>2.1</v>
      </c>
      <c r="L4877" s="5">
        <v>138.9</v>
      </c>
      <c r="M4877" s="5">
        <v>21.6</v>
      </c>
      <c r="N4877" s="5">
        <v>115.2</v>
      </c>
      <c r="O4877" s="5">
        <v>101010</v>
      </c>
      <c r="P4877" s="3"/>
      <c r="Q4877" s="3"/>
    </row>
    <row r="4878" spans="1:17" x14ac:dyDescent="0.2">
      <c r="A4878" s="2">
        <v>2005</v>
      </c>
      <c r="B4878" s="1" t="s">
        <v>643</v>
      </c>
      <c r="C4878" s="2" t="s">
        <v>644</v>
      </c>
      <c r="D4878" s="2">
        <v>209.4</v>
      </c>
      <c r="E4878" s="2">
        <v>6678.5</v>
      </c>
      <c r="F4878" s="2">
        <v>841.3</v>
      </c>
      <c r="G4878" s="2">
        <v>2459.8000000000002</v>
      </c>
      <c r="H4878" s="2">
        <v>4194.2</v>
      </c>
      <c r="I4878" s="2">
        <v>52.9</v>
      </c>
      <c r="J4878" s="2">
        <v>4.9000000000000004</v>
      </c>
      <c r="K4878" s="2">
        <v>4.2</v>
      </c>
      <c r="L4878" s="2">
        <v>430</v>
      </c>
      <c r="M4878" s="2">
        <v>138.9</v>
      </c>
      <c r="N4878" s="2">
        <v>286.89999999999998</v>
      </c>
      <c r="O4878" s="2">
        <v>101010</v>
      </c>
      <c r="P4878" s="3"/>
      <c r="Q4878" s="3"/>
    </row>
    <row r="4879" spans="1:17" x14ac:dyDescent="0.2">
      <c r="A4879" s="5">
        <v>2006</v>
      </c>
      <c r="B4879" s="4" t="s">
        <v>643</v>
      </c>
      <c r="C4879" s="5" t="s">
        <v>644</v>
      </c>
      <c r="D4879" s="5">
        <v>957.4</v>
      </c>
      <c r="E4879" s="5">
        <v>9019.2999999999993</v>
      </c>
      <c r="F4879" s="5">
        <v>840.3</v>
      </c>
      <c r="G4879" s="5">
        <v>3960.3</v>
      </c>
      <c r="H4879" s="5">
        <v>5023.5</v>
      </c>
      <c r="I4879" s="5">
        <v>48.7</v>
      </c>
      <c r="J4879" s="5">
        <v>18.100000000000001</v>
      </c>
      <c r="K4879" s="5">
        <v>9.5</v>
      </c>
      <c r="L4879" s="5">
        <v>1049.2</v>
      </c>
      <c r="M4879" s="5">
        <v>355.7</v>
      </c>
      <c r="N4879" s="5">
        <v>684</v>
      </c>
      <c r="O4879" s="5">
        <v>101010</v>
      </c>
      <c r="P4879" s="3"/>
      <c r="Q4879" s="3"/>
    </row>
    <row r="4880" spans="1:17" x14ac:dyDescent="0.2">
      <c r="A4880" s="2">
        <v>2007</v>
      </c>
      <c r="B4880" s="1" t="s">
        <v>643</v>
      </c>
      <c r="C4880" s="2" t="s">
        <v>644</v>
      </c>
      <c r="D4880" s="2">
        <v>1841.8</v>
      </c>
      <c r="E4880" s="2">
        <v>12114.9</v>
      </c>
      <c r="F4880" s="2">
        <v>890.7</v>
      </c>
      <c r="G4880" s="2">
        <v>5390.7</v>
      </c>
      <c r="H4880" s="2">
        <v>6661.4</v>
      </c>
      <c r="I4880" s="2">
        <v>50.3</v>
      </c>
      <c r="J4880" s="2">
        <v>52.6</v>
      </c>
      <c r="K4880" s="2">
        <v>16</v>
      </c>
      <c r="L4880" s="2">
        <v>2028.9</v>
      </c>
      <c r="M4880" s="2">
        <v>675.8</v>
      </c>
      <c r="N4880" s="2">
        <v>1337.1</v>
      </c>
      <c r="O4880" s="2">
        <v>101010</v>
      </c>
      <c r="P4880" s="3"/>
      <c r="Q4880" s="3"/>
    </row>
    <row r="4881" spans="1:17" x14ac:dyDescent="0.2">
      <c r="A4881" s="5">
        <v>2008</v>
      </c>
      <c r="B4881" s="4" t="s">
        <v>643</v>
      </c>
      <c r="C4881" s="5" t="s">
        <v>644</v>
      </c>
      <c r="D4881" s="5">
        <v>1542.8</v>
      </c>
      <c r="E4881" s="5">
        <v>21478.7</v>
      </c>
      <c r="F4881" s="5">
        <v>873.9</v>
      </c>
      <c r="G4881" s="5">
        <v>8755.2000000000007</v>
      </c>
      <c r="H4881" s="5">
        <v>12627.6</v>
      </c>
      <c r="I4881" s="5">
        <v>67.3</v>
      </c>
      <c r="J4881" s="5">
        <v>44.6</v>
      </c>
      <c r="K4881" s="5">
        <v>16.5</v>
      </c>
      <c r="L4881" s="5">
        <v>2961.3</v>
      </c>
      <c r="M4881" s="5">
        <v>992.8</v>
      </c>
      <c r="N4881" s="5">
        <v>1952</v>
      </c>
      <c r="O4881" s="5">
        <v>101010</v>
      </c>
      <c r="P4881" s="3"/>
      <c r="Q4881" s="3"/>
    </row>
    <row r="4882" spans="1:17" x14ac:dyDescent="0.2">
      <c r="A4882" s="2">
        <v>2009</v>
      </c>
      <c r="B4882" s="1" t="s">
        <v>643</v>
      </c>
      <c r="C4882" s="2" t="s">
        <v>644</v>
      </c>
      <c r="D4882" s="2">
        <v>2622</v>
      </c>
      <c r="E4882" s="2">
        <v>21532</v>
      </c>
      <c r="F4882" s="2">
        <v>883</v>
      </c>
      <c r="G4882" s="2">
        <v>7304</v>
      </c>
      <c r="H4882" s="2">
        <v>14113</v>
      </c>
      <c r="I4882" s="2">
        <v>53</v>
      </c>
      <c r="J4882" s="2">
        <v>9</v>
      </c>
      <c r="K4882" s="2">
        <v>4</v>
      </c>
      <c r="L4882" s="2">
        <v>2208</v>
      </c>
      <c r="M4882" s="2">
        <v>735</v>
      </c>
      <c r="N4882" s="2">
        <v>1469</v>
      </c>
      <c r="O4882" s="2">
        <v>101010</v>
      </c>
      <c r="P4882" s="3"/>
      <c r="Q4882" s="3"/>
    </row>
    <row r="4883" spans="1:17" x14ac:dyDescent="0.2">
      <c r="A4883" s="5">
        <v>2010</v>
      </c>
      <c r="B4883" s="4" t="s">
        <v>643</v>
      </c>
      <c r="C4883" s="5" t="s">
        <v>644</v>
      </c>
      <c r="D4883" s="5">
        <v>3333</v>
      </c>
      <c r="E4883" s="5">
        <v>23050</v>
      </c>
      <c r="F4883" s="5">
        <v>887</v>
      </c>
      <c r="G4883" s="5">
        <v>7188</v>
      </c>
      <c r="H4883" s="5">
        <v>15748</v>
      </c>
      <c r="I4883" s="5">
        <v>50</v>
      </c>
      <c r="J4883" s="5">
        <v>13</v>
      </c>
      <c r="K4883" s="5">
        <v>-8</v>
      </c>
      <c r="L4883" s="5">
        <v>2397</v>
      </c>
      <c r="M4883" s="5">
        <v>738</v>
      </c>
      <c r="N4883" s="5">
        <v>1667</v>
      </c>
      <c r="O4883" s="5">
        <v>101010</v>
      </c>
      <c r="P4883" s="3"/>
      <c r="Q4883" s="3"/>
    </row>
    <row r="4884" spans="1:17" x14ac:dyDescent="0.2">
      <c r="A4884" s="2">
        <v>2011</v>
      </c>
      <c r="B4884" s="1" t="s">
        <v>643</v>
      </c>
      <c r="C4884" s="2" t="s">
        <v>644</v>
      </c>
      <c r="D4884" s="2">
        <v>3535</v>
      </c>
      <c r="E4884" s="2">
        <v>25515</v>
      </c>
      <c r="F4884" s="2">
        <v>510</v>
      </c>
      <c r="G4884" s="2">
        <v>7787</v>
      </c>
      <c r="H4884" s="2">
        <v>17619</v>
      </c>
      <c r="I4884" s="2">
        <v>40</v>
      </c>
      <c r="J4884" s="2">
        <v>18</v>
      </c>
      <c r="K4884" s="2">
        <v>-9</v>
      </c>
      <c r="L4884" s="2">
        <v>2922</v>
      </c>
      <c r="M4884" s="2">
        <v>937</v>
      </c>
      <c r="N4884" s="2">
        <v>1994</v>
      </c>
      <c r="O4884" s="2">
        <v>101010</v>
      </c>
      <c r="P4884" s="3"/>
      <c r="Q4884" s="3"/>
    </row>
    <row r="4885" spans="1:17" x14ac:dyDescent="0.2">
      <c r="A4885" s="5">
        <v>2012</v>
      </c>
      <c r="B4885" s="4" t="s">
        <v>643</v>
      </c>
      <c r="C4885" s="5" t="s">
        <v>644</v>
      </c>
      <c r="D4885" s="5">
        <v>3319</v>
      </c>
      <c r="E4885" s="5">
        <v>31484</v>
      </c>
      <c r="F4885" s="5">
        <v>3149</v>
      </c>
      <c r="G4885" s="5">
        <v>11128</v>
      </c>
      <c r="H4885" s="5">
        <v>20239</v>
      </c>
      <c r="I4885" s="5">
        <v>49</v>
      </c>
      <c r="J4885" s="5">
        <v>10</v>
      </c>
      <c r="K4885" s="5">
        <v>-8</v>
      </c>
      <c r="L4885" s="5">
        <v>3505</v>
      </c>
      <c r="M4885" s="5">
        <v>1022</v>
      </c>
      <c r="N4885" s="5">
        <v>2491</v>
      </c>
      <c r="O4885" s="5">
        <v>101010</v>
      </c>
      <c r="P4885" s="3"/>
      <c r="Q4885" s="3"/>
    </row>
    <row r="4886" spans="1:17" x14ac:dyDescent="0.2">
      <c r="A4886" s="2">
        <v>2013</v>
      </c>
      <c r="B4886" s="1" t="s">
        <v>643</v>
      </c>
      <c r="C4886" s="2" t="s">
        <v>644</v>
      </c>
      <c r="D4886" s="2">
        <v>3436</v>
      </c>
      <c r="E4886" s="2">
        <v>34812</v>
      </c>
      <c r="F4886" s="2">
        <v>3150</v>
      </c>
      <c r="G4886" s="2">
        <v>12482</v>
      </c>
      <c r="H4886" s="2">
        <v>22230</v>
      </c>
      <c r="I4886" s="2">
        <v>111</v>
      </c>
      <c r="J4886" s="2">
        <v>12</v>
      </c>
      <c r="K4886" s="2">
        <v>1</v>
      </c>
      <c r="L4886" s="2">
        <v>3346</v>
      </c>
      <c r="M4886" s="2">
        <v>1018</v>
      </c>
      <c r="N4886" s="2">
        <v>2327</v>
      </c>
      <c r="O4886" s="2">
        <v>101010</v>
      </c>
      <c r="P4886" s="3"/>
      <c r="Q4886" s="3"/>
    </row>
    <row r="4887" spans="1:17" x14ac:dyDescent="0.2">
      <c r="A4887" s="5">
        <v>2014</v>
      </c>
      <c r="B4887" s="4" t="s">
        <v>643</v>
      </c>
      <c r="C4887" s="5" t="s">
        <v>644</v>
      </c>
      <c r="D4887" s="5">
        <v>3536</v>
      </c>
      <c r="E4887" s="5">
        <v>33562</v>
      </c>
      <c r="F4887" s="5">
        <v>3166</v>
      </c>
      <c r="G4887" s="5">
        <v>12790</v>
      </c>
      <c r="H4887" s="5">
        <v>20692</v>
      </c>
      <c r="I4887" s="5">
        <v>105</v>
      </c>
      <c r="J4887" s="5">
        <v>18</v>
      </c>
      <c r="K4887" s="5">
        <v>5</v>
      </c>
      <c r="L4887" s="5">
        <v>3494</v>
      </c>
      <c r="M4887" s="5">
        <v>1039</v>
      </c>
      <c r="N4887" s="5">
        <v>2502</v>
      </c>
      <c r="O4887" s="5">
        <v>101010</v>
      </c>
      <c r="P4887" s="3"/>
      <c r="Q4887" s="3"/>
    </row>
    <row r="4888" spans="1:17" x14ac:dyDescent="0.2">
      <c r="A4888" s="2">
        <v>2015</v>
      </c>
      <c r="B4888" s="1" t="s">
        <v>643</v>
      </c>
      <c r="C4888" s="2" t="s">
        <v>644</v>
      </c>
      <c r="D4888" s="2">
        <v>2080</v>
      </c>
      <c r="E4888" s="2">
        <v>26725</v>
      </c>
      <c r="F4888" s="2">
        <v>3930</v>
      </c>
      <c r="G4888" s="2">
        <v>10265</v>
      </c>
      <c r="H4888" s="2">
        <v>16383</v>
      </c>
      <c r="I4888" s="2">
        <v>103</v>
      </c>
      <c r="J4888" s="2">
        <v>14</v>
      </c>
      <c r="K4888" s="2">
        <v>2</v>
      </c>
      <c r="L4888" s="2">
        <v>-589</v>
      </c>
      <c r="M4888" s="2">
        <v>178</v>
      </c>
      <c r="N4888" s="2">
        <v>-769</v>
      </c>
      <c r="O4888" s="2">
        <v>101010</v>
      </c>
      <c r="P4888" s="3"/>
      <c r="Q4888" s="3"/>
    </row>
    <row r="4889" spans="1:17" x14ac:dyDescent="0.2">
      <c r="A4889" s="5">
        <v>2016</v>
      </c>
      <c r="B4889" s="4" t="s">
        <v>643</v>
      </c>
      <c r="C4889" s="5" t="s">
        <v>644</v>
      </c>
      <c r="D4889" s="5">
        <v>1408</v>
      </c>
      <c r="E4889" s="5">
        <v>21140</v>
      </c>
      <c r="F4889" s="5">
        <v>3214</v>
      </c>
      <c r="G4889" s="5">
        <v>7137</v>
      </c>
      <c r="H4889" s="5">
        <v>13940</v>
      </c>
      <c r="I4889" s="5">
        <v>105</v>
      </c>
      <c r="J4889" s="5">
        <v>15</v>
      </c>
      <c r="K4889" s="5">
        <v>-4</v>
      </c>
      <c r="L4889" s="5">
        <v>-2623</v>
      </c>
      <c r="M4889" s="5">
        <v>-207</v>
      </c>
      <c r="N4889" s="5">
        <v>-2412</v>
      </c>
      <c r="O4889" s="5">
        <v>101010</v>
      </c>
      <c r="P4889" s="3"/>
      <c r="Q4889" s="3"/>
    </row>
    <row r="4890" spans="1:17" x14ac:dyDescent="0.2">
      <c r="A4890" s="2">
        <v>2017</v>
      </c>
      <c r="B4890" s="1" t="s">
        <v>643</v>
      </c>
      <c r="C4890" s="2" t="s">
        <v>644</v>
      </c>
      <c r="D4890" s="2">
        <v>1437</v>
      </c>
      <c r="E4890" s="2">
        <v>20206</v>
      </c>
      <c r="F4890" s="2">
        <v>2712</v>
      </c>
      <c r="G4890" s="2">
        <v>6046</v>
      </c>
      <c r="H4890" s="2">
        <v>14094</v>
      </c>
      <c r="I4890" s="2">
        <v>102</v>
      </c>
      <c r="J4890" s="2">
        <v>25</v>
      </c>
      <c r="K4890" s="2">
        <v>1</v>
      </c>
      <c r="L4890" s="2">
        <v>-392</v>
      </c>
      <c r="M4890" s="2">
        <v>-156</v>
      </c>
      <c r="N4890" s="2">
        <v>-237</v>
      </c>
      <c r="O4890" s="2">
        <v>101010</v>
      </c>
      <c r="P4890" s="3"/>
      <c r="Q4890" s="3"/>
    </row>
    <row r="4891" spans="1:17" x14ac:dyDescent="0.2">
      <c r="A4891" s="5">
        <v>2018</v>
      </c>
      <c r="B4891" s="4" t="s">
        <v>643</v>
      </c>
      <c r="C4891" s="5" t="s">
        <v>644</v>
      </c>
      <c r="D4891" s="5">
        <v>1427</v>
      </c>
      <c r="E4891" s="5">
        <v>19796</v>
      </c>
      <c r="F4891" s="5">
        <v>2711</v>
      </c>
      <c r="G4891" s="5">
        <v>5907</v>
      </c>
      <c r="H4891" s="5">
        <v>13819</v>
      </c>
      <c r="I4891" s="5">
        <v>93</v>
      </c>
      <c r="J4891" s="5">
        <v>25</v>
      </c>
      <c r="K4891" s="5">
        <v>9</v>
      </c>
      <c r="L4891" s="5">
        <v>41</v>
      </c>
      <c r="M4891" s="5">
        <v>63</v>
      </c>
      <c r="N4891" s="5">
        <v>-31</v>
      </c>
      <c r="O4891" s="5">
        <v>101010</v>
      </c>
      <c r="P4891" s="3"/>
      <c r="Q4891" s="3"/>
    </row>
    <row r="4892" spans="1:17" x14ac:dyDescent="0.2">
      <c r="A4892" s="2">
        <v>2019</v>
      </c>
      <c r="B4892" s="1" t="s">
        <v>643</v>
      </c>
      <c r="C4892" s="2" t="s">
        <v>644</v>
      </c>
      <c r="D4892" s="2">
        <v>1171</v>
      </c>
      <c r="E4892" s="2">
        <v>13149</v>
      </c>
      <c r="F4892" s="2">
        <v>2777</v>
      </c>
      <c r="G4892" s="2">
        <v>5303</v>
      </c>
      <c r="H4892" s="2">
        <v>7778</v>
      </c>
      <c r="I4892" s="2">
        <v>100</v>
      </c>
      <c r="J4892" s="2">
        <v>20</v>
      </c>
      <c r="K4892" s="2">
        <v>2</v>
      </c>
      <c r="L4892" s="2">
        <v>-6462</v>
      </c>
      <c r="M4892" s="2">
        <v>-369</v>
      </c>
      <c r="N4892" s="2">
        <v>-6095</v>
      </c>
      <c r="O4892" s="2">
        <v>101010</v>
      </c>
      <c r="P4892" s="3"/>
      <c r="Q4892" s="3"/>
    </row>
    <row r="4893" spans="1:17" x14ac:dyDescent="0.2">
      <c r="A4893" s="5">
        <v>2004</v>
      </c>
      <c r="B4893" s="4" t="s">
        <v>645</v>
      </c>
      <c r="C4893" s="5" t="s">
        <v>646</v>
      </c>
      <c r="D4893" s="5">
        <v>1222.8689999999999</v>
      </c>
      <c r="E4893" s="5">
        <v>7830.0280000000002</v>
      </c>
      <c r="F4893" s="5"/>
      <c r="G4893" s="5">
        <v>5131.76</v>
      </c>
      <c r="H4893" s="5">
        <v>2692.1640000000002</v>
      </c>
      <c r="I4893" s="5">
        <v>269.36399999999998</v>
      </c>
      <c r="J4893" s="5"/>
      <c r="K4893" s="5">
        <v>1.0449999999999999</v>
      </c>
      <c r="L4893" s="5">
        <v>228.30199999999999</v>
      </c>
      <c r="M4893" s="5">
        <v>65.111999999999995</v>
      </c>
      <c r="N4893" s="5">
        <v>185.61699999999999</v>
      </c>
      <c r="O4893" s="5">
        <v>551010</v>
      </c>
      <c r="P4893" s="3"/>
      <c r="Q4893" s="3"/>
    </row>
    <row r="4894" spans="1:17" x14ac:dyDescent="0.2">
      <c r="A4894" s="2">
        <v>2005</v>
      </c>
      <c r="B4894" s="1" t="s">
        <v>645</v>
      </c>
      <c r="C4894" s="2" t="s">
        <v>646</v>
      </c>
      <c r="D4894" s="2">
        <v>570</v>
      </c>
      <c r="E4894" s="2">
        <v>7431</v>
      </c>
      <c r="F4894" s="2"/>
      <c r="G4894" s="2">
        <v>4953</v>
      </c>
      <c r="H4894" s="2">
        <v>2477</v>
      </c>
      <c r="I4894" s="2">
        <v>197</v>
      </c>
      <c r="J4894" s="2"/>
      <c r="K4894" s="2"/>
      <c r="L4894" s="2">
        <v>120</v>
      </c>
      <c r="M4894" s="2">
        <v>43</v>
      </c>
      <c r="N4894" s="2">
        <v>84</v>
      </c>
      <c r="O4894" s="2">
        <v>551010</v>
      </c>
      <c r="P4894" s="3"/>
      <c r="Q4894" s="3"/>
    </row>
    <row r="4895" spans="1:17" x14ac:dyDescent="0.2">
      <c r="A4895" s="5">
        <v>2006</v>
      </c>
      <c r="B4895" s="4" t="s">
        <v>645</v>
      </c>
      <c r="C4895" s="5" t="s">
        <v>646</v>
      </c>
      <c r="D4895" s="5">
        <v>839</v>
      </c>
      <c r="E4895" s="5">
        <v>19435</v>
      </c>
      <c r="F4895" s="5"/>
      <c r="G4895" s="5">
        <v>13529</v>
      </c>
      <c r="H4895" s="5">
        <v>5905</v>
      </c>
      <c r="I4895" s="5">
        <v>599</v>
      </c>
      <c r="J4895" s="5"/>
      <c r="K4895" s="5"/>
      <c r="L4895" s="5">
        <v>880</v>
      </c>
      <c r="M4895" s="5">
        <v>325</v>
      </c>
      <c r="N4895" s="5">
        <v>621</v>
      </c>
      <c r="O4895" s="5">
        <v>551010</v>
      </c>
      <c r="P4895" s="3"/>
      <c r="Q4895" s="3"/>
    </row>
    <row r="4896" spans="1:17" x14ac:dyDescent="0.2">
      <c r="A4896" s="2">
        <v>2007</v>
      </c>
      <c r="B4896" s="1" t="s">
        <v>645</v>
      </c>
      <c r="C4896" s="2" t="s">
        <v>646</v>
      </c>
      <c r="D4896" s="2">
        <v>1161</v>
      </c>
      <c r="E4896" s="2">
        <v>19274</v>
      </c>
      <c r="F4896" s="2"/>
      <c r="G4896" s="2">
        <v>13523</v>
      </c>
      <c r="H4896" s="2">
        <v>5751</v>
      </c>
      <c r="I4896" s="2">
        <v>689</v>
      </c>
      <c r="J4896" s="2"/>
      <c r="K4896" s="2"/>
      <c r="L4896" s="2">
        <v>946</v>
      </c>
      <c r="M4896" s="2">
        <v>377</v>
      </c>
      <c r="N4896" s="2">
        <v>586</v>
      </c>
      <c r="O4896" s="2">
        <v>551010</v>
      </c>
      <c r="P4896" s="3"/>
      <c r="Q4896" s="3"/>
    </row>
    <row r="4897" spans="1:17" x14ac:dyDescent="0.2">
      <c r="A4897" s="5">
        <v>2008</v>
      </c>
      <c r="B4897" s="4" t="s">
        <v>645</v>
      </c>
      <c r="C4897" s="5" t="s">
        <v>646</v>
      </c>
      <c r="D4897" s="5">
        <v>2264</v>
      </c>
      <c r="E4897" s="5">
        <v>24808</v>
      </c>
      <c r="F4897" s="5"/>
      <c r="G4897" s="5">
        <v>17445</v>
      </c>
      <c r="H4897" s="5">
        <v>7356</v>
      </c>
      <c r="I4897" s="5">
        <v>575</v>
      </c>
      <c r="J4897" s="5"/>
      <c r="K4897" s="5"/>
      <c r="L4897" s="5">
        <v>1729</v>
      </c>
      <c r="M4897" s="5">
        <v>713</v>
      </c>
      <c r="N4897" s="5">
        <v>1188</v>
      </c>
      <c r="O4897" s="5">
        <v>551010</v>
      </c>
      <c r="P4897" s="3"/>
      <c r="Q4897" s="3"/>
    </row>
    <row r="4898" spans="1:17" x14ac:dyDescent="0.2">
      <c r="A4898" s="2">
        <v>2009</v>
      </c>
      <c r="B4898" s="1" t="s">
        <v>645</v>
      </c>
      <c r="C4898" s="2" t="s">
        <v>646</v>
      </c>
      <c r="D4898" s="2">
        <v>2483</v>
      </c>
      <c r="E4898" s="2">
        <v>23378</v>
      </c>
      <c r="F4898" s="2"/>
      <c r="G4898" s="2">
        <v>15434</v>
      </c>
      <c r="H4898" s="2">
        <v>7932</v>
      </c>
      <c r="I4898" s="2">
        <v>671</v>
      </c>
      <c r="J4898" s="2"/>
      <c r="K4898" s="2">
        <v>-1</v>
      </c>
      <c r="L4898" s="2">
        <v>1669</v>
      </c>
      <c r="M4898" s="2">
        <v>728</v>
      </c>
      <c r="N4898" s="2">
        <v>942</v>
      </c>
      <c r="O4898" s="2">
        <v>551010</v>
      </c>
      <c r="P4898" s="3"/>
      <c r="Q4898" s="3"/>
    </row>
    <row r="4899" spans="1:17" x14ac:dyDescent="0.2">
      <c r="A4899" s="5">
        <v>2010</v>
      </c>
      <c r="B4899" s="4" t="s">
        <v>645</v>
      </c>
      <c r="C4899" s="5" t="s">
        <v>646</v>
      </c>
      <c r="D4899" s="5">
        <v>3367</v>
      </c>
      <c r="E4899" s="5">
        <v>26896</v>
      </c>
      <c r="F4899" s="5"/>
      <c r="G4899" s="5">
        <v>18576</v>
      </c>
      <c r="H4899" s="5">
        <v>8303</v>
      </c>
      <c r="I4899" s="5">
        <v>668</v>
      </c>
      <c r="J4899" s="5"/>
      <c r="K4899" s="5">
        <v>-1</v>
      </c>
      <c r="L4899" s="5">
        <v>753</v>
      </c>
      <c r="M4899" s="5">
        <v>277</v>
      </c>
      <c r="N4899" s="5">
        <v>477</v>
      </c>
      <c r="O4899" s="5">
        <v>551010</v>
      </c>
      <c r="P4899" s="3"/>
      <c r="Q4899" s="3"/>
    </row>
    <row r="4900" spans="1:17" x14ac:dyDescent="0.2">
      <c r="A4900" s="2">
        <v>2011</v>
      </c>
      <c r="B4900" s="1" t="s">
        <v>645</v>
      </c>
      <c r="C4900" s="2" t="s">
        <v>646</v>
      </c>
      <c r="D4900" s="2">
        <v>1655</v>
      </c>
      <c r="E4900" s="2">
        <v>26715</v>
      </c>
      <c r="F4900" s="2"/>
      <c r="G4900" s="2">
        <v>18797</v>
      </c>
      <c r="H4900" s="2">
        <v>7735</v>
      </c>
      <c r="I4900" s="2">
        <v>745</v>
      </c>
      <c r="J4900" s="2"/>
      <c r="K4900" s="2">
        <v>0</v>
      </c>
      <c r="L4900" s="2">
        <v>-646</v>
      </c>
      <c r="M4900" s="2">
        <v>-843</v>
      </c>
      <c r="N4900" s="2">
        <v>197</v>
      </c>
      <c r="O4900" s="2">
        <v>551010</v>
      </c>
      <c r="P4900" s="3"/>
      <c r="Q4900" s="3"/>
    </row>
    <row r="4901" spans="1:17" x14ac:dyDescent="0.2">
      <c r="A4901" s="5">
        <v>2012</v>
      </c>
      <c r="B4901" s="4" t="s">
        <v>645</v>
      </c>
      <c r="C4901" s="5" t="s">
        <v>646</v>
      </c>
      <c r="D4901" s="5">
        <v>2575</v>
      </c>
      <c r="E4901" s="5">
        <v>35128</v>
      </c>
      <c r="F4901" s="5"/>
      <c r="G4901" s="5">
        <v>24346</v>
      </c>
      <c r="H4901" s="5">
        <v>10264</v>
      </c>
      <c r="I4901" s="5">
        <v>765</v>
      </c>
      <c r="J4901" s="5"/>
      <c r="K4901" s="5">
        <v>20</v>
      </c>
      <c r="L4901" s="5">
        <v>252</v>
      </c>
      <c r="M4901" s="5">
        <v>-327</v>
      </c>
      <c r="N4901" s="5">
        <v>559</v>
      </c>
      <c r="O4901" s="5">
        <v>551010</v>
      </c>
      <c r="P4901" s="3"/>
      <c r="Q4901" s="3"/>
    </row>
    <row r="4902" spans="1:17" x14ac:dyDescent="0.2">
      <c r="A4902" s="2">
        <v>2013</v>
      </c>
      <c r="B4902" s="1" t="s">
        <v>645</v>
      </c>
      <c r="C4902" s="2" t="s">
        <v>646</v>
      </c>
      <c r="D4902" s="2">
        <v>2585</v>
      </c>
      <c r="E4902" s="2">
        <v>33902</v>
      </c>
      <c r="F4902" s="2"/>
      <c r="G4902" s="2">
        <v>23184</v>
      </c>
      <c r="H4902" s="2">
        <v>9851</v>
      </c>
      <c r="I4902" s="2">
        <v>912</v>
      </c>
      <c r="J4902" s="2"/>
      <c r="K4902" s="2">
        <v>34</v>
      </c>
      <c r="L4902" s="2">
        <v>-634</v>
      </c>
      <c r="M4902" s="2">
        <v>-282</v>
      </c>
      <c r="N4902" s="2">
        <v>-386</v>
      </c>
      <c r="O4902" s="2">
        <v>551010</v>
      </c>
      <c r="P4902" s="3"/>
      <c r="Q4902" s="3"/>
    </row>
    <row r="4903" spans="1:17" x14ac:dyDescent="0.2">
      <c r="A4903" s="5">
        <v>2014</v>
      </c>
      <c r="B4903" s="4" t="s">
        <v>645</v>
      </c>
      <c r="C4903" s="5" t="s">
        <v>646</v>
      </c>
      <c r="D4903" s="5">
        <v>2645</v>
      </c>
      <c r="E4903" s="5">
        <v>40665</v>
      </c>
      <c r="F4903" s="5"/>
      <c r="G4903" s="5">
        <v>28679</v>
      </c>
      <c r="H4903" s="5">
        <v>10053</v>
      </c>
      <c r="I4903" s="5">
        <v>1148</v>
      </c>
      <c r="J4903" s="5"/>
      <c r="K4903" s="5">
        <v>-2</v>
      </c>
      <c r="L4903" s="5">
        <v>135</v>
      </c>
      <c r="M4903" s="5">
        <v>3</v>
      </c>
      <c r="N4903" s="5">
        <v>134</v>
      </c>
      <c r="O4903" s="5">
        <v>551010</v>
      </c>
      <c r="P4903" s="3"/>
      <c r="Q4903" s="3"/>
    </row>
    <row r="4904" spans="1:17" x14ac:dyDescent="0.2">
      <c r="A4904" s="2">
        <v>2015</v>
      </c>
      <c r="B4904" s="1" t="s">
        <v>645</v>
      </c>
      <c r="C4904" s="2" t="s">
        <v>646</v>
      </c>
      <c r="D4904" s="2">
        <v>2038</v>
      </c>
      <c r="E4904" s="2">
        <v>32882</v>
      </c>
      <c r="F4904" s="2"/>
      <c r="G4904" s="2">
        <v>27117</v>
      </c>
      <c r="H4904" s="2">
        <v>3009</v>
      </c>
      <c r="I4904" s="2">
        <v>1158</v>
      </c>
      <c r="J4904" s="2"/>
      <c r="K4904" s="2">
        <v>-54</v>
      </c>
      <c r="L4904" s="2">
        <v>-5094</v>
      </c>
      <c r="M4904" s="2">
        <v>1342</v>
      </c>
      <c r="N4904" s="2">
        <v>-6382</v>
      </c>
      <c r="O4904" s="2">
        <v>551010</v>
      </c>
      <c r="P4904" s="3"/>
      <c r="Q4904" s="3"/>
    </row>
    <row r="4905" spans="1:17" x14ac:dyDescent="0.2">
      <c r="A4905" s="5">
        <v>2016</v>
      </c>
      <c r="B4905" s="4" t="s">
        <v>645</v>
      </c>
      <c r="C4905" s="5" t="s">
        <v>646</v>
      </c>
      <c r="D4905" s="5">
        <v>2421</v>
      </c>
      <c r="E4905" s="5">
        <v>30355</v>
      </c>
      <c r="F4905" s="5"/>
      <c r="G4905" s="5">
        <v>25863</v>
      </c>
      <c r="H4905" s="5">
        <v>2041</v>
      </c>
      <c r="I4905" s="5">
        <v>1104</v>
      </c>
      <c r="J4905" s="5"/>
      <c r="K4905" s="5">
        <v>-117</v>
      </c>
      <c r="L4905" s="5">
        <v>-875</v>
      </c>
      <c r="M4905" s="5">
        <v>16</v>
      </c>
      <c r="N4905" s="5">
        <v>-774</v>
      </c>
      <c r="O4905" s="5">
        <v>551010</v>
      </c>
      <c r="P4905" s="3"/>
      <c r="Q4905" s="3"/>
    </row>
    <row r="4906" spans="1:17" x14ac:dyDescent="0.2">
      <c r="A4906" s="2">
        <v>2017</v>
      </c>
      <c r="B4906" s="1" t="s">
        <v>645</v>
      </c>
      <c r="C4906" s="2" t="s">
        <v>646</v>
      </c>
      <c r="D4906" s="2">
        <v>1536</v>
      </c>
      <c r="E4906" s="2">
        <v>23318</v>
      </c>
      <c r="F4906" s="2"/>
      <c r="G4906" s="2">
        <v>21272</v>
      </c>
      <c r="H4906" s="2">
        <v>-346</v>
      </c>
      <c r="I4906" s="2">
        <v>924</v>
      </c>
      <c r="J4906" s="2"/>
      <c r="K4906" s="2">
        <v>-184</v>
      </c>
      <c r="L4906" s="2">
        <v>-1540</v>
      </c>
      <c r="M4906" s="2">
        <v>8</v>
      </c>
      <c r="N4906" s="2">
        <v>-2153</v>
      </c>
      <c r="O4906" s="2">
        <v>551010</v>
      </c>
      <c r="P4906" s="3"/>
      <c r="Q4906" s="3"/>
    </row>
    <row r="4907" spans="1:17" x14ac:dyDescent="0.2">
      <c r="A4907" s="5">
        <v>2018</v>
      </c>
      <c r="B4907" s="4" t="s">
        <v>645</v>
      </c>
      <c r="C4907" s="5" t="s">
        <v>646</v>
      </c>
      <c r="D4907" s="5">
        <v>613</v>
      </c>
      <c r="E4907" s="5">
        <v>10628</v>
      </c>
      <c r="F4907" s="5"/>
      <c r="G4907" s="5">
        <v>11843</v>
      </c>
      <c r="H4907" s="5">
        <v>-1234</v>
      </c>
      <c r="I4907" s="5">
        <v>490</v>
      </c>
      <c r="J4907" s="5"/>
      <c r="K4907" s="5">
        <v>0</v>
      </c>
      <c r="L4907" s="5">
        <v>467</v>
      </c>
      <c r="M4907" s="5">
        <v>7</v>
      </c>
      <c r="N4907" s="5">
        <v>268</v>
      </c>
      <c r="O4907" s="5">
        <v>551010</v>
      </c>
      <c r="P4907" s="3"/>
      <c r="Q4907" s="3"/>
    </row>
    <row r="4908" spans="1:17" x14ac:dyDescent="0.2">
      <c r="A4908" s="2">
        <v>2019</v>
      </c>
      <c r="B4908" s="1" t="s">
        <v>645</v>
      </c>
      <c r="C4908" s="2" t="s">
        <v>646</v>
      </c>
      <c r="D4908" s="2">
        <v>385</v>
      </c>
      <c r="E4908" s="2">
        <v>12531</v>
      </c>
      <c r="F4908" s="2"/>
      <c r="G4908" s="2">
        <v>10853</v>
      </c>
      <c r="H4908" s="2">
        <v>1658</v>
      </c>
      <c r="I4908" s="2">
        <v>416</v>
      </c>
      <c r="J4908" s="2"/>
      <c r="K4908" s="2">
        <v>3</v>
      </c>
      <c r="L4908" s="2">
        <v>786</v>
      </c>
      <c r="M4908" s="2">
        <v>-3334</v>
      </c>
      <c r="N4908" s="2">
        <v>4438</v>
      </c>
      <c r="O4908" s="2">
        <v>551010</v>
      </c>
      <c r="P4908" s="3"/>
      <c r="Q4908" s="3"/>
    </row>
    <row r="4909" spans="1:17" x14ac:dyDescent="0.2">
      <c r="A4909" s="5">
        <v>2004</v>
      </c>
      <c r="B4909" s="4" t="s">
        <v>647</v>
      </c>
      <c r="C4909" s="5" t="s">
        <v>648</v>
      </c>
      <c r="D4909" s="5">
        <v>669</v>
      </c>
      <c r="E4909" s="5">
        <v>24750</v>
      </c>
      <c r="F4909" s="5">
        <v>7525</v>
      </c>
      <c r="G4909" s="5">
        <v>16760</v>
      </c>
      <c r="H4909" s="5">
        <v>7990</v>
      </c>
      <c r="I4909" s="5">
        <v>516</v>
      </c>
      <c r="J4909" s="5">
        <v>13</v>
      </c>
      <c r="K4909" s="5"/>
      <c r="L4909" s="5">
        <v>1302</v>
      </c>
      <c r="M4909" s="5">
        <v>379</v>
      </c>
      <c r="N4909" s="5">
        <v>923</v>
      </c>
      <c r="O4909" s="5">
        <v>203040</v>
      </c>
      <c r="P4909" s="3"/>
      <c r="Q4909" s="3"/>
    </row>
    <row r="4910" spans="1:17" x14ac:dyDescent="0.2">
      <c r="A4910" s="2">
        <v>2005</v>
      </c>
      <c r="B4910" s="1" t="s">
        <v>647</v>
      </c>
      <c r="C4910" s="2" t="s">
        <v>648</v>
      </c>
      <c r="D4910" s="2">
        <v>1257</v>
      </c>
      <c r="E4910" s="2">
        <v>25861</v>
      </c>
      <c r="F4910" s="2">
        <v>7063</v>
      </c>
      <c r="G4910" s="2">
        <v>16572</v>
      </c>
      <c r="H4910" s="2">
        <v>9289</v>
      </c>
      <c r="I4910" s="2">
        <v>511</v>
      </c>
      <c r="J4910" s="2">
        <v>41</v>
      </c>
      <c r="K4910" s="2"/>
      <c r="L4910" s="2">
        <v>1697</v>
      </c>
      <c r="M4910" s="2">
        <v>416</v>
      </c>
      <c r="N4910" s="2">
        <v>1281</v>
      </c>
      <c r="O4910" s="2">
        <v>203040</v>
      </c>
      <c r="P4910" s="3"/>
      <c r="Q4910" s="3"/>
    </row>
    <row r="4911" spans="1:17" x14ac:dyDescent="0.2">
      <c r="A4911" s="5">
        <v>2006</v>
      </c>
      <c r="B4911" s="4" t="s">
        <v>647</v>
      </c>
      <c r="C4911" s="5" t="s">
        <v>648</v>
      </c>
      <c r="D4911" s="5">
        <v>918</v>
      </c>
      <c r="E4911" s="5">
        <v>26028</v>
      </c>
      <c r="F4911" s="5">
        <v>6733</v>
      </c>
      <c r="G4911" s="5">
        <v>16413</v>
      </c>
      <c r="H4911" s="5">
        <v>9615</v>
      </c>
      <c r="I4911" s="5">
        <v>506</v>
      </c>
      <c r="J4911" s="5">
        <v>76</v>
      </c>
      <c r="K4911" s="5"/>
      <c r="L4911" s="5">
        <v>2230</v>
      </c>
      <c r="M4911" s="5">
        <v>749</v>
      </c>
      <c r="N4911" s="5">
        <v>1481</v>
      </c>
      <c r="O4911" s="5">
        <v>203040</v>
      </c>
      <c r="P4911" s="3"/>
      <c r="Q4911" s="3"/>
    </row>
    <row r="4912" spans="1:17" x14ac:dyDescent="0.2">
      <c r="A4912" s="2">
        <v>2007</v>
      </c>
      <c r="B4912" s="1" t="s">
        <v>647</v>
      </c>
      <c r="C4912" s="2" t="s">
        <v>648</v>
      </c>
      <c r="D4912" s="2">
        <v>206</v>
      </c>
      <c r="E4912" s="2">
        <v>26144</v>
      </c>
      <c r="F4912" s="2">
        <v>6501</v>
      </c>
      <c r="G4912" s="2">
        <v>16417</v>
      </c>
      <c r="H4912" s="2">
        <v>9727</v>
      </c>
      <c r="I4912" s="2">
        <v>482</v>
      </c>
      <c r="J4912" s="2">
        <v>45</v>
      </c>
      <c r="K4912" s="2"/>
      <c r="L4912" s="2">
        <v>2237</v>
      </c>
      <c r="M4912" s="2">
        <v>773</v>
      </c>
      <c r="N4912" s="2">
        <v>1464</v>
      </c>
      <c r="O4912" s="2">
        <v>203040</v>
      </c>
      <c r="P4912" s="3"/>
      <c r="Q4912" s="3"/>
    </row>
    <row r="4913" spans="1:17" x14ac:dyDescent="0.2">
      <c r="A4913" s="5">
        <v>2008</v>
      </c>
      <c r="B4913" s="4" t="s">
        <v>647</v>
      </c>
      <c r="C4913" s="5" t="s">
        <v>648</v>
      </c>
      <c r="D4913" s="5">
        <v>618</v>
      </c>
      <c r="E4913" s="5">
        <v>26297</v>
      </c>
      <c r="F4913" s="5">
        <v>6800</v>
      </c>
      <c r="G4913" s="5">
        <v>16690</v>
      </c>
      <c r="H4913" s="5">
        <v>9607</v>
      </c>
      <c r="I4913" s="5">
        <v>457</v>
      </c>
      <c r="J4913" s="5">
        <v>20</v>
      </c>
      <c r="K4913" s="5"/>
      <c r="L4913" s="5">
        <v>2750</v>
      </c>
      <c r="M4913" s="5">
        <v>1034</v>
      </c>
      <c r="N4913" s="5">
        <v>1716</v>
      </c>
      <c r="O4913" s="5">
        <v>203040</v>
      </c>
      <c r="P4913" s="3"/>
      <c r="Q4913" s="3"/>
    </row>
    <row r="4914" spans="1:17" x14ac:dyDescent="0.2">
      <c r="A4914" s="2">
        <v>2009</v>
      </c>
      <c r="B4914" s="1" t="s">
        <v>647</v>
      </c>
      <c r="C4914" s="2" t="s">
        <v>648</v>
      </c>
      <c r="D4914" s="2">
        <v>1086</v>
      </c>
      <c r="E4914" s="2">
        <v>27369</v>
      </c>
      <c r="F4914" s="2">
        <v>7186</v>
      </c>
      <c r="G4914" s="2">
        <v>17016</v>
      </c>
      <c r="H4914" s="2">
        <v>10353</v>
      </c>
      <c r="I4914" s="2">
        <v>489</v>
      </c>
      <c r="J4914" s="2">
        <v>13</v>
      </c>
      <c r="K4914" s="2"/>
      <c r="L4914" s="2">
        <v>1622</v>
      </c>
      <c r="M4914" s="2">
        <v>588</v>
      </c>
      <c r="N4914" s="2">
        <v>1034</v>
      </c>
      <c r="O4914" s="2">
        <v>203040</v>
      </c>
      <c r="P4914" s="3"/>
      <c r="Q4914" s="3"/>
    </row>
    <row r="4915" spans="1:17" x14ac:dyDescent="0.2">
      <c r="A4915" s="5">
        <v>2010</v>
      </c>
      <c r="B4915" s="4" t="s">
        <v>647</v>
      </c>
      <c r="C4915" s="5" t="s">
        <v>648</v>
      </c>
      <c r="D4915" s="5">
        <v>1110</v>
      </c>
      <c r="E4915" s="5">
        <v>28199</v>
      </c>
      <c r="F4915" s="5">
        <v>7058</v>
      </c>
      <c r="G4915" s="5">
        <v>17530</v>
      </c>
      <c r="H4915" s="5">
        <v>10669</v>
      </c>
      <c r="I4915" s="5">
        <v>493</v>
      </c>
      <c r="J4915" s="5">
        <v>12</v>
      </c>
      <c r="K4915" s="5"/>
      <c r="L4915" s="5">
        <v>2367</v>
      </c>
      <c r="M4915" s="5">
        <v>871</v>
      </c>
      <c r="N4915" s="5">
        <v>1496</v>
      </c>
      <c r="O4915" s="5">
        <v>203040</v>
      </c>
      <c r="P4915" s="3"/>
      <c r="Q4915" s="3"/>
    </row>
    <row r="4916" spans="1:17" x14ac:dyDescent="0.2">
      <c r="A4916" s="2">
        <v>2011</v>
      </c>
      <c r="B4916" s="1" t="s">
        <v>647</v>
      </c>
      <c r="C4916" s="2" t="s">
        <v>648</v>
      </c>
      <c r="D4916" s="2">
        <v>301</v>
      </c>
      <c r="E4916" s="2">
        <v>28538</v>
      </c>
      <c r="F4916" s="2">
        <v>7573</v>
      </c>
      <c r="G4916" s="2">
        <v>18627</v>
      </c>
      <c r="H4916" s="2">
        <v>9911</v>
      </c>
      <c r="I4916" s="2">
        <v>477</v>
      </c>
      <c r="J4916" s="2">
        <v>9</v>
      </c>
      <c r="K4916" s="2"/>
      <c r="L4916" s="2">
        <v>2918</v>
      </c>
      <c r="M4916" s="2">
        <v>1002</v>
      </c>
      <c r="N4916" s="2">
        <v>1916</v>
      </c>
      <c r="O4916" s="2">
        <v>203040</v>
      </c>
      <c r="P4916" s="3"/>
      <c r="Q4916" s="3"/>
    </row>
    <row r="4917" spans="1:17" x14ac:dyDescent="0.2">
      <c r="A4917" s="5">
        <v>2012</v>
      </c>
      <c r="B4917" s="4" t="s">
        <v>647</v>
      </c>
      <c r="C4917" s="5" t="s">
        <v>648</v>
      </c>
      <c r="D4917" s="5">
        <v>668</v>
      </c>
      <c r="E4917" s="5">
        <v>30342</v>
      </c>
      <c r="F4917" s="5">
        <v>8615</v>
      </c>
      <c r="G4917" s="5">
        <v>20582</v>
      </c>
      <c r="H4917" s="5">
        <v>9760</v>
      </c>
      <c r="I4917" s="5">
        <v>524</v>
      </c>
      <c r="J4917" s="5">
        <v>8</v>
      </c>
      <c r="K4917" s="5"/>
      <c r="L4917" s="5">
        <v>2758</v>
      </c>
      <c r="M4917" s="5">
        <v>1009</v>
      </c>
      <c r="N4917" s="5">
        <v>1749</v>
      </c>
      <c r="O4917" s="5">
        <v>203040</v>
      </c>
      <c r="P4917" s="3"/>
      <c r="Q4917" s="3"/>
    </row>
    <row r="4918" spans="1:17" x14ac:dyDescent="0.2">
      <c r="A4918" s="2">
        <v>2013</v>
      </c>
      <c r="B4918" s="1" t="s">
        <v>647</v>
      </c>
      <c r="C4918" s="2" t="s">
        <v>648</v>
      </c>
      <c r="D4918" s="2">
        <v>1561</v>
      </c>
      <c r="E4918" s="2">
        <v>32483</v>
      </c>
      <c r="F4918" s="2">
        <v>9481</v>
      </c>
      <c r="G4918" s="2">
        <v>21194</v>
      </c>
      <c r="H4918" s="2">
        <v>11289</v>
      </c>
      <c r="I4918" s="2">
        <v>555</v>
      </c>
      <c r="J4918" s="2">
        <v>8</v>
      </c>
      <c r="K4918" s="2"/>
      <c r="L4918" s="2">
        <v>2965</v>
      </c>
      <c r="M4918" s="2">
        <v>1055</v>
      </c>
      <c r="N4918" s="2">
        <v>1910</v>
      </c>
      <c r="O4918" s="2">
        <v>203040</v>
      </c>
      <c r="P4918" s="3"/>
      <c r="Q4918" s="3"/>
    </row>
    <row r="4919" spans="1:17" x14ac:dyDescent="0.2">
      <c r="A4919" s="5">
        <v>2014</v>
      </c>
      <c r="B4919" s="4" t="s">
        <v>647</v>
      </c>
      <c r="C4919" s="5" t="s">
        <v>648</v>
      </c>
      <c r="D4919" s="5">
        <v>973</v>
      </c>
      <c r="E4919" s="5">
        <v>33241</v>
      </c>
      <c r="F4919" s="5">
        <v>9206</v>
      </c>
      <c r="G4919" s="5">
        <v>20833</v>
      </c>
      <c r="H4919" s="5">
        <v>12408</v>
      </c>
      <c r="I4919" s="5">
        <v>576</v>
      </c>
      <c r="J4919" s="5">
        <v>9</v>
      </c>
      <c r="K4919" s="5"/>
      <c r="L4919" s="5">
        <v>3134</v>
      </c>
      <c r="M4919" s="5">
        <v>1134</v>
      </c>
      <c r="N4919" s="5">
        <v>2000</v>
      </c>
      <c r="O4919" s="5">
        <v>203040</v>
      </c>
      <c r="P4919" s="3"/>
      <c r="Q4919" s="3"/>
    </row>
    <row r="4920" spans="1:17" x14ac:dyDescent="0.2">
      <c r="A4920" s="2">
        <v>2015</v>
      </c>
      <c r="B4920" s="1" t="s">
        <v>647</v>
      </c>
      <c r="C4920" s="2" t="s">
        <v>648</v>
      </c>
      <c r="D4920" s="2">
        <v>1101</v>
      </c>
      <c r="E4920" s="2">
        <v>34260</v>
      </c>
      <c r="F4920" s="2">
        <v>10173</v>
      </c>
      <c r="G4920" s="2">
        <v>22072</v>
      </c>
      <c r="H4920" s="2">
        <v>12188</v>
      </c>
      <c r="I4920" s="2">
        <v>570</v>
      </c>
      <c r="J4920" s="2">
        <v>8</v>
      </c>
      <c r="K4920" s="2"/>
      <c r="L4920" s="2">
        <v>2442</v>
      </c>
      <c r="M4920" s="2">
        <v>886</v>
      </c>
      <c r="N4920" s="2">
        <v>1556</v>
      </c>
      <c r="O4920" s="2">
        <v>203040</v>
      </c>
      <c r="P4920" s="3"/>
      <c r="Q4920" s="3"/>
    </row>
    <row r="4921" spans="1:17" x14ac:dyDescent="0.2">
      <c r="A4921" s="5">
        <v>2016</v>
      </c>
      <c r="B4921" s="4" t="s">
        <v>647</v>
      </c>
      <c r="C4921" s="5" t="s">
        <v>648</v>
      </c>
      <c r="D4921" s="5">
        <v>956</v>
      </c>
      <c r="E4921" s="5">
        <v>34892</v>
      </c>
      <c r="F4921" s="5">
        <v>10392</v>
      </c>
      <c r="G4921" s="5">
        <v>22483</v>
      </c>
      <c r="H4921" s="5">
        <v>12409</v>
      </c>
      <c r="I4921" s="5">
        <v>589</v>
      </c>
      <c r="J4921" s="5">
        <v>10</v>
      </c>
      <c r="K4921" s="5"/>
      <c r="L4921" s="5">
        <v>2582</v>
      </c>
      <c r="M4921" s="5">
        <v>914</v>
      </c>
      <c r="N4921" s="5">
        <v>1668</v>
      </c>
      <c r="O4921" s="5">
        <v>203040</v>
      </c>
      <c r="P4921" s="3"/>
      <c r="Q4921" s="3"/>
    </row>
    <row r="4922" spans="1:17" x14ac:dyDescent="0.2">
      <c r="A4922" s="2">
        <v>2017</v>
      </c>
      <c r="B4922" s="1" t="s">
        <v>647</v>
      </c>
      <c r="C4922" s="2" t="s">
        <v>648</v>
      </c>
      <c r="D4922" s="2">
        <v>690</v>
      </c>
      <c r="E4922" s="2">
        <v>35711</v>
      </c>
      <c r="F4922" s="2">
        <v>10016</v>
      </c>
      <c r="G4922" s="2">
        <v>19352</v>
      </c>
      <c r="H4922" s="2">
        <v>16359</v>
      </c>
      <c r="I4922" s="2">
        <v>587</v>
      </c>
      <c r="J4922" s="2">
        <v>13</v>
      </c>
      <c r="K4922" s="2"/>
      <c r="L4922" s="2">
        <v>3128</v>
      </c>
      <c r="M4922" s="2">
        <v>-2276</v>
      </c>
      <c r="N4922" s="2">
        <v>5404</v>
      </c>
      <c r="O4922" s="2">
        <v>203040</v>
      </c>
      <c r="P4922" s="3"/>
      <c r="Q4922" s="3"/>
    </row>
    <row r="4923" spans="1:17" x14ac:dyDescent="0.2">
      <c r="A4923" s="5">
        <v>2018</v>
      </c>
      <c r="B4923" s="4" t="s">
        <v>647</v>
      </c>
      <c r="C4923" s="5" t="s">
        <v>648</v>
      </c>
      <c r="D4923" s="5">
        <v>446</v>
      </c>
      <c r="E4923" s="5">
        <v>36239</v>
      </c>
      <c r="F4923" s="5">
        <v>11425</v>
      </c>
      <c r="G4923" s="5">
        <v>20877</v>
      </c>
      <c r="H4923" s="5">
        <v>15362</v>
      </c>
      <c r="I4923" s="5">
        <v>574</v>
      </c>
      <c r="J4923" s="5"/>
      <c r="K4923" s="5"/>
      <c r="L4923" s="5">
        <v>3469</v>
      </c>
      <c r="M4923" s="5">
        <v>803</v>
      </c>
      <c r="N4923" s="5">
        <v>2666</v>
      </c>
      <c r="O4923" s="5">
        <v>203040</v>
      </c>
      <c r="P4923" s="3"/>
      <c r="Q4923" s="3"/>
    </row>
    <row r="4924" spans="1:17" x14ac:dyDescent="0.2">
      <c r="A4924" s="2">
        <v>2019</v>
      </c>
      <c r="B4924" s="1" t="s">
        <v>647</v>
      </c>
      <c r="C4924" s="2" t="s">
        <v>648</v>
      </c>
      <c r="D4924" s="2">
        <v>668</v>
      </c>
      <c r="E4924" s="2">
        <v>37923</v>
      </c>
      <c r="F4924" s="2">
        <v>13014</v>
      </c>
      <c r="G4924" s="2">
        <v>22739</v>
      </c>
      <c r="H4924" s="2">
        <v>15184</v>
      </c>
      <c r="I4924" s="2">
        <v>620</v>
      </c>
      <c r="J4924" s="2"/>
      <c r="K4924" s="2"/>
      <c r="L4924" s="2">
        <v>3491</v>
      </c>
      <c r="M4924" s="2">
        <v>769</v>
      </c>
      <c r="N4924" s="2">
        <v>2722</v>
      </c>
      <c r="O4924" s="2">
        <v>203040</v>
      </c>
      <c r="P4924" s="3"/>
      <c r="Q4924" s="3"/>
    </row>
    <row r="4925" spans="1:17" x14ac:dyDescent="0.2">
      <c r="A4925" s="5">
        <v>2003</v>
      </c>
      <c r="B4925" s="4" t="s">
        <v>649</v>
      </c>
      <c r="C4925" s="5" t="s">
        <v>650</v>
      </c>
      <c r="D4925" s="5">
        <v>807.96500000000003</v>
      </c>
      <c r="E4925" s="5">
        <v>1877.2660000000001</v>
      </c>
      <c r="F4925" s="5">
        <v>0</v>
      </c>
      <c r="G4925" s="5">
        <v>461.41800000000001</v>
      </c>
      <c r="H4925" s="5">
        <v>1415.848</v>
      </c>
      <c r="I4925" s="5">
        <v>0.29199999999999998</v>
      </c>
      <c r="J4925" s="5">
        <v>13.704000000000001</v>
      </c>
      <c r="K4925" s="5">
        <v>0</v>
      </c>
      <c r="L4925" s="5">
        <v>170.45400000000001</v>
      </c>
      <c r="M4925" s="5">
        <v>18.367000000000001</v>
      </c>
      <c r="N4925" s="5">
        <v>152.08699999999999</v>
      </c>
      <c r="O4925" s="5">
        <v>452020</v>
      </c>
      <c r="P4925" s="3"/>
      <c r="Q4925" s="3"/>
    </row>
    <row r="4926" spans="1:17" x14ac:dyDescent="0.2">
      <c r="A4926" s="2">
        <v>2004</v>
      </c>
      <c r="B4926" s="1" t="s">
        <v>649</v>
      </c>
      <c r="C4926" s="2" t="s">
        <v>650</v>
      </c>
      <c r="D4926" s="2">
        <v>1169.9649999999999</v>
      </c>
      <c r="E4926" s="2">
        <v>2372.6469999999999</v>
      </c>
      <c r="F4926" s="2">
        <v>0</v>
      </c>
      <c r="G4926" s="2">
        <v>711.84299999999996</v>
      </c>
      <c r="H4926" s="2">
        <v>1660.8040000000001</v>
      </c>
      <c r="I4926" s="2">
        <v>9.7000000000000003E-2</v>
      </c>
      <c r="J4926" s="2">
        <v>24.248999999999999</v>
      </c>
      <c r="K4926" s="2">
        <v>0</v>
      </c>
      <c r="L4926" s="2">
        <v>276.22800000000001</v>
      </c>
      <c r="M4926" s="2">
        <v>50.473999999999997</v>
      </c>
      <c r="N4926" s="2">
        <v>225.75399999999999</v>
      </c>
      <c r="O4926" s="2">
        <v>452020</v>
      </c>
      <c r="P4926" s="3"/>
      <c r="Q4926" s="3"/>
    </row>
    <row r="4927" spans="1:17" x14ac:dyDescent="0.2">
      <c r="A4927" s="5">
        <v>2005</v>
      </c>
      <c r="B4927" s="4" t="s">
        <v>649</v>
      </c>
      <c r="C4927" s="5" t="s">
        <v>650</v>
      </c>
      <c r="D4927" s="5">
        <v>1461.431</v>
      </c>
      <c r="E4927" s="5">
        <v>3260.9650000000001</v>
      </c>
      <c r="F4927" s="5">
        <v>300</v>
      </c>
      <c r="G4927" s="5">
        <v>1337.5119999999999</v>
      </c>
      <c r="H4927" s="5">
        <v>1923.453</v>
      </c>
      <c r="I4927" s="5">
        <v>1.2829999999999999</v>
      </c>
      <c r="J4927" s="5">
        <v>41.518999999999998</v>
      </c>
      <c r="K4927" s="5">
        <v>0</v>
      </c>
      <c r="L4927" s="5">
        <v>350.27199999999999</v>
      </c>
      <c r="M4927" s="5">
        <v>83.82</v>
      </c>
      <c r="N4927" s="5">
        <v>266.452</v>
      </c>
      <c r="O4927" s="5">
        <v>452020</v>
      </c>
      <c r="P4927" s="3"/>
      <c r="Q4927" s="3"/>
    </row>
    <row r="4928" spans="1:17" x14ac:dyDescent="0.2">
      <c r="A4928" s="2">
        <v>2006</v>
      </c>
      <c r="B4928" s="1" t="s">
        <v>649</v>
      </c>
      <c r="C4928" s="2" t="s">
        <v>650</v>
      </c>
      <c r="D4928" s="2">
        <v>1427.0930000000001</v>
      </c>
      <c r="E4928" s="2">
        <v>3658.4780000000001</v>
      </c>
      <c r="F4928" s="2">
        <v>85.11</v>
      </c>
      <c r="G4928" s="2">
        <v>1669.4570000000001</v>
      </c>
      <c r="H4928" s="2">
        <v>1989.021</v>
      </c>
      <c r="I4928" s="2">
        <v>11.641999999999999</v>
      </c>
      <c r="J4928" s="2">
        <v>68.837000000000003</v>
      </c>
      <c r="K4928" s="2">
        <v>0</v>
      </c>
      <c r="L4928" s="2">
        <v>359.72800000000001</v>
      </c>
      <c r="M4928" s="2">
        <v>61.993000000000002</v>
      </c>
      <c r="N4928" s="2">
        <v>297.73500000000001</v>
      </c>
      <c r="O4928" s="2">
        <v>452020</v>
      </c>
      <c r="P4928" s="3"/>
      <c r="Q4928" s="3"/>
    </row>
    <row r="4929" spans="1:17" x14ac:dyDescent="0.2">
      <c r="A4929" s="5">
        <v>2007</v>
      </c>
      <c r="B4929" s="4" t="s">
        <v>649</v>
      </c>
      <c r="C4929" s="5" t="s">
        <v>650</v>
      </c>
      <c r="D4929" s="5">
        <v>1167.3430000000001</v>
      </c>
      <c r="E4929" s="5">
        <v>4070.9879999999998</v>
      </c>
      <c r="F4929" s="5">
        <v>172.6</v>
      </c>
      <c r="G4929" s="5">
        <v>2370.6489999999999</v>
      </c>
      <c r="H4929" s="5">
        <v>1700.3389999999999</v>
      </c>
      <c r="I4929" s="5">
        <v>7.99</v>
      </c>
      <c r="J4929" s="5">
        <v>64.61</v>
      </c>
      <c r="K4929" s="5">
        <v>0</v>
      </c>
      <c r="L4929" s="5">
        <v>382.69900000000001</v>
      </c>
      <c r="M4929" s="5">
        <v>72.960999999999999</v>
      </c>
      <c r="N4929" s="5">
        <v>309.738</v>
      </c>
      <c r="O4929" s="5">
        <v>452020</v>
      </c>
      <c r="P4929" s="3"/>
      <c r="Q4929" s="3"/>
    </row>
    <row r="4930" spans="1:17" x14ac:dyDescent="0.2">
      <c r="A4930" s="2">
        <v>2008</v>
      </c>
      <c r="B4930" s="1" t="s">
        <v>649</v>
      </c>
      <c r="C4930" s="2" t="s">
        <v>650</v>
      </c>
      <c r="D4930" s="2">
        <v>2604.2060000000001</v>
      </c>
      <c r="E4930" s="2">
        <v>5472.8190000000004</v>
      </c>
      <c r="F4930" s="2">
        <v>1265</v>
      </c>
      <c r="G4930" s="2">
        <v>3810.473</v>
      </c>
      <c r="H4930" s="2">
        <v>1662.346</v>
      </c>
      <c r="I4930" s="2">
        <v>26.864999999999998</v>
      </c>
      <c r="J4930" s="2">
        <v>57.61</v>
      </c>
      <c r="K4930" s="2">
        <v>0</v>
      </c>
      <c r="L4930" s="2">
        <v>44.829000000000001</v>
      </c>
      <c r="M4930" s="2">
        <v>-41.716000000000001</v>
      </c>
      <c r="N4930" s="2">
        <v>86.545000000000002</v>
      </c>
      <c r="O4930" s="2">
        <v>452020</v>
      </c>
      <c r="P4930" s="3"/>
      <c r="Q4930" s="3"/>
    </row>
    <row r="4931" spans="1:17" x14ac:dyDescent="0.2">
      <c r="A4931" s="5">
        <v>2009</v>
      </c>
      <c r="B4931" s="4" t="s">
        <v>649</v>
      </c>
      <c r="C4931" s="5" t="s">
        <v>650</v>
      </c>
      <c r="D4931" s="5">
        <v>3726.1</v>
      </c>
      <c r="E4931" s="5">
        <v>6494.4</v>
      </c>
      <c r="F4931" s="5">
        <v>1101.5</v>
      </c>
      <c r="G4931" s="5">
        <v>3963.9</v>
      </c>
      <c r="H4931" s="5">
        <v>2530.5</v>
      </c>
      <c r="I4931" s="5">
        <v>74.099999999999994</v>
      </c>
      <c r="J4931" s="5">
        <v>31.2</v>
      </c>
      <c r="K4931" s="5">
        <v>0</v>
      </c>
      <c r="L4931" s="5">
        <v>447</v>
      </c>
      <c r="M4931" s="5">
        <v>46.6</v>
      </c>
      <c r="N4931" s="5">
        <v>400.4</v>
      </c>
      <c r="O4931" s="5">
        <v>452020</v>
      </c>
      <c r="P4931" s="3"/>
      <c r="Q4931" s="3"/>
    </row>
    <row r="4932" spans="1:17" x14ac:dyDescent="0.2">
      <c r="A4932" s="2">
        <v>2010</v>
      </c>
      <c r="B4932" s="1" t="s">
        <v>649</v>
      </c>
      <c r="C4932" s="2" t="s">
        <v>650</v>
      </c>
      <c r="D4932" s="2">
        <v>5180</v>
      </c>
      <c r="E4932" s="2">
        <v>8498.7999999999993</v>
      </c>
      <c r="F4932" s="2">
        <v>1150.4000000000001</v>
      </c>
      <c r="G4932" s="2">
        <v>4654</v>
      </c>
      <c r="H4932" s="2">
        <v>3844.8</v>
      </c>
      <c r="I4932" s="2">
        <v>75.900000000000006</v>
      </c>
      <c r="J4932" s="2">
        <v>39.9</v>
      </c>
      <c r="K4932" s="2">
        <v>0</v>
      </c>
      <c r="L4932" s="2">
        <v>794.1</v>
      </c>
      <c r="M4932" s="2">
        <v>121</v>
      </c>
      <c r="N4932" s="2">
        <v>673.1</v>
      </c>
      <c r="O4932" s="2">
        <v>452020</v>
      </c>
      <c r="P4932" s="3"/>
      <c r="Q4932" s="3"/>
    </row>
    <row r="4933" spans="1:17" x14ac:dyDescent="0.2">
      <c r="A4933" s="5">
        <v>2011</v>
      </c>
      <c r="B4933" s="4" t="s">
        <v>649</v>
      </c>
      <c r="C4933" s="5" t="s">
        <v>650</v>
      </c>
      <c r="D4933" s="5">
        <v>5407.1</v>
      </c>
      <c r="E4933" s="5">
        <v>9532.2999999999993</v>
      </c>
      <c r="F4933" s="5">
        <v>1202.3</v>
      </c>
      <c r="G4933" s="5">
        <v>5176.1000000000004</v>
      </c>
      <c r="H4933" s="5">
        <v>4356.2</v>
      </c>
      <c r="I4933" s="5">
        <v>79.7</v>
      </c>
      <c r="J4933" s="5">
        <v>38.200000000000003</v>
      </c>
      <c r="K4933" s="5">
        <v>0</v>
      </c>
      <c r="L4933" s="5">
        <v>712.4</v>
      </c>
      <c r="M4933" s="5">
        <v>107</v>
      </c>
      <c r="N4933" s="5">
        <v>605.4</v>
      </c>
      <c r="O4933" s="5">
        <v>452020</v>
      </c>
      <c r="P4933" s="3"/>
      <c r="Q4933" s="3"/>
    </row>
    <row r="4934" spans="1:17" x14ac:dyDescent="0.2">
      <c r="A4934" s="2">
        <v>2012</v>
      </c>
      <c r="B4934" s="1" t="s">
        <v>649</v>
      </c>
      <c r="C4934" s="2" t="s">
        <v>650</v>
      </c>
      <c r="D4934" s="2">
        <v>6961.5</v>
      </c>
      <c r="E4934" s="2">
        <v>11242.4</v>
      </c>
      <c r="F4934" s="2">
        <v>2252.4</v>
      </c>
      <c r="G4934" s="2">
        <v>6524.9</v>
      </c>
      <c r="H4934" s="2">
        <v>4717.5</v>
      </c>
      <c r="I4934" s="2">
        <v>92.8</v>
      </c>
      <c r="J4934" s="2">
        <v>42.2</v>
      </c>
      <c r="K4934" s="2">
        <v>0</v>
      </c>
      <c r="L4934" s="2">
        <v>566.6</v>
      </c>
      <c r="M4934" s="2">
        <v>61.3</v>
      </c>
      <c r="N4934" s="2">
        <v>505.3</v>
      </c>
      <c r="O4934" s="2">
        <v>452020</v>
      </c>
      <c r="P4934" s="3"/>
      <c r="Q4934" s="3"/>
    </row>
    <row r="4935" spans="1:17" x14ac:dyDescent="0.2">
      <c r="A4935" s="5">
        <v>2013</v>
      </c>
      <c r="B4935" s="4" t="s">
        <v>649</v>
      </c>
      <c r="C4935" s="5" t="s">
        <v>650</v>
      </c>
      <c r="D4935" s="5">
        <v>5003.3</v>
      </c>
      <c r="E4935" s="5">
        <v>9219.2000000000007</v>
      </c>
      <c r="F4935" s="5">
        <v>995.5</v>
      </c>
      <c r="G4935" s="5">
        <v>5432.7</v>
      </c>
      <c r="H4935" s="5">
        <v>3786.5</v>
      </c>
      <c r="I4935" s="5">
        <v>36.1</v>
      </c>
      <c r="J4935" s="5">
        <v>34.9</v>
      </c>
      <c r="K4935" s="5">
        <v>0</v>
      </c>
      <c r="L4935" s="5">
        <v>740.7</v>
      </c>
      <c r="M4935" s="5">
        <v>103.2</v>
      </c>
      <c r="N4935" s="5">
        <v>637.5</v>
      </c>
      <c r="O4935" s="5">
        <v>452020</v>
      </c>
      <c r="P4935" s="3"/>
      <c r="Q4935" s="3"/>
    </row>
    <row r="4936" spans="1:17" x14ac:dyDescent="0.2">
      <c r="A4936" s="2">
        <v>2014</v>
      </c>
      <c r="B4936" s="1" t="s">
        <v>649</v>
      </c>
      <c r="C4936" s="2" t="s">
        <v>650</v>
      </c>
      <c r="D4936" s="2">
        <v>5329</v>
      </c>
      <c r="E4936" s="2">
        <v>9401.2000000000007</v>
      </c>
      <c r="F4936" s="2">
        <v>1487.5</v>
      </c>
      <c r="G4936" s="2">
        <v>5987.1</v>
      </c>
      <c r="H4936" s="2">
        <v>3414.1</v>
      </c>
      <c r="I4936" s="2">
        <v>42</v>
      </c>
      <c r="J4936" s="2">
        <v>36.6</v>
      </c>
      <c r="K4936" s="2">
        <v>0</v>
      </c>
      <c r="L4936" s="2">
        <v>712.8</v>
      </c>
      <c r="M4936" s="2">
        <v>152.9</v>
      </c>
      <c r="N4936" s="2">
        <v>559.9</v>
      </c>
      <c r="O4936" s="2">
        <v>452020</v>
      </c>
      <c r="P4936" s="3"/>
      <c r="Q4936" s="3"/>
    </row>
    <row r="4937" spans="1:17" x14ac:dyDescent="0.2">
      <c r="A4937" s="5">
        <v>2015</v>
      </c>
      <c r="B4937" s="4" t="s">
        <v>649</v>
      </c>
      <c r="C4937" s="5" t="s">
        <v>650</v>
      </c>
      <c r="D4937" s="5">
        <v>5308</v>
      </c>
      <c r="E4937" s="5">
        <v>10037</v>
      </c>
      <c r="F4937" s="5">
        <v>1490</v>
      </c>
      <c r="G4937" s="5">
        <v>7156</v>
      </c>
      <c r="H4937" s="5">
        <v>2881</v>
      </c>
      <c r="I4937" s="5">
        <v>49</v>
      </c>
      <c r="J4937" s="5">
        <v>46</v>
      </c>
      <c r="K4937" s="5">
        <v>0</v>
      </c>
      <c r="L4937" s="5">
        <v>345</v>
      </c>
      <c r="M4937" s="5">
        <v>116</v>
      </c>
      <c r="N4937" s="5">
        <v>229</v>
      </c>
      <c r="O4937" s="5">
        <v>452020</v>
      </c>
      <c r="P4937" s="3"/>
      <c r="Q4937" s="3"/>
    </row>
    <row r="4938" spans="1:17" x14ac:dyDescent="0.2">
      <c r="A4938" s="2">
        <v>2016</v>
      </c>
      <c r="B4938" s="1" t="s">
        <v>649</v>
      </c>
      <c r="C4938" s="2" t="s">
        <v>650</v>
      </c>
      <c r="D4938" s="2">
        <v>4928</v>
      </c>
      <c r="E4938" s="2">
        <v>9493</v>
      </c>
      <c r="F4938" s="2">
        <v>1623</v>
      </c>
      <c r="G4938" s="2">
        <v>6713</v>
      </c>
      <c r="H4938" s="2">
        <v>2780</v>
      </c>
      <c r="I4938" s="2">
        <v>52</v>
      </c>
      <c r="J4938" s="2">
        <v>44</v>
      </c>
      <c r="K4938" s="2">
        <v>0</v>
      </c>
      <c r="L4938" s="2">
        <v>665</v>
      </c>
      <c r="M4938" s="2">
        <v>156</v>
      </c>
      <c r="N4938" s="2">
        <v>509</v>
      </c>
      <c r="O4938" s="2">
        <v>452020</v>
      </c>
      <c r="P4938" s="3"/>
      <c r="Q4938" s="3"/>
    </row>
    <row r="4939" spans="1:17" x14ac:dyDescent="0.2">
      <c r="A4939" s="5">
        <v>2017</v>
      </c>
      <c r="B4939" s="4" t="s">
        <v>649</v>
      </c>
      <c r="C4939" s="5" t="s">
        <v>650</v>
      </c>
      <c r="D4939" s="5">
        <v>5397</v>
      </c>
      <c r="E4939" s="5">
        <v>9865</v>
      </c>
      <c r="F4939" s="5">
        <v>1541</v>
      </c>
      <c r="G4939" s="5">
        <v>7798</v>
      </c>
      <c r="H4939" s="5">
        <v>2067</v>
      </c>
      <c r="I4939" s="5">
        <v>62</v>
      </c>
      <c r="J4939" s="5">
        <v>79</v>
      </c>
      <c r="K4939" s="5">
        <v>0</v>
      </c>
      <c r="L4939" s="5">
        <v>1166</v>
      </c>
      <c r="M4939" s="5">
        <v>1090</v>
      </c>
      <c r="N4939" s="5">
        <v>76</v>
      </c>
      <c r="O4939" s="5">
        <v>452020</v>
      </c>
      <c r="P4939" s="3"/>
      <c r="Q4939" s="3"/>
    </row>
    <row r="4940" spans="1:17" x14ac:dyDescent="0.2">
      <c r="A4940" s="2">
        <v>2018</v>
      </c>
      <c r="B4940" s="1" t="s">
        <v>649</v>
      </c>
      <c r="C4940" s="2" t="s">
        <v>650</v>
      </c>
      <c r="D4940" s="2">
        <v>3905</v>
      </c>
      <c r="E4940" s="2">
        <v>8741</v>
      </c>
      <c r="F4940" s="2">
        <v>1544</v>
      </c>
      <c r="G4940" s="2">
        <v>7651</v>
      </c>
      <c r="H4940" s="2">
        <v>1090</v>
      </c>
      <c r="I4940" s="2">
        <v>58</v>
      </c>
      <c r="J4940" s="2">
        <v>88</v>
      </c>
      <c r="K4940" s="2">
        <v>0</v>
      </c>
      <c r="L4940" s="2">
        <v>1268</v>
      </c>
      <c r="M4940" s="2">
        <v>99</v>
      </c>
      <c r="N4940" s="2">
        <v>1169</v>
      </c>
      <c r="O4940" s="2">
        <v>452020</v>
      </c>
      <c r="P4940" s="3"/>
      <c r="Q4940" s="3"/>
    </row>
    <row r="4941" spans="1:17" x14ac:dyDescent="0.2">
      <c r="A4941" s="5">
        <v>2004</v>
      </c>
      <c r="B4941" s="4" t="s">
        <v>651</v>
      </c>
      <c r="C4941" s="5" t="s">
        <v>652</v>
      </c>
      <c r="D4941" s="5">
        <v>15220</v>
      </c>
      <c r="E4941" s="5">
        <v>45276.7</v>
      </c>
      <c r="F4941" s="5"/>
      <c r="G4941" s="5">
        <v>41981.1</v>
      </c>
      <c r="H4941" s="5">
        <v>3295.6</v>
      </c>
      <c r="I4941" s="5"/>
      <c r="J4941" s="5"/>
      <c r="K4941" s="5">
        <v>0</v>
      </c>
      <c r="L4941" s="5">
        <v>754.5</v>
      </c>
      <c r="M4941" s="5">
        <v>249.7</v>
      </c>
      <c r="N4941" s="5">
        <v>505.6</v>
      </c>
      <c r="O4941" s="5">
        <v>402030</v>
      </c>
      <c r="P4941" s="3"/>
      <c r="Q4941" s="3"/>
    </row>
    <row r="4942" spans="1:17" x14ac:dyDescent="0.2">
      <c r="A4942" s="2">
        <v>2005</v>
      </c>
      <c r="B4942" s="1" t="s">
        <v>651</v>
      </c>
      <c r="C4942" s="2" t="s">
        <v>652</v>
      </c>
      <c r="D4942" s="2">
        <v>19031.900000000001</v>
      </c>
      <c r="E4942" s="2">
        <v>53413.8</v>
      </c>
      <c r="F4942" s="2"/>
      <c r="G4942" s="2">
        <v>49813</v>
      </c>
      <c r="H4942" s="2">
        <v>3600.8</v>
      </c>
      <c r="I4942" s="2"/>
      <c r="J4942" s="2"/>
      <c r="K4942" s="2">
        <v>0</v>
      </c>
      <c r="L4942" s="2">
        <v>887.8</v>
      </c>
      <c r="M4942" s="2">
        <v>303.39999999999998</v>
      </c>
      <c r="N4942" s="2">
        <v>584.4</v>
      </c>
      <c r="O4942" s="2">
        <v>402030</v>
      </c>
      <c r="P4942" s="3"/>
      <c r="Q4942" s="3"/>
    </row>
    <row r="4943" spans="1:17" x14ac:dyDescent="0.2">
      <c r="A4943" s="5">
        <v>2006</v>
      </c>
      <c r="B4943" s="4" t="s">
        <v>651</v>
      </c>
      <c r="C4943" s="5" t="s">
        <v>652</v>
      </c>
      <c r="D4943" s="5">
        <v>21751.3</v>
      </c>
      <c r="E4943" s="5">
        <v>60712.2</v>
      </c>
      <c r="F4943" s="5"/>
      <c r="G4943" s="5">
        <v>56768.3</v>
      </c>
      <c r="H4943" s="5">
        <v>3943.9</v>
      </c>
      <c r="I4943" s="5"/>
      <c r="J4943" s="5"/>
      <c r="K4943" s="5">
        <v>0</v>
      </c>
      <c r="L4943" s="5">
        <v>1024.2</v>
      </c>
      <c r="M4943" s="5">
        <v>358.8</v>
      </c>
      <c r="N4943" s="5">
        <v>665.4</v>
      </c>
      <c r="O4943" s="5">
        <v>402030</v>
      </c>
      <c r="P4943" s="3"/>
      <c r="Q4943" s="3"/>
    </row>
    <row r="4944" spans="1:17" x14ac:dyDescent="0.2">
      <c r="A4944" s="2">
        <v>2007</v>
      </c>
      <c r="B4944" s="1" t="s">
        <v>651</v>
      </c>
      <c r="C4944" s="2" t="s">
        <v>652</v>
      </c>
      <c r="D4944" s="2">
        <v>28993.8</v>
      </c>
      <c r="E4944" s="2">
        <v>67611.199999999997</v>
      </c>
      <c r="F4944" s="2"/>
      <c r="G4944" s="2">
        <v>63102.1</v>
      </c>
      <c r="H4944" s="2">
        <v>4509.1000000000004</v>
      </c>
      <c r="I4944" s="2"/>
      <c r="J4944" s="2"/>
      <c r="K4944" s="2">
        <v>0</v>
      </c>
      <c r="L4944" s="2">
        <v>1060.8</v>
      </c>
      <c r="M4944" s="2">
        <v>333.9</v>
      </c>
      <c r="N4944" s="2">
        <v>726.9</v>
      </c>
      <c r="O4944" s="2">
        <v>402030</v>
      </c>
      <c r="P4944" s="3"/>
      <c r="Q4944" s="3"/>
    </row>
    <row r="4945" spans="1:17" x14ac:dyDescent="0.2">
      <c r="A4945" s="5">
        <v>2008</v>
      </c>
      <c r="B4945" s="4" t="s">
        <v>651</v>
      </c>
      <c r="C4945" s="5" t="s">
        <v>652</v>
      </c>
      <c r="D4945" s="5">
        <v>28942</v>
      </c>
      <c r="E4945" s="5">
        <v>82053.600000000006</v>
      </c>
      <c r="F4945" s="5"/>
      <c r="G4945" s="5">
        <v>75664.2</v>
      </c>
      <c r="H4945" s="5">
        <v>6389.4</v>
      </c>
      <c r="I4945" s="5"/>
      <c r="J4945" s="5"/>
      <c r="K4945" s="5">
        <v>0</v>
      </c>
      <c r="L4945" s="5">
        <v>1275.7</v>
      </c>
      <c r="M4945" s="5">
        <v>480.9</v>
      </c>
      <c r="N4945" s="5">
        <v>794.8</v>
      </c>
      <c r="O4945" s="5">
        <v>402030</v>
      </c>
      <c r="P4945" s="3"/>
      <c r="Q4945" s="3"/>
    </row>
    <row r="4946" spans="1:17" x14ac:dyDescent="0.2">
      <c r="A4946" s="2">
        <v>2009</v>
      </c>
      <c r="B4946" s="1" t="s">
        <v>651</v>
      </c>
      <c r="C4946" s="2" t="s">
        <v>652</v>
      </c>
      <c r="D4946" s="2">
        <v>30620</v>
      </c>
      <c r="E4946" s="2">
        <v>82141.5</v>
      </c>
      <c r="F4946" s="2"/>
      <c r="G4946" s="2">
        <v>75829.399999999994</v>
      </c>
      <c r="H4946" s="2">
        <v>6312.1</v>
      </c>
      <c r="I4946" s="2"/>
      <c r="J4946" s="2"/>
      <c r="K4946" s="2">
        <v>0</v>
      </c>
      <c r="L4946" s="2">
        <v>1255.2</v>
      </c>
      <c r="M4946" s="2">
        <v>391</v>
      </c>
      <c r="N4946" s="2">
        <v>864.2</v>
      </c>
      <c r="O4946" s="2">
        <v>402030</v>
      </c>
      <c r="P4946" s="3"/>
      <c r="Q4946" s="3"/>
    </row>
    <row r="4947" spans="1:17" x14ac:dyDescent="0.2">
      <c r="A4947" s="5">
        <v>2010</v>
      </c>
      <c r="B4947" s="4" t="s">
        <v>651</v>
      </c>
      <c r="C4947" s="5" t="s">
        <v>652</v>
      </c>
      <c r="D4947" s="5">
        <v>29254</v>
      </c>
      <c r="E4947" s="5">
        <v>83843.899999999994</v>
      </c>
      <c r="F4947" s="5"/>
      <c r="G4947" s="5">
        <v>77013.600000000006</v>
      </c>
      <c r="H4947" s="5">
        <v>6830.3</v>
      </c>
      <c r="I4947" s="5"/>
      <c r="J4947" s="5"/>
      <c r="K4947" s="5">
        <v>0</v>
      </c>
      <c r="L4947" s="5">
        <v>989.8</v>
      </c>
      <c r="M4947" s="5">
        <v>320.3</v>
      </c>
      <c r="N4947" s="5">
        <v>669.5</v>
      </c>
      <c r="O4947" s="5">
        <v>402030</v>
      </c>
      <c r="P4947" s="3"/>
      <c r="Q4947" s="3"/>
    </row>
    <row r="4948" spans="1:17" x14ac:dyDescent="0.2">
      <c r="A4948" s="2">
        <v>2011</v>
      </c>
      <c r="B4948" s="1" t="s">
        <v>651</v>
      </c>
      <c r="C4948" s="2" t="s">
        <v>652</v>
      </c>
      <c r="D4948" s="2">
        <v>34581.599999999999</v>
      </c>
      <c r="E4948" s="2">
        <v>100223.7</v>
      </c>
      <c r="F4948" s="2"/>
      <c r="G4948" s="2">
        <v>93106.4</v>
      </c>
      <c r="H4948" s="2">
        <v>7117.3</v>
      </c>
      <c r="I4948" s="2"/>
      <c r="J4948" s="2"/>
      <c r="K4948" s="2">
        <v>0</v>
      </c>
      <c r="L4948" s="2">
        <v>883.7</v>
      </c>
      <c r="M4948" s="2">
        <v>280.10000000000002</v>
      </c>
      <c r="N4948" s="2">
        <v>603.6</v>
      </c>
      <c r="O4948" s="2">
        <v>402030</v>
      </c>
      <c r="P4948" s="3"/>
      <c r="Q4948" s="3"/>
    </row>
    <row r="4949" spans="1:17" x14ac:dyDescent="0.2">
      <c r="A4949" s="5">
        <v>2012</v>
      </c>
      <c r="B4949" s="4" t="s">
        <v>651</v>
      </c>
      <c r="C4949" s="5" t="s">
        <v>652</v>
      </c>
      <c r="D4949" s="5">
        <v>30236.7</v>
      </c>
      <c r="E4949" s="5">
        <v>97463.8</v>
      </c>
      <c r="F4949" s="5"/>
      <c r="G4949" s="5">
        <v>89936.8</v>
      </c>
      <c r="H4949" s="5">
        <v>7527</v>
      </c>
      <c r="I4949" s="5"/>
      <c r="J4949" s="5"/>
      <c r="K4949" s="5">
        <v>0</v>
      </c>
      <c r="L4949" s="5">
        <v>992.3</v>
      </c>
      <c r="M4949" s="5">
        <v>305</v>
      </c>
      <c r="N4949" s="5">
        <v>687.3</v>
      </c>
      <c r="O4949" s="5">
        <v>402030</v>
      </c>
      <c r="P4949" s="3"/>
      <c r="Q4949" s="3"/>
    </row>
    <row r="4950" spans="1:17" x14ac:dyDescent="0.2">
      <c r="A4950" s="2">
        <v>2013</v>
      </c>
      <c r="B4950" s="1" t="s">
        <v>651</v>
      </c>
      <c r="C4950" s="2" t="s">
        <v>652</v>
      </c>
      <c r="D4950" s="2">
        <v>36000.9</v>
      </c>
      <c r="E4950" s="2">
        <v>102947.3</v>
      </c>
      <c r="F4950" s="2"/>
      <c r="G4950" s="2">
        <v>95035.3</v>
      </c>
      <c r="H4950" s="2">
        <v>7912</v>
      </c>
      <c r="I4950" s="2"/>
      <c r="J4950" s="2"/>
      <c r="K4950" s="2">
        <v>0</v>
      </c>
      <c r="L4950" s="2">
        <v>1075.5</v>
      </c>
      <c r="M4950" s="2">
        <v>344.2</v>
      </c>
      <c r="N4950" s="2">
        <v>731.3</v>
      </c>
      <c r="O4950" s="2">
        <v>402030</v>
      </c>
      <c r="P4950" s="3"/>
      <c r="Q4950" s="3"/>
    </row>
    <row r="4951" spans="1:17" x14ac:dyDescent="0.2">
      <c r="A4951" s="5">
        <v>2014</v>
      </c>
      <c r="B4951" s="4" t="s">
        <v>651</v>
      </c>
      <c r="C4951" s="5" t="s">
        <v>652</v>
      </c>
      <c r="D4951" s="5">
        <v>36427.9</v>
      </c>
      <c r="E4951" s="5">
        <v>109946.5</v>
      </c>
      <c r="F4951" s="5"/>
      <c r="G4951" s="5">
        <v>101497.60000000001</v>
      </c>
      <c r="H4951" s="5">
        <v>8448.9</v>
      </c>
      <c r="I4951" s="5"/>
      <c r="J4951" s="5"/>
      <c r="K4951" s="5">
        <v>0</v>
      </c>
      <c r="L4951" s="5">
        <v>1190.2</v>
      </c>
      <c r="M4951" s="5">
        <v>378.4</v>
      </c>
      <c r="N4951" s="5">
        <v>811.8</v>
      </c>
      <c r="O4951" s="5">
        <v>402030</v>
      </c>
      <c r="P4951" s="3"/>
      <c r="Q4951" s="3"/>
    </row>
    <row r="4952" spans="1:17" x14ac:dyDescent="0.2">
      <c r="A4952" s="2">
        <v>2015</v>
      </c>
      <c r="B4952" s="1" t="s">
        <v>651</v>
      </c>
      <c r="C4952" s="2" t="s">
        <v>652</v>
      </c>
      <c r="D4952" s="2">
        <v>38600.400000000001</v>
      </c>
      <c r="E4952" s="2">
        <v>116749.6</v>
      </c>
      <c r="F4952" s="2"/>
      <c r="G4952" s="2">
        <v>108043.7</v>
      </c>
      <c r="H4952" s="2">
        <v>8705.9</v>
      </c>
      <c r="I4952" s="2"/>
      <c r="J4952" s="2"/>
      <c r="K4952" s="2">
        <v>0</v>
      </c>
      <c r="L4952" s="2">
        <v>1465</v>
      </c>
      <c r="M4952" s="2">
        <v>491.2</v>
      </c>
      <c r="N4952" s="2">
        <v>973.8</v>
      </c>
      <c r="O4952" s="2">
        <v>402030</v>
      </c>
      <c r="P4952" s="3"/>
      <c r="Q4952" s="3"/>
    </row>
    <row r="4953" spans="1:17" x14ac:dyDescent="0.2">
      <c r="A4953" s="5">
        <v>2016</v>
      </c>
      <c r="B4953" s="4" t="s">
        <v>651</v>
      </c>
      <c r="C4953" s="5" t="s">
        <v>652</v>
      </c>
      <c r="D4953" s="5">
        <v>38781.1</v>
      </c>
      <c r="E4953" s="5">
        <v>123926.9</v>
      </c>
      <c r="F4953" s="5"/>
      <c r="G4953" s="5">
        <v>114156.5</v>
      </c>
      <c r="H4953" s="5">
        <v>9770.4</v>
      </c>
      <c r="I4953" s="5"/>
      <c r="J4953" s="5"/>
      <c r="K4953" s="5">
        <v>0</v>
      </c>
      <c r="L4953" s="5">
        <v>1517.1</v>
      </c>
      <c r="M4953" s="5">
        <v>484.6</v>
      </c>
      <c r="N4953" s="5">
        <v>1032.5</v>
      </c>
      <c r="O4953" s="5">
        <v>402030</v>
      </c>
      <c r="P4953" s="3"/>
      <c r="Q4953" s="3"/>
    </row>
    <row r="4954" spans="1:17" x14ac:dyDescent="0.2">
      <c r="A4954" s="2">
        <v>2017</v>
      </c>
      <c r="B4954" s="1" t="s">
        <v>651</v>
      </c>
      <c r="C4954" s="2" t="s">
        <v>652</v>
      </c>
      <c r="D4954" s="2">
        <v>51933.4</v>
      </c>
      <c r="E4954" s="2">
        <v>138590.5</v>
      </c>
      <c r="F4954" s="2"/>
      <c r="G4954" s="2">
        <v>128374.3</v>
      </c>
      <c r="H4954" s="2">
        <v>10216.200000000001</v>
      </c>
      <c r="I4954" s="2"/>
      <c r="J4954" s="2"/>
      <c r="K4954" s="2">
        <v>0</v>
      </c>
      <c r="L4954" s="2">
        <v>1633.9</v>
      </c>
      <c r="M4954" s="2">
        <v>434.9</v>
      </c>
      <c r="N4954" s="2">
        <v>1199</v>
      </c>
      <c r="O4954" s="2">
        <v>402030</v>
      </c>
      <c r="P4954" s="3"/>
      <c r="Q4954" s="3"/>
    </row>
    <row r="4955" spans="1:17" x14ac:dyDescent="0.2">
      <c r="A4955" s="5">
        <v>2018</v>
      </c>
      <c r="B4955" s="4" t="s">
        <v>651</v>
      </c>
      <c r="C4955" s="5" t="s">
        <v>652</v>
      </c>
      <c r="D4955" s="5">
        <v>40091.199999999997</v>
      </c>
      <c r="E4955" s="5">
        <v>132212.5</v>
      </c>
      <c r="F4955" s="5"/>
      <c r="G4955" s="5">
        <v>121704.2</v>
      </c>
      <c r="H4955" s="5">
        <v>10508.3</v>
      </c>
      <c r="I4955" s="5"/>
      <c r="J4955" s="5"/>
      <c r="K4955" s="5">
        <v>0</v>
      </c>
      <c r="L4955" s="5">
        <v>1957.8</v>
      </c>
      <c r="M4955" s="5">
        <v>401.4</v>
      </c>
      <c r="N4955" s="5">
        <v>1556.4</v>
      </c>
      <c r="O4955" s="5">
        <v>402030</v>
      </c>
      <c r="P4955" s="3"/>
      <c r="Q4955" s="3"/>
    </row>
    <row r="4956" spans="1:17" x14ac:dyDescent="0.2">
      <c r="A4956" s="2">
        <v>2019</v>
      </c>
      <c r="B4956" s="1" t="s">
        <v>651</v>
      </c>
      <c r="C4956" s="2" t="s">
        <v>652</v>
      </c>
      <c r="D4956" s="2">
        <v>43935.1</v>
      </c>
      <c r="E4956" s="2">
        <v>136828.4</v>
      </c>
      <c r="F4956" s="2"/>
      <c r="G4956" s="2">
        <v>125737.4</v>
      </c>
      <c r="H4956" s="2">
        <v>11091</v>
      </c>
      <c r="I4956" s="2"/>
      <c r="J4956" s="2"/>
      <c r="K4956" s="2">
        <v>0</v>
      </c>
      <c r="L4956" s="2">
        <v>1944.1</v>
      </c>
      <c r="M4956" s="2">
        <v>451.9</v>
      </c>
      <c r="N4956" s="2">
        <v>1492.2</v>
      </c>
      <c r="O4956" s="2">
        <v>402030</v>
      </c>
      <c r="P4956" s="3"/>
      <c r="Q4956" s="3"/>
    </row>
    <row r="4957" spans="1:17" x14ac:dyDescent="0.2">
      <c r="A4957" s="5">
        <v>2004</v>
      </c>
      <c r="B4957" s="4" t="s">
        <v>653</v>
      </c>
      <c r="C4957" s="5" t="s">
        <v>654</v>
      </c>
      <c r="D4957" s="5">
        <v>779.04899999999998</v>
      </c>
      <c r="E4957" s="5">
        <v>6133.2070000000003</v>
      </c>
      <c r="F4957" s="5">
        <v>923.55</v>
      </c>
      <c r="G4957" s="5">
        <v>2503.9090000000001</v>
      </c>
      <c r="H4957" s="5">
        <v>3455.9850000000001</v>
      </c>
      <c r="I4957" s="5">
        <v>29.335000000000001</v>
      </c>
      <c r="J4957" s="5">
        <v>6.9829999999999997</v>
      </c>
      <c r="K4957" s="5">
        <v>80.894000000000005</v>
      </c>
      <c r="L4957" s="5">
        <v>1812.17</v>
      </c>
      <c r="M4957" s="5">
        <v>609.79100000000005</v>
      </c>
      <c r="N4957" s="5">
        <v>1121.4849999999999</v>
      </c>
      <c r="O4957" s="5">
        <v>151040</v>
      </c>
      <c r="P4957" s="3"/>
      <c r="Q4957" s="3"/>
    </row>
    <row r="4958" spans="1:17" x14ac:dyDescent="0.2">
      <c r="A4958" s="2">
        <v>2005</v>
      </c>
      <c r="B4958" s="1" t="s">
        <v>653</v>
      </c>
      <c r="C4958" s="2" t="s">
        <v>654</v>
      </c>
      <c r="D4958" s="2">
        <v>1837.51</v>
      </c>
      <c r="E4958" s="2">
        <v>7138.7870000000003</v>
      </c>
      <c r="F4958" s="2">
        <v>923.55</v>
      </c>
      <c r="G4958" s="2">
        <v>2664.9090000000001</v>
      </c>
      <c r="H4958" s="2">
        <v>4279.7879999999996</v>
      </c>
      <c r="I4958" s="2">
        <v>36.570999999999998</v>
      </c>
      <c r="J4958" s="2">
        <v>32.369999999999997</v>
      </c>
      <c r="K4958" s="2">
        <v>110.67400000000001</v>
      </c>
      <c r="L4958" s="2">
        <v>2127.0419999999999</v>
      </c>
      <c r="M4958" s="2">
        <v>706.08399999999995</v>
      </c>
      <c r="N4958" s="2">
        <v>1310.2840000000001</v>
      </c>
      <c r="O4958" s="2">
        <v>151040</v>
      </c>
      <c r="P4958" s="3"/>
      <c r="Q4958" s="3"/>
    </row>
    <row r="4959" spans="1:17" x14ac:dyDescent="0.2">
      <c r="A4959" s="5">
        <v>2006</v>
      </c>
      <c r="B4959" s="4" t="s">
        <v>653</v>
      </c>
      <c r="C4959" s="5" t="s">
        <v>654</v>
      </c>
      <c r="D4959" s="5">
        <v>2196.2840000000001</v>
      </c>
      <c r="E4959" s="5">
        <v>7884.9889999999996</v>
      </c>
      <c r="F4959" s="5">
        <v>922.3</v>
      </c>
      <c r="G4959" s="5">
        <v>2820.4119999999998</v>
      </c>
      <c r="H4959" s="5">
        <v>4825.9889999999996</v>
      </c>
      <c r="I4959" s="5">
        <v>40.350999999999999</v>
      </c>
      <c r="J4959" s="5">
        <v>77.715999999999994</v>
      </c>
      <c r="K4959" s="5">
        <v>219.221</v>
      </c>
      <c r="L4959" s="5">
        <v>2913.0390000000002</v>
      </c>
      <c r="M4959" s="5">
        <v>936.13699999999994</v>
      </c>
      <c r="N4959" s="5">
        <v>1757.681</v>
      </c>
      <c r="O4959" s="5">
        <v>151040</v>
      </c>
      <c r="P4959" s="3"/>
      <c r="Q4959" s="3"/>
    </row>
    <row r="4960" spans="1:17" x14ac:dyDescent="0.2">
      <c r="A4960" s="2">
        <v>2007</v>
      </c>
      <c r="B4960" s="1" t="s">
        <v>653</v>
      </c>
      <c r="C4960" s="2" t="s">
        <v>654</v>
      </c>
      <c r="D4960" s="2">
        <v>1576.393</v>
      </c>
      <c r="E4960" s="2">
        <v>9826.1219999999994</v>
      </c>
      <c r="F4960" s="2">
        <v>2250.3000000000002</v>
      </c>
      <c r="G4960" s="2">
        <v>4425.759</v>
      </c>
      <c r="H4960" s="2">
        <v>5112.9170000000004</v>
      </c>
      <c r="I4960" s="2">
        <v>54.805999999999997</v>
      </c>
      <c r="J4960" s="2">
        <v>45.637</v>
      </c>
      <c r="K4960" s="2">
        <v>293.50099999999998</v>
      </c>
      <c r="L4960" s="2">
        <v>2546.8159999999998</v>
      </c>
      <c r="M4960" s="2">
        <v>781.36800000000005</v>
      </c>
      <c r="N4960" s="2">
        <v>1471.9469999999999</v>
      </c>
      <c r="O4960" s="2">
        <v>151040</v>
      </c>
      <c r="P4960" s="3"/>
      <c r="Q4960" s="3"/>
    </row>
    <row r="4961" spans="1:17" x14ac:dyDescent="0.2">
      <c r="A4961" s="5">
        <v>2008</v>
      </c>
      <c r="B4961" s="4" t="s">
        <v>653</v>
      </c>
      <c r="C4961" s="5" t="s">
        <v>654</v>
      </c>
      <c r="D4961" s="5">
        <v>2355.13</v>
      </c>
      <c r="E4961" s="5">
        <v>13874.442999999999</v>
      </c>
      <c r="F4961" s="5">
        <v>3266.6</v>
      </c>
      <c r="G4961" s="5">
        <v>5617.7619999999997</v>
      </c>
      <c r="H4961" s="5">
        <v>7929.2039999999997</v>
      </c>
      <c r="I4961" s="5">
        <v>144.554</v>
      </c>
      <c r="J4961" s="5">
        <v>44.070999999999998</v>
      </c>
      <c r="K4961" s="5">
        <v>313.92099999999999</v>
      </c>
      <c r="L4961" s="5">
        <v>3104.3910000000001</v>
      </c>
      <c r="M4961" s="5">
        <v>959.48</v>
      </c>
      <c r="N4961" s="5">
        <v>1830.99</v>
      </c>
      <c r="O4961" s="5">
        <v>151040</v>
      </c>
      <c r="P4961" s="3"/>
      <c r="Q4961" s="3"/>
    </row>
    <row r="4962" spans="1:17" x14ac:dyDescent="0.2">
      <c r="A4962" s="2">
        <v>2009</v>
      </c>
      <c r="B4962" s="1" t="s">
        <v>653</v>
      </c>
      <c r="C4962" s="2" t="s">
        <v>654</v>
      </c>
      <c r="D4962" s="2">
        <v>2241.9810000000002</v>
      </c>
      <c r="E4962" s="2">
        <v>12571.904</v>
      </c>
      <c r="F4962" s="2">
        <v>3086.2</v>
      </c>
      <c r="G4962" s="2">
        <v>4987.6149999999998</v>
      </c>
      <c r="H4962" s="2">
        <v>7390.5259999999998</v>
      </c>
      <c r="I4962" s="2">
        <v>166.322</v>
      </c>
      <c r="J4962" s="2">
        <v>15.17</v>
      </c>
      <c r="K4962" s="2">
        <v>56.435000000000002</v>
      </c>
      <c r="L4962" s="2">
        <v>-413.97800000000001</v>
      </c>
      <c r="M4962" s="2">
        <v>-176.8</v>
      </c>
      <c r="N4962" s="2">
        <v>-293.613</v>
      </c>
      <c r="O4962" s="2">
        <v>151040</v>
      </c>
      <c r="P4962" s="3"/>
      <c r="Q4962" s="3"/>
    </row>
    <row r="4963" spans="1:17" x14ac:dyDescent="0.2">
      <c r="A4963" s="5">
        <v>2010</v>
      </c>
      <c r="B4963" s="4" t="s">
        <v>653</v>
      </c>
      <c r="C4963" s="5" t="s">
        <v>654</v>
      </c>
      <c r="D4963" s="5">
        <v>2479.029</v>
      </c>
      <c r="E4963" s="5">
        <v>13921.91</v>
      </c>
      <c r="F4963" s="5">
        <v>4280.2</v>
      </c>
      <c r="G4963" s="5">
        <v>6591.2160000000003</v>
      </c>
      <c r="H4963" s="5">
        <v>7120.07</v>
      </c>
      <c r="I4963" s="5">
        <v>162.08000000000001</v>
      </c>
      <c r="J4963" s="5">
        <v>8.0470000000000006</v>
      </c>
      <c r="K4963" s="5">
        <v>72.230999999999995</v>
      </c>
      <c r="L4963" s="5">
        <v>267.11500000000001</v>
      </c>
      <c r="M4963" s="5">
        <v>60.792000000000002</v>
      </c>
      <c r="N4963" s="5">
        <v>134.09200000000001</v>
      </c>
      <c r="O4963" s="5">
        <v>151040</v>
      </c>
      <c r="P4963" s="3"/>
      <c r="Q4963" s="3"/>
    </row>
    <row r="4964" spans="1:17" x14ac:dyDescent="0.2">
      <c r="A4964" s="2">
        <v>2011</v>
      </c>
      <c r="B4964" s="1" t="s">
        <v>653</v>
      </c>
      <c r="C4964" s="2" t="s">
        <v>654</v>
      </c>
      <c r="D4964" s="2">
        <v>2563.2860000000001</v>
      </c>
      <c r="E4964" s="2">
        <v>14570.35</v>
      </c>
      <c r="F4964" s="2">
        <v>4280.2</v>
      </c>
      <c r="G4964" s="2">
        <v>6863.77</v>
      </c>
      <c r="H4964" s="2">
        <v>7474.8850000000002</v>
      </c>
      <c r="I4964" s="2">
        <v>182.321</v>
      </c>
      <c r="J4964" s="2">
        <v>12.718</v>
      </c>
      <c r="K4964" s="2">
        <v>82.796000000000006</v>
      </c>
      <c r="L4964" s="2">
        <v>1251.8119999999999</v>
      </c>
      <c r="M4964" s="2">
        <v>390.82799999999997</v>
      </c>
      <c r="N4964" s="2">
        <v>778.18799999999999</v>
      </c>
      <c r="O4964" s="2">
        <v>151040</v>
      </c>
      <c r="P4964" s="3"/>
      <c r="Q4964" s="3"/>
    </row>
    <row r="4965" spans="1:17" x14ac:dyDescent="0.2">
      <c r="A4965" s="5">
        <v>2012</v>
      </c>
      <c r="B4965" s="4" t="s">
        <v>653</v>
      </c>
      <c r="C4965" s="5" t="s">
        <v>654</v>
      </c>
      <c r="D4965" s="5">
        <v>1157.029</v>
      </c>
      <c r="E4965" s="5">
        <v>14152.058999999999</v>
      </c>
      <c r="F4965" s="5">
        <v>3630.2</v>
      </c>
      <c r="G4965" s="5">
        <v>6266.6850000000004</v>
      </c>
      <c r="H4965" s="5">
        <v>7641.5709999999999</v>
      </c>
      <c r="I4965" s="5">
        <v>178.21799999999999</v>
      </c>
      <c r="J4965" s="5">
        <v>11.128</v>
      </c>
      <c r="K4965" s="5">
        <v>88.507000000000005</v>
      </c>
      <c r="L4965" s="5">
        <v>852.94</v>
      </c>
      <c r="M4965" s="5">
        <v>259.81400000000002</v>
      </c>
      <c r="N4965" s="5">
        <v>504.61900000000003</v>
      </c>
      <c r="O4965" s="5">
        <v>151040</v>
      </c>
      <c r="P4965" s="3"/>
      <c r="Q4965" s="3"/>
    </row>
    <row r="4966" spans="1:17" x14ac:dyDescent="0.2">
      <c r="A4966" s="2">
        <v>2013</v>
      </c>
      <c r="B4966" s="1" t="s">
        <v>653</v>
      </c>
      <c r="C4966" s="2" t="s">
        <v>654</v>
      </c>
      <c r="D4966" s="2">
        <v>1511.443</v>
      </c>
      <c r="E4966" s="2">
        <v>15203.282999999999</v>
      </c>
      <c r="F4966" s="2">
        <v>4380.2</v>
      </c>
      <c r="G4966" s="2">
        <v>7293.0050000000001</v>
      </c>
      <c r="H4966" s="2">
        <v>7645.7690000000002</v>
      </c>
      <c r="I4966" s="2">
        <v>162.899</v>
      </c>
      <c r="J4966" s="2">
        <v>5.0910000000000002</v>
      </c>
      <c r="K4966" s="2">
        <v>97.504000000000005</v>
      </c>
      <c r="L4966" s="2">
        <v>791.12300000000005</v>
      </c>
      <c r="M4966" s="2">
        <v>205.59399999999999</v>
      </c>
      <c r="N4966" s="2">
        <v>488.02499999999998</v>
      </c>
      <c r="O4966" s="2">
        <v>151040</v>
      </c>
      <c r="P4966" s="3"/>
      <c r="Q4966" s="3"/>
    </row>
    <row r="4967" spans="1:17" x14ac:dyDescent="0.2">
      <c r="A4967" s="5">
        <v>2014</v>
      </c>
      <c r="B4967" s="4" t="s">
        <v>653</v>
      </c>
      <c r="C4967" s="5" t="s">
        <v>654</v>
      </c>
      <c r="D4967" s="5">
        <v>1124.144</v>
      </c>
      <c r="E4967" s="5">
        <v>15615.927</v>
      </c>
      <c r="F4967" s="5">
        <v>4400.1350000000002</v>
      </c>
      <c r="G4967" s="5">
        <v>7540.8090000000002</v>
      </c>
      <c r="H4967" s="5">
        <v>7772.47</v>
      </c>
      <c r="I4967" s="5">
        <v>177.08799999999999</v>
      </c>
      <c r="J4967" s="5">
        <v>4.8860000000000001</v>
      </c>
      <c r="K4967" s="5">
        <v>101.84399999999999</v>
      </c>
      <c r="L4967" s="5">
        <v>1204.577</v>
      </c>
      <c r="M4967" s="5">
        <v>388.78699999999998</v>
      </c>
      <c r="N4967" s="5">
        <v>713.94600000000003</v>
      </c>
      <c r="O4967" s="5">
        <v>151040</v>
      </c>
      <c r="P4967" s="3"/>
      <c r="Q4967" s="3"/>
    </row>
    <row r="4968" spans="1:17" x14ac:dyDescent="0.2">
      <c r="A4968" s="2">
        <v>2015</v>
      </c>
      <c r="B4968" s="1" t="s">
        <v>653</v>
      </c>
      <c r="C4968" s="2" t="s">
        <v>654</v>
      </c>
      <c r="D4968" s="2">
        <v>2039.4690000000001</v>
      </c>
      <c r="E4968" s="2">
        <v>14250.398999999999</v>
      </c>
      <c r="F4968" s="2">
        <v>4381.6000000000004</v>
      </c>
      <c r="G4968" s="2">
        <v>6464.3860000000004</v>
      </c>
      <c r="H4968" s="2">
        <v>7416.8779999999997</v>
      </c>
      <c r="I4968" s="2">
        <v>177.84299999999999</v>
      </c>
      <c r="J4968" s="2">
        <v>4.0119999999999996</v>
      </c>
      <c r="K4968" s="2">
        <v>138.42500000000001</v>
      </c>
      <c r="L4968" s="2">
        <v>709.23800000000006</v>
      </c>
      <c r="M4968" s="2">
        <v>213.154</v>
      </c>
      <c r="N4968" s="2">
        <v>357.65899999999999</v>
      </c>
      <c r="O4968" s="2">
        <v>151040</v>
      </c>
      <c r="P4968" s="3"/>
      <c r="Q4968" s="3"/>
    </row>
    <row r="4969" spans="1:17" x14ac:dyDescent="0.2">
      <c r="A4969" s="5">
        <v>2016</v>
      </c>
      <c r="B4969" s="4" t="s">
        <v>653</v>
      </c>
      <c r="C4969" s="5" t="s">
        <v>654</v>
      </c>
      <c r="D4969" s="5">
        <v>2195.9609999999998</v>
      </c>
      <c r="E4969" s="5">
        <v>15223.518</v>
      </c>
      <c r="F4969" s="5">
        <v>4339.1409999999996</v>
      </c>
      <c r="G4969" s="5">
        <v>6968.81</v>
      </c>
      <c r="H4969" s="5">
        <v>7879.8649999999998</v>
      </c>
      <c r="I4969" s="5">
        <v>185.119</v>
      </c>
      <c r="J4969" s="5">
        <v>11.935</v>
      </c>
      <c r="K4969" s="5">
        <v>104.145</v>
      </c>
      <c r="L4969" s="5">
        <v>1298.6590000000001</v>
      </c>
      <c r="M4969" s="5">
        <v>398.24299999999999</v>
      </c>
      <c r="N4969" s="5">
        <v>796.27099999999996</v>
      </c>
      <c r="O4969" s="5">
        <v>151040</v>
      </c>
      <c r="P4969" s="3"/>
      <c r="Q4969" s="3"/>
    </row>
    <row r="4970" spans="1:17" x14ac:dyDescent="0.2">
      <c r="A4970" s="2">
        <v>2017</v>
      </c>
      <c r="B4970" s="1" t="s">
        <v>653</v>
      </c>
      <c r="C4970" s="2" t="s">
        <v>654</v>
      </c>
      <c r="D4970" s="2">
        <v>999.10400000000004</v>
      </c>
      <c r="E4970" s="2">
        <v>15841.258</v>
      </c>
      <c r="F4970" s="2">
        <v>3742.2420000000002</v>
      </c>
      <c r="G4970" s="2">
        <v>6756.47</v>
      </c>
      <c r="H4970" s="2">
        <v>8739.0360000000001</v>
      </c>
      <c r="I4970" s="2">
        <v>188.87200000000001</v>
      </c>
      <c r="J4970" s="2">
        <v>13.702</v>
      </c>
      <c r="K4970" s="2">
        <v>61.883000000000003</v>
      </c>
      <c r="L4970" s="2">
        <v>1749.9570000000001</v>
      </c>
      <c r="M4970" s="2">
        <v>369.38600000000002</v>
      </c>
      <c r="N4970" s="2">
        <v>1318.6880000000001</v>
      </c>
      <c r="O4970" s="2">
        <v>151040</v>
      </c>
      <c r="P4970" s="3"/>
      <c r="Q4970" s="3"/>
    </row>
    <row r="4971" spans="1:17" x14ac:dyDescent="0.2">
      <c r="A4971" s="5">
        <v>2018</v>
      </c>
      <c r="B4971" s="4" t="s">
        <v>653</v>
      </c>
      <c r="C4971" s="5" t="s">
        <v>654</v>
      </c>
      <c r="D4971" s="5">
        <v>1398.886</v>
      </c>
      <c r="E4971" s="5">
        <v>17920.588</v>
      </c>
      <c r="F4971" s="5">
        <v>4233.2759999999998</v>
      </c>
      <c r="G4971" s="5">
        <v>7718.62</v>
      </c>
      <c r="H4971" s="5">
        <v>9792.0779999999995</v>
      </c>
      <c r="I4971" s="5">
        <v>161.256</v>
      </c>
      <c r="J4971" s="5">
        <v>25.721</v>
      </c>
      <c r="K4971" s="5">
        <v>120.31699999999999</v>
      </c>
      <c r="L4971" s="5">
        <v>3229.3910000000001</v>
      </c>
      <c r="M4971" s="5">
        <v>748.30700000000002</v>
      </c>
      <c r="N4971" s="5">
        <v>2360.7669999999998</v>
      </c>
      <c r="O4971" s="5">
        <v>151040</v>
      </c>
      <c r="P4971" s="3"/>
      <c r="Q4971" s="3"/>
    </row>
    <row r="4972" spans="1:17" x14ac:dyDescent="0.2">
      <c r="A4972" s="2">
        <v>2019</v>
      </c>
      <c r="B4972" s="1" t="s">
        <v>653</v>
      </c>
      <c r="C4972" s="2" t="s">
        <v>654</v>
      </c>
      <c r="D4972" s="2">
        <v>1834.645</v>
      </c>
      <c r="E4972" s="2">
        <v>18344.666000000001</v>
      </c>
      <c r="F4972" s="2">
        <v>4413.0889999999999</v>
      </c>
      <c r="G4972" s="2">
        <v>7553.49</v>
      </c>
      <c r="H4972" s="2">
        <v>10357.866</v>
      </c>
      <c r="I4972" s="2">
        <v>157.358</v>
      </c>
      <c r="J4972" s="2">
        <v>35.933</v>
      </c>
      <c r="K4972" s="2">
        <v>99.766999999999996</v>
      </c>
      <c r="L4972" s="2">
        <v>1782.807</v>
      </c>
      <c r="M4972" s="2">
        <v>411.89699999999999</v>
      </c>
      <c r="N4972" s="2">
        <v>1271.143</v>
      </c>
      <c r="O4972" s="2">
        <v>151040</v>
      </c>
      <c r="P4972" s="3"/>
      <c r="Q4972" s="3"/>
    </row>
    <row r="4973" spans="1:17" x14ac:dyDescent="0.2">
      <c r="A4973" s="5">
        <v>2003</v>
      </c>
      <c r="B4973" s="4" t="s">
        <v>655</v>
      </c>
      <c r="C4973" s="5" t="s">
        <v>656</v>
      </c>
      <c r="D4973" s="5">
        <v>604.04300000000001</v>
      </c>
      <c r="E4973" s="5">
        <v>1399.3440000000001</v>
      </c>
      <c r="F4973" s="5">
        <v>4.8710000000000004</v>
      </c>
      <c r="G4973" s="5">
        <v>348.15899999999999</v>
      </c>
      <c r="H4973" s="5">
        <v>1051.1849999999999</v>
      </c>
      <c r="I4973" s="5">
        <v>12.01</v>
      </c>
      <c r="J4973" s="5">
        <v>18.561</v>
      </c>
      <c r="K4973" s="5">
        <v>0</v>
      </c>
      <c r="L4973" s="5">
        <v>86.673000000000002</v>
      </c>
      <c r="M4973" s="5">
        <v>12.254</v>
      </c>
      <c r="N4973" s="5">
        <v>74.418999999999997</v>
      </c>
      <c r="O4973" s="5">
        <v>453010</v>
      </c>
      <c r="P4973" s="3"/>
      <c r="Q4973" s="3"/>
    </row>
    <row r="4974" spans="1:17" x14ac:dyDescent="0.2">
      <c r="A4974" s="2">
        <v>2004</v>
      </c>
      <c r="B4974" s="1" t="s">
        <v>655</v>
      </c>
      <c r="C4974" s="2" t="s">
        <v>656</v>
      </c>
      <c r="D4974" s="2">
        <v>670.04499999999996</v>
      </c>
      <c r="E4974" s="2">
        <v>1628.5360000000001</v>
      </c>
      <c r="F4974" s="2">
        <v>0.85599999999999998</v>
      </c>
      <c r="G4974" s="2">
        <v>450.26799999999997</v>
      </c>
      <c r="H4974" s="2">
        <v>1178.268</v>
      </c>
      <c r="I4974" s="2">
        <v>0.16400000000000001</v>
      </c>
      <c r="J4974" s="2">
        <v>11.422000000000001</v>
      </c>
      <c r="K4974" s="2">
        <v>0</v>
      </c>
      <c r="L4974" s="2">
        <v>125.44499999999999</v>
      </c>
      <c r="M4974" s="2">
        <v>25.088999999999999</v>
      </c>
      <c r="N4974" s="2">
        <v>100.35599999999999</v>
      </c>
      <c r="O4974" s="2">
        <v>453010</v>
      </c>
      <c r="P4974" s="3"/>
      <c r="Q4974" s="3"/>
    </row>
    <row r="4975" spans="1:17" x14ac:dyDescent="0.2">
      <c r="A4975" s="5">
        <v>2005</v>
      </c>
      <c r="B4975" s="4" t="s">
        <v>655</v>
      </c>
      <c r="C4975" s="5" t="s">
        <v>656</v>
      </c>
      <c r="D4975" s="5">
        <v>950.17399999999998</v>
      </c>
      <c r="E4975" s="5">
        <v>1954.6869999999999</v>
      </c>
      <c r="F4975" s="5">
        <v>0</v>
      </c>
      <c r="G4975" s="5">
        <v>458.69499999999999</v>
      </c>
      <c r="H4975" s="5">
        <v>1495.992</v>
      </c>
      <c r="I4975" s="5">
        <v>7.1999999999999995E-2</v>
      </c>
      <c r="J4975" s="5">
        <v>20.698</v>
      </c>
      <c r="K4975" s="5">
        <v>0</v>
      </c>
      <c r="L4975" s="5">
        <v>356.78800000000001</v>
      </c>
      <c r="M4975" s="5">
        <v>55.612000000000002</v>
      </c>
      <c r="N4975" s="5">
        <v>301.17599999999999</v>
      </c>
      <c r="O4975" s="5">
        <v>453010</v>
      </c>
      <c r="P4975" s="3"/>
      <c r="Q4975" s="3"/>
    </row>
    <row r="4976" spans="1:17" x14ac:dyDescent="0.2">
      <c r="A4976" s="2">
        <v>2006</v>
      </c>
      <c r="B4976" s="1" t="s">
        <v>655</v>
      </c>
      <c r="C4976" s="2" t="s">
        <v>656</v>
      </c>
      <c r="D4976" s="2">
        <v>1117.8499999999999</v>
      </c>
      <c r="E4976" s="2">
        <v>2675.2629999999999</v>
      </c>
      <c r="F4976" s="2">
        <v>0</v>
      </c>
      <c r="G4976" s="2">
        <v>668.34400000000005</v>
      </c>
      <c r="H4976" s="2">
        <v>2006.9190000000001</v>
      </c>
      <c r="I4976" s="2">
        <v>2.1000000000000001E-2</v>
      </c>
      <c r="J4976" s="2">
        <v>41.82</v>
      </c>
      <c r="K4976" s="2">
        <v>0</v>
      </c>
      <c r="L4976" s="2">
        <v>494.48</v>
      </c>
      <c r="M4976" s="2">
        <v>46.35</v>
      </c>
      <c r="N4976" s="2">
        <v>448.834</v>
      </c>
      <c r="O4976" s="2">
        <v>453010</v>
      </c>
      <c r="P4976" s="3"/>
      <c r="Q4976" s="3"/>
    </row>
    <row r="4977" spans="1:17" x14ac:dyDescent="0.2">
      <c r="A4977" s="5">
        <v>2007</v>
      </c>
      <c r="B4977" s="4" t="s">
        <v>655</v>
      </c>
      <c r="C4977" s="5" t="s">
        <v>656</v>
      </c>
      <c r="D4977" s="5">
        <v>1809.4780000000001</v>
      </c>
      <c r="E4977" s="5">
        <v>3747.6709999999998</v>
      </c>
      <c r="F4977" s="5">
        <v>0</v>
      </c>
      <c r="G4977" s="5">
        <v>1129.759</v>
      </c>
      <c r="H4977" s="5">
        <v>2617.9119999999998</v>
      </c>
      <c r="I4977" s="5">
        <v>5.3999999999999999E-2</v>
      </c>
      <c r="J4977" s="5">
        <v>64.289000000000001</v>
      </c>
      <c r="K4977" s="5">
        <v>0</v>
      </c>
      <c r="L4977" s="5">
        <v>901.34100000000001</v>
      </c>
      <c r="M4977" s="5">
        <v>103.696</v>
      </c>
      <c r="N4977" s="5">
        <v>797.64499999999998</v>
      </c>
      <c r="O4977" s="5">
        <v>453010</v>
      </c>
      <c r="P4977" s="3"/>
      <c r="Q4977" s="3"/>
    </row>
    <row r="4978" spans="1:17" x14ac:dyDescent="0.2">
      <c r="A4978" s="2">
        <v>2008</v>
      </c>
      <c r="B4978" s="1" t="s">
        <v>655</v>
      </c>
      <c r="C4978" s="2" t="s">
        <v>656</v>
      </c>
      <c r="D4978" s="2">
        <v>1255.3900000000001</v>
      </c>
      <c r="E4978" s="2">
        <v>3350.7269999999999</v>
      </c>
      <c r="F4978" s="2">
        <v>26.562000000000001</v>
      </c>
      <c r="G4978" s="2">
        <v>956.07500000000005</v>
      </c>
      <c r="H4978" s="2">
        <v>2394.652</v>
      </c>
      <c r="I4978" s="2">
        <v>0.40600000000000003</v>
      </c>
      <c r="J4978" s="2">
        <v>42.859000000000002</v>
      </c>
      <c r="K4978" s="2">
        <v>0</v>
      </c>
      <c r="L4978" s="2">
        <v>-42.954000000000001</v>
      </c>
      <c r="M4978" s="2">
        <v>-12.913</v>
      </c>
      <c r="N4978" s="2">
        <v>-30.041</v>
      </c>
      <c r="O4978" s="2">
        <v>453010</v>
      </c>
      <c r="P4978" s="3"/>
      <c r="Q4978" s="3"/>
    </row>
    <row r="4979" spans="1:17" x14ac:dyDescent="0.2">
      <c r="A4979" s="5">
        <v>2009</v>
      </c>
      <c r="B4979" s="4" t="s">
        <v>655</v>
      </c>
      <c r="C4979" s="5" t="s">
        <v>656</v>
      </c>
      <c r="D4979" s="5">
        <v>1728.2270000000001</v>
      </c>
      <c r="E4979" s="5">
        <v>3585.9180000000001</v>
      </c>
      <c r="F4979" s="5">
        <v>25.634</v>
      </c>
      <c r="G4979" s="5">
        <v>920.77800000000002</v>
      </c>
      <c r="H4979" s="5">
        <v>2665.14</v>
      </c>
      <c r="I4979" s="5">
        <v>3.32</v>
      </c>
      <c r="J4979" s="5">
        <v>23.114999999999998</v>
      </c>
      <c r="K4979" s="5">
        <v>0</v>
      </c>
      <c r="L4979" s="5">
        <v>-82.293999999999997</v>
      </c>
      <c r="M4979" s="5">
        <v>-14.307</v>
      </c>
      <c r="N4979" s="5">
        <v>-67.986999999999995</v>
      </c>
      <c r="O4979" s="5">
        <v>453010</v>
      </c>
      <c r="P4979" s="3"/>
      <c r="Q4979" s="3"/>
    </row>
    <row r="4980" spans="1:17" x14ac:dyDescent="0.2">
      <c r="A4980" s="2">
        <v>2010</v>
      </c>
      <c r="B4980" s="1" t="s">
        <v>655</v>
      </c>
      <c r="C4980" s="2" t="s">
        <v>656</v>
      </c>
      <c r="D4980" s="2">
        <v>2490.5630000000001</v>
      </c>
      <c r="E4980" s="2">
        <v>4495.2460000000001</v>
      </c>
      <c r="F4980" s="2">
        <v>25.062999999999999</v>
      </c>
      <c r="G4980" s="2">
        <v>1313.7840000000001</v>
      </c>
      <c r="H4980" s="2">
        <v>3181.462</v>
      </c>
      <c r="I4980" s="2">
        <v>3.1269999999999998</v>
      </c>
      <c r="J4980" s="2">
        <v>19.056999999999999</v>
      </c>
      <c r="K4980" s="2">
        <v>0</v>
      </c>
      <c r="L4980" s="2">
        <v>271.16899999999998</v>
      </c>
      <c r="M4980" s="2">
        <v>18.023</v>
      </c>
      <c r="N4980" s="2">
        <v>253.14599999999999</v>
      </c>
      <c r="O4980" s="2">
        <v>453010</v>
      </c>
      <c r="P4980" s="3"/>
      <c r="Q4980" s="3"/>
    </row>
    <row r="4981" spans="1:17" x14ac:dyDescent="0.2">
      <c r="A4981" s="5">
        <v>2011</v>
      </c>
      <c r="B4981" s="4" t="s">
        <v>655</v>
      </c>
      <c r="C4981" s="5" t="s">
        <v>656</v>
      </c>
      <c r="D4981" s="5">
        <v>3129.576</v>
      </c>
      <c r="E4981" s="5">
        <v>5552.9279999999999</v>
      </c>
      <c r="F4981" s="5">
        <v>23.454999999999998</v>
      </c>
      <c r="G4981" s="5">
        <v>1407.204</v>
      </c>
      <c r="H4981" s="5">
        <v>4145.7240000000002</v>
      </c>
      <c r="I4981" s="5">
        <v>3.089</v>
      </c>
      <c r="J4981" s="5">
        <v>19.149000000000001</v>
      </c>
      <c r="K4981" s="5">
        <v>0</v>
      </c>
      <c r="L4981" s="5">
        <v>663.39599999999996</v>
      </c>
      <c r="M4981" s="5">
        <v>82.305999999999997</v>
      </c>
      <c r="N4981" s="5">
        <v>581.09</v>
      </c>
      <c r="O4981" s="5">
        <v>453010</v>
      </c>
      <c r="P4981" s="3"/>
      <c r="Q4981" s="3"/>
    </row>
    <row r="4982" spans="1:17" x14ac:dyDescent="0.2">
      <c r="A4982" s="2">
        <v>2012</v>
      </c>
      <c r="B4982" s="1" t="s">
        <v>655</v>
      </c>
      <c r="C4982" s="2" t="s">
        <v>656</v>
      </c>
      <c r="D4982" s="2">
        <v>3727.8829999999998</v>
      </c>
      <c r="E4982" s="2">
        <v>6412.2449999999999</v>
      </c>
      <c r="F4982" s="2">
        <v>21.405999999999999</v>
      </c>
      <c r="G4982" s="2">
        <v>1584.5419999999999</v>
      </c>
      <c r="H4982" s="2">
        <v>4827.7030000000004</v>
      </c>
      <c r="I4982" s="2">
        <v>3.294</v>
      </c>
      <c r="J4982" s="2">
        <v>19.908000000000001</v>
      </c>
      <c r="K4982" s="2">
        <v>0</v>
      </c>
      <c r="L4982" s="2">
        <v>662.03899999999999</v>
      </c>
      <c r="M4982" s="2">
        <v>99.503</v>
      </c>
      <c r="N4982" s="2">
        <v>562.53599999999994</v>
      </c>
      <c r="O4982" s="2">
        <v>453010</v>
      </c>
      <c r="P4982" s="3"/>
      <c r="Q4982" s="3"/>
    </row>
    <row r="4983" spans="1:17" x14ac:dyDescent="0.2">
      <c r="A4983" s="5">
        <v>2013</v>
      </c>
      <c r="B4983" s="4" t="s">
        <v>655</v>
      </c>
      <c r="C4983" s="5" t="s">
        <v>656</v>
      </c>
      <c r="D4983" s="5">
        <v>4671.8100000000004</v>
      </c>
      <c r="E4983" s="5">
        <v>7250.8940000000002</v>
      </c>
      <c r="F4983" s="5">
        <v>1376.7919999999999</v>
      </c>
      <c r="G4983" s="5">
        <v>2794.4960000000001</v>
      </c>
      <c r="H4983" s="5">
        <v>4456.3980000000001</v>
      </c>
      <c r="I4983" s="5">
        <v>10.443</v>
      </c>
      <c r="J4983" s="5">
        <v>17.119</v>
      </c>
      <c r="K4983" s="5">
        <v>0</v>
      </c>
      <c r="L4983" s="5">
        <v>510.25400000000002</v>
      </c>
      <c r="M4983" s="5">
        <v>70.263999999999996</v>
      </c>
      <c r="N4983" s="5">
        <v>439.99</v>
      </c>
      <c r="O4983" s="5">
        <v>453010</v>
      </c>
      <c r="P4983" s="3"/>
      <c r="Q4983" s="3"/>
    </row>
    <row r="4984" spans="1:17" x14ac:dyDescent="0.2">
      <c r="A4984" s="2">
        <v>2014</v>
      </c>
      <c r="B4984" s="1" t="s">
        <v>655</v>
      </c>
      <c r="C4984" s="2" t="s">
        <v>656</v>
      </c>
      <c r="D4984" s="2">
        <v>4623.3389999999999</v>
      </c>
      <c r="E4984" s="2">
        <v>7201.3680000000004</v>
      </c>
      <c r="F4984" s="2">
        <v>1401.8420000000001</v>
      </c>
      <c r="G4984" s="2">
        <v>2783.386</v>
      </c>
      <c r="H4984" s="2">
        <v>4417.982</v>
      </c>
      <c r="I4984" s="2">
        <v>46.133000000000003</v>
      </c>
      <c r="J4984" s="2">
        <v>28.09</v>
      </c>
      <c r="K4984" s="2">
        <v>0</v>
      </c>
      <c r="L4984" s="2">
        <v>754.83600000000001</v>
      </c>
      <c r="M4984" s="2">
        <v>124.249</v>
      </c>
      <c r="N4984" s="2">
        <v>630.58699999999999</v>
      </c>
      <c r="O4984" s="2">
        <v>453010</v>
      </c>
      <c r="P4984" s="3"/>
      <c r="Q4984" s="3"/>
    </row>
    <row r="4985" spans="1:17" x14ac:dyDescent="0.2">
      <c r="A4985" s="5">
        <v>2015</v>
      </c>
      <c r="B4985" s="4" t="s">
        <v>655</v>
      </c>
      <c r="C4985" s="5" t="s">
        <v>656</v>
      </c>
      <c r="D4985" s="5">
        <v>5037</v>
      </c>
      <c r="E4985" s="5">
        <v>7370</v>
      </c>
      <c r="F4985" s="5">
        <v>10</v>
      </c>
      <c r="G4985" s="5">
        <v>2901</v>
      </c>
      <c r="H4985" s="5">
        <v>4469</v>
      </c>
      <c r="I4985" s="5">
        <v>47</v>
      </c>
      <c r="J4985" s="5">
        <v>39</v>
      </c>
      <c r="K4985" s="5">
        <v>0</v>
      </c>
      <c r="L4985" s="5">
        <v>743</v>
      </c>
      <c r="M4985" s="5">
        <v>129</v>
      </c>
      <c r="N4985" s="5">
        <v>614</v>
      </c>
      <c r="O4985" s="5">
        <v>453010</v>
      </c>
      <c r="P4985" s="3"/>
      <c r="Q4985" s="3"/>
    </row>
    <row r="4986" spans="1:17" x14ac:dyDescent="0.2">
      <c r="A4986" s="2">
        <v>2016</v>
      </c>
      <c r="B4986" s="1" t="s">
        <v>655</v>
      </c>
      <c r="C4986" s="2" t="s">
        <v>656</v>
      </c>
      <c r="D4986" s="2">
        <v>6798</v>
      </c>
      <c r="E4986" s="2">
        <v>9841</v>
      </c>
      <c r="F4986" s="2">
        <v>1993</v>
      </c>
      <c r="G4986" s="2">
        <v>4079</v>
      </c>
      <c r="H4986" s="2">
        <v>5762</v>
      </c>
      <c r="I4986" s="2">
        <v>58</v>
      </c>
      <c r="J4986" s="2">
        <v>54</v>
      </c>
      <c r="K4986" s="2">
        <v>0</v>
      </c>
      <c r="L4986" s="2">
        <v>1905</v>
      </c>
      <c r="M4986" s="2">
        <v>239</v>
      </c>
      <c r="N4986" s="2">
        <v>1666</v>
      </c>
      <c r="O4986" s="2">
        <v>453010</v>
      </c>
      <c r="P4986" s="3"/>
      <c r="Q4986" s="3"/>
    </row>
    <row r="4987" spans="1:17" x14ac:dyDescent="0.2">
      <c r="A4987" s="5">
        <v>2017</v>
      </c>
      <c r="B4987" s="4" t="s">
        <v>655</v>
      </c>
      <c r="C4987" s="5" t="s">
        <v>656</v>
      </c>
      <c r="D4987" s="5">
        <v>7108</v>
      </c>
      <c r="E4987" s="5">
        <v>11241</v>
      </c>
      <c r="F4987" s="5">
        <v>1985</v>
      </c>
      <c r="G4987" s="5">
        <v>3770</v>
      </c>
      <c r="H4987" s="5">
        <v>7471</v>
      </c>
      <c r="I4987" s="5">
        <v>61</v>
      </c>
      <c r="J4987" s="5">
        <v>69</v>
      </c>
      <c r="K4987" s="5">
        <v>0</v>
      </c>
      <c r="L4987" s="5">
        <v>3196</v>
      </c>
      <c r="M4987" s="5">
        <v>149</v>
      </c>
      <c r="N4987" s="5">
        <v>3047</v>
      </c>
      <c r="O4987" s="5">
        <v>453010</v>
      </c>
      <c r="P4987" s="3"/>
      <c r="Q4987" s="3"/>
    </row>
    <row r="4988" spans="1:17" x14ac:dyDescent="0.2">
      <c r="A4988" s="2">
        <v>2018</v>
      </c>
      <c r="B4988" s="1" t="s">
        <v>655</v>
      </c>
      <c r="C4988" s="2" t="s">
        <v>656</v>
      </c>
      <c r="D4988" s="2">
        <v>7422</v>
      </c>
      <c r="E4988" s="2">
        <v>13292</v>
      </c>
      <c r="F4988" s="2">
        <v>1988</v>
      </c>
      <c r="G4988" s="2">
        <v>3950</v>
      </c>
      <c r="H4988" s="2">
        <v>9342</v>
      </c>
      <c r="I4988" s="2">
        <v>58</v>
      </c>
      <c r="J4988" s="2">
        <v>136</v>
      </c>
      <c r="K4988" s="2">
        <v>0</v>
      </c>
      <c r="L4988" s="2">
        <v>3896</v>
      </c>
      <c r="M4988" s="2">
        <v>-245</v>
      </c>
      <c r="N4988" s="2">
        <v>4141</v>
      </c>
      <c r="O4988" s="2">
        <v>453010</v>
      </c>
      <c r="P4988" s="3"/>
      <c r="Q4988" s="3"/>
    </row>
    <row r="4989" spans="1:17" x14ac:dyDescent="0.2">
      <c r="A4989" s="5">
        <v>2019</v>
      </c>
      <c r="B4989" s="4" t="s">
        <v>655</v>
      </c>
      <c r="C4989" s="5" t="s">
        <v>656</v>
      </c>
      <c r="D4989" s="5">
        <v>10897</v>
      </c>
      <c r="E4989" s="5">
        <v>17315</v>
      </c>
      <c r="F4989" s="5">
        <v>2643</v>
      </c>
      <c r="G4989" s="5">
        <v>5111</v>
      </c>
      <c r="H4989" s="5">
        <v>12204</v>
      </c>
      <c r="I4989" s="5">
        <v>52</v>
      </c>
      <c r="J4989" s="5">
        <v>178</v>
      </c>
      <c r="K4989" s="5">
        <v>0</v>
      </c>
      <c r="L4989" s="5">
        <v>2970</v>
      </c>
      <c r="M4989" s="5">
        <v>174</v>
      </c>
      <c r="N4989" s="5">
        <v>2796</v>
      </c>
      <c r="O4989" s="5">
        <v>453010</v>
      </c>
      <c r="P4989" s="3"/>
      <c r="Q4989" s="3"/>
    </row>
    <row r="4990" spans="1:17" x14ac:dyDescent="0.2">
      <c r="A4990" s="2">
        <v>2004</v>
      </c>
      <c r="B4990" s="1" t="s">
        <v>657</v>
      </c>
      <c r="C4990" s="2" t="s">
        <v>658</v>
      </c>
      <c r="D4990" s="2">
        <v>505.6</v>
      </c>
      <c r="E4990" s="2">
        <v>6665.9</v>
      </c>
      <c r="F4990" s="2">
        <v>2609.9</v>
      </c>
      <c r="G4990" s="2">
        <v>4901.7</v>
      </c>
      <c r="H4990" s="2">
        <v>1764.2</v>
      </c>
      <c r="I4990" s="2">
        <v>129.69999999999999</v>
      </c>
      <c r="J4990" s="2">
        <v>10.4</v>
      </c>
      <c r="K4990" s="2">
        <v>2.2999999999999998</v>
      </c>
      <c r="L4990" s="2">
        <v>88.6</v>
      </c>
      <c r="M4990" s="2">
        <v>105.4</v>
      </c>
      <c r="N4990" s="2">
        <v>-116.1</v>
      </c>
      <c r="O4990" s="2">
        <v>252010</v>
      </c>
      <c r="P4990" s="3"/>
      <c r="Q4990" s="3"/>
    </row>
    <row r="4991" spans="1:17" x14ac:dyDescent="0.2">
      <c r="A4991" s="5">
        <v>2005</v>
      </c>
      <c r="B4991" s="4" t="s">
        <v>657</v>
      </c>
      <c r="C4991" s="5" t="s">
        <v>658</v>
      </c>
      <c r="D4991" s="5">
        <v>115.5</v>
      </c>
      <c r="E4991" s="5">
        <v>6445.8</v>
      </c>
      <c r="F4991" s="5">
        <v>2592.5</v>
      </c>
      <c r="G4991" s="5">
        <v>4802.6000000000004</v>
      </c>
      <c r="H4991" s="5">
        <v>1643.2</v>
      </c>
      <c r="I4991" s="5">
        <v>142.1</v>
      </c>
      <c r="J4991" s="5">
        <v>15</v>
      </c>
      <c r="K4991" s="5">
        <v>3.3</v>
      </c>
      <c r="L4991" s="5">
        <v>421.4</v>
      </c>
      <c r="M4991" s="5">
        <v>61.7</v>
      </c>
      <c r="N4991" s="5">
        <v>251.3</v>
      </c>
      <c r="O4991" s="5">
        <v>252010</v>
      </c>
      <c r="P4991" s="3"/>
      <c r="Q4991" s="3"/>
    </row>
    <row r="4992" spans="1:17" x14ac:dyDescent="0.2">
      <c r="A4992" s="2">
        <v>2006</v>
      </c>
      <c r="B4992" s="1" t="s">
        <v>657</v>
      </c>
      <c r="C4992" s="2" t="s">
        <v>658</v>
      </c>
      <c r="D4992" s="2">
        <v>201</v>
      </c>
      <c r="E4992" s="2">
        <v>6310.5</v>
      </c>
      <c r="F4992" s="2">
        <v>2225.9</v>
      </c>
      <c r="G4992" s="2">
        <v>4420.3</v>
      </c>
      <c r="H4992" s="2">
        <v>1890.2</v>
      </c>
      <c r="I4992" s="2">
        <v>155</v>
      </c>
      <c r="J4992" s="2">
        <v>23</v>
      </c>
      <c r="K4992" s="2">
        <v>3.6</v>
      </c>
      <c r="L4992" s="2">
        <v>518.5</v>
      </c>
      <c r="M4992" s="2">
        <v>44.2</v>
      </c>
      <c r="N4992" s="2">
        <v>385</v>
      </c>
      <c r="O4992" s="2">
        <v>252010</v>
      </c>
      <c r="P4992" s="3"/>
      <c r="Q4992" s="3"/>
    </row>
    <row r="4993" spans="1:17" x14ac:dyDescent="0.2">
      <c r="A4993" s="5">
        <v>2007</v>
      </c>
      <c r="B4993" s="4" t="s">
        <v>657</v>
      </c>
      <c r="C4993" s="5" t="s">
        <v>658</v>
      </c>
      <c r="D4993" s="5">
        <v>329.2</v>
      </c>
      <c r="E4993" s="5">
        <v>6682.9</v>
      </c>
      <c r="F4993" s="5">
        <v>2169.6</v>
      </c>
      <c r="G4993" s="5">
        <v>4435.6000000000004</v>
      </c>
      <c r="H4993" s="5">
        <v>2247.3000000000002</v>
      </c>
      <c r="I4993" s="5">
        <v>131.69999999999999</v>
      </c>
      <c r="J4993" s="5">
        <v>27.6</v>
      </c>
      <c r="K4993" s="5">
        <v>3.1</v>
      </c>
      <c r="L4993" s="5">
        <v>632</v>
      </c>
      <c r="M4993" s="5">
        <v>149.69999999999999</v>
      </c>
      <c r="N4993" s="5">
        <v>467.1</v>
      </c>
      <c r="O4993" s="5">
        <v>252010</v>
      </c>
      <c r="P4993" s="3"/>
      <c r="Q4993" s="3"/>
    </row>
    <row r="4994" spans="1:17" x14ac:dyDescent="0.2">
      <c r="A4994" s="2">
        <v>2008</v>
      </c>
      <c r="B4994" s="1" t="s">
        <v>657</v>
      </c>
      <c r="C4994" s="2" t="s">
        <v>658</v>
      </c>
      <c r="D4994" s="2">
        <v>275.39999999999998</v>
      </c>
      <c r="E4994" s="2">
        <v>6792.5</v>
      </c>
      <c r="F4994" s="2">
        <v>2871</v>
      </c>
      <c r="G4994" s="2">
        <v>5178.3</v>
      </c>
      <c r="H4994" s="2">
        <v>1614.2</v>
      </c>
      <c r="I4994" s="2">
        <v>146.80000000000001</v>
      </c>
      <c r="J4994" s="2">
        <v>8.9</v>
      </c>
      <c r="K4994" s="2">
        <v>2</v>
      </c>
      <c r="L4994" s="2">
        <v>3.8</v>
      </c>
      <c r="M4994" s="2">
        <v>53.6</v>
      </c>
      <c r="N4994" s="2">
        <v>-52.3</v>
      </c>
      <c r="O4994" s="2">
        <v>252010</v>
      </c>
      <c r="P4994" s="3"/>
      <c r="Q4994" s="3"/>
    </row>
    <row r="4995" spans="1:17" x14ac:dyDescent="0.2">
      <c r="A4995" s="5">
        <v>2009</v>
      </c>
      <c r="B4995" s="4" t="s">
        <v>657</v>
      </c>
      <c r="C4995" s="5" t="s">
        <v>658</v>
      </c>
      <c r="D4995" s="5">
        <v>278.3</v>
      </c>
      <c r="E4995" s="5">
        <v>6423.9</v>
      </c>
      <c r="F4995" s="5">
        <v>2508.1999999999998</v>
      </c>
      <c r="G4995" s="5">
        <v>4641.7</v>
      </c>
      <c r="H4995" s="5">
        <v>1778.7</v>
      </c>
      <c r="I4995" s="5">
        <v>146.30000000000001</v>
      </c>
      <c r="J4995" s="5">
        <v>6.3</v>
      </c>
      <c r="K4995" s="5">
        <v>0</v>
      </c>
      <c r="L4995" s="5">
        <v>428.2</v>
      </c>
      <c r="M4995" s="5">
        <v>142.69999999999999</v>
      </c>
      <c r="N4995" s="5">
        <v>285.5</v>
      </c>
      <c r="O4995" s="5">
        <v>252010</v>
      </c>
      <c r="P4995" s="3"/>
      <c r="Q4995" s="3"/>
    </row>
    <row r="4996" spans="1:17" x14ac:dyDescent="0.2">
      <c r="A4996" s="2">
        <v>2010</v>
      </c>
      <c r="B4996" s="1" t="s">
        <v>657</v>
      </c>
      <c r="C4996" s="2" t="s">
        <v>658</v>
      </c>
      <c r="D4996" s="2">
        <v>139.6</v>
      </c>
      <c r="E4996" s="2">
        <v>6405.3</v>
      </c>
      <c r="F4996" s="2">
        <v>2233.9</v>
      </c>
      <c r="G4996" s="2">
        <v>4499.8</v>
      </c>
      <c r="H4996" s="2">
        <v>1902</v>
      </c>
      <c r="I4996" s="2">
        <v>121.9</v>
      </c>
      <c r="J4996" s="2">
        <v>3.5</v>
      </c>
      <c r="K4996" s="2">
        <v>0</v>
      </c>
      <c r="L4996" s="2">
        <v>300.3</v>
      </c>
      <c r="M4996" s="2">
        <v>7.5</v>
      </c>
      <c r="N4996" s="2">
        <v>292.8</v>
      </c>
      <c r="O4996" s="2">
        <v>252010</v>
      </c>
      <c r="P4996" s="3"/>
      <c r="Q4996" s="3"/>
    </row>
    <row r="4997" spans="1:17" x14ac:dyDescent="0.2">
      <c r="A4997" s="5">
        <v>2011</v>
      </c>
      <c r="B4997" s="4" t="s">
        <v>657</v>
      </c>
      <c r="C4997" s="5" t="s">
        <v>658</v>
      </c>
      <c r="D4997" s="5">
        <v>170.2</v>
      </c>
      <c r="E4997" s="5">
        <v>6160.9</v>
      </c>
      <c r="F4997" s="5">
        <v>2073.1999999999998</v>
      </c>
      <c r="G4997" s="5">
        <v>4308.3</v>
      </c>
      <c r="H4997" s="5">
        <v>1849.1</v>
      </c>
      <c r="I4997" s="5">
        <v>88.4</v>
      </c>
      <c r="J4997" s="5">
        <v>2.2000000000000002</v>
      </c>
      <c r="K4997" s="5">
        <v>0</v>
      </c>
      <c r="L4997" s="5">
        <v>152.5</v>
      </c>
      <c r="M4997" s="5">
        <v>17.899999999999999</v>
      </c>
      <c r="N4997" s="5">
        <v>125.2</v>
      </c>
      <c r="O4997" s="5">
        <v>252010</v>
      </c>
      <c r="P4997" s="3"/>
      <c r="Q4997" s="3"/>
    </row>
    <row r="4998" spans="1:17" x14ac:dyDescent="0.2">
      <c r="A4998" s="2">
        <v>2012</v>
      </c>
      <c r="B4998" s="1" t="s">
        <v>657</v>
      </c>
      <c r="C4998" s="2" t="s">
        <v>658</v>
      </c>
      <c r="D4998" s="2">
        <v>183.8</v>
      </c>
      <c r="E4998" s="2">
        <v>6222</v>
      </c>
      <c r="F4998" s="2">
        <v>1707.7</v>
      </c>
      <c r="G4998" s="2">
        <v>4221.8</v>
      </c>
      <c r="H4998" s="2">
        <v>1996.7</v>
      </c>
      <c r="I4998" s="2">
        <v>80.400000000000006</v>
      </c>
      <c r="J4998" s="2">
        <v>4.3</v>
      </c>
      <c r="K4998" s="2">
        <v>0</v>
      </c>
      <c r="L4998" s="2">
        <v>565.9</v>
      </c>
      <c r="M4998" s="2">
        <v>166.3</v>
      </c>
      <c r="N4998" s="2">
        <v>401.3</v>
      </c>
      <c r="O4998" s="2">
        <v>252010</v>
      </c>
      <c r="P4998" s="3"/>
      <c r="Q4998" s="3"/>
    </row>
    <row r="4999" spans="1:17" x14ac:dyDescent="0.2">
      <c r="A4999" s="5">
        <v>2013</v>
      </c>
      <c r="B4999" s="4" t="s">
        <v>657</v>
      </c>
      <c r="C4999" s="5" t="s">
        <v>658</v>
      </c>
      <c r="D4999" s="5">
        <v>226.3</v>
      </c>
      <c r="E4999" s="5">
        <v>6069.7</v>
      </c>
      <c r="F4999" s="5">
        <v>1662.4</v>
      </c>
      <c r="G4999" s="5">
        <v>3994.7</v>
      </c>
      <c r="H4999" s="5">
        <v>2071.5</v>
      </c>
      <c r="I4999" s="5">
        <v>62.3</v>
      </c>
      <c r="J4999" s="5">
        <v>2</v>
      </c>
      <c r="K4999" s="5">
        <v>0</v>
      </c>
      <c r="L4999" s="5">
        <v>542.20000000000005</v>
      </c>
      <c r="M4999" s="5">
        <v>122.1</v>
      </c>
      <c r="N4999" s="5">
        <v>474.6</v>
      </c>
      <c r="O4999" s="5">
        <v>252010</v>
      </c>
      <c r="P4999" s="3"/>
      <c r="Q4999" s="3"/>
    </row>
    <row r="5000" spans="1:17" x14ac:dyDescent="0.2">
      <c r="A5000" s="2">
        <v>2014</v>
      </c>
      <c r="B5000" s="1" t="s">
        <v>657</v>
      </c>
      <c r="C5000" s="2" t="s">
        <v>658</v>
      </c>
      <c r="D5000" s="2">
        <v>199.4</v>
      </c>
      <c r="E5000" s="2">
        <v>6681.1</v>
      </c>
      <c r="F5000" s="2">
        <v>2091.1999999999998</v>
      </c>
      <c r="G5000" s="2">
        <v>4826.2</v>
      </c>
      <c r="H5000" s="2">
        <v>1851.4</v>
      </c>
      <c r="I5000" s="2">
        <v>64.3</v>
      </c>
      <c r="J5000" s="2">
        <v>3.9</v>
      </c>
      <c r="K5000" s="2">
        <v>0</v>
      </c>
      <c r="L5000" s="2">
        <v>462.1</v>
      </c>
      <c r="M5000" s="2">
        <v>89.1</v>
      </c>
      <c r="N5000" s="2">
        <v>377.8</v>
      </c>
      <c r="O5000" s="2">
        <v>252010</v>
      </c>
      <c r="P5000" s="3"/>
      <c r="Q5000" s="3"/>
    </row>
    <row r="5001" spans="1:17" x14ac:dyDescent="0.2">
      <c r="A5001" s="5">
        <v>2015</v>
      </c>
      <c r="B5001" s="4" t="s">
        <v>657</v>
      </c>
      <c r="C5001" s="5" t="s">
        <v>658</v>
      </c>
      <c r="D5001" s="5">
        <v>274.8</v>
      </c>
      <c r="E5001" s="5">
        <v>7278</v>
      </c>
      <c r="F5001" s="5">
        <v>2693.5</v>
      </c>
      <c r="G5001" s="5">
        <v>5451.6</v>
      </c>
      <c r="H5001" s="5">
        <v>1822.9</v>
      </c>
      <c r="I5001" s="5">
        <v>88.1</v>
      </c>
      <c r="J5001" s="5">
        <v>8.1999999999999993</v>
      </c>
      <c r="K5001" s="5">
        <v>0</v>
      </c>
      <c r="L5001" s="5">
        <v>337.5</v>
      </c>
      <c r="M5001" s="5">
        <v>78.2</v>
      </c>
      <c r="N5001" s="5">
        <v>350</v>
      </c>
      <c r="O5001" s="5">
        <v>252010</v>
      </c>
      <c r="P5001" s="3"/>
      <c r="Q5001" s="3"/>
    </row>
    <row r="5002" spans="1:17" x14ac:dyDescent="0.2">
      <c r="A5002" s="2">
        <v>2016</v>
      </c>
      <c r="B5002" s="1" t="s">
        <v>657</v>
      </c>
      <c r="C5002" s="2" t="s">
        <v>658</v>
      </c>
      <c r="D5002" s="2">
        <v>587.5</v>
      </c>
      <c r="E5002" s="2">
        <v>33837.5</v>
      </c>
      <c r="F5002" s="2">
        <v>11290.9</v>
      </c>
      <c r="G5002" s="2">
        <v>22453.1</v>
      </c>
      <c r="H5002" s="2">
        <v>11348.8</v>
      </c>
      <c r="I5002" s="2">
        <v>387.7</v>
      </c>
      <c r="J5002" s="2"/>
      <c r="K5002" s="2">
        <v>0</v>
      </c>
      <c r="L5002" s="2">
        <v>814.5</v>
      </c>
      <c r="M5002" s="2">
        <v>286</v>
      </c>
      <c r="N5002" s="2">
        <v>527.79999999999995</v>
      </c>
      <c r="O5002" s="2">
        <v>252010</v>
      </c>
      <c r="P5002" s="3"/>
      <c r="Q5002" s="3"/>
    </row>
    <row r="5003" spans="1:17" x14ac:dyDescent="0.2">
      <c r="A5003" s="5">
        <v>2017</v>
      </c>
      <c r="B5003" s="4" t="s">
        <v>657</v>
      </c>
      <c r="C5003" s="5" t="s">
        <v>658</v>
      </c>
      <c r="D5003" s="5">
        <v>485.7</v>
      </c>
      <c r="E5003" s="5">
        <v>33135.5</v>
      </c>
      <c r="F5003" s="5">
        <v>10552.4</v>
      </c>
      <c r="G5003" s="5">
        <v>18954.2</v>
      </c>
      <c r="H5003" s="5">
        <v>14144.7</v>
      </c>
      <c r="I5003" s="5">
        <v>468.9</v>
      </c>
      <c r="J5003" s="5"/>
      <c r="K5003" s="5"/>
      <c r="L5003" s="5">
        <v>1429</v>
      </c>
      <c r="M5003" s="5">
        <v>-1319.8</v>
      </c>
      <c r="N5003" s="5">
        <v>2748.8</v>
      </c>
      <c r="O5003" s="5">
        <v>252010</v>
      </c>
      <c r="P5003" s="3"/>
      <c r="Q5003" s="3"/>
    </row>
    <row r="5004" spans="1:17" x14ac:dyDescent="0.2">
      <c r="A5004" s="2">
        <v>2018</v>
      </c>
      <c r="B5004" s="1" t="s">
        <v>657</v>
      </c>
      <c r="C5004" s="2" t="s">
        <v>658</v>
      </c>
      <c r="D5004" s="2">
        <v>495.7</v>
      </c>
      <c r="E5004" s="2">
        <v>17716.400000000001</v>
      </c>
      <c r="F5004" s="2">
        <v>7015</v>
      </c>
      <c r="G5004" s="2">
        <v>12438.6</v>
      </c>
      <c r="H5004" s="2">
        <v>5243</v>
      </c>
      <c r="I5004" s="2">
        <v>446.3</v>
      </c>
      <c r="J5004" s="2"/>
      <c r="K5004" s="2"/>
      <c r="L5004" s="2">
        <v>-8267.7000000000007</v>
      </c>
      <c r="M5004" s="2">
        <v>-1478.1</v>
      </c>
      <c r="N5004" s="2">
        <v>-6917.9</v>
      </c>
      <c r="O5004" s="2">
        <v>252010</v>
      </c>
      <c r="P5004" s="3"/>
      <c r="Q5004" s="3"/>
    </row>
    <row r="5005" spans="1:17" x14ac:dyDescent="0.2">
      <c r="A5005" s="5">
        <v>2019</v>
      </c>
      <c r="B5005" s="4" t="s">
        <v>657</v>
      </c>
      <c r="C5005" s="5" t="s">
        <v>658</v>
      </c>
      <c r="D5005" s="5">
        <v>348.6</v>
      </c>
      <c r="E5005" s="5">
        <v>15642</v>
      </c>
      <c r="F5005" s="5">
        <v>6265.1</v>
      </c>
      <c r="G5005" s="5">
        <v>10646</v>
      </c>
      <c r="H5005" s="5">
        <v>4963.3</v>
      </c>
      <c r="I5005" s="5">
        <v>303.3</v>
      </c>
      <c r="J5005" s="5"/>
      <c r="K5005" s="5"/>
      <c r="L5005" s="5">
        <v>-851.6</v>
      </c>
      <c r="M5005" s="5">
        <v>-1037.7</v>
      </c>
      <c r="N5005" s="5">
        <v>106.6</v>
      </c>
      <c r="O5005" s="5">
        <v>252010</v>
      </c>
      <c r="P5005" s="3"/>
      <c r="Q5005" s="3"/>
    </row>
    <row r="5006" spans="1:17" x14ac:dyDescent="0.2">
      <c r="A5006" s="2">
        <v>2011</v>
      </c>
      <c r="B5006" s="1" t="s">
        <v>659</v>
      </c>
      <c r="C5006" s="2" t="s">
        <v>660</v>
      </c>
      <c r="D5006" s="2">
        <v>2022</v>
      </c>
      <c r="E5006" s="2">
        <v>17008</v>
      </c>
      <c r="F5006" s="2">
        <v>0</v>
      </c>
      <c r="G5006" s="2">
        <v>4579</v>
      </c>
      <c r="H5006" s="2">
        <v>12334</v>
      </c>
      <c r="I5006" s="2"/>
      <c r="J5006" s="2"/>
      <c r="K5006" s="2">
        <v>26</v>
      </c>
      <c r="L5006" s="2">
        <v>961</v>
      </c>
      <c r="M5006" s="2">
        <v>257</v>
      </c>
      <c r="N5006" s="2">
        <v>678</v>
      </c>
      <c r="O5006" s="2">
        <v>502010</v>
      </c>
      <c r="P5006" s="3"/>
      <c r="Q5006" s="3"/>
    </row>
    <row r="5007" spans="1:17" x14ac:dyDescent="0.2">
      <c r="A5007" s="5">
        <v>2012</v>
      </c>
      <c r="B5007" s="4" t="s">
        <v>659</v>
      </c>
      <c r="C5007" s="5" t="s">
        <v>660</v>
      </c>
      <c r="D5007" s="5">
        <v>1133</v>
      </c>
      <c r="E5007" s="5">
        <v>13090</v>
      </c>
      <c r="F5007" s="5">
        <v>0</v>
      </c>
      <c r="G5007" s="5">
        <v>4171</v>
      </c>
      <c r="H5007" s="5">
        <v>8809</v>
      </c>
      <c r="I5007" s="5"/>
      <c r="J5007" s="5"/>
      <c r="K5007" s="5">
        <v>35</v>
      </c>
      <c r="L5007" s="5">
        <v>-2377</v>
      </c>
      <c r="M5007" s="5">
        <v>-337</v>
      </c>
      <c r="N5007" s="5">
        <v>-2075</v>
      </c>
      <c r="O5007" s="5">
        <v>502010</v>
      </c>
      <c r="P5007" s="3"/>
      <c r="Q5007" s="3"/>
    </row>
    <row r="5008" spans="1:17" x14ac:dyDescent="0.2">
      <c r="A5008" s="2">
        <v>2013</v>
      </c>
      <c r="B5008" s="1" t="s">
        <v>659</v>
      </c>
      <c r="C5008" s="2" t="s">
        <v>660</v>
      </c>
      <c r="D5008" s="2">
        <v>2381</v>
      </c>
      <c r="E5008" s="2">
        <v>15643</v>
      </c>
      <c r="F5008" s="2">
        <v>0</v>
      </c>
      <c r="G5008" s="2">
        <v>2947</v>
      </c>
      <c r="H5008" s="2">
        <v>12578</v>
      </c>
      <c r="I5008" s="2"/>
      <c r="J5008" s="2"/>
      <c r="K5008" s="2">
        <v>41</v>
      </c>
      <c r="L5008" s="2">
        <v>173</v>
      </c>
      <c r="M5008" s="2">
        <v>-374</v>
      </c>
      <c r="N5008" s="2">
        <v>506</v>
      </c>
      <c r="O5008" s="2">
        <v>502010</v>
      </c>
      <c r="P5008" s="3"/>
      <c r="Q5008" s="3"/>
    </row>
    <row r="5009" spans="1:17" x14ac:dyDescent="0.2">
      <c r="A5009" s="5">
        <v>2014</v>
      </c>
      <c r="B5009" s="4" t="s">
        <v>659</v>
      </c>
      <c r="C5009" s="5" t="s">
        <v>660</v>
      </c>
      <c r="D5009" s="5">
        <v>3145</v>
      </c>
      <c r="E5009" s="5">
        <v>16489</v>
      </c>
      <c r="F5009" s="5">
        <v>0</v>
      </c>
      <c r="G5009" s="5">
        <v>3070</v>
      </c>
      <c r="H5009" s="5">
        <v>13263</v>
      </c>
      <c r="I5009" s="5"/>
      <c r="J5009" s="5"/>
      <c r="K5009" s="5">
        <v>55</v>
      </c>
      <c r="L5009" s="5">
        <v>-397</v>
      </c>
      <c r="M5009" s="5">
        <v>-691</v>
      </c>
      <c r="N5009" s="5">
        <v>239</v>
      </c>
      <c r="O5009" s="5">
        <v>502010</v>
      </c>
      <c r="P5009" s="3"/>
      <c r="Q5009" s="3"/>
    </row>
    <row r="5010" spans="1:17" x14ac:dyDescent="0.2">
      <c r="A5010" s="2">
        <v>2015</v>
      </c>
      <c r="B5010" s="1" t="s">
        <v>659</v>
      </c>
      <c r="C5010" s="2" t="s">
        <v>660</v>
      </c>
      <c r="D5010" s="2">
        <v>1951</v>
      </c>
      <c r="E5010" s="2">
        <v>15093</v>
      </c>
      <c r="F5010" s="2">
        <v>0</v>
      </c>
      <c r="G5010" s="2">
        <v>2957</v>
      </c>
      <c r="H5010" s="2">
        <v>11965</v>
      </c>
      <c r="I5010" s="2"/>
      <c r="J5010" s="2"/>
      <c r="K5010" s="2">
        <v>69</v>
      </c>
      <c r="L5010" s="2">
        <v>56</v>
      </c>
      <c r="M5010" s="2">
        <v>134</v>
      </c>
      <c r="N5010" s="2">
        <v>-147</v>
      </c>
      <c r="O5010" s="2">
        <v>502010</v>
      </c>
      <c r="P5010" s="3"/>
      <c r="Q5010" s="3"/>
    </row>
    <row r="5011" spans="1:17" x14ac:dyDescent="0.2">
      <c r="A5011" s="5">
        <v>2016</v>
      </c>
      <c r="B5011" s="4" t="s">
        <v>659</v>
      </c>
      <c r="C5011" s="5" t="s">
        <v>660</v>
      </c>
      <c r="D5011" s="5">
        <v>2147</v>
      </c>
      <c r="E5011" s="5">
        <v>15483</v>
      </c>
      <c r="F5011" s="5">
        <v>372</v>
      </c>
      <c r="G5011" s="5">
        <v>3681</v>
      </c>
      <c r="H5011" s="5">
        <v>11584</v>
      </c>
      <c r="I5011" s="5"/>
      <c r="J5011" s="5"/>
      <c r="K5011" s="5">
        <v>71</v>
      </c>
      <c r="L5011" s="5">
        <v>181</v>
      </c>
      <c r="M5011" s="5">
        <v>-54</v>
      </c>
      <c r="N5011" s="5">
        <v>179</v>
      </c>
      <c r="O5011" s="5">
        <v>502010</v>
      </c>
      <c r="P5011" s="3"/>
      <c r="Q5011" s="3"/>
    </row>
    <row r="5012" spans="1:17" x14ac:dyDescent="0.2">
      <c r="A5012" s="2">
        <v>2017</v>
      </c>
      <c r="B5012" s="1" t="s">
        <v>659</v>
      </c>
      <c r="C5012" s="2" t="s">
        <v>660</v>
      </c>
      <c r="D5012" s="2">
        <v>2016</v>
      </c>
      <c r="E5012" s="2">
        <v>14552</v>
      </c>
      <c r="F5012" s="2">
        <v>379</v>
      </c>
      <c r="G5012" s="2">
        <v>3459</v>
      </c>
      <c r="H5012" s="2">
        <v>10809</v>
      </c>
      <c r="I5012" s="2"/>
      <c r="J5012" s="2"/>
      <c r="K5012" s="2">
        <v>95</v>
      </c>
      <c r="L5012" s="2">
        <v>-615</v>
      </c>
      <c r="M5012" s="2">
        <v>28</v>
      </c>
      <c r="N5012" s="2">
        <v>-738</v>
      </c>
      <c r="O5012" s="2">
        <v>502010</v>
      </c>
      <c r="P5012" s="3"/>
      <c r="Q5012" s="3"/>
    </row>
    <row r="5013" spans="1:17" x14ac:dyDescent="0.2">
      <c r="A5013" s="5">
        <v>2018</v>
      </c>
      <c r="B5013" s="4" t="s">
        <v>659</v>
      </c>
      <c r="C5013" s="5" t="s">
        <v>660</v>
      </c>
      <c r="D5013" s="5">
        <v>2034</v>
      </c>
      <c r="E5013" s="5">
        <v>16346</v>
      </c>
      <c r="F5013" s="5">
        <v>1952</v>
      </c>
      <c r="G5013" s="5">
        <v>5849</v>
      </c>
      <c r="H5013" s="5">
        <v>9311</v>
      </c>
      <c r="I5013" s="5">
        <v>7</v>
      </c>
      <c r="J5013" s="5"/>
      <c r="K5013" s="5">
        <v>70</v>
      </c>
      <c r="L5013" s="5">
        <v>-1089</v>
      </c>
      <c r="M5013" s="5">
        <v>355</v>
      </c>
      <c r="N5013" s="5">
        <v>-1514</v>
      </c>
      <c r="O5013" s="5">
        <v>502010</v>
      </c>
      <c r="P5013" s="3"/>
      <c r="Q5013" s="3"/>
    </row>
    <row r="5014" spans="1:17" x14ac:dyDescent="0.2">
      <c r="A5014" s="2">
        <v>2019</v>
      </c>
      <c r="B5014" s="1" t="s">
        <v>659</v>
      </c>
      <c r="C5014" s="2" t="s">
        <v>660</v>
      </c>
      <c r="D5014" s="2">
        <v>1643</v>
      </c>
      <c r="E5014" s="2">
        <v>15711</v>
      </c>
      <c r="F5014" s="2">
        <v>1453</v>
      </c>
      <c r="G5014" s="2">
        <v>5400</v>
      </c>
      <c r="H5014" s="2">
        <v>9144</v>
      </c>
      <c r="I5014" s="2">
        <v>59</v>
      </c>
      <c r="J5014" s="2"/>
      <c r="K5014" s="2">
        <v>73</v>
      </c>
      <c r="L5014" s="2">
        <v>354</v>
      </c>
      <c r="M5014" s="2">
        <v>126</v>
      </c>
      <c r="N5014" s="2">
        <v>155</v>
      </c>
      <c r="O5014" s="2">
        <v>502010</v>
      </c>
      <c r="P5014" s="3"/>
      <c r="Q5014" s="3"/>
    </row>
    <row r="5015" spans="1:17" x14ac:dyDescent="0.2">
      <c r="A5015" s="5">
        <v>2004</v>
      </c>
      <c r="B5015" s="4" t="s">
        <v>661</v>
      </c>
      <c r="C5015" s="5" t="s">
        <v>662</v>
      </c>
      <c r="D5015" s="5">
        <v>2.141</v>
      </c>
      <c r="E5015" s="5">
        <v>1442.3150000000001</v>
      </c>
      <c r="F5015" s="5">
        <v>503.6</v>
      </c>
      <c r="G5015" s="5">
        <v>528.58000000000004</v>
      </c>
      <c r="H5015" s="5">
        <v>913.73500000000001</v>
      </c>
      <c r="I5015" s="5">
        <v>34.662999999999997</v>
      </c>
      <c r="J5015" s="5">
        <v>0</v>
      </c>
      <c r="K5015" s="5">
        <v>0</v>
      </c>
      <c r="L5015" s="5">
        <v>84.796999999999997</v>
      </c>
      <c r="M5015" s="5">
        <v>0.69899999999999995</v>
      </c>
      <c r="N5015" s="5">
        <v>103.39700000000001</v>
      </c>
      <c r="O5015" s="5">
        <v>601010</v>
      </c>
      <c r="P5015" s="3"/>
      <c r="Q5015" s="3"/>
    </row>
    <row r="5016" spans="1:17" x14ac:dyDescent="0.2">
      <c r="A5016" s="2">
        <v>2005</v>
      </c>
      <c r="B5016" s="1" t="s">
        <v>661</v>
      </c>
      <c r="C5016" s="2" t="s">
        <v>662</v>
      </c>
      <c r="D5016" s="2">
        <v>65.703999999999994</v>
      </c>
      <c r="E5016" s="2">
        <v>1920.9880000000001</v>
      </c>
      <c r="F5016" s="2">
        <v>891.7</v>
      </c>
      <c r="G5016" s="2">
        <v>931.774</v>
      </c>
      <c r="H5016" s="2">
        <v>989.21400000000006</v>
      </c>
      <c r="I5016" s="2">
        <v>42.835000000000001</v>
      </c>
      <c r="J5016" s="2">
        <v>0</v>
      </c>
      <c r="K5016" s="2">
        <v>0</v>
      </c>
      <c r="L5016" s="2">
        <v>90.03</v>
      </c>
      <c r="M5016" s="2">
        <v>0.81299999999999994</v>
      </c>
      <c r="N5016" s="2">
        <v>99.119</v>
      </c>
      <c r="O5016" s="2">
        <v>601010</v>
      </c>
      <c r="P5016" s="3"/>
      <c r="Q5016" s="3"/>
    </row>
    <row r="5017" spans="1:17" x14ac:dyDescent="0.2">
      <c r="A5017" s="5">
        <v>2006</v>
      </c>
      <c r="B5017" s="4" t="s">
        <v>661</v>
      </c>
      <c r="C5017" s="5" t="s">
        <v>662</v>
      </c>
      <c r="D5017" s="5">
        <v>10.573</v>
      </c>
      <c r="E5017" s="5">
        <v>2546.5079999999998</v>
      </c>
      <c r="F5017" s="5">
        <v>920</v>
      </c>
      <c r="G5017" s="5">
        <v>970.51599999999996</v>
      </c>
      <c r="H5017" s="5">
        <v>1575.992</v>
      </c>
      <c r="I5017" s="5">
        <v>53.546999999999997</v>
      </c>
      <c r="J5017" s="5">
        <v>0</v>
      </c>
      <c r="K5017" s="5">
        <v>0</v>
      </c>
      <c r="L5017" s="5">
        <v>106.812</v>
      </c>
      <c r="M5017" s="5">
        <v>0.747</v>
      </c>
      <c r="N5017" s="5">
        <v>110.78100000000001</v>
      </c>
      <c r="O5017" s="5">
        <v>601010</v>
      </c>
      <c r="P5017" s="3"/>
      <c r="Q5017" s="3"/>
    </row>
    <row r="5018" spans="1:17" x14ac:dyDescent="0.2">
      <c r="A5018" s="2">
        <v>2007</v>
      </c>
      <c r="B5018" s="1" t="s">
        <v>661</v>
      </c>
      <c r="C5018" s="2" t="s">
        <v>662</v>
      </c>
      <c r="D5018" s="2">
        <v>193.101</v>
      </c>
      <c r="E5018" s="2">
        <v>3077.3519999999999</v>
      </c>
      <c r="F5018" s="2">
        <v>1470</v>
      </c>
      <c r="G5018" s="2">
        <v>1539.26</v>
      </c>
      <c r="H5018" s="2">
        <v>1538.0920000000001</v>
      </c>
      <c r="I5018" s="2">
        <v>65.323999999999998</v>
      </c>
      <c r="J5018" s="2">
        <v>0</v>
      </c>
      <c r="K5018" s="2">
        <v>0</v>
      </c>
      <c r="L5018" s="2">
        <v>128.77500000000001</v>
      </c>
      <c r="M5018" s="2">
        <v>1.3919999999999999</v>
      </c>
      <c r="N5018" s="2">
        <v>140.40899999999999</v>
      </c>
      <c r="O5018" s="2">
        <v>601010</v>
      </c>
      <c r="P5018" s="3"/>
      <c r="Q5018" s="3"/>
    </row>
    <row r="5019" spans="1:17" x14ac:dyDescent="0.2">
      <c r="A5019" s="5">
        <v>2008</v>
      </c>
      <c r="B5019" s="4" t="s">
        <v>661</v>
      </c>
      <c r="C5019" s="5" t="s">
        <v>662</v>
      </c>
      <c r="D5019" s="5">
        <v>49.988999999999997</v>
      </c>
      <c r="E5019" s="5">
        <v>2994.1790000000001</v>
      </c>
      <c r="F5019" s="5">
        <v>1370</v>
      </c>
      <c r="G5019" s="5">
        <v>1439.518</v>
      </c>
      <c r="H5019" s="5">
        <v>1554.6610000000001</v>
      </c>
      <c r="I5019" s="5">
        <v>94.048000000000002</v>
      </c>
      <c r="J5019" s="5">
        <v>0</v>
      </c>
      <c r="K5019" s="5">
        <v>0</v>
      </c>
      <c r="L5019" s="5">
        <v>118.07599999999999</v>
      </c>
      <c r="M5019" s="5">
        <v>1.23</v>
      </c>
      <c r="N5019" s="5">
        <v>131.84100000000001</v>
      </c>
      <c r="O5019" s="5">
        <v>601010</v>
      </c>
      <c r="P5019" s="3"/>
      <c r="Q5019" s="3"/>
    </row>
    <row r="5020" spans="1:17" x14ac:dyDescent="0.2">
      <c r="A5020" s="2">
        <v>2009</v>
      </c>
      <c r="B5020" s="1" t="s">
        <v>661</v>
      </c>
      <c r="C5020" s="2" t="s">
        <v>662</v>
      </c>
      <c r="D5020" s="2">
        <v>14.505000000000001</v>
      </c>
      <c r="E5020" s="2">
        <v>2914.7869999999998</v>
      </c>
      <c r="F5020" s="2">
        <v>1354.6</v>
      </c>
      <c r="G5020" s="2">
        <v>1426.778</v>
      </c>
      <c r="H5020" s="2">
        <v>1488.009</v>
      </c>
      <c r="I5020" s="2">
        <v>85.533000000000001</v>
      </c>
      <c r="J5020" s="2">
        <v>0</v>
      </c>
      <c r="K5020" s="2">
        <v>0</v>
      </c>
      <c r="L5020" s="2">
        <v>122.81</v>
      </c>
      <c r="M5020" s="2">
        <v>0.67700000000000005</v>
      </c>
      <c r="N5020" s="2">
        <v>131.12700000000001</v>
      </c>
      <c r="O5020" s="2">
        <v>601010</v>
      </c>
      <c r="P5020" s="3"/>
      <c r="Q5020" s="3"/>
    </row>
    <row r="5021" spans="1:17" x14ac:dyDescent="0.2">
      <c r="A5021" s="5">
        <v>2010</v>
      </c>
      <c r="B5021" s="4" t="s">
        <v>661</v>
      </c>
      <c r="C5021" s="5" t="s">
        <v>662</v>
      </c>
      <c r="D5021" s="5">
        <v>23.968</v>
      </c>
      <c r="E5021" s="5">
        <v>3535.59</v>
      </c>
      <c r="F5021" s="5">
        <v>1600</v>
      </c>
      <c r="G5021" s="5">
        <v>1688.625</v>
      </c>
      <c r="H5021" s="5">
        <v>1846.9649999999999</v>
      </c>
      <c r="I5021" s="5">
        <v>93.247</v>
      </c>
      <c r="J5021" s="5">
        <v>0</v>
      </c>
      <c r="K5021" s="5">
        <v>0</v>
      </c>
      <c r="L5021" s="5">
        <v>122.809</v>
      </c>
      <c r="M5021" s="5">
        <v>1.393</v>
      </c>
      <c r="N5021" s="5">
        <v>130.78399999999999</v>
      </c>
      <c r="O5021" s="5">
        <v>601010</v>
      </c>
      <c r="P5021" s="3"/>
      <c r="Q5021" s="3"/>
    </row>
    <row r="5022" spans="1:17" x14ac:dyDescent="0.2">
      <c r="A5022" s="2">
        <v>2011</v>
      </c>
      <c r="B5022" s="1" t="s">
        <v>661</v>
      </c>
      <c r="C5022" s="2" t="s">
        <v>662</v>
      </c>
      <c r="D5022" s="2">
        <v>4.2149999999999999</v>
      </c>
      <c r="E5022" s="2">
        <v>4419.3890000000001</v>
      </c>
      <c r="F5022" s="2">
        <v>2055.181</v>
      </c>
      <c r="G5022" s="2">
        <v>2164.5349999999999</v>
      </c>
      <c r="H5022" s="2">
        <v>2254.8539999999998</v>
      </c>
      <c r="I5022" s="2">
        <v>108.739</v>
      </c>
      <c r="J5022" s="2">
        <v>0</v>
      </c>
      <c r="K5022" s="2">
        <v>0</v>
      </c>
      <c r="L5022" s="2">
        <v>152.607</v>
      </c>
      <c r="M5022" s="2">
        <v>1.47</v>
      </c>
      <c r="N5022" s="2">
        <v>157.03200000000001</v>
      </c>
      <c r="O5022" s="2">
        <v>601010</v>
      </c>
      <c r="P5022" s="3"/>
      <c r="Q5022" s="3"/>
    </row>
    <row r="5023" spans="1:17" x14ac:dyDescent="0.2">
      <c r="A5023" s="5">
        <v>2012</v>
      </c>
      <c r="B5023" s="4" t="s">
        <v>661</v>
      </c>
      <c r="C5023" s="5" t="s">
        <v>662</v>
      </c>
      <c r="D5023" s="5">
        <v>7.0529999999999999</v>
      </c>
      <c r="E5023" s="5">
        <v>5443.3630000000003</v>
      </c>
      <c r="F5023" s="5">
        <v>2883.8679999999999</v>
      </c>
      <c r="G5023" s="5">
        <v>3030.569</v>
      </c>
      <c r="H5023" s="5">
        <v>2412.7939999999999</v>
      </c>
      <c r="I5023" s="5">
        <v>123.04</v>
      </c>
      <c r="J5023" s="5">
        <v>0</v>
      </c>
      <c r="K5023" s="5">
        <v>0</v>
      </c>
      <c r="L5023" s="5">
        <v>147.40100000000001</v>
      </c>
      <c r="M5023" s="5">
        <v>1.43</v>
      </c>
      <c r="N5023" s="5">
        <v>159.15199999999999</v>
      </c>
      <c r="O5023" s="5">
        <v>601010</v>
      </c>
      <c r="P5023" s="3"/>
      <c r="Q5023" s="3"/>
    </row>
    <row r="5024" spans="1:17" x14ac:dyDescent="0.2">
      <c r="A5024" s="2">
        <v>2013</v>
      </c>
      <c r="B5024" s="1" t="s">
        <v>661</v>
      </c>
      <c r="C5024" s="2" t="s">
        <v>662</v>
      </c>
      <c r="D5024" s="2">
        <v>20.414999999999999</v>
      </c>
      <c r="E5024" s="2">
        <v>9924.4410000000007</v>
      </c>
      <c r="F5024" s="2">
        <v>4166.84</v>
      </c>
      <c r="G5024" s="2">
        <v>4503.0829999999996</v>
      </c>
      <c r="H5024" s="2">
        <v>5385.4470000000001</v>
      </c>
      <c r="I5024" s="2">
        <v>181.453</v>
      </c>
      <c r="J5024" s="2">
        <v>0</v>
      </c>
      <c r="K5024" s="2">
        <v>0.71899999999999997</v>
      </c>
      <c r="L5024" s="2">
        <v>181.91399999999999</v>
      </c>
      <c r="M5024" s="2">
        <v>2.734</v>
      </c>
      <c r="N5024" s="2">
        <v>245.56399999999999</v>
      </c>
      <c r="O5024" s="2">
        <v>601010</v>
      </c>
      <c r="P5024" s="3"/>
      <c r="Q5024" s="3"/>
    </row>
    <row r="5025" spans="1:17" x14ac:dyDescent="0.2">
      <c r="A5025" s="5">
        <v>2014</v>
      </c>
      <c r="B5025" s="4" t="s">
        <v>661</v>
      </c>
      <c r="C5025" s="5" t="s">
        <v>662</v>
      </c>
      <c r="D5025" s="5">
        <v>40.392000000000003</v>
      </c>
      <c r="E5025" s="5">
        <v>11012.621999999999</v>
      </c>
      <c r="F5025" s="5">
        <v>4935.3440000000001</v>
      </c>
      <c r="G5025" s="5">
        <v>5371.5230000000001</v>
      </c>
      <c r="H5025" s="5">
        <v>5613.4009999999998</v>
      </c>
      <c r="I5025" s="5">
        <v>216.81</v>
      </c>
      <c r="J5025" s="5">
        <v>0</v>
      </c>
      <c r="K5025" s="5">
        <v>1.3049999999999999</v>
      </c>
      <c r="L5025" s="5">
        <v>272.601</v>
      </c>
      <c r="M5025" s="5">
        <v>3.4609999999999999</v>
      </c>
      <c r="N5025" s="5">
        <v>270.63499999999999</v>
      </c>
      <c r="O5025" s="5">
        <v>601010</v>
      </c>
      <c r="P5025" s="3"/>
      <c r="Q5025" s="3"/>
    </row>
    <row r="5026" spans="1:17" x14ac:dyDescent="0.2">
      <c r="A5026" s="2">
        <v>2015</v>
      </c>
      <c r="B5026" s="1" t="s">
        <v>661</v>
      </c>
      <c r="C5026" s="2" t="s">
        <v>662</v>
      </c>
      <c r="D5026" s="2">
        <v>44.472999999999999</v>
      </c>
      <c r="E5026" s="2">
        <v>11865.87</v>
      </c>
      <c r="F5026" s="2">
        <v>4846.1930000000002</v>
      </c>
      <c r="G5026" s="2">
        <v>5312.5370000000003</v>
      </c>
      <c r="H5026" s="2">
        <v>6531.5959999999995</v>
      </c>
      <c r="I5026" s="2">
        <v>233.673</v>
      </c>
      <c r="J5026" s="2">
        <v>0</v>
      </c>
      <c r="K5026" s="2">
        <v>1.089</v>
      </c>
      <c r="L5026" s="2">
        <v>288.024</v>
      </c>
      <c r="M5026" s="2">
        <v>3.169</v>
      </c>
      <c r="N5026" s="2">
        <v>283.76600000000002</v>
      </c>
      <c r="O5026" s="2">
        <v>601010</v>
      </c>
      <c r="P5026" s="3"/>
      <c r="Q5026" s="3"/>
    </row>
    <row r="5027" spans="1:17" x14ac:dyDescent="0.2">
      <c r="A5027" s="5">
        <v>2016</v>
      </c>
      <c r="B5027" s="4" t="s">
        <v>661</v>
      </c>
      <c r="C5027" s="5" t="s">
        <v>662</v>
      </c>
      <c r="D5027" s="5">
        <v>13.666</v>
      </c>
      <c r="E5027" s="5">
        <v>13152.870999999999</v>
      </c>
      <c r="F5027" s="5">
        <v>5844.6210000000001</v>
      </c>
      <c r="G5027" s="5">
        <v>6365.8180000000002</v>
      </c>
      <c r="H5027" s="5">
        <v>6766.8040000000001</v>
      </c>
      <c r="I5027" s="5">
        <v>220.44300000000001</v>
      </c>
      <c r="J5027" s="5">
        <v>0</v>
      </c>
      <c r="K5027" s="5">
        <v>0.90600000000000003</v>
      </c>
      <c r="L5027" s="5">
        <v>319.73899999999998</v>
      </c>
      <c r="M5027" s="5">
        <v>3.262</v>
      </c>
      <c r="N5027" s="5">
        <v>315.57100000000003</v>
      </c>
      <c r="O5027" s="5">
        <v>601010</v>
      </c>
      <c r="P5027" s="3"/>
      <c r="Q5027" s="3"/>
    </row>
    <row r="5028" spans="1:17" x14ac:dyDescent="0.2">
      <c r="A5028" s="2">
        <v>2017</v>
      </c>
      <c r="B5028" s="1" t="s">
        <v>661</v>
      </c>
      <c r="C5028" s="2" t="s">
        <v>662</v>
      </c>
      <c r="D5028" s="2">
        <v>15.077</v>
      </c>
      <c r="E5028" s="2">
        <v>14058.165999999999</v>
      </c>
      <c r="F5028" s="2">
        <v>6116.7969999999996</v>
      </c>
      <c r="G5028" s="2">
        <v>6667.4579999999996</v>
      </c>
      <c r="H5028" s="2">
        <v>7371.5010000000002</v>
      </c>
      <c r="I5028" s="2">
        <v>247.874</v>
      </c>
      <c r="J5028" s="2">
        <v>0</v>
      </c>
      <c r="K5028" s="2">
        <v>0.52</v>
      </c>
      <c r="L5028" s="2">
        <v>325.36200000000002</v>
      </c>
      <c r="M5028" s="2">
        <v>6.0439999999999996</v>
      </c>
      <c r="N5028" s="2">
        <v>318.798</v>
      </c>
      <c r="O5028" s="2">
        <v>601010</v>
      </c>
      <c r="P5028" s="3"/>
      <c r="Q5028" s="3"/>
    </row>
    <row r="5029" spans="1:17" x14ac:dyDescent="0.2">
      <c r="A5029" s="5">
        <v>2018</v>
      </c>
      <c r="B5029" s="4" t="s">
        <v>661</v>
      </c>
      <c r="C5029" s="5" t="s">
        <v>662</v>
      </c>
      <c r="D5029" s="5">
        <v>11.715999999999999</v>
      </c>
      <c r="E5029" s="5">
        <v>15260.483</v>
      </c>
      <c r="F5029" s="5">
        <v>6505.6120000000001</v>
      </c>
      <c r="G5029" s="5">
        <v>7139.5050000000001</v>
      </c>
      <c r="H5029" s="5">
        <v>8088.7420000000002</v>
      </c>
      <c r="I5029" s="5">
        <v>266.38900000000001</v>
      </c>
      <c r="J5029" s="5">
        <v>0</v>
      </c>
      <c r="K5029" s="5">
        <v>0.98399999999999999</v>
      </c>
      <c r="L5029" s="5">
        <v>369.93799999999999</v>
      </c>
      <c r="M5029" s="5">
        <v>5.34</v>
      </c>
      <c r="N5029" s="5">
        <v>363.61399999999998</v>
      </c>
      <c r="O5029" s="5">
        <v>601010</v>
      </c>
      <c r="P5029" s="3"/>
      <c r="Q5029" s="3"/>
    </row>
    <row r="5030" spans="1:17" x14ac:dyDescent="0.2">
      <c r="A5030" s="2">
        <v>2019</v>
      </c>
      <c r="B5030" s="1" t="s">
        <v>661</v>
      </c>
      <c r="C5030" s="2" t="s">
        <v>662</v>
      </c>
      <c r="D5030" s="2">
        <v>73.343000000000004</v>
      </c>
      <c r="E5030" s="2">
        <v>18554.795999999998</v>
      </c>
      <c r="F5030" s="2">
        <v>8029.7780000000002</v>
      </c>
      <c r="G5030" s="2">
        <v>8750.6380000000008</v>
      </c>
      <c r="H5030" s="2">
        <v>9774.4560000000001</v>
      </c>
      <c r="I5030" s="2">
        <v>291.74200000000002</v>
      </c>
      <c r="J5030" s="2">
        <v>0</v>
      </c>
      <c r="K5030" s="2">
        <v>0.996</v>
      </c>
      <c r="L5030" s="2">
        <v>443.63600000000002</v>
      </c>
      <c r="M5030" s="2">
        <v>6.1580000000000004</v>
      </c>
      <c r="N5030" s="2">
        <v>436.48200000000003</v>
      </c>
      <c r="O5030" s="2">
        <v>601010</v>
      </c>
      <c r="P5030" s="3"/>
      <c r="Q5030" s="3"/>
    </row>
    <row r="5031" spans="1:17" x14ac:dyDescent="0.2">
      <c r="A5031" s="5">
        <v>2004</v>
      </c>
      <c r="B5031" s="4" t="s">
        <v>663</v>
      </c>
      <c r="C5031" s="5" t="s">
        <v>664</v>
      </c>
      <c r="D5031" s="5">
        <v>9.4580000000000002</v>
      </c>
      <c r="E5031" s="5">
        <v>7192.6490000000003</v>
      </c>
      <c r="F5031" s="5"/>
      <c r="G5031" s="5">
        <v>5586.9449999999997</v>
      </c>
      <c r="H5031" s="5">
        <v>1605.704</v>
      </c>
      <c r="I5031" s="5">
        <v>103.468</v>
      </c>
      <c r="J5031" s="5">
        <v>1.276</v>
      </c>
      <c r="K5031" s="5">
        <v>0</v>
      </c>
      <c r="L5031" s="5">
        <v>392.14499999999998</v>
      </c>
      <c r="M5031" s="5">
        <v>149.96700000000001</v>
      </c>
      <c r="N5031" s="5">
        <v>242.178</v>
      </c>
      <c r="O5031" s="5">
        <v>101020</v>
      </c>
      <c r="P5031" s="3"/>
      <c r="Q5031" s="3"/>
    </row>
    <row r="5032" spans="1:17" x14ac:dyDescent="0.2">
      <c r="A5032" s="2">
        <v>2005</v>
      </c>
      <c r="B5032" s="1" t="s">
        <v>663</v>
      </c>
      <c r="C5032" s="2" t="s">
        <v>664</v>
      </c>
      <c r="D5032" s="2">
        <v>7.915</v>
      </c>
      <c r="E5032" s="2">
        <v>10013.466</v>
      </c>
      <c r="F5032" s="2"/>
      <c r="G5032" s="2">
        <v>8218.7090000000007</v>
      </c>
      <c r="H5032" s="2">
        <v>1794.7570000000001</v>
      </c>
      <c r="I5032" s="2">
        <v>147.608</v>
      </c>
      <c r="J5032" s="2">
        <v>2.6859999999999999</v>
      </c>
      <c r="K5032" s="2">
        <v>0</v>
      </c>
      <c r="L5032" s="2">
        <v>645.66899999999998</v>
      </c>
      <c r="M5032" s="2">
        <v>242.52099999999999</v>
      </c>
      <c r="N5032" s="2">
        <v>546.54499999999996</v>
      </c>
      <c r="O5032" s="2">
        <v>101020</v>
      </c>
      <c r="P5032" s="3"/>
      <c r="Q5032" s="3"/>
    </row>
    <row r="5033" spans="1:17" x14ac:dyDescent="0.2">
      <c r="A5033" s="5">
        <v>2006</v>
      </c>
      <c r="B5033" s="4" t="s">
        <v>663</v>
      </c>
      <c r="C5033" s="5" t="s">
        <v>664</v>
      </c>
      <c r="D5033" s="5">
        <v>68.268000000000001</v>
      </c>
      <c r="E5033" s="5">
        <v>10504.721</v>
      </c>
      <c r="F5033" s="5"/>
      <c r="G5033" s="5">
        <v>7488.1180000000004</v>
      </c>
      <c r="H5033" s="5">
        <v>2215.9580000000001</v>
      </c>
      <c r="I5033" s="5">
        <v>239.72499999999999</v>
      </c>
      <c r="J5033" s="5"/>
      <c r="K5033" s="5">
        <v>222</v>
      </c>
      <c r="L5033" s="5">
        <v>722.44100000000003</v>
      </c>
      <c r="M5033" s="5">
        <v>193.76400000000001</v>
      </c>
      <c r="N5033" s="5">
        <v>306.31200000000001</v>
      </c>
      <c r="O5033" s="5">
        <v>101020</v>
      </c>
      <c r="P5033" s="3"/>
      <c r="Q5033" s="3"/>
    </row>
    <row r="5034" spans="1:17" x14ac:dyDescent="0.2">
      <c r="A5034" s="2">
        <v>2007</v>
      </c>
      <c r="B5034" s="1" t="s">
        <v>663</v>
      </c>
      <c r="C5034" s="2" t="s">
        <v>664</v>
      </c>
      <c r="D5034" s="2">
        <v>19.105</v>
      </c>
      <c r="E5034" s="2">
        <v>11062.034</v>
      </c>
      <c r="F5034" s="2"/>
      <c r="G5034" s="2">
        <v>8290.7620000000006</v>
      </c>
      <c r="H5034" s="2">
        <v>1969.308</v>
      </c>
      <c r="I5034" s="2">
        <v>272.02499999999998</v>
      </c>
      <c r="J5034" s="2"/>
      <c r="K5034" s="2">
        <v>193.19900000000001</v>
      </c>
      <c r="L5034" s="2">
        <v>682.71699999999998</v>
      </c>
      <c r="M5034" s="2">
        <v>184.59700000000001</v>
      </c>
      <c r="N5034" s="2">
        <v>304.92099999999999</v>
      </c>
      <c r="O5034" s="2">
        <v>101020</v>
      </c>
      <c r="P5034" s="3"/>
      <c r="Q5034" s="3"/>
    </row>
    <row r="5035" spans="1:17" x14ac:dyDescent="0.2">
      <c r="A5035" s="5">
        <v>2008</v>
      </c>
      <c r="B5035" s="4" t="s">
        <v>663</v>
      </c>
      <c r="C5035" s="5" t="s">
        <v>664</v>
      </c>
      <c r="D5035" s="5">
        <v>510.05799999999999</v>
      </c>
      <c r="E5035" s="5">
        <v>13126.062</v>
      </c>
      <c r="F5035" s="5"/>
      <c r="G5035" s="5">
        <v>9958.5229999999992</v>
      </c>
      <c r="H5035" s="5">
        <v>2088.17</v>
      </c>
      <c r="I5035" s="5">
        <v>304.06700000000001</v>
      </c>
      <c r="J5035" s="5"/>
      <c r="K5035" s="5">
        <v>288.55799999999999</v>
      </c>
      <c r="L5035" s="5">
        <v>794.53800000000001</v>
      </c>
      <c r="M5035" s="5">
        <v>194.071</v>
      </c>
      <c r="N5035" s="5">
        <v>311.90899999999999</v>
      </c>
      <c r="O5035" s="5">
        <v>101020</v>
      </c>
      <c r="P5035" s="3"/>
      <c r="Q5035" s="3"/>
    </row>
    <row r="5036" spans="1:17" x14ac:dyDescent="0.2">
      <c r="A5036" s="2">
        <v>2009</v>
      </c>
      <c r="B5036" s="1" t="s">
        <v>663</v>
      </c>
      <c r="C5036" s="2" t="s">
        <v>664</v>
      </c>
      <c r="D5036" s="2">
        <v>29.399000000000001</v>
      </c>
      <c r="E5036" s="2">
        <v>12827.683000000001</v>
      </c>
      <c r="F5036" s="2"/>
      <c r="G5036" s="2">
        <v>9382.2209999999995</v>
      </c>
      <c r="H5036" s="2">
        <v>2207.194</v>
      </c>
      <c r="I5036" s="2">
        <v>317.822</v>
      </c>
      <c r="J5036" s="2"/>
      <c r="K5036" s="2">
        <v>185.75299999999999</v>
      </c>
      <c r="L5036" s="2">
        <v>698.52499999999998</v>
      </c>
      <c r="M5036" s="2">
        <v>207.321</v>
      </c>
      <c r="N5036" s="2">
        <v>305.45100000000002</v>
      </c>
      <c r="O5036" s="2">
        <v>101020</v>
      </c>
      <c r="P5036" s="3"/>
      <c r="Q5036" s="3"/>
    </row>
    <row r="5037" spans="1:17" x14ac:dyDescent="0.2">
      <c r="A5037" s="5">
        <v>2010</v>
      </c>
      <c r="B5037" s="4" t="s">
        <v>663</v>
      </c>
      <c r="C5037" s="5" t="s">
        <v>664</v>
      </c>
      <c r="D5037" s="5">
        <v>31.033999999999999</v>
      </c>
      <c r="E5037" s="5">
        <v>12499.174999999999</v>
      </c>
      <c r="F5037" s="5"/>
      <c r="G5037" s="5">
        <v>8578.3340000000007</v>
      </c>
      <c r="H5037" s="5">
        <v>2448.623</v>
      </c>
      <c r="I5037" s="5">
        <v>297.13900000000001</v>
      </c>
      <c r="J5037" s="5"/>
      <c r="K5037" s="5">
        <v>206.69800000000001</v>
      </c>
      <c r="L5037" s="5">
        <v>755.16399999999999</v>
      </c>
      <c r="M5037" s="5">
        <v>213.834</v>
      </c>
      <c r="N5037" s="5">
        <v>334.63200000000001</v>
      </c>
      <c r="O5037" s="5">
        <v>101020</v>
      </c>
      <c r="P5037" s="3"/>
      <c r="Q5037" s="3"/>
    </row>
    <row r="5038" spans="1:17" x14ac:dyDescent="0.2">
      <c r="A5038" s="2">
        <v>2011</v>
      </c>
      <c r="B5038" s="1" t="s">
        <v>663</v>
      </c>
      <c r="C5038" s="2" t="s">
        <v>664</v>
      </c>
      <c r="D5038" s="2">
        <v>65.953000000000003</v>
      </c>
      <c r="E5038" s="2">
        <v>13696.635</v>
      </c>
      <c r="F5038" s="2"/>
      <c r="G5038" s="2">
        <v>9896.9030000000002</v>
      </c>
      <c r="H5038" s="2">
        <v>2238.5729999999999</v>
      </c>
      <c r="I5038" s="2">
        <v>321.00599999999997</v>
      </c>
      <c r="J5038" s="2"/>
      <c r="K5038" s="2">
        <v>399.15</v>
      </c>
      <c r="L5038" s="2">
        <v>983.56200000000001</v>
      </c>
      <c r="M5038" s="2">
        <v>226.048</v>
      </c>
      <c r="N5038" s="2">
        <v>360.59399999999999</v>
      </c>
      <c r="O5038" s="2">
        <v>101020</v>
      </c>
      <c r="P5038" s="3"/>
      <c r="Q5038" s="3"/>
    </row>
    <row r="5039" spans="1:17" x14ac:dyDescent="0.2">
      <c r="A5039" s="5">
        <v>2012</v>
      </c>
      <c r="B5039" s="4" t="s">
        <v>663</v>
      </c>
      <c r="C5039" s="5" t="s">
        <v>664</v>
      </c>
      <c r="D5039" s="5">
        <v>583.61800000000005</v>
      </c>
      <c r="E5039" s="5">
        <v>15855.275</v>
      </c>
      <c r="F5039" s="5"/>
      <c r="G5039" s="5">
        <v>11622.825000000001</v>
      </c>
      <c r="H5039" s="5">
        <v>2129.6089999999999</v>
      </c>
      <c r="I5039" s="5">
        <v>344.08100000000002</v>
      </c>
      <c r="J5039" s="5"/>
      <c r="K5039" s="5">
        <v>382.911</v>
      </c>
      <c r="L5039" s="5">
        <v>944.44600000000003</v>
      </c>
      <c r="M5039" s="5">
        <v>215.19499999999999</v>
      </c>
      <c r="N5039" s="5">
        <v>360.61900000000003</v>
      </c>
      <c r="O5039" s="5">
        <v>101020</v>
      </c>
      <c r="P5039" s="3"/>
      <c r="Q5039" s="3"/>
    </row>
    <row r="5040" spans="1:17" x14ac:dyDescent="0.2">
      <c r="A5040" s="2">
        <v>2013</v>
      </c>
      <c r="B5040" s="1" t="s">
        <v>663</v>
      </c>
      <c r="C5040" s="2" t="s">
        <v>664</v>
      </c>
      <c r="D5040" s="2">
        <v>149.31299999999999</v>
      </c>
      <c r="E5040" s="2">
        <v>17707.558000000001</v>
      </c>
      <c r="F5040" s="2"/>
      <c r="G5040" s="2">
        <v>12862.378000000001</v>
      </c>
      <c r="H5040" s="2">
        <v>2337.8510000000001</v>
      </c>
      <c r="I5040" s="2">
        <v>391.98099999999999</v>
      </c>
      <c r="J5040" s="2"/>
      <c r="K5040" s="2">
        <v>310.428</v>
      </c>
      <c r="L5040" s="2">
        <v>740.34299999999996</v>
      </c>
      <c r="M5040" s="2">
        <v>163.38200000000001</v>
      </c>
      <c r="N5040" s="2">
        <v>266.53300000000002</v>
      </c>
      <c r="O5040" s="2">
        <v>101020</v>
      </c>
      <c r="P5040" s="3"/>
      <c r="Q5040" s="3"/>
    </row>
    <row r="5041" spans="1:17" x14ac:dyDescent="0.2">
      <c r="A5041" s="5">
        <v>2014</v>
      </c>
      <c r="B5041" s="4" t="s">
        <v>663</v>
      </c>
      <c r="C5041" s="5" t="s">
        <v>664</v>
      </c>
      <c r="D5041" s="5">
        <v>172.81200000000001</v>
      </c>
      <c r="E5041" s="5">
        <v>15304.56</v>
      </c>
      <c r="F5041" s="5"/>
      <c r="G5041" s="5">
        <v>11298.677</v>
      </c>
      <c r="H5041" s="5">
        <v>592.11500000000001</v>
      </c>
      <c r="I5041" s="5">
        <v>410.976</v>
      </c>
      <c r="J5041" s="5"/>
      <c r="K5041" s="5">
        <v>349.00099999999998</v>
      </c>
      <c r="L5041" s="5">
        <v>819.87300000000005</v>
      </c>
      <c r="M5041" s="5">
        <v>151.15799999999999</v>
      </c>
      <c r="N5041" s="5">
        <v>314.10700000000003</v>
      </c>
      <c r="O5041" s="5">
        <v>101020</v>
      </c>
      <c r="P5041" s="3"/>
      <c r="Q5041" s="3"/>
    </row>
    <row r="5042" spans="1:17" x14ac:dyDescent="0.2">
      <c r="A5042" s="2">
        <v>2015</v>
      </c>
      <c r="B5042" s="1" t="s">
        <v>663</v>
      </c>
      <c r="C5042" s="2" t="s">
        <v>664</v>
      </c>
      <c r="D5042" s="2">
        <v>97.619</v>
      </c>
      <c r="E5042" s="2">
        <v>15446.111000000001</v>
      </c>
      <c r="F5042" s="2"/>
      <c r="G5042" s="2">
        <v>11679.775</v>
      </c>
      <c r="H5042" s="2">
        <v>335.798</v>
      </c>
      <c r="I5042" s="2">
        <v>453.35899999999998</v>
      </c>
      <c r="J5042" s="2"/>
      <c r="K5042" s="2">
        <v>134.21799999999999</v>
      </c>
      <c r="L5042" s="2">
        <v>521.87599999999998</v>
      </c>
      <c r="M5042" s="2">
        <v>136.6</v>
      </c>
      <c r="N5042" s="2">
        <v>244.977</v>
      </c>
      <c r="O5042" s="2">
        <v>101020</v>
      </c>
      <c r="P5042" s="3"/>
      <c r="Q5042" s="3"/>
    </row>
    <row r="5043" spans="1:17" x14ac:dyDescent="0.2">
      <c r="A5043" s="5">
        <v>2016</v>
      </c>
      <c r="B5043" s="4" t="s">
        <v>663</v>
      </c>
      <c r="C5043" s="5" t="s">
        <v>664</v>
      </c>
      <c r="D5043" s="5">
        <v>248.875</v>
      </c>
      <c r="E5043" s="5">
        <v>16138.751</v>
      </c>
      <c r="F5043" s="5"/>
      <c r="G5043" s="5">
        <v>12709.835999999999</v>
      </c>
      <c r="H5043" s="5">
        <v>188.745</v>
      </c>
      <c r="I5043" s="5">
        <v>480.24200000000002</v>
      </c>
      <c r="J5043" s="5"/>
      <c r="K5043" s="5">
        <v>391.46</v>
      </c>
      <c r="L5043" s="5">
        <v>957.95600000000002</v>
      </c>
      <c r="M5043" s="5">
        <v>212.40600000000001</v>
      </c>
      <c r="N5043" s="5">
        <v>352.03899999999999</v>
      </c>
      <c r="O5043" s="5">
        <v>101020</v>
      </c>
      <c r="P5043" s="3"/>
      <c r="Q5043" s="3"/>
    </row>
    <row r="5044" spans="1:17" x14ac:dyDescent="0.2">
      <c r="A5044" s="2">
        <v>2017</v>
      </c>
      <c r="B5044" s="1" t="s">
        <v>663</v>
      </c>
      <c r="C5044" s="2" t="s">
        <v>664</v>
      </c>
      <c r="D5044" s="2">
        <v>37.192999999999998</v>
      </c>
      <c r="E5044" s="2">
        <v>16845.937000000002</v>
      </c>
      <c r="F5044" s="2"/>
      <c r="G5044" s="2">
        <v>11160.584999999999</v>
      </c>
      <c r="H5044" s="2">
        <v>5527.8670000000002</v>
      </c>
      <c r="I5044" s="2">
        <v>491.16800000000001</v>
      </c>
      <c r="J5044" s="2"/>
      <c r="K5044" s="2">
        <v>205.678</v>
      </c>
      <c r="L5044" s="2">
        <v>1040.8009999999999</v>
      </c>
      <c r="M5044" s="2">
        <v>447.28199999999998</v>
      </c>
      <c r="N5044" s="2">
        <v>387.84100000000001</v>
      </c>
      <c r="O5044" s="2">
        <v>101020</v>
      </c>
      <c r="P5044" s="3"/>
      <c r="Q5044" s="3"/>
    </row>
    <row r="5045" spans="1:17" x14ac:dyDescent="0.2">
      <c r="A5045" s="5">
        <v>2018</v>
      </c>
      <c r="B5045" s="4" t="s">
        <v>663</v>
      </c>
      <c r="C5045" s="5" t="s">
        <v>664</v>
      </c>
      <c r="D5045" s="5">
        <v>11.975</v>
      </c>
      <c r="E5045" s="5">
        <v>18231.670999999998</v>
      </c>
      <c r="F5045" s="5"/>
      <c r="G5045" s="5">
        <v>11652.128000000001</v>
      </c>
      <c r="H5045" s="5">
        <v>6579.5429999999997</v>
      </c>
      <c r="I5045" s="5">
        <v>497.68200000000002</v>
      </c>
      <c r="J5045" s="5"/>
      <c r="K5045" s="5">
        <v>3.3290000000000002</v>
      </c>
      <c r="L5045" s="5">
        <v>1517.9349999999999</v>
      </c>
      <c r="M5045" s="5">
        <v>362.90300000000002</v>
      </c>
      <c r="N5045" s="5">
        <v>1151.703</v>
      </c>
      <c r="O5045" s="5">
        <v>101020</v>
      </c>
      <c r="P5045" s="3"/>
      <c r="Q5045" s="3"/>
    </row>
    <row r="5046" spans="1:17" x14ac:dyDescent="0.2">
      <c r="A5046" s="2">
        <v>2019</v>
      </c>
      <c r="B5046" s="1" t="s">
        <v>663</v>
      </c>
      <c r="C5046" s="2" t="s">
        <v>664</v>
      </c>
      <c r="D5046" s="2">
        <v>20.957999999999998</v>
      </c>
      <c r="E5046" s="2">
        <v>21812.120999999999</v>
      </c>
      <c r="F5046" s="2"/>
      <c r="G5046" s="2">
        <v>15586.17</v>
      </c>
      <c r="H5046" s="2">
        <v>6225.951</v>
      </c>
      <c r="I5046" s="2">
        <v>599.048</v>
      </c>
      <c r="J5046" s="2"/>
      <c r="K5046" s="2">
        <v>0</v>
      </c>
      <c r="L5046" s="2">
        <v>1650.991</v>
      </c>
      <c r="M5046" s="2">
        <v>372.41399999999999</v>
      </c>
      <c r="N5046" s="2">
        <v>1278.577</v>
      </c>
      <c r="O5046" s="2">
        <v>101020</v>
      </c>
      <c r="P5046" s="3"/>
      <c r="Q5046" s="3"/>
    </row>
    <row r="5047" spans="1:17" x14ac:dyDescent="0.2">
      <c r="A5047" s="5">
        <v>2004</v>
      </c>
      <c r="B5047" s="4" t="s">
        <v>665</v>
      </c>
      <c r="C5047" s="5" t="s">
        <v>666</v>
      </c>
      <c r="D5047" s="5">
        <v>1739.6</v>
      </c>
      <c r="E5047" s="5">
        <v>16002.4</v>
      </c>
      <c r="F5047" s="5">
        <v>2567.6</v>
      </c>
      <c r="G5047" s="5">
        <v>11728.8</v>
      </c>
      <c r="H5047" s="5">
        <v>4078.7</v>
      </c>
      <c r="I5047" s="5">
        <v>51.1</v>
      </c>
      <c r="J5047" s="5">
        <v>14.5</v>
      </c>
      <c r="K5047" s="5">
        <v>76.099999999999994</v>
      </c>
      <c r="L5047" s="5">
        <v>1195.9000000000001</v>
      </c>
      <c r="M5047" s="5">
        <v>396.3</v>
      </c>
      <c r="N5047" s="5">
        <v>723.5</v>
      </c>
      <c r="O5047" s="5">
        <v>502010</v>
      </c>
      <c r="P5047" s="3"/>
      <c r="Q5047" s="3"/>
    </row>
    <row r="5048" spans="1:17" x14ac:dyDescent="0.2">
      <c r="A5048" s="2">
        <v>2005</v>
      </c>
      <c r="B5048" s="1" t="s">
        <v>665</v>
      </c>
      <c r="C5048" s="2" t="s">
        <v>666</v>
      </c>
      <c r="D5048" s="2">
        <v>1209.9000000000001</v>
      </c>
      <c r="E5048" s="2">
        <v>15919.9</v>
      </c>
      <c r="F5048" s="2">
        <v>2358.6</v>
      </c>
      <c r="G5048" s="2">
        <v>11798.9</v>
      </c>
      <c r="H5048" s="2">
        <v>3948</v>
      </c>
      <c r="I5048" s="2">
        <v>78</v>
      </c>
      <c r="J5048" s="2">
        <v>18.8</v>
      </c>
      <c r="K5048" s="2">
        <v>82.2</v>
      </c>
      <c r="L5048" s="2">
        <v>1308.2</v>
      </c>
      <c r="M5048" s="2">
        <v>435.3</v>
      </c>
      <c r="N5048" s="2">
        <v>790.7</v>
      </c>
      <c r="O5048" s="2">
        <v>502010</v>
      </c>
      <c r="P5048" s="3"/>
      <c r="Q5048" s="3"/>
    </row>
    <row r="5049" spans="1:17" x14ac:dyDescent="0.2">
      <c r="A5049" s="5">
        <v>2006</v>
      </c>
      <c r="B5049" s="4" t="s">
        <v>665</v>
      </c>
      <c r="C5049" s="5" t="s">
        <v>666</v>
      </c>
      <c r="D5049" s="5">
        <v>1928.8</v>
      </c>
      <c r="E5049" s="5">
        <v>18164.400000000001</v>
      </c>
      <c r="F5049" s="5">
        <v>3055.8</v>
      </c>
      <c r="G5049" s="5">
        <v>14094.3</v>
      </c>
      <c r="H5049" s="5">
        <v>3871.3</v>
      </c>
      <c r="I5049" s="5">
        <v>124.9</v>
      </c>
      <c r="J5049" s="5">
        <v>33.299999999999997</v>
      </c>
      <c r="K5049" s="5">
        <v>90.6</v>
      </c>
      <c r="L5049" s="5">
        <v>1421.5</v>
      </c>
      <c r="M5049" s="5">
        <v>466.9</v>
      </c>
      <c r="N5049" s="5">
        <v>864</v>
      </c>
      <c r="O5049" s="5">
        <v>502010</v>
      </c>
      <c r="P5049" s="3"/>
      <c r="Q5049" s="3"/>
    </row>
    <row r="5050" spans="1:17" x14ac:dyDescent="0.2">
      <c r="A5050" s="2">
        <v>2007</v>
      </c>
      <c r="B5050" s="1" t="s">
        <v>665</v>
      </c>
      <c r="C5050" s="2" t="s">
        <v>666</v>
      </c>
      <c r="D5050" s="2">
        <v>1841</v>
      </c>
      <c r="E5050" s="2">
        <v>19271.7</v>
      </c>
      <c r="F5050" s="2">
        <v>3064.5</v>
      </c>
      <c r="G5050" s="2">
        <v>14937.9</v>
      </c>
      <c r="H5050" s="2">
        <v>4091.7</v>
      </c>
      <c r="I5050" s="2">
        <v>106.9</v>
      </c>
      <c r="J5050" s="2">
        <v>32.9</v>
      </c>
      <c r="K5050" s="2">
        <v>110.9</v>
      </c>
      <c r="L5050" s="2">
        <v>1623.5</v>
      </c>
      <c r="M5050" s="2">
        <v>536.9</v>
      </c>
      <c r="N5050" s="2">
        <v>975.7</v>
      </c>
      <c r="O5050" s="2">
        <v>502010</v>
      </c>
      <c r="P5050" s="3"/>
      <c r="Q5050" s="3"/>
    </row>
    <row r="5051" spans="1:17" x14ac:dyDescent="0.2">
      <c r="A5051" s="5">
        <v>2008</v>
      </c>
      <c r="B5051" s="4" t="s">
        <v>665</v>
      </c>
      <c r="C5051" s="5" t="s">
        <v>666</v>
      </c>
      <c r="D5051" s="5">
        <v>1112.4000000000001</v>
      </c>
      <c r="E5051" s="5">
        <v>17318.400000000001</v>
      </c>
      <c r="F5051" s="5">
        <v>3094.9</v>
      </c>
      <c r="G5051" s="5">
        <v>13565</v>
      </c>
      <c r="H5051" s="5">
        <v>3522.8</v>
      </c>
      <c r="I5051" s="5">
        <v>124.6</v>
      </c>
      <c r="J5051" s="5">
        <v>50.3</v>
      </c>
      <c r="K5051" s="5">
        <v>114.1</v>
      </c>
      <c r="L5051" s="5">
        <v>1657.1</v>
      </c>
      <c r="M5051" s="5">
        <v>542.70000000000005</v>
      </c>
      <c r="N5051" s="5">
        <v>1000.3</v>
      </c>
      <c r="O5051" s="5">
        <v>502010</v>
      </c>
      <c r="P5051" s="3"/>
      <c r="Q5051" s="3"/>
    </row>
    <row r="5052" spans="1:17" x14ac:dyDescent="0.2">
      <c r="A5052" s="2">
        <v>2009</v>
      </c>
      <c r="B5052" s="1" t="s">
        <v>665</v>
      </c>
      <c r="C5052" s="2" t="s">
        <v>666</v>
      </c>
      <c r="D5052" s="2">
        <v>1594.8</v>
      </c>
      <c r="E5052" s="2">
        <v>17920.7</v>
      </c>
      <c r="F5052" s="2">
        <v>2281.8000000000002</v>
      </c>
      <c r="G5052" s="2">
        <v>13253.2</v>
      </c>
      <c r="H5052" s="2">
        <v>4194.8</v>
      </c>
      <c r="I5052" s="2">
        <v>122.2</v>
      </c>
      <c r="J5052" s="2">
        <v>21.5</v>
      </c>
      <c r="K5052" s="2">
        <v>78.400000000000006</v>
      </c>
      <c r="L5052" s="2">
        <v>1305</v>
      </c>
      <c r="M5052" s="2">
        <v>433.6</v>
      </c>
      <c r="N5052" s="2">
        <v>793</v>
      </c>
      <c r="O5052" s="2">
        <v>502010</v>
      </c>
      <c r="P5052" s="3"/>
      <c r="Q5052" s="3"/>
    </row>
    <row r="5053" spans="1:17" x14ac:dyDescent="0.2">
      <c r="A5053" s="5">
        <v>2010</v>
      </c>
      <c r="B5053" s="4" t="s">
        <v>665</v>
      </c>
      <c r="C5053" s="5" t="s">
        <v>666</v>
      </c>
      <c r="D5053" s="5">
        <v>2300</v>
      </c>
      <c r="E5053" s="5">
        <v>19566.099999999999</v>
      </c>
      <c r="F5053" s="5">
        <v>3177</v>
      </c>
      <c r="G5053" s="5">
        <v>15471.9</v>
      </c>
      <c r="H5053" s="5">
        <v>3580.5</v>
      </c>
      <c r="I5053" s="5">
        <v>134.69999999999999</v>
      </c>
      <c r="J5053" s="5">
        <v>24.9</v>
      </c>
      <c r="K5053" s="5">
        <v>96</v>
      </c>
      <c r="L5053" s="5">
        <v>1383.9</v>
      </c>
      <c r="M5053" s="5">
        <v>460.2</v>
      </c>
      <c r="N5053" s="5">
        <v>827.7</v>
      </c>
      <c r="O5053" s="5">
        <v>502010</v>
      </c>
      <c r="P5053" s="3"/>
      <c r="Q5053" s="3"/>
    </row>
    <row r="5054" spans="1:17" x14ac:dyDescent="0.2">
      <c r="A5054" s="2">
        <v>2011</v>
      </c>
      <c r="B5054" s="1" t="s">
        <v>665</v>
      </c>
      <c r="C5054" s="2" t="s">
        <v>666</v>
      </c>
      <c r="D5054" s="2">
        <v>1805</v>
      </c>
      <c r="E5054" s="2">
        <v>20505.400000000001</v>
      </c>
      <c r="F5054" s="2">
        <v>3239.5</v>
      </c>
      <c r="G5054" s="2">
        <v>16323.5</v>
      </c>
      <c r="H5054" s="2">
        <v>3504.3</v>
      </c>
      <c r="I5054" s="2">
        <v>158.1</v>
      </c>
      <c r="J5054" s="2">
        <v>36</v>
      </c>
      <c r="K5054" s="2">
        <v>107.8</v>
      </c>
      <c r="L5054" s="2">
        <v>1566.2</v>
      </c>
      <c r="M5054" s="2">
        <v>505.8</v>
      </c>
      <c r="N5054" s="2">
        <v>952.6</v>
      </c>
      <c r="O5054" s="2">
        <v>502010</v>
      </c>
      <c r="P5054" s="3"/>
      <c r="Q5054" s="3"/>
    </row>
    <row r="5055" spans="1:17" x14ac:dyDescent="0.2">
      <c r="A5055" s="5">
        <v>2012</v>
      </c>
      <c r="B5055" s="4" t="s">
        <v>665</v>
      </c>
      <c r="C5055" s="5" t="s">
        <v>666</v>
      </c>
      <c r="D5055" s="5">
        <v>2698.9</v>
      </c>
      <c r="E5055" s="5">
        <v>22151.9</v>
      </c>
      <c r="F5055" s="5">
        <v>4506.2</v>
      </c>
      <c r="G5055" s="5">
        <v>17997.2</v>
      </c>
      <c r="H5055" s="5">
        <v>3460.8</v>
      </c>
      <c r="I5055" s="5">
        <v>179.7</v>
      </c>
      <c r="J5055" s="5">
        <v>35.1</v>
      </c>
      <c r="K5055" s="5">
        <v>119.2</v>
      </c>
      <c r="L5055" s="5">
        <v>1644.6</v>
      </c>
      <c r="M5055" s="5">
        <v>527.1</v>
      </c>
      <c r="N5055" s="5">
        <v>998.3</v>
      </c>
      <c r="O5055" s="5">
        <v>502010</v>
      </c>
      <c r="P5055" s="3"/>
      <c r="Q5055" s="3"/>
    </row>
    <row r="5056" spans="1:17" x14ac:dyDescent="0.2">
      <c r="A5056" s="2">
        <v>2013</v>
      </c>
      <c r="B5056" s="1" t="s">
        <v>665</v>
      </c>
      <c r="C5056" s="2" t="s">
        <v>666</v>
      </c>
      <c r="D5056" s="2">
        <v>2728.7</v>
      </c>
      <c r="E5056" s="2">
        <v>22098.7</v>
      </c>
      <c r="F5056" s="2">
        <v>4089.2</v>
      </c>
      <c r="G5056" s="2">
        <v>17828.8</v>
      </c>
      <c r="H5056" s="2">
        <v>3582.4</v>
      </c>
      <c r="I5056" s="2">
        <v>197.2</v>
      </c>
      <c r="J5056" s="2">
        <v>32.799999999999997</v>
      </c>
      <c r="K5056" s="2">
        <v>120.5</v>
      </c>
      <c r="L5056" s="2">
        <v>1676.8</v>
      </c>
      <c r="M5056" s="2">
        <v>565.20000000000005</v>
      </c>
      <c r="N5056" s="2">
        <v>991.1</v>
      </c>
      <c r="O5056" s="2">
        <v>502010</v>
      </c>
      <c r="P5056" s="3"/>
      <c r="Q5056" s="3"/>
    </row>
    <row r="5057" spans="1:17" x14ac:dyDescent="0.2">
      <c r="A5057" s="5">
        <v>2014</v>
      </c>
      <c r="B5057" s="4" t="s">
        <v>665</v>
      </c>
      <c r="C5057" s="5" t="s">
        <v>666</v>
      </c>
      <c r="D5057" s="5">
        <v>2390.3000000000002</v>
      </c>
      <c r="E5057" s="5">
        <v>21559.7</v>
      </c>
      <c r="F5057" s="5">
        <v>4620.2</v>
      </c>
      <c r="G5057" s="5">
        <v>18052.7</v>
      </c>
      <c r="H5057" s="5">
        <v>2850</v>
      </c>
      <c r="I5057" s="5">
        <v>177.2</v>
      </c>
      <c r="J5057" s="5">
        <v>43.1</v>
      </c>
      <c r="K5057" s="5">
        <v>129.1</v>
      </c>
      <c r="L5057" s="5">
        <v>1826.2</v>
      </c>
      <c r="M5057" s="5">
        <v>593.1</v>
      </c>
      <c r="N5057" s="5">
        <v>1104</v>
      </c>
      <c r="O5057" s="5">
        <v>502010</v>
      </c>
      <c r="P5057" s="3"/>
      <c r="Q5057" s="3"/>
    </row>
    <row r="5058" spans="1:17" x14ac:dyDescent="0.2">
      <c r="A5058" s="2">
        <v>2015</v>
      </c>
      <c r="B5058" s="1" t="s">
        <v>665</v>
      </c>
      <c r="C5058" s="2" t="s">
        <v>666</v>
      </c>
      <c r="D5058" s="2">
        <v>2619.6999999999998</v>
      </c>
      <c r="E5058" s="2">
        <v>22110.7</v>
      </c>
      <c r="F5058" s="2">
        <v>4623.6000000000004</v>
      </c>
      <c r="G5058" s="2">
        <v>19053.400000000001</v>
      </c>
      <c r="H5058" s="2">
        <v>2452.4</v>
      </c>
      <c r="I5058" s="2">
        <v>181.1</v>
      </c>
      <c r="J5058" s="2">
        <v>39.6</v>
      </c>
      <c r="K5058" s="2">
        <v>109.5</v>
      </c>
      <c r="L5058" s="2">
        <v>1787</v>
      </c>
      <c r="M5058" s="2">
        <v>583.6</v>
      </c>
      <c r="N5058" s="2">
        <v>1093.9000000000001</v>
      </c>
      <c r="O5058" s="2">
        <v>502010</v>
      </c>
      <c r="P5058" s="3"/>
      <c r="Q5058" s="3"/>
    </row>
    <row r="5059" spans="1:17" x14ac:dyDescent="0.2">
      <c r="A5059" s="5">
        <v>2016</v>
      </c>
      <c r="B5059" s="4" t="s">
        <v>665</v>
      </c>
      <c r="C5059" s="5" t="s">
        <v>666</v>
      </c>
      <c r="D5059" s="5">
        <v>3022.8</v>
      </c>
      <c r="E5059" s="5">
        <v>23165.4</v>
      </c>
      <c r="F5059" s="5">
        <v>4994.6000000000004</v>
      </c>
      <c r="G5059" s="5">
        <v>20304.2</v>
      </c>
      <c r="H5059" s="5">
        <v>2162</v>
      </c>
      <c r="I5059" s="5">
        <v>209.7</v>
      </c>
      <c r="J5059" s="5">
        <v>42.6</v>
      </c>
      <c r="K5059" s="5">
        <v>98.1</v>
      </c>
      <c r="L5059" s="5">
        <v>1847.2</v>
      </c>
      <c r="M5059" s="5">
        <v>600.5</v>
      </c>
      <c r="N5059" s="5">
        <v>1148.5999999999999</v>
      </c>
      <c r="O5059" s="5">
        <v>502010</v>
      </c>
      <c r="P5059" s="3"/>
      <c r="Q5059" s="3"/>
    </row>
    <row r="5060" spans="1:17" x14ac:dyDescent="0.2">
      <c r="A5060" s="2">
        <v>2017</v>
      </c>
      <c r="B5060" s="1" t="s">
        <v>665</v>
      </c>
      <c r="C5060" s="2" t="s">
        <v>666</v>
      </c>
      <c r="D5060" s="2">
        <v>3796.4</v>
      </c>
      <c r="E5060" s="2">
        <v>24931.200000000001</v>
      </c>
      <c r="F5060" s="2">
        <v>5023.3999999999996</v>
      </c>
      <c r="G5060" s="2">
        <v>21596.6</v>
      </c>
      <c r="H5060" s="2">
        <v>2615.1</v>
      </c>
      <c r="I5060" s="2">
        <v>224.5</v>
      </c>
      <c r="J5060" s="2">
        <v>49.7</v>
      </c>
      <c r="K5060" s="2">
        <v>103.8</v>
      </c>
      <c r="L5060" s="2">
        <v>1888.4</v>
      </c>
      <c r="M5060" s="2">
        <v>696.2</v>
      </c>
      <c r="N5060" s="2">
        <v>1088.4000000000001</v>
      </c>
      <c r="O5060" s="2">
        <v>502010</v>
      </c>
      <c r="P5060" s="3"/>
      <c r="Q5060" s="3"/>
    </row>
    <row r="5061" spans="1:17" x14ac:dyDescent="0.2">
      <c r="A5061" s="5">
        <v>2018</v>
      </c>
      <c r="B5061" s="4" t="s">
        <v>665</v>
      </c>
      <c r="C5061" s="5" t="s">
        <v>666</v>
      </c>
      <c r="D5061" s="5">
        <v>3657.9</v>
      </c>
      <c r="E5061" s="5">
        <v>24617</v>
      </c>
      <c r="F5061" s="5">
        <v>5011.2</v>
      </c>
      <c r="G5061" s="5">
        <v>21265.8</v>
      </c>
      <c r="H5061" s="5">
        <v>2547.1</v>
      </c>
      <c r="I5061" s="5">
        <v>266.39999999999998</v>
      </c>
      <c r="J5061" s="5">
        <v>57.2</v>
      </c>
      <c r="K5061" s="5">
        <v>114.1</v>
      </c>
      <c r="L5061" s="5">
        <v>1933.2</v>
      </c>
      <c r="M5061" s="5">
        <v>492.7</v>
      </c>
      <c r="N5061" s="5">
        <v>1326.4</v>
      </c>
      <c r="O5061" s="5">
        <v>502010</v>
      </c>
      <c r="P5061" s="3"/>
      <c r="Q5061" s="3"/>
    </row>
    <row r="5062" spans="1:17" x14ac:dyDescent="0.2">
      <c r="A5062" s="2">
        <v>2019</v>
      </c>
      <c r="B5062" s="1" t="s">
        <v>665</v>
      </c>
      <c r="C5062" s="2" t="s">
        <v>666</v>
      </c>
      <c r="D5062" s="2">
        <v>4309.3</v>
      </c>
      <c r="E5062" s="2">
        <v>26783.4</v>
      </c>
      <c r="F5062" s="2">
        <v>6838</v>
      </c>
      <c r="G5062" s="2">
        <v>23202.400000000001</v>
      </c>
      <c r="H5062" s="2">
        <v>2853.9</v>
      </c>
      <c r="I5062" s="2">
        <v>238</v>
      </c>
      <c r="J5062" s="2">
        <v>60.3</v>
      </c>
      <c r="K5062" s="2">
        <v>96.8</v>
      </c>
      <c r="L5062" s="2">
        <v>1940.3</v>
      </c>
      <c r="M5062" s="2">
        <v>504.4</v>
      </c>
      <c r="N5062" s="2">
        <v>1339.1</v>
      </c>
      <c r="O5062" s="2">
        <v>502010</v>
      </c>
      <c r="P5062" s="3"/>
      <c r="Q5062" s="3"/>
    </row>
    <row r="5063" spans="1:17" x14ac:dyDescent="0.2">
      <c r="A5063" s="5">
        <v>2003</v>
      </c>
      <c r="B5063" s="4" t="s">
        <v>667</v>
      </c>
      <c r="C5063" s="5" t="s">
        <v>668</v>
      </c>
      <c r="D5063" s="5">
        <v>8587</v>
      </c>
      <c r="E5063" s="5">
        <v>12763</v>
      </c>
      <c r="F5063" s="5">
        <v>172</v>
      </c>
      <c r="G5063" s="5">
        <v>4768</v>
      </c>
      <c r="H5063" s="5">
        <v>7995</v>
      </c>
      <c r="I5063" s="5">
        <v>21</v>
      </c>
      <c r="J5063" s="5">
        <v>118</v>
      </c>
      <c r="K5063" s="5">
        <v>37</v>
      </c>
      <c r="L5063" s="5">
        <v>3982</v>
      </c>
      <c r="M5063" s="5">
        <v>1264</v>
      </c>
      <c r="N5063" s="5">
        <v>2681</v>
      </c>
      <c r="O5063" s="5">
        <v>451030</v>
      </c>
      <c r="P5063" s="3"/>
      <c r="Q5063" s="3"/>
    </row>
    <row r="5064" spans="1:17" x14ac:dyDescent="0.2">
      <c r="A5064" s="2">
        <v>2004</v>
      </c>
      <c r="B5064" s="1" t="s">
        <v>667</v>
      </c>
      <c r="C5064" s="2" t="s">
        <v>668</v>
      </c>
      <c r="D5064" s="2">
        <v>4802</v>
      </c>
      <c r="E5064" s="2">
        <v>20687</v>
      </c>
      <c r="F5064" s="2">
        <v>159</v>
      </c>
      <c r="G5064" s="2">
        <v>9650.7999999999993</v>
      </c>
      <c r="H5064" s="2">
        <v>10837</v>
      </c>
      <c r="I5064" s="2">
        <v>135</v>
      </c>
      <c r="J5064" s="2">
        <v>185</v>
      </c>
      <c r="K5064" s="2">
        <v>42</v>
      </c>
      <c r="L5064" s="2">
        <v>4093</v>
      </c>
      <c r="M5064" s="2">
        <v>1165</v>
      </c>
      <c r="N5064" s="2">
        <v>2886</v>
      </c>
      <c r="O5064" s="2">
        <v>451030</v>
      </c>
      <c r="P5064" s="3"/>
      <c r="Q5064" s="3"/>
    </row>
    <row r="5065" spans="1:17" x14ac:dyDescent="0.2">
      <c r="A5065" s="5">
        <v>2005</v>
      </c>
      <c r="B5065" s="4" t="s">
        <v>667</v>
      </c>
      <c r="C5065" s="5" t="s">
        <v>668</v>
      </c>
      <c r="D5065" s="5">
        <v>7605</v>
      </c>
      <c r="E5065" s="5">
        <v>29029</v>
      </c>
      <c r="F5065" s="5">
        <v>5894</v>
      </c>
      <c r="G5065" s="5">
        <v>13808</v>
      </c>
      <c r="H5065" s="5">
        <v>15012</v>
      </c>
      <c r="I5065" s="5">
        <v>169</v>
      </c>
      <c r="J5065" s="5">
        <v>170</v>
      </c>
      <c r="K5065" s="5">
        <v>41</v>
      </c>
      <c r="L5065" s="5">
        <v>4851</v>
      </c>
      <c r="M5065" s="5">
        <v>1429</v>
      </c>
      <c r="N5065" s="5">
        <v>3381</v>
      </c>
      <c r="O5065" s="5">
        <v>451030</v>
      </c>
      <c r="P5065" s="3"/>
      <c r="Q5065" s="3"/>
    </row>
    <row r="5066" spans="1:17" x14ac:dyDescent="0.2">
      <c r="A5066" s="2">
        <v>2006</v>
      </c>
      <c r="B5066" s="1" t="s">
        <v>667</v>
      </c>
      <c r="C5066" s="2" t="s">
        <v>668</v>
      </c>
      <c r="D5066" s="2">
        <v>7020</v>
      </c>
      <c r="E5066" s="2">
        <v>34572</v>
      </c>
      <c r="F5066" s="2">
        <v>6238</v>
      </c>
      <c r="G5066" s="2">
        <v>17337</v>
      </c>
      <c r="H5066" s="2">
        <v>16919</v>
      </c>
      <c r="I5066" s="2">
        <v>343</v>
      </c>
      <c r="J5066" s="2">
        <v>295</v>
      </c>
      <c r="K5066" s="2">
        <v>71</v>
      </c>
      <c r="L5066" s="2">
        <v>6057</v>
      </c>
      <c r="M5066" s="2">
        <v>1712</v>
      </c>
      <c r="N5066" s="2">
        <v>4274</v>
      </c>
      <c r="O5066" s="2">
        <v>451030</v>
      </c>
      <c r="P5066" s="3"/>
      <c r="Q5066" s="3"/>
    </row>
    <row r="5067" spans="1:17" x14ac:dyDescent="0.2">
      <c r="A5067" s="5">
        <v>2007</v>
      </c>
      <c r="B5067" s="4" t="s">
        <v>667</v>
      </c>
      <c r="C5067" s="5" t="s">
        <v>668</v>
      </c>
      <c r="D5067" s="5">
        <v>11043</v>
      </c>
      <c r="E5067" s="5">
        <v>47268</v>
      </c>
      <c r="F5067" s="5">
        <v>10236</v>
      </c>
      <c r="G5067" s="5">
        <v>24243</v>
      </c>
      <c r="H5067" s="5">
        <v>23025</v>
      </c>
      <c r="I5067" s="5">
        <v>394</v>
      </c>
      <c r="J5067" s="5">
        <v>337</v>
      </c>
      <c r="K5067" s="5">
        <v>60</v>
      </c>
      <c r="L5067" s="5">
        <v>7894</v>
      </c>
      <c r="M5067" s="5">
        <v>2313</v>
      </c>
      <c r="N5067" s="5">
        <v>5521</v>
      </c>
      <c r="O5067" s="5">
        <v>451030</v>
      </c>
      <c r="P5067" s="3"/>
      <c r="Q5067" s="3"/>
    </row>
    <row r="5068" spans="1:17" x14ac:dyDescent="0.2">
      <c r="A5068" s="2">
        <v>2008</v>
      </c>
      <c r="B5068" s="1" t="s">
        <v>667</v>
      </c>
      <c r="C5068" s="2" t="s">
        <v>668</v>
      </c>
      <c r="D5068" s="2">
        <v>12624</v>
      </c>
      <c r="E5068" s="2">
        <v>47416</v>
      </c>
      <c r="F5068" s="2">
        <v>9238</v>
      </c>
      <c r="G5068" s="2">
        <v>22326</v>
      </c>
      <c r="H5068" s="2">
        <v>25090</v>
      </c>
      <c r="I5068" s="2">
        <v>630</v>
      </c>
      <c r="J5068" s="2">
        <v>279</v>
      </c>
      <c r="K5068" s="2">
        <v>84</v>
      </c>
      <c r="L5068" s="2">
        <v>7918</v>
      </c>
      <c r="M5068" s="2">
        <v>2241</v>
      </c>
      <c r="N5068" s="2">
        <v>5593</v>
      </c>
      <c r="O5068" s="2">
        <v>451030</v>
      </c>
      <c r="P5068" s="3"/>
      <c r="Q5068" s="3"/>
    </row>
    <row r="5069" spans="1:17" x14ac:dyDescent="0.2">
      <c r="A5069" s="5">
        <v>2009</v>
      </c>
      <c r="B5069" s="4" t="s">
        <v>667</v>
      </c>
      <c r="C5069" s="5" t="s">
        <v>668</v>
      </c>
      <c r="D5069" s="5">
        <v>18469</v>
      </c>
      <c r="E5069" s="5">
        <v>61578</v>
      </c>
      <c r="F5069" s="5">
        <v>14655</v>
      </c>
      <c r="G5069" s="5">
        <v>30379</v>
      </c>
      <c r="H5069" s="5">
        <v>30798</v>
      </c>
      <c r="I5069" s="5">
        <v>754</v>
      </c>
      <c r="J5069" s="5">
        <v>122</v>
      </c>
      <c r="K5069" s="5">
        <v>95</v>
      </c>
      <c r="L5069" s="5">
        <v>8338</v>
      </c>
      <c r="M5069" s="5">
        <v>2108</v>
      </c>
      <c r="N5069" s="5">
        <v>6135</v>
      </c>
      <c r="O5069" s="5">
        <v>451030</v>
      </c>
      <c r="P5069" s="3"/>
      <c r="Q5069" s="3"/>
    </row>
    <row r="5070" spans="1:17" x14ac:dyDescent="0.2">
      <c r="A5070" s="2">
        <v>2010</v>
      </c>
      <c r="B5070" s="1" t="s">
        <v>667</v>
      </c>
      <c r="C5070" s="2" t="s">
        <v>668</v>
      </c>
      <c r="D5070" s="2">
        <v>28848</v>
      </c>
      <c r="E5070" s="2">
        <v>73535</v>
      </c>
      <c r="F5070" s="2">
        <v>14772</v>
      </c>
      <c r="G5070" s="2">
        <v>33290</v>
      </c>
      <c r="H5070" s="2">
        <v>39776</v>
      </c>
      <c r="I5070" s="2">
        <v>808</v>
      </c>
      <c r="J5070" s="2">
        <v>163</v>
      </c>
      <c r="K5070" s="2">
        <v>97</v>
      </c>
      <c r="L5070" s="2">
        <v>11508</v>
      </c>
      <c r="M5070" s="2">
        <v>2864</v>
      </c>
      <c r="N5070" s="2">
        <v>8547</v>
      </c>
      <c r="O5070" s="2">
        <v>451030</v>
      </c>
      <c r="P5070" s="3"/>
      <c r="Q5070" s="3"/>
    </row>
    <row r="5071" spans="1:17" x14ac:dyDescent="0.2">
      <c r="A5071" s="5">
        <v>2011</v>
      </c>
      <c r="B5071" s="4" t="s">
        <v>667</v>
      </c>
      <c r="C5071" s="5" t="s">
        <v>668</v>
      </c>
      <c r="D5071" s="5">
        <v>30676</v>
      </c>
      <c r="E5071" s="5">
        <v>78327</v>
      </c>
      <c r="F5071" s="5">
        <v>14774</v>
      </c>
      <c r="G5071" s="5">
        <v>34240</v>
      </c>
      <c r="H5071" s="5">
        <v>43688</v>
      </c>
      <c r="I5071" s="5">
        <v>766</v>
      </c>
      <c r="J5071" s="5">
        <v>231</v>
      </c>
      <c r="K5071" s="5">
        <v>119</v>
      </c>
      <c r="L5071" s="5">
        <v>13081</v>
      </c>
      <c r="M5071" s="5">
        <v>2981</v>
      </c>
      <c r="N5071" s="5">
        <v>9981</v>
      </c>
      <c r="O5071" s="5">
        <v>451030</v>
      </c>
      <c r="P5071" s="3"/>
      <c r="Q5071" s="3"/>
    </row>
    <row r="5072" spans="1:17" x14ac:dyDescent="0.2">
      <c r="A5072" s="2">
        <v>2012</v>
      </c>
      <c r="B5072" s="1" t="s">
        <v>667</v>
      </c>
      <c r="C5072" s="2" t="s">
        <v>668</v>
      </c>
      <c r="D5072" s="2">
        <v>32216</v>
      </c>
      <c r="E5072" s="2">
        <v>81812</v>
      </c>
      <c r="F5072" s="2">
        <v>18494</v>
      </c>
      <c r="G5072" s="2">
        <v>36667</v>
      </c>
      <c r="H5072" s="2">
        <v>44648</v>
      </c>
      <c r="I5072" s="2">
        <v>797</v>
      </c>
      <c r="J5072" s="2">
        <v>237</v>
      </c>
      <c r="K5072" s="2">
        <v>112</v>
      </c>
      <c r="L5072" s="2">
        <v>14010</v>
      </c>
      <c r="M5072" s="2">
        <v>2973</v>
      </c>
      <c r="N5072" s="2">
        <v>10925</v>
      </c>
      <c r="O5072" s="2">
        <v>451030</v>
      </c>
      <c r="P5072" s="3"/>
      <c r="Q5072" s="3"/>
    </row>
    <row r="5073" spans="1:17" x14ac:dyDescent="0.2">
      <c r="A5073" s="5">
        <v>2013</v>
      </c>
      <c r="B5073" s="4" t="s">
        <v>667</v>
      </c>
      <c r="C5073" s="5" t="s">
        <v>668</v>
      </c>
      <c r="D5073" s="5">
        <v>38819</v>
      </c>
      <c r="E5073" s="5">
        <v>90344</v>
      </c>
      <c r="F5073" s="5">
        <v>24175</v>
      </c>
      <c r="G5073" s="5">
        <v>42897</v>
      </c>
      <c r="H5073" s="5">
        <v>46878</v>
      </c>
      <c r="I5073" s="5">
        <v>914</v>
      </c>
      <c r="J5073" s="5">
        <v>263</v>
      </c>
      <c r="K5073" s="5">
        <v>98</v>
      </c>
      <c r="L5073" s="5">
        <v>13802</v>
      </c>
      <c r="M5073" s="5">
        <v>2749</v>
      </c>
      <c r="N5073" s="5">
        <v>10955</v>
      </c>
      <c r="O5073" s="5">
        <v>451030</v>
      </c>
      <c r="P5073" s="3"/>
      <c r="Q5073" s="3"/>
    </row>
    <row r="5074" spans="1:17" x14ac:dyDescent="0.2">
      <c r="A5074" s="2">
        <v>2014</v>
      </c>
      <c r="B5074" s="1" t="s">
        <v>667</v>
      </c>
      <c r="C5074" s="2" t="s">
        <v>668</v>
      </c>
      <c r="D5074" s="2">
        <v>54368</v>
      </c>
      <c r="E5074" s="2">
        <v>110903</v>
      </c>
      <c r="F5074" s="2">
        <v>41958</v>
      </c>
      <c r="G5074" s="2">
        <v>61805</v>
      </c>
      <c r="H5074" s="2">
        <v>48663</v>
      </c>
      <c r="I5074" s="2">
        <v>1143</v>
      </c>
      <c r="J5074" s="2">
        <v>349</v>
      </c>
      <c r="K5074" s="2">
        <v>113</v>
      </c>
      <c r="L5074" s="2">
        <v>12947</v>
      </c>
      <c r="M5074" s="2">
        <v>2896</v>
      </c>
      <c r="N5074" s="2">
        <v>9938</v>
      </c>
      <c r="O5074" s="2">
        <v>451030</v>
      </c>
      <c r="P5074" s="3"/>
      <c r="Q5074" s="3"/>
    </row>
    <row r="5075" spans="1:17" x14ac:dyDescent="0.2">
      <c r="A5075" s="5">
        <v>2015</v>
      </c>
      <c r="B5075" s="4" t="s">
        <v>667</v>
      </c>
      <c r="C5075" s="5" t="s">
        <v>668</v>
      </c>
      <c r="D5075" s="5">
        <v>56125</v>
      </c>
      <c r="E5075" s="5">
        <v>112180</v>
      </c>
      <c r="F5075" s="5">
        <v>43855</v>
      </c>
      <c r="G5075" s="5">
        <v>64390</v>
      </c>
      <c r="H5075" s="5">
        <v>47289</v>
      </c>
      <c r="I5075" s="5">
        <v>1467</v>
      </c>
      <c r="J5075" s="5">
        <v>538</v>
      </c>
      <c r="K5075" s="5">
        <v>116</v>
      </c>
      <c r="L5075" s="5">
        <v>11558</v>
      </c>
      <c r="M5075" s="5">
        <v>2541</v>
      </c>
      <c r="N5075" s="5">
        <v>8901</v>
      </c>
      <c r="O5075" s="5">
        <v>451030</v>
      </c>
      <c r="P5075" s="3"/>
      <c r="Q5075" s="3"/>
    </row>
    <row r="5076" spans="1:17" x14ac:dyDescent="0.2">
      <c r="A5076" s="2">
        <v>2016</v>
      </c>
      <c r="B5076" s="1" t="s">
        <v>667</v>
      </c>
      <c r="C5076" s="2" t="s">
        <v>668</v>
      </c>
      <c r="D5076" s="2">
        <v>66078</v>
      </c>
      <c r="E5076" s="2">
        <v>134991</v>
      </c>
      <c r="F5076" s="2">
        <v>57909</v>
      </c>
      <c r="G5076" s="2">
        <v>80745</v>
      </c>
      <c r="H5076" s="2">
        <v>53860</v>
      </c>
      <c r="I5076" s="2">
        <v>1798</v>
      </c>
      <c r="J5076" s="2">
        <v>802</v>
      </c>
      <c r="K5076" s="2">
        <v>118</v>
      </c>
      <c r="L5076" s="2">
        <v>11635</v>
      </c>
      <c r="M5076" s="2">
        <v>2182</v>
      </c>
      <c r="N5076" s="2">
        <v>9335</v>
      </c>
      <c r="O5076" s="2">
        <v>451030</v>
      </c>
      <c r="P5076" s="3"/>
      <c r="Q5076" s="3"/>
    </row>
    <row r="5077" spans="1:17" x14ac:dyDescent="0.2">
      <c r="A5077" s="5">
        <v>2017</v>
      </c>
      <c r="B5077" s="4" t="s">
        <v>667</v>
      </c>
      <c r="C5077" s="5" t="s">
        <v>668</v>
      </c>
      <c r="D5077" s="5">
        <v>67261</v>
      </c>
      <c r="E5077" s="5">
        <v>137264</v>
      </c>
      <c r="F5077" s="5">
        <v>60619</v>
      </c>
      <c r="G5077" s="5">
        <v>91040</v>
      </c>
      <c r="H5077" s="5">
        <v>45726</v>
      </c>
      <c r="I5077" s="5">
        <v>2025</v>
      </c>
      <c r="J5077" s="5">
        <v>1201</v>
      </c>
      <c r="K5077" s="5">
        <v>135</v>
      </c>
      <c r="L5077" s="5">
        <v>13026</v>
      </c>
      <c r="M5077" s="5">
        <v>9066</v>
      </c>
      <c r="N5077" s="5">
        <v>3825</v>
      </c>
      <c r="O5077" s="5">
        <v>451030</v>
      </c>
      <c r="P5077" s="3"/>
      <c r="Q5077" s="3"/>
    </row>
    <row r="5078" spans="1:17" x14ac:dyDescent="0.2">
      <c r="A5078" s="2">
        <v>2018</v>
      </c>
      <c r="B5078" s="1" t="s">
        <v>667</v>
      </c>
      <c r="C5078" s="2" t="s">
        <v>668</v>
      </c>
      <c r="D5078" s="2">
        <v>37827</v>
      </c>
      <c r="E5078" s="2">
        <v>108709</v>
      </c>
      <c r="F5078" s="2">
        <v>56167</v>
      </c>
      <c r="G5078" s="2">
        <v>86346</v>
      </c>
      <c r="H5078" s="2">
        <v>21785</v>
      </c>
      <c r="I5078" s="2">
        <v>2082</v>
      </c>
      <c r="J5078" s="2">
        <v>1092</v>
      </c>
      <c r="K5078" s="2">
        <v>152</v>
      </c>
      <c r="L5078" s="2">
        <v>12420</v>
      </c>
      <c r="M5078" s="2">
        <v>1185</v>
      </c>
      <c r="N5078" s="2">
        <v>11083</v>
      </c>
      <c r="O5078" s="2">
        <v>451030</v>
      </c>
      <c r="P5078" s="3"/>
      <c r="Q5078" s="3"/>
    </row>
    <row r="5079" spans="1:17" x14ac:dyDescent="0.2">
      <c r="A5079" s="5">
        <v>2004</v>
      </c>
      <c r="B5079" s="4" t="s">
        <v>669</v>
      </c>
      <c r="C5079" s="5" t="s">
        <v>670</v>
      </c>
      <c r="D5079" s="5">
        <v>69.028000000000006</v>
      </c>
      <c r="E5079" s="5">
        <v>1432.357</v>
      </c>
      <c r="F5079" s="5">
        <v>100.914</v>
      </c>
      <c r="G5079" s="5">
        <v>484.54</v>
      </c>
      <c r="H5079" s="5">
        <v>947.81700000000001</v>
      </c>
      <c r="I5079" s="5">
        <v>7.2789999999999999</v>
      </c>
      <c r="J5079" s="5">
        <v>0.90100000000000002</v>
      </c>
      <c r="K5079" s="5">
        <v>0</v>
      </c>
      <c r="L5079" s="5">
        <v>187.73699999999999</v>
      </c>
      <c r="M5079" s="5">
        <v>70.063000000000002</v>
      </c>
      <c r="N5079" s="5">
        <v>139.566</v>
      </c>
      <c r="O5079" s="5">
        <v>255040</v>
      </c>
      <c r="P5079" s="3"/>
      <c r="Q5079" s="3"/>
    </row>
    <row r="5080" spans="1:17" x14ac:dyDescent="0.2">
      <c r="A5080" s="2">
        <v>2005</v>
      </c>
      <c r="B5080" s="1" t="s">
        <v>669</v>
      </c>
      <c r="C5080" s="2" t="s">
        <v>670</v>
      </c>
      <c r="D5080" s="2">
        <v>31.384</v>
      </c>
      <c r="E5080" s="2">
        <v>1713.8989999999999</v>
      </c>
      <c r="F5080" s="2">
        <v>100.774</v>
      </c>
      <c r="G5080" s="2">
        <v>568.13</v>
      </c>
      <c r="H5080" s="2">
        <v>1145.769</v>
      </c>
      <c r="I5080" s="2">
        <v>7.9470000000000001</v>
      </c>
      <c r="J5080" s="2">
        <v>1.5820000000000001</v>
      </c>
      <c r="K5080" s="2">
        <v>0</v>
      </c>
      <c r="L5080" s="2">
        <v>251.06899999999999</v>
      </c>
      <c r="M5080" s="2">
        <v>86.802999999999997</v>
      </c>
      <c r="N5080" s="2">
        <v>164.26599999999999</v>
      </c>
      <c r="O5080" s="2">
        <v>255040</v>
      </c>
      <c r="P5080" s="3"/>
      <c r="Q5080" s="3"/>
    </row>
    <row r="5081" spans="1:17" x14ac:dyDescent="0.2">
      <c r="A5081" s="5">
        <v>2006</v>
      </c>
      <c r="B5081" s="4" t="s">
        <v>669</v>
      </c>
      <c r="C5081" s="5" t="s">
        <v>670</v>
      </c>
      <c r="D5081" s="5">
        <v>29.902999999999999</v>
      </c>
      <c r="E5081" s="5">
        <v>1977.4960000000001</v>
      </c>
      <c r="F5081" s="5">
        <v>110.479</v>
      </c>
      <c r="G5081" s="5">
        <v>613.4</v>
      </c>
      <c r="H5081" s="5">
        <v>1364.096</v>
      </c>
      <c r="I5081" s="5">
        <v>6.9610000000000003</v>
      </c>
      <c r="J5081" s="5">
        <v>1.573</v>
      </c>
      <c r="K5081" s="5">
        <v>0</v>
      </c>
      <c r="L5081" s="5">
        <v>282.26499999999999</v>
      </c>
      <c r="M5081" s="5">
        <v>104.18</v>
      </c>
      <c r="N5081" s="5">
        <v>178.08500000000001</v>
      </c>
      <c r="O5081" s="5">
        <v>255040</v>
      </c>
      <c r="P5081" s="3"/>
      <c r="Q5081" s="3"/>
    </row>
    <row r="5082" spans="1:17" x14ac:dyDescent="0.2">
      <c r="A5082" s="2">
        <v>2007</v>
      </c>
      <c r="B5082" s="1" t="s">
        <v>669</v>
      </c>
      <c r="C5082" s="2" t="s">
        <v>670</v>
      </c>
      <c r="D5082" s="2">
        <v>58.354999999999997</v>
      </c>
      <c r="E5082" s="2">
        <v>2279.7370000000001</v>
      </c>
      <c r="F5082" s="2">
        <v>100.46899999999999</v>
      </c>
      <c r="G5082" s="2">
        <v>687.26</v>
      </c>
      <c r="H5082" s="2">
        <v>1592.4770000000001</v>
      </c>
      <c r="I5082" s="2">
        <v>6.2770000000000001</v>
      </c>
      <c r="J5082" s="2">
        <v>4.077</v>
      </c>
      <c r="K5082" s="2">
        <v>0</v>
      </c>
      <c r="L5082" s="2">
        <v>307.488</v>
      </c>
      <c r="M5082" s="2">
        <v>113.5</v>
      </c>
      <c r="N5082" s="2">
        <v>193.988</v>
      </c>
      <c r="O5082" s="2">
        <v>255040</v>
      </c>
      <c r="P5082" s="3"/>
      <c r="Q5082" s="3"/>
    </row>
    <row r="5083" spans="1:17" x14ac:dyDescent="0.2">
      <c r="A5083" s="5">
        <v>2008</v>
      </c>
      <c r="B5083" s="4" t="s">
        <v>669</v>
      </c>
      <c r="C5083" s="5" t="s">
        <v>670</v>
      </c>
      <c r="D5083" s="5">
        <v>31.300999999999998</v>
      </c>
      <c r="E5083" s="5">
        <v>4193.317</v>
      </c>
      <c r="F5083" s="5">
        <v>732.69500000000005</v>
      </c>
      <c r="G5083" s="5">
        <v>1911.0989999999999</v>
      </c>
      <c r="H5083" s="5">
        <v>2282.2179999999998</v>
      </c>
      <c r="I5083" s="5">
        <v>28.456</v>
      </c>
      <c r="J5083" s="5">
        <v>3.1850000000000001</v>
      </c>
      <c r="K5083" s="5">
        <v>0</v>
      </c>
      <c r="L5083" s="5">
        <v>302.53199999999998</v>
      </c>
      <c r="M5083" s="5">
        <v>116.3</v>
      </c>
      <c r="N5083" s="5">
        <v>186.232</v>
      </c>
      <c r="O5083" s="5">
        <v>255040</v>
      </c>
      <c r="P5083" s="3"/>
      <c r="Q5083" s="3"/>
    </row>
    <row r="5084" spans="1:17" x14ac:dyDescent="0.2">
      <c r="A5084" s="2">
        <v>2009</v>
      </c>
      <c r="B5084" s="1" t="s">
        <v>669</v>
      </c>
      <c r="C5084" s="2" t="s">
        <v>670</v>
      </c>
      <c r="D5084" s="2">
        <v>26.934999999999999</v>
      </c>
      <c r="E5084" s="2">
        <v>4781.4709999999995</v>
      </c>
      <c r="F5084" s="2">
        <v>790.74800000000005</v>
      </c>
      <c r="G5084" s="2">
        <v>2095.6060000000002</v>
      </c>
      <c r="H5084" s="2">
        <v>2685.8649999999998</v>
      </c>
      <c r="I5084" s="2">
        <v>51.890999999999998</v>
      </c>
      <c r="J5084" s="2">
        <v>1.5429999999999999</v>
      </c>
      <c r="K5084" s="2">
        <v>0</v>
      </c>
      <c r="L5084" s="2">
        <v>496.89800000000002</v>
      </c>
      <c r="M5084" s="2">
        <v>189.4</v>
      </c>
      <c r="N5084" s="2">
        <v>307.49799999999999</v>
      </c>
      <c r="O5084" s="2">
        <v>255040</v>
      </c>
      <c r="P5084" s="3"/>
      <c r="Q5084" s="3"/>
    </row>
    <row r="5085" spans="1:17" x14ac:dyDescent="0.2">
      <c r="A5085" s="5">
        <v>2010</v>
      </c>
      <c r="B5085" s="4" t="s">
        <v>669</v>
      </c>
      <c r="C5085" s="5" t="s">
        <v>670</v>
      </c>
      <c r="D5085" s="5">
        <v>29.721</v>
      </c>
      <c r="E5085" s="5">
        <v>5047.8270000000002</v>
      </c>
      <c r="F5085" s="5">
        <v>358.70400000000001</v>
      </c>
      <c r="G5085" s="5">
        <v>1838.1420000000001</v>
      </c>
      <c r="H5085" s="5">
        <v>3209.6849999999999</v>
      </c>
      <c r="I5085" s="5">
        <v>44.372999999999998</v>
      </c>
      <c r="J5085" s="5">
        <v>1.9410000000000001</v>
      </c>
      <c r="K5085" s="5">
        <v>0</v>
      </c>
      <c r="L5085" s="5">
        <v>689.37300000000005</v>
      </c>
      <c r="M5085" s="5">
        <v>270</v>
      </c>
      <c r="N5085" s="5">
        <v>419.37299999999999</v>
      </c>
      <c r="O5085" s="5">
        <v>255040</v>
      </c>
      <c r="P5085" s="3"/>
      <c r="Q5085" s="3"/>
    </row>
    <row r="5086" spans="1:17" x14ac:dyDescent="0.2">
      <c r="A5086" s="2">
        <v>2011</v>
      </c>
      <c r="B5086" s="1" t="s">
        <v>669</v>
      </c>
      <c r="C5086" s="2" t="s">
        <v>670</v>
      </c>
      <c r="D5086" s="2">
        <v>361.55200000000002</v>
      </c>
      <c r="E5086" s="2">
        <v>5500.5010000000002</v>
      </c>
      <c r="F5086" s="2">
        <v>797.57399999999996</v>
      </c>
      <c r="G5086" s="2">
        <v>2655.65</v>
      </c>
      <c r="H5086" s="2">
        <v>2844.8510000000001</v>
      </c>
      <c r="I5086" s="2">
        <v>32.865000000000002</v>
      </c>
      <c r="J5086" s="2">
        <v>2.2450000000000001</v>
      </c>
      <c r="K5086" s="2">
        <v>0</v>
      </c>
      <c r="L5086" s="2">
        <v>815.77300000000002</v>
      </c>
      <c r="M5086" s="2">
        <v>308.10000000000002</v>
      </c>
      <c r="N5086" s="2">
        <v>507.673</v>
      </c>
      <c r="O5086" s="2">
        <v>255040</v>
      </c>
      <c r="P5086" s="3"/>
      <c r="Q5086" s="3"/>
    </row>
    <row r="5087" spans="1:17" x14ac:dyDescent="0.2">
      <c r="A5087" s="5">
        <v>2012</v>
      </c>
      <c r="B5087" s="4" t="s">
        <v>669</v>
      </c>
      <c r="C5087" s="5" t="s">
        <v>670</v>
      </c>
      <c r="D5087" s="5">
        <v>248.12799999999999</v>
      </c>
      <c r="E5087" s="5">
        <v>5749.1869999999999</v>
      </c>
      <c r="F5087" s="5">
        <v>1095.9559999999999</v>
      </c>
      <c r="G5087" s="5">
        <v>3640.88</v>
      </c>
      <c r="H5087" s="5">
        <v>2108.3069999999998</v>
      </c>
      <c r="I5087" s="5">
        <v>46.3</v>
      </c>
      <c r="J5087" s="5">
        <v>2.4409999999999998</v>
      </c>
      <c r="K5087" s="5">
        <v>0</v>
      </c>
      <c r="L5087" s="5">
        <v>941.52099999999996</v>
      </c>
      <c r="M5087" s="5">
        <v>355.77499999999998</v>
      </c>
      <c r="N5087" s="5">
        <v>585.74599999999998</v>
      </c>
      <c r="O5087" s="5">
        <v>255040</v>
      </c>
      <c r="P5087" s="3"/>
      <c r="Q5087" s="3"/>
    </row>
    <row r="5088" spans="1:17" x14ac:dyDescent="0.2">
      <c r="A5088" s="2">
        <v>2013</v>
      </c>
      <c r="B5088" s="1" t="s">
        <v>669</v>
      </c>
      <c r="C5088" s="2" t="s">
        <v>670</v>
      </c>
      <c r="D5088" s="2">
        <v>231.31800000000001</v>
      </c>
      <c r="E5088" s="2">
        <v>6067.2079999999996</v>
      </c>
      <c r="F5088" s="2">
        <v>1396.2080000000001</v>
      </c>
      <c r="G5088" s="2">
        <v>4100.8869999999997</v>
      </c>
      <c r="H5088" s="2">
        <v>1966.3209999999999</v>
      </c>
      <c r="I5088" s="2">
        <v>59.718000000000004</v>
      </c>
      <c r="J5088" s="2">
        <v>1.992</v>
      </c>
      <c r="K5088" s="2">
        <v>0</v>
      </c>
      <c r="L5088" s="2">
        <v>1058.942</v>
      </c>
      <c r="M5088" s="2">
        <v>388.65</v>
      </c>
      <c r="N5088" s="2">
        <v>670.29200000000003</v>
      </c>
      <c r="O5088" s="2">
        <v>255040</v>
      </c>
      <c r="P5088" s="3"/>
      <c r="Q5088" s="3"/>
    </row>
    <row r="5089" spans="1:17" x14ac:dyDescent="0.2">
      <c r="A5089" s="5">
        <v>2014</v>
      </c>
      <c r="B5089" s="4" t="s">
        <v>669</v>
      </c>
      <c r="C5089" s="5" t="s">
        <v>670</v>
      </c>
      <c r="D5089" s="5">
        <v>250.56</v>
      </c>
      <c r="E5089" s="5">
        <v>6540.3010000000004</v>
      </c>
      <c r="F5089" s="5">
        <v>1396.64</v>
      </c>
      <c r="G5089" s="5">
        <v>4521.8829999999998</v>
      </c>
      <c r="H5089" s="5">
        <v>2018.4179999999999</v>
      </c>
      <c r="I5089" s="5">
        <v>64.77</v>
      </c>
      <c r="J5089" s="5">
        <v>2.3010000000000002</v>
      </c>
      <c r="K5089" s="5">
        <v>0</v>
      </c>
      <c r="L5089" s="5">
        <v>1222.182</v>
      </c>
      <c r="M5089" s="5">
        <v>444</v>
      </c>
      <c r="N5089" s="5">
        <v>778.18200000000002</v>
      </c>
      <c r="O5089" s="5">
        <v>255040</v>
      </c>
      <c r="P5089" s="3"/>
      <c r="Q5089" s="3"/>
    </row>
    <row r="5090" spans="1:17" x14ac:dyDescent="0.2">
      <c r="A5090" s="2">
        <v>2015</v>
      </c>
      <c r="B5090" s="1" t="s">
        <v>669</v>
      </c>
      <c r="C5090" s="2" t="s">
        <v>670</v>
      </c>
      <c r="D5090" s="2">
        <v>116.301</v>
      </c>
      <c r="E5090" s="2">
        <v>6676.6840000000002</v>
      </c>
      <c r="F5090" s="2">
        <v>1390.018</v>
      </c>
      <c r="G5090" s="2">
        <v>4715.37</v>
      </c>
      <c r="H5090" s="2">
        <v>1961.3140000000001</v>
      </c>
      <c r="I5090" s="2">
        <v>64.552000000000007</v>
      </c>
      <c r="J5090" s="2">
        <v>2.34</v>
      </c>
      <c r="K5090" s="2">
        <v>0</v>
      </c>
      <c r="L5090" s="2">
        <v>1460.366</v>
      </c>
      <c r="M5090" s="2">
        <v>529.15</v>
      </c>
      <c r="N5090" s="2">
        <v>931.21600000000001</v>
      </c>
      <c r="O5090" s="2">
        <v>255040</v>
      </c>
      <c r="P5090" s="3"/>
      <c r="Q5090" s="3"/>
    </row>
    <row r="5091" spans="1:17" x14ac:dyDescent="0.2">
      <c r="A5091" s="5">
        <v>2016</v>
      </c>
      <c r="B5091" s="4" t="s">
        <v>669</v>
      </c>
      <c r="C5091" s="5" t="s">
        <v>670</v>
      </c>
      <c r="D5091" s="5">
        <v>146.59800000000001</v>
      </c>
      <c r="E5091" s="5">
        <v>7204.1890000000003</v>
      </c>
      <c r="F5091" s="5">
        <v>1887.019</v>
      </c>
      <c r="G5091" s="5">
        <v>5577.0529999999999</v>
      </c>
      <c r="H5091" s="5">
        <v>1627.136</v>
      </c>
      <c r="I5091" s="5">
        <v>78.864000000000004</v>
      </c>
      <c r="J5091" s="5">
        <v>4.2240000000000002</v>
      </c>
      <c r="K5091" s="5">
        <v>0</v>
      </c>
      <c r="L5091" s="5">
        <v>1637.191</v>
      </c>
      <c r="M5091" s="5">
        <v>599.5</v>
      </c>
      <c r="N5091" s="5">
        <v>1037.691</v>
      </c>
      <c r="O5091" s="5">
        <v>255040</v>
      </c>
      <c r="P5091" s="3"/>
      <c r="Q5091" s="3"/>
    </row>
    <row r="5092" spans="1:17" x14ac:dyDescent="0.2">
      <c r="A5092" s="2">
        <v>2017</v>
      </c>
      <c r="B5092" s="1" t="s">
        <v>669</v>
      </c>
      <c r="C5092" s="2" t="s">
        <v>670</v>
      </c>
      <c r="D5092" s="2">
        <v>46.347999999999999</v>
      </c>
      <c r="E5092" s="2">
        <v>7571.8850000000002</v>
      </c>
      <c r="F5092" s="2">
        <v>2978.39</v>
      </c>
      <c r="G5092" s="2">
        <v>6918.8389999999999</v>
      </c>
      <c r="H5092" s="2">
        <v>653.04600000000005</v>
      </c>
      <c r="I5092" s="2">
        <v>99.897000000000006</v>
      </c>
      <c r="J5092" s="2">
        <v>2.347</v>
      </c>
      <c r="K5092" s="2">
        <v>0</v>
      </c>
      <c r="L5092" s="2">
        <v>1637.8040000000001</v>
      </c>
      <c r="M5092" s="2">
        <v>504</v>
      </c>
      <c r="N5092" s="2">
        <v>1133.8040000000001</v>
      </c>
      <c r="O5092" s="2">
        <v>255040</v>
      </c>
      <c r="P5092" s="3"/>
      <c r="Q5092" s="3"/>
    </row>
    <row r="5093" spans="1:17" x14ac:dyDescent="0.2">
      <c r="A5093" s="5">
        <v>2018</v>
      </c>
      <c r="B5093" s="4" t="s">
        <v>669</v>
      </c>
      <c r="C5093" s="5" t="s">
        <v>670</v>
      </c>
      <c r="D5093" s="5">
        <v>31.315000000000001</v>
      </c>
      <c r="E5093" s="5">
        <v>7980.7889999999998</v>
      </c>
      <c r="F5093" s="5">
        <v>3417.1219999999998</v>
      </c>
      <c r="G5093" s="5">
        <v>7627.1220000000003</v>
      </c>
      <c r="H5093" s="5">
        <v>353.66699999999997</v>
      </c>
      <c r="I5093" s="5">
        <v>131.221</v>
      </c>
      <c r="J5093" s="5">
        <v>2.5209999999999999</v>
      </c>
      <c r="K5093" s="5">
        <v>0</v>
      </c>
      <c r="L5093" s="5">
        <v>1694.087</v>
      </c>
      <c r="M5093" s="5">
        <v>369.6</v>
      </c>
      <c r="N5093" s="5">
        <v>1324.4870000000001</v>
      </c>
      <c r="O5093" s="5">
        <v>255040</v>
      </c>
      <c r="P5093" s="3"/>
      <c r="Q5093" s="3"/>
    </row>
    <row r="5094" spans="1:17" x14ac:dyDescent="0.2">
      <c r="A5094" s="2">
        <v>2019</v>
      </c>
      <c r="B5094" s="1" t="s">
        <v>669</v>
      </c>
      <c r="C5094" s="2" t="s">
        <v>670</v>
      </c>
      <c r="D5094" s="2">
        <v>40.405999999999999</v>
      </c>
      <c r="E5094" s="2">
        <v>10717.16</v>
      </c>
      <c r="F5094" s="2">
        <v>5861.8850000000002</v>
      </c>
      <c r="G5094" s="2">
        <v>10319.82</v>
      </c>
      <c r="H5094" s="2">
        <v>397.34</v>
      </c>
      <c r="I5094" s="2">
        <v>152.97300000000001</v>
      </c>
      <c r="J5094" s="2">
        <v>2.5449999999999999</v>
      </c>
      <c r="K5094" s="2">
        <v>0</v>
      </c>
      <c r="L5094" s="2">
        <v>1790.329</v>
      </c>
      <c r="M5094" s="2">
        <v>399.28699999999998</v>
      </c>
      <c r="N5094" s="2">
        <v>1391.0419999999999</v>
      </c>
      <c r="O5094" s="2">
        <v>255040</v>
      </c>
      <c r="P5094" s="3"/>
      <c r="Q5094" s="3"/>
    </row>
    <row r="5095" spans="1:17" x14ac:dyDescent="0.2">
      <c r="A5095" s="5">
        <v>2004</v>
      </c>
      <c r="B5095" s="4" t="s">
        <v>671</v>
      </c>
      <c r="C5095" s="5" t="s">
        <v>672</v>
      </c>
      <c r="D5095" s="5">
        <v>1449</v>
      </c>
      <c r="E5095" s="5">
        <v>21391</v>
      </c>
      <c r="F5095" s="5">
        <v>3830</v>
      </c>
      <c r="G5095" s="5">
        <v>10514</v>
      </c>
      <c r="H5095" s="5">
        <v>10550</v>
      </c>
      <c r="I5095" s="5">
        <v>253</v>
      </c>
      <c r="J5095" s="5"/>
      <c r="K5095" s="5">
        <v>75</v>
      </c>
      <c r="L5095" s="5">
        <v>4389</v>
      </c>
      <c r="M5095" s="5">
        <v>1708</v>
      </c>
      <c r="N5095" s="5">
        <v>2568</v>
      </c>
      <c r="O5095" s="5">
        <v>101020</v>
      </c>
      <c r="P5095" s="3"/>
      <c r="Q5095" s="3"/>
    </row>
    <row r="5096" spans="1:17" x14ac:dyDescent="0.2">
      <c r="A5096" s="2">
        <v>2005</v>
      </c>
      <c r="B5096" s="1" t="s">
        <v>671</v>
      </c>
      <c r="C5096" s="2" t="s">
        <v>672</v>
      </c>
      <c r="D5096" s="2">
        <v>2441</v>
      </c>
      <c r="E5096" s="2">
        <v>26108</v>
      </c>
      <c r="F5096" s="2">
        <v>2944</v>
      </c>
      <c r="G5096" s="2">
        <v>10736</v>
      </c>
      <c r="H5096" s="2">
        <v>15032</v>
      </c>
      <c r="I5096" s="2">
        <v>277</v>
      </c>
      <c r="J5096" s="2"/>
      <c r="K5096" s="2">
        <v>73</v>
      </c>
      <c r="L5096" s="2">
        <v>7365</v>
      </c>
      <c r="M5096" s="2">
        <v>2020</v>
      </c>
      <c r="N5096" s="2">
        <v>5281</v>
      </c>
      <c r="O5096" s="2">
        <v>101020</v>
      </c>
      <c r="P5096" s="3"/>
      <c r="Q5096" s="3"/>
    </row>
    <row r="5097" spans="1:17" x14ac:dyDescent="0.2">
      <c r="A5097" s="5">
        <v>2006</v>
      </c>
      <c r="B5097" s="4" t="s">
        <v>671</v>
      </c>
      <c r="C5097" s="5" t="s">
        <v>672</v>
      </c>
      <c r="D5097" s="5">
        <v>1579</v>
      </c>
      <c r="E5097" s="5">
        <v>32355</v>
      </c>
      <c r="F5097" s="5">
        <v>2815</v>
      </c>
      <c r="G5097" s="5">
        <v>12830</v>
      </c>
      <c r="H5097" s="5">
        <v>19184</v>
      </c>
      <c r="I5097" s="5">
        <v>311</v>
      </c>
      <c r="J5097" s="5"/>
      <c r="K5097" s="5">
        <v>111</v>
      </c>
      <c r="L5097" s="5">
        <v>8012</v>
      </c>
      <c r="M5097" s="5">
        <v>3466</v>
      </c>
      <c r="N5097" s="5">
        <v>4182</v>
      </c>
      <c r="O5097" s="5">
        <v>101020</v>
      </c>
      <c r="P5097" s="3"/>
      <c r="Q5097" s="3"/>
    </row>
    <row r="5098" spans="1:17" x14ac:dyDescent="0.2">
      <c r="A5098" s="2">
        <v>2007</v>
      </c>
      <c r="B5098" s="1" t="s">
        <v>671</v>
      </c>
      <c r="C5098" s="2" t="s">
        <v>672</v>
      </c>
      <c r="D5098" s="2">
        <v>1964</v>
      </c>
      <c r="E5098" s="2">
        <v>36519</v>
      </c>
      <c r="F5098" s="2">
        <v>1800</v>
      </c>
      <c r="G5098" s="2">
        <v>13661</v>
      </c>
      <c r="H5098" s="2">
        <v>22823</v>
      </c>
      <c r="I5098" s="2">
        <v>396</v>
      </c>
      <c r="J5098" s="2"/>
      <c r="K5098" s="2">
        <v>75</v>
      </c>
      <c r="L5098" s="2">
        <v>8660</v>
      </c>
      <c r="M5098" s="2">
        <v>3507</v>
      </c>
      <c r="N5098" s="2">
        <v>5400</v>
      </c>
      <c r="O5098" s="2">
        <v>101020</v>
      </c>
      <c r="P5098" s="3"/>
      <c r="Q5098" s="3"/>
    </row>
    <row r="5099" spans="1:17" x14ac:dyDescent="0.2">
      <c r="A5099" s="5">
        <v>2008</v>
      </c>
      <c r="B5099" s="4" t="s">
        <v>671</v>
      </c>
      <c r="C5099" s="5" t="s">
        <v>672</v>
      </c>
      <c r="D5099" s="5">
        <v>1777</v>
      </c>
      <c r="E5099" s="5">
        <v>41537</v>
      </c>
      <c r="F5099" s="5">
        <v>2764</v>
      </c>
      <c r="G5099" s="5">
        <v>14212</v>
      </c>
      <c r="H5099" s="5">
        <v>27300</v>
      </c>
      <c r="I5099" s="5">
        <v>129</v>
      </c>
      <c r="J5099" s="5"/>
      <c r="K5099" s="5">
        <v>116</v>
      </c>
      <c r="L5099" s="5">
        <v>11584</v>
      </c>
      <c r="M5099" s="5">
        <v>4629</v>
      </c>
      <c r="N5099" s="5">
        <v>6857</v>
      </c>
      <c r="O5099" s="5">
        <v>101020</v>
      </c>
      <c r="P5099" s="3"/>
      <c r="Q5099" s="3"/>
    </row>
    <row r="5100" spans="1:17" x14ac:dyDescent="0.2">
      <c r="A5100" s="2">
        <v>2009</v>
      </c>
      <c r="B5100" s="1" t="s">
        <v>671</v>
      </c>
      <c r="C5100" s="2" t="s">
        <v>672</v>
      </c>
      <c r="D5100" s="2">
        <v>1230</v>
      </c>
      <c r="E5100" s="2">
        <v>44229</v>
      </c>
      <c r="F5100" s="2">
        <v>2821</v>
      </c>
      <c r="G5100" s="2">
        <v>15070</v>
      </c>
      <c r="H5100" s="2">
        <v>29081</v>
      </c>
      <c r="I5100" s="2">
        <v>140</v>
      </c>
      <c r="J5100" s="2"/>
      <c r="K5100" s="2">
        <v>51</v>
      </c>
      <c r="L5100" s="2">
        <v>4896</v>
      </c>
      <c r="M5100" s="2">
        <v>1918</v>
      </c>
      <c r="N5100" s="2">
        <v>2915</v>
      </c>
      <c r="O5100" s="2">
        <v>101020</v>
      </c>
      <c r="P5100" s="3"/>
      <c r="Q5100" s="3"/>
    </row>
    <row r="5101" spans="1:17" x14ac:dyDescent="0.2">
      <c r="A5101" s="5">
        <v>2010</v>
      </c>
      <c r="B5101" s="4" t="s">
        <v>671</v>
      </c>
      <c r="C5101" s="5" t="s">
        <v>672</v>
      </c>
      <c r="D5101" s="5">
        <v>2578</v>
      </c>
      <c r="E5101" s="5">
        <v>52432</v>
      </c>
      <c r="F5101" s="5">
        <v>5111</v>
      </c>
      <c r="G5101" s="5">
        <v>19948</v>
      </c>
      <c r="H5101" s="5">
        <v>32484</v>
      </c>
      <c r="I5101" s="5">
        <v>116</v>
      </c>
      <c r="J5101" s="5"/>
      <c r="K5101" s="5">
        <v>72</v>
      </c>
      <c r="L5101" s="5">
        <v>7636</v>
      </c>
      <c r="M5101" s="5">
        <v>2995</v>
      </c>
      <c r="N5101" s="5">
        <v>4530</v>
      </c>
      <c r="O5101" s="5">
        <v>101020</v>
      </c>
      <c r="P5101" s="3"/>
      <c r="Q5101" s="3"/>
    </row>
    <row r="5102" spans="1:17" x14ac:dyDescent="0.2">
      <c r="A5102" s="2">
        <v>2011</v>
      </c>
      <c r="B5102" s="1" t="s">
        <v>671</v>
      </c>
      <c r="C5102" s="2" t="s">
        <v>672</v>
      </c>
      <c r="D5102" s="2">
        <v>3781</v>
      </c>
      <c r="E5102" s="2">
        <v>60044</v>
      </c>
      <c r="F5102" s="2">
        <v>5871</v>
      </c>
      <c r="G5102" s="2">
        <v>22424</v>
      </c>
      <c r="H5102" s="2">
        <v>37620</v>
      </c>
      <c r="I5102" s="2">
        <v>135</v>
      </c>
      <c r="J5102" s="2"/>
      <c r="K5102" s="2">
        <v>0</v>
      </c>
      <c r="L5102" s="2">
        <v>10841</v>
      </c>
      <c r="M5102" s="2">
        <v>4201</v>
      </c>
      <c r="N5102" s="2">
        <v>6771</v>
      </c>
      <c r="O5102" s="2">
        <v>101020</v>
      </c>
      <c r="P5102" s="3"/>
      <c r="Q5102" s="3"/>
    </row>
    <row r="5103" spans="1:17" x14ac:dyDescent="0.2">
      <c r="A5103" s="5">
        <v>2012</v>
      </c>
      <c r="B5103" s="4" t="s">
        <v>671</v>
      </c>
      <c r="C5103" s="5" t="s">
        <v>672</v>
      </c>
      <c r="D5103" s="5">
        <v>1592</v>
      </c>
      <c r="E5103" s="5">
        <v>64210</v>
      </c>
      <c r="F5103" s="5">
        <v>7623</v>
      </c>
      <c r="G5103" s="5">
        <v>24162</v>
      </c>
      <c r="H5103" s="5">
        <v>40016</v>
      </c>
      <c r="I5103" s="5">
        <v>130</v>
      </c>
      <c r="J5103" s="5"/>
      <c r="K5103" s="5">
        <v>0</v>
      </c>
      <c r="L5103" s="5">
        <v>7753</v>
      </c>
      <c r="M5103" s="5">
        <v>3118</v>
      </c>
      <c r="N5103" s="5">
        <v>4598</v>
      </c>
      <c r="O5103" s="5">
        <v>101020</v>
      </c>
      <c r="P5103" s="3"/>
      <c r="Q5103" s="3"/>
    </row>
    <row r="5104" spans="1:17" x14ac:dyDescent="0.2">
      <c r="A5104" s="2">
        <v>2013</v>
      </c>
      <c r="B5104" s="1" t="s">
        <v>671</v>
      </c>
      <c r="C5104" s="2" t="s">
        <v>672</v>
      </c>
      <c r="D5104" s="2">
        <v>3393</v>
      </c>
      <c r="E5104" s="2">
        <v>69443</v>
      </c>
      <c r="F5104" s="2">
        <v>6939</v>
      </c>
      <c r="G5104" s="2">
        <v>26071</v>
      </c>
      <c r="H5104" s="2">
        <v>43126</v>
      </c>
      <c r="I5104" s="2">
        <v>118</v>
      </c>
      <c r="J5104" s="2"/>
      <c r="K5104" s="2">
        <v>0</v>
      </c>
      <c r="L5104" s="2">
        <v>9677</v>
      </c>
      <c r="M5104" s="2">
        <v>3755</v>
      </c>
      <c r="N5104" s="2">
        <v>5903</v>
      </c>
      <c r="O5104" s="2">
        <v>101020</v>
      </c>
      <c r="P5104" s="3"/>
      <c r="Q5104" s="3"/>
    </row>
    <row r="5105" spans="1:17" x14ac:dyDescent="0.2">
      <c r="A5105" s="5">
        <v>2014</v>
      </c>
      <c r="B5105" s="4" t="s">
        <v>671</v>
      </c>
      <c r="C5105" s="5" t="s">
        <v>672</v>
      </c>
      <c r="D5105" s="5">
        <v>7808</v>
      </c>
      <c r="E5105" s="5">
        <v>56259</v>
      </c>
      <c r="F5105" s="5">
        <v>6838</v>
      </c>
      <c r="G5105" s="5">
        <v>21300</v>
      </c>
      <c r="H5105" s="5">
        <v>34959</v>
      </c>
      <c r="I5105" s="5">
        <v>77</v>
      </c>
      <c r="J5105" s="5"/>
      <c r="K5105" s="5">
        <v>14</v>
      </c>
      <c r="L5105" s="5">
        <v>1555</v>
      </c>
      <c r="M5105" s="5">
        <v>1685</v>
      </c>
      <c r="N5105" s="5">
        <v>616</v>
      </c>
      <c r="O5105" s="5">
        <v>101020</v>
      </c>
      <c r="P5105" s="3"/>
      <c r="Q5105" s="3"/>
    </row>
    <row r="5106" spans="1:17" x14ac:dyDescent="0.2">
      <c r="A5106" s="2">
        <v>2015</v>
      </c>
      <c r="B5106" s="1" t="s">
        <v>671</v>
      </c>
      <c r="C5106" s="2" t="s">
        <v>672</v>
      </c>
      <c r="D5106" s="2">
        <v>4394</v>
      </c>
      <c r="E5106" s="2">
        <v>43437</v>
      </c>
      <c r="F5106" s="2">
        <v>8333</v>
      </c>
      <c r="G5106" s="2">
        <v>19087</v>
      </c>
      <c r="H5106" s="2">
        <v>24350</v>
      </c>
      <c r="I5106" s="2">
        <v>147</v>
      </c>
      <c r="J5106" s="2"/>
      <c r="K5106" s="2">
        <v>0</v>
      </c>
      <c r="L5106" s="2">
        <v>-9476</v>
      </c>
      <c r="M5106" s="2">
        <v>-1330</v>
      </c>
      <c r="N5106" s="2">
        <v>-7829</v>
      </c>
      <c r="O5106" s="2">
        <v>101020</v>
      </c>
      <c r="P5106" s="3"/>
      <c r="Q5106" s="3"/>
    </row>
    <row r="5107" spans="1:17" x14ac:dyDescent="0.2">
      <c r="A5107" s="5">
        <v>2016</v>
      </c>
      <c r="B5107" s="4" t="s">
        <v>671</v>
      </c>
      <c r="C5107" s="5" t="s">
        <v>672</v>
      </c>
      <c r="D5107" s="5">
        <v>2258</v>
      </c>
      <c r="E5107" s="5">
        <v>43109</v>
      </c>
      <c r="F5107" s="5">
        <v>9819</v>
      </c>
      <c r="G5107" s="5">
        <v>21612</v>
      </c>
      <c r="H5107" s="5">
        <v>21497</v>
      </c>
      <c r="I5107" s="5">
        <v>292</v>
      </c>
      <c r="J5107" s="5"/>
      <c r="K5107" s="5">
        <v>0</v>
      </c>
      <c r="L5107" s="5">
        <v>-1664</v>
      </c>
      <c r="M5107" s="5">
        <v>-662</v>
      </c>
      <c r="N5107" s="5">
        <v>-574</v>
      </c>
      <c r="O5107" s="5">
        <v>101020</v>
      </c>
      <c r="P5107" s="3"/>
      <c r="Q5107" s="3"/>
    </row>
    <row r="5108" spans="1:17" x14ac:dyDescent="0.2">
      <c r="A5108" s="2">
        <v>2017</v>
      </c>
      <c r="B5108" s="1" t="s">
        <v>671</v>
      </c>
      <c r="C5108" s="2" t="s">
        <v>672</v>
      </c>
      <c r="D5108" s="2">
        <v>1725</v>
      </c>
      <c r="E5108" s="2">
        <v>42026</v>
      </c>
      <c r="F5108" s="2">
        <v>9828</v>
      </c>
      <c r="G5108" s="2">
        <v>21454</v>
      </c>
      <c r="H5108" s="2">
        <v>20572</v>
      </c>
      <c r="I5108" s="2">
        <v>345</v>
      </c>
      <c r="J5108" s="2"/>
      <c r="K5108" s="2">
        <v>0</v>
      </c>
      <c r="L5108" s="2">
        <v>1328</v>
      </c>
      <c r="M5108" s="2">
        <v>17</v>
      </c>
      <c r="N5108" s="2">
        <v>1311</v>
      </c>
      <c r="O5108" s="2">
        <v>101020</v>
      </c>
      <c r="P5108" s="3"/>
      <c r="Q5108" s="3"/>
    </row>
    <row r="5109" spans="1:17" x14ac:dyDescent="0.2">
      <c r="A5109" s="5">
        <v>2018</v>
      </c>
      <c r="B5109" s="4" t="s">
        <v>671</v>
      </c>
      <c r="C5109" s="5" t="s">
        <v>672</v>
      </c>
      <c r="D5109" s="5">
        <v>3211</v>
      </c>
      <c r="E5109" s="5">
        <v>43854</v>
      </c>
      <c r="F5109" s="5">
        <v>10317</v>
      </c>
      <c r="G5109" s="5">
        <v>22524</v>
      </c>
      <c r="H5109" s="5">
        <v>21330</v>
      </c>
      <c r="I5109" s="5">
        <v>389</v>
      </c>
      <c r="J5109" s="5"/>
      <c r="K5109" s="5">
        <v>0</v>
      </c>
      <c r="L5109" s="5">
        <v>5608</v>
      </c>
      <c r="M5109" s="5">
        <v>1477</v>
      </c>
      <c r="N5109" s="5">
        <v>4131</v>
      </c>
      <c r="O5109" s="5">
        <v>101020</v>
      </c>
      <c r="P5109" s="3"/>
      <c r="Q5109" s="3"/>
    </row>
    <row r="5110" spans="1:17" x14ac:dyDescent="0.2">
      <c r="A5110" s="2">
        <v>2019</v>
      </c>
      <c r="B5110" s="1" t="s">
        <v>671</v>
      </c>
      <c r="C5110" s="2" t="s">
        <v>672</v>
      </c>
      <c r="D5110" s="2">
        <v>3577</v>
      </c>
      <c r="E5110" s="2">
        <v>109330</v>
      </c>
      <c r="F5110" s="2">
        <v>40011</v>
      </c>
      <c r="G5110" s="2">
        <v>75098</v>
      </c>
      <c r="H5110" s="2">
        <v>34232</v>
      </c>
      <c r="I5110" s="2">
        <v>944</v>
      </c>
      <c r="J5110" s="2"/>
      <c r="K5110" s="2">
        <v>145</v>
      </c>
      <c r="L5110" s="2">
        <v>186</v>
      </c>
      <c r="M5110" s="2">
        <v>693</v>
      </c>
      <c r="N5110" s="2">
        <v>-667</v>
      </c>
      <c r="O5110" s="2">
        <v>101020</v>
      </c>
      <c r="P5110" s="3"/>
      <c r="Q5110" s="3"/>
    </row>
    <row r="5111" spans="1:17" x14ac:dyDescent="0.2">
      <c r="A5111" s="5">
        <v>2003</v>
      </c>
      <c r="B5111" s="4" t="s">
        <v>673</v>
      </c>
      <c r="C5111" s="5" t="s">
        <v>674</v>
      </c>
      <c r="D5111" s="5">
        <v>523.84</v>
      </c>
      <c r="E5111" s="5">
        <v>3950.203</v>
      </c>
      <c r="F5111" s="5">
        <v>0</v>
      </c>
      <c r="G5111" s="5">
        <v>2750.23</v>
      </c>
      <c r="H5111" s="5">
        <v>1199.973</v>
      </c>
      <c r="I5111" s="5">
        <v>0</v>
      </c>
      <c r="J5111" s="5"/>
      <c r="K5111" s="5">
        <v>0</v>
      </c>
      <c r="L5111" s="5">
        <v>449.78399999999999</v>
      </c>
      <c r="M5111" s="5">
        <v>146.834</v>
      </c>
      <c r="N5111" s="5">
        <v>302.95</v>
      </c>
      <c r="O5111" s="5">
        <v>451020</v>
      </c>
      <c r="P5111" s="3"/>
      <c r="Q5111" s="3"/>
    </row>
    <row r="5112" spans="1:17" x14ac:dyDescent="0.2">
      <c r="A5112" s="2">
        <v>2004</v>
      </c>
      <c r="B5112" s="1" t="s">
        <v>673</v>
      </c>
      <c r="C5112" s="2" t="s">
        <v>674</v>
      </c>
      <c r="D5112" s="2">
        <v>707.61</v>
      </c>
      <c r="E5112" s="2">
        <v>4379.116</v>
      </c>
      <c r="F5112" s="2">
        <v>0</v>
      </c>
      <c r="G5112" s="2">
        <v>2993.4409999999998</v>
      </c>
      <c r="H5112" s="2">
        <v>1385.675</v>
      </c>
      <c r="I5112" s="2">
        <v>0</v>
      </c>
      <c r="J5112" s="2"/>
      <c r="K5112" s="2">
        <v>0</v>
      </c>
      <c r="L5112" s="2">
        <v>546.16600000000005</v>
      </c>
      <c r="M5112" s="2">
        <v>177.31700000000001</v>
      </c>
      <c r="N5112" s="2">
        <v>368.84899999999999</v>
      </c>
      <c r="O5112" s="2">
        <v>451020</v>
      </c>
      <c r="P5112" s="3"/>
      <c r="Q5112" s="3"/>
    </row>
    <row r="5113" spans="1:17" x14ac:dyDescent="0.2">
      <c r="A5113" s="5">
        <v>2005</v>
      </c>
      <c r="B5113" s="4" t="s">
        <v>673</v>
      </c>
      <c r="C5113" s="5" t="s">
        <v>674</v>
      </c>
      <c r="D5113" s="5">
        <v>577.42999999999995</v>
      </c>
      <c r="E5113" s="5">
        <v>5549.3019999999997</v>
      </c>
      <c r="F5113" s="5">
        <v>0</v>
      </c>
      <c r="G5113" s="5">
        <v>3894.4589999999998</v>
      </c>
      <c r="H5113" s="5">
        <v>1654.8430000000001</v>
      </c>
      <c r="I5113" s="5">
        <v>0</v>
      </c>
      <c r="J5113" s="5"/>
      <c r="K5113" s="5">
        <v>0</v>
      </c>
      <c r="L5113" s="5">
        <v>674.76599999999996</v>
      </c>
      <c r="M5113" s="5">
        <v>209.852</v>
      </c>
      <c r="N5113" s="5">
        <v>464.91399999999999</v>
      </c>
      <c r="O5113" s="5">
        <v>451020</v>
      </c>
      <c r="P5113" s="3"/>
      <c r="Q5113" s="3"/>
    </row>
    <row r="5114" spans="1:17" x14ac:dyDescent="0.2">
      <c r="A5114" s="2">
        <v>2006</v>
      </c>
      <c r="B5114" s="1" t="s">
        <v>673</v>
      </c>
      <c r="C5114" s="2" t="s">
        <v>674</v>
      </c>
      <c r="D5114" s="2">
        <v>591.125</v>
      </c>
      <c r="E5114" s="2">
        <v>6246.5190000000002</v>
      </c>
      <c r="F5114" s="2">
        <v>0</v>
      </c>
      <c r="G5114" s="2">
        <v>4294.2709999999997</v>
      </c>
      <c r="H5114" s="2">
        <v>1952.248</v>
      </c>
      <c r="I5114" s="2">
        <v>0</v>
      </c>
      <c r="J5114" s="2"/>
      <c r="K5114" s="2">
        <v>0</v>
      </c>
      <c r="L5114" s="2">
        <v>743.26900000000001</v>
      </c>
      <c r="M5114" s="2">
        <v>227.822</v>
      </c>
      <c r="N5114" s="2">
        <v>515.447</v>
      </c>
      <c r="O5114" s="2">
        <v>451020</v>
      </c>
      <c r="P5114" s="3"/>
      <c r="Q5114" s="3"/>
    </row>
    <row r="5115" spans="1:17" x14ac:dyDescent="0.2">
      <c r="A5115" s="5">
        <v>2007</v>
      </c>
      <c r="B5115" s="4" t="s">
        <v>673</v>
      </c>
      <c r="C5115" s="5" t="s">
        <v>674</v>
      </c>
      <c r="D5115" s="5">
        <v>392.964</v>
      </c>
      <c r="E5115" s="5">
        <v>5309.7910000000002</v>
      </c>
      <c r="F5115" s="5">
        <v>0</v>
      </c>
      <c r="G5115" s="5">
        <v>4113.1490000000003</v>
      </c>
      <c r="H5115" s="5">
        <v>1196.6420000000001</v>
      </c>
      <c r="I5115" s="5">
        <v>0</v>
      </c>
      <c r="J5115" s="5"/>
      <c r="K5115" s="5">
        <v>0</v>
      </c>
      <c r="L5115" s="5">
        <v>854.81500000000005</v>
      </c>
      <c r="M5115" s="5">
        <v>278.67</v>
      </c>
      <c r="N5115" s="5">
        <v>576.14499999999998</v>
      </c>
      <c r="O5115" s="5">
        <v>451020</v>
      </c>
      <c r="P5115" s="3"/>
      <c r="Q5115" s="3"/>
    </row>
    <row r="5116" spans="1:17" x14ac:dyDescent="0.2">
      <c r="A5116" s="2">
        <v>2008</v>
      </c>
      <c r="B5116" s="1" t="s">
        <v>673</v>
      </c>
      <c r="C5116" s="2" t="s">
        <v>674</v>
      </c>
      <c r="D5116" s="2">
        <v>492.47899999999998</v>
      </c>
      <c r="E5116" s="2">
        <v>5127.415</v>
      </c>
      <c r="F5116" s="2">
        <v>0</v>
      </c>
      <c r="G5116" s="2">
        <v>3785.9369999999999</v>
      </c>
      <c r="H5116" s="2">
        <v>1341.4780000000001</v>
      </c>
      <c r="I5116" s="2">
        <v>0</v>
      </c>
      <c r="J5116" s="2"/>
      <c r="K5116" s="2">
        <v>0</v>
      </c>
      <c r="L5116" s="2">
        <v>812.07500000000005</v>
      </c>
      <c r="M5116" s="2">
        <v>278.52999999999997</v>
      </c>
      <c r="N5116" s="2">
        <v>533.54499999999996</v>
      </c>
      <c r="O5116" s="2">
        <v>451020</v>
      </c>
      <c r="P5116" s="3"/>
      <c r="Q5116" s="3"/>
    </row>
    <row r="5117" spans="1:17" x14ac:dyDescent="0.2">
      <c r="A5117" s="5">
        <v>2009</v>
      </c>
      <c r="B5117" s="4" t="s">
        <v>673</v>
      </c>
      <c r="C5117" s="5" t="s">
        <v>674</v>
      </c>
      <c r="D5117" s="5">
        <v>366.81200000000001</v>
      </c>
      <c r="E5117" s="5">
        <v>5226.299</v>
      </c>
      <c r="F5117" s="5">
        <v>0</v>
      </c>
      <c r="G5117" s="5">
        <v>3824.32</v>
      </c>
      <c r="H5117" s="5">
        <v>1401.979</v>
      </c>
      <c r="I5117" s="5">
        <v>0</v>
      </c>
      <c r="J5117" s="5"/>
      <c r="K5117" s="5">
        <v>0</v>
      </c>
      <c r="L5117" s="5">
        <v>729.30799999999999</v>
      </c>
      <c r="M5117" s="5">
        <v>252.309</v>
      </c>
      <c r="N5117" s="5">
        <v>476.99900000000002</v>
      </c>
      <c r="O5117" s="5">
        <v>451020</v>
      </c>
      <c r="P5117" s="3"/>
      <c r="Q5117" s="3"/>
    </row>
    <row r="5118" spans="1:17" x14ac:dyDescent="0.2">
      <c r="A5118" s="2">
        <v>2010</v>
      </c>
      <c r="B5118" s="1" t="s">
        <v>673</v>
      </c>
      <c r="C5118" s="2" t="s">
        <v>674</v>
      </c>
      <c r="D5118" s="2">
        <v>464</v>
      </c>
      <c r="E5118" s="2">
        <v>5393.8</v>
      </c>
      <c r="F5118" s="2">
        <v>0</v>
      </c>
      <c r="G5118" s="2">
        <v>3897.6</v>
      </c>
      <c r="H5118" s="2">
        <v>1496.2</v>
      </c>
      <c r="I5118" s="2">
        <v>0</v>
      </c>
      <c r="J5118" s="2"/>
      <c r="K5118" s="2">
        <v>0</v>
      </c>
      <c r="L5118" s="2">
        <v>792.2</v>
      </c>
      <c r="M5118" s="2">
        <v>276.89999999999998</v>
      </c>
      <c r="N5118" s="2">
        <v>515.29999999999995</v>
      </c>
      <c r="O5118" s="2">
        <v>451020</v>
      </c>
      <c r="P5118" s="3"/>
      <c r="Q5118" s="3"/>
    </row>
    <row r="5119" spans="1:17" x14ac:dyDescent="0.2">
      <c r="A5119" s="5">
        <v>2011</v>
      </c>
      <c r="B5119" s="4" t="s">
        <v>673</v>
      </c>
      <c r="C5119" s="5" t="s">
        <v>674</v>
      </c>
      <c r="D5119" s="5">
        <v>316.3</v>
      </c>
      <c r="E5119" s="5">
        <v>6479.6</v>
      </c>
      <c r="F5119" s="5">
        <v>0</v>
      </c>
      <c r="G5119" s="5">
        <v>4875.1000000000004</v>
      </c>
      <c r="H5119" s="5">
        <v>1604.5</v>
      </c>
      <c r="I5119" s="5">
        <v>0.1</v>
      </c>
      <c r="J5119" s="5">
        <v>6.5</v>
      </c>
      <c r="K5119" s="5">
        <v>0</v>
      </c>
      <c r="L5119" s="5">
        <v>860.3</v>
      </c>
      <c r="M5119" s="5">
        <v>312.3</v>
      </c>
      <c r="N5119" s="5">
        <v>548</v>
      </c>
      <c r="O5119" s="5">
        <v>451020</v>
      </c>
      <c r="P5119" s="3"/>
      <c r="Q5119" s="3"/>
    </row>
    <row r="5120" spans="1:17" x14ac:dyDescent="0.2">
      <c r="A5120" s="2">
        <v>2012</v>
      </c>
      <c r="B5120" s="1" t="s">
        <v>673</v>
      </c>
      <c r="C5120" s="2" t="s">
        <v>674</v>
      </c>
      <c r="D5120" s="2">
        <v>505.5</v>
      </c>
      <c r="E5120" s="2">
        <v>6163.7</v>
      </c>
      <c r="F5120" s="2">
        <v>0</v>
      </c>
      <c r="G5120" s="2">
        <v>4390</v>
      </c>
      <c r="H5120" s="2">
        <v>1773.7</v>
      </c>
      <c r="I5120" s="2">
        <v>0.1</v>
      </c>
      <c r="J5120" s="2">
        <v>6.7</v>
      </c>
      <c r="K5120" s="2">
        <v>0</v>
      </c>
      <c r="L5120" s="2">
        <v>911.4</v>
      </c>
      <c r="M5120" s="2">
        <v>342.4</v>
      </c>
      <c r="N5120" s="2">
        <v>569</v>
      </c>
      <c r="O5120" s="2">
        <v>451020</v>
      </c>
      <c r="P5120" s="3"/>
      <c r="Q5120" s="3"/>
    </row>
    <row r="5121" spans="1:17" x14ac:dyDescent="0.2">
      <c r="A5121" s="5">
        <v>2013</v>
      </c>
      <c r="B5121" s="4" t="s">
        <v>673</v>
      </c>
      <c r="C5121" s="5" t="s">
        <v>674</v>
      </c>
      <c r="D5121" s="5">
        <v>551.20000000000005</v>
      </c>
      <c r="E5121" s="5">
        <v>6370.1</v>
      </c>
      <c r="F5121" s="5">
        <v>0</v>
      </c>
      <c r="G5121" s="5">
        <v>4593.1000000000004</v>
      </c>
      <c r="H5121" s="5">
        <v>1777</v>
      </c>
      <c r="I5121" s="5">
        <v>1.1000000000000001</v>
      </c>
      <c r="J5121" s="5">
        <v>6.9</v>
      </c>
      <c r="K5121" s="5">
        <v>0</v>
      </c>
      <c r="L5121" s="5">
        <v>988.1</v>
      </c>
      <c r="M5121" s="5">
        <v>360.6</v>
      </c>
      <c r="N5121" s="5">
        <v>627.5</v>
      </c>
      <c r="O5121" s="5">
        <v>451020</v>
      </c>
      <c r="P5121" s="3"/>
      <c r="Q5121" s="3"/>
    </row>
    <row r="5122" spans="1:17" x14ac:dyDescent="0.2">
      <c r="A5122" s="2">
        <v>2014</v>
      </c>
      <c r="B5122" s="1" t="s">
        <v>673</v>
      </c>
      <c r="C5122" s="2" t="s">
        <v>674</v>
      </c>
      <c r="D5122" s="2">
        <v>536.6</v>
      </c>
      <c r="E5122" s="2">
        <v>6482.5</v>
      </c>
      <c r="F5122" s="2">
        <v>0</v>
      </c>
      <c r="G5122" s="2">
        <v>4697</v>
      </c>
      <c r="H5122" s="2">
        <v>1785.5</v>
      </c>
      <c r="I5122" s="2">
        <v>0.7</v>
      </c>
      <c r="J5122" s="2">
        <v>7.8</v>
      </c>
      <c r="K5122" s="2">
        <v>0</v>
      </c>
      <c r="L5122" s="2">
        <v>1060</v>
      </c>
      <c r="M5122" s="2">
        <v>385.1</v>
      </c>
      <c r="N5122" s="2">
        <v>674.9</v>
      </c>
      <c r="O5122" s="2">
        <v>451020</v>
      </c>
      <c r="P5122" s="3"/>
      <c r="Q5122" s="3"/>
    </row>
    <row r="5123" spans="1:17" x14ac:dyDescent="0.2">
      <c r="A5123" s="5">
        <v>2015</v>
      </c>
      <c r="B5123" s="4" t="s">
        <v>673</v>
      </c>
      <c r="C5123" s="5" t="s">
        <v>674</v>
      </c>
      <c r="D5123" s="5">
        <v>352.1</v>
      </c>
      <c r="E5123" s="5">
        <v>6440.8</v>
      </c>
      <c r="F5123" s="5">
        <v>0</v>
      </c>
      <c r="G5123" s="5">
        <v>4529.1000000000004</v>
      </c>
      <c r="H5123" s="5">
        <v>1911.7</v>
      </c>
      <c r="I5123" s="5">
        <v>1.1000000000000001</v>
      </c>
      <c r="J5123" s="5">
        <v>8.4</v>
      </c>
      <c r="K5123" s="5">
        <v>0</v>
      </c>
      <c r="L5123" s="5">
        <v>1151.0999999999999</v>
      </c>
      <c r="M5123" s="5">
        <v>394.3</v>
      </c>
      <c r="N5123" s="5">
        <v>756.8</v>
      </c>
      <c r="O5123" s="5">
        <v>451020</v>
      </c>
      <c r="P5123" s="3"/>
      <c r="Q5123" s="3"/>
    </row>
    <row r="5124" spans="1:17" x14ac:dyDescent="0.2">
      <c r="A5124" s="2">
        <v>2016</v>
      </c>
      <c r="B5124" s="1" t="s">
        <v>673</v>
      </c>
      <c r="C5124" s="2" t="s">
        <v>674</v>
      </c>
      <c r="D5124" s="2">
        <v>323.39999999999998</v>
      </c>
      <c r="E5124" s="2">
        <v>6833.7</v>
      </c>
      <c r="F5124" s="2">
        <v>0</v>
      </c>
      <c r="G5124" s="2">
        <v>4878.3999999999996</v>
      </c>
      <c r="H5124" s="2">
        <v>1955.3</v>
      </c>
      <c r="I5124" s="2">
        <v>2.5</v>
      </c>
      <c r="J5124" s="2">
        <v>9.9</v>
      </c>
      <c r="K5124" s="2">
        <v>0</v>
      </c>
      <c r="L5124" s="2">
        <v>1244.8</v>
      </c>
      <c r="M5124" s="2">
        <v>427.5</v>
      </c>
      <c r="N5124" s="2">
        <v>817.3</v>
      </c>
      <c r="O5124" s="2">
        <v>451020</v>
      </c>
      <c r="P5124" s="3"/>
      <c r="Q5124" s="3"/>
    </row>
    <row r="5125" spans="1:17" x14ac:dyDescent="0.2">
      <c r="A5125" s="5">
        <v>2017</v>
      </c>
      <c r="B5125" s="4" t="s">
        <v>673</v>
      </c>
      <c r="C5125" s="5" t="s">
        <v>674</v>
      </c>
      <c r="D5125" s="5">
        <v>424.2</v>
      </c>
      <c r="E5125" s="5">
        <v>7463.7</v>
      </c>
      <c r="F5125" s="5">
        <v>0</v>
      </c>
      <c r="G5125" s="5">
        <v>5439.2</v>
      </c>
      <c r="H5125" s="5">
        <v>2024.5</v>
      </c>
      <c r="I5125" s="5">
        <v>3.9</v>
      </c>
      <c r="J5125" s="5">
        <v>11.9</v>
      </c>
      <c r="K5125" s="5">
        <v>0</v>
      </c>
      <c r="L5125" s="5">
        <v>1296.0999999999999</v>
      </c>
      <c r="M5125" s="5">
        <v>362.4</v>
      </c>
      <c r="N5125" s="5">
        <v>933.7</v>
      </c>
      <c r="O5125" s="5">
        <v>451020</v>
      </c>
      <c r="P5125" s="3"/>
      <c r="Q5125" s="3"/>
    </row>
    <row r="5126" spans="1:17" x14ac:dyDescent="0.2">
      <c r="A5126" s="2">
        <v>2018</v>
      </c>
      <c r="B5126" s="1" t="s">
        <v>673</v>
      </c>
      <c r="C5126" s="2" t="s">
        <v>674</v>
      </c>
      <c r="D5126" s="2">
        <v>763.2</v>
      </c>
      <c r="E5126" s="2">
        <v>8676</v>
      </c>
      <c r="F5126" s="2">
        <v>796.4</v>
      </c>
      <c r="G5126" s="2">
        <v>6056.5</v>
      </c>
      <c r="H5126" s="2">
        <v>2619.5</v>
      </c>
      <c r="I5126" s="2">
        <v>17.600000000000001</v>
      </c>
      <c r="J5126" s="2">
        <v>13.3</v>
      </c>
      <c r="K5126" s="2">
        <v>0</v>
      </c>
      <c r="L5126" s="2">
        <v>1368</v>
      </c>
      <c r="M5126" s="2">
        <v>333.6</v>
      </c>
      <c r="N5126" s="2">
        <v>1034.4000000000001</v>
      </c>
      <c r="O5126" s="2">
        <v>451020</v>
      </c>
      <c r="P5126" s="3"/>
      <c r="Q5126" s="3"/>
    </row>
    <row r="5127" spans="1:17" x14ac:dyDescent="0.2">
      <c r="A5127" s="5">
        <v>2004</v>
      </c>
      <c r="B5127" s="4" t="s">
        <v>675</v>
      </c>
      <c r="C5127" s="5" t="s">
        <v>676</v>
      </c>
      <c r="D5127" s="5">
        <v>333.2</v>
      </c>
      <c r="E5127" s="5">
        <v>10717.9</v>
      </c>
      <c r="F5127" s="5"/>
      <c r="G5127" s="5">
        <v>9518.1</v>
      </c>
      <c r="H5127" s="5">
        <v>1199.8</v>
      </c>
      <c r="I5127" s="5"/>
      <c r="J5127" s="5"/>
      <c r="K5127" s="5">
        <v>0</v>
      </c>
      <c r="L5127" s="5">
        <v>-14.2</v>
      </c>
      <c r="M5127" s="5">
        <v>-8.6</v>
      </c>
      <c r="N5127" s="5">
        <v>199.7</v>
      </c>
      <c r="O5127" s="5">
        <v>401010</v>
      </c>
      <c r="P5127" s="3"/>
      <c r="Q5127" s="3"/>
    </row>
    <row r="5128" spans="1:17" x14ac:dyDescent="0.2">
      <c r="A5128" s="2">
        <v>2005</v>
      </c>
      <c r="B5128" s="1" t="s">
        <v>675</v>
      </c>
      <c r="C5128" s="2" t="s">
        <v>676</v>
      </c>
      <c r="D5128" s="2">
        <v>448.5</v>
      </c>
      <c r="E5128" s="2">
        <v>10932.5</v>
      </c>
      <c r="F5128" s="2"/>
      <c r="G5128" s="2">
        <v>9643.9</v>
      </c>
      <c r="H5128" s="2">
        <v>1288.5999999999999</v>
      </c>
      <c r="I5128" s="2"/>
      <c r="J5128" s="2"/>
      <c r="K5128" s="2">
        <v>0</v>
      </c>
      <c r="L5128" s="2">
        <v>190</v>
      </c>
      <c r="M5128" s="2">
        <v>64.099999999999994</v>
      </c>
      <c r="N5128" s="2">
        <v>137.1</v>
      </c>
      <c r="O5128" s="2">
        <v>401010</v>
      </c>
      <c r="P5128" s="3"/>
      <c r="Q5128" s="3"/>
    </row>
    <row r="5129" spans="1:17" x14ac:dyDescent="0.2">
      <c r="A5129" s="5">
        <v>2006</v>
      </c>
      <c r="B5129" s="4" t="s">
        <v>675</v>
      </c>
      <c r="C5129" s="5" t="s">
        <v>676</v>
      </c>
      <c r="D5129" s="5">
        <v>568.70000000000005</v>
      </c>
      <c r="E5129" s="5">
        <v>10686.9</v>
      </c>
      <c r="F5129" s="5"/>
      <c r="G5129" s="5">
        <v>9347.4</v>
      </c>
      <c r="H5129" s="5">
        <v>1339.5</v>
      </c>
      <c r="I5129" s="5"/>
      <c r="J5129" s="5"/>
      <c r="K5129" s="5">
        <v>0</v>
      </c>
      <c r="L5129" s="5">
        <v>179.5</v>
      </c>
      <c r="M5129" s="5">
        <v>57.8</v>
      </c>
      <c r="N5129" s="5">
        <v>124</v>
      </c>
      <c r="O5129" s="5">
        <v>401010</v>
      </c>
      <c r="P5129" s="3"/>
      <c r="Q5129" s="3"/>
    </row>
    <row r="5130" spans="1:17" x14ac:dyDescent="0.2">
      <c r="A5130" s="2">
        <v>2007</v>
      </c>
      <c r="B5130" s="1" t="s">
        <v>675</v>
      </c>
      <c r="C5130" s="2" t="s">
        <v>676</v>
      </c>
      <c r="D5130" s="2">
        <v>3812.2</v>
      </c>
      <c r="E5130" s="2">
        <v>13554.8</v>
      </c>
      <c r="F5130" s="2"/>
      <c r="G5130" s="2">
        <v>9109.4</v>
      </c>
      <c r="H5130" s="2">
        <v>4445.3999999999996</v>
      </c>
      <c r="I5130" s="2"/>
      <c r="J5130" s="2"/>
      <c r="K5130" s="2">
        <v>0</v>
      </c>
      <c r="L5130" s="2">
        <v>224.7</v>
      </c>
      <c r="M5130" s="2">
        <v>75.5</v>
      </c>
      <c r="N5130" s="2">
        <v>150.69999999999999</v>
      </c>
      <c r="O5130" s="2">
        <v>401010</v>
      </c>
      <c r="P5130" s="3"/>
      <c r="Q5130" s="3"/>
    </row>
    <row r="5131" spans="1:17" x14ac:dyDescent="0.2">
      <c r="A5131" s="5">
        <v>2008</v>
      </c>
      <c r="B5131" s="4" t="s">
        <v>675</v>
      </c>
      <c r="C5131" s="5" t="s">
        <v>676</v>
      </c>
      <c r="D5131" s="5">
        <v>1483.9</v>
      </c>
      <c r="E5131" s="5">
        <v>20167.7</v>
      </c>
      <c r="F5131" s="5"/>
      <c r="G5131" s="5">
        <v>14992.2</v>
      </c>
      <c r="H5131" s="5">
        <v>5175.5</v>
      </c>
      <c r="I5131" s="5"/>
      <c r="J5131" s="5"/>
      <c r="K5131" s="5">
        <v>0</v>
      </c>
      <c r="L5131" s="5">
        <v>207.5</v>
      </c>
      <c r="M5131" s="5">
        <v>68</v>
      </c>
      <c r="N5131" s="5">
        <v>139.5</v>
      </c>
      <c r="O5131" s="5">
        <v>401010</v>
      </c>
      <c r="P5131" s="3"/>
      <c r="Q5131" s="3"/>
    </row>
    <row r="5132" spans="1:17" x14ac:dyDescent="0.2">
      <c r="A5132" s="2">
        <v>2009</v>
      </c>
      <c r="B5132" s="1" t="s">
        <v>675</v>
      </c>
      <c r="C5132" s="2" t="s">
        <v>676</v>
      </c>
      <c r="D5132" s="2">
        <v>3818</v>
      </c>
      <c r="E5132" s="2">
        <v>21257.200000000001</v>
      </c>
      <c r="F5132" s="2"/>
      <c r="G5132" s="2">
        <v>16156.5</v>
      </c>
      <c r="H5132" s="2">
        <v>5100.7</v>
      </c>
      <c r="I5132" s="2"/>
      <c r="J5132" s="2"/>
      <c r="K5132" s="2">
        <v>0</v>
      </c>
      <c r="L5132" s="2">
        <v>144.30000000000001</v>
      </c>
      <c r="M5132" s="2">
        <v>43.1</v>
      </c>
      <c r="N5132" s="2">
        <v>101.2</v>
      </c>
      <c r="O5132" s="2">
        <v>401010</v>
      </c>
      <c r="P5132" s="3"/>
      <c r="Q5132" s="3"/>
    </row>
    <row r="5133" spans="1:17" x14ac:dyDescent="0.2">
      <c r="A5133" s="5">
        <v>2010</v>
      </c>
      <c r="B5133" s="4" t="s">
        <v>675</v>
      </c>
      <c r="C5133" s="5" t="s">
        <v>676</v>
      </c>
      <c r="D5133" s="5">
        <v>1474.5</v>
      </c>
      <c r="E5133" s="5">
        <v>25037.1</v>
      </c>
      <c r="F5133" s="5"/>
      <c r="G5133" s="5">
        <v>19817.8</v>
      </c>
      <c r="H5133" s="5">
        <v>5219.3</v>
      </c>
      <c r="I5133" s="5"/>
      <c r="J5133" s="5"/>
      <c r="K5133" s="5">
        <v>0</v>
      </c>
      <c r="L5133" s="5">
        <v>127</v>
      </c>
      <c r="M5133" s="5">
        <v>41.3</v>
      </c>
      <c r="N5133" s="5">
        <v>85.7</v>
      </c>
      <c r="O5133" s="5">
        <v>401010</v>
      </c>
      <c r="P5133" s="3"/>
      <c r="Q5133" s="3"/>
    </row>
    <row r="5134" spans="1:17" x14ac:dyDescent="0.2">
      <c r="A5134" s="2">
        <v>2011</v>
      </c>
      <c r="B5134" s="1" t="s">
        <v>675</v>
      </c>
      <c r="C5134" s="2" t="s">
        <v>676</v>
      </c>
      <c r="D5134" s="2">
        <v>780.9</v>
      </c>
      <c r="E5134" s="2">
        <v>27567.9</v>
      </c>
      <c r="F5134" s="2"/>
      <c r="G5134" s="2">
        <v>22342.9</v>
      </c>
      <c r="H5134" s="2">
        <v>5225</v>
      </c>
      <c r="I5134" s="2"/>
      <c r="J5134" s="2"/>
      <c r="K5134" s="2">
        <v>0</v>
      </c>
      <c r="L5134" s="2">
        <v>295.60000000000002</v>
      </c>
      <c r="M5134" s="2">
        <v>96.8</v>
      </c>
      <c r="N5134" s="2">
        <v>198.8</v>
      </c>
      <c r="O5134" s="2">
        <v>401010</v>
      </c>
      <c r="P5134" s="3"/>
      <c r="Q5134" s="3"/>
    </row>
    <row r="5135" spans="1:17" x14ac:dyDescent="0.2">
      <c r="A5135" s="5">
        <v>2012</v>
      </c>
      <c r="B5135" s="4" t="s">
        <v>675</v>
      </c>
      <c r="C5135" s="5" t="s">
        <v>676</v>
      </c>
      <c r="D5135" s="5">
        <v>601.4</v>
      </c>
      <c r="E5135" s="5">
        <v>30324.400000000001</v>
      </c>
      <c r="F5135" s="5"/>
      <c r="G5135" s="5">
        <v>25285.599999999999</v>
      </c>
      <c r="H5135" s="5">
        <v>5038.8</v>
      </c>
      <c r="I5135" s="5"/>
      <c r="J5135" s="5"/>
      <c r="K5135" s="5">
        <v>0</v>
      </c>
      <c r="L5135" s="5">
        <v>362.7</v>
      </c>
      <c r="M5135" s="5">
        <v>117.4</v>
      </c>
      <c r="N5135" s="5">
        <v>245.3</v>
      </c>
      <c r="O5135" s="5">
        <v>401010</v>
      </c>
      <c r="P5135" s="3"/>
      <c r="Q5135" s="3"/>
    </row>
    <row r="5136" spans="1:17" x14ac:dyDescent="0.2">
      <c r="A5136" s="2">
        <v>2013</v>
      </c>
      <c r="B5136" s="1" t="s">
        <v>675</v>
      </c>
      <c r="C5136" s="2" t="s">
        <v>676</v>
      </c>
      <c r="D5136" s="2">
        <v>474.4</v>
      </c>
      <c r="E5136" s="2">
        <v>33213.699999999997</v>
      </c>
      <c r="F5136" s="2"/>
      <c r="G5136" s="2">
        <v>28645.3</v>
      </c>
      <c r="H5136" s="2">
        <v>4568.3999999999996</v>
      </c>
      <c r="I5136" s="2"/>
      <c r="J5136" s="2"/>
      <c r="K5136" s="2">
        <v>0</v>
      </c>
      <c r="L5136" s="2">
        <v>339.1</v>
      </c>
      <c r="M5136" s="2">
        <v>106.7</v>
      </c>
      <c r="N5136" s="2">
        <v>232.4</v>
      </c>
      <c r="O5136" s="2">
        <v>401010</v>
      </c>
      <c r="P5136" s="3"/>
      <c r="Q5136" s="3"/>
    </row>
    <row r="5137" spans="1:17" x14ac:dyDescent="0.2">
      <c r="A5137" s="5">
        <v>2014</v>
      </c>
      <c r="B5137" s="4" t="s">
        <v>675</v>
      </c>
      <c r="C5137" s="5" t="s">
        <v>676</v>
      </c>
      <c r="D5137" s="5">
        <v>1113.7</v>
      </c>
      <c r="E5137" s="5">
        <v>35997.1</v>
      </c>
      <c r="F5137" s="5"/>
      <c r="G5137" s="5">
        <v>31364</v>
      </c>
      <c r="H5137" s="5">
        <v>4633.1000000000004</v>
      </c>
      <c r="I5137" s="5"/>
      <c r="J5137" s="5"/>
      <c r="K5137" s="5">
        <v>0</v>
      </c>
      <c r="L5137" s="5">
        <v>380.6</v>
      </c>
      <c r="M5137" s="5">
        <v>128.9</v>
      </c>
      <c r="N5137" s="5">
        <v>251.7</v>
      </c>
      <c r="O5137" s="5">
        <v>401010</v>
      </c>
      <c r="P5137" s="3"/>
      <c r="Q5137" s="3"/>
    </row>
    <row r="5138" spans="1:17" x14ac:dyDescent="0.2">
      <c r="A5138" s="2">
        <v>2015</v>
      </c>
      <c r="B5138" s="1" t="s">
        <v>675</v>
      </c>
      <c r="C5138" s="2" t="s">
        <v>676</v>
      </c>
      <c r="D5138" s="2">
        <v>715.3</v>
      </c>
      <c r="E5138" s="2">
        <v>38877.4</v>
      </c>
      <c r="F5138" s="2"/>
      <c r="G5138" s="2">
        <v>34145.800000000003</v>
      </c>
      <c r="H5138" s="2">
        <v>4731.6000000000004</v>
      </c>
      <c r="I5138" s="2"/>
      <c r="J5138" s="2"/>
      <c r="K5138" s="2">
        <v>0</v>
      </c>
      <c r="L5138" s="2">
        <v>390.5</v>
      </c>
      <c r="M5138" s="2">
        <v>130.4</v>
      </c>
      <c r="N5138" s="2">
        <v>260.10000000000002</v>
      </c>
      <c r="O5138" s="2">
        <v>401010</v>
      </c>
      <c r="P5138" s="3"/>
      <c r="Q5138" s="3"/>
    </row>
    <row r="5139" spans="1:17" x14ac:dyDescent="0.2">
      <c r="A5139" s="5">
        <v>2016</v>
      </c>
      <c r="B5139" s="4" t="s">
        <v>675</v>
      </c>
      <c r="C5139" s="5" t="s">
        <v>676</v>
      </c>
      <c r="D5139" s="5">
        <v>614.1</v>
      </c>
      <c r="E5139" s="5">
        <v>40609.800000000003</v>
      </c>
      <c r="F5139" s="5"/>
      <c r="G5139" s="5">
        <v>35467.9</v>
      </c>
      <c r="H5139" s="5">
        <v>5141.8999999999996</v>
      </c>
      <c r="I5139" s="5"/>
      <c r="J5139" s="5"/>
      <c r="K5139" s="5">
        <v>0</v>
      </c>
      <c r="L5139" s="5">
        <v>409.5</v>
      </c>
      <c r="M5139" s="5">
        <v>128.5</v>
      </c>
      <c r="N5139" s="5">
        <v>281</v>
      </c>
      <c r="O5139" s="5">
        <v>401010</v>
      </c>
      <c r="P5139" s="3"/>
      <c r="Q5139" s="3"/>
    </row>
    <row r="5140" spans="1:17" x14ac:dyDescent="0.2">
      <c r="A5140" s="2">
        <v>2017</v>
      </c>
      <c r="B5140" s="1" t="s">
        <v>675</v>
      </c>
      <c r="C5140" s="2" t="s">
        <v>676</v>
      </c>
      <c r="D5140" s="2">
        <v>882.6</v>
      </c>
      <c r="E5140" s="2">
        <v>44453.4</v>
      </c>
      <c r="F5140" s="2"/>
      <c r="G5140" s="2">
        <v>38633.5</v>
      </c>
      <c r="H5140" s="2">
        <v>5819.9</v>
      </c>
      <c r="I5140" s="2"/>
      <c r="J5140" s="2"/>
      <c r="K5140" s="2">
        <v>0</v>
      </c>
      <c r="L5140" s="2">
        <v>467.1</v>
      </c>
      <c r="M5140" s="2">
        <v>129.9</v>
      </c>
      <c r="N5140" s="2">
        <v>337.2</v>
      </c>
      <c r="O5140" s="2">
        <v>401010</v>
      </c>
      <c r="P5140" s="3"/>
      <c r="Q5140" s="3"/>
    </row>
    <row r="5141" spans="1:17" x14ac:dyDescent="0.2">
      <c r="A5141" s="5">
        <v>2018</v>
      </c>
      <c r="B5141" s="4" t="s">
        <v>675</v>
      </c>
      <c r="C5141" s="5" t="s">
        <v>676</v>
      </c>
      <c r="D5141" s="5">
        <v>932</v>
      </c>
      <c r="E5141" s="5">
        <v>47877.3</v>
      </c>
      <c r="F5141" s="5"/>
      <c r="G5141" s="5">
        <v>41343.4</v>
      </c>
      <c r="H5141" s="5">
        <v>6533.9</v>
      </c>
      <c r="I5141" s="5"/>
      <c r="J5141" s="5"/>
      <c r="K5141" s="5">
        <v>0</v>
      </c>
      <c r="L5141" s="5">
        <v>576.29999999999995</v>
      </c>
      <c r="M5141" s="5">
        <v>108.2</v>
      </c>
      <c r="N5141" s="5">
        <v>468.1</v>
      </c>
      <c r="O5141" s="5">
        <v>401010</v>
      </c>
      <c r="P5141" s="3"/>
      <c r="Q5141" s="3"/>
    </row>
    <row r="5142" spans="1:17" x14ac:dyDescent="0.2">
      <c r="A5142" s="2">
        <v>2019</v>
      </c>
      <c r="B5142" s="1" t="s">
        <v>675</v>
      </c>
      <c r="C5142" s="2" t="s">
        <v>676</v>
      </c>
      <c r="D5142" s="2">
        <v>801</v>
      </c>
      <c r="E5142" s="2">
        <v>58589.8</v>
      </c>
      <c r="F5142" s="2"/>
      <c r="G5142" s="2">
        <v>50642.6</v>
      </c>
      <c r="H5142" s="2">
        <v>7947.2</v>
      </c>
      <c r="I5142" s="2"/>
      <c r="J5142" s="2"/>
      <c r="K5142" s="2">
        <v>0</v>
      </c>
      <c r="L5142" s="2">
        <v>652.4</v>
      </c>
      <c r="M5142" s="2">
        <v>132</v>
      </c>
      <c r="N5142" s="2">
        <v>520.4</v>
      </c>
      <c r="O5142" s="2">
        <v>401010</v>
      </c>
      <c r="P5142" s="3"/>
      <c r="Q5142" s="3"/>
    </row>
    <row r="5143" spans="1:17" x14ac:dyDescent="0.2">
      <c r="A5143" s="5">
        <v>2004</v>
      </c>
      <c r="B5143" s="4" t="s">
        <v>677</v>
      </c>
      <c r="C5143" s="5" t="s">
        <v>678</v>
      </c>
      <c r="D5143" s="5">
        <v>2219.5</v>
      </c>
      <c r="E5143" s="5">
        <v>12228</v>
      </c>
      <c r="F5143" s="5">
        <v>2322.8000000000002</v>
      </c>
      <c r="G5143" s="5">
        <v>8465.6</v>
      </c>
      <c r="H5143" s="5">
        <v>3762.4</v>
      </c>
      <c r="I5143" s="5"/>
      <c r="J5143" s="5"/>
      <c r="K5143" s="5">
        <v>0</v>
      </c>
      <c r="L5143" s="5">
        <v>1368.2</v>
      </c>
      <c r="M5143" s="5">
        <v>461.4</v>
      </c>
      <c r="N5143" s="5">
        <v>906.8</v>
      </c>
      <c r="O5143" s="5">
        <v>201060</v>
      </c>
      <c r="P5143" s="3"/>
      <c r="Q5143" s="3"/>
    </row>
    <row r="5144" spans="1:17" x14ac:dyDescent="0.2">
      <c r="A5144" s="2">
        <v>2005</v>
      </c>
      <c r="B5144" s="1" t="s">
        <v>677</v>
      </c>
      <c r="C5144" s="2" t="s">
        <v>678</v>
      </c>
      <c r="D5144" s="2">
        <v>1777.4</v>
      </c>
      <c r="E5144" s="2">
        <v>13715.4</v>
      </c>
      <c r="F5144" s="2">
        <v>2686.3</v>
      </c>
      <c r="G5144" s="2">
        <v>9814.2999999999993</v>
      </c>
      <c r="H5144" s="2">
        <v>3901.1</v>
      </c>
      <c r="I5144" s="2"/>
      <c r="J5144" s="2"/>
      <c r="K5144" s="2">
        <v>0</v>
      </c>
      <c r="L5144" s="2">
        <v>1773.6</v>
      </c>
      <c r="M5144" s="2">
        <v>640.4</v>
      </c>
      <c r="N5144" s="2">
        <v>1133.2</v>
      </c>
      <c r="O5144" s="2">
        <v>201060</v>
      </c>
      <c r="P5144" s="3"/>
      <c r="Q5144" s="3"/>
    </row>
    <row r="5145" spans="1:17" x14ac:dyDescent="0.2">
      <c r="A5145" s="5">
        <v>2006</v>
      </c>
      <c r="B5145" s="4" t="s">
        <v>677</v>
      </c>
      <c r="C5145" s="5" t="s">
        <v>678</v>
      </c>
      <c r="D5145" s="5">
        <v>2674.2</v>
      </c>
      <c r="E5145" s="5">
        <v>16107.4</v>
      </c>
      <c r="F5145" s="5">
        <v>3057.4</v>
      </c>
      <c r="G5145" s="5">
        <v>11651.2</v>
      </c>
      <c r="H5145" s="5">
        <v>4456.2</v>
      </c>
      <c r="I5145" s="5"/>
      <c r="J5145" s="5"/>
      <c r="K5145" s="5">
        <v>0</v>
      </c>
      <c r="L5145" s="5">
        <v>2175.3000000000002</v>
      </c>
      <c r="M5145" s="5">
        <v>679.3</v>
      </c>
      <c r="N5145" s="5">
        <v>1496</v>
      </c>
      <c r="O5145" s="5">
        <v>201060</v>
      </c>
      <c r="P5145" s="3"/>
      <c r="Q5145" s="3"/>
    </row>
    <row r="5146" spans="1:17" x14ac:dyDescent="0.2">
      <c r="A5146" s="2">
        <v>2007</v>
      </c>
      <c r="B5146" s="1" t="s">
        <v>677</v>
      </c>
      <c r="C5146" s="2" t="s">
        <v>678</v>
      </c>
      <c r="D5146" s="2">
        <v>2636.6</v>
      </c>
      <c r="E5146" s="2">
        <v>17228.2</v>
      </c>
      <c r="F5146" s="2">
        <v>3769</v>
      </c>
      <c r="G5146" s="2">
        <v>12215.1</v>
      </c>
      <c r="H5146" s="2">
        <v>5013.1000000000004</v>
      </c>
      <c r="I5146" s="2"/>
      <c r="J5146" s="2"/>
      <c r="K5146" s="2">
        <v>0</v>
      </c>
      <c r="L5146" s="2">
        <v>1764.3</v>
      </c>
      <c r="M5146" s="2">
        <v>537</v>
      </c>
      <c r="N5146" s="2">
        <v>1227.3</v>
      </c>
      <c r="O5146" s="2">
        <v>201060</v>
      </c>
      <c r="P5146" s="3"/>
      <c r="Q5146" s="3"/>
    </row>
    <row r="5147" spans="1:17" x14ac:dyDescent="0.2">
      <c r="A5147" s="5">
        <v>2008</v>
      </c>
      <c r="B5147" s="4" t="s">
        <v>677</v>
      </c>
      <c r="C5147" s="5" t="s">
        <v>678</v>
      </c>
      <c r="D5147" s="5">
        <v>2130.6</v>
      </c>
      <c r="E5147" s="5">
        <v>16249.8</v>
      </c>
      <c r="F5147" s="5">
        <v>4152.2</v>
      </c>
      <c r="G5147" s="5">
        <v>11403.1</v>
      </c>
      <c r="H5147" s="5">
        <v>4846.7</v>
      </c>
      <c r="I5147" s="5"/>
      <c r="J5147" s="5"/>
      <c r="K5147" s="5">
        <v>0</v>
      </c>
      <c r="L5147" s="5">
        <v>1464</v>
      </c>
      <c r="M5147" s="5">
        <v>446.1</v>
      </c>
      <c r="N5147" s="5">
        <v>1017.9</v>
      </c>
      <c r="O5147" s="5">
        <v>201060</v>
      </c>
      <c r="P5147" s="3"/>
      <c r="Q5147" s="3"/>
    </row>
    <row r="5148" spans="1:17" x14ac:dyDescent="0.2">
      <c r="A5148" s="2">
        <v>2009</v>
      </c>
      <c r="B5148" s="1" t="s">
        <v>677</v>
      </c>
      <c r="C5148" s="2" t="s">
        <v>678</v>
      </c>
      <c r="D5148" s="2">
        <v>2131.5</v>
      </c>
      <c r="E5148" s="2">
        <v>14569</v>
      </c>
      <c r="F5148" s="2">
        <v>3377.2</v>
      </c>
      <c r="G5148" s="2">
        <v>9465.2999999999993</v>
      </c>
      <c r="H5148" s="2">
        <v>5103.7</v>
      </c>
      <c r="I5148" s="2"/>
      <c r="J5148" s="2"/>
      <c r="K5148" s="2">
        <v>0</v>
      </c>
      <c r="L5148" s="2">
        <v>175</v>
      </c>
      <c r="M5148" s="2">
        <v>63.1</v>
      </c>
      <c r="N5148" s="2">
        <v>111.9</v>
      </c>
      <c r="O5148" s="2">
        <v>201060</v>
      </c>
      <c r="P5148" s="3"/>
      <c r="Q5148" s="3"/>
    </row>
    <row r="5149" spans="1:17" x14ac:dyDescent="0.2">
      <c r="A5149" s="5">
        <v>2010</v>
      </c>
      <c r="B5149" s="4" t="s">
        <v>677</v>
      </c>
      <c r="C5149" s="5" t="s">
        <v>678</v>
      </c>
      <c r="D5149" s="5">
        <v>2491.3000000000002</v>
      </c>
      <c r="E5149" s="5">
        <v>14234.1</v>
      </c>
      <c r="F5149" s="5">
        <v>3149.6</v>
      </c>
      <c r="G5149" s="5">
        <v>8876.2999999999993</v>
      </c>
      <c r="H5149" s="5">
        <v>5357.8</v>
      </c>
      <c r="I5149" s="5"/>
      <c r="J5149" s="5"/>
      <c r="K5149" s="5">
        <v>0</v>
      </c>
      <c r="L5149" s="5">
        <v>660.3</v>
      </c>
      <c r="M5149" s="5">
        <v>202.7</v>
      </c>
      <c r="N5149" s="5">
        <v>457.6</v>
      </c>
      <c r="O5149" s="5">
        <v>201060</v>
      </c>
      <c r="P5149" s="3"/>
      <c r="Q5149" s="3"/>
    </row>
    <row r="5150" spans="1:17" x14ac:dyDescent="0.2">
      <c r="A5150" s="2">
        <v>2011</v>
      </c>
      <c r="B5150" s="1" t="s">
        <v>677</v>
      </c>
      <c r="C5150" s="2" t="s">
        <v>678</v>
      </c>
      <c r="D5150" s="2">
        <v>3016.8</v>
      </c>
      <c r="E5150" s="2">
        <v>17172.7</v>
      </c>
      <c r="F5150" s="2">
        <v>2981.8</v>
      </c>
      <c r="G5150" s="2">
        <v>11808.3</v>
      </c>
      <c r="H5150" s="2">
        <v>5364.4</v>
      </c>
      <c r="I5150" s="2"/>
      <c r="J5150" s="2"/>
      <c r="K5150" s="2">
        <v>0</v>
      </c>
      <c r="L5150" s="2">
        <v>1506.9</v>
      </c>
      <c r="M5150" s="2">
        <v>464.6</v>
      </c>
      <c r="N5150" s="2">
        <v>1042.3</v>
      </c>
      <c r="O5150" s="2">
        <v>201060</v>
      </c>
      <c r="P5150" s="3"/>
      <c r="Q5150" s="3"/>
    </row>
    <row r="5151" spans="1:17" x14ac:dyDescent="0.2">
      <c r="A5151" s="5">
        <v>2012</v>
      </c>
      <c r="B5151" s="4" t="s">
        <v>677</v>
      </c>
      <c r="C5151" s="5" t="s">
        <v>678</v>
      </c>
      <c r="D5151" s="5">
        <v>2465.1</v>
      </c>
      <c r="E5151" s="5">
        <v>18627.8</v>
      </c>
      <c r="F5151" s="5">
        <v>4555.1000000000004</v>
      </c>
      <c r="G5151" s="5">
        <v>12780.9</v>
      </c>
      <c r="H5151" s="5">
        <v>5846.9</v>
      </c>
      <c r="I5151" s="5"/>
      <c r="J5151" s="5"/>
      <c r="K5151" s="5">
        <v>0</v>
      </c>
      <c r="L5151" s="5">
        <v>1628.9</v>
      </c>
      <c r="M5151" s="5">
        <v>517.29999999999995</v>
      </c>
      <c r="N5151" s="5">
        <v>1111.5999999999999</v>
      </c>
      <c r="O5151" s="5">
        <v>201060</v>
      </c>
      <c r="P5151" s="3"/>
      <c r="Q5151" s="3"/>
    </row>
    <row r="5152" spans="1:17" x14ac:dyDescent="0.2">
      <c r="A5152" s="2">
        <v>2013</v>
      </c>
      <c r="B5152" s="1" t="s">
        <v>677</v>
      </c>
      <c r="C5152" s="2" t="s">
        <v>678</v>
      </c>
      <c r="D5152" s="2">
        <v>3017.6</v>
      </c>
      <c r="E5152" s="2">
        <v>20725.5</v>
      </c>
      <c r="F5152" s="2">
        <v>6157.4</v>
      </c>
      <c r="G5152" s="2">
        <v>14091.2</v>
      </c>
      <c r="H5152" s="2">
        <v>6634.3</v>
      </c>
      <c r="I5152" s="2"/>
      <c r="J5152" s="2"/>
      <c r="K5152" s="2">
        <v>0</v>
      </c>
      <c r="L5152" s="2">
        <v>1695</v>
      </c>
      <c r="M5152" s="2">
        <v>523.70000000000005</v>
      </c>
      <c r="N5152" s="2">
        <v>1171.3</v>
      </c>
      <c r="O5152" s="2">
        <v>201060</v>
      </c>
      <c r="P5152" s="3"/>
      <c r="Q5152" s="3"/>
    </row>
    <row r="5153" spans="1:17" x14ac:dyDescent="0.2">
      <c r="A5153" s="5">
        <v>2014</v>
      </c>
      <c r="B5153" s="4" t="s">
        <v>677</v>
      </c>
      <c r="C5153" s="5" t="s">
        <v>678</v>
      </c>
      <c r="D5153" s="5">
        <v>3009.6</v>
      </c>
      <c r="E5153" s="5">
        <v>20618.8</v>
      </c>
      <c r="F5153" s="5">
        <v>5724.7</v>
      </c>
      <c r="G5153" s="5">
        <v>13865.6</v>
      </c>
      <c r="H5153" s="5">
        <v>6753.2</v>
      </c>
      <c r="I5153" s="5"/>
      <c r="J5153" s="5"/>
      <c r="K5153" s="5">
        <v>0</v>
      </c>
      <c r="L5153" s="5">
        <v>2017.6</v>
      </c>
      <c r="M5153" s="5">
        <v>658.8</v>
      </c>
      <c r="N5153" s="5">
        <v>1358.8</v>
      </c>
      <c r="O5153" s="5">
        <v>201060</v>
      </c>
      <c r="P5153" s="3"/>
      <c r="Q5153" s="3"/>
    </row>
    <row r="5154" spans="1:17" x14ac:dyDescent="0.2">
      <c r="A5154" s="2">
        <v>2015</v>
      </c>
      <c r="B5154" s="1" t="s">
        <v>677</v>
      </c>
      <c r="C5154" s="2" t="s">
        <v>678</v>
      </c>
      <c r="D5154" s="2">
        <v>3464.5</v>
      </c>
      <c r="E5154" s="2">
        <v>21109.8</v>
      </c>
      <c r="F5154" s="2">
        <v>5971.4</v>
      </c>
      <c r="G5154" s="2">
        <v>14169.4</v>
      </c>
      <c r="H5154" s="2">
        <v>6940.4</v>
      </c>
      <c r="I5154" s="2"/>
      <c r="J5154" s="2"/>
      <c r="K5154" s="2">
        <v>0</v>
      </c>
      <c r="L5154" s="2">
        <v>2337.1</v>
      </c>
      <c r="M5154" s="2">
        <v>733.1</v>
      </c>
      <c r="N5154" s="2">
        <v>1604</v>
      </c>
      <c r="O5154" s="2">
        <v>201060</v>
      </c>
      <c r="P5154" s="3"/>
      <c r="Q5154" s="3"/>
    </row>
    <row r="5155" spans="1:17" x14ac:dyDescent="0.2">
      <c r="A5155" s="5">
        <v>2016</v>
      </c>
      <c r="B5155" s="4" t="s">
        <v>677</v>
      </c>
      <c r="C5155" s="5" t="s">
        <v>678</v>
      </c>
      <c r="D5155" s="5">
        <v>3056.6</v>
      </c>
      <c r="E5155" s="5">
        <v>20638.900000000001</v>
      </c>
      <c r="F5155" s="5">
        <v>6232.7</v>
      </c>
      <c r="G5155" s="5">
        <v>13861.3</v>
      </c>
      <c r="H5155" s="5">
        <v>6777.6</v>
      </c>
      <c r="I5155" s="5"/>
      <c r="J5155" s="5"/>
      <c r="K5155" s="5">
        <v>0</v>
      </c>
      <c r="L5155" s="5">
        <v>1130.4000000000001</v>
      </c>
      <c r="M5155" s="5">
        <v>608.70000000000005</v>
      </c>
      <c r="N5155" s="5">
        <v>521.70000000000005</v>
      </c>
      <c r="O5155" s="5">
        <v>201060</v>
      </c>
      <c r="P5155" s="3"/>
      <c r="Q5155" s="3"/>
    </row>
    <row r="5156" spans="1:17" x14ac:dyDescent="0.2">
      <c r="A5156" s="2">
        <v>2017</v>
      </c>
      <c r="B5156" s="1" t="s">
        <v>677</v>
      </c>
      <c r="C5156" s="2" t="s">
        <v>678</v>
      </c>
      <c r="D5156" s="2">
        <v>3731.8</v>
      </c>
      <c r="E5156" s="2">
        <v>23440.2</v>
      </c>
      <c r="F5156" s="2">
        <v>6155.7</v>
      </c>
      <c r="G5156" s="2">
        <v>15389.7</v>
      </c>
      <c r="H5156" s="2">
        <v>8050.5</v>
      </c>
      <c r="I5156" s="2"/>
      <c r="J5156" s="2"/>
      <c r="K5156" s="2">
        <v>0</v>
      </c>
      <c r="L5156" s="2">
        <v>2173.3000000000002</v>
      </c>
      <c r="M5156" s="2">
        <v>498.1</v>
      </c>
      <c r="N5156" s="2">
        <v>1675.2</v>
      </c>
      <c r="O5156" s="2">
        <v>201060</v>
      </c>
      <c r="P5156" s="3"/>
      <c r="Q5156" s="3"/>
    </row>
    <row r="5157" spans="1:17" x14ac:dyDescent="0.2">
      <c r="A5157" s="5">
        <v>2018</v>
      </c>
      <c r="B5157" s="4" t="s">
        <v>677</v>
      </c>
      <c r="C5157" s="5" t="s">
        <v>678</v>
      </c>
      <c r="D5157" s="5">
        <v>4456.3</v>
      </c>
      <c r="E5157" s="5">
        <v>25482.400000000001</v>
      </c>
      <c r="F5157" s="5">
        <v>6693.7</v>
      </c>
      <c r="G5157" s="5">
        <v>16889.5</v>
      </c>
      <c r="H5157" s="5">
        <v>8592.9</v>
      </c>
      <c r="I5157" s="5"/>
      <c r="J5157" s="5"/>
      <c r="K5157" s="5">
        <v>0</v>
      </c>
      <c r="L5157" s="5">
        <v>2810.2</v>
      </c>
      <c r="M5157" s="5">
        <v>615.1</v>
      </c>
      <c r="N5157" s="5">
        <v>2195.1</v>
      </c>
      <c r="O5157" s="5">
        <v>201060</v>
      </c>
      <c r="P5157" s="3"/>
      <c r="Q5157" s="3"/>
    </row>
    <row r="5158" spans="1:17" x14ac:dyDescent="0.2">
      <c r="A5158" s="2">
        <v>2019</v>
      </c>
      <c r="B5158" s="1" t="s">
        <v>677</v>
      </c>
      <c r="C5158" s="2" t="s">
        <v>678</v>
      </c>
      <c r="D5158" s="2">
        <v>5337.2</v>
      </c>
      <c r="E5158" s="2">
        <v>28361.1</v>
      </c>
      <c r="F5158" s="2">
        <v>7464.4</v>
      </c>
      <c r="G5158" s="2">
        <v>18655</v>
      </c>
      <c r="H5158" s="2">
        <v>9706.1</v>
      </c>
      <c r="I5158" s="2"/>
      <c r="J5158" s="2"/>
      <c r="K5158" s="2">
        <v>0</v>
      </c>
      <c r="L5158" s="2">
        <v>3099.2</v>
      </c>
      <c r="M5158" s="2">
        <v>711.3</v>
      </c>
      <c r="N5158" s="2">
        <v>2387.9</v>
      </c>
      <c r="O5158" s="2">
        <v>201060</v>
      </c>
      <c r="P5158" s="3"/>
      <c r="Q5158" s="3"/>
    </row>
    <row r="5159" spans="1:17" x14ac:dyDescent="0.2">
      <c r="A5159" s="5">
        <v>2004</v>
      </c>
      <c r="B5159" s="4" t="s">
        <v>679</v>
      </c>
      <c r="C5159" s="5" t="s">
        <v>680</v>
      </c>
      <c r="D5159" s="5">
        <v>2952</v>
      </c>
      <c r="E5159" s="5">
        <v>34540</v>
      </c>
      <c r="F5159" s="5"/>
      <c r="G5159" s="5">
        <v>25621</v>
      </c>
      <c r="H5159" s="5">
        <v>8919</v>
      </c>
      <c r="I5159" s="5">
        <v>829</v>
      </c>
      <c r="J5159" s="5">
        <v>55</v>
      </c>
      <c r="K5159" s="5"/>
      <c r="L5159" s="5">
        <v>6286</v>
      </c>
      <c r="M5159" s="5">
        <v>2466</v>
      </c>
      <c r="N5159" s="5">
        <v>4504</v>
      </c>
      <c r="O5159" s="5">
        <v>551010</v>
      </c>
      <c r="P5159" s="3"/>
      <c r="Q5159" s="3"/>
    </row>
    <row r="5160" spans="1:17" x14ac:dyDescent="0.2">
      <c r="A5160" s="2">
        <v>2005</v>
      </c>
      <c r="B5160" s="1" t="s">
        <v>679</v>
      </c>
      <c r="C5160" s="2" t="s">
        <v>680</v>
      </c>
      <c r="D5160" s="2">
        <v>2259</v>
      </c>
      <c r="E5160" s="2">
        <v>34074</v>
      </c>
      <c r="F5160" s="2"/>
      <c r="G5160" s="2">
        <v>26604</v>
      </c>
      <c r="H5160" s="2">
        <v>7470</v>
      </c>
      <c r="I5160" s="2">
        <v>634</v>
      </c>
      <c r="J5160" s="2">
        <v>80</v>
      </c>
      <c r="K5160" s="2"/>
      <c r="L5160" s="2">
        <v>1448</v>
      </c>
      <c r="M5160" s="2">
        <v>544</v>
      </c>
      <c r="N5160" s="2">
        <v>917</v>
      </c>
      <c r="O5160" s="2">
        <v>551010</v>
      </c>
      <c r="P5160" s="3"/>
      <c r="Q5160" s="3"/>
    </row>
    <row r="5161" spans="1:17" x14ac:dyDescent="0.2">
      <c r="A5161" s="5">
        <v>2006</v>
      </c>
      <c r="B5161" s="4" t="s">
        <v>679</v>
      </c>
      <c r="C5161" s="5" t="s">
        <v>680</v>
      </c>
      <c r="D5161" s="5">
        <v>1871</v>
      </c>
      <c r="E5161" s="5">
        <v>34803</v>
      </c>
      <c r="F5161" s="5"/>
      <c r="G5161" s="5">
        <v>26740</v>
      </c>
      <c r="H5161" s="5">
        <v>8063</v>
      </c>
      <c r="I5161" s="5">
        <v>758</v>
      </c>
      <c r="J5161" s="5">
        <v>188</v>
      </c>
      <c r="K5161" s="5"/>
      <c r="L5161" s="5">
        <v>1545</v>
      </c>
      <c r="M5161" s="5">
        <v>554</v>
      </c>
      <c r="N5161" s="5">
        <v>991</v>
      </c>
      <c r="O5161" s="5">
        <v>551010</v>
      </c>
      <c r="P5161" s="3"/>
      <c r="Q5161" s="3"/>
    </row>
    <row r="5162" spans="1:17" x14ac:dyDescent="0.2">
      <c r="A5162" s="2">
        <v>2007</v>
      </c>
      <c r="B5162" s="1" t="s">
        <v>679</v>
      </c>
      <c r="C5162" s="2" t="s">
        <v>680</v>
      </c>
      <c r="D5162" s="2">
        <v>1642</v>
      </c>
      <c r="E5162" s="2">
        <v>36648</v>
      </c>
      <c r="F5162" s="2"/>
      <c r="G5162" s="2">
        <v>27843</v>
      </c>
      <c r="H5162" s="2">
        <v>8805</v>
      </c>
      <c r="I5162" s="2">
        <v>794</v>
      </c>
      <c r="J5162" s="2">
        <v>164</v>
      </c>
      <c r="K5162" s="2"/>
      <c r="L5162" s="2">
        <v>1545</v>
      </c>
      <c r="M5162" s="2">
        <v>539</v>
      </c>
      <c r="N5162" s="2">
        <v>1006</v>
      </c>
      <c r="O5162" s="2">
        <v>551010</v>
      </c>
      <c r="P5162" s="3"/>
      <c r="Q5162" s="3"/>
    </row>
    <row r="5163" spans="1:17" x14ac:dyDescent="0.2">
      <c r="A5163" s="5">
        <v>2008</v>
      </c>
      <c r="B5163" s="4" t="s">
        <v>679</v>
      </c>
      <c r="C5163" s="5" t="s">
        <v>680</v>
      </c>
      <c r="D5163" s="5">
        <v>1509</v>
      </c>
      <c r="E5163" s="5">
        <v>40860</v>
      </c>
      <c r="F5163" s="5"/>
      <c r="G5163" s="5">
        <v>31231</v>
      </c>
      <c r="H5163" s="5">
        <v>9629</v>
      </c>
      <c r="I5163" s="5">
        <v>792</v>
      </c>
      <c r="J5163" s="5">
        <v>94</v>
      </c>
      <c r="K5163" s="5"/>
      <c r="L5163" s="5">
        <v>1609</v>
      </c>
      <c r="M5163" s="5">
        <v>425</v>
      </c>
      <c r="N5163" s="5">
        <v>1338</v>
      </c>
      <c r="O5163" s="5">
        <v>551010</v>
      </c>
      <c r="P5163" s="3"/>
      <c r="Q5163" s="3"/>
    </row>
    <row r="5164" spans="1:17" x14ac:dyDescent="0.2">
      <c r="A5164" s="2">
        <v>2009</v>
      </c>
      <c r="B5164" s="1" t="s">
        <v>679</v>
      </c>
      <c r="C5164" s="2" t="s">
        <v>680</v>
      </c>
      <c r="D5164" s="2">
        <v>1160</v>
      </c>
      <c r="E5164" s="2">
        <v>42945</v>
      </c>
      <c r="F5164" s="2"/>
      <c r="G5164" s="2">
        <v>32360</v>
      </c>
      <c r="H5164" s="2">
        <v>10585</v>
      </c>
      <c r="I5164" s="2">
        <v>749</v>
      </c>
      <c r="J5164" s="2">
        <v>33</v>
      </c>
      <c r="K5164" s="2"/>
      <c r="L5164" s="2">
        <v>1694</v>
      </c>
      <c r="M5164" s="2">
        <v>460</v>
      </c>
      <c r="N5164" s="2">
        <v>1234</v>
      </c>
      <c r="O5164" s="2">
        <v>551010</v>
      </c>
      <c r="P5164" s="3"/>
      <c r="Q5164" s="3"/>
    </row>
    <row r="5165" spans="1:17" x14ac:dyDescent="0.2">
      <c r="A5165" s="5">
        <v>2010</v>
      </c>
      <c r="B5165" s="4" t="s">
        <v>679</v>
      </c>
      <c r="C5165" s="5" t="s">
        <v>680</v>
      </c>
      <c r="D5165" s="5">
        <v>854</v>
      </c>
      <c r="E5165" s="5">
        <v>46025</v>
      </c>
      <c r="F5165" s="5"/>
      <c r="G5165" s="5">
        <v>34491</v>
      </c>
      <c r="H5165" s="5">
        <v>11534</v>
      </c>
      <c r="I5165" s="5">
        <v>734</v>
      </c>
      <c r="J5165" s="5">
        <v>9</v>
      </c>
      <c r="K5165" s="5"/>
      <c r="L5165" s="5">
        <v>1660</v>
      </c>
      <c r="M5165" s="5">
        <v>547</v>
      </c>
      <c r="N5165" s="5">
        <v>1113</v>
      </c>
      <c r="O5165" s="5">
        <v>551010</v>
      </c>
      <c r="P5165" s="3"/>
      <c r="Q5165" s="3"/>
    </row>
    <row r="5166" spans="1:17" x14ac:dyDescent="0.2">
      <c r="A5166" s="2">
        <v>2011</v>
      </c>
      <c r="B5166" s="1" t="s">
        <v>679</v>
      </c>
      <c r="C5166" s="2" t="s">
        <v>680</v>
      </c>
      <c r="D5166" s="2">
        <v>893</v>
      </c>
      <c r="E5166" s="2">
        <v>49750</v>
      </c>
      <c r="F5166" s="2"/>
      <c r="G5166" s="2">
        <v>37397</v>
      </c>
      <c r="H5166" s="2">
        <v>12353</v>
      </c>
      <c r="I5166" s="2">
        <v>740</v>
      </c>
      <c r="J5166" s="2">
        <v>7</v>
      </c>
      <c r="K5166" s="2"/>
      <c r="L5166" s="2">
        <v>1298</v>
      </c>
      <c r="M5166" s="2">
        <v>440</v>
      </c>
      <c r="N5166" s="2">
        <v>858</v>
      </c>
      <c r="O5166" s="2">
        <v>551010</v>
      </c>
      <c r="P5166" s="3"/>
      <c r="Q5166" s="3"/>
    </row>
    <row r="5167" spans="1:17" x14ac:dyDescent="0.2">
      <c r="A5167" s="5">
        <v>2012</v>
      </c>
      <c r="B5167" s="4" t="s">
        <v>679</v>
      </c>
      <c r="C5167" s="5" t="s">
        <v>680</v>
      </c>
      <c r="D5167" s="5">
        <v>731</v>
      </c>
      <c r="E5167" s="5">
        <v>52449</v>
      </c>
      <c r="F5167" s="5"/>
      <c r="G5167" s="5">
        <v>39123</v>
      </c>
      <c r="H5167" s="5">
        <v>13326</v>
      </c>
      <c r="I5167" s="5">
        <v>752</v>
      </c>
      <c r="J5167" s="5">
        <v>7</v>
      </c>
      <c r="K5167" s="5"/>
      <c r="L5167" s="5">
        <v>1067</v>
      </c>
      <c r="M5167" s="5">
        <v>237</v>
      </c>
      <c r="N5167" s="5">
        <v>830</v>
      </c>
      <c r="O5167" s="5">
        <v>551010</v>
      </c>
      <c r="P5167" s="3"/>
      <c r="Q5167" s="3"/>
    </row>
    <row r="5168" spans="1:17" x14ac:dyDescent="0.2">
      <c r="A5168" s="2">
        <v>2013</v>
      </c>
      <c r="B5168" s="1" t="s">
        <v>679</v>
      </c>
      <c r="C5168" s="2" t="s">
        <v>680</v>
      </c>
      <c r="D5168" s="2">
        <v>597</v>
      </c>
      <c r="E5168" s="2">
        <v>55605</v>
      </c>
      <c r="F5168" s="2"/>
      <c r="G5168" s="2">
        <v>41011</v>
      </c>
      <c r="H5168" s="2">
        <v>14594</v>
      </c>
      <c r="I5168" s="2">
        <v>762</v>
      </c>
      <c r="J5168" s="2">
        <v>9</v>
      </c>
      <c r="K5168" s="2"/>
      <c r="L5168" s="2">
        <v>1096</v>
      </c>
      <c r="M5168" s="2">
        <v>268</v>
      </c>
      <c r="N5168" s="2">
        <v>828</v>
      </c>
      <c r="O5168" s="2">
        <v>551010</v>
      </c>
      <c r="P5168" s="3"/>
      <c r="Q5168" s="3"/>
    </row>
    <row r="5169" spans="1:17" x14ac:dyDescent="0.2">
      <c r="A5169" s="5">
        <v>2014</v>
      </c>
      <c r="B5169" s="4" t="s">
        <v>679</v>
      </c>
      <c r="C5169" s="5" t="s">
        <v>680</v>
      </c>
      <c r="D5169" s="5">
        <v>449</v>
      </c>
      <c r="E5169" s="5">
        <v>60127</v>
      </c>
      <c r="F5169" s="5"/>
      <c r="G5169" s="5">
        <v>44127</v>
      </c>
      <c r="H5169" s="5">
        <v>16000</v>
      </c>
      <c r="I5169" s="5">
        <v>779</v>
      </c>
      <c r="J5169" s="5">
        <v>9</v>
      </c>
      <c r="K5169" s="5"/>
      <c r="L5169" s="5">
        <v>1795</v>
      </c>
      <c r="M5169" s="5">
        <v>345</v>
      </c>
      <c r="N5169" s="5">
        <v>1450</v>
      </c>
      <c r="O5169" s="5">
        <v>551010</v>
      </c>
      <c r="P5169" s="3"/>
      <c r="Q5169" s="3"/>
    </row>
    <row r="5170" spans="1:17" x14ac:dyDescent="0.2">
      <c r="A5170" s="2">
        <v>2015</v>
      </c>
      <c r="B5170" s="1" t="s">
        <v>679</v>
      </c>
      <c r="C5170" s="2" t="s">
        <v>680</v>
      </c>
      <c r="D5170" s="2">
        <v>357</v>
      </c>
      <c r="E5170" s="2">
        <v>63339</v>
      </c>
      <c r="F5170" s="2"/>
      <c r="G5170" s="2">
        <v>46511</v>
      </c>
      <c r="H5170" s="2">
        <v>16828</v>
      </c>
      <c r="I5170" s="2">
        <v>821</v>
      </c>
      <c r="J5170" s="2">
        <v>9</v>
      </c>
      <c r="K5170" s="2"/>
      <c r="L5170" s="2">
        <v>861</v>
      </c>
      <c r="M5170" s="2">
        <v>-27</v>
      </c>
      <c r="N5170" s="2">
        <v>888</v>
      </c>
      <c r="O5170" s="2">
        <v>551010</v>
      </c>
      <c r="P5170" s="3"/>
      <c r="Q5170" s="3"/>
    </row>
    <row r="5171" spans="1:17" x14ac:dyDescent="0.2">
      <c r="A5171" s="5">
        <v>2016</v>
      </c>
      <c r="B5171" s="4" t="s">
        <v>679</v>
      </c>
      <c r="C5171" s="5" t="s">
        <v>680</v>
      </c>
      <c r="D5171" s="5">
        <v>184</v>
      </c>
      <c r="E5171" s="5">
        <v>68598</v>
      </c>
      <c r="F5171" s="5"/>
      <c r="G5171" s="5">
        <v>50406</v>
      </c>
      <c r="H5171" s="5">
        <v>18192</v>
      </c>
      <c r="I5171" s="5">
        <v>880</v>
      </c>
      <c r="J5171" s="5">
        <v>23</v>
      </c>
      <c r="K5171" s="5"/>
      <c r="L5171" s="5">
        <v>1462</v>
      </c>
      <c r="M5171" s="5">
        <v>55</v>
      </c>
      <c r="N5171" s="5">
        <v>1407</v>
      </c>
      <c r="O5171" s="5">
        <v>551010</v>
      </c>
      <c r="P5171" s="3"/>
      <c r="Q5171" s="3"/>
    </row>
    <row r="5172" spans="1:17" x14ac:dyDescent="0.2">
      <c r="A5172" s="2">
        <v>2017</v>
      </c>
      <c r="B5172" s="1" t="s">
        <v>679</v>
      </c>
      <c r="C5172" s="2" t="s">
        <v>680</v>
      </c>
      <c r="D5172" s="2">
        <v>449</v>
      </c>
      <c r="E5172" s="2">
        <v>68012</v>
      </c>
      <c r="F5172" s="2"/>
      <c r="G5172" s="2">
        <v>48540</v>
      </c>
      <c r="H5172" s="2">
        <v>19472</v>
      </c>
      <c r="I5172" s="2">
        <v>926</v>
      </c>
      <c r="J5172" s="2">
        <v>31</v>
      </c>
      <c r="K5172" s="2"/>
      <c r="L5172" s="2">
        <v>2171</v>
      </c>
      <c r="M5172" s="2">
        <v>511</v>
      </c>
      <c r="N5172" s="2">
        <v>1660</v>
      </c>
      <c r="O5172" s="2">
        <v>551010</v>
      </c>
      <c r="P5172" s="3"/>
      <c r="Q5172" s="3"/>
    </row>
    <row r="5173" spans="1:17" x14ac:dyDescent="0.2">
      <c r="A5173" s="5">
        <v>2018</v>
      </c>
      <c r="B5173" s="4" t="s">
        <v>679</v>
      </c>
      <c r="C5173" s="5" t="s">
        <v>680</v>
      </c>
      <c r="D5173" s="5">
        <v>1668</v>
      </c>
      <c r="E5173" s="5">
        <v>76995</v>
      </c>
      <c r="F5173" s="5"/>
      <c r="G5173" s="5">
        <v>64092</v>
      </c>
      <c r="H5173" s="5">
        <v>12903</v>
      </c>
      <c r="I5173" s="5">
        <v>982</v>
      </c>
      <c r="J5173" s="5">
        <v>76</v>
      </c>
      <c r="K5173" s="5"/>
      <c r="L5173" s="5">
        <v>-10129</v>
      </c>
      <c r="M5173" s="5">
        <v>-3292</v>
      </c>
      <c r="N5173" s="5">
        <v>-6837</v>
      </c>
      <c r="O5173" s="5">
        <v>551010</v>
      </c>
      <c r="P5173" s="3"/>
      <c r="Q5173" s="3"/>
    </row>
    <row r="5174" spans="1:17" x14ac:dyDescent="0.2">
      <c r="A5174" s="2">
        <v>2019</v>
      </c>
      <c r="B5174" s="1" t="s">
        <v>679</v>
      </c>
      <c r="C5174" s="2" t="s">
        <v>680</v>
      </c>
      <c r="D5174" s="2">
        <v>1570</v>
      </c>
      <c r="E5174" s="2">
        <v>85196</v>
      </c>
      <c r="F5174" s="2"/>
      <c r="G5174" s="2">
        <v>79808</v>
      </c>
      <c r="H5174" s="2">
        <v>5388</v>
      </c>
      <c r="I5174" s="2">
        <v>989</v>
      </c>
      <c r="J5174" s="2">
        <v>82</v>
      </c>
      <c r="K5174" s="2"/>
      <c r="L5174" s="2">
        <v>-11042</v>
      </c>
      <c r="M5174" s="2">
        <v>-3400</v>
      </c>
      <c r="N5174" s="2">
        <v>-7642</v>
      </c>
      <c r="O5174" s="2">
        <v>551010</v>
      </c>
      <c r="P5174" s="3"/>
      <c r="Q5174" s="3"/>
    </row>
    <row r="5175" spans="1:17" x14ac:dyDescent="0.2">
      <c r="A5175" s="5">
        <v>2003</v>
      </c>
      <c r="B5175" s="4" t="s">
        <v>681</v>
      </c>
      <c r="C5175" s="5" t="s">
        <v>682</v>
      </c>
      <c r="D5175" s="5">
        <v>295.178</v>
      </c>
      <c r="E5175" s="5">
        <v>1588.9570000000001</v>
      </c>
      <c r="F5175" s="5">
        <v>499.58699999999999</v>
      </c>
      <c r="G5175" s="5">
        <v>787.19899999999996</v>
      </c>
      <c r="H5175" s="5">
        <v>801.75800000000004</v>
      </c>
      <c r="I5175" s="5">
        <v>8.327</v>
      </c>
      <c r="J5175" s="5"/>
      <c r="K5175" s="5">
        <v>0</v>
      </c>
      <c r="L5175" s="5">
        <v>239.52</v>
      </c>
      <c r="M5175" s="5">
        <v>90.055000000000007</v>
      </c>
      <c r="N5175" s="5">
        <v>149.465</v>
      </c>
      <c r="O5175" s="5">
        <v>351020</v>
      </c>
      <c r="P5175" s="3"/>
      <c r="Q5175" s="3"/>
    </row>
    <row r="5176" spans="1:17" x14ac:dyDescent="0.2">
      <c r="A5176" s="2">
        <v>2004</v>
      </c>
      <c r="B5176" s="1" t="s">
        <v>681</v>
      </c>
      <c r="C5176" s="2" t="s">
        <v>682</v>
      </c>
      <c r="D5176" s="2">
        <v>245.93100000000001</v>
      </c>
      <c r="E5176" s="2">
        <v>1685.3009999999999</v>
      </c>
      <c r="F5176" s="2">
        <v>321.55700000000002</v>
      </c>
      <c r="G5176" s="2">
        <v>670.22900000000004</v>
      </c>
      <c r="H5176" s="2">
        <v>1015.072</v>
      </c>
      <c r="I5176" s="2">
        <v>15.141</v>
      </c>
      <c r="J5176" s="2">
        <v>6.1130000000000004</v>
      </c>
      <c r="K5176" s="2">
        <v>0</v>
      </c>
      <c r="L5176" s="2">
        <v>293.447</v>
      </c>
      <c r="M5176" s="2">
        <v>109.749</v>
      </c>
      <c r="N5176" s="2">
        <v>183.69800000000001</v>
      </c>
      <c r="O5176" s="2">
        <v>351020</v>
      </c>
      <c r="P5176" s="3"/>
      <c r="Q5176" s="3"/>
    </row>
    <row r="5177" spans="1:17" x14ac:dyDescent="0.2">
      <c r="A5177" s="5">
        <v>2005</v>
      </c>
      <c r="B5177" s="4" t="s">
        <v>681</v>
      </c>
      <c r="C5177" s="5" t="s">
        <v>682</v>
      </c>
      <c r="D5177" s="5">
        <v>224.392</v>
      </c>
      <c r="E5177" s="5">
        <v>1911.7180000000001</v>
      </c>
      <c r="F5177" s="5">
        <v>300.041</v>
      </c>
      <c r="G5177" s="5">
        <v>669.197</v>
      </c>
      <c r="H5177" s="5">
        <v>1242.521</v>
      </c>
      <c r="I5177" s="5">
        <v>13.375</v>
      </c>
      <c r="J5177" s="5"/>
      <c r="K5177" s="5">
        <v>0</v>
      </c>
      <c r="L5177" s="5">
        <v>316.97300000000001</v>
      </c>
      <c r="M5177" s="5">
        <v>118.548</v>
      </c>
      <c r="N5177" s="5">
        <v>198.42500000000001</v>
      </c>
      <c r="O5177" s="5">
        <v>351020</v>
      </c>
      <c r="P5177" s="3"/>
      <c r="Q5177" s="3"/>
    </row>
    <row r="5178" spans="1:17" x14ac:dyDescent="0.2">
      <c r="A5178" s="2">
        <v>2006</v>
      </c>
      <c r="B5178" s="1" t="s">
        <v>681</v>
      </c>
      <c r="C5178" s="2" t="s">
        <v>682</v>
      </c>
      <c r="D5178" s="2">
        <v>241.791</v>
      </c>
      <c r="E5178" s="2">
        <v>1940.32</v>
      </c>
      <c r="F5178" s="2">
        <v>180.024</v>
      </c>
      <c r="G5178" s="2">
        <v>561.10599999999999</v>
      </c>
      <c r="H5178" s="2">
        <v>1379.2139999999999</v>
      </c>
      <c r="I5178" s="2">
        <v>14.23</v>
      </c>
      <c r="J5178" s="2"/>
      <c r="K5178" s="2">
        <v>0</v>
      </c>
      <c r="L5178" s="2">
        <v>329.608</v>
      </c>
      <c r="M5178" s="2">
        <v>121.27200000000001</v>
      </c>
      <c r="N5178" s="2">
        <v>208.33600000000001</v>
      </c>
      <c r="O5178" s="2">
        <v>351020</v>
      </c>
      <c r="P5178" s="3"/>
      <c r="Q5178" s="3"/>
    </row>
    <row r="5179" spans="1:17" x14ac:dyDescent="0.2">
      <c r="A5179" s="5">
        <v>2007</v>
      </c>
      <c r="B5179" s="4" t="s">
        <v>681</v>
      </c>
      <c r="C5179" s="5" t="s">
        <v>682</v>
      </c>
      <c r="D5179" s="5">
        <v>308.16399999999999</v>
      </c>
      <c r="E5179" s="5">
        <v>2076.373</v>
      </c>
      <c r="F5179" s="5">
        <v>655.03399999999999</v>
      </c>
      <c r="G5179" s="5">
        <v>1071.586</v>
      </c>
      <c r="H5179" s="5">
        <v>1004.787</v>
      </c>
      <c r="I5179" s="5">
        <v>12.792</v>
      </c>
      <c r="J5179" s="5">
        <v>9.7309999999999999</v>
      </c>
      <c r="K5179" s="5">
        <v>0</v>
      </c>
      <c r="L5179" s="5">
        <v>357.428</v>
      </c>
      <c r="M5179" s="5">
        <v>132.57</v>
      </c>
      <c r="N5179" s="5">
        <v>224.858</v>
      </c>
      <c r="O5179" s="5">
        <v>351020</v>
      </c>
      <c r="P5179" s="3"/>
      <c r="Q5179" s="3"/>
    </row>
    <row r="5180" spans="1:17" x14ac:dyDescent="0.2">
      <c r="A5180" s="2">
        <v>2008</v>
      </c>
      <c r="B5180" s="1" t="s">
        <v>681</v>
      </c>
      <c r="C5180" s="2" t="s">
        <v>682</v>
      </c>
      <c r="D5180" s="2">
        <v>158.065</v>
      </c>
      <c r="E5180" s="2">
        <v>2133.62</v>
      </c>
      <c r="F5180" s="2">
        <v>547</v>
      </c>
      <c r="G5180" s="2">
        <v>947.3</v>
      </c>
      <c r="H5180" s="2">
        <v>1186.32</v>
      </c>
      <c r="I5180" s="2">
        <v>30.149000000000001</v>
      </c>
      <c r="J5180" s="2">
        <v>5.423</v>
      </c>
      <c r="K5180" s="2">
        <v>0</v>
      </c>
      <c r="L5180" s="2">
        <v>319.65100000000001</v>
      </c>
      <c r="M5180" s="2">
        <v>120.01600000000001</v>
      </c>
      <c r="N5180" s="2">
        <v>199.63499999999999</v>
      </c>
      <c r="O5180" s="2">
        <v>351020</v>
      </c>
      <c r="P5180" s="3"/>
      <c r="Q5180" s="3"/>
    </row>
    <row r="5181" spans="1:17" x14ac:dyDescent="0.2">
      <c r="A5181" s="5">
        <v>2009</v>
      </c>
      <c r="B5181" s="4" t="s">
        <v>681</v>
      </c>
      <c r="C5181" s="5" t="s">
        <v>682</v>
      </c>
      <c r="D5181" s="5">
        <v>340.59100000000001</v>
      </c>
      <c r="E5181" s="5">
        <v>2422.9690000000001</v>
      </c>
      <c r="F5181" s="5">
        <v>525</v>
      </c>
      <c r="G5181" s="5">
        <v>981.45799999999997</v>
      </c>
      <c r="H5181" s="5">
        <v>1441.511</v>
      </c>
      <c r="I5181" s="5">
        <v>25.693999999999999</v>
      </c>
      <c r="J5181" s="5">
        <v>8.5500000000000007</v>
      </c>
      <c r="K5181" s="5">
        <v>0</v>
      </c>
      <c r="L5181" s="5">
        <v>339.041</v>
      </c>
      <c r="M5181" s="5">
        <v>126.78700000000001</v>
      </c>
      <c r="N5181" s="5">
        <v>212.25399999999999</v>
      </c>
      <c r="O5181" s="5">
        <v>351020</v>
      </c>
      <c r="P5181" s="3"/>
      <c r="Q5181" s="3"/>
    </row>
    <row r="5182" spans="1:17" x14ac:dyDescent="0.2">
      <c r="A5182" s="2">
        <v>2010</v>
      </c>
      <c r="B5182" s="1" t="s">
        <v>681</v>
      </c>
      <c r="C5182" s="2" t="s">
        <v>682</v>
      </c>
      <c r="D5182" s="2">
        <v>388.66500000000002</v>
      </c>
      <c r="E5182" s="2">
        <v>2564.9679999999998</v>
      </c>
      <c r="F5182" s="2">
        <v>525</v>
      </c>
      <c r="G5182" s="2">
        <v>1004.428</v>
      </c>
      <c r="H5182" s="2">
        <v>1560.54</v>
      </c>
      <c r="I5182" s="2">
        <v>25.84</v>
      </c>
      <c r="J5182" s="2">
        <v>8.1999999999999993</v>
      </c>
      <c r="K5182" s="2">
        <v>0</v>
      </c>
      <c r="L5182" s="2">
        <v>355.887</v>
      </c>
      <c r="M5182" s="2">
        <v>130.50200000000001</v>
      </c>
      <c r="N5182" s="2">
        <v>225.38499999999999</v>
      </c>
      <c r="O5182" s="2">
        <v>351020</v>
      </c>
      <c r="P5182" s="3"/>
      <c r="Q5182" s="3"/>
    </row>
    <row r="5183" spans="1:17" x14ac:dyDescent="0.2">
      <c r="A5183" s="5">
        <v>2011</v>
      </c>
      <c r="B5183" s="4" t="s">
        <v>681</v>
      </c>
      <c r="C5183" s="5" t="s">
        <v>682</v>
      </c>
      <c r="D5183" s="5">
        <v>573.78099999999995</v>
      </c>
      <c r="E5183" s="5">
        <v>2739.3679999999999</v>
      </c>
      <c r="F5183" s="5">
        <v>850</v>
      </c>
      <c r="G5183" s="5">
        <v>1364.1659999999999</v>
      </c>
      <c r="H5183" s="5">
        <v>1375.202</v>
      </c>
      <c r="I5183" s="5">
        <v>30.343</v>
      </c>
      <c r="J5183" s="5">
        <v>4.9539999999999997</v>
      </c>
      <c r="K5183" s="5">
        <v>0</v>
      </c>
      <c r="L5183" s="5">
        <v>329.81200000000001</v>
      </c>
      <c r="M5183" s="5">
        <v>116.997</v>
      </c>
      <c r="N5183" s="5">
        <v>212.815</v>
      </c>
      <c r="O5183" s="5">
        <v>351020</v>
      </c>
      <c r="P5183" s="3"/>
      <c r="Q5183" s="3"/>
    </row>
    <row r="5184" spans="1:17" x14ac:dyDescent="0.2">
      <c r="A5184" s="2">
        <v>2012</v>
      </c>
      <c r="B5184" s="1" t="s">
        <v>681</v>
      </c>
      <c r="C5184" s="2" t="s">
        <v>682</v>
      </c>
      <c r="D5184" s="2">
        <v>505.22800000000001</v>
      </c>
      <c r="E5184" s="2">
        <v>2681.7779999999998</v>
      </c>
      <c r="F5184" s="2">
        <v>725</v>
      </c>
      <c r="G5184" s="2">
        <v>1287.3230000000001</v>
      </c>
      <c r="H5184" s="2">
        <v>1394.4549999999999</v>
      </c>
      <c r="I5184" s="2">
        <v>36.396999999999998</v>
      </c>
      <c r="J5184" s="2">
        <v>4.5410000000000004</v>
      </c>
      <c r="K5184" s="2">
        <v>0</v>
      </c>
      <c r="L5184" s="2">
        <v>321.11700000000002</v>
      </c>
      <c r="M5184" s="2">
        <v>110.845</v>
      </c>
      <c r="N5184" s="2">
        <v>210.27199999999999</v>
      </c>
      <c r="O5184" s="2">
        <v>351020</v>
      </c>
      <c r="P5184" s="3"/>
      <c r="Q5184" s="3"/>
    </row>
    <row r="5185" spans="1:17" x14ac:dyDescent="0.2">
      <c r="A5185" s="5">
        <v>2013</v>
      </c>
      <c r="B5185" s="4" t="s">
        <v>681</v>
      </c>
      <c r="C5185" s="5" t="s">
        <v>682</v>
      </c>
      <c r="D5185" s="5">
        <v>305.68299999999999</v>
      </c>
      <c r="E5185" s="5">
        <v>2864.6770000000001</v>
      </c>
      <c r="F5185" s="5">
        <v>725</v>
      </c>
      <c r="G5185" s="5">
        <v>1393.0129999999999</v>
      </c>
      <c r="H5185" s="5">
        <v>1471.664</v>
      </c>
      <c r="I5185" s="5">
        <v>35.713000000000001</v>
      </c>
      <c r="J5185" s="5">
        <v>4.9820000000000002</v>
      </c>
      <c r="K5185" s="5">
        <v>0</v>
      </c>
      <c r="L5185" s="5">
        <v>312.91199999999998</v>
      </c>
      <c r="M5185" s="5">
        <v>112.3</v>
      </c>
      <c r="N5185" s="5">
        <v>200.61199999999999</v>
      </c>
      <c r="O5185" s="5">
        <v>351020</v>
      </c>
      <c r="P5185" s="3"/>
      <c r="Q5185" s="3"/>
    </row>
    <row r="5186" spans="1:17" x14ac:dyDescent="0.2">
      <c r="A5186" s="2">
        <v>2014</v>
      </c>
      <c r="B5186" s="1" t="s">
        <v>681</v>
      </c>
      <c r="C5186" s="2" t="s">
        <v>682</v>
      </c>
      <c r="D5186" s="2">
        <v>400.63200000000001</v>
      </c>
      <c r="E5186" s="2">
        <v>2947.7060000000001</v>
      </c>
      <c r="F5186" s="2">
        <v>725</v>
      </c>
      <c r="G5186" s="2">
        <v>1433.5830000000001</v>
      </c>
      <c r="H5186" s="2">
        <v>1514.123</v>
      </c>
      <c r="I5186" s="2">
        <v>33.692999999999998</v>
      </c>
      <c r="J5186" s="2">
        <v>4.8639999999999999</v>
      </c>
      <c r="K5186" s="2">
        <v>0</v>
      </c>
      <c r="L5186" s="2">
        <v>342.67099999999999</v>
      </c>
      <c r="M5186" s="2">
        <v>119.41</v>
      </c>
      <c r="N5186" s="2">
        <v>223.261</v>
      </c>
      <c r="O5186" s="2">
        <v>351020</v>
      </c>
      <c r="P5186" s="3"/>
      <c r="Q5186" s="3"/>
    </row>
    <row r="5187" spans="1:17" x14ac:dyDescent="0.2">
      <c r="A5187" s="5">
        <v>2015</v>
      </c>
      <c r="B5187" s="4" t="s">
        <v>681</v>
      </c>
      <c r="C5187" s="5" t="s">
        <v>682</v>
      </c>
      <c r="D5187" s="5">
        <v>137.453</v>
      </c>
      <c r="E5187" s="5">
        <v>3520.8040000000001</v>
      </c>
      <c r="F5187" s="5">
        <v>1038.655</v>
      </c>
      <c r="G5187" s="5">
        <v>2079.058</v>
      </c>
      <c r="H5187" s="5">
        <v>1441.7460000000001</v>
      </c>
      <c r="I5187" s="5">
        <v>44.911999999999999</v>
      </c>
      <c r="J5187" s="5">
        <v>2.83</v>
      </c>
      <c r="K5187" s="5">
        <v>0</v>
      </c>
      <c r="L5187" s="5">
        <v>301.69299999999998</v>
      </c>
      <c r="M5187" s="5">
        <v>116.009</v>
      </c>
      <c r="N5187" s="5">
        <v>187.184</v>
      </c>
      <c r="O5187" s="5">
        <v>351020</v>
      </c>
      <c r="P5187" s="3"/>
      <c r="Q5187" s="3"/>
    </row>
    <row r="5188" spans="1:17" x14ac:dyDescent="0.2">
      <c r="A5188" s="2">
        <v>2016</v>
      </c>
      <c r="B5188" s="1" t="s">
        <v>681</v>
      </c>
      <c r="C5188" s="2" t="s">
        <v>682</v>
      </c>
      <c r="D5188" s="2">
        <v>94.959000000000003</v>
      </c>
      <c r="E5188" s="2">
        <v>3507.913</v>
      </c>
      <c r="F5188" s="2">
        <v>1013.026</v>
      </c>
      <c r="G5188" s="2">
        <v>2113.48</v>
      </c>
      <c r="H5188" s="2">
        <v>1394.433</v>
      </c>
      <c r="I5188" s="2">
        <v>43.06</v>
      </c>
      <c r="J5188" s="2"/>
      <c r="K5188" s="2">
        <v>0</v>
      </c>
      <c r="L5188" s="2">
        <v>250.881</v>
      </c>
      <c r="M5188" s="2">
        <v>77.093000000000004</v>
      </c>
      <c r="N5188" s="2">
        <v>170.893</v>
      </c>
      <c r="O5188" s="2">
        <v>351020</v>
      </c>
      <c r="P5188" s="3"/>
      <c r="Q5188" s="3"/>
    </row>
    <row r="5189" spans="1:17" x14ac:dyDescent="0.2">
      <c r="A5189" s="5">
        <v>2017</v>
      </c>
      <c r="B5189" s="4" t="s">
        <v>681</v>
      </c>
      <c r="C5189" s="5" t="s">
        <v>682</v>
      </c>
      <c r="D5189" s="5">
        <v>62.984000000000002</v>
      </c>
      <c r="E5189" s="5">
        <v>3471.6640000000002</v>
      </c>
      <c r="F5189" s="5">
        <v>998.62800000000004</v>
      </c>
      <c r="G5189" s="5">
        <v>2009.874</v>
      </c>
      <c r="H5189" s="5">
        <v>1461.79</v>
      </c>
      <c r="I5189" s="5">
        <v>46.743000000000002</v>
      </c>
      <c r="J5189" s="5"/>
      <c r="K5189" s="5">
        <v>0</v>
      </c>
      <c r="L5189" s="5">
        <v>179.26300000000001</v>
      </c>
      <c r="M5189" s="5">
        <v>-21.710999999999999</v>
      </c>
      <c r="N5189" s="5">
        <v>200.97399999999999</v>
      </c>
      <c r="O5189" s="5">
        <v>351020</v>
      </c>
      <c r="P5189" s="3"/>
      <c r="Q5189" s="3"/>
    </row>
    <row r="5190" spans="1:17" x14ac:dyDescent="0.2">
      <c r="A5190" s="2">
        <v>2018</v>
      </c>
      <c r="B5190" s="1" t="s">
        <v>681</v>
      </c>
      <c r="C5190" s="2" t="s">
        <v>682</v>
      </c>
      <c r="D5190" s="2">
        <v>95.646000000000001</v>
      </c>
      <c r="E5190" s="2">
        <v>3269.2689999999998</v>
      </c>
      <c r="F5190" s="2">
        <v>749.31600000000003</v>
      </c>
      <c r="G5190" s="2">
        <v>1788.7619999999999</v>
      </c>
      <c r="H5190" s="2">
        <v>1477.259</v>
      </c>
      <c r="I5190" s="2">
        <v>42.569000000000003</v>
      </c>
      <c r="J5190" s="2"/>
      <c r="K5190" s="2">
        <v>-0.752</v>
      </c>
      <c r="L5190" s="2">
        <v>106.22799999999999</v>
      </c>
      <c r="M5190" s="2">
        <v>23.352</v>
      </c>
      <c r="N5190" s="2">
        <v>83.628</v>
      </c>
      <c r="O5190" s="2">
        <v>351020</v>
      </c>
      <c r="P5190" s="3"/>
      <c r="Q5190" s="3"/>
    </row>
    <row r="5191" spans="1:17" x14ac:dyDescent="0.2">
      <c r="A5191" s="5">
        <v>2004</v>
      </c>
      <c r="B5191" s="4" t="s">
        <v>683</v>
      </c>
      <c r="C5191" s="5" t="s">
        <v>684</v>
      </c>
      <c r="D5191" s="5">
        <v>329</v>
      </c>
      <c r="E5191" s="5">
        <v>29207</v>
      </c>
      <c r="F5191" s="5"/>
      <c r="G5191" s="5">
        <v>23388</v>
      </c>
      <c r="H5191" s="5">
        <v>5819</v>
      </c>
      <c r="I5191" s="5">
        <v>859</v>
      </c>
      <c r="J5191" s="5">
        <v>47</v>
      </c>
      <c r="K5191" s="5">
        <v>1</v>
      </c>
      <c r="L5191" s="5">
        <v>1172</v>
      </c>
      <c r="M5191" s="5">
        <v>446</v>
      </c>
      <c r="N5191" s="5">
        <v>730</v>
      </c>
      <c r="O5191" s="5">
        <v>551030</v>
      </c>
      <c r="P5191" s="3"/>
      <c r="Q5191" s="3"/>
    </row>
    <row r="5192" spans="1:17" x14ac:dyDescent="0.2">
      <c r="A5192" s="2">
        <v>2005</v>
      </c>
      <c r="B5192" s="1" t="s">
        <v>683</v>
      </c>
      <c r="C5192" s="2" t="s">
        <v>684</v>
      </c>
      <c r="D5192" s="2">
        <v>364</v>
      </c>
      <c r="E5192" s="2">
        <v>29815</v>
      </c>
      <c r="F5192" s="2"/>
      <c r="G5192" s="2">
        <v>23713</v>
      </c>
      <c r="H5192" s="2">
        <v>6102</v>
      </c>
      <c r="I5192" s="2">
        <v>816</v>
      </c>
      <c r="J5192" s="2">
        <v>57</v>
      </c>
      <c r="K5192" s="2">
        <v>1</v>
      </c>
      <c r="L5192" s="2">
        <v>1404</v>
      </c>
      <c r="M5192" s="2">
        <v>541</v>
      </c>
      <c r="N5192" s="2">
        <v>665</v>
      </c>
      <c r="O5192" s="2">
        <v>551030</v>
      </c>
      <c r="P5192" s="3"/>
      <c r="Q5192" s="3"/>
    </row>
    <row r="5193" spans="1:17" x14ac:dyDescent="0.2">
      <c r="A5193" s="5">
        <v>2006</v>
      </c>
      <c r="B5193" s="4" t="s">
        <v>683</v>
      </c>
      <c r="C5193" s="5" t="s">
        <v>684</v>
      </c>
      <c r="D5193" s="5">
        <v>220</v>
      </c>
      <c r="E5193" s="5">
        <v>28570</v>
      </c>
      <c r="F5193" s="5"/>
      <c r="G5193" s="5">
        <v>21743</v>
      </c>
      <c r="H5193" s="5">
        <v>6827</v>
      </c>
      <c r="I5193" s="5">
        <v>808</v>
      </c>
      <c r="J5193" s="5">
        <v>75</v>
      </c>
      <c r="K5193" s="5">
        <v>2</v>
      </c>
      <c r="L5193" s="5">
        <v>1212</v>
      </c>
      <c r="M5193" s="5">
        <v>454</v>
      </c>
      <c r="N5193" s="5">
        <v>743</v>
      </c>
      <c r="O5193" s="5">
        <v>551030</v>
      </c>
      <c r="P5193" s="3"/>
      <c r="Q5193" s="3"/>
    </row>
    <row r="5194" spans="1:17" x14ac:dyDescent="0.2">
      <c r="A5194" s="2">
        <v>2007</v>
      </c>
      <c r="B5194" s="1" t="s">
        <v>683</v>
      </c>
      <c r="C5194" s="2" t="s">
        <v>684</v>
      </c>
      <c r="D5194" s="2">
        <v>495</v>
      </c>
      <c r="E5194" s="2">
        <v>28392</v>
      </c>
      <c r="F5194" s="2"/>
      <c r="G5194" s="2">
        <v>21013</v>
      </c>
      <c r="H5194" s="2">
        <v>7379</v>
      </c>
      <c r="I5194" s="2">
        <v>729</v>
      </c>
      <c r="J5194" s="2">
        <v>86</v>
      </c>
      <c r="K5194" s="2"/>
      <c r="L5194" s="2">
        <v>2383</v>
      </c>
      <c r="M5194" s="2">
        <v>1060</v>
      </c>
      <c r="N5194" s="2">
        <v>1339</v>
      </c>
      <c r="O5194" s="2">
        <v>551030</v>
      </c>
      <c r="P5194" s="3"/>
      <c r="Q5194" s="3"/>
    </row>
    <row r="5195" spans="1:17" x14ac:dyDescent="0.2">
      <c r="A5195" s="5">
        <v>2008</v>
      </c>
      <c r="B5195" s="4" t="s">
        <v>683</v>
      </c>
      <c r="C5195" s="5" t="s">
        <v>684</v>
      </c>
      <c r="D5195" s="5">
        <v>439</v>
      </c>
      <c r="E5195" s="5">
        <v>29049</v>
      </c>
      <c r="F5195" s="5"/>
      <c r="G5195" s="5">
        <v>21198</v>
      </c>
      <c r="H5195" s="5">
        <v>7851</v>
      </c>
      <c r="I5195" s="5">
        <v>594</v>
      </c>
      <c r="J5195" s="5">
        <v>71</v>
      </c>
      <c r="K5195" s="5"/>
      <c r="L5195" s="5">
        <v>1913</v>
      </c>
      <c r="M5195" s="5">
        <v>926</v>
      </c>
      <c r="N5195" s="5">
        <v>1192</v>
      </c>
      <c r="O5195" s="5">
        <v>551030</v>
      </c>
      <c r="P5195" s="3"/>
      <c r="Q5195" s="3"/>
    </row>
    <row r="5196" spans="1:17" x14ac:dyDescent="0.2">
      <c r="A5196" s="2">
        <v>2009</v>
      </c>
      <c r="B5196" s="1" t="s">
        <v>683</v>
      </c>
      <c r="C5196" s="2" t="s">
        <v>684</v>
      </c>
      <c r="D5196" s="2">
        <v>352</v>
      </c>
      <c r="E5196" s="2">
        <v>28730</v>
      </c>
      <c r="F5196" s="2"/>
      <c r="G5196" s="2">
        <v>19852</v>
      </c>
      <c r="H5196" s="2">
        <v>8868</v>
      </c>
      <c r="I5196" s="2">
        <v>527</v>
      </c>
      <c r="J5196" s="2">
        <v>45</v>
      </c>
      <c r="K5196" s="2"/>
      <c r="L5196" s="2">
        <v>2636</v>
      </c>
      <c r="M5196" s="2">
        <v>1044</v>
      </c>
      <c r="N5196" s="2">
        <v>1592</v>
      </c>
      <c r="O5196" s="2">
        <v>551030</v>
      </c>
      <c r="P5196" s="3"/>
      <c r="Q5196" s="3"/>
    </row>
    <row r="5197" spans="1:17" x14ac:dyDescent="0.2">
      <c r="A5197" s="5">
        <v>2010</v>
      </c>
      <c r="B5197" s="4" t="s">
        <v>683</v>
      </c>
      <c r="C5197" s="5" t="s">
        <v>684</v>
      </c>
      <c r="D5197" s="5">
        <v>280</v>
      </c>
      <c r="E5197" s="5">
        <v>29909</v>
      </c>
      <c r="F5197" s="5"/>
      <c r="G5197" s="5">
        <v>20268</v>
      </c>
      <c r="H5197" s="5">
        <v>9633</v>
      </c>
      <c r="I5197" s="5">
        <v>472</v>
      </c>
      <c r="J5197" s="5"/>
      <c r="K5197" s="5"/>
      <c r="L5197" s="5">
        <v>2616</v>
      </c>
      <c r="M5197" s="5">
        <v>1059</v>
      </c>
      <c r="N5197" s="5">
        <v>1564</v>
      </c>
      <c r="O5197" s="5">
        <v>551030</v>
      </c>
      <c r="P5197" s="3"/>
      <c r="Q5197" s="3"/>
    </row>
    <row r="5198" spans="1:17" x14ac:dyDescent="0.2">
      <c r="A5198" s="2">
        <v>2011</v>
      </c>
      <c r="B5198" s="1" t="s">
        <v>683</v>
      </c>
      <c r="C5198" s="2" t="s">
        <v>684</v>
      </c>
      <c r="D5198" s="2">
        <v>834</v>
      </c>
      <c r="E5198" s="2">
        <v>29821</v>
      </c>
      <c r="F5198" s="2"/>
      <c r="G5198" s="2">
        <v>19549</v>
      </c>
      <c r="H5198" s="2">
        <v>10270</v>
      </c>
      <c r="I5198" s="2">
        <v>475</v>
      </c>
      <c r="J5198" s="2"/>
      <c r="K5198" s="2"/>
      <c r="L5198" s="2">
        <v>2384</v>
      </c>
      <c r="M5198" s="2">
        <v>977</v>
      </c>
      <c r="N5198" s="2">
        <v>1503</v>
      </c>
      <c r="O5198" s="2">
        <v>551030</v>
      </c>
      <c r="P5198" s="3"/>
      <c r="Q5198" s="3"/>
    </row>
    <row r="5199" spans="1:17" x14ac:dyDescent="0.2">
      <c r="A5199" s="5">
        <v>2012</v>
      </c>
      <c r="B5199" s="4" t="s">
        <v>683</v>
      </c>
      <c r="C5199" s="5" t="s">
        <v>684</v>
      </c>
      <c r="D5199" s="5">
        <v>379</v>
      </c>
      <c r="E5199" s="5">
        <v>31725</v>
      </c>
      <c r="F5199" s="5"/>
      <c r="G5199" s="5">
        <v>20944</v>
      </c>
      <c r="H5199" s="5">
        <v>10780</v>
      </c>
      <c r="I5199" s="5">
        <v>423</v>
      </c>
      <c r="J5199" s="5"/>
      <c r="K5199" s="5"/>
      <c r="L5199" s="5">
        <v>2011</v>
      </c>
      <c r="M5199" s="5">
        <v>736</v>
      </c>
      <c r="N5199" s="5">
        <v>1275</v>
      </c>
      <c r="O5199" s="5">
        <v>551030</v>
      </c>
      <c r="P5199" s="3"/>
      <c r="Q5199" s="3"/>
    </row>
    <row r="5200" spans="1:17" x14ac:dyDescent="0.2">
      <c r="A5200" s="2">
        <v>2013</v>
      </c>
      <c r="B5200" s="1" t="s">
        <v>683</v>
      </c>
      <c r="C5200" s="2" t="s">
        <v>684</v>
      </c>
      <c r="D5200" s="2">
        <v>493</v>
      </c>
      <c r="E5200" s="2">
        <v>32522</v>
      </c>
      <c r="F5200" s="2"/>
      <c r="G5200" s="2">
        <v>20913</v>
      </c>
      <c r="H5200" s="2">
        <v>11608</v>
      </c>
      <c r="I5200" s="2">
        <v>402</v>
      </c>
      <c r="J5200" s="2"/>
      <c r="K5200" s="2">
        <v>0</v>
      </c>
      <c r="L5200" s="2">
        <v>2055</v>
      </c>
      <c r="M5200" s="2">
        <v>812</v>
      </c>
      <c r="N5200" s="2">
        <v>1243</v>
      </c>
      <c r="O5200" s="2">
        <v>551030</v>
      </c>
      <c r="P5200" s="3"/>
      <c r="Q5200" s="3"/>
    </row>
    <row r="5201" spans="1:17" x14ac:dyDescent="0.2">
      <c r="A5201" s="5">
        <v>2014</v>
      </c>
      <c r="B5201" s="4" t="s">
        <v>683</v>
      </c>
      <c r="C5201" s="5" t="s">
        <v>684</v>
      </c>
      <c r="D5201" s="5">
        <v>402</v>
      </c>
      <c r="E5201" s="5">
        <v>35333</v>
      </c>
      <c r="F5201" s="5"/>
      <c r="G5201" s="5">
        <v>23147</v>
      </c>
      <c r="H5201" s="5">
        <v>12185</v>
      </c>
      <c r="I5201" s="5">
        <v>389</v>
      </c>
      <c r="J5201" s="5"/>
      <c r="K5201" s="5">
        <v>0</v>
      </c>
      <c r="L5201" s="5">
        <v>2456</v>
      </c>
      <c r="M5201" s="5">
        <v>938</v>
      </c>
      <c r="N5201" s="5">
        <v>1518</v>
      </c>
      <c r="O5201" s="5">
        <v>551030</v>
      </c>
      <c r="P5201" s="3"/>
      <c r="Q5201" s="3"/>
    </row>
    <row r="5202" spans="1:17" x14ac:dyDescent="0.2">
      <c r="A5202" s="2">
        <v>2015</v>
      </c>
      <c r="B5202" s="1" t="s">
        <v>683</v>
      </c>
      <c r="C5202" s="2" t="s">
        <v>684</v>
      </c>
      <c r="D5202" s="2">
        <v>394</v>
      </c>
      <c r="E5202" s="2">
        <v>37535</v>
      </c>
      <c r="F5202" s="2"/>
      <c r="G5202" s="2">
        <v>24468</v>
      </c>
      <c r="H5202" s="2">
        <v>13066</v>
      </c>
      <c r="I5202" s="2">
        <v>393</v>
      </c>
      <c r="J5202" s="2"/>
      <c r="K5202" s="2">
        <v>0</v>
      </c>
      <c r="L5202" s="2">
        <v>2680</v>
      </c>
      <c r="M5202" s="2">
        <v>1001</v>
      </c>
      <c r="N5202" s="2">
        <v>1679</v>
      </c>
      <c r="O5202" s="2">
        <v>551030</v>
      </c>
      <c r="P5202" s="3"/>
      <c r="Q5202" s="3"/>
    </row>
    <row r="5203" spans="1:17" x14ac:dyDescent="0.2">
      <c r="A5203" s="5">
        <v>2016</v>
      </c>
      <c r="B5203" s="4" t="s">
        <v>683</v>
      </c>
      <c r="C5203" s="5" t="s">
        <v>684</v>
      </c>
      <c r="D5203" s="5">
        <v>423</v>
      </c>
      <c r="E5203" s="5">
        <v>40070</v>
      </c>
      <c r="F5203" s="5"/>
      <c r="G5203" s="5">
        <v>26940</v>
      </c>
      <c r="H5203" s="5">
        <v>13130</v>
      </c>
      <c r="I5203" s="5">
        <v>385</v>
      </c>
      <c r="J5203" s="5"/>
      <c r="K5203" s="5">
        <v>0</v>
      </c>
      <c r="L5203" s="5">
        <v>1298</v>
      </c>
      <c r="M5203" s="5">
        <v>411</v>
      </c>
      <c r="N5203" s="5">
        <v>887</v>
      </c>
      <c r="O5203" s="5">
        <v>551030</v>
      </c>
      <c r="P5203" s="3"/>
      <c r="Q5203" s="3"/>
    </row>
    <row r="5204" spans="1:17" x14ac:dyDescent="0.2">
      <c r="A5204" s="2">
        <v>2017</v>
      </c>
      <c r="B5204" s="1" t="s">
        <v>683</v>
      </c>
      <c r="C5204" s="2" t="s">
        <v>684</v>
      </c>
      <c r="D5204" s="2">
        <v>313</v>
      </c>
      <c r="E5204" s="2">
        <v>42716</v>
      </c>
      <c r="F5204" s="2"/>
      <c r="G5204" s="2">
        <v>28869</v>
      </c>
      <c r="H5204" s="2">
        <v>13847</v>
      </c>
      <c r="I5204" s="2">
        <v>391</v>
      </c>
      <c r="J5204" s="2"/>
      <c r="K5204" s="2">
        <v>0</v>
      </c>
      <c r="L5204" s="2">
        <v>1268</v>
      </c>
      <c r="M5204" s="2">
        <v>-306</v>
      </c>
      <c r="N5204" s="2">
        <v>1574</v>
      </c>
      <c r="O5204" s="2">
        <v>551030</v>
      </c>
      <c r="P5204" s="3"/>
      <c r="Q5204" s="3"/>
    </row>
    <row r="5205" spans="1:17" x14ac:dyDescent="0.2">
      <c r="A5205" s="5">
        <v>2018</v>
      </c>
      <c r="B5205" s="4" t="s">
        <v>683</v>
      </c>
      <c r="C5205" s="5" t="s">
        <v>684</v>
      </c>
      <c r="D5205" s="5">
        <v>177</v>
      </c>
      <c r="E5205" s="5">
        <v>45326</v>
      </c>
      <c r="F5205" s="5"/>
      <c r="G5205" s="5">
        <v>30949</v>
      </c>
      <c r="H5205" s="5">
        <v>14377</v>
      </c>
      <c r="I5205" s="5">
        <v>476</v>
      </c>
      <c r="J5205" s="5"/>
      <c r="K5205" s="5">
        <v>0</v>
      </c>
      <c r="L5205" s="5">
        <v>1855</v>
      </c>
      <c r="M5205" s="5">
        <v>417</v>
      </c>
      <c r="N5205" s="5">
        <v>1438</v>
      </c>
      <c r="O5205" s="5">
        <v>551030</v>
      </c>
      <c r="P5205" s="3"/>
      <c r="Q5205" s="3"/>
    </row>
    <row r="5206" spans="1:17" x14ac:dyDescent="0.2">
      <c r="A5206" s="2">
        <v>2019</v>
      </c>
      <c r="B5206" s="1" t="s">
        <v>683</v>
      </c>
      <c r="C5206" s="2" t="s">
        <v>684</v>
      </c>
      <c r="D5206" s="2">
        <v>147</v>
      </c>
      <c r="E5206" s="2">
        <v>47730</v>
      </c>
      <c r="F5206" s="2"/>
      <c r="G5206" s="2">
        <v>32641</v>
      </c>
      <c r="H5206" s="2">
        <v>15089</v>
      </c>
      <c r="I5206" s="2">
        <v>569</v>
      </c>
      <c r="J5206" s="2"/>
      <c r="K5206" s="2">
        <v>0</v>
      </c>
      <c r="L5206" s="2">
        <v>1950</v>
      </c>
      <c r="M5206" s="2">
        <v>257</v>
      </c>
      <c r="N5206" s="2">
        <v>1693</v>
      </c>
      <c r="O5206" s="2">
        <v>551030</v>
      </c>
      <c r="P5206" s="3"/>
      <c r="Q5206" s="3"/>
    </row>
    <row r="5207" spans="1:17" x14ac:dyDescent="0.2">
      <c r="A5207" s="5">
        <v>2004</v>
      </c>
      <c r="B5207" s="4" t="s">
        <v>685</v>
      </c>
      <c r="C5207" s="5" t="s">
        <v>686</v>
      </c>
      <c r="D5207" s="5">
        <v>3445</v>
      </c>
      <c r="E5207" s="5">
        <v>27987</v>
      </c>
      <c r="F5207" s="5">
        <v>2557</v>
      </c>
      <c r="G5207" s="5">
        <v>14464</v>
      </c>
      <c r="H5207" s="5">
        <v>13523</v>
      </c>
      <c r="I5207" s="5">
        <v>167</v>
      </c>
      <c r="J5207" s="5">
        <v>74</v>
      </c>
      <c r="K5207" s="5">
        <v>0</v>
      </c>
      <c r="L5207" s="5">
        <v>5546</v>
      </c>
      <c r="M5207" s="5">
        <v>1372</v>
      </c>
      <c r="N5207" s="5">
        <v>4212</v>
      </c>
      <c r="O5207" s="5">
        <v>302010</v>
      </c>
      <c r="P5207" s="3"/>
      <c r="Q5207" s="3"/>
    </row>
    <row r="5208" spans="1:17" x14ac:dyDescent="0.2">
      <c r="A5208" s="2">
        <v>2005</v>
      </c>
      <c r="B5208" s="1" t="s">
        <v>685</v>
      </c>
      <c r="C5208" s="2" t="s">
        <v>686</v>
      </c>
      <c r="D5208" s="2">
        <v>4882</v>
      </c>
      <c r="E5208" s="2">
        <v>31727</v>
      </c>
      <c r="F5208" s="2">
        <v>2456</v>
      </c>
      <c r="G5208" s="2">
        <v>17476</v>
      </c>
      <c r="H5208" s="2">
        <v>14251</v>
      </c>
      <c r="I5208" s="2">
        <v>256</v>
      </c>
      <c r="J5208" s="2">
        <v>159</v>
      </c>
      <c r="K5208" s="2">
        <v>0</v>
      </c>
      <c r="L5208" s="2">
        <v>6382</v>
      </c>
      <c r="M5208" s="2">
        <v>2304</v>
      </c>
      <c r="N5208" s="2">
        <v>4078</v>
      </c>
      <c r="O5208" s="2">
        <v>302010</v>
      </c>
      <c r="P5208" s="3"/>
      <c r="Q5208" s="3"/>
    </row>
    <row r="5209" spans="1:17" x14ac:dyDescent="0.2">
      <c r="A5209" s="5">
        <v>2006</v>
      </c>
      <c r="B5209" s="4" t="s">
        <v>685</v>
      </c>
      <c r="C5209" s="5" t="s">
        <v>686</v>
      </c>
      <c r="D5209" s="5">
        <v>2822</v>
      </c>
      <c r="E5209" s="5">
        <v>29930</v>
      </c>
      <c r="F5209" s="5">
        <v>2550</v>
      </c>
      <c r="G5209" s="5">
        <v>14562</v>
      </c>
      <c r="H5209" s="5">
        <v>15368</v>
      </c>
      <c r="I5209" s="5">
        <v>239</v>
      </c>
      <c r="J5209" s="5">
        <v>173</v>
      </c>
      <c r="K5209" s="5">
        <v>0</v>
      </c>
      <c r="L5209" s="5">
        <v>6989</v>
      </c>
      <c r="M5209" s="5">
        <v>1347</v>
      </c>
      <c r="N5209" s="5">
        <v>5642</v>
      </c>
      <c r="O5209" s="5">
        <v>302010</v>
      </c>
      <c r="P5209" s="3"/>
      <c r="Q5209" s="3"/>
    </row>
    <row r="5210" spans="1:17" x14ac:dyDescent="0.2">
      <c r="A5210" s="2">
        <v>2007</v>
      </c>
      <c r="B5210" s="1" t="s">
        <v>685</v>
      </c>
      <c r="C5210" s="2" t="s">
        <v>686</v>
      </c>
      <c r="D5210" s="2">
        <v>2481</v>
      </c>
      <c r="E5210" s="2">
        <v>34628</v>
      </c>
      <c r="F5210" s="2">
        <v>4729</v>
      </c>
      <c r="G5210" s="2">
        <v>17394</v>
      </c>
      <c r="H5210" s="2">
        <v>17234</v>
      </c>
      <c r="I5210" s="2">
        <v>224</v>
      </c>
      <c r="J5210" s="2">
        <v>125</v>
      </c>
      <c r="K5210" s="2">
        <v>0</v>
      </c>
      <c r="L5210" s="2">
        <v>7631</v>
      </c>
      <c r="M5210" s="2">
        <v>1973</v>
      </c>
      <c r="N5210" s="2">
        <v>5658</v>
      </c>
      <c r="O5210" s="2">
        <v>302010</v>
      </c>
      <c r="P5210" s="3"/>
      <c r="Q5210" s="3"/>
    </row>
    <row r="5211" spans="1:17" x14ac:dyDescent="0.2">
      <c r="A5211" s="5">
        <v>2008</v>
      </c>
      <c r="B5211" s="4" t="s">
        <v>685</v>
      </c>
      <c r="C5211" s="5" t="s">
        <v>686</v>
      </c>
      <c r="D5211" s="5">
        <v>2277</v>
      </c>
      <c r="E5211" s="5">
        <v>35994</v>
      </c>
      <c r="F5211" s="5">
        <v>8131</v>
      </c>
      <c r="G5211" s="5">
        <v>23888</v>
      </c>
      <c r="H5211" s="5">
        <v>12106</v>
      </c>
      <c r="I5211" s="5">
        <v>329</v>
      </c>
      <c r="J5211" s="5">
        <v>41</v>
      </c>
      <c r="K5211" s="5">
        <v>0</v>
      </c>
      <c r="L5211" s="5">
        <v>7021</v>
      </c>
      <c r="M5211" s="5">
        <v>1879</v>
      </c>
      <c r="N5211" s="5">
        <v>5142</v>
      </c>
      <c r="O5211" s="5">
        <v>302010</v>
      </c>
      <c r="P5211" s="3"/>
      <c r="Q5211" s="3"/>
    </row>
    <row r="5212" spans="1:17" x14ac:dyDescent="0.2">
      <c r="A5212" s="2">
        <v>2009</v>
      </c>
      <c r="B5212" s="1" t="s">
        <v>685</v>
      </c>
      <c r="C5212" s="2" t="s">
        <v>686</v>
      </c>
      <c r="D5212" s="2">
        <v>4135</v>
      </c>
      <c r="E5212" s="2">
        <v>39848</v>
      </c>
      <c r="F5212" s="2">
        <v>7502</v>
      </c>
      <c r="G5212" s="2">
        <v>22406</v>
      </c>
      <c r="H5212" s="2">
        <v>16804</v>
      </c>
      <c r="I5212" s="2">
        <v>397</v>
      </c>
      <c r="J5212" s="2">
        <v>67</v>
      </c>
      <c r="K5212" s="2">
        <v>33</v>
      </c>
      <c r="L5212" s="2">
        <v>8079</v>
      </c>
      <c r="M5212" s="2">
        <v>2100</v>
      </c>
      <c r="N5212" s="2">
        <v>5946</v>
      </c>
      <c r="O5212" s="2">
        <v>302010</v>
      </c>
      <c r="P5212" s="3"/>
      <c r="Q5212" s="3"/>
    </row>
    <row r="5213" spans="1:17" x14ac:dyDescent="0.2">
      <c r="A5213" s="5">
        <v>2010</v>
      </c>
      <c r="B5213" s="4" t="s">
        <v>685</v>
      </c>
      <c r="C5213" s="5" t="s">
        <v>686</v>
      </c>
      <c r="D5213" s="5">
        <v>6369</v>
      </c>
      <c r="E5213" s="5">
        <v>68153</v>
      </c>
      <c r="F5213" s="5">
        <v>20112</v>
      </c>
      <c r="G5213" s="5">
        <v>46677</v>
      </c>
      <c r="H5213" s="5">
        <v>21164</v>
      </c>
      <c r="I5213" s="5">
        <v>695</v>
      </c>
      <c r="J5213" s="5">
        <v>68</v>
      </c>
      <c r="K5213" s="5">
        <v>18</v>
      </c>
      <c r="L5213" s="5">
        <v>8232</v>
      </c>
      <c r="M5213" s="5">
        <v>1894</v>
      </c>
      <c r="N5213" s="5">
        <v>6320</v>
      </c>
      <c r="O5213" s="5">
        <v>302010</v>
      </c>
      <c r="P5213" s="3"/>
      <c r="Q5213" s="3"/>
    </row>
    <row r="5214" spans="1:17" x14ac:dyDescent="0.2">
      <c r="A5214" s="2">
        <v>2011</v>
      </c>
      <c r="B5214" s="1" t="s">
        <v>685</v>
      </c>
      <c r="C5214" s="2" t="s">
        <v>686</v>
      </c>
      <c r="D5214" s="2">
        <v>4425</v>
      </c>
      <c r="E5214" s="2">
        <v>72882</v>
      </c>
      <c r="F5214" s="2">
        <v>23117</v>
      </c>
      <c r="G5214" s="2">
        <v>51983</v>
      </c>
      <c r="H5214" s="2">
        <v>20588</v>
      </c>
      <c r="I5214" s="2">
        <v>840</v>
      </c>
      <c r="J5214" s="2"/>
      <c r="K5214" s="2">
        <v>19</v>
      </c>
      <c r="L5214" s="2">
        <v>8834</v>
      </c>
      <c r="M5214" s="2">
        <v>2372</v>
      </c>
      <c r="N5214" s="2">
        <v>6443</v>
      </c>
      <c r="O5214" s="2">
        <v>302010</v>
      </c>
      <c r="P5214" s="3"/>
      <c r="Q5214" s="3"/>
    </row>
    <row r="5215" spans="1:17" x14ac:dyDescent="0.2">
      <c r="A5215" s="5">
        <v>2012</v>
      </c>
      <c r="B5215" s="4" t="s">
        <v>685</v>
      </c>
      <c r="C5215" s="5" t="s">
        <v>686</v>
      </c>
      <c r="D5215" s="5">
        <v>6619</v>
      </c>
      <c r="E5215" s="5">
        <v>74638</v>
      </c>
      <c r="F5215" s="5">
        <v>26445</v>
      </c>
      <c r="G5215" s="5">
        <v>52239</v>
      </c>
      <c r="H5215" s="5">
        <v>22294</v>
      </c>
      <c r="I5215" s="5">
        <v>894</v>
      </c>
      <c r="J5215" s="5"/>
      <c r="K5215" s="5">
        <v>36</v>
      </c>
      <c r="L5215" s="5">
        <v>8304</v>
      </c>
      <c r="M5215" s="5">
        <v>2090</v>
      </c>
      <c r="N5215" s="5">
        <v>6178</v>
      </c>
      <c r="O5215" s="5">
        <v>302010</v>
      </c>
      <c r="P5215" s="3"/>
      <c r="Q5215" s="3"/>
    </row>
    <row r="5216" spans="1:17" x14ac:dyDescent="0.2">
      <c r="A5216" s="2">
        <v>2013</v>
      </c>
      <c r="B5216" s="1" t="s">
        <v>685</v>
      </c>
      <c r="C5216" s="2" t="s">
        <v>686</v>
      </c>
      <c r="D5216" s="2">
        <v>9678</v>
      </c>
      <c r="E5216" s="2">
        <v>77478</v>
      </c>
      <c r="F5216" s="2">
        <v>26557</v>
      </c>
      <c r="G5216" s="2">
        <v>53089</v>
      </c>
      <c r="H5216" s="2">
        <v>24279</v>
      </c>
      <c r="I5216" s="2">
        <v>918</v>
      </c>
      <c r="J5216" s="2"/>
      <c r="K5216" s="2">
        <v>47</v>
      </c>
      <c r="L5216" s="2">
        <v>8891</v>
      </c>
      <c r="M5216" s="2">
        <v>2104</v>
      </c>
      <c r="N5216" s="2">
        <v>6740</v>
      </c>
      <c r="O5216" s="2">
        <v>302010</v>
      </c>
      <c r="P5216" s="3"/>
      <c r="Q5216" s="3"/>
    </row>
    <row r="5217" spans="1:17" x14ac:dyDescent="0.2">
      <c r="A5217" s="5">
        <v>2014</v>
      </c>
      <c r="B5217" s="4" t="s">
        <v>685</v>
      </c>
      <c r="C5217" s="5" t="s">
        <v>686</v>
      </c>
      <c r="D5217" s="5">
        <v>8726</v>
      </c>
      <c r="E5217" s="5">
        <v>70509</v>
      </c>
      <c r="F5217" s="5">
        <v>27917</v>
      </c>
      <c r="G5217" s="5">
        <v>52961</v>
      </c>
      <c r="H5217" s="5">
        <v>17438</v>
      </c>
      <c r="I5217" s="5">
        <v>918</v>
      </c>
      <c r="J5217" s="5"/>
      <c r="K5217" s="5">
        <v>45</v>
      </c>
      <c r="L5217" s="5">
        <v>8757</v>
      </c>
      <c r="M5217" s="5">
        <v>2199</v>
      </c>
      <c r="N5217" s="5">
        <v>6513</v>
      </c>
      <c r="O5217" s="5">
        <v>302010</v>
      </c>
      <c r="P5217" s="3"/>
      <c r="Q5217" s="3"/>
    </row>
    <row r="5218" spans="1:17" x14ac:dyDescent="0.2">
      <c r="A5218" s="2">
        <v>2015</v>
      </c>
      <c r="B5218" s="1" t="s">
        <v>685</v>
      </c>
      <c r="C5218" s="2" t="s">
        <v>686</v>
      </c>
      <c r="D5218" s="2">
        <v>12009</v>
      </c>
      <c r="E5218" s="2">
        <v>69667</v>
      </c>
      <c r="F5218" s="2">
        <v>32322</v>
      </c>
      <c r="G5218" s="2">
        <v>57637</v>
      </c>
      <c r="H5218" s="2">
        <v>11923</v>
      </c>
      <c r="I5218" s="2">
        <v>978</v>
      </c>
      <c r="J5218" s="2"/>
      <c r="K5218" s="2">
        <v>49</v>
      </c>
      <c r="L5218" s="2">
        <v>7442</v>
      </c>
      <c r="M5218" s="2">
        <v>1941</v>
      </c>
      <c r="N5218" s="2">
        <v>5452</v>
      </c>
      <c r="O5218" s="2">
        <v>302010</v>
      </c>
      <c r="P5218" s="3"/>
      <c r="Q5218" s="3"/>
    </row>
    <row r="5219" spans="1:17" x14ac:dyDescent="0.2">
      <c r="A5219" s="5">
        <v>2016</v>
      </c>
      <c r="B5219" s="4" t="s">
        <v>685</v>
      </c>
      <c r="C5219" s="5" t="s">
        <v>686</v>
      </c>
      <c r="D5219" s="5">
        <v>16125</v>
      </c>
      <c r="E5219" s="5">
        <v>74129</v>
      </c>
      <c r="F5219" s="5">
        <v>34454</v>
      </c>
      <c r="G5219" s="5">
        <v>62930</v>
      </c>
      <c r="H5219" s="5">
        <v>11095</v>
      </c>
      <c r="I5219" s="5">
        <v>1118</v>
      </c>
      <c r="J5219" s="5"/>
      <c r="K5219" s="5">
        <v>50</v>
      </c>
      <c r="L5219" s="5">
        <v>8553</v>
      </c>
      <c r="M5219" s="5">
        <v>2174</v>
      </c>
      <c r="N5219" s="5">
        <v>6329</v>
      </c>
      <c r="O5219" s="5">
        <v>302010</v>
      </c>
      <c r="P5219" s="3"/>
      <c r="Q5219" s="3"/>
    </row>
    <row r="5220" spans="1:17" x14ac:dyDescent="0.2">
      <c r="A5220" s="2">
        <v>2017</v>
      </c>
      <c r="B5220" s="1" t="s">
        <v>685</v>
      </c>
      <c r="C5220" s="2" t="s">
        <v>686</v>
      </c>
      <c r="D5220" s="2">
        <v>19510</v>
      </c>
      <c r="E5220" s="2">
        <v>79804</v>
      </c>
      <c r="F5220" s="2">
        <v>37816</v>
      </c>
      <c r="G5220" s="2">
        <v>68823</v>
      </c>
      <c r="H5220" s="2">
        <v>10889</v>
      </c>
      <c r="I5220" s="2">
        <v>1164</v>
      </c>
      <c r="J5220" s="2"/>
      <c r="K5220" s="2">
        <v>51</v>
      </c>
      <c r="L5220" s="2">
        <v>9602</v>
      </c>
      <c r="M5220" s="2">
        <v>4694</v>
      </c>
      <c r="N5220" s="2">
        <v>4857</v>
      </c>
      <c r="O5220" s="2">
        <v>302010</v>
      </c>
      <c r="P5220" s="3"/>
      <c r="Q5220" s="3"/>
    </row>
    <row r="5221" spans="1:17" x14ac:dyDescent="0.2">
      <c r="A5221" s="5">
        <v>2018</v>
      </c>
      <c r="B5221" s="4" t="s">
        <v>685</v>
      </c>
      <c r="C5221" s="5" t="s">
        <v>686</v>
      </c>
      <c r="D5221" s="5">
        <v>10990</v>
      </c>
      <c r="E5221" s="5">
        <v>77648</v>
      </c>
      <c r="F5221" s="5">
        <v>32248</v>
      </c>
      <c r="G5221" s="5">
        <v>63046</v>
      </c>
      <c r="H5221" s="5">
        <v>14518</v>
      </c>
      <c r="I5221" s="5">
        <v>1272</v>
      </c>
      <c r="J5221" s="5"/>
      <c r="K5221" s="5">
        <v>44</v>
      </c>
      <c r="L5221" s="5">
        <v>9189</v>
      </c>
      <c r="M5221" s="5">
        <v>-3370</v>
      </c>
      <c r="N5221" s="5">
        <v>12515</v>
      </c>
      <c r="O5221" s="5">
        <v>302010</v>
      </c>
      <c r="P5221" s="3"/>
      <c r="Q5221" s="3"/>
    </row>
    <row r="5222" spans="1:17" x14ac:dyDescent="0.2">
      <c r="A5222" s="2">
        <v>2019</v>
      </c>
      <c r="B5222" s="1" t="s">
        <v>685</v>
      </c>
      <c r="C5222" s="2" t="s">
        <v>686</v>
      </c>
      <c r="D5222" s="2">
        <v>5738</v>
      </c>
      <c r="E5222" s="2">
        <v>78547</v>
      </c>
      <c r="F5222" s="2">
        <v>33556</v>
      </c>
      <c r="G5222" s="2">
        <v>63679</v>
      </c>
      <c r="H5222" s="2">
        <v>14786</v>
      </c>
      <c r="I5222" s="2">
        <v>1135</v>
      </c>
      <c r="J5222" s="2"/>
      <c r="K5222" s="2">
        <v>39</v>
      </c>
      <c r="L5222" s="2">
        <v>9312</v>
      </c>
      <c r="M5222" s="2">
        <v>1959</v>
      </c>
      <c r="N5222" s="2">
        <v>7314</v>
      </c>
      <c r="O5222" s="2">
        <v>302010</v>
      </c>
      <c r="P5222" s="3"/>
      <c r="Q5222" s="3"/>
    </row>
    <row r="5223" spans="1:17" x14ac:dyDescent="0.2">
      <c r="A5223" s="5">
        <v>2004</v>
      </c>
      <c r="B5223" s="4" t="s">
        <v>687</v>
      </c>
      <c r="C5223" s="5" t="s">
        <v>688</v>
      </c>
      <c r="D5223" s="5">
        <v>19893</v>
      </c>
      <c r="E5223" s="5">
        <v>123684</v>
      </c>
      <c r="F5223" s="5">
        <v>8186</v>
      </c>
      <c r="G5223" s="5">
        <v>55406</v>
      </c>
      <c r="H5223" s="5">
        <v>68278</v>
      </c>
      <c r="I5223" s="5">
        <v>359</v>
      </c>
      <c r="J5223" s="5">
        <v>346</v>
      </c>
      <c r="K5223" s="5">
        <v>10</v>
      </c>
      <c r="L5223" s="5">
        <v>14007</v>
      </c>
      <c r="M5223" s="5">
        <v>2665</v>
      </c>
      <c r="N5223" s="5">
        <v>11361</v>
      </c>
      <c r="O5223" s="5">
        <v>352020</v>
      </c>
      <c r="P5223" s="3"/>
      <c r="Q5223" s="3"/>
    </row>
    <row r="5224" spans="1:17" x14ac:dyDescent="0.2">
      <c r="A5224" s="2">
        <v>2005</v>
      </c>
      <c r="B5224" s="1" t="s">
        <v>687</v>
      </c>
      <c r="C5224" s="2" t="s">
        <v>688</v>
      </c>
      <c r="D5224" s="2">
        <v>22226</v>
      </c>
      <c r="E5224" s="2">
        <v>117565</v>
      </c>
      <c r="F5224" s="2">
        <v>7125</v>
      </c>
      <c r="G5224" s="2">
        <v>51938</v>
      </c>
      <c r="H5224" s="2">
        <v>65627</v>
      </c>
      <c r="I5224" s="2">
        <v>488</v>
      </c>
      <c r="J5224" s="2">
        <v>740</v>
      </c>
      <c r="K5224" s="2">
        <v>16</v>
      </c>
      <c r="L5224" s="2">
        <v>11534</v>
      </c>
      <c r="M5224" s="2">
        <v>3424</v>
      </c>
      <c r="N5224" s="2">
        <v>8085</v>
      </c>
      <c r="O5224" s="2">
        <v>352020</v>
      </c>
      <c r="P5224" s="3"/>
      <c r="Q5224" s="3"/>
    </row>
    <row r="5225" spans="1:17" x14ac:dyDescent="0.2">
      <c r="A5225" s="5">
        <v>2006</v>
      </c>
      <c r="B5225" s="4" t="s">
        <v>687</v>
      </c>
      <c r="C5225" s="5" t="s">
        <v>688</v>
      </c>
      <c r="D5225" s="5">
        <v>27713</v>
      </c>
      <c r="E5225" s="5">
        <v>114837</v>
      </c>
      <c r="F5225" s="5">
        <v>6258</v>
      </c>
      <c r="G5225" s="5">
        <v>43479</v>
      </c>
      <c r="H5225" s="5">
        <v>71358</v>
      </c>
      <c r="I5225" s="5">
        <v>517</v>
      </c>
      <c r="J5225" s="5">
        <v>925</v>
      </c>
      <c r="K5225" s="5">
        <v>12</v>
      </c>
      <c r="L5225" s="5">
        <v>13028</v>
      </c>
      <c r="M5225" s="5">
        <v>1992</v>
      </c>
      <c r="N5225" s="5">
        <v>19337</v>
      </c>
      <c r="O5225" s="5">
        <v>352020</v>
      </c>
      <c r="P5225" s="3"/>
      <c r="Q5225" s="3"/>
    </row>
    <row r="5226" spans="1:17" x14ac:dyDescent="0.2">
      <c r="A5226" s="2">
        <v>2007</v>
      </c>
      <c r="B5226" s="1" t="s">
        <v>687</v>
      </c>
      <c r="C5226" s="2" t="s">
        <v>688</v>
      </c>
      <c r="D5226" s="2">
        <v>25475</v>
      </c>
      <c r="E5226" s="2">
        <v>115268</v>
      </c>
      <c r="F5226" s="2">
        <v>8338</v>
      </c>
      <c r="G5226" s="2">
        <v>50144</v>
      </c>
      <c r="H5226" s="2">
        <v>65010</v>
      </c>
      <c r="I5226" s="2">
        <v>440</v>
      </c>
      <c r="J5226" s="2">
        <v>1496</v>
      </c>
      <c r="K5226" s="2">
        <v>42</v>
      </c>
      <c r="L5226" s="2">
        <v>9278</v>
      </c>
      <c r="M5226" s="2">
        <v>1023</v>
      </c>
      <c r="N5226" s="2">
        <v>8144</v>
      </c>
      <c r="O5226" s="2">
        <v>352020</v>
      </c>
      <c r="P5226" s="3"/>
      <c r="Q5226" s="3"/>
    </row>
    <row r="5227" spans="1:17" x14ac:dyDescent="0.2">
      <c r="A5227" s="5">
        <v>2008</v>
      </c>
      <c r="B5227" s="4" t="s">
        <v>687</v>
      </c>
      <c r="C5227" s="5" t="s">
        <v>688</v>
      </c>
      <c r="D5227" s="5">
        <v>23731</v>
      </c>
      <c r="E5227" s="5">
        <v>111148</v>
      </c>
      <c r="F5227" s="5">
        <v>8900</v>
      </c>
      <c r="G5227" s="5">
        <v>53408</v>
      </c>
      <c r="H5227" s="5">
        <v>57556</v>
      </c>
      <c r="I5227" s="5">
        <v>562</v>
      </c>
      <c r="J5227" s="5">
        <v>1288</v>
      </c>
      <c r="K5227" s="5">
        <v>23</v>
      </c>
      <c r="L5227" s="5">
        <v>9694</v>
      </c>
      <c r="M5227" s="5">
        <v>1645</v>
      </c>
      <c r="N5227" s="5">
        <v>8104</v>
      </c>
      <c r="O5227" s="5">
        <v>352020</v>
      </c>
      <c r="P5227" s="3"/>
      <c r="Q5227" s="3"/>
    </row>
    <row r="5228" spans="1:17" x14ac:dyDescent="0.2">
      <c r="A5228" s="2">
        <v>2009</v>
      </c>
      <c r="B5228" s="1" t="s">
        <v>687</v>
      </c>
      <c r="C5228" s="2" t="s">
        <v>688</v>
      </c>
      <c r="D5228" s="2">
        <v>25969</v>
      </c>
      <c r="E5228" s="2">
        <v>212949</v>
      </c>
      <c r="F5228" s="2">
        <v>43220</v>
      </c>
      <c r="G5228" s="2">
        <v>122503</v>
      </c>
      <c r="H5228" s="2">
        <v>90014</v>
      </c>
      <c r="I5228" s="2">
        <v>1267</v>
      </c>
      <c r="J5228" s="2">
        <v>746</v>
      </c>
      <c r="K5228" s="2">
        <v>9</v>
      </c>
      <c r="L5228" s="2">
        <v>10827</v>
      </c>
      <c r="M5228" s="2">
        <v>2197</v>
      </c>
      <c r="N5228" s="2">
        <v>8635</v>
      </c>
      <c r="O5228" s="2">
        <v>352020</v>
      </c>
      <c r="P5228" s="3"/>
      <c r="Q5228" s="3"/>
    </row>
    <row r="5229" spans="1:17" x14ac:dyDescent="0.2">
      <c r="A5229" s="5">
        <v>2010</v>
      </c>
      <c r="B5229" s="4" t="s">
        <v>687</v>
      </c>
      <c r="C5229" s="5" t="s">
        <v>688</v>
      </c>
      <c r="D5229" s="5">
        <v>28012</v>
      </c>
      <c r="E5229" s="5">
        <v>195014</v>
      </c>
      <c r="F5229" s="5">
        <v>41912</v>
      </c>
      <c r="G5229" s="5">
        <v>106749</v>
      </c>
      <c r="H5229" s="5">
        <v>87813</v>
      </c>
      <c r="I5229" s="5">
        <v>1835</v>
      </c>
      <c r="J5229" s="5">
        <v>402</v>
      </c>
      <c r="K5229" s="5">
        <v>32</v>
      </c>
      <c r="L5229" s="5">
        <v>9422</v>
      </c>
      <c r="M5229" s="5">
        <v>1124</v>
      </c>
      <c r="N5229" s="5">
        <v>8257</v>
      </c>
      <c r="O5229" s="5">
        <v>352020</v>
      </c>
      <c r="P5229" s="3"/>
      <c r="Q5229" s="3"/>
    </row>
    <row r="5230" spans="1:17" x14ac:dyDescent="0.2">
      <c r="A5230" s="2">
        <v>2011</v>
      </c>
      <c r="B5230" s="1" t="s">
        <v>687</v>
      </c>
      <c r="C5230" s="2" t="s">
        <v>688</v>
      </c>
      <c r="D5230" s="2">
        <v>26758</v>
      </c>
      <c r="E5230" s="2">
        <v>188002</v>
      </c>
      <c r="F5230" s="2">
        <v>34937</v>
      </c>
      <c r="G5230" s="2">
        <v>105381</v>
      </c>
      <c r="H5230" s="2">
        <v>82190</v>
      </c>
      <c r="I5230" s="2">
        <v>1731</v>
      </c>
      <c r="J5230" s="2">
        <v>458</v>
      </c>
      <c r="K5230" s="2">
        <v>42</v>
      </c>
      <c r="L5230" s="2">
        <v>12762</v>
      </c>
      <c r="M5230" s="2">
        <v>4023</v>
      </c>
      <c r="N5230" s="2">
        <v>10009</v>
      </c>
      <c r="O5230" s="2">
        <v>352020</v>
      </c>
      <c r="P5230" s="3"/>
      <c r="Q5230" s="3"/>
    </row>
    <row r="5231" spans="1:17" x14ac:dyDescent="0.2">
      <c r="A5231" s="5">
        <v>2012</v>
      </c>
      <c r="B5231" s="4" t="s">
        <v>687</v>
      </c>
      <c r="C5231" s="5" t="s">
        <v>688</v>
      </c>
      <c r="D5231" s="5">
        <v>32708</v>
      </c>
      <c r="E5231" s="5">
        <v>185798</v>
      </c>
      <c r="F5231" s="5">
        <v>33485</v>
      </c>
      <c r="G5231" s="5">
        <v>104120</v>
      </c>
      <c r="H5231" s="5">
        <v>81260</v>
      </c>
      <c r="I5231" s="5">
        <v>1565</v>
      </c>
      <c r="J5231" s="5">
        <v>383</v>
      </c>
      <c r="K5231" s="5">
        <v>28</v>
      </c>
      <c r="L5231" s="5">
        <v>12080</v>
      </c>
      <c r="M5231" s="5">
        <v>2562</v>
      </c>
      <c r="N5231" s="5">
        <v>14570</v>
      </c>
      <c r="O5231" s="5">
        <v>352020</v>
      </c>
      <c r="P5231" s="3"/>
      <c r="Q5231" s="3"/>
    </row>
    <row r="5232" spans="1:17" x14ac:dyDescent="0.2">
      <c r="A5232" s="2">
        <v>2013</v>
      </c>
      <c r="B5232" s="1" t="s">
        <v>687</v>
      </c>
      <c r="C5232" s="2" t="s">
        <v>688</v>
      </c>
      <c r="D5232" s="2">
        <v>32408</v>
      </c>
      <c r="E5232" s="2">
        <v>172101</v>
      </c>
      <c r="F5232" s="2">
        <v>32522</v>
      </c>
      <c r="G5232" s="2">
        <v>95481</v>
      </c>
      <c r="H5232" s="2">
        <v>76307</v>
      </c>
      <c r="I5232" s="2">
        <v>1446</v>
      </c>
      <c r="J5232" s="2">
        <v>403</v>
      </c>
      <c r="K5232" s="2">
        <v>30</v>
      </c>
      <c r="L5232" s="2">
        <v>15716</v>
      </c>
      <c r="M5232" s="2">
        <v>4306</v>
      </c>
      <c r="N5232" s="2">
        <v>22003</v>
      </c>
      <c r="O5232" s="2">
        <v>352020</v>
      </c>
      <c r="P5232" s="3"/>
      <c r="Q5232" s="3"/>
    </row>
    <row r="5233" spans="1:17" x14ac:dyDescent="0.2">
      <c r="A5233" s="5">
        <v>2014</v>
      </c>
      <c r="B5233" s="4" t="s">
        <v>687</v>
      </c>
      <c r="C5233" s="5" t="s">
        <v>688</v>
      </c>
      <c r="D5233" s="5">
        <v>36122</v>
      </c>
      <c r="E5233" s="5">
        <v>169274</v>
      </c>
      <c r="F5233" s="5">
        <v>34552</v>
      </c>
      <c r="G5233" s="5">
        <v>97652</v>
      </c>
      <c r="H5233" s="5">
        <v>71301</v>
      </c>
      <c r="I5233" s="5">
        <v>1401</v>
      </c>
      <c r="J5233" s="5">
        <v>425</v>
      </c>
      <c r="K5233" s="5">
        <v>32</v>
      </c>
      <c r="L5233" s="5">
        <v>12240</v>
      </c>
      <c r="M5233" s="5">
        <v>3120</v>
      </c>
      <c r="N5233" s="5">
        <v>9136</v>
      </c>
      <c r="O5233" s="5">
        <v>352020</v>
      </c>
      <c r="P5233" s="3"/>
      <c r="Q5233" s="3"/>
    </row>
    <row r="5234" spans="1:17" x14ac:dyDescent="0.2">
      <c r="A5234" s="2">
        <v>2015</v>
      </c>
      <c r="B5234" s="1" t="s">
        <v>687</v>
      </c>
      <c r="C5234" s="2" t="s">
        <v>688</v>
      </c>
      <c r="D5234" s="2">
        <v>23290</v>
      </c>
      <c r="E5234" s="2">
        <v>167460</v>
      </c>
      <c r="F5234" s="2">
        <v>32538</v>
      </c>
      <c r="G5234" s="2">
        <v>102462</v>
      </c>
      <c r="H5234" s="2">
        <v>64720</v>
      </c>
      <c r="I5234" s="2">
        <v>1231</v>
      </c>
      <c r="J5234" s="2">
        <v>471</v>
      </c>
      <c r="K5234" s="2">
        <v>26</v>
      </c>
      <c r="L5234" s="2">
        <v>8965</v>
      </c>
      <c r="M5234" s="2">
        <v>1990</v>
      </c>
      <c r="N5234" s="2">
        <v>6960</v>
      </c>
      <c r="O5234" s="2">
        <v>352020</v>
      </c>
      <c r="P5234" s="3"/>
      <c r="Q5234" s="3"/>
    </row>
    <row r="5235" spans="1:17" x14ac:dyDescent="0.2">
      <c r="A5235" s="5">
        <v>2016</v>
      </c>
      <c r="B5235" s="4" t="s">
        <v>687</v>
      </c>
      <c r="C5235" s="5" t="s">
        <v>688</v>
      </c>
      <c r="D5235" s="5">
        <v>17850</v>
      </c>
      <c r="E5235" s="5">
        <v>171615</v>
      </c>
      <c r="F5235" s="5">
        <v>35623</v>
      </c>
      <c r="G5235" s="5">
        <v>111775</v>
      </c>
      <c r="H5235" s="5">
        <v>59544</v>
      </c>
      <c r="I5235" s="5">
        <v>1247</v>
      </c>
      <c r="J5235" s="5">
        <v>470</v>
      </c>
      <c r="K5235" s="5">
        <v>31</v>
      </c>
      <c r="L5235" s="5">
        <v>8352</v>
      </c>
      <c r="M5235" s="5">
        <v>1122</v>
      </c>
      <c r="N5235" s="5">
        <v>7215</v>
      </c>
      <c r="O5235" s="5">
        <v>352020</v>
      </c>
      <c r="P5235" s="3"/>
      <c r="Q5235" s="3"/>
    </row>
    <row r="5236" spans="1:17" x14ac:dyDescent="0.2">
      <c r="A5236" s="2">
        <v>2017</v>
      </c>
      <c r="B5236" s="1" t="s">
        <v>687</v>
      </c>
      <c r="C5236" s="2" t="s">
        <v>688</v>
      </c>
      <c r="D5236" s="2">
        <v>19992</v>
      </c>
      <c r="E5236" s="2">
        <v>171797</v>
      </c>
      <c r="F5236" s="2">
        <v>37084</v>
      </c>
      <c r="G5236" s="2">
        <v>100141</v>
      </c>
      <c r="H5236" s="2">
        <v>71308</v>
      </c>
      <c r="I5236" s="2">
        <v>1342</v>
      </c>
      <c r="J5236" s="2">
        <v>391</v>
      </c>
      <c r="K5236" s="2">
        <v>47</v>
      </c>
      <c r="L5236" s="2">
        <v>12304</v>
      </c>
      <c r="M5236" s="2">
        <v>-9049</v>
      </c>
      <c r="N5236" s="2">
        <v>21308</v>
      </c>
      <c r="O5236" s="2">
        <v>352020</v>
      </c>
      <c r="P5236" s="3"/>
      <c r="Q5236" s="3"/>
    </row>
    <row r="5237" spans="1:17" x14ac:dyDescent="0.2">
      <c r="A5237" s="5">
        <v>2018</v>
      </c>
      <c r="B5237" s="4" t="s">
        <v>687</v>
      </c>
      <c r="C5237" s="5" t="s">
        <v>688</v>
      </c>
      <c r="D5237" s="5">
        <v>18833</v>
      </c>
      <c r="E5237" s="5">
        <v>159422</v>
      </c>
      <c r="F5237" s="5">
        <v>37685</v>
      </c>
      <c r="G5237" s="5">
        <v>95664</v>
      </c>
      <c r="H5237" s="5">
        <v>63407</v>
      </c>
      <c r="I5237" s="5">
        <v>1389</v>
      </c>
      <c r="J5237" s="5">
        <v>333</v>
      </c>
      <c r="K5237" s="5">
        <v>36</v>
      </c>
      <c r="L5237" s="5">
        <v>11885</v>
      </c>
      <c r="M5237" s="5">
        <v>706</v>
      </c>
      <c r="N5237" s="5">
        <v>11153</v>
      </c>
      <c r="O5237" s="5">
        <v>352020</v>
      </c>
      <c r="P5237" s="3"/>
      <c r="Q5237" s="3"/>
    </row>
    <row r="5238" spans="1:17" x14ac:dyDescent="0.2">
      <c r="A5238" s="2">
        <v>2019</v>
      </c>
      <c r="B5238" s="1" t="s">
        <v>687</v>
      </c>
      <c r="C5238" s="2" t="s">
        <v>688</v>
      </c>
      <c r="D5238" s="2">
        <v>9830</v>
      </c>
      <c r="E5238" s="2">
        <v>167489</v>
      </c>
      <c r="F5238" s="2">
        <v>38741</v>
      </c>
      <c r="G5238" s="2">
        <v>104042</v>
      </c>
      <c r="H5238" s="2">
        <v>63143</v>
      </c>
      <c r="I5238" s="2">
        <v>1662</v>
      </c>
      <c r="J5238" s="2">
        <v>226</v>
      </c>
      <c r="K5238" s="2">
        <v>29</v>
      </c>
      <c r="L5238" s="2">
        <v>17682</v>
      </c>
      <c r="M5238" s="2">
        <v>1384</v>
      </c>
      <c r="N5238" s="2">
        <v>16273</v>
      </c>
      <c r="O5238" s="2">
        <v>352020</v>
      </c>
      <c r="P5238" s="3"/>
      <c r="Q5238" s="3"/>
    </row>
    <row r="5239" spans="1:17" x14ac:dyDescent="0.2">
      <c r="A5239" s="5">
        <v>2004</v>
      </c>
      <c r="B5239" s="4" t="s">
        <v>689</v>
      </c>
      <c r="C5239" s="5" t="s">
        <v>690</v>
      </c>
      <c r="D5239" s="5">
        <v>2776.4</v>
      </c>
      <c r="E5239" s="5">
        <v>113798.1</v>
      </c>
      <c r="F5239" s="5">
        <v>843.5</v>
      </c>
      <c r="G5239" s="5">
        <v>106253.8</v>
      </c>
      <c r="H5239" s="5">
        <v>7544.3</v>
      </c>
      <c r="I5239" s="5"/>
      <c r="J5239" s="5">
        <v>0</v>
      </c>
      <c r="K5239" s="5"/>
      <c r="L5239" s="5">
        <v>881.6</v>
      </c>
      <c r="M5239" s="5">
        <v>179.1</v>
      </c>
      <c r="N5239" s="5">
        <v>825.6</v>
      </c>
      <c r="O5239" s="5">
        <v>403010</v>
      </c>
      <c r="P5239" s="3"/>
      <c r="Q5239" s="3"/>
    </row>
    <row r="5240" spans="1:17" x14ac:dyDescent="0.2">
      <c r="A5240" s="2">
        <v>2005</v>
      </c>
      <c r="B5240" s="1" t="s">
        <v>689</v>
      </c>
      <c r="C5240" s="2" t="s">
        <v>690</v>
      </c>
      <c r="D5240" s="2">
        <v>3512.9</v>
      </c>
      <c r="E5240" s="2">
        <v>127035.4</v>
      </c>
      <c r="F5240" s="2">
        <v>898.8</v>
      </c>
      <c r="G5240" s="2">
        <v>119228.2</v>
      </c>
      <c r="H5240" s="2">
        <v>7807.2</v>
      </c>
      <c r="I5240" s="2"/>
      <c r="J5240" s="2">
        <v>0</v>
      </c>
      <c r="K5240" s="2"/>
      <c r="L5240" s="2">
        <v>1124.3</v>
      </c>
      <c r="M5240" s="2">
        <v>232.4</v>
      </c>
      <c r="N5240" s="2">
        <v>919</v>
      </c>
      <c r="O5240" s="2">
        <v>403010</v>
      </c>
      <c r="P5240" s="3"/>
      <c r="Q5240" s="3"/>
    </row>
    <row r="5241" spans="1:17" x14ac:dyDescent="0.2">
      <c r="A5241" s="5">
        <v>2006</v>
      </c>
      <c r="B5241" s="4" t="s">
        <v>689</v>
      </c>
      <c r="C5241" s="5" t="s">
        <v>690</v>
      </c>
      <c r="D5241" s="5">
        <v>3873.5</v>
      </c>
      <c r="E5241" s="5">
        <v>143658.1</v>
      </c>
      <c r="F5241" s="5">
        <v>1553.8</v>
      </c>
      <c r="G5241" s="5">
        <v>135797.29999999999</v>
      </c>
      <c r="H5241" s="5">
        <v>7860.8</v>
      </c>
      <c r="I5241" s="5"/>
      <c r="J5241" s="5">
        <v>0</v>
      </c>
      <c r="K5241" s="5"/>
      <c r="L5241" s="5">
        <v>1328.7</v>
      </c>
      <c r="M5241" s="5">
        <v>295</v>
      </c>
      <c r="N5241" s="5">
        <v>1064.3</v>
      </c>
      <c r="O5241" s="5">
        <v>403010</v>
      </c>
      <c r="P5241" s="3"/>
      <c r="Q5241" s="3"/>
    </row>
    <row r="5242" spans="1:17" x14ac:dyDescent="0.2">
      <c r="A5242" s="2">
        <v>2007</v>
      </c>
      <c r="B5242" s="1" t="s">
        <v>689</v>
      </c>
      <c r="C5242" s="2" t="s">
        <v>690</v>
      </c>
      <c r="D5242" s="2">
        <v>3635.6</v>
      </c>
      <c r="E5242" s="2">
        <v>154520.20000000001</v>
      </c>
      <c r="F5242" s="2">
        <v>1409.4</v>
      </c>
      <c r="G5242" s="2">
        <v>147098.5</v>
      </c>
      <c r="H5242" s="2">
        <v>7421.7</v>
      </c>
      <c r="I5242" s="2"/>
      <c r="J5242" s="2">
        <v>0</v>
      </c>
      <c r="K5242" s="2"/>
      <c r="L5242" s="2">
        <v>1048.2</v>
      </c>
      <c r="M5242" s="2">
        <v>208.1</v>
      </c>
      <c r="N5242" s="2">
        <v>860.3</v>
      </c>
      <c r="O5242" s="2">
        <v>403010</v>
      </c>
      <c r="P5242" s="3"/>
      <c r="Q5242" s="3"/>
    </row>
    <row r="5243" spans="1:17" x14ac:dyDescent="0.2">
      <c r="A5243" s="5">
        <v>2008</v>
      </c>
      <c r="B5243" s="4" t="s">
        <v>689</v>
      </c>
      <c r="C5243" s="5" t="s">
        <v>690</v>
      </c>
      <c r="D5243" s="5">
        <v>5424.2</v>
      </c>
      <c r="E5243" s="5">
        <v>128182.39999999999</v>
      </c>
      <c r="F5243" s="5">
        <v>1301.3</v>
      </c>
      <c r="G5243" s="5">
        <v>125709.6</v>
      </c>
      <c r="H5243" s="5">
        <v>2472.8000000000002</v>
      </c>
      <c r="I5243" s="5"/>
      <c r="J5243" s="5">
        <v>0</v>
      </c>
      <c r="K5243" s="5"/>
      <c r="L5243" s="5">
        <v>453.6</v>
      </c>
      <c r="M5243" s="5">
        <v>-4.5</v>
      </c>
      <c r="N5243" s="5">
        <v>458.1</v>
      </c>
      <c r="O5243" s="5">
        <v>403010</v>
      </c>
      <c r="P5243" s="3"/>
      <c r="Q5243" s="3"/>
    </row>
    <row r="5244" spans="1:17" x14ac:dyDescent="0.2">
      <c r="A5244" s="2">
        <v>2009</v>
      </c>
      <c r="B5244" s="1" t="s">
        <v>689</v>
      </c>
      <c r="C5244" s="2" t="s">
        <v>690</v>
      </c>
      <c r="D5244" s="2">
        <v>5081.3</v>
      </c>
      <c r="E5244" s="2">
        <v>137759.4</v>
      </c>
      <c r="F5244" s="2">
        <v>1591.7</v>
      </c>
      <c r="G5244" s="2">
        <v>129743</v>
      </c>
      <c r="H5244" s="2">
        <v>7893.5</v>
      </c>
      <c r="I5244" s="2"/>
      <c r="J5244" s="2">
        <v>0</v>
      </c>
      <c r="K5244" s="2">
        <v>23</v>
      </c>
      <c r="L5244" s="2">
        <v>745.8</v>
      </c>
      <c r="M5244" s="2">
        <v>100.1</v>
      </c>
      <c r="N5244" s="2">
        <v>622.70000000000005</v>
      </c>
      <c r="O5244" s="2">
        <v>403010</v>
      </c>
      <c r="P5244" s="3"/>
      <c r="Q5244" s="3"/>
    </row>
    <row r="5245" spans="1:17" x14ac:dyDescent="0.2">
      <c r="A5245" s="5">
        <v>2010</v>
      </c>
      <c r="B5245" s="4" t="s">
        <v>689</v>
      </c>
      <c r="C5245" s="5" t="s">
        <v>690</v>
      </c>
      <c r="D5245" s="5">
        <v>5902.1</v>
      </c>
      <c r="E5245" s="5">
        <v>145631.1</v>
      </c>
      <c r="F5245" s="5">
        <v>1587.9</v>
      </c>
      <c r="G5245" s="5">
        <v>135746.1</v>
      </c>
      <c r="H5245" s="5">
        <v>9727.7999999999993</v>
      </c>
      <c r="I5245" s="5"/>
      <c r="J5245" s="5">
        <v>0</v>
      </c>
      <c r="K5245" s="5">
        <v>17.899999999999999</v>
      </c>
      <c r="L5245" s="5">
        <v>841.3</v>
      </c>
      <c r="M5245" s="5">
        <v>124.1</v>
      </c>
      <c r="N5245" s="5">
        <v>699.3</v>
      </c>
      <c r="O5245" s="5">
        <v>403010</v>
      </c>
      <c r="P5245" s="3"/>
      <c r="Q5245" s="3"/>
    </row>
    <row r="5246" spans="1:17" x14ac:dyDescent="0.2">
      <c r="A5246" s="2">
        <v>2011</v>
      </c>
      <c r="B5246" s="1" t="s">
        <v>689</v>
      </c>
      <c r="C5246" s="2" t="s">
        <v>690</v>
      </c>
      <c r="D5246" s="2">
        <v>7255.3</v>
      </c>
      <c r="E5246" s="2">
        <v>148298</v>
      </c>
      <c r="F5246" s="2">
        <v>1575.7</v>
      </c>
      <c r="G5246" s="2">
        <v>138285</v>
      </c>
      <c r="H5246" s="2">
        <v>9637</v>
      </c>
      <c r="I5246" s="2"/>
      <c r="J5246" s="2">
        <v>0</v>
      </c>
      <c r="K5246" s="2">
        <v>36.200000000000003</v>
      </c>
      <c r="L5246" s="2">
        <v>987.6</v>
      </c>
      <c r="M5246" s="2">
        <v>236.4</v>
      </c>
      <c r="N5246" s="2">
        <v>715</v>
      </c>
      <c r="O5246" s="2">
        <v>403010</v>
      </c>
      <c r="P5246" s="3"/>
      <c r="Q5246" s="3"/>
    </row>
    <row r="5247" spans="1:17" x14ac:dyDescent="0.2">
      <c r="A5247" s="5">
        <v>2012</v>
      </c>
      <c r="B5247" s="4" t="s">
        <v>689</v>
      </c>
      <c r="C5247" s="5" t="s">
        <v>690</v>
      </c>
      <c r="D5247" s="5">
        <v>8675.7000000000007</v>
      </c>
      <c r="E5247" s="5">
        <v>161926.5</v>
      </c>
      <c r="F5247" s="5">
        <v>2684</v>
      </c>
      <c r="G5247" s="5">
        <v>152092.9</v>
      </c>
      <c r="H5247" s="5">
        <v>9753.2000000000007</v>
      </c>
      <c r="I5247" s="5"/>
      <c r="J5247" s="5">
        <v>0</v>
      </c>
      <c r="K5247" s="5">
        <v>18.8</v>
      </c>
      <c r="L5247" s="5">
        <v>959.4</v>
      </c>
      <c r="M5247" s="5">
        <v>134.69999999999999</v>
      </c>
      <c r="N5247" s="5">
        <v>805.9</v>
      </c>
      <c r="O5247" s="5">
        <v>403010</v>
      </c>
      <c r="P5247" s="3"/>
      <c r="Q5247" s="3"/>
    </row>
    <row r="5248" spans="1:17" x14ac:dyDescent="0.2">
      <c r="A5248" s="2">
        <v>2013</v>
      </c>
      <c r="B5248" s="1" t="s">
        <v>689</v>
      </c>
      <c r="C5248" s="2" t="s">
        <v>690</v>
      </c>
      <c r="D5248" s="2">
        <v>6670.8</v>
      </c>
      <c r="E5248" s="2">
        <v>208191.4</v>
      </c>
      <c r="F5248" s="2">
        <v>2620.4</v>
      </c>
      <c r="G5248" s="2">
        <v>198167.2</v>
      </c>
      <c r="H5248" s="2">
        <v>9684.2000000000007</v>
      </c>
      <c r="I5248" s="2"/>
      <c r="J5248" s="2">
        <v>0</v>
      </c>
      <c r="K5248" s="2">
        <v>23.4</v>
      </c>
      <c r="L5248" s="2">
        <v>1124</v>
      </c>
      <c r="M5248" s="2">
        <v>187.9</v>
      </c>
      <c r="N5248" s="2">
        <v>912.7</v>
      </c>
      <c r="O5248" s="2">
        <v>403010</v>
      </c>
      <c r="P5248" s="3"/>
      <c r="Q5248" s="3"/>
    </row>
    <row r="5249" spans="1:17" x14ac:dyDescent="0.2">
      <c r="A5249" s="5">
        <v>2014</v>
      </c>
      <c r="B5249" s="4" t="s">
        <v>689</v>
      </c>
      <c r="C5249" s="5" t="s">
        <v>690</v>
      </c>
      <c r="D5249" s="5">
        <v>5945</v>
      </c>
      <c r="E5249" s="5">
        <v>219087</v>
      </c>
      <c r="F5249" s="5">
        <v>2546.4</v>
      </c>
      <c r="G5249" s="5">
        <v>208797</v>
      </c>
      <c r="H5249" s="5">
        <v>10184</v>
      </c>
      <c r="I5249" s="5"/>
      <c r="J5249" s="5">
        <v>0</v>
      </c>
      <c r="K5249" s="5">
        <v>32.299999999999997</v>
      </c>
      <c r="L5249" s="5">
        <v>1494.9</v>
      </c>
      <c r="M5249" s="5">
        <v>318.5</v>
      </c>
      <c r="N5249" s="5">
        <v>1144.0999999999999</v>
      </c>
      <c r="O5249" s="5">
        <v>403010</v>
      </c>
      <c r="P5249" s="3"/>
      <c r="Q5249" s="3"/>
    </row>
    <row r="5250" spans="1:17" x14ac:dyDescent="0.2">
      <c r="A5250" s="2">
        <v>2015</v>
      </c>
      <c r="B5250" s="1" t="s">
        <v>689</v>
      </c>
      <c r="C5250" s="2" t="s">
        <v>690</v>
      </c>
      <c r="D5250" s="2">
        <v>7149.3</v>
      </c>
      <c r="E5250" s="2">
        <v>218685.9</v>
      </c>
      <c r="F5250" s="2">
        <v>3300.4</v>
      </c>
      <c r="G5250" s="2">
        <v>209222.8</v>
      </c>
      <c r="H5250" s="2">
        <v>9311.6</v>
      </c>
      <c r="I5250" s="2"/>
      <c r="J5250" s="2">
        <v>0</v>
      </c>
      <c r="K5250" s="2">
        <v>19.2</v>
      </c>
      <c r="L5250" s="2">
        <v>1430.8</v>
      </c>
      <c r="M5250" s="2">
        <v>177.6</v>
      </c>
      <c r="N5250" s="2">
        <v>1234</v>
      </c>
      <c r="O5250" s="2">
        <v>403010</v>
      </c>
      <c r="P5250" s="3"/>
      <c r="Q5250" s="3"/>
    </row>
    <row r="5251" spans="1:17" x14ac:dyDescent="0.2">
      <c r="A5251" s="5">
        <v>2016</v>
      </c>
      <c r="B5251" s="4" t="s">
        <v>689</v>
      </c>
      <c r="C5251" s="5" t="s">
        <v>690</v>
      </c>
      <c r="D5251" s="5">
        <v>7761.6</v>
      </c>
      <c r="E5251" s="5">
        <v>228014.3</v>
      </c>
      <c r="F5251" s="5">
        <v>3132.2</v>
      </c>
      <c r="G5251" s="5">
        <v>217623</v>
      </c>
      <c r="H5251" s="5">
        <v>10227.299999999999</v>
      </c>
      <c r="I5251" s="5">
        <v>165.9</v>
      </c>
      <c r="J5251" s="5">
        <v>0</v>
      </c>
      <c r="K5251" s="5">
        <v>45.3</v>
      </c>
      <c r="L5251" s="5">
        <v>1591.7</v>
      </c>
      <c r="M5251" s="5">
        <v>229.9</v>
      </c>
      <c r="N5251" s="5">
        <v>1316.5</v>
      </c>
      <c r="O5251" s="5">
        <v>403010</v>
      </c>
      <c r="P5251" s="3"/>
      <c r="Q5251" s="3"/>
    </row>
    <row r="5252" spans="1:17" x14ac:dyDescent="0.2">
      <c r="A5252" s="2">
        <v>2017</v>
      </c>
      <c r="B5252" s="1" t="s">
        <v>689</v>
      </c>
      <c r="C5252" s="2" t="s">
        <v>690</v>
      </c>
      <c r="D5252" s="2">
        <v>7476.6</v>
      </c>
      <c r="E5252" s="2">
        <v>253941.2</v>
      </c>
      <c r="F5252" s="2">
        <v>3203.3</v>
      </c>
      <c r="G5252" s="2">
        <v>240918</v>
      </c>
      <c r="H5252" s="2">
        <v>12849.3</v>
      </c>
      <c r="I5252" s="2">
        <v>148.6</v>
      </c>
      <c r="J5252" s="2">
        <v>0</v>
      </c>
      <c r="K5252" s="2">
        <v>14.1</v>
      </c>
      <c r="L5252" s="2">
        <v>2252.1999999999998</v>
      </c>
      <c r="M5252" s="2">
        <v>-72.3</v>
      </c>
      <c r="N5252" s="2">
        <v>2310.4</v>
      </c>
      <c r="O5252" s="2">
        <v>403010</v>
      </c>
      <c r="P5252" s="3"/>
      <c r="Q5252" s="3"/>
    </row>
    <row r="5253" spans="1:17" x14ac:dyDescent="0.2">
      <c r="A5253" s="5">
        <v>2018</v>
      </c>
      <c r="B5253" s="4" t="s">
        <v>689</v>
      </c>
      <c r="C5253" s="5" t="s">
        <v>690</v>
      </c>
      <c r="D5253" s="5">
        <v>6367.1</v>
      </c>
      <c r="E5253" s="5">
        <v>243036.1</v>
      </c>
      <c r="F5253" s="5">
        <v>3292.5</v>
      </c>
      <c r="G5253" s="5">
        <v>231188.9</v>
      </c>
      <c r="H5253" s="5">
        <v>11390</v>
      </c>
      <c r="I5253" s="5">
        <v>147.19999999999999</v>
      </c>
      <c r="J5253" s="5">
        <v>0</v>
      </c>
      <c r="K5253" s="5">
        <v>7.2</v>
      </c>
      <c r="L5253" s="5">
        <v>1784.4</v>
      </c>
      <c r="M5253" s="5">
        <v>230.7</v>
      </c>
      <c r="N5253" s="5">
        <v>1546.5</v>
      </c>
      <c r="O5253" s="5">
        <v>403010</v>
      </c>
      <c r="P5253" s="3"/>
      <c r="Q5253" s="3"/>
    </row>
    <row r="5254" spans="1:17" x14ac:dyDescent="0.2">
      <c r="A5254" s="2">
        <v>2019</v>
      </c>
      <c r="B5254" s="1" t="s">
        <v>689</v>
      </c>
      <c r="C5254" s="2" t="s">
        <v>690</v>
      </c>
      <c r="D5254" s="2">
        <v>5345.8</v>
      </c>
      <c r="E5254" s="2">
        <v>276087.8</v>
      </c>
      <c r="F5254" s="2">
        <v>3963.4</v>
      </c>
      <c r="G5254" s="2">
        <v>261137.1</v>
      </c>
      <c r="H5254" s="2">
        <v>14618</v>
      </c>
      <c r="I5254" s="2">
        <v>153.9</v>
      </c>
      <c r="J5254" s="2">
        <v>0</v>
      </c>
      <c r="K5254" s="2">
        <v>49.9</v>
      </c>
      <c r="L5254" s="2">
        <v>1693.3</v>
      </c>
      <c r="M5254" s="2">
        <v>249.2</v>
      </c>
      <c r="N5254" s="2">
        <v>1394.2</v>
      </c>
      <c r="O5254" s="2">
        <v>403010</v>
      </c>
      <c r="P5254" s="3"/>
      <c r="Q5254" s="3"/>
    </row>
    <row r="5255" spans="1:17" x14ac:dyDescent="0.2">
      <c r="A5255" s="5">
        <v>2004</v>
      </c>
      <c r="B5255" s="4" t="s">
        <v>691</v>
      </c>
      <c r="C5255" s="5" t="s">
        <v>692</v>
      </c>
      <c r="D5255" s="5">
        <v>5892</v>
      </c>
      <c r="E5255" s="5">
        <v>57048</v>
      </c>
      <c r="F5255" s="5">
        <v>14072</v>
      </c>
      <c r="G5255" s="5">
        <v>39770</v>
      </c>
      <c r="H5255" s="5">
        <v>17278</v>
      </c>
      <c r="I5255" s="5">
        <v>629</v>
      </c>
      <c r="J5255" s="5"/>
      <c r="K5255" s="5"/>
      <c r="L5255" s="5">
        <v>9350</v>
      </c>
      <c r="M5255" s="5">
        <v>2869</v>
      </c>
      <c r="N5255" s="5">
        <v>6481</v>
      </c>
      <c r="O5255" s="5">
        <v>303010</v>
      </c>
      <c r="P5255" s="3"/>
      <c r="Q5255" s="3"/>
    </row>
    <row r="5256" spans="1:17" x14ac:dyDescent="0.2">
      <c r="A5256" s="2">
        <v>2005</v>
      </c>
      <c r="B5256" s="1" t="s">
        <v>691</v>
      </c>
      <c r="C5256" s="2" t="s">
        <v>692</v>
      </c>
      <c r="D5256" s="2">
        <v>8133</v>
      </c>
      <c r="E5256" s="2">
        <v>61527</v>
      </c>
      <c r="F5256" s="2">
        <v>15493</v>
      </c>
      <c r="G5256" s="2">
        <v>44050</v>
      </c>
      <c r="H5256" s="2">
        <v>17477</v>
      </c>
      <c r="I5256" s="2">
        <v>834</v>
      </c>
      <c r="J5256" s="2"/>
      <c r="K5256" s="2"/>
      <c r="L5256" s="2">
        <v>10439</v>
      </c>
      <c r="M5256" s="2">
        <v>3182</v>
      </c>
      <c r="N5256" s="2">
        <v>7257</v>
      </c>
      <c r="O5256" s="2">
        <v>303010</v>
      </c>
      <c r="P5256" s="3"/>
      <c r="Q5256" s="3"/>
    </row>
    <row r="5257" spans="1:17" x14ac:dyDescent="0.2">
      <c r="A5257" s="5">
        <v>2006</v>
      </c>
      <c r="B5257" s="4" t="s">
        <v>691</v>
      </c>
      <c r="C5257" s="5" t="s">
        <v>692</v>
      </c>
      <c r="D5257" s="5">
        <v>7826</v>
      </c>
      <c r="E5257" s="5">
        <v>135695</v>
      </c>
      <c r="F5257" s="5">
        <v>37906</v>
      </c>
      <c r="G5257" s="5">
        <v>72787</v>
      </c>
      <c r="H5257" s="5">
        <v>62908</v>
      </c>
      <c r="I5257" s="5">
        <v>1119</v>
      </c>
      <c r="J5257" s="5"/>
      <c r="K5257" s="5"/>
      <c r="L5257" s="5">
        <v>12413</v>
      </c>
      <c r="M5257" s="5">
        <v>3729</v>
      </c>
      <c r="N5257" s="5">
        <v>8684</v>
      </c>
      <c r="O5257" s="5">
        <v>303010</v>
      </c>
      <c r="P5257" s="3"/>
      <c r="Q5257" s="3"/>
    </row>
    <row r="5258" spans="1:17" x14ac:dyDescent="0.2">
      <c r="A5258" s="2">
        <v>2007</v>
      </c>
      <c r="B5258" s="1" t="s">
        <v>691</v>
      </c>
      <c r="C5258" s="2" t="s">
        <v>692</v>
      </c>
      <c r="D5258" s="2">
        <v>5556</v>
      </c>
      <c r="E5258" s="2">
        <v>138014</v>
      </c>
      <c r="F5258" s="2">
        <v>25919</v>
      </c>
      <c r="G5258" s="2">
        <v>71254</v>
      </c>
      <c r="H5258" s="2">
        <v>66760</v>
      </c>
      <c r="I5258" s="2">
        <v>1304</v>
      </c>
      <c r="J5258" s="2"/>
      <c r="K5258" s="2"/>
      <c r="L5258" s="2">
        <v>14710</v>
      </c>
      <c r="M5258" s="2">
        <v>4370</v>
      </c>
      <c r="N5258" s="2">
        <v>10340</v>
      </c>
      <c r="O5258" s="2">
        <v>303010</v>
      </c>
      <c r="P5258" s="3"/>
      <c r="Q5258" s="3"/>
    </row>
    <row r="5259" spans="1:17" x14ac:dyDescent="0.2">
      <c r="A5259" s="5">
        <v>2008</v>
      </c>
      <c r="B5259" s="4" t="s">
        <v>691</v>
      </c>
      <c r="C5259" s="5" t="s">
        <v>692</v>
      </c>
      <c r="D5259" s="5">
        <v>3541</v>
      </c>
      <c r="E5259" s="5">
        <v>143992</v>
      </c>
      <c r="F5259" s="5">
        <v>25327</v>
      </c>
      <c r="G5259" s="5">
        <v>74498</v>
      </c>
      <c r="H5259" s="5">
        <v>69494</v>
      </c>
      <c r="I5259" s="5">
        <v>1467</v>
      </c>
      <c r="J5259" s="5"/>
      <c r="K5259" s="5"/>
      <c r="L5259" s="5">
        <v>16078</v>
      </c>
      <c r="M5259" s="5">
        <v>4003</v>
      </c>
      <c r="N5259" s="5">
        <v>12075</v>
      </c>
      <c r="O5259" s="5">
        <v>303010</v>
      </c>
      <c r="P5259" s="3"/>
      <c r="Q5259" s="3"/>
    </row>
    <row r="5260" spans="1:17" x14ac:dyDescent="0.2">
      <c r="A5260" s="2">
        <v>2009</v>
      </c>
      <c r="B5260" s="1" t="s">
        <v>691</v>
      </c>
      <c r="C5260" s="2" t="s">
        <v>692</v>
      </c>
      <c r="D5260" s="2">
        <v>4781</v>
      </c>
      <c r="E5260" s="2">
        <v>134833</v>
      </c>
      <c r="F5260" s="2">
        <v>27593</v>
      </c>
      <c r="G5260" s="2">
        <v>71734</v>
      </c>
      <c r="H5260" s="2">
        <v>63099</v>
      </c>
      <c r="I5260" s="2">
        <v>1358</v>
      </c>
      <c r="J5260" s="2"/>
      <c r="K5260" s="2">
        <v>86</v>
      </c>
      <c r="L5260" s="2">
        <v>15411</v>
      </c>
      <c r="M5260" s="2">
        <v>4032</v>
      </c>
      <c r="N5260" s="2">
        <v>13436</v>
      </c>
      <c r="O5260" s="2">
        <v>303010</v>
      </c>
      <c r="P5260" s="3"/>
      <c r="Q5260" s="3"/>
    </row>
    <row r="5261" spans="1:17" x14ac:dyDescent="0.2">
      <c r="A5261" s="5">
        <v>2010</v>
      </c>
      <c r="B5261" s="4" t="s">
        <v>691</v>
      </c>
      <c r="C5261" s="5" t="s">
        <v>692</v>
      </c>
      <c r="D5261" s="5">
        <v>2879</v>
      </c>
      <c r="E5261" s="5">
        <v>128172</v>
      </c>
      <c r="F5261" s="5">
        <v>21924</v>
      </c>
      <c r="G5261" s="5">
        <v>66733</v>
      </c>
      <c r="H5261" s="5">
        <v>61115</v>
      </c>
      <c r="I5261" s="5">
        <v>946</v>
      </c>
      <c r="J5261" s="5"/>
      <c r="K5261" s="5">
        <v>110</v>
      </c>
      <c r="L5261" s="5">
        <v>15157</v>
      </c>
      <c r="M5261" s="5">
        <v>4101</v>
      </c>
      <c r="N5261" s="5">
        <v>12736</v>
      </c>
      <c r="O5261" s="5">
        <v>303010</v>
      </c>
      <c r="P5261" s="3"/>
      <c r="Q5261" s="3"/>
    </row>
    <row r="5262" spans="1:17" x14ac:dyDescent="0.2">
      <c r="A5262" s="2">
        <v>2011</v>
      </c>
      <c r="B5262" s="1" t="s">
        <v>691</v>
      </c>
      <c r="C5262" s="2" t="s">
        <v>692</v>
      </c>
      <c r="D5262" s="2">
        <v>2768</v>
      </c>
      <c r="E5262" s="2">
        <v>138354</v>
      </c>
      <c r="F5262" s="2">
        <v>25027</v>
      </c>
      <c r="G5262" s="2">
        <v>70353</v>
      </c>
      <c r="H5262" s="2">
        <v>67640</v>
      </c>
      <c r="I5262" s="2">
        <v>831</v>
      </c>
      <c r="J5262" s="2"/>
      <c r="K5262" s="2">
        <v>130</v>
      </c>
      <c r="L5262" s="2">
        <v>15319</v>
      </c>
      <c r="M5262" s="2">
        <v>3392</v>
      </c>
      <c r="N5262" s="2">
        <v>11797</v>
      </c>
      <c r="O5262" s="2">
        <v>303010</v>
      </c>
      <c r="P5262" s="3"/>
      <c r="Q5262" s="3"/>
    </row>
    <row r="5263" spans="1:17" x14ac:dyDescent="0.2">
      <c r="A5263" s="5">
        <v>2012</v>
      </c>
      <c r="B5263" s="4" t="s">
        <v>691</v>
      </c>
      <c r="C5263" s="5" t="s">
        <v>692</v>
      </c>
      <c r="D5263" s="5">
        <v>4436</v>
      </c>
      <c r="E5263" s="5">
        <v>132244</v>
      </c>
      <c r="F5263" s="5">
        <v>25163</v>
      </c>
      <c r="G5263" s="5">
        <v>68209</v>
      </c>
      <c r="H5263" s="5">
        <v>63439</v>
      </c>
      <c r="I5263" s="5">
        <v>769</v>
      </c>
      <c r="J5263" s="5">
        <v>77</v>
      </c>
      <c r="K5263" s="5">
        <v>148</v>
      </c>
      <c r="L5263" s="5">
        <v>12785</v>
      </c>
      <c r="M5263" s="5">
        <v>3468</v>
      </c>
      <c r="N5263" s="5">
        <v>10756</v>
      </c>
      <c r="O5263" s="5">
        <v>303010</v>
      </c>
      <c r="P5263" s="3"/>
      <c r="Q5263" s="3"/>
    </row>
    <row r="5264" spans="1:17" x14ac:dyDescent="0.2">
      <c r="A5264" s="2">
        <v>2013</v>
      </c>
      <c r="B5264" s="1" t="s">
        <v>691</v>
      </c>
      <c r="C5264" s="2" t="s">
        <v>692</v>
      </c>
      <c r="D5264" s="2">
        <v>5947</v>
      </c>
      <c r="E5264" s="2">
        <v>139263</v>
      </c>
      <c r="F5264" s="2">
        <v>23617</v>
      </c>
      <c r="G5264" s="2">
        <v>70554</v>
      </c>
      <c r="H5264" s="2">
        <v>68064</v>
      </c>
      <c r="I5264" s="2">
        <v>754</v>
      </c>
      <c r="J5264" s="2">
        <v>87</v>
      </c>
      <c r="K5264" s="2">
        <v>90</v>
      </c>
      <c r="L5264" s="2">
        <v>14843</v>
      </c>
      <c r="M5264" s="2">
        <v>3441</v>
      </c>
      <c r="N5264" s="2">
        <v>11312</v>
      </c>
      <c r="O5264" s="2">
        <v>303010</v>
      </c>
      <c r="P5264" s="3"/>
      <c r="Q5264" s="3"/>
    </row>
    <row r="5265" spans="1:17" x14ac:dyDescent="0.2">
      <c r="A5265" s="5">
        <v>2014</v>
      </c>
      <c r="B5265" s="4" t="s">
        <v>691</v>
      </c>
      <c r="C5265" s="5" t="s">
        <v>692</v>
      </c>
      <c r="D5265" s="5">
        <v>10686</v>
      </c>
      <c r="E5265" s="5">
        <v>144266</v>
      </c>
      <c r="F5265" s="5">
        <v>24118</v>
      </c>
      <c r="G5265" s="5">
        <v>74290</v>
      </c>
      <c r="H5265" s="5">
        <v>69214</v>
      </c>
      <c r="I5265" s="5">
        <v>789</v>
      </c>
      <c r="J5265" s="5">
        <v>100</v>
      </c>
      <c r="K5265" s="5">
        <v>142</v>
      </c>
      <c r="L5265" s="5">
        <v>14885</v>
      </c>
      <c r="M5265" s="5">
        <v>3178</v>
      </c>
      <c r="N5265" s="5">
        <v>11643</v>
      </c>
      <c r="O5265" s="5">
        <v>303010</v>
      </c>
      <c r="P5265" s="3"/>
      <c r="Q5265" s="3"/>
    </row>
    <row r="5266" spans="1:17" x14ac:dyDescent="0.2">
      <c r="A5266" s="2">
        <v>2015</v>
      </c>
      <c r="B5266" s="1" t="s">
        <v>691</v>
      </c>
      <c r="C5266" s="2" t="s">
        <v>692</v>
      </c>
      <c r="D5266" s="2">
        <v>11612</v>
      </c>
      <c r="E5266" s="2">
        <v>129495</v>
      </c>
      <c r="F5266" s="2">
        <v>21101</v>
      </c>
      <c r="G5266" s="2">
        <v>66445</v>
      </c>
      <c r="H5266" s="2">
        <v>62419</v>
      </c>
      <c r="I5266" s="2">
        <v>693</v>
      </c>
      <c r="J5266" s="2">
        <v>151</v>
      </c>
      <c r="K5266" s="2">
        <v>100</v>
      </c>
      <c r="L5266" s="2">
        <v>11846</v>
      </c>
      <c r="M5266" s="2">
        <v>2916</v>
      </c>
      <c r="N5266" s="2">
        <v>7036</v>
      </c>
      <c r="O5266" s="2">
        <v>303010</v>
      </c>
      <c r="P5266" s="3"/>
      <c r="Q5266" s="3"/>
    </row>
    <row r="5267" spans="1:17" x14ac:dyDescent="0.2">
      <c r="A5267" s="5">
        <v>2016</v>
      </c>
      <c r="B5267" s="4" t="s">
        <v>691</v>
      </c>
      <c r="C5267" s="5" t="s">
        <v>692</v>
      </c>
      <c r="D5267" s="5">
        <v>13348</v>
      </c>
      <c r="E5267" s="5">
        <v>127136</v>
      </c>
      <c r="F5267" s="5">
        <v>21705</v>
      </c>
      <c r="G5267" s="5">
        <v>69153</v>
      </c>
      <c r="H5267" s="5">
        <v>57341</v>
      </c>
      <c r="I5267" s="5">
        <v>634</v>
      </c>
      <c r="J5267" s="5">
        <v>182</v>
      </c>
      <c r="K5267" s="5">
        <v>96</v>
      </c>
      <c r="L5267" s="5">
        <v>13369</v>
      </c>
      <c r="M5267" s="5">
        <v>3342</v>
      </c>
      <c r="N5267" s="5">
        <v>10508</v>
      </c>
      <c r="O5267" s="5">
        <v>303010</v>
      </c>
      <c r="P5267" s="3"/>
      <c r="Q5267" s="3"/>
    </row>
    <row r="5268" spans="1:17" x14ac:dyDescent="0.2">
      <c r="A5268" s="2">
        <v>2017</v>
      </c>
      <c r="B5268" s="1" t="s">
        <v>691</v>
      </c>
      <c r="C5268" s="2" t="s">
        <v>692</v>
      </c>
      <c r="D5268" s="2">
        <v>15137</v>
      </c>
      <c r="E5268" s="2">
        <v>120406</v>
      </c>
      <c r="F5268" s="2">
        <v>19714</v>
      </c>
      <c r="G5268" s="2">
        <v>64628</v>
      </c>
      <c r="H5268" s="2">
        <v>55184</v>
      </c>
      <c r="I5268" s="2">
        <v>521</v>
      </c>
      <c r="J5268" s="2">
        <v>171</v>
      </c>
      <c r="K5268" s="2">
        <v>85</v>
      </c>
      <c r="L5268" s="2">
        <v>13257</v>
      </c>
      <c r="M5268" s="2">
        <v>3063</v>
      </c>
      <c r="N5268" s="2">
        <v>15326</v>
      </c>
      <c r="O5268" s="2">
        <v>303010</v>
      </c>
      <c r="P5268" s="3"/>
      <c r="Q5268" s="3"/>
    </row>
    <row r="5269" spans="1:17" x14ac:dyDescent="0.2">
      <c r="A5269" s="5">
        <v>2018</v>
      </c>
      <c r="B5269" s="4" t="s">
        <v>691</v>
      </c>
      <c r="C5269" s="5" t="s">
        <v>692</v>
      </c>
      <c r="D5269" s="5">
        <v>11850</v>
      </c>
      <c r="E5269" s="5">
        <v>118310</v>
      </c>
      <c r="F5269" s="5">
        <v>22635</v>
      </c>
      <c r="G5269" s="5">
        <v>65427</v>
      </c>
      <c r="H5269" s="5">
        <v>52293</v>
      </c>
      <c r="I5269" s="5">
        <v>560</v>
      </c>
      <c r="J5269" s="5">
        <v>247</v>
      </c>
      <c r="K5269" s="5">
        <v>111</v>
      </c>
      <c r="L5269" s="5">
        <v>13326</v>
      </c>
      <c r="M5269" s="5">
        <v>3465</v>
      </c>
      <c r="N5269" s="5">
        <v>9750</v>
      </c>
      <c r="O5269" s="5">
        <v>303010</v>
      </c>
      <c r="P5269" s="3"/>
      <c r="Q5269" s="3"/>
    </row>
    <row r="5270" spans="1:17" x14ac:dyDescent="0.2">
      <c r="A5270" s="2">
        <v>2019</v>
      </c>
      <c r="B5270" s="1" t="s">
        <v>691</v>
      </c>
      <c r="C5270" s="2" t="s">
        <v>692</v>
      </c>
      <c r="D5270" s="2">
        <v>10287</v>
      </c>
      <c r="E5270" s="2">
        <v>115095</v>
      </c>
      <c r="F5270" s="2">
        <v>23783</v>
      </c>
      <c r="G5270" s="2">
        <v>67516</v>
      </c>
      <c r="H5270" s="2">
        <v>47194</v>
      </c>
      <c r="I5270" s="2">
        <v>509</v>
      </c>
      <c r="J5270" s="2">
        <v>220</v>
      </c>
      <c r="K5270" s="2">
        <v>69</v>
      </c>
      <c r="L5270" s="2">
        <v>6069</v>
      </c>
      <c r="M5270" s="2">
        <v>2103</v>
      </c>
      <c r="N5270" s="2">
        <v>3897</v>
      </c>
      <c r="O5270" s="2">
        <v>303010</v>
      </c>
      <c r="P5270" s="3"/>
      <c r="Q5270" s="3"/>
    </row>
    <row r="5271" spans="1:17" x14ac:dyDescent="0.2">
      <c r="A5271" s="5">
        <v>2004</v>
      </c>
      <c r="B5271" s="4" t="s">
        <v>693</v>
      </c>
      <c r="C5271" s="5" t="s">
        <v>694</v>
      </c>
      <c r="D5271" s="5">
        <v>2128.1999999999998</v>
      </c>
      <c r="E5271" s="5">
        <v>17184.3</v>
      </c>
      <c r="F5271" s="5">
        <v>1284.3</v>
      </c>
      <c r="G5271" s="5">
        <v>12028.9</v>
      </c>
      <c r="H5271" s="5">
        <v>5155.3999999999996</v>
      </c>
      <c r="I5271" s="5">
        <v>84.7</v>
      </c>
      <c r="J5271" s="5">
        <v>0</v>
      </c>
      <c r="K5271" s="5">
        <v>0</v>
      </c>
      <c r="L5271" s="5">
        <v>2450.8000000000002</v>
      </c>
      <c r="M5271" s="5">
        <v>802.1</v>
      </c>
      <c r="N5271" s="5">
        <v>1648.7</v>
      </c>
      <c r="O5271" s="5">
        <v>403010</v>
      </c>
      <c r="P5271" s="3"/>
      <c r="Q5271" s="3"/>
    </row>
    <row r="5272" spans="1:17" x14ac:dyDescent="0.2">
      <c r="A5272" s="2">
        <v>2005</v>
      </c>
      <c r="B5272" s="1" t="s">
        <v>693</v>
      </c>
      <c r="C5272" s="2" t="s">
        <v>694</v>
      </c>
      <c r="D5272" s="2">
        <v>1990.7</v>
      </c>
      <c r="E5272" s="2">
        <v>18898.599999999999</v>
      </c>
      <c r="F5272" s="2">
        <v>1284.9000000000001</v>
      </c>
      <c r="G5272" s="2">
        <v>12791.1</v>
      </c>
      <c r="H5272" s="2">
        <v>6107.5</v>
      </c>
      <c r="I5272" s="2">
        <v>83.9</v>
      </c>
      <c r="J5272" s="2">
        <v>0</v>
      </c>
      <c r="K5272" s="2">
        <v>0</v>
      </c>
      <c r="L5272" s="2">
        <v>2058.9</v>
      </c>
      <c r="M5272" s="2">
        <v>665</v>
      </c>
      <c r="N5272" s="2">
        <v>1393.9</v>
      </c>
      <c r="O5272" s="2">
        <v>403010</v>
      </c>
      <c r="P5272" s="3"/>
      <c r="Q5272" s="3"/>
    </row>
    <row r="5273" spans="1:17" x14ac:dyDescent="0.2">
      <c r="A5273" s="5">
        <v>2006</v>
      </c>
      <c r="B5273" s="4" t="s">
        <v>693</v>
      </c>
      <c r="C5273" s="5" t="s">
        <v>694</v>
      </c>
      <c r="D5273" s="5">
        <v>1066.4000000000001</v>
      </c>
      <c r="E5273" s="5">
        <v>19482.099999999999</v>
      </c>
      <c r="F5273" s="5">
        <v>1185.5</v>
      </c>
      <c r="G5273" s="5">
        <v>12635.5</v>
      </c>
      <c r="H5273" s="5">
        <v>6846.6</v>
      </c>
      <c r="I5273" s="5">
        <v>79.7</v>
      </c>
      <c r="J5273" s="5">
        <v>0</v>
      </c>
      <c r="K5273" s="5">
        <v>0</v>
      </c>
      <c r="L5273" s="5">
        <v>2433.1999999999998</v>
      </c>
      <c r="M5273" s="5">
        <v>785.7</v>
      </c>
      <c r="N5273" s="5">
        <v>1647.5</v>
      </c>
      <c r="O5273" s="5">
        <v>403010</v>
      </c>
      <c r="P5273" s="3"/>
      <c r="Q5273" s="3"/>
    </row>
    <row r="5274" spans="1:17" x14ac:dyDescent="0.2">
      <c r="A5274" s="2">
        <v>2007</v>
      </c>
      <c r="B5274" s="1" t="s">
        <v>693</v>
      </c>
      <c r="C5274" s="2" t="s">
        <v>694</v>
      </c>
      <c r="D5274" s="2">
        <v>917.2</v>
      </c>
      <c r="E5274" s="2">
        <v>18843.099999999999</v>
      </c>
      <c r="F5274" s="2">
        <v>2173.9</v>
      </c>
      <c r="G5274" s="2">
        <v>13907.6</v>
      </c>
      <c r="H5274" s="2">
        <v>4935.5</v>
      </c>
      <c r="I5274" s="2">
        <v>111</v>
      </c>
      <c r="J5274" s="2">
        <v>0</v>
      </c>
      <c r="K5274" s="2">
        <v>0</v>
      </c>
      <c r="L5274" s="2">
        <v>1693</v>
      </c>
      <c r="M5274" s="2">
        <v>510.5</v>
      </c>
      <c r="N5274" s="2">
        <v>1182.5</v>
      </c>
      <c r="O5274" s="2">
        <v>403010</v>
      </c>
      <c r="P5274" s="3"/>
      <c r="Q5274" s="3"/>
    </row>
    <row r="5275" spans="1:17" x14ac:dyDescent="0.2">
      <c r="A5275" s="5">
        <v>2008</v>
      </c>
      <c r="B5275" s="4" t="s">
        <v>693</v>
      </c>
      <c r="C5275" s="5" t="s">
        <v>694</v>
      </c>
      <c r="D5275" s="5">
        <v>1941.7</v>
      </c>
      <c r="E5275" s="5">
        <v>18250.5</v>
      </c>
      <c r="F5275" s="5">
        <v>2175.5</v>
      </c>
      <c r="G5275" s="5">
        <v>14035.2</v>
      </c>
      <c r="H5275" s="5">
        <v>4215.3</v>
      </c>
      <c r="I5275" s="5">
        <v>141.69999999999999</v>
      </c>
      <c r="J5275" s="5">
        <v>0</v>
      </c>
      <c r="K5275" s="5">
        <v>0</v>
      </c>
      <c r="L5275" s="5">
        <v>-222.3</v>
      </c>
      <c r="M5275" s="5">
        <v>-152.30000000000001</v>
      </c>
      <c r="N5275" s="5">
        <v>-70</v>
      </c>
      <c r="O5275" s="5">
        <v>403010</v>
      </c>
      <c r="P5275" s="3"/>
      <c r="Q5275" s="3"/>
    </row>
    <row r="5276" spans="1:17" x14ac:dyDescent="0.2">
      <c r="A5276" s="2">
        <v>2009</v>
      </c>
      <c r="B5276" s="1" t="s">
        <v>693</v>
      </c>
      <c r="C5276" s="2" t="s">
        <v>694</v>
      </c>
      <c r="D5276" s="2">
        <v>2459.6</v>
      </c>
      <c r="E5276" s="2">
        <v>20049.3</v>
      </c>
      <c r="F5276" s="2">
        <v>2177.1999999999998</v>
      </c>
      <c r="G5276" s="2">
        <v>14300.7</v>
      </c>
      <c r="H5276" s="2">
        <v>5748.6</v>
      </c>
      <c r="I5276" s="2">
        <v>141.6</v>
      </c>
      <c r="J5276" s="2">
        <v>0</v>
      </c>
      <c r="K5276" s="2">
        <v>0</v>
      </c>
      <c r="L5276" s="2">
        <v>1556.9</v>
      </c>
      <c r="M5276" s="2">
        <v>499.4</v>
      </c>
      <c r="N5276" s="2">
        <v>1057.5</v>
      </c>
      <c r="O5276" s="2">
        <v>403010</v>
      </c>
      <c r="P5276" s="3"/>
      <c r="Q5276" s="3"/>
    </row>
    <row r="5277" spans="1:17" x14ac:dyDescent="0.2">
      <c r="A5277" s="5">
        <v>2010</v>
      </c>
      <c r="B5277" s="4" t="s">
        <v>693</v>
      </c>
      <c r="C5277" s="5" t="s">
        <v>694</v>
      </c>
      <c r="D5277" s="5">
        <v>2812.2</v>
      </c>
      <c r="E5277" s="5">
        <v>21150.3</v>
      </c>
      <c r="F5277" s="5">
        <v>1958.2</v>
      </c>
      <c r="G5277" s="5">
        <v>15101.4</v>
      </c>
      <c r="H5277" s="5">
        <v>6048.9</v>
      </c>
      <c r="I5277" s="5">
        <v>134.6</v>
      </c>
      <c r="J5277" s="5">
        <v>0</v>
      </c>
      <c r="K5277" s="5">
        <v>0</v>
      </c>
      <c r="L5277" s="5">
        <v>1565.2</v>
      </c>
      <c r="M5277" s="5">
        <v>496.9</v>
      </c>
      <c r="N5277" s="5">
        <v>1068.3</v>
      </c>
      <c r="O5277" s="5">
        <v>403010</v>
      </c>
      <c r="P5277" s="3"/>
      <c r="Q5277" s="3"/>
    </row>
    <row r="5278" spans="1:17" x14ac:dyDescent="0.2">
      <c r="A5278" s="2">
        <v>2011</v>
      </c>
      <c r="B5278" s="1" t="s">
        <v>693</v>
      </c>
      <c r="C5278" s="2" t="s">
        <v>694</v>
      </c>
      <c r="D5278" s="2">
        <v>3126.3</v>
      </c>
      <c r="E5278" s="2">
        <v>21844.799999999999</v>
      </c>
      <c r="F5278" s="2">
        <v>2442.1</v>
      </c>
      <c r="G5278" s="2">
        <v>16038.1</v>
      </c>
      <c r="H5278" s="2">
        <v>5806.7</v>
      </c>
      <c r="I5278" s="2">
        <v>133.1</v>
      </c>
      <c r="J5278" s="2">
        <v>0</v>
      </c>
      <c r="K5278" s="2">
        <v>0</v>
      </c>
      <c r="L5278" s="2">
        <v>1487</v>
      </c>
      <c r="M5278" s="2">
        <v>471.5</v>
      </c>
      <c r="N5278" s="2">
        <v>1015.5</v>
      </c>
      <c r="O5278" s="2">
        <v>403010</v>
      </c>
      <c r="P5278" s="3"/>
      <c r="Q5278" s="3"/>
    </row>
    <row r="5279" spans="1:17" x14ac:dyDescent="0.2">
      <c r="A5279" s="5">
        <v>2012</v>
      </c>
      <c r="B5279" s="4" t="s">
        <v>693</v>
      </c>
      <c r="C5279" s="5" t="s">
        <v>694</v>
      </c>
      <c r="D5279" s="5">
        <v>3631.3</v>
      </c>
      <c r="E5279" s="5">
        <v>22694.7</v>
      </c>
      <c r="F5279" s="5">
        <v>2063.1</v>
      </c>
      <c r="G5279" s="5">
        <v>16687.7</v>
      </c>
      <c r="H5279" s="5">
        <v>6007</v>
      </c>
      <c r="I5279" s="5">
        <v>124.1</v>
      </c>
      <c r="J5279" s="5">
        <v>0</v>
      </c>
      <c r="K5279" s="5">
        <v>0</v>
      </c>
      <c r="L5279" s="5">
        <v>1317.7</v>
      </c>
      <c r="M5279" s="5">
        <v>415.4</v>
      </c>
      <c r="N5279" s="5">
        <v>902.3</v>
      </c>
      <c r="O5279" s="5">
        <v>403010</v>
      </c>
      <c r="P5279" s="3"/>
      <c r="Q5279" s="3"/>
    </row>
    <row r="5280" spans="1:17" x14ac:dyDescent="0.2">
      <c r="A5280" s="2">
        <v>2013</v>
      </c>
      <c r="B5280" s="1" t="s">
        <v>693</v>
      </c>
      <c r="C5280" s="2" t="s">
        <v>694</v>
      </c>
      <c r="D5280" s="2">
        <v>3205.3</v>
      </c>
      <c r="E5280" s="2">
        <v>24408.2</v>
      </c>
      <c r="F5280" s="2">
        <v>1860.9</v>
      </c>
      <c r="G5280" s="2">
        <v>18218.7</v>
      </c>
      <c r="H5280" s="2">
        <v>6189.5</v>
      </c>
      <c r="I5280" s="2">
        <v>119</v>
      </c>
      <c r="J5280" s="2">
        <v>0</v>
      </c>
      <c r="K5280" s="2">
        <v>0</v>
      </c>
      <c r="L5280" s="2">
        <v>1720</v>
      </c>
      <c r="M5280" s="2">
        <v>554.6</v>
      </c>
      <c r="N5280" s="2">
        <v>1165.4000000000001</v>
      </c>
      <c r="O5280" s="2">
        <v>403010</v>
      </c>
      <c r="P5280" s="3"/>
      <c r="Q5280" s="3"/>
    </row>
    <row r="5281" spans="1:17" x14ac:dyDescent="0.2">
      <c r="A5281" s="5">
        <v>2014</v>
      </c>
      <c r="B5281" s="4" t="s">
        <v>693</v>
      </c>
      <c r="C5281" s="5" t="s">
        <v>694</v>
      </c>
      <c r="D5281" s="5">
        <v>5474.8</v>
      </c>
      <c r="E5281" s="5">
        <v>25787.599999999999</v>
      </c>
      <c r="F5281" s="5">
        <v>2164.6999999999998</v>
      </c>
      <c r="G5281" s="5">
        <v>18859</v>
      </c>
      <c r="H5281" s="5">
        <v>6928.6</v>
      </c>
      <c r="I5281" s="5">
        <v>118.2</v>
      </c>
      <c r="J5281" s="5">
        <v>0</v>
      </c>
      <c r="K5281" s="5">
        <v>0</v>
      </c>
      <c r="L5281" s="5">
        <v>1907.4</v>
      </c>
      <c r="M5281" s="5">
        <v>626.4</v>
      </c>
      <c r="N5281" s="5">
        <v>1281</v>
      </c>
      <c r="O5281" s="5">
        <v>403010</v>
      </c>
      <c r="P5281" s="3"/>
      <c r="Q5281" s="3"/>
    </row>
    <row r="5282" spans="1:17" x14ac:dyDescent="0.2">
      <c r="A5282" s="2">
        <v>2015</v>
      </c>
      <c r="B5282" s="1" t="s">
        <v>693</v>
      </c>
      <c r="C5282" s="2" t="s">
        <v>694</v>
      </c>
      <c r="D5282" s="2">
        <v>6927.3</v>
      </c>
      <c r="E5282" s="2">
        <v>29819.3</v>
      </c>
      <c r="F5282" s="2">
        <v>2707.9</v>
      </c>
      <c r="G5282" s="2">
        <v>22065</v>
      </c>
      <c r="H5282" s="2">
        <v>7289.4</v>
      </c>
      <c r="I5282" s="2">
        <v>138.4</v>
      </c>
      <c r="J5282" s="2">
        <v>0</v>
      </c>
      <c r="K5282" s="2">
        <v>32.9</v>
      </c>
      <c r="L5282" s="2">
        <v>1911.6</v>
      </c>
      <c r="M5282" s="2">
        <v>611.1</v>
      </c>
      <c r="N5282" s="2">
        <v>1267.5999999999999</v>
      </c>
      <c r="O5282" s="2">
        <v>403010</v>
      </c>
      <c r="P5282" s="3"/>
      <c r="Q5282" s="3"/>
    </row>
    <row r="5283" spans="1:17" x14ac:dyDescent="0.2">
      <c r="A5283" s="5">
        <v>2016</v>
      </c>
      <c r="B5283" s="4" t="s">
        <v>693</v>
      </c>
      <c r="C5283" s="5" t="s">
        <v>694</v>
      </c>
      <c r="D5283" s="5">
        <v>7481.4</v>
      </c>
      <c r="E5283" s="5">
        <v>33427.5</v>
      </c>
      <c r="F5283" s="5">
        <v>3148.2</v>
      </c>
      <c r="G5283" s="5">
        <v>24986.7</v>
      </c>
      <c r="H5283" s="5">
        <v>7957.1</v>
      </c>
      <c r="I5283" s="5">
        <v>143.80000000000001</v>
      </c>
      <c r="J5283" s="5">
        <v>0</v>
      </c>
      <c r="K5283" s="5">
        <v>26.2</v>
      </c>
      <c r="L5283" s="5">
        <v>1470.7</v>
      </c>
      <c r="M5283" s="5">
        <v>413.5</v>
      </c>
      <c r="N5283" s="5">
        <v>1031</v>
      </c>
      <c r="O5283" s="5">
        <v>403010</v>
      </c>
      <c r="P5283" s="3"/>
      <c r="Q5283" s="3"/>
    </row>
    <row r="5284" spans="1:17" x14ac:dyDescent="0.2">
      <c r="A5284" s="2">
        <v>2017</v>
      </c>
      <c r="B5284" s="1" t="s">
        <v>693</v>
      </c>
      <c r="C5284" s="2" t="s">
        <v>694</v>
      </c>
      <c r="D5284" s="2">
        <v>7124.7</v>
      </c>
      <c r="E5284" s="2">
        <v>38701.199999999997</v>
      </c>
      <c r="F5284" s="2">
        <v>3306.3</v>
      </c>
      <c r="G5284" s="2">
        <v>28912.7</v>
      </c>
      <c r="H5284" s="2">
        <v>9284.7999999999993</v>
      </c>
      <c r="I5284" s="2">
        <v>155.9</v>
      </c>
      <c r="J5284" s="2">
        <v>0</v>
      </c>
      <c r="K5284" s="2">
        <v>5.9</v>
      </c>
      <c r="L5284" s="2">
        <v>2138.9</v>
      </c>
      <c r="M5284" s="2">
        <v>540.79999999999995</v>
      </c>
      <c r="N5284" s="2">
        <v>1592.2</v>
      </c>
      <c r="O5284" s="2">
        <v>403010</v>
      </c>
      <c r="P5284" s="3"/>
      <c r="Q5284" s="3"/>
    </row>
    <row r="5285" spans="1:17" x14ac:dyDescent="0.2">
      <c r="A5285" s="5">
        <v>2018</v>
      </c>
      <c r="B5285" s="4" t="s">
        <v>693</v>
      </c>
      <c r="C5285" s="5" t="s">
        <v>694</v>
      </c>
      <c r="D5285" s="5">
        <v>6737.9</v>
      </c>
      <c r="E5285" s="5">
        <v>46575</v>
      </c>
      <c r="F5285" s="5">
        <v>4404.8999999999996</v>
      </c>
      <c r="G5285" s="5">
        <v>35538.699999999997</v>
      </c>
      <c r="H5285" s="5">
        <v>10821.8</v>
      </c>
      <c r="I5285" s="5">
        <v>168.3</v>
      </c>
      <c r="J5285" s="5">
        <v>0</v>
      </c>
      <c r="K5285" s="5">
        <v>5.7</v>
      </c>
      <c r="L5285" s="5">
        <v>3163.6</v>
      </c>
      <c r="M5285" s="5">
        <v>542.6</v>
      </c>
      <c r="N5285" s="5">
        <v>2615.3000000000002</v>
      </c>
      <c r="O5285" s="5">
        <v>403010</v>
      </c>
      <c r="P5285" s="3"/>
      <c r="Q5285" s="3"/>
    </row>
    <row r="5286" spans="1:17" x14ac:dyDescent="0.2">
      <c r="A5286" s="2">
        <v>2004</v>
      </c>
      <c r="B5286" s="1" t="s">
        <v>695</v>
      </c>
      <c r="C5286" s="2" t="s">
        <v>696</v>
      </c>
      <c r="D5286" s="2">
        <v>183.84700000000001</v>
      </c>
      <c r="E5286" s="2">
        <v>6256.9040000000005</v>
      </c>
      <c r="F5286" s="2">
        <v>970.53399999999999</v>
      </c>
      <c r="G5286" s="2">
        <v>3274.45</v>
      </c>
      <c r="H5286" s="2">
        <v>2982.4540000000002</v>
      </c>
      <c r="I5286" s="2">
        <v>73.396000000000001</v>
      </c>
      <c r="J5286" s="2"/>
      <c r="K5286" s="2">
        <v>0</v>
      </c>
      <c r="L5286" s="2">
        <v>494.06799999999998</v>
      </c>
      <c r="M5286" s="2">
        <v>148.285</v>
      </c>
      <c r="N5286" s="2">
        <v>345.78300000000002</v>
      </c>
      <c r="O5286" s="2">
        <v>201060</v>
      </c>
      <c r="P5286" s="3"/>
      <c r="Q5286" s="3"/>
    </row>
    <row r="5287" spans="1:17" x14ac:dyDescent="0.2">
      <c r="A5287" s="5">
        <v>2005</v>
      </c>
      <c r="B5287" s="4" t="s">
        <v>695</v>
      </c>
      <c r="C5287" s="5" t="s">
        <v>696</v>
      </c>
      <c r="D5287" s="5">
        <v>336.08</v>
      </c>
      <c r="E5287" s="5">
        <v>6898.9610000000002</v>
      </c>
      <c r="F5287" s="5">
        <v>958.37</v>
      </c>
      <c r="G5287" s="5">
        <v>3558.8139999999999</v>
      </c>
      <c r="H5287" s="5">
        <v>3340.1469999999999</v>
      </c>
      <c r="I5287" s="5">
        <v>67.03</v>
      </c>
      <c r="J5287" s="5"/>
      <c r="K5287" s="5">
        <v>0</v>
      </c>
      <c r="L5287" s="5">
        <v>756.47299999999996</v>
      </c>
      <c r="M5287" s="5">
        <v>208.5</v>
      </c>
      <c r="N5287" s="5">
        <v>604.69200000000001</v>
      </c>
      <c r="O5287" s="5">
        <v>201060</v>
      </c>
      <c r="P5287" s="3"/>
      <c r="Q5287" s="3"/>
    </row>
    <row r="5288" spans="1:17" x14ac:dyDescent="0.2">
      <c r="A5288" s="2">
        <v>2006</v>
      </c>
      <c r="B5288" s="1" t="s">
        <v>695</v>
      </c>
      <c r="C5288" s="2" t="s">
        <v>696</v>
      </c>
      <c r="D5288" s="2">
        <v>171.553</v>
      </c>
      <c r="E5288" s="2">
        <v>8173.4319999999998</v>
      </c>
      <c r="F5288" s="2">
        <v>1125.444</v>
      </c>
      <c r="G5288" s="2">
        <v>3932.2289999999998</v>
      </c>
      <c r="H5288" s="2">
        <v>4241.2030000000004</v>
      </c>
      <c r="I5288" s="2">
        <v>75.763000000000005</v>
      </c>
      <c r="J5288" s="2"/>
      <c r="K5288" s="2">
        <v>0</v>
      </c>
      <c r="L5288" s="2">
        <v>899.95799999999997</v>
      </c>
      <c r="M5288" s="2">
        <v>261.68200000000002</v>
      </c>
      <c r="N5288" s="2">
        <v>673.16700000000003</v>
      </c>
      <c r="O5288" s="2">
        <v>201060</v>
      </c>
      <c r="P5288" s="3"/>
      <c r="Q5288" s="3"/>
    </row>
    <row r="5289" spans="1:17" x14ac:dyDescent="0.2">
      <c r="A5289" s="5">
        <v>2007</v>
      </c>
      <c r="B5289" s="4" t="s">
        <v>695</v>
      </c>
      <c r="C5289" s="5" t="s">
        <v>696</v>
      </c>
      <c r="D5289" s="5">
        <v>172.70599999999999</v>
      </c>
      <c r="E5289" s="5">
        <v>8441.4130000000005</v>
      </c>
      <c r="F5289" s="5">
        <v>1148.9349999999999</v>
      </c>
      <c r="G5289" s="5">
        <v>3729.748</v>
      </c>
      <c r="H5289" s="5">
        <v>4711.665</v>
      </c>
      <c r="I5289" s="5">
        <v>83.414000000000001</v>
      </c>
      <c r="J5289" s="5"/>
      <c r="K5289" s="5"/>
      <c r="L5289" s="5">
        <v>1159.2819999999999</v>
      </c>
      <c r="M5289" s="5">
        <v>329.23599999999999</v>
      </c>
      <c r="N5289" s="5">
        <v>830.04600000000005</v>
      </c>
      <c r="O5289" s="5">
        <v>201060</v>
      </c>
      <c r="P5289" s="3"/>
      <c r="Q5289" s="3"/>
    </row>
    <row r="5290" spans="1:17" x14ac:dyDescent="0.2">
      <c r="A5290" s="2">
        <v>2008</v>
      </c>
      <c r="B5290" s="1" t="s">
        <v>695</v>
      </c>
      <c r="C5290" s="2" t="s">
        <v>696</v>
      </c>
      <c r="D5290" s="2">
        <v>326.048</v>
      </c>
      <c r="E5290" s="2">
        <v>10386.853999999999</v>
      </c>
      <c r="F5290" s="2">
        <v>1976.204</v>
      </c>
      <c r="G5290" s="2">
        <v>5127.8829999999998</v>
      </c>
      <c r="H5290" s="2">
        <v>5258.9709999999995</v>
      </c>
      <c r="I5290" s="2">
        <v>98.995999999999995</v>
      </c>
      <c r="J5290" s="2"/>
      <c r="K5290" s="2"/>
      <c r="L5290" s="2">
        <v>1326.5239999999999</v>
      </c>
      <c r="M5290" s="2">
        <v>377.05799999999999</v>
      </c>
      <c r="N5290" s="2">
        <v>949.46600000000001</v>
      </c>
      <c r="O5290" s="2">
        <v>201060</v>
      </c>
      <c r="P5290" s="3"/>
      <c r="Q5290" s="3"/>
    </row>
    <row r="5291" spans="1:17" x14ac:dyDescent="0.2">
      <c r="A5291" s="5">
        <v>2009</v>
      </c>
      <c r="B5291" s="4" t="s">
        <v>695</v>
      </c>
      <c r="C5291" s="5" t="s">
        <v>696</v>
      </c>
      <c r="D5291" s="5">
        <v>187.61099999999999</v>
      </c>
      <c r="E5291" s="5">
        <v>9855.902</v>
      </c>
      <c r="F5291" s="5">
        <v>1890.1279999999999</v>
      </c>
      <c r="G5291" s="5">
        <v>5576.277</v>
      </c>
      <c r="H5291" s="5">
        <v>4279.625</v>
      </c>
      <c r="I5291" s="5">
        <v>112.071</v>
      </c>
      <c r="J5291" s="5"/>
      <c r="K5291" s="5"/>
      <c r="L5291" s="5">
        <v>681.45399999999995</v>
      </c>
      <c r="M5291" s="5">
        <v>172.93899999999999</v>
      </c>
      <c r="N5291" s="5">
        <v>508.51499999999999</v>
      </c>
      <c r="O5291" s="5">
        <v>201060</v>
      </c>
      <c r="P5291" s="3"/>
      <c r="Q5291" s="3"/>
    </row>
    <row r="5292" spans="1:17" x14ac:dyDescent="0.2">
      <c r="A5292" s="2">
        <v>2010</v>
      </c>
      <c r="B5292" s="1" t="s">
        <v>695</v>
      </c>
      <c r="C5292" s="2" t="s">
        <v>696</v>
      </c>
      <c r="D5292" s="2">
        <v>575.52599999999995</v>
      </c>
      <c r="E5292" s="2">
        <v>9910.3819999999996</v>
      </c>
      <c r="F5292" s="2">
        <v>1759.1469999999999</v>
      </c>
      <c r="G5292" s="2">
        <v>5450.982</v>
      </c>
      <c r="H5292" s="2">
        <v>4367.9650000000001</v>
      </c>
      <c r="I5292" s="2">
        <v>103.599</v>
      </c>
      <c r="J5292" s="2"/>
      <c r="K5292" s="2">
        <v>2.2999999999999998</v>
      </c>
      <c r="L5292" s="2">
        <v>754.81700000000001</v>
      </c>
      <c r="M5292" s="2">
        <v>198.452</v>
      </c>
      <c r="N5292" s="2">
        <v>554.06500000000005</v>
      </c>
      <c r="O5292" s="2">
        <v>201060</v>
      </c>
      <c r="P5292" s="3"/>
      <c r="Q5292" s="3"/>
    </row>
    <row r="5293" spans="1:17" x14ac:dyDescent="0.2">
      <c r="A5293" s="5">
        <v>2011</v>
      </c>
      <c r="B5293" s="4" t="s">
        <v>695</v>
      </c>
      <c r="C5293" s="5" t="s">
        <v>696</v>
      </c>
      <c r="D5293" s="5">
        <v>657.46600000000001</v>
      </c>
      <c r="E5293" s="5">
        <v>10886.805</v>
      </c>
      <c r="F5293" s="5">
        <v>1766.357</v>
      </c>
      <c r="G5293" s="5">
        <v>5398.4690000000001</v>
      </c>
      <c r="H5293" s="5">
        <v>5383.8540000000003</v>
      </c>
      <c r="I5293" s="5">
        <v>99.703999999999994</v>
      </c>
      <c r="J5293" s="5"/>
      <c r="K5293" s="5">
        <v>8.02</v>
      </c>
      <c r="L5293" s="5">
        <v>1413.721</v>
      </c>
      <c r="M5293" s="5">
        <v>356.57100000000003</v>
      </c>
      <c r="N5293" s="5">
        <v>1049.1300000000001</v>
      </c>
      <c r="O5293" s="5">
        <v>201060</v>
      </c>
      <c r="P5293" s="3"/>
      <c r="Q5293" s="3"/>
    </row>
    <row r="5294" spans="1:17" x14ac:dyDescent="0.2">
      <c r="A5294" s="2">
        <v>2012</v>
      </c>
      <c r="B5294" s="1" t="s">
        <v>695</v>
      </c>
      <c r="C5294" s="2" t="s">
        <v>696</v>
      </c>
      <c r="D5294" s="2">
        <v>838.31700000000001</v>
      </c>
      <c r="E5294" s="2">
        <v>11170.281999999999</v>
      </c>
      <c r="F5294" s="2">
        <v>1729.5350000000001</v>
      </c>
      <c r="G5294" s="2">
        <v>6264.5519999999997</v>
      </c>
      <c r="H5294" s="2">
        <v>4896.5150000000003</v>
      </c>
      <c r="I5294" s="2">
        <v>92.79</v>
      </c>
      <c r="J5294" s="2"/>
      <c r="K5294" s="2">
        <v>3.669</v>
      </c>
      <c r="L5294" s="2">
        <v>1576.6980000000001</v>
      </c>
      <c r="M5294" s="2">
        <v>421.20600000000002</v>
      </c>
      <c r="N5294" s="2">
        <v>1151.8230000000001</v>
      </c>
      <c r="O5294" s="2">
        <v>201060</v>
      </c>
      <c r="P5294" s="3"/>
      <c r="Q5294" s="3"/>
    </row>
    <row r="5295" spans="1:17" x14ac:dyDescent="0.2">
      <c r="A5295" s="5">
        <v>2013</v>
      </c>
      <c r="B5295" s="4" t="s">
        <v>695</v>
      </c>
      <c r="C5295" s="5" t="s">
        <v>696</v>
      </c>
      <c r="D5295" s="5">
        <v>1781.412</v>
      </c>
      <c r="E5295" s="5">
        <v>12540.897999999999</v>
      </c>
      <c r="F5295" s="5">
        <v>1498.3409999999999</v>
      </c>
      <c r="G5295" s="5">
        <v>6799.4170000000004</v>
      </c>
      <c r="H5295" s="5">
        <v>5738.4260000000004</v>
      </c>
      <c r="I5295" s="5">
        <v>91.552000000000007</v>
      </c>
      <c r="J5295" s="5"/>
      <c r="K5295" s="5">
        <v>0.35699999999999998</v>
      </c>
      <c r="L5295" s="5">
        <v>1311.001</v>
      </c>
      <c r="M5295" s="5">
        <v>362.21699999999998</v>
      </c>
      <c r="N5295" s="5">
        <v>948.42700000000002</v>
      </c>
      <c r="O5295" s="5">
        <v>201060</v>
      </c>
      <c r="P5295" s="3"/>
      <c r="Q5295" s="3"/>
    </row>
    <row r="5296" spans="1:17" x14ac:dyDescent="0.2">
      <c r="A5296" s="2">
        <v>2014</v>
      </c>
      <c r="B5296" s="1" t="s">
        <v>695</v>
      </c>
      <c r="C5296" s="2" t="s">
        <v>696</v>
      </c>
      <c r="D5296" s="2">
        <v>2242.0279999999998</v>
      </c>
      <c r="E5296" s="2">
        <v>13274.361999999999</v>
      </c>
      <c r="F5296" s="2">
        <v>1508.6379999999999</v>
      </c>
      <c r="G5296" s="2">
        <v>6611.5540000000001</v>
      </c>
      <c r="H5296" s="2">
        <v>6659.4279999999999</v>
      </c>
      <c r="I5296" s="2">
        <v>82.566000000000003</v>
      </c>
      <c r="J5296" s="2"/>
      <c r="K5296" s="2">
        <v>0.37</v>
      </c>
      <c r="L5296" s="2">
        <v>1556.72</v>
      </c>
      <c r="M5296" s="2">
        <v>515.30200000000002</v>
      </c>
      <c r="N5296" s="2">
        <v>1041.048</v>
      </c>
      <c r="O5296" s="2">
        <v>201060</v>
      </c>
      <c r="P5296" s="3"/>
      <c r="Q5296" s="3"/>
    </row>
    <row r="5297" spans="1:17" x14ac:dyDescent="0.2">
      <c r="A5297" s="5">
        <v>2015</v>
      </c>
      <c r="B5297" s="4" t="s">
        <v>695</v>
      </c>
      <c r="C5297" s="5" t="s">
        <v>696</v>
      </c>
      <c r="D5297" s="5">
        <v>2027.6320000000001</v>
      </c>
      <c r="E5297" s="5">
        <v>12295.037</v>
      </c>
      <c r="F5297" s="5">
        <v>2947.1019999999999</v>
      </c>
      <c r="G5297" s="5">
        <v>7187.4679999999998</v>
      </c>
      <c r="H5297" s="5">
        <v>5104.2870000000003</v>
      </c>
      <c r="I5297" s="5">
        <v>118.40600000000001</v>
      </c>
      <c r="J5297" s="5"/>
      <c r="K5297" s="5">
        <v>0.41299999999999998</v>
      </c>
      <c r="L5297" s="5">
        <v>1432.24</v>
      </c>
      <c r="M5297" s="5">
        <v>419.68700000000001</v>
      </c>
      <c r="N5297" s="5">
        <v>1012.14</v>
      </c>
      <c r="O5297" s="5">
        <v>201060</v>
      </c>
      <c r="P5297" s="3"/>
      <c r="Q5297" s="3"/>
    </row>
    <row r="5298" spans="1:17" x14ac:dyDescent="0.2">
      <c r="A5298" s="2">
        <v>2016</v>
      </c>
      <c r="B5298" s="1" t="s">
        <v>695</v>
      </c>
      <c r="C5298" s="2" t="s">
        <v>696</v>
      </c>
      <c r="D5298" s="2">
        <v>2103.9949999999999</v>
      </c>
      <c r="E5298" s="2">
        <v>12056.737999999999</v>
      </c>
      <c r="F5298" s="2">
        <v>2733.14</v>
      </c>
      <c r="G5298" s="2">
        <v>7478.06</v>
      </c>
      <c r="H5298" s="2">
        <v>4575.2550000000001</v>
      </c>
      <c r="I5298" s="2">
        <v>136.517</v>
      </c>
      <c r="J5298" s="2"/>
      <c r="K5298" s="2">
        <v>0.376</v>
      </c>
      <c r="L5298" s="2">
        <v>1114.7280000000001</v>
      </c>
      <c r="M5298" s="2">
        <v>307.512</v>
      </c>
      <c r="N5298" s="2">
        <v>806.84</v>
      </c>
      <c r="O5298" s="2">
        <v>201060</v>
      </c>
      <c r="P5298" s="3"/>
      <c r="Q5298" s="3"/>
    </row>
    <row r="5299" spans="1:17" x14ac:dyDescent="0.2">
      <c r="A5299" s="5">
        <v>2017</v>
      </c>
      <c r="B5299" s="4" t="s">
        <v>695</v>
      </c>
      <c r="C5299" s="5" t="s">
        <v>696</v>
      </c>
      <c r="D5299" s="5">
        <v>924.20399999999995</v>
      </c>
      <c r="E5299" s="5">
        <v>15489.904</v>
      </c>
      <c r="F5299" s="5">
        <v>5336.16</v>
      </c>
      <c r="G5299" s="5">
        <v>10222.558000000001</v>
      </c>
      <c r="H5299" s="5">
        <v>5261.6490000000003</v>
      </c>
      <c r="I5299" s="5">
        <v>162.43600000000001</v>
      </c>
      <c r="J5299" s="5"/>
      <c r="K5299" s="5">
        <v>0.432</v>
      </c>
      <c r="L5299" s="5">
        <v>1328.6410000000001</v>
      </c>
      <c r="M5299" s="5">
        <v>344.79700000000003</v>
      </c>
      <c r="N5299" s="5">
        <v>983.41200000000003</v>
      </c>
      <c r="O5299" s="5">
        <v>201060</v>
      </c>
      <c r="P5299" s="3"/>
      <c r="Q5299" s="3"/>
    </row>
    <row r="5300" spans="1:17" x14ac:dyDescent="0.2">
      <c r="A5300" s="2">
        <v>2018</v>
      </c>
      <c r="B5300" s="1" t="s">
        <v>695</v>
      </c>
      <c r="C5300" s="2" t="s">
        <v>696</v>
      </c>
      <c r="D5300" s="2">
        <v>855.13199999999995</v>
      </c>
      <c r="E5300" s="2">
        <v>15320.087</v>
      </c>
      <c r="F5300" s="2">
        <v>4418.97</v>
      </c>
      <c r="G5300" s="2">
        <v>9454.5939999999991</v>
      </c>
      <c r="H5300" s="2">
        <v>5859.866</v>
      </c>
      <c r="I5300" s="2">
        <v>213.87299999999999</v>
      </c>
      <c r="J5300" s="2"/>
      <c r="K5300" s="2">
        <v>0.51400000000000001</v>
      </c>
      <c r="L5300" s="2">
        <v>1702.277</v>
      </c>
      <c r="M5300" s="2">
        <v>640.96199999999999</v>
      </c>
      <c r="N5300" s="2">
        <v>1060.8009999999999</v>
      </c>
      <c r="O5300" s="2">
        <v>201060</v>
      </c>
      <c r="P5300" s="3"/>
      <c r="Q5300" s="3"/>
    </row>
    <row r="5301" spans="1:17" x14ac:dyDescent="0.2">
      <c r="A5301" s="5">
        <v>2019</v>
      </c>
      <c r="B5301" s="4" t="s">
        <v>695</v>
      </c>
      <c r="C5301" s="5" t="s">
        <v>696</v>
      </c>
      <c r="D5301" s="5">
        <v>3370.6979999999999</v>
      </c>
      <c r="E5301" s="5">
        <v>17576.689999999999</v>
      </c>
      <c r="F5301" s="5">
        <v>6521.0590000000002</v>
      </c>
      <c r="G5301" s="5">
        <v>11608.538</v>
      </c>
      <c r="H5301" s="5">
        <v>5961.9690000000001</v>
      </c>
      <c r="I5301" s="5">
        <v>190.13800000000001</v>
      </c>
      <c r="J5301" s="5">
        <v>18</v>
      </c>
      <c r="K5301" s="5">
        <v>0.56699999999999995</v>
      </c>
      <c r="L5301" s="5">
        <v>1933.425</v>
      </c>
      <c r="M5301" s="5">
        <v>420.49400000000003</v>
      </c>
      <c r="N5301" s="5">
        <v>1512.364</v>
      </c>
      <c r="O5301" s="5">
        <v>201060</v>
      </c>
      <c r="P5301" s="3"/>
      <c r="Q5301" s="3"/>
    </row>
    <row r="5302" spans="1:17" x14ac:dyDescent="0.2">
      <c r="A5302" s="2">
        <v>2004</v>
      </c>
      <c r="B5302" s="1" t="s">
        <v>697</v>
      </c>
      <c r="C5302" s="2" t="s">
        <v>698</v>
      </c>
      <c r="D5302" s="2">
        <v>314.63400000000001</v>
      </c>
      <c r="E5302" s="2">
        <v>10406.897000000001</v>
      </c>
      <c r="F5302" s="2">
        <v>2943.413</v>
      </c>
      <c r="G5302" s="2">
        <v>5884.6229999999996</v>
      </c>
      <c r="H5302" s="2">
        <v>4522.2740000000003</v>
      </c>
      <c r="I5302" s="2">
        <v>212.41800000000001</v>
      </c>
      <c r="J5302" s="2"/>
      <c r="K5302" s="2">
        <v>-0.75800000000000001</v>
      </c>
      <c r="L5302" s="2">
        <v>1599.779</v>
      </c>
      <c r="M5302" s="2">
        <v>602.529</v>
      </c>
      <c r="N5302" s="2">
        <v>986.54100000000005</v>
      </c>
      <c r="O5302" s="2">
        <v>252010</v>
      </c>
      <c r="P5302" s="3"/>
      <c r="Q5302" s="3"/>
    </row>
    <row r="5303" spans="1:17" x14ac:dyDescent="0.2">
      <c r="A5303" s="5">
        <v>2005</v>
      </c>
      <c r="B5303" s="4" t="s">
        <v>697</v>
      </c>
      <c r="C5303" s="5" t="s">
        <v>698</v>
      </c>
      <c r="D5303" s="5">
        <v>1002.268</v>
      </c>
      <c r="E5303" s="5">
        <v>13048.174000000001</v>
      </c>
      <c r="F5303" s="5">
        <v>3415.16</v>
      </c>
      <c r="G5303" s="5">
        <v>7090.8320000000003</v>
      </c>
      <c r="H5303" s="5">
        <v>5957.3419999999996</v>
      </c>
      <c r="I5303" s="5">
        <v>250.02799999999999</v>
      </c>
      <c r="J5303" s="5"/>
      <c r="K5303" s="5">
        <v>-0.35</v>
      </c>
      <c r="L5303" s="5">
        <v>2276.6640000000002</v>
      </c>
      <c r="M5303" s="5">
        <v>840.12599999999998</v>
      </c>
      <c r="N5303" s="5">
        <v>1491.913</v>
      </c>
      <c r="O5303" s="5">
        <v>252010</v>
      </c>
      <c r="P5303" s="3"/>
      <c r="Q5303" s="3"/>
    </row>
    <row r="5304" spans="1:17" x14ac:dyDescent="0.2">
      <c r="A5304" s="2">
        <v>2006</v>
      </c>
      <c r="B5304" s="1" t="s">
        <v>697</v>
      </c>
      <c r="C5304" s="2" t="s">
        <v>698</v>
      </c>
      <c r="D5304" s="2">
        <v>551.29200000000003</v>
      </c>
      <c r="E5304" s="2">
        <v>13176.874</v>
      </c>
      <c r="F5304" s="2">
        <v>3564.8359999999998</v>
      </c>
      <c r="G5304" s="2">
        <v>6599.5129999999999</v>
      </c>
      <c r="H5304" s="2">
        <v>6577.3609999999999</v>
      </c>
      <c r="I5304" s="2">
        <v>290.26100000000002</v>
      </c>
      <c r="J5304" s="2"/>
      <c r="K5304" s="2"/>
      <c r="L5304" s="2">
        <v>1082.7280000000001</v>
      </c>
      <c r="M5304" s="2">
        <v>393.08199999999999</v>
      </c>
      <c r="N5304" s="2">
        <v>687.471</v>
      </c>
      <c r="O5304" s="2">
        <v>252010</v>
      </c>
      <c r="P5304" s="3"/>
      <c r="Q5304" s="3"/>
    </row>
    <row r="5305" spans="1:17" x14ac:dyDescent="0.2">
      <c r="A5305" s="5">
        <v>2007</v>
      </c>
      <c r="B5305" s="4" t="s">
        <v>697</v>
      </c>
      <c r="C5305" s="5" t="s">
        <v>698</v>
      </c>
      <c r="D5305" s="5">
        <v>1060.3109999999999</v>
      </c>
      <c r="E5305" s="5">
        <v>10225.703</v>
      </c>
      <c r="F5305" s="5">
        <v>3487.62</v>
      </c>
      <c r="G5305" s="5">
        <v>5905.51</v>
      </c>
      <c r="H5305" s="5">
        <v>4320.1930000000002</v>
      </c>
      <c r="I5305" s="5">
        <v>260.36399999999998</v>
      </c>
      <c r="J5305" s="5"/>
      <c r="K5305" s="5"/>
      <c r="L5305" s="5">
        <v>-2496.9029999999998</v>
      </c>
      <c r="M5305" s="5">
        <v>-222.48599999999999</v>
      </c>
      <c r="N5305" s="5">
        <v>-2255.7550000000001</v>
      </c>
      <c r="O5305" s="5">
        <v>252010</v>
      </c>
      <c r="P5305" s="3"/>
      <c r="Q5305" s="3"/>
    </row>
    <row r="5306" spans="1:17" x14ac:dyDescent="0.2">
      <c r="A5306" s="2">
        <v>2008</v>
      </c>
      <c r="B5306" s="1" t="s">
        <v>697</v>
      </c>
      <c r="C5306" s="2" t="s">
        <v>698</v>
      </c>
      <c r="D5306" s="2">
        <v>1655.2639999999999</v>
      </c>
      <c r="E5306" s="2">
        <v>7708.4579999999996</v>
      </c>
      <c r="F5306" s="2">
        <v>3187.2559999999999</v>
      </c>
      <c r="G5306" s="2">
        <v>4872.76</v>
      </c>
      <c r="H5306" s="2">
        <v>2835.6979999999999</v>
      </c>
      <c r="I5306" s="2">
        <v>229.13900000000001</v>
      </c>
      <c r="J5306" s="2"/>
      <c r="K5306" s="2"/>
      <c r="L5306" s="2">
        <v>-1682.5989999999999</v>
      </c>
      <c r="M5306" s="2">
        <v>-209.48599999999999</v>
      </c>
      <c r="N5306" s="2">
        <v>-1473.1130000000001</v>
      </c>
      <c r="O5306" s="2">
        <v>252010</v>
      </c>
      <c r="P5306" s="3"/>
      <c r="Q5306" s="3"/>
    </row>
    <row r="5307" spans="1:17" x14ac:dyDescent="0.2">
      <c r="A5307" s="5">
        <v>2009</v>
      </c>
      <c r="B5307" s="4" t="s">
        <v>697</v>
      </c>
      <c r="C5307" s="5" t="s">
        <v>698</v>
      </c>
      <c r="D5307" s="5">
        <v>1890.61</v>
      </c>
      <c r="E5307" s="5">
        <v>10051.222</v>
      </c>
      <c r="F5307" s="5">
        <v>4507.83</v>
      </c>
      <c r="G5307" s="5">
        <v>6856.7820000000002</v>
      </c>
      <c r="H5307" s="5">
        <v>3194.44</v>
      </c>
      <c r="I5307" s="5">
        <v>239.303</v>
      </c>
      <c r="J5307" s="5">
        <v>9.1669999999999998</v>
      </c>
      <c r="K5307" s="5"/>
      <c r="L5307" s="5">
        <v>-1975.1189999999999</v>
      </c>
      <c r="M5307" s="5">
        <v>-792.55200000000002</v>
      </c>
      <c r="N5307" s="5">
        <v>-1182.567</v>
      </c>
      <c r="O5307" s="5">
        <v>252010</v>
      </c>
      <c r="P5307" s="3"/>
      <c r="Q5307" s="3"/>
    </row>
    <row r="5308" spans="1:17" x14ac:dyDescent="0.2">
      <c r="A5308" s="2">
        <v>2010</v>
      </c>
      <c r="B5308" s="1" t="s">
        <v>697</v>
      </c>
      <c r="C5308" s="2" t="s">
        <v>698</v>
      </c>
      <c r="D5308" s="2">
        <v>1495.2260000000001</v>
      </c>
      <c r="E5308" s="2">
        <v>7699.3760000000002</v>
      </c>
      <c r="F5308" s="2">
        <v>3465.5619999999999</v>
      </c>
      <c r="G5308" s="2">
        <v>5564.2089999999998</v>
      </c>
      <c r="H5308" s="2">
        <v>2135.1669999999999</v>
      </c>
      <c r="I5308" s="2">
        <v>268.09100000000001</v>
      </c>
      <c r="J5308" s="2">
        <v>9.5310000000000006</v>
      </c>
      <c r="K5308" s="2">
        <v>0</v>
      </c>
      <c r="L5308" s="2">
        <v>-1234.546</v>
      </c>
      <c r="M5308" s="2">
        <v>-137.81700000000001</v>
      </c>
      <c r="N5308" s="2">
        <v>-1096.729</v>
      </c>
      <c r="O5308" s="2">
        <v>252010</v>
      </c>
      <c r="P5308" s="3"/>
      <c r="Q5308" s="3"/>
    </row>
    <row r="5309" spans="1:17" x14ac:dyDescent="0.2">
      <c r="A5309" s="5">
        <v>2011</v>
      </c>
      <c r="B5309" s="4" t="s">
        <v>697</v>
      </c>
      <c r="C5309" s="5" t="s">
        <v>698</v>
      </c>
      <c r="D5309" s="5">
        <v>1184.931</v>
      </c>
      <c r="E5309" s="5">
        <v>6885.62</v>
      </c>
      <c r="F5309" s="5">
        <v>3126.7840000000001</v>
      </c>
      <c r="G5309" s="5">
        <v>4947.0050000000001</v>
      </c>
      <c r="H5309" s="5">
        <v>1938.615</v>
      </c>
      <c r="I5309" s="5">
        <v>221.071</v>
      </c>
      <c r="J5309" s="5">
        <v>5.0549999999999997</v>
      </c>
      <c r="K5309" s="5">
        <v>0</v>
      </c>
      <c r="L5309" s="5">
        <v>-310.3</v>
      </c>
      <c r="M5309" s="5">
        <v>-99.912000000000006</v>
      </c>
      <c r="N5309" s="5">
        <v>-210.38800000000001</v>
      </c>
      <c r="O5309" s="5">
        <v>252010</v>
      </c>
      <c r="P5309" s="3"/>
      <c r="Q5309" s="3"/>
    </row>
    <row r="5310" spans="1:17" x14ac:dyDescent="0.2">
      <c r="A5310" s="2">
        <v>2012</v>
      </c>
      <c r="B5310" s="1" t="s">
        <v>697</v>
      </c>
      <c r="C5310" s="2" t="s">
        <v>698</v>
      </c>
      <c r="D5310" s="2">
        <v>1476.71</v>
      </c>
      <c r="E5310" s="2">
        <v>6734.4089999999997</v>
      </c>
      <c r="F5310" s="2">
        <v>2542.732</v>
      </c>
      <c r="G5310" s="2">
        <v>4544.7929999999997</v>
      </c>
      <c r="H5310" s="2">
        <v>2189.616</v>
      </c>
      <c r="I5310" s="2">
        <v>201.60300000000001</v>
      </c>
      <c r="J5310" s="2">
        <v>4.9130000000000003</v>
      </c>
      <c r="K5310" s="2">
        <v>0</v>
      </c>
      <c r="L5310" s="2">
        <v>183.554</v>
      </c>
      <c r="M5310" s="2">
        <v>-22.591000000000001</v>
      </c>
      <c r="N5310" s="2">
        <v>206.14500000000001</v>
      </c>
      <c r="O5310" s="2">
        <v>252010</v>
      </c>
      <c r="P5310" s="3"/>
      <c r="Q5310" s="3"/>
    </row>
    <row r="5311" spans="1:17" x14ac:dyDescent="0.2">
      <c r="A5311" s="5">
        <v>2013</v>
      </c>
      <c r="B5311" s="4" t="s">
        <v>697</v>
      </c>
      <c r="C5311" s="5" t="s">
        <v>698</v>
      </c>
      <c r="D5311" s="5">
        <v>1653.0440000000001</v>
      </c>
      <c r="E5311" s="5">
        <v>8734.143</v>
      </c>
      <c r="F5311" s="5">
        <v>2084.2919999999999</v>
      </c>
      <c r="G5311" s="5">
        <v>4085.1909999999998</v>
      </c>
      <c r="H5311" s="5">
        <v>4648.9520000000002</v>
      </c>
      <c r="I5311" s="5">
        <v>154.81899999999999</v>
      </c>
      <c r="J5311" s="5">
        <v>4.3949999999999996</v>
      </c>
      <c r="K5311" s="5">
        <v>0</v>
      </c>
      <c r="L5311" s="5">
        <v>527.822</v>
      </c>
      <c r="M5311" s="5">
        <v>-2092.2939999999999</v>
      </c>
      <c r="N5311" s="5">
        <v>2620.116</v>
      </c>
      <c r="O5311" s="5">
        <v>252010</v>
      </c>
      <c r="P5311" s="3"/>
      <c r="Q5311" s="3"/>
    </row>
    <row r="5312" spans="1:17" x14ac:dyDescent="0.2">
      <c r="A5312" s="2">
        <v>2014</v>
      </c>
      <c r="B5312" s="1" t="s">
        <v>697</v>
      </c>
      <c r="C5312" s="2" t="s">
        <v>698</v>
      </c>
      <c r="D5312" s="2">
        <v>1309.22</v>
      </c>
      <c r="E5312" s="2">
        <v>8569.41</v>
      </c>
      <c r="F5312" s="2">
        <v>1857.9380000000001</v>
      </c>
      <c r="G5312" s="2">
        <v>3764.4560000000001</v>
      </c>
      <c r="H5312" s="2">
        <v>4804.9539999999997</v>
      </c>
      <c r="I5312" s="2">
        <v>132.29300000000001</v>
      </c>
      <c r="J5312" s="2">
        <v>4.6319999999999997</v>
      </c>
      <c r="K5312" s="2">
        <v>0</v>
      </c>
      <c r="L5312" s="2">
        <v>689.75800000000004</v>
      </c>
      <c r="M5312" s="2">
        <v>215.42</v>
      </c>
      <c r="N5312" s="2">
        <v>474.33800000000002</v>
      </c>
      <c r="O5312" s="2">
        <v>252010</v>
      </c>
      <c r="P5312" s="3"/>
      <c r="Q5312" s="3"/>
    </row>
    <row r="5313" spans="1:17" x14ac:dyDescent="0.2">
      <c r="A5313" s="5">
        <v>2015</v>
      </c>
      <c r="B5313" s="4" t="s">
        <v>697</v>
      </c>
      <c r="C5313" s="5" t="s">
        <v>698</v>
      </c>
      <c r="D5313" s="5">
        <v>775.43499999999995</v>
      </c>
      <c r="E5313" s="5">
        <v>8967.16</v>
      </c>
      <c r="F5313" s="5">
        <v>2132.069</v>
      </c>
      <c r="G5313" s="5">
        <v>4207.835</v>
      </c>
      <c r="H5313" s="5">
        <v>4759.3249999999998</v>
      </c>
      <c r="I5313" s="5">
        <v>120.789</v>
      </c>
      <c r="J5313" s="5">
        <v>3.1070000000000002</v>
      </c>
      <c r="K5313" s="5">
        <v>0</v>
      </c>
      <c r="L5313" s="5">
        <v>816.02300000000002</v>
      </c>
      <c r="M5313" s="5">
        <v>321.93299999999999</v>
      </c>
      <c r="N5313" s="5">
        <v>494.09</v>
      </c>
      <c r="O5313" s="5">
        <v>252010</v>
      </c>
      <c r="P5313" s="3"/>
      <c r="Q5313" s="3"/>
    </row>
    <row r="5314" spans="1:17" x14ac:dyDescent="0.2">
      <c r="A5314" s="2">
        <v>2016</v>
      </c>
      <c r="B5314" s="1" t="s">
        <v>697</v>
      </c>
      <c r="C5314" s="2" t="s">
        <v>698</v>
      </c>
      <c r="D5314" s="2">
        <v>723.24800000000005</v>
      </c>
      <c r="E5314" s="2">
        <v>10178.200000000001</v>
      </c>
      <c r="F5314" s="2">
        <v>3138.1729999999998</v>
      </c>
      <c r="G5314" s="2">
        <v>5518.8370000000004</v>
      </c>
      <c r="H5314" s="2">
        <v>4659.3630000000003</v>
      </c>
      <c r="I5314" s="2">
        <v>161.19200000000001</v>
      </c>
      <c r="J5314" s="2">
        <v>3.2360000000000002</v>
      </c>
      <c r="K5314" s="2">
        <v>0</v>
      </c>
      <c r="L5314" s="2">
        <v>933.85</v>
      </c>
      <c r="M5314" s="2">
        <v>331.14699999999999</v>
      </c>
      <c r="N5314" s="2">
        <v>602.70299999999997</v>
      </c>
      <c r="O5314" s="2">
        <v>252010</v>
      </c>
      <c r="P5314" s="3"/>
      <c r="Q5314" s="3"/>
    </row>
    <row r="5315" spans="1:17" x14ac:dyDescent="0.2">
      <c r="A5315" s="5">
        <v>2017</v>
      </c>
      <c r="B5315" s="4" t="s">
        <v>697</v>
      </c>
      <c r="C5315" s="5" t="s">
        <v>698</v>
      </c>
      <c r="D5315" s="5">
        <v>306.16800000000001</v>
      </c>
      <c r="E5315" s="5">
        <v>9686.6489999999994</v>
      </c>
      <c r="F5315" s="5">
        <v>3006.9670000000001</v>
      </c>
      <c r="G5315" s="5">
        <v>5532.6229999999996</v>
      </c>
      <c r="H5315" s="5">
        <v>4154.0259999999998</v>
      </c>
      <c r="I5315" s="5">
        <v>182.22200000000001</v>
      </c>
      <c r="J5315" s="5">
        <v>2.5369999999999999</v>
      </c>
      <c r="K5315" s="5">
        <v>0</v>
      </c>
      <c r="L5315" s="5">
        <v>938.82799999999997</v>
      </c>
      <c r="M5315" s="5">
        <v>491.60700000000003</v>
      </c>
      <c r="N5315" s="5">
        <v>447.221</v>
      </c>
      <c r="O5315" s="5">
        <v>252010</v>
      </c>
      <c r="P5315" s="3"/>
      <c r="Q5315" s="3"/>
    </row>
    <row r="5316" spans="1:17" x14ac:dyDescent="0.2">
      <c r="A5316" s="2">
        <v>2018</v>
      </c>
      <c r="B5316" s="1" t="s">
        <v>697</v>
      </c>
      <c r="C5316" s="2" t="s">
        <v>698</v>
      </c>
      <c r="D5316" s="2">
        <v>1133.7</v>
      </c>
      <c r="E5316" s="2">
        <v>10172.976000000001</v>
      </c>
      <c r="F5316" s="2">
        <v>3028.0659999999998</v>
      </c>
      <c r="G5316" s="2">
        <v>5355.1940000000004</v>
      </c>
      <c r="H5316" s="2">
        <v>4817.7820000000002</v>
      </c>
      <c r="I5316" s="2">
        <v>173.42699999999999</v>
      </c>
      <c r="J5316" s="2">
        <v>7.593</v>
      </c>
      <c r="K5316" s="2">
        <v>0</v>
      </c>
      <c r="L5316" s="2">
        <v>1347.54</v>
      </c>
      <c r="M5316" s="2">
        <v>325.517</v>
      </c>
      <c r="N5316" s="2">
        <v>1022.023</v>
      </c>
      <c r="O5316" s="2">
        <v>252010</v>
      </c>
      <c r="P5316" s="3"/>
      <c r="Q5316" s="3"/>
    </row>
    <row r="5317" spans="1:17" x14ac:dyDescent="0.2">
      <c r="A5317" s="5">
        <v>2019</v>
      </c>
      <c r="B5317" s="4" t="s">
        <v>697</v>
      </c>
      <c r="C5317" s="5" t="s">
        <v>698</v>
      </c>
      <c r="D5317" s="5">
        <v>1251.4559999999999</v>
      </c>
      <c r="E5317" s="5">
        <v>10715.597</v>
      </c>
      <c r="F5317" s="5">
        <v>2856.4479999999999</v>
      </c>
      <c r="G5317" s="5">
        <v>5257.4170000000004</v>
      </c>
      <c r="H5317" s="5">
        <v>5458.18</v>
      </c>
      <c r="I5317" s="5">
        <v>164.69800000000001</v>
      </c>
      <c r="J5317" s="5">
        <v>16.739000000000001</v>
      </c>
      <c r="K5317" s="5">
        <v>0</v>
      </c>
      <c r="L5317" s="5">
        <v>1339.576</v>
      </c>
      <c r="M5317" s="5">
        <v>322.87599999999998</v>
      </c>
      <c r="N5317" s="5">
        <v>1016.7</v>
      </c>
      <c r="O5317" s="5">
        <v>252010</v>
      </c>
      <c r="P5317" s="3"/>
      <c r="Q5317" s="3"/>
    </row>
    <row r="5318" spans="1:17" x14ac:dyDescent="0.2">
      <c r="A5318" s="2">
        <v>2004</v>
      </c>
      <c r="B5318" s="1" t="s">
        <v>699</v>
      </c>
      <c r="C5318" s="2" t="s">
        <v>700</v>
      </c>
      <c r="D5318" s="2">
        <v>213.321</v>
      </c>
      <c r="E5318" s="2">
        <v>2082.7739999999999</v>
      </c>
      <c r="F5318" s="2">
        <v>694.89200000000005</v>
      </c>
      <c r="G5318" s="2">
        <v>1265.204</v>
      </c>
      <c r="H5318" s="2">
        <v>817.57</v>
      </c>
      <c r="I5318" s="2">
        <v>30.076000000000001</v>
      </c>
      <c r="J5318" s="2"/>
      <c r="K5318" s="2"/>
      <c r="L5318" s="2">
        <v>110.91500000000001</v>
      </c>
      <c r="M5318" s="2">
        <v>42.185000000000002</v>
      </c>
      <c r="N5318" s="2">
        <v>68.73</v>
      </c>
      <c r="O5318" s="2">
        <v>151030</v>
      </c>
      <c r="P5318" s="3"/>
      <c r="Q5318" s="3"/>
    </row>
    <row r="5319" spans="1:17" x14ac:dyDescent="0.2">
      <c r="A5319" s="5">
        <v>2005</v>
      </c>
      <c r="B5319" s="4" t="s">
        <v>699</v>
      </c>
      <c r="C5319" s="5" t="s">
        <v>700</v>
      </c>
      <c r="D5319" s="5">
        <v>112.669</v>
      </c>
      <c r="E5319" s="5">
        <v>1973.298</v>
      </c>
      <c r="F5319" s="5">
        <v>695.20299999999997</v>
      </c>
      <c r="G5319" s="5">
        <v>1291.8779999999999</v>
      </c>
      <c r="H5319" s="5">
        <v>681.42</v>
      </c>
      <c r="I5319" s="5">
        <v>37.192</v>
      </c>
      <c r="J5319" s="5">
        <v>5.2</v>
      </c>
      <c r="K5319" s="5"/>
      <c r="L5319" s="5">
        <v>88.034000000000006</v>
      </c>
      <c r="M5319" s="5">
        <v>35.43</v>
      </c>
      <c r="N5319" s="5">
        <v>52.603999999999999</v>
      </c>
      <c r="O5319" s="5">
        <v>151030</v>
      </c>
      <c r="P5319" s="3"/>
      <c r="Q5319" s="3"/>
    </row>
    <row r="5320" spans="1:17" x14ac:dyDescent="0.2">
      <c r="A5320" s="2">
        <v>2006</v>
      </c>
      <c r="B5320" s="1" t="s">
        <v>699</v>
      </c>
      <c r="C5320" s="2" t="s">
        <v>700</v>
      </c>
      <c r="D5320" s="2">
        <v>161.83699999999999</v>
      </c>
      <c r="E5320" s="2">
        <v>1986.9760000000001</v>
      </c>
      <c r="F5320" s="2">
        <v>686.91700000000003</v>
      </c>
      <c r="G5320" s="2">
        <v>1295.2049999999999</v>
      </c>
      <c r="H5320" s="2">
        <v>691.77099999999996</v>
      </c>
      <c r="I5320" s="2">
        <v>39.603000000000002</v>
      </c>
      <c r="J5320" s="2">
        <v>4.8</v>
      </c>
      <c r="K5320" s="2"/>
      <c r="L5320" s="2">
        <v>194.72399999999999</v>
      </c>
      <c r="M5320" s="2">
        <v>69.691999999999993</v>
      </c>
      <c r="N5320" s="2">
        <v>125.032</v>
      </c>
      <c r="O5320" s="2">
        <v>151030</v>
      </c>
      <c r="P5320" s="3"/>
      <c r="Q5320" s="3"/>
    </row>
    <row r="5321" spans="1:17" x14ac:dyDescent="0.2">
      <c r="A5321" s="5">
        <v>2007</v>
      </c>
      <c r="B5321" s="4" t="s">
        <v>699</v>
      </c>
      <c r="C5321" s="5" t="s">
        <v>700</v>
      </c>
      <c r="D5321" s="5">
        <v>228.143</v>
      </c>
      <c r="E5321" s="5">
        <v>2035.857</v>
      </c>
      <c r="F5321" s="5">
        <v>677.24800000000005</v>
      </c>
      <c r="G5321" s="5">
        <v>1274.9960000000001</v>
      </c>
      <c r="H5321" s="5">
        <v>760.86099999999999</v>
      </c>
      <c r="I5321" s="5">
        <v>39.183999999999997</v>
      </c>
      <c r="J5321" s="5">
        <v>9.5</v>
      </c>
      <c r="K5321" s="5"/>
      <c r="L5321" s="5">
        <v>267.86799999999999</v>
      </c>
      <c r="M5321" s="5">
        <v>97.802000000000007</v>
      </c>
      <c r="N5321" s="5">
        <v>170.066</v>
      </c>
      <c r="O5321" s="5">
        <v>151030</v>
      </c>
      <c r="P5321" s="3"/>
      <c r="Q5321" s="3"/>
    </row>
    <row r="5322" spans="1:17" x14ac:dyDescent="0.2">
      <c r="A5322" s="2">
        <v>2008</v>
      </c>
      <c r="B5322" s="1" t="s">
        <v>699</v>
      </c>
      <c r="C5322" s="2" t="s">
        <v>700</v>
      </c>
      <c r="D5322" s="2">
        <v>149.39699999999999</v>
      </c>
      <c r="E5322" s="2">
        <v>1939.741</v>
      </c>
      <c r="F5322" s="2">
        <v>681.13499999999999</v>
      </c>
      <c r="G5322" s="2">
        <v>1255.7919999999999</v>
      </c>
      <c r="H5322" s="2">
        <v>683.94899999999996</v>
      </c>
      <c r="I5322" s="2">
        <v>40.569000000000003</v>
      </c>
      <c r="J5322" s="2">
        <v>5.2</v>
      </c>
      <c r="K5322" s="2"/>
      <c r="L5322" s="2">
        <v>210.143</v>
      </c>
      <c r="M5322" s="2">
        <v>74.534000000000006</v>
      </c>
      <c r="N5322" s="2">
        <v>135.60900000000001</v>
      </c>
      <c r="O5322" s="2">
        <v>151030</v>
      </c>
      <c r="P5322" s="3"/>
      <c r="Q5322" s="3"/>
    </row>
    <row r="5323" spans="1:17" x14ac:dyDescent="0.2">
      <c r="A5323" s="5">
        <v>2009</v>
      </c>
      <c r="B5323" s="4" t="s">
        <v>699</v>
      </c>
      <c r="C5323" s="5" t="s">
        <v>700</v>
      </c>
      <c r="D5323" s="5">
        <v>260.72699999999998</v>
      </c>
      <c r="E5323" s="5">
        <v>2152.84</v>
      </c>
      <c r="F5323" s="5">
        <v>680.87800000000004</v>
      </c>
      <c r="G5323" s="5">
        <v>1253.9949999999999</v>
      </c>
      <c r="H5323" s="5">
        <v>898.84500000000003</v>
      </c>
      <c r="I5323" s="5">
        <v>36.482999999999997</v>
      </c>
      <c r="J5323" s="5">
        <v>0.1</v>
      </c>
      <c r="K5323" s="5"/>
      <c r="L5323" s="5">
        <v>316.971</v>
      </c>
      <c r="M5323" s="5">
        <v>51.076000000000001</v>
      </c>
      <c r="N5323" s="5">
        <v>265.89499999999998</v>
      </c>
      <c r="O5323" s="5">
        <v>151030</v>
      </c>
      <c r="P5323" s="3"/>
      <c r="Q5323" s="3"/>
    </row>
    <row r="5324" spans="1:17" x14ac:dyDescent="0.2">
      <c r="A5324" s="2">
        <v>2010</v>
      </c>
      <c r="B5324" s="1" t="s">
        <v>699</v>
      </c>
      <c r="C5324" s="2" t="s">
        <v>700</v>
      </c>
      <c r="D5324" s="2">
        <v>196.55600000000001</v>
      </c>
      <c r="E5324" s="2">
        <v>2224.2739999999999</v>
      </c>
      <c r="F5324" s="2">
        <v>680.601</v>
      </c>
      <c r="G5324" s="2">
        <v>1215.2729999999999</v>
      </c>
      <c r="H5324" s="2">
        <v>1009.001</v>
      </c>
      <c r="I5324" s="2">
        <v>37.118000000000002</v>
      </c>
      <c r="J5324" s="2">
        <v>0.04</v>
      </c>
      <c r="K5324" s="2"/>
      <c r="L5324" s="2">
        <v>153.10400000000001</v>
      </c>
      <c r="M5324" s="2">
        <v>-52.331000000000003</v>
      </c>
      <c r="N5324" s="2">
        <v>205.435</v>
      </c>
      <c r="O5324" s="2">
        <v>151030</v>
      </c>
      <c r="P5324" s="3"/>
      <c r="Q5324" s="3"/>
    </row>
    <row r="5325" spans="1:17" x14ac:dyDescent="0.2">
      <c r="A5325" s="5">
        <v>2011</v>
      </c>
      <c r="B5325" s="4" t="s">
        <v>699</v>
      </c>
      <c r="C5325" s="5" t="s">
        <v>700</v>
      </c>
      <c r="D5325" s="5">
        <v>156.31299999999999</v>
      </c>
      <c r="E5325" s="5">
        <v>2412.4989999999998</v>
      </c>
      <c r="F5325" s="5">
        <v>830.28</v>
      </c>
      <c r="G5325" s="5">
        <v>1483.5889999999999</v>
      </c>
      <c r="H5325" s="5">
        <v>928.91</v>
      </c>
      <c r="I5325" s="5">
        <v>36.365000000000002</v>
      </c>
      <c r="J5325" s="5">
        <v>0.02</v>
      </c>
      <c r="K5325" s="5"/>
      <c r="L5325" s="5">
        <v>243.50399999999999</v>
      </c>
      <c r="M5325" s="5">
        <v>85.477000000000004</v>
      </c>
      <c r="N5325" s="5">
        <v>158.02699999999999</v>
      </c>
      <c r="O5325" s="5">
        <v>151030</v>
      </c>
      <c r="P5325" s="3"/>
      <c r="Q5325" s="3"/>
    </row>
    <row r="5326" spans="1:17" x14ac:dyDescent="0.2">
      <c r="A5326" s="2">
        <v>2012</v>
      </c>
      <c r="B5326" s="1" t="s">
        <v>699</v>
      </c>
      <c r="C5326" s="2" t="s">
        <v>700</v>
      </c>
      <c r="D5326" s="2">
        <v>207.393</v>
      </c>
      <c r="E5326" s="2">
        <v>2453.768</v>
      </c>
      <c r="F5326" s="2">
        <v>819.49800000000005</v>
      </c>
      <c r="G5326" s="2">
        <v>1484.307</v>
      </c>
      <c r="H5326" s="2">
        <v>969.46100000000001</v>
      </c>
      <c r="I5326" s="2">
        <v>39</v>
      </c>
      <c r="J5326" s="2"/>
      <c r="K5326" s="2"/>
      <c r="L5326" s="2">
        <v>380.55900000000003</v>
      </c>
      <c r="M5326" s="2">
        <v>216.739</v>
      </c>
      <c r="N5326" s="2">
        <v>163.82</v>
      </c>
      <c r="O5326" s="2">
        <v>151030</v>
      </c>
      <c r="P5326" s="3"/>
      <c r="Q5326" s="3"/>
    </row>
    <row r="5327" spans="1:17" x14ac:dyDescent="0.2">
      <c r="A5327" s="5">
        <v>2013</v>
      </c>
      <c r="B5327" s="4" t="s">
        <v>699</v>
      </c>
      <c r="C5327" s="5" t="s">
        <v>700</v>
      </c>
      <c r="D5327" s="5">
        <v>190.96</v>
      </c>
      <c r="E5327" s="5">
        <v>5199.9740000000002</v>
      </c>
      <c r="F5327" s="5">
        <v>2572.7489999999998</v>
      </c>
      <c r="G5327" s="5">
        <v>3886.9589999999998</v>
      </c>
      <c r="H5327" s="5">
        <v>1313.0150000000001</v>
      </c>
      <c r="I5327" s="5">
        <v>48.314999999999998</v>
      </c>
      <c r="J5327" s="5"/>
      <c r="K5327" s="5"/>
      <c r="L5327" s="5">
        <v>415.33199999999999</v>
      </c>
      <c r="M5327" s="5">
        <v>-20.951000000000001</v>
      </c>
      <c r="N5327" s="5">
        <v>436.28300000000002</v>
      </c>
      <c r="O5327" s="5">
        <v>151030</v>
      </c>
      <c r="P5327" s="3"/>
      <c r="Q5327" s="3"/>
    </row>
    <row r="5328" spans="1:17" x14ac:dyDescent="0.2">
      <c r="A5328" s="2">
        <v>2014</v>
      </c>
      <c r="B5328" s="1" t="s">
        <v>699</v>
      </c>
      <c r="C5328" s="2" t="s">
        <v>700</v>
      </c>
      <c r="D5328" s="2">
        <v>124.9</v>
      </c>
      <c r="E5328" s="2">
        <v>5348.5</v>
      </c>
      <c r="F5328" s="2">
        <v>2379.3000000000002</v>
      </c>
      <c r="G5328" s="2">
        <v>3827.1</v>
      </c>
      <c r="H5328" s="2">
        <v>1521.4</v>
      </c>
      <c r="I5328" s="2">
        <v>89.7</v>
      </c>
      <c r="J5328" s="2"/>
      <c r="K5328" s="2"/>
      <c r="L5328" s="2">
        <v>614.29999999999995</v>
      </c>
      <c r="M5328" s="2">
        <v>221.7</v>
      </c>
      <c r="N5328" s="2">
        <v>392.6</v>
      </c>
      <c r="O5328" s="2">
        <v>151030</v>
      </c>
      <c r="P5328" s="3"/>
      <c r="Q5328" s="3"/>
    </row>
    <row r="5329" spans="1:17" x14ac:dyDescent="0.2">
      <c r="A5329" s="5">
        <v>2015</v>
      </c>
      <c r="B5329" s="4" t="s">
        <v>699</v>
      </c>
      <c r="C5329" s="5" t="s">
        <v>700</v>
      </c>
      <c r="D5329" s="5">
        <v>184.2</v>
      </c>
      <c r="E5329" s="5">
        <v>5284.6</v>
      </c>
      <c r="F5329" s="5">
        <v>2332</v>
      </c>
      <c r="G5329" s="5">
        <v>3651.3</v>
      </c>
      <c r="H5329" s="5">
        <v>1633.3</v>
      </c>
      <c r="I5329" s="5">
        <v>87.5</v>
      </c>
      <c r="J5329" s="5"/>
      <c r="K5329" s="5"/>
      <c r="L5329" s="5">
        <v>664.5</v>
      </c>
      <c r="M5329" s="5">
        <v>227.7</v>
      </c>
      <c r="N5329" s="5">
        <v>436.8</v>
      </c>
      <c r="O5329" s="5">
        <v>151030</v>
      </c>
      <c r="P5329" s="3"/>
      <c r="Q5329" s="3"/>
    </row>
    <row r="5330" spans="1:17" x14ac:dyDescent="0.2">
      <c r="A5330" s="2">
        <v>2016</v>
      </c>
      <c r="B5330" s="1" t="s">
        <v>699</v>
      </c>
      <c r="C5330" s="2" t="s">
        <v>700</v>
      </c>
      <c r="D5330" s="2">
        <v>239.3</v>
      </c>
      <c r="E5330" s="2">
        <v>5777</v>
      </c>
      <c r="F5330" s="2">
        <v>2667.4</v>
      </c>
      <c r="G5330" s="2">
        <v>4017.2</v>
      </c>
      <c r="H5330" s="2">
        <v>1759.8</v>
      </c>
      <c r="I5330" s="2">
        <v>94.3</v>
      </c>
      <c r="J5330" s="2"/>
      <c r="K5330" s="2"/>
      <c r="L5330" s="2">
        <v>688.5</v>
      </c>
      <c r="M5330" s="2">
        <v>238.9</v>
      </c>
      <c r="N5330" s="2">
        <v>449.6</v>
      </c>
      <c r="O5330" s="2">
        <v>151030</v>
      </c>
      <c r="P5330" s="3"/>
      <c r="Q5330" s="3"/>
    </row>
    <row r="5331" spans="1:17" x14ac:dyDescent="0.2">
      <c r="A5331" s="5">
        <v>2017</v>
      </c>
      <c r="B5331" s="4" t="s">
        <v>699</v>
      </c>
      <c r="C5331" s="5" t="s">
        <v>700</v>
      </c>
      <c r="D5331" s="5">
        <v>216.9</v>
      </c>
      <c r="E5331" s="5">
        <v>6197.5</v>
      </c>
      <c r="F5331" s="5">
        <v>2650.7</v>
      </c>
      <c r="G5331" s="5">
        <v>4014.9</v>
      </c>
      <c r="H5331" s="5">
        <v>2182.6</v>
      </c>
      <c r="I5331" s="5">
        <v>103.3</v>
      </c>
      <c r="J5331" s="5"/>
      <c r="K5331" s="5"/>
      <c r="L5331" s="5">
        <v>828.6</v>
      </c>
      <c r="M5331" s="5">
        <v>160</v>
      </c>
      <c r="N5331" s="5">
        <v>668.6</v>
      </c>
      <c r="O5331" s="5">
        <v>151030</v>
      </c>
      <c r="P5331" s="3"/>
      <c r="Q5331" s="3"/>
    </row>
    <row r="5332" spans="1:17" x14ac:dyDescent="0.2">
      <c r="A5332" s="2">
        <v>2018</v>
      </c>
      <c r="B5332" s="1" t="s">
        <v>699</v>
      </c>
      <c r="C5332" s="2" t="s">
        <v>700</v>
      </c>
      <c r="D5332" s="2">
        <v>361.5</v>
      </c>
      <c r="E5332" s="2">
        <v>6569.7</v>
      </c>
      <c r="F5332" s="2">
        <v>2502.6999999999998</v>
      </c>
      <c r="G5332" s="2">
        <v>3897.3</v>
      </c>
      <c r="H5332" s="2">
        <v>2672.4</v>
      </c>
      <c r="I5332" s="2">
        <v>99.6</v>
      </c>
      <c r="J5332" s="2"/>
      <c r="K5332" s="2"/>
      <c r="L5332" s="2">
        <v>970.5</v>
      </c>
      <c r="M5332" s="2">
        <v>232.5</v>
      </c>
      <c r="N5332" s="2">
        <v>738</v>
      </c>
      <c r="O5332" s="2">
        <v>151030</v>
      </c>
      <c r="P5332" s="3"/>
      <c r="Q5332" s="3"/>
    </row>
    <row r="5333" spans="1:17" x14ac:dyDescent="0.2">
      <c r="A5333" s="5">
        <v>2019</v>
      </c>
      <c r="B5333" s="4" t="s">
        <v>699</v>
      </c>
      <c r="C5333" s="5" t="s">
        <v>700</v>
      </c>
      <c r="D5333" s="5">
        <v>767.4</v>
      </c>
      <c r="E5333" s="5">
        <v>7235.8</v>
      </c>
      <c r="F5333" s="5">
        <v>2734.5</v>
      </c>
      <c r="G5333" s="5">
        <v>4164.8</v>
      </c>
      <c r="H5333" s="5">
        <v>3071</v>
      </c>
      <c r="I5333" s="5">
        <v>93.5</v>
      </c>
      <c r="J5333" s="5"/>
      <c r="K5333" s="5"/>
      <c r="L5333" s="5">
        <v>917</v>
      </c>
      <c r="M5333" s="5">
        <v>220.6</v>
      </c>
      <c r="N5333" s="5">
        <v>696.4</v>
      </c>
      <c r="O5333" s="5">
        <v>151030</v>
      </c>
      <c r="P5333" s="3"/>
      <c r="Q5333" s="3"/>
    </row>
    <row r="5334" spans="1:17" x14ac:dyDescent="0.2">
      <c r="A5334" s="2">
        <v>2004</v>
      </c>
      <c r="B5334" s="1" t="s">
        <v>701</v>
      </c>
      <c r="C5334" s="2" t="s">
        <v>702</v>
      </c>
      <c r="D5334" s="2">
        <v>197.51300000000001</v>
      </c>
      <c r="E5334" s="2">
        <v>2575.5070000000001</v>
      </c>
      <c r="F5334" s="2">
        <v>369.90699999999998</v>
      </c>
      <c r="G5334" s="2">
        <v>1115.422</v>
      </c>
      <c r="H5334" s="2">
        <v>1460.085</v>
      </c>
      <c r="I5334" s="2">
        <v>37.951999999999998</v>
      </c>
      <c r="J5334" s="2">
        <v>2.3940000000000001</v>
      </c>
      <c r="K5334" s="2"/>
      <c r="L5334" s="2">
        <v>136.74700000000001</v>
      </c>
      <c r="M5334" s="2">
        <v>38.494999999999997</v>
      </c>
      <c r="N5334" s="2">
        <v>96.043000000000006</v>
      </c>
      <c r="O5334" s="2">
        <v>352030</v>
      </c>
      <c r="P5334" s="3"/>
      <c r="Q5334" s="3"/>
    </row>
    <row r="5335" spans="1:17" x14ac:dyDescent="0.2">
      <c r="A5335" s="5">
        <v>2005</v>
      </c>
      <c r="B5335" s="4" t="s">
        <v>701</v>
      </c>
      <c r="C5335" s="5" t="s">
        <v>702</v>
      </c>
      <c r="D5335" s="5">
        <v>502.26400000000001</v>
      </c>
      <c r="E5335" s="5">
        <v>2693.4609999999998</v>
      </c>
      <c r="F5335" s="5">
        <v>243.28200000000001</v>
      </c>
      <c r="G5335" s="5">
        <v>1042.9480000000001</v>
      </c>
      <c r="H5335" s="5">
        <v>1650.5129999999999</v>
      </c>
      <c r="I5335" s="5">
        <v>27.291</v>
      </c>
      <c r="J5335" s="5">
        <v>3.3210000000000002</v>
      </c>
      <c r="K5335" s="5"/>
      <c r="L5335" s="5">
        <v>66.66</v>
      </c>
      <c r="M5335" s="5">
        <v>0.128</v>
      </c>
      <c r="N5335" s="5">
        <v>268.108</v>
      </c>
      <c r="O5335" s="5">
        <v>352030</v>
      </c>
      <c r="P5335" s="3"/>
      <c r="Q5335" s="3"/>
    </row>
    <row r="5336" spans="1:17" x14ac:dyDescent="0.2">
      <c r="A5336" s="2">
        <v>2006</v>
      </c>
      <c r="B5336" s="1" t="s">
        <v>701</v>
      </c>
      <c r="C5336" s="2" t="s">
        <v>702</v>
      </c>
      <c r="D5336" s="2">
        <v>191.059</v>
      </c>
      <c r="E5336" s="2">
        <v>2510.3220000000001</v>
      </c>
      <c r="F5336" s="2">
        <v>151.78100000000001</v>
      </c>
      <c r="G5336" s="2">
        <v>932.59199999999998</v>
      </c>
      <c r="H5336" s="2">
        <v>1577.73</v>
      </c>
      <c r="I5336" s="2">
        <v>9.157</v>
      </c>
      <c r="J5336" s="2">
        <v>9.39</v>
      </c>
      <c r="K5336" s="2"/>
      <c r="L5336" s="2">
        <v>150.73599999999999</v>
      </c>
      <c r="M5336" s="2">
        <v>32.411999999999999</v>
      </c>
      <c r="N5336" s="2">
        <v>119.583</v>
      </c>
      <c r="O5336" s="2">
        <v>352030</v>
      </c>
      <c r="P5336" s="3"/>
      <c r="Q5336" s="3"/>
    </row>
    <row r="5337" spans="1:17" x14ac:dyDescent="0.2">
      <c r="A5337" s="5">
        <v>2007</v>
      </c>
      <c r="B5337" s="4" t="s">
        <v>701</v>
      </c>
      <c r="C5337" s="5" t="s">
        <v>702</v>
      </c>
      <c r="D5337" s="5">
        <v>203.34800000000001</v>
      </c>
      <c r="E5337" s="5">
        <v>2949.337</v>
      </c>
      <c r="F5337" s="5">
        <v>516.07799999999997</v>
      </c>
      <c r="G5337" s="5">
        <v>1374.06</v>
      </c>
      <c r="H5337" s="5">
        <v>1575.277</v>
      </c>
      <c r="I5337" s="5">
        <v>15.324999999999999</v>
      </c>
      <c r="J5337" s="5">
        <v>4.6879999999999997</v>
      </c>
      <c r="K5337" s="5"/>
      <c r="L5337" s="5">
        <v>151.28899999999999</v>
      </c>
      <c r="M5337" s="5">
        <v>17.454999999999998</v>
      </c>
      <c r="N5337" s="5">
        <v>131.68600000000001</v>
      </c>
      <c r="O5337" s="5">
        <v>352030</v>
      </c>
      <c r="P5337" s="3"/>
      <c r="Q5337" s="3"/>
    </row>
    <row r="5338" spans="1:17" x14ac:dyDescent="0.2">
      <c r="A5338" s="2">
        <v>2008</v>
      </c>
      <c r="B5338" s="1" t="s">
        <v>701</v>
      </c>
      <c r="C5338" s="2" t="s">
        <v>702</v>
      </c>
      <c r="D5338" s="2">
        <v>179.11</v>
      </c>
      <c r="E5338" s="2">
        <v>2931.7669999999998</v>
      </c>
      <c r="F5338" s="2">
        <v>509.04</v>
      </c>
      <c r="G5338" s="2">
        <v>1363.8240000000001</v>
      </c>
      <c r="H5338" s="2">
        <v>1567.943</v>
      </c>
      <c r="I5338" s="2">
        <v>25.222000000000001</v>
      </c>
      <c r="J5338" s="2">
        <v>4.0229999999999997</v>
      </c>
      <c r="K5338" s="2"/>
      <c r="L5338" s="2">
        <v>147.36099999999999</v>
      </c>
      <c r="M5338" s="2">
        <v>21.216000000000001</v>
      </c>
      <c r="N5338" s="2">
        <v>126.40900000000001</v>
      </c>
      <c r="O5338" s="2">
        <v>352030</v>
      </c>
      <c r="P5338" s="3"/>
      <c r="Q5338" s="3"/>
    </row>
    <row r="5339" spans="1:17" x14ac:dyDescent="0.2">
      <c r="A5339" s="5">
        <v>2009</v>
      </c>
      <c r="B5339" s="4" t="s">
        <v>701</v>
      </c>
      <c r="C5339" s="5" t="s">
        <v>702</v>
      </c>
      <c r="D5339" s="5">
        <v>179.70699999999999</v>
      </c>
      <c r="E5339" s="5">
        <v>3064.2420000000002</v>
      </c>
      <c r="F5339" s="5">
        <v>558.197</v>
      </c>
      <c r="G5339" s="5">
        <v>1435.2850000000001</v>
      </c>
      <c r="H5339" s="5">
        <v>1628.9570000000001</v>
      </c>
      <c r="I5339" s="5">
        <v>17.155999999999999</v>
      </c>
      <c r="J5339" s="5">
        <v>1.0349999999999999</v>
      </c>
      <c r="K5339" s="5"/>
      <c r="L5339" s="5">
        <v>130.67699999999999</v>
      </c>
      <c r="M5339" s="5">
        <v>37.933</v>
      </c>
      <c r="N5339" s="5">
        <v>85.599000000000004</v>
      </c>
      <c r="O5339" s="5">
        <v>352030</v>
      </c>
      <c r="P5339" s="3"/>
      <c r="Q5339" s="3"/>
    </row>
    <row r="5340" spans="1:17" x14ac:dyDescent="0.2">
      <c r="A5340" s="2">
        <v>2010</v>
      </c>
      <c r="B5340" s="1" t="s">
        <v>701</v>
      </c>
      <c r="C5340" s="2" t="s">
        <v>702</v>
      </c>
      <c r="D5340" s="2">
        <v>420.08600000000001</v>
      </c>
      <c r="E5340" s="2">
        <v>3209.373</v>
      </c>
      <c r="F5340" s="2">
        <v>424</v>
      </c>
      <c r="G5340" s="2">
        <v>1283.5550000000001</v>
      </c>
      <c r="H5340" s="2">
        <v>1925.818</v>
      </c>
      <c r="I5340" s="2">
        <v>15.891</v>
      </c>
      <c r="J5340" s="2">
        <v>0.83199999999999996</v>
      </c>
      <c r="K5340" s="2"/>
      <c r="L5340" s="2">
        <v>161.98400000000001</v>
      </c>
      <c r="M5340" s="2">
        <v>26.062000000000001</v>
      </c>
      <c r="N5340" s="2">
        <v>383.91899999999998</v>
      </c>
      <c r="O5340" s="2">
        <v>352030</v>
      </c>
      <c r="P5340" s="3"/>
      <c r="Q5340" s="3"/>
    </row>
    <row r="5341" spans="1:17" x14ac:dyDescent="0.2">
      <c r="A5341" s="5">
        <v>2011</v>
      </c>
      <c r="B5341" s="4" t="s">
        <v>701</v>
      </c>
      <c r="C5341" s="5" t="s">
        <v>702</v>
      </c>
      <c r="D5341" s="5">
        <v>142.34200000000001</v>
      </c>
      <c r="E5341" s="5">
        <v>3834.1979999999999</v>
      </c>
      <c r="F5341" s="5">
        <v>944.90800000000002</v>
      </c>
      <c r="G5341" s="5">
        <v>1991.982</v>
      </c>
      <c r="H5341" s="5">
        <v>1842.2159999999999</v>
      </c>
      <c r="I5341" s="5">
        <v>24.783000000000001</v>
      </c>
      <c r="J5341" s="5">
        <v>1.8839999999999999</v>
      </c>
      <c r="K5341" s="5"/>
      <c r="L5341" s="5">
        <v>64.353999999999999</v>
      </c>
      <c r="M5341" s="5">
        <v>63.182000000000002</v>
      </c>
      <c r="N5341" s="5">
        <v>7.6550000000000002</v>
      </c>
      <c r="O5341" s="5">
        <v>352030</v>
      </c>
      <c r="P5341" s="3"/>
      <c r="Q5341" s="3"/>
    </row>
    <row r="5342" spans="1:17" x14ac:dyDescent="0.2">
      <c r="A5342" s="2">
        <v>2012</v>
      </c>
      <c r="B5342" s="1" t="s">
        <v>701</v>
      </c>
      <c r="C5342" s="2" t="s">
        <v>702</v>
      </c>
      <c r="D5342" s="2">
        <v>171.44399999999999</v>
      </c>
      <c r="E5342" s="2">
        <v>3901.7620000000002</v>
      </c>
      <c r="F5342" s="2">
        <v>940.596</v>
      </c>
      <c r="G5342" s="2">
        <v>1961.95</v>
      </c>
      <c r="H5342" s="2">
        <v>1939.8119999999999</v>
      </c>
      <c r="I5342" s="2">
        <v>45.786999999999999</v>
      </c>
      <c r="J5342" s="2">
        <v>0.747</v>
      </c>
      <c r="K5342" s="2"/>
      <c r="L5342" s="2">
        <v>50.587000000000003</v>
      </c>
      <c r="M5342" s="2">
        <v>-17.853999999999999</v>
      </c>
      <c r="N5342" s="2">
        <v>69.94</v>
      </c>
      <c r="O5342" s="2">
        <v>352030</v>
      </c>
      <c r="P5342" s="3"/>
      <c r="Q5342" s="3"/>
    </row>
    <row r="5343" spans="1:17" x14ac:dyDescent="0.2">
      <c r="A5343" s="5">
        <v>2013</v>
      </c>
      <c r="B5343" s="4" t="s">
        <v>701</v>
      </c>
      <c r="C5343" s="5" t="s">
        <v>702</v>
      </c>
      <c r="D5343" s="5">
        <v>173.24199999999999</v>
      </c>
      <c r="E5343" s="5">
        <v>3946.712</v>
      </c>
      <c r="F5343" s="5">
        <v>934.72799999999995</v>
      </c>
      <c r="G5343" s="5">
        <v>1952.2249999999999</v>
      </c>
      <c r="H5343" s="5">
        <v>1994.4870000000001</v>
      </c>
      <c r="I5343" s="5">
        <v>46.923999999999999</v>
      </c>
      <c r="J5343" s="5">
        <v>0.65</v>
      </c>
      <c r="K5343" s="5"/>
      <c r="L5343" s="5">
        <v>153.33199999999999</v>
      </c>
      <c r="M5343" s="5">
        <v>-14.592000000000001</v>
      </c>
      <c r="N5343" s="5">
        <v>167.21199999999999</v>
      </c>
      <c r="O5343" s="5">
        <v>352030</v>
      </c>
      <c r="P5343" s="3"/>
      <c r="Q5343" s="3"/>
    </row>
    <row r="5344" spans="1:17" x14ac:dyDescent="0.2">
      <c r="A5344" s="2">
        <v>2014</v>
      </c>
      <c r="B5344" s="1" t="s">
        <v>701</v>
      </c>
      <c r="C5344" s="2" t="s">
        <v>702</v>
      </c>
      <c r="D5344" s="2">
        <v>174.821</v>
      </c>
      <c r="E5344" s="2">
        <v>4134.0749999999998</v>
      </c>
      <c r="F5344" s="2">
        <v>1052.9670000000001</v>
      </c>
      <c r="G5344" s="2">
        <v>2091.973</v>
      </c>
      <c r="H5344" s="2">
        <v>2042.1020000000001</v>
      </c>
      <c r="I5344" s="2">
        <v>36.270000000000003</v>
      </c>
      <c r="J5344" s="2">
        <v>0.66700000000000004</v>
      </c>
      <c r="K5344" s="2"/>
      <c r="L5344" s="2">
        <v>169.60300000000001</v>
      </c>
      <c r="M5344" s="2">
        <v>8.4369999999999994</v>
      </c>
      <c r="N5344" s="2">
        <v>157.77799999999999</v>
      </c>
      <c r="O5344" s="2">
        <v>352030</v>
      </c>
      <c r="P5344" s="3"/>
      <c r="Q5344" s="3"/>
    </row>
    <row r="5345" spans="1:17" x14ac:dyDescent="0.2">
      <c r="A5345" s="5">
        <v>2015</v>
      </c>
      <c r="B5345" s="4" t="s">
        <v>701</v>
      </c>
      <c r="C5345" s="5" t="s">
        <v>702</v>
      </c>
      <c r="D5345" s="5">
        <v>237.93199999999999</v>
      </c>
      <c r="E5345" s="5">
        <v>4166.2950000000001</v>
      </c>
      <c r="F5345" s="5">
        <v>1012.885</v>
      </c>
      <c r="G5345" s="5">
        <v>2055.8539999999998</v>
      </c>
      <c r="H5345" s="5">
        <v>2110.4409999999998</v>
      </c>
      <c r="I5345" s="5">
        <v>37.997</v>
      </c>
      <c r="J5345" s="5">
        <v>0.67300000000000004</v>
      </c>
      <c r="K5345" s="5"/>
      <c r="L5345" s="5">
        <v>244.01499999999999</v>
      </c>
      <c r="M5345" s="5">
        <v>31.327000000000002</v>
      </c>
      <c r="N5345" s="5">
        <v>212.42500000000001</v>
      </c>
      <c r="O5345" s="5">
        <v>352030</v>
      </c>
      <c r="P5345" s="3"/>
      <c r="Q5345" s="3"/>
    </row>
    <row r="5346" spans="1:17" x14ac:dyDescent="0.2">
      <c r="A5346" s="2">
        <v>2016</v>
      </c>
      <c r="B5346" s="1" t="s">
        <v>701</v>
      </c>
      <c r="C5346" s="2" t="s">
        <v>702</v>
      </c>
      <c r="D5346" s="2">
        <v>359.26499999999999</v>
      </c>
      <c r="E5346" s="2">
        <v>4276.683</v>
      </c>
      <c r="F5346" s="2">
        <v>1046.4259999999999</v>
      </c>
      <c r="G5346" s="2">
        <v>2123.1129999999998</v>
      </c>
      <c r="H5346" s="2">
        <v>2153.5700000000002</v>
      </c>
      <c r="I5346" s="2">
        <v>41.527999999999999</v>
      </c>
      <c r="J5346" s="2">
        <v>0.70199999999999996</v>
      </c>
      <c r="K5346" s="2"/>
      <c r="L5346" s="2">
        <v>244.06800000000001</v>
      </c>
      <c r="M5346" s="2">
        <v>28.361999999999998</v>
      </c>
      <c r="N5346" s="2">
        <v>234.29900000000001</v>
      </c>
      <c r="O5346" s="2">
        <v>352030</v>
      </c>
      <c r="P5346" s="3"/>
      <c r="Q5346" s="3"/>
    </row>
    <row r="5347" spans="1:17" x14ac:dyDescent="0.2">
      <c r="A5347" s="5">
        <v>2017</v>
      </c>
      <c r="B5347" s="4" t="s">
        <v>701</v>
      </c>
      <c r="C5347" s="5" t="s">
        <v>702</v>
      </c>
      <c r="D5347" s="5">
        <v>202.13399999999999</v>
      </c>
      <c r="E5347" s="5">
        <v>6091.4629999999997</v>
      </c>
      <c r="F5347" s="5">
        <v>2006.1089999999999</v>
      </c>
      <c r="G5347" s="5">
        <v>3588.2750000000001</v>
      </c>
      <c r="H5347" s="5">
        <v>2503.1880000000001</v>
      </c>
      <c r="I5347" s="5">
        <v>43.94</v>
      </c>
      <c r="J5347" s="5">
        <v>2.5710000000000002</v>
      </c>
      <c r="K5347" s="5"/>
      <c r="L5347" s="5">
        <v>296.71800000000002</v>
      </c>
      <c r="M5347" s="5">
        <v>139.828</v>
      </c>
      <c r="N5347" s="5">
        <v>292.63299999999998</v>
      </c>
      <c r="O5347" s="5">
        <v>352030</v>
      </c>
      <c r="P5347" s="3"/>
      <c r="Q5347" s="3"/>
    </row>
    <row r="5348" spans="1:17" x14ac:dyDescent="0.2">
      <c r="A5348" s="2">
        <v>2018</v>
      </c>
      <c r="B5348" s="1" t="s">
        <v>701</v>
      </c>
      <c r="C5348" s="2" t="s">
        <v>702</v>
      </c>
      <c r="D5348" s="2">
        <v>166.315</v>
      </c>
      <c r="E5348" s="2">
        <v>5975.5219999999999</v>
      </c>
      <c r="F5348" s="2">
        <v>1891.48</v>
      </c>
      <c r="G5348" s="2">
        <v>3390.567</v>
      </c>
      <c r="H5348" s="2">
        <v>2584.9549999999999</v>
      </c>
      <c r="I5348" s="2">
        <v>66.975999999999999</v>
      </c>
      <c r="J5348" s="2">
        <v>1.141</v>
      </c>
      <c r="K5348" s="2"/>
      <c r="L5348" s="2">
        <v>257.68299999999999</v>
      </c>
      <c r="M5348" s="2">
        <v>20.207999999999998</v>
      </c>
      <c r="N5348" s="2">
        <v>237.92699999999999</v>
      </c>
      <c r="O5348" s="2">
        <v>352030</v>
      </c>
      <c r="P5348" s="3"/>
      <c r="Q5348" s="3"/>
    </row>
    <row r="5349" spans="1:17" x14ac:dyDescent="0.2">
      <c r="A5349" s="5">
        <v>2019</v>
      </c>
      <c r="B5349" s="4" t="s">
        <v>701</v>
      </c>
      <c r="C5349" s="5" t="s">
        <v>702</v>
      </c>
      <c r="D5349" s="5">
        <v>191.89400000000001</v>
      </c>
      <c r="E5349" s="5">
        <v>6538.5640000000003</v>
      </c>
      <c r="F5349" s="5">
        <v>2256.9870000000001</v>
      </c>
      <c r="G5349" s="5">
        <v>3724.74</v>
      </c>
      <c r="H5349" s="5">
        <v>2813.8240000000001</v>
      </c>
      <c r="I5349" s="5">
        <v>63.627000000000002</v>
      </c>
      <c r="J5349" s="5">
        <v>1.4950000000000001</v>
      </c>
      <c r="K5349" s="5"/>
      <c r="L5349" s="5">
        <v>237.142</v>
      </c>
      <c r="M5349" s="5">
        <v>9.3889999999999993</v>
      </c>
      <c r="N5349" s="5">
        <v>227.55799999999999</v>
      </c>
      <c r="O5349" s="5">
        <v>352030</v>
      </c>
      <c r="P5349" s="3"/>
      <c r="Q5349" s="3"/>
    </row>
    <row r="5350" spans="1:17" x14ac:dyDescent="0.2">
      <c r="A5350" s="2">
        <v>2004</v>
      </c>
      <c r="B5350" s="1" t="s">
        <v>703</v>
      </c>
      <c r="C5350" s="2" t="s">
        <v>704</v>
      </c>
      <c r="D5350" s="2">
        <v>236.529</v>
      </c>
      <c r="E5350" s="2">
        <v>7097.799</v>
      </c>
      <c r="F5350" s="2">
        <v>3366.2849999999999</v>
      </c>
      <c r="G5350" s="2">
        <v>3929.0329999999999</v>
      </c>
      <c r="H5350" s="2">
        <v>3102.4929999999999</v>
      </c>
      <c r="I5350" s="2">
        <v>190.72200000000001</v>
      </c>
      <c r="J5350" s="2">
        <v>0</v>
      </c>
      <c r="K5350" s="2">
        <v>4.875</v>
      </c>
      <c r="L5350" s="2">
        <v>281.97899999999998</v>
      </c>
      <c r="M5350" s="2">
        <v>43.561999999999998</v>
      </c>
      <c r="N5350" s="2">
        <v>232.79499999999999</v>
      </c>
      <c r="O5350" s="2">
        <v>601010</v>
      </c>
      <c r="P5350" s="3"/>
      <c r="Q5350" s="3"/>
    </row>
    <row r="5351" spans="1:17" x14ac:dyDescent="0.2">
      <c r="A5351" s="5">
        <v>2005</v>
      </c>
      <c r="B5351" s="4" t="s">
        <v>703</v>
      </c>
      <c r="C5351" s="5" t="s">
        <v>704</v>
      </c>
      <c r="D5351" s="5">
        <v>191.71600000000001</v>
      </c>
      <c r="E5351" s="5">
        <v>13114.096</v>
      </c>
      <c r="F5351" s="5">
        <v>6287.88</v>
      </c>
      <c r="G5351" s="5">
        <v>7567.4290000000001</v>
      </c>
      <c r="H5351" s="5">
        <v>5488.0230000000001</v>
      </c>
      <c r="I5351" s="5">
        <v>242.25399999999999</v>
      </c>
      <c r="J5351" s="5">
        <v>0</v>
      </c>
      <c r="K5351" s="5">
        <v>5.2430000000000003</v>
      </c>
      <c r="L5351" s="5">
        <v>349.97699999999998</v>
      </c>
      <c r="M5351" s="5">
        <v>26.891999999999999</v>
      </c>
      <c r="N5351" s="5">
        <v>396.16300000000001</v>
      </c>
      <c r="O5351" s="5">
        <v>601010</v>
      </c>
      <c r="P5351" s="3"/>
      <c r="Q5351" s="3"/>
    </row>
    <row r="5352" spans="1:17" x14ac:dyDescent="0.2">
      <c r="A5352" s="2">
        <v>2006</v>
      </c>
      <c r="B5352" s="1" t="s">
        <v>703</v>
      </c>
      <c r="C5352" s="2" t="s">
        <v>704</v>
      </c>
      <c r="D5352" s="2">
        <v>475.791</v>
      </c>
      <c r="E5352" s="2">
        <v>15903.525</v>
      </c>
      <c r="F5352" s="2">
        <v>8386.8860000000004</v>
      </c>
      <c r="G5352" s="2">
        <v>9452.6779999999999</v>
      </c>
      <c r="H5352" s="2">
        <v>6398.5789999999997</v>
      </c>
      <c r="I5352" s="2">
        <v>391.7</v>
      </c>
      <c r="J5352" s="2">
        <v>0</v>
      </c>
      <c r="K5352" s="2">
        <v>3.4569999999999999</v>
      </c>
      <c r="L5352" s="2">
        <v>751.67499999999995</v>
      </c>
      <c r="M5352" s="2">
        <v>30.527999999999999</v>
      </c>
      <c r="N5352" s="2">
        <v>874.36699999999996</v>
      </c>
      <c r="O5352" s="2">
        <v>601010</v>
      </c>
      <c r="P5352" s="3"/>
      <c r="Q5352" s="3"/>
    </row>
    <row r="5353" spans="1:17" x14ac:dyDescent="0.2">
      <c r="A5353" s="5">
        <v>2007</v>
      </c>
      <c r="B5353" s="4" t="s">
        <v>703</v>
      </c>
      <c r="C5353" s="5" t="s">
        <v>704</v>
      </c>
      <c r="D5353" s="5">
        <v>418.99099999999999</v>
      </c>
      <c r="E5353" s="5">
        <v>19724.034</v>
      </c>
      <c r="F5353" s="5">
        <v>10506.067999999999</v>
      </c>
      <c r="G5353" s="5">
        <v>12208.975</v>
      </c>
      <c r="H5353" s="5">
        <v>7436.3980000000001</v>
      </c>
      <c r="I5353" s="5">
        <v>493.447</v>
      </c>
      <c r="J5353" s="5">
        <v>0</v>
      </c>
      <c r="K5353" s="5">
        <v>6.0030000000000001</v>
      </c>
      <c r="L5353" s="5">
        <v>1062.0409999999999</v>
      </c>
      <c r="M5353" s="5">
        <v>68.899000000000001</v>
      </c>
      <c r="N5353" s="5">
        <v>1074.3399999999999</v>
      </c>
      <c r="O5353" s="5">
        <v>601010</v>
      </c>
      <c r="P5353" s="3"/>
      <c r="Q5353" s="3"/>
    </row>
    <row r="5354" spans="1:17" x14ac:dyDescent="0.2">
      <c r="A5354" s="2">
        <v>2008</v>
      </c>
      <c r="B5354" s="1" t="s">
        <v>703</v>
      </c>
      <c r="C5354" s="2" t="s">
        <v>704</v>
      </c>
      <c r="D5354" s="2">
        <v>174.636</v>
      </c>
      <c r="E5354" s="2">
        <v>19252.216</v>
      </c>
      <c r="F5354" s="2">
        <v>11007.636</v>
      </c>
      <c r="G5354" s="2">
        <v>12807.626</v>
      </c>
      <c r="H5354" s="2">
        <v>6424.7120000000004</v>
      </c>
      <c r="I5354" s="2">
        <v>489.99</v>
      </c>
      <c r="J5354" s="2">
        <v>0</v>
      </c>
      <c r="K5354" s="2">
        <v>3.8370000000000002</v>
      </c>
      <c r="L5354" s="2">
        <v>-123.56</v>
      </c>
      <c r="M5354" s="2">
        <v>68.010999999999996</v>
      </c>
      <c r="N5354" s="2">
        <v>-406.77300000000002</v>
      </c>
      <c r="O5354" s="2">
        <v>601010</v>
      </c>
      <c r="P5354" s="3"/>
      <c r="Q5354" s="3"/>
    </row>
    <row r="5355" spans="1:17" x14ac:dyDescent="0.2">
      <c r="A5355" s="5">
        <v>2009</v>
      </c>
      <c r="B5355" s="4" t="s">
        <v>703</v>
      </c>
      <c r="C5355" s="5" t="s">
        <v>704</v>
      </c>
      <c r="D5355" s="5">
        <v>34.362000000000002</v>
      </c>
      <c r="E5355" s="5">
        <v>16885.415000000001</v>
      </c>
      <c r="F5355" s="5">
        <v>7977.7780000000002</v>
      </c>
      <c r="G5355" s="5">
        <v>8878.1290000000008</v>
      </c>
      <c r="H5355" s="5">
        <v>7987.3239999999996</v>
      </c>
      <c r="I5355" s="5">
        <v>467.51</v>
      </c>
      <c r="J5355" s="5">
        <v>0</v>
      </c>
      <c r="K5355" s="5">
        <v>1.1559999999999999</v>
      </c>
      <c r="L5355" s="5">
        <v>-259.03800000000001</v>
      </c>
      <c r="M5355" s="5">
        <v>5.9749999999999996</v>
      </c>
      <c r="N5355" s="5">
        <v>22.773</v>
      </c>
      <c r="O5355" s="5">
        <v>601010</v>
      </c>
      <c r="P5355" s="3"/>
      <c r="Q5355" s="3"/>
    </row>
    <row r="5356" spans="1:17" x14ac:dyDescent="0.2">
      <c r="A5356" s="2">
        <v>2010</v>
      </c>
      <c r="B5356" s="1" t="s">
        <v>703</v>
      </c>
      <c r="C5356" s="2" t="s">
        <v>704</v>
      </c>
      <c r="D5356" s="2">
        <v>64.715000000000003</v>
      </c>
      <c r="E5356" s="2">
        <v>14902.666999999999</v>
      </c>
      <c r="F5356" s="2">
        <v>6506.0290000000005</v>
      </c>
      <c r="G5356" s="2">
        <v>7382.3119999999999</v>
      </c>
      <c r="H5356" s="2">
        <v>7505.223</v>
      </c>
      <c r="I5356" s="2">
        <v>514.827</v>
      </c>
      <c r="J5356" s="2">
        <v>0</v>
      </c>
      <c r="K5356" s="2">
        <v>4.2999999999999997E-2</v>
      </c>
      <c r="L5356" s="2">
        <v>-1612.443</v>
      </c>
      <c r="M5356" s="2">
        <v>-30.498999999999999</v>
      </c>
      <c r="N5356" s="2">
        <v>-1270.4960000000001</v>
      </c>
      <c r="O5356" s="2">
        <v>601010</v>
      </c>
      <c r="P5356" s="3"/>
      <c r="Q5356" s="3"/>
    </row>
    <row r="5357" spans="1:17" x14ac:dyDescent="0.2">
      <c r="A5357" s="5">
        <v>2011</v>
      </c>
      <c r="B5357" s="4" t="s">
        <v>703</v>
      </c>
      <c r="C5357" s="5" t="s">
        <v>704</v>
      </c>
      <c r="D5357" s="5">
        <v>248.06399999999999</v>
      </c>
      <c r="E5357" s="5">
        <v>27723.912</v>
      </c>
      <c r="F5357" s="5">
        <v>11382.407999999999</v>
      </c>
      <c r="G5357" s="5">
        <v>13268.438</v>
      </c>
      <c r="H5357" s="5">
        <v>13661.638999999999</v>
      </c>
      <c r="I5357" s="5">
        <v>521.38900000000001</v>
      </c>
      <c r="J5357" s="5">
        <v>0</v>
      </c>
      <c r="K5357" s="5">
        <v>-4.524</v>
      </c>
      <c r="L5357" s="5">
        <v>-242.68299999999999</v>
      </c>
      <c r="M5357" s="5">
        <v>1.776</v>
      </c>
      <c r="N5357" s="5">
        <v>-153.41399999999999</v>
      </c>
      <c r="O5357" s="5">
        <v>601010</v>
      </c>
      <c r="P5357" s="3"/>
      <c r="Q5357" s="3"/>
    </row>
    <row r="5358" spans="1:17" x14ac:dyDescent="0.2">
      <c r="A5358" s="2">
        <v>2012</v>
      </c>
      <c r="B5358" s="1" t="s">
        <v>703</v>
      </c>
      <c r="C5358" s="2" t="s">
        <v>704</v>
      </c>
      <c r="D5358" s="2">
        <v>277.73599999999999</v>
      </c>
      <c r="E5358" s="2">
        <v>27310.145</v>
      </c>
      <c r="F5358" s="2">
        <v>11790.794</v>
      </c>
      <c r="G5358" s="2">
        <v>13536.808999999999</v>
      </c>
      <c r="H5358" s="2">
        <v>13069.017</v>
      </c>
      <c r="I5358" s="2">
        <v>560.88099999999997</v>
      </c>
      <c r="J5358" s="2">
        <v>0</v>
      </c>
      <c r="K5358" s="2">
        <v>9.2479999999999993</v>
      </c>
      <c r="L5358" s="2">
        <v>-89.622</v>
      </c>
      <c r="M5358" s="2">
        <v>3.58</v>
      </c>
      <c r="N5358" s="2">
        <v>-39.72</v>
      </c>
      <c r="O5358" s="2">
        <v>601010</v>
      </c>
      <c r="P5358" s="3"/>
      <c r="Q5358" s="3"/>
    </row>
    <row r="5359" spans="1:17" x14ac:dyDescent="0.2">
      <c r="A5359" s="5">
        <v>2013</v>
      </c>
      <c r="B5359" s="4" t="s">
        <v>703</v>
      </c>
      <c r="C5359" s="5" t="s">
        <v>704</v>
      </c>
      <c r="D5359" s="5">
        <v>505.339</v>
      </c>
      <c r="E5359" s="5">
        <v>24572.307000000001</v>
      </c>
      <c r="F5359" s="5">
        <v>9011.2160000000003</v>
      </c>
      <c r="G5359" s="5">
        <v>10395.853999999999</v>
      </c>
      <c r="H5359" s="5">
        <v>13711.101000000001</v>
      </c>
      <c r="I5359" s="5">
        <v>447.28199999999998</v>
      </c>
      <c r="J5359" s="5">
        <v>0</v>
      </c>
      <c r="K5359" s="5">
        <v>10.128</v>
      </c>
      <c r="L5359" s="5">
        <v>336.262</v>
      </c>
      <c r="M5359" s="5">
        <v>106.733</v>
      </c>
      <c r="N5359" s="5">
        <v>342.92099999999999</v>
      </c>
      <c r="O5359" s="5">
        <v>601010</v>
      </c>
      <c r="P5359" s="3"/>
      <c r="Q5359" s="3"/>
    </row>
    <row r="5360" spans="1:17" x14ac:dyDescent="0.2">
      <c r="A5360" s="2">
        <v>2014</v>
      </c>
      <c r="B5360" s="1" t="s">
        <v>703</v>
      </c>
      <c r="C5360" s="2" t="s">
        <v>704</v>
      </c>
      <c r="D5360" s="2">
        <v>350.69200000000001</v>
      </c>
      <c r="E5360" s="2">
        <v>25818.223000000002</v>
      </c>
      <c r="F5360" s="2">
        <v>9380.1990000000005</v>
      </c>
      <c r="G5360" s="2">
        <v>10634.624</v>
      </c>
      <c r="H5360" s="2">
        <v>13975.509</v>
      </c>
      <c r="I5360" s="2">
        <v>370.34199999999998</v>
      </c>
      <c r="J5360" s="2">
        <v>0</v>
      </c>
      <c r="K5360" s="2">
        <v>103.101</v>
      </c>
      <c r="L5360" s="2">
        <v>713.62800000000004</v>
      </c>
      <c r="M5360" s="2">
        <v>-25.655999999999999</v>
      </c>
      <c r="N5360" s="2">
        <v>636.18299999999999</v>
      </c>
      <c r="O5360" s="2">
        <v>601010</v>
      </c>
      <c r="P5360" s="3"/>
      <c r="Q5360" s="3"/>
    </row>
    <row r="5361" spans="1:17" x14ac:dyDescent="0.2">
      <c r="A5361" s="5">
        <v>2015</v>
      </c>
      <c r="B5361" s="4" t="s">
        <v>703</v>
      </c>
      <c r="C5361" s="5" t="s">
        <v>704</v>
      </c>
      <c r="D5361" s="5">
        <v>264.08</v>
      </c>
      <c r="E5361" s="5">
        <v>31394.767</v>
      </c>
      <c r="F5361" s="5">
        <v>11626.831</v>
      </c>
      <c r="G5361" s="5">
        <v>12973.931</v>
      </c>
      <c r="H5361" s="5">
        <v>14667.934999999999</v>
      </c>
      <c r="I5361" s="5">
        <v>362.17099999999999</v>
      </c>
      <c r="J5361" s="5">
        <v>0</v>
      </c>
      <c r="K5361" s="5">
        <v>56.076000000000001</v>
      </c>
      <c r="L5361" s="5">
        <v>948.60500000000002</v>
      </c>
      <c r="M5361" s="5">
        <v>23.09</v>
      </c>
      <c r="N5361" s="5">
        <v>869.43899999999996</v>
      </c>
      <c r="O5361" s="5">
        <v>601010</v>
      </c>
      <c r="P5361" s="3"/>
      <c r="Q5361" s="3"/>
    </row>
    <row r="5362" spans="1:17" x14ac:dyDescent="0.2">
      <c r="A5362" s="2">
        <v>2016</v>
      </c>
      <c r="B5362" s="1" t="s">
        <v>703</v>
      </c>
      <c r="C5362" s="2" t="s">
        <v>704</v>
      </c>
      <c r="D5362" s="2">
        <v>807.31600000000003</v>
      </c>
      <c r="E5362" s="2">
        <v>30249.932000000001</v>
      </c>
      <c r="F5362" s="2">
        <v>10608.294</v>
      </c>
      <c r="G5362" s="2">
        <v>11791.791999999999</v>
      </c>
      <c r="H5362" s="2">
        <v>14991.081</v>
      </c>
      <c r="I5362" s="2">
        <v>367.96100000000001</v>
      </c>
      <c r="J5362" s="2">
        <v>0</v>
      </c>
      <c r="K5362" s="2">
        <v>82.608000000000004</v>
      </c>
      <c r="L5362" s="2">
        <v>1347.104</v>
      </c>
      <c r="M5362" s="2">
        <v>54.564</v>
      </c>
      <c r="N5362" s="2">
        <v>1209.932</v>
      </c>
      <c r="O5362" s="2">
        <v>601010</v>
      </c>
      <c r="P5362" s="3"/>
      <c r="Q5362" s="3"/>
    </row>
    <row r="5363" spans="1:17" x14ac:dyDescent="0.2">
      <c r="A5363" s="5">
        <v>2017</v>
      </c>
      <c r="B5363" s="4" t="s">
        <v>703</v>
      </c>
      <c r="C5363" s="5" t="s">
        <v>704</v>
      </c>
      <c r="D5363" s="5">
        <v>447.04599999999999</v>
      </c>
      <c r="E5363" s="5">
        <v>29481.075000000001</v>
      </c>
      <c r="F5363" s="5">
        <v>9412.6309999999994</v>
      </c>
      <c r="G5363" s="5">
        <v>10775.334000000001</v>
      </c>
      <c r="H5363" s="5">
        <v>15631.157999999999</v>
      </c>
      <c r="I5363" s="5">
        <v>328.97899999999998</v>
      </c>
      <c r="J5363" s="5">
        <v>0</v>
      </c>
      <c r="K5363" s="5">
        <v>108.634</v>
      </c>
      <c r="L5363" s="5">
        <v>1815.568</v>
      </c>
      <c r="M5363" s="5">
        <v>54.609000000000002</v>
      </c>
      <c r="N5363" s="5">
        <v>1652.325</v>
      </c>
      <c r="O5363" s="5">
        <v>601010</v>
      </c>
      <c r="P5363" s="3"/>
      <c r="Q5363" s="3"/>
    </row>
    <row r="5364" spans="1:17" x14ac:dyDescent="0.2">
      <c r="A5364" s="2">
        <v>2018</v>
      </c>
      <c r="B5364" s="1" t="s">
        <v>703</v>
      </c>
      <c r="C5364" s="2" t="s">
        <v>704</v>
      </c>
      <c r="D5364" s="2">
        <v>343.85599999999999</v>
      </c>
      <c r="E5364" s="2">
        <v>38417.663999999997</v>
      </c>
      <c r="F5364" s="2">
        <v>11089.815000000001</v>
      </c>
      <c r="G5364" s="2">
        <v>12616.776</v>
      </c>
      <c r="H5364" s="2">
        <v>22298.093000000001</v>
      </c>
      <c r="I5364" s="2">
        <v>281.59500000000003</v>
      </c>
      <c r="J5364" s="2">
        <v>0</v>
      </c>
      <c r="K5364" s="2">
        <v>173.59899999999999</v>
      </c>
      <c r="L5364" s="2">
        <v>1886.29</v>
      </c>
      <c r="M5364" s="2">
        <v>63.33</v>
      </c>
      <c r="N5364" s="2">
        <v>1649.3610000000001</v>
      </c>
      <c r="O5364" s="2">
        <v>601010</v>
      </c>
      <c r="P5364" s="3"/>
      <c r="Q5364" s="3"/>
    </row>
    <row r="5365" spans="1:17" x14ac:dyDescent="0.2">
      <c r="A5365" s="5">
        <v>2019</v>
      </c>
      <c r="B5365" s="4" t="s">
        <v>703</v>
      </c>
      <c r="C5365" s="5" t="s">
        <v>704</v>
      </c>
      <c r="D5365" s="5">
        <v>1088.855</v>
      </c>
      <c r="E5365" s="5">
        <v>40031.85</v>
      </c>
      <c r="F5365" s="5">
        <v>12377.511</v>
      </c>
      <c r="G5365" s="5">
        <v>13960.066000000001</v>
      </c>
      <c r="H5365" s="5">
        <v>22653.127</v>
      </c>
      <c r="I5365" s="5">
        <v>288.45699999999999</v>
      </c>
      <c r="J5365" s="5">
        <v>0</v>
      </c>
      <c r="K5365" s="5">
        <v>128.887</v>
      </c>
      <c r="L5365" s="5">
        <v>1776.3630000000001</v>
      </c>
      <c r="M5365" s="5">
        <v>74.516999999999996</v>
      </c>
      <c r="N5365" s="5">
        <v>1572.9590000000001</v>
      </c>
      <c r="O5365" s="5">
        <v>601010</v>
      </c>
      <c r="P5365" s="3"/>
      <c r="Q5365" s="3"/>
    </row>
    <row r="5366" spans="1:17" x14ac:dyDescent="0.2">
      <c r="A5366" s="2">
        <v>2006</v>
      </c>
      <c r="B5366" s="1" t="s">
        <v>705</v>
      </c>
      <c r="C5366" s="2" t="s">
        <v>706</v>
      </c>
      <c r="D5366" s="2">
        <v>1676</v>
      </c>
      <c r="E5366" s="2">
        <v>26120</v>
      </c>
      <c r="F5366" s="2">
        <v>2367</v>
      </c>
      <c r="G5366" s="2">
        <v>11853</v>
      </c>
      <c r="H5366" s="2">
        <v>14267</v>
      </c>
      <c r="I5366" s="2">
        <v>371</v>
      </c>
      <c r="J5366" s="2">
        <v>229</v>
      </c>
      <c r="K5366" s="2">
        <v>251</v>
      </c>
      <c r="L5366" s="2">
        <v>8226</v>
      </c>
      <c r="M5366" s="2">
        <v>1829</v>
      </c>
      <c r="N5366" s="2">
        <v>6146</v>
      </c>
      <c r="O5366" s="2">
        <v>302030</v>
      </c>
      <c r="P5366" s="3"/>
      <c r="Q5366" s="3"/>
    </row>
    <row r="5367" spans="1:17" x14ac:dyDescent="0.2">
      <c r="A5367" s="5">
        <v>2007</v>
      </c>
      <c r="B5367" s="4" t="s">
        <v>705</v>
      </c>
      <c r="C5367" s="5" t="s">
        <v>706</v>
      </c>
      <c r="D5367" s="5">
        <v>1656</v>
      </c>
      <c r="E5367" s="5">
        <v>32043</v>
      </c>
      <c r="F5367" s="5">
        <v>5669</v>
      </c>
      <c r="G5367" s="5">
        <v>16642</v>
      </c>
      <c r="H5367" s="5">
        <v>15401</v>
      </c>
      <c r="I5367" s="5">
        <v>268</v>
      </c>
      <c r="J5367" s="5">
        <v>258</v>
      </c>
      <c r="K5367" s="5">
        <v>273</v>
      </c>
      <c r="L5367" s="5">
        <v>8863</v>
      </c>
      <c r="M5367" s="5">
        <v>2564</v>
      </c>
      <c r="N5367" s="5">
        <v>6026</v>
      </c>
      <c r="O5367" s="5">
        <v>302030</v>
      </c>
      <c r="P5367" s="3"/>
      <c r="Q5367" s="3"/>
    </row>
    <row r="5368" spans="1:17" x14ac:dyDescent="0.2">
      <c r="A5368" s="2">
        <v>2008</v>
      </c>
      <c r="B5368" s="1" t="s">
        <v>705</v>
      </c>
      <c r="C5368" s="2" t="s">
        <v>706</v>
      </c>
      <c r="D5368" s="2">
        <v>1531</v>
      </c>
      <c r="E5368" s="2">
        <v>32972</v>
      </c>
      <c r="F5368" s="2">
        <v>11586</v>
      </c>
      <c r="G5368" s="2">
        <v>25472</v>
      </c>
      <c r="H5368" s="2">
        <v>7500</v>
      </c>
      <c r="I5368" s="2">
        <v>528</v>
      </c>
      <c r="J5368" s="2">
        <v>217</v>
      </c>
      <c r="K5368" s="2">
        <v>260</v>
      </c>
      <c r="L5368" s="2">
        <v>9937</v>
      </c>
      <c r="M5368" s="2">
        <v>2787</v>
      </c>
      <c r="N5368" s="2">
        <v>6890</v>
      </c>
      <c r="O5368" s="2">
        <v>302030</v>
      </c>
      <c r="P5368" s="3"/>
      <c r="Q5368" s="3"/>
    </row>
    <row r="5369" spans="1:17" x14ac:dyDescent="0.2">
      <c r="A5369" s="5">
        <v>2009</v>
      </c>
      <c r="B5369" s="4" t="s">
        <v>705</v>
      </c>
      <c r="C5369" s="5" t="s">
        <v>706</v>
      </c>
      <c r="D5369" s="5">
        <v>1540</v>
      </c>
      <c r="E5369" s="5">
        <v>34552</v>
      </c>
      <c r="F5369" s="5">
        <v>13754</v>
      </c>
      <c r="G5369" s="5">
        <v>28407</v>
      </c>
      <c r="H5369" s="5">
        <v>5716</v>
      </c>
      <c r="I5369" s="5">
        <v>905</v>
      </c>
      <c r="J5369" s="5">
        <v>108</v>
      </c>
      <c r="K5369" s="5">
        <v>210</v>
      </c>
      <c r="L5369" s="5">
        <v>9243</v>
      </c>
      <c r="M5369" s="5">
        <v>2691</v>
      </c>
      <c r="N5369" s="5">
        <v>6342</v>
      </c>
      <c r="O5369" s="5">
        <v>302030</v>
      </c>
      <c r="P5369" s="3"/>
      <c r="Q5369" s="3"/>
    </row>
    <row r="5370" spans="1:17" x14ac:dyDescent="0.2">
      <c r="A5370" s="2">
        <v>2010</v>
      </c>
      <c r="B5370" s="1" t="s">
        <v>705</v>
      </c>
      <c r="C5370" s="2" t="s">
        <v>706</v>
      </c>
      <c r="D5370" s="2">
        <v>1703</v>
      </c>
      <c r="E5370" s="2">
        <v>35050</v>
      </c>
      <c r="F5370" s="2">
        <v>14755</v>
      </c>
      <c r="G5370" s="2">
        <v>29929</v>
      </c>
      <c r="H5370" s="2">
        <v>3506</v>
      </c>
      <c r="I5370" s="2">
        <v>974</v>
      </c>
      <c r="J5370" s="2">
        <v>98</v>
      </c>
      <c r="K5370" s="2">
        <v>239</v>
      </c>
      <c r="L5370" s="2">
        <v>10324</v>
      </c>
      <c r="M5370" s="2">
        <v>2826</v>
      </c>
      <c r="N5370" s="2">
        <v>7259</v>
      </c>
      <c r="O5370" s="2">
        <v>302030</v>
      </c>
      <c r="P5370" s="3"/>
      <c r="Q5370" s="3"/>
    </row>
    <row r="5371" spans="1:17" x14ac:dyDescent="0.2">
      <c r="A5371" s="5">
        <v>2011</v>
      </c>
      <c r="B5371" s="4" t="s">
        <v>705</v>
      </c>
      <c r="C5371" s="5" t="s">
        <v>706</v>
      </c>
      <c r="D5371" s="5">
        <v>2550</v>
      </c>
      <c r="E5371" s="5">
        <v>35488</v>
      </c>
      <c r="F5371" s="5">
        <v>17034</v>
      </c>
      <c r="G5371" s="5">
        <v>33725</v>
      </c>
      <c r="H5371" s="5">
        <v>229</v>
      </c>
      <c r="I5371" s="5">
        <v>934</v>
      </c>
      <c r="J5371" s="5">
        <v>134</v>
      </c>
      <c r="K5371" s="5">
        <v>288</v>
      </c>
      <c r="L5371" s="5">
        <v>12532</v>
      </c>
      <c r="M5371" s="5">
        <v>3653</v>
      </c>
      <c r="N5371" s="5">
        <v>8591</v>
      </c>
      <c r="O5371" s="5">
        <v>302030</v>
      </c>
      <c r="P5371" s="3"/>
      <c r="Q5371" s="3"/>
    </row>
    <row r="5372" spans="1:17" x14ac:dyDescent="0.2">
      <c r="A5372" s="2">
        <v>2012</v>
      </c>
      <c r="B5372" s="1" t="s">
        <v>705</v>
      </c>
      <c r="C5372" s="2" t="s">
        <v>706</v>
      </c>
      <c r="D5372" s="2">
        <v>2983</v>
      </c>
      <c r="E5372" s="2">
        <v>37670</v>
      </c>
      <c r="F5372" s="2">
        <v>20420</v>
      </c>
      <c r="G5372" s="2">
        <v>39523</v>
      </c>
      <c r="H5372" s="2">
        <v>-3476</v>
      </c>
      <c r="I5372" s="2">
        <v>1007</v>
      </c>
      <c r="J5372" s="2">
        <v>148</v>
      </c>
      <c r="K5372" s="2">
        <v>354</v>
      </c>
      <c r="L5372" s="2">
        <v>12987</v>
      </c>
      <c r="M5372" s="2">
        <v>3833</v>
      </c>
      <c r="N5372" s="2">
        <v>8800</v>
      </c>
      <c r="O5372" s="2">
        <v>302030</v>
      </c>
      <c r="P5372" s="3"/>
      <c r="Q5372" s="3"/>
    </row>
    <row r="5373" spans="1:17" x14ac:dyDescent="0.2">
      <c r="A5373" s="5">
        <v>2013</v>
      </c>
      <c r="B5373" s="4" t="s">
        <v>705</v>
      </c>
      <c r="C5373" s="5" t="s">
        <v>706</v>
      </c>
      <c r="D5373" s="5">
        <v>2154</v>
      </c>
      <c r="E5373" s="5">
        <v>38168</v>
      </c>
      <c r="F5373" s="5">
        <v>25278</v>
      </c>
      <c r="G5373" s="5">
        <v>44442</v>
      </c>
      <c r="H5373" s="5">
        <v>-7766</v>
      </c>
      <c r="I5373" s="5">
        <v>1104</v>
      </c>
      <c r="J5373" s="5">
        <v>131</v>
      </c>
      <c r="K5373" s="5">
        <v>274</v>
      </c>
      <c r="L5373" s="5">
        <v>12520</v>
      </c>
      <c r="M5373" s="5">
        <v>3670</v>
      </c>
      <c r="N5373" s="5">
        <v>8576</v>
      </c>
      <c r="O5373" s="5">
        <v>302030</v>
      </c>
      <c r="P5373" s="3"/>
      <c r="Q5373" s="3"/>
    </row>
    <row r="5374" spans="1:17" x14ac:dyDescent="0.2">
      <c r="A5374" s="2">
        <v>2014</v>
      </c>
      <c r="B5374" s="1" t="s">
        <v>705</v>
      </c>
      <c r="C5374" s="2" t="s">
        <v>706</v>
      </c>
      <c r="D5374" s="2">
        <v>1682</v>
      </c>
      <c r="E5374" s="2">
        <v>35187</v>
      </c>
      <c r="F5374" s="2">
        <v>28247</v>
      </c>
      <c r="G5374" s="2">
        <v>46390</v>
      </c>
      <c r="H5374" s="2">
        <v>-12629</v>
      </c>
      <c r="I5374" s="2">
        <v>1170</v>
      </c>
      <c r="J5374" s="2">
        <v>118</v>
      </c>
      <c r="K5374" s="2">
        <v>165</v>
      </c>
      <c r="L5374" s="2">
        <v>10755</v>
      </c>
      <c r="M5374" s="2">
        <v>3097</v>
      </c>
      <c r="N5374" s="2">
        <v>7493</v>
      </c>
      <c r="O5374" s="2">
        <v>302030</v>
      </c>
      <c r="P5374" s="3"/>
      <c r="Q5374" s="3"/>
    </row>
    <row r="5375" spans="1:17" x14ac:dyDescent="0.2">
      <c r="A5375" s="5">
        <v>2015</v>
      </c>
      <c r="B5375" s="4" t="s">
        <v>705</v>
      </c>
      <c r="C5375" s="5" t="s">
        <v>706</v>
      </c>
      <c r="D5375" s="5">
        <v>3417</v>
      </c>
      <c r="E5375" s="5">
        <v>33956</v>
      </c>
      <c r="F5375" s="5">
        <v>27655</v>
      </c>
      <c r="G5375" s="5">
        <v>45432</v>
      </c>
      <c r="H5375" s="5">
        <v>-13244</v>
      </c>
      <c r="I5375" s="5">
        <v>1132</v>
      </c>
      <c r="J5375" s="5">
        <v>124</v>
      </c>
      <c r="K5375" s="5">
        <v>159</v>
      </c>
      <c r="L5375" s="5">
        <v>9720</v>
      </c>
      <c r="M5375" s="5">
        <v>2688</v>
      </c>
      <c r="N5375" s="5">
        <v>6873</v>
      </c>
      <c r="O5375" s="5">
        <v>302030</v>
      </c>
      <c r="P5375" s="3"/>
      <c r="Q5375" s="3"/>
    </row>
    <row r="5376" spans="1:17" x14ac:dyDescent="0.2">
      <c r="A5376" s="2">
        <v>2016</v>
      </c>
      <c r="B5376" s="1" t="s">
        <v>705</v>
      </c>
      <c r="C5376" s="2" t="s">
        <v>706</v>
      </c>
      <c r="D5376" s="2">
        <v>4239</v>
      </c>
      <c r="E5376" s="2">
        <v>36851</v>
      </c>
      <c r="F5376" s="2">
        <v>28424</v>
      </c>
      <c r="G5376" s="2">
        <v>47751</v>
      </c>
      <c r="H5376" s="2">
        <v>-12688</v>
      </c>
      <c r="I5376" s="2">
        <v>1069</v>
      </c>
      <c r="J5376" s="2">
        <v>178</v>
      </c>
      <c r="K5376" s="2">
        <v>283</v>
      </c>
      <c r="L5376" s="2">
        <v>10018</v>
      </c>
      <c r="M5376" s="2">
        <v>2768</v>
      </c>
      <c r="N5376" s="2">
        <v>6967</v>
      </c>
      <c r="O5376" s="2">
        <v>302030</v>
      </c>
      <c r="P5376" s="3"/>
      <c r="Q5376" s="3"/>
    </row>
    <row r="5377" spans="1:17" x14ac:dyDescent="0.2">
      <c r="A5377" s="5">
        <v>2017</v>
      </c>
      <c r="B5377" s="4" t="s">
        <v>705</v>
      </c>
      <c r="C5377" s="5" t="s">
        <v>706</v>
      </c>
      <c r="D5377" s="5">
        <v>8476</v>
      </c>
      <c r="E5377" s="5">
        <v>42968</v>
      </c>
      <c r="F5377" s="5">
        <v>33840</v>
      </c>
      <c r="G5377" s="5">
        <v>53198</v>
      </c>
      <c r="H5377" s="5">
        <v>-12086</v>
      </c>
      <c r="I5377" s="5">
        <v>1097</v>
      </c>
      <c r="J5377" s="5">
        <v>182</v>
      </c>
      <c r="K5377" s="5">
        <v>306</v>
      </c>
      <c r="L5377" s="5">
        <v>10648</v>
      </c>
      <c r="M5377" s="5">
        <v>4307</v>
      </c>
      <c r="N5377" s="5">
        <v>6035</v>
      </c>
      <c r="O5377" s="5">
        <v>302030</v>
      </c>
      <c r="P5377" s="3"/>
      <c r="Q5377" s="3"/>
    </row>
    <row r="5378" spans="1:17" x14ac:dyDescent="0.2">
      <c r="A5378" s="2">
        <v>2018</v>
      </c>
      <c r="B5378" s="1" t="s">
        <v>705</v>
      </c>
      <c r="C5378" s="2" t="s">
        <v>706</v>
      </c>
      <c r="D5378" s="2">
        <v>6620</v>
      </c>
      <c r="E5378" s="2">
        <v>39801</v>
      </c>
      <c r="F5378" s="2">
        <v>31029</v>
      </c>
      <c r="G5378" s="2">
        <v>50540</v>
      </c>
      <c r="H5378" s="2">
        <v>-12459</v>
      </c>
      <c r="I5378" s="2">
        <v>855</v>
      </c>
      <c r="J5378" s="2">
        <v>190</v>
      </c>
      <c r="K5378" s="2">
        <v>375</v>
      </c>
      <c r="L5378" s="2">
        <v>10731</v>
      </c>
      <c r="M5378" s="2">
        <v>2445</v>
      </c>
      <c r="N5378" s="2">
        <v>7911</v>
      </c>
      <c r="O5378" s="2">
        <v>302030</v>
      </c>
      <c r="P5378" s="3"/>
      <c r="Q5378" s="3"/>
    </row>
    <row r="5379" spans="1:17" x14ac:dyDescent="0.2">
      <c r="A5379" s="5">
        <v>2019</v>
      </c>
      <c r="B5379" s="4" t="s">
        <v>705</v>
      </c>
      <c r="C5379" s="5" t="s">
        <v>706</v>
      </c>
      <c r="D5379" s="5">
        <v>6865</v>
      </c>
      <c r="E5379" s="5">
        <v>42875</v>
      </c>
      <c r="F5379" s="5">
        <v>31470</v>
      </c>
      <c r="G5379" s="5">
        <v>52474</v>
      </c>
      <c r="H5379" s="5">
        <v>-11577</v>
      </c>
      <c r="I5379" s="5">
        <v>796</v>
      </c>
      <c r="J5379" s="5">
        <v>226</v>
      </c>
      <c r="K5379" s="5">
        <v>543</v>
      </c>
      <c r="L5379" s="5">
        <v>10021</v>
      </c>
      <c r="M5379" s="5">
        <v>2293</v>
      </c>
      <c r="N5379" s="5">
        <v>7185</v>
      </c>
      <c r="O5379" s="5">
        <v>302030</v>
      </c>
      <c r="P5379" s="3"/>
      <c r="Q5379" s="3"/>
    </row>
    <row r="5380" spans="1:17" x14ac:dyDescent="0.2">
      <c r="A5380" s="2">
        <v>2004</v>
      </c>
      <c r="B5380" s="1" t="s">
        <v>707</v>
      </c>
      <c r="C5380" s="2" t="s">
        <v>708</v>
      </c>
      <c r="D5380" s="2">
        <v>4865</v>
      </c>
      <c r="E5380" s="2">
        <v>79723</v>
      </c>
      <c r="F5380" s="2"/>
      <c r="G5380" s="2">
        <v>71746</v>
      </c>
      <c r="H5380" s="2">
        <v>7473</v>
      </c>
      <c r="I5380" s="2"/>
      <c r="J5380" s="2"/>
      <c r="K5380" s="2">
        <v>10</v>
      </c>
      <c r="L5380" s="2">
        <v>1745</v>
      </c>
      <c r="M5380" s="2">
        <v>538</v>
      </c>
      <c r="N5380" s="2">
        <v>1197</v>
      </c>
      <c r="O5380" s="2">
        <v>401010</v>
      </c>
      <c r="P5380" s="3"/>
      <c r="Q5380" s="3"/>
    </row>
    <row r="5381" spans="1:17" x14ac:dyDescent="0.2">
      <c r="A5381" s="5">
        <v>2005</v>
      </c>
      <c r="B5381" s="4" t="s">
        <v>707</v>
      </c>
      <c r="C5381" s="5" t="s">
        <v>708</v>
      </c>
      <c r="D5381" s="5">
        <v>3868</v>
      </c>
      <c r="E5381" s="5">
        <v>91954</v>
      </c>
      <c r="F5381" s="5"/>
      <c r="G5381" s="5">
        <v>82801</v>
      </c>
      <c r="H5381" s="5">
        <v>8563</v>
      </c>
      <c r="I5381" s="5"/>
      <c r="J5381" s="5"/>
      <c r="K5381" s="5">
        <v>33</v>
      </c>
      <c r="L5381" s="5">
        <v>1962</v>
      </c>
      <c r="M5381" s="5">
        <v>604</v>
      </c>
      <c r="N5381" s="5">
        <v>1325</v>
      </c>
      <c r="O5381" s="5">
        <v>401010</v>
      </c>
      <c r="P5381" s="3"/>
      <c r="Q5381" s="3"/>
    </row>
    <row r="5382" spans="1:17" x14ac:dyDescent="0.2">
      <c r="A5382" s="2">
        <v>2006</v>
      </c>
      <c r="B5382" s="1" t="s">
        <v>707</v>
      </c>
      <c r="C5382" s="2" t="s">
        <v>708</v>
      </c>
      <c r="D5382" s="2">
        <v>5286</v>
      </c>
      <c r="E5382" s="2">
        <v>101820</v>
      </c>
      <c r="F5382" s="2"/>
      <c r="G5382" s="2">
        <v>90147</v>
      </c>
      <c r="H5382" s="2">
        <v>10788</v>
      </c>
      <c r="I5382" s="2"/>
      <c r="J5382" s="2"/>
      <c r="K5382" s="2">
        <v>47</v>
      </c>
      <c r="L5382" s="2">
        <v>4005</v>
      </c>
      <c r="M5382" s="2">
        <v>1363</v>
      </c>
      <c r="N5382" s="2">
        <v>2595</v>
      </c>
      <c r="O5382" s="2">
        <v>401010</v>
      </c>
      <c r="P5382" s="3"/>
      <c r="Q5382" s="3"/>
    </row>
    <row r="5383" spans="1:17" x14ac:dyDescent="0.2">
      <c r="A5383" s="5">
        <v>2007</v>
      </c>
      <c r="B5383" s="4" t="s">
        <v>707</v>
      </c>
      <c r="C5383" s="5" t="s">
        <v>708</v>
      </c>
      <c r="D5383" s="5">
        <v>6296</v>
      </c>
      <c r="E5383" s="5">
        <v>138920</v>
      </c>
      <c r="F5383" s="5"/>
      <c r="G5383" s="5">
        <v>122412</v>
      </c>
      <c r="H5383" s="5">
        <v>14854</v>
      </c>
      <c r="I5383" s="5"/>
      <c r="J5383" s="5"/>
      <c r="K5383" s="5">
        <v>0</v>
      </c>
      <c r="L5383" s="5">
        <v>2094</v>
      </c>
      <c r="M5383" s="5">
        <v>627</v>
      </c>
      <c r="N5383" s="5">
        <v>1467</v>
      </c>
      <c r="O5383" s="5">
        <v>401010</v>
      </c>
      <c r="P5383" s="3"/>
      <c r="Q5383" s="3"/>
    </row>
    <row r="5384" spans="1:17" x14ac:dyDescent="0.2">
      <c r="A5384" s="2">
        <v>2008</v>
      </c>
      <c r="B5384" s="1" t="s">
        <v>707</v>
      </c>
      <c r="C5384" s="2" t="s">
        <v>708</v>
      </c>
      <c r="D5384" s="2">
        <v>22211</v>
      </c>
      <c r="E5384" s="2">
        <v>291081</v>
      </c>
      <c r="F5384" s="2"/>
      <c r="G5384" s="2">
        <v>263433</v>
      </c>
      <c r="H5384" s="2">
        <v>25422</v>
      </c>
      <c r="I5384" s="2"/>
      <c r="J5384" s="2"/>
      <c r="K5384" s="2">
        <v>0</v>
      </c>
      <c r="L5384" s="2">
        <v>1243</v>
      </c>
      <c r="M5384" s="2">
        <v>361</v>
      </c>
      <c r="N5384" s="2">
        <v>882</v>
      </c>
      <c r="O5384" s="2">
        <v>401010</v>
      </c>
      <c r="P5384" s="3"/>
      <c r="Q5384" s="3"/>
    </row>
    <row r="5385" spans="1:17" x14ac:dyDescent="0.2">
      <c r="A5385" s="5">
        <v>2009</v>
      </c>
      <c r="B5385" s="4" t="s">
        <v>707</v>
      </c>
      <c r="C5385" s="5" t="s">
        <v>708</v>
      </c>
      <c r="D5385" s="5">
        <v>11166</v>
      </c>
      <c r="E5385" s="5">
        <v>269863</v>
      </c>
      <c r="F5385" s="5"/>
      <c r="G5385" s="5">
        <v>237296</v>
      </c>
      <c r="H5385" s="5">
        <v>29942</v>
      </c>
      <c r="I5385" s="5"/>
      <c r="J5385" s="5"/>
      <c r="K5385" s="5">
        <v>-44</v>
      </c>
      <c r="L5385" s="5">
        <v>3225</v>
      </c>
      <c r="M5385" s="5">
        <v>867</v>
      </c>
      <c r="N5385" s="5">
        <v>2447</v>
      </c>
      <c r="O5385" s="5">
        <v>401010</v>
      </c>
      <c r="P5385" s="3"/>
      <c r="Q5385" s="3"/>
    </row>
    <row r="5386" spans="1:17" x14ac:dyDescent="0.2">
      <c r="A5386" s="2">
        <v>2010</v>
      </c>
      <c r="B5386" s="1" t="s">
        <v>707</v>
      </c>
      <c r="C5386" s="2" t="s">
        <v>708</v>
      </c>
      <c r="D5386" s="2">
        <v>8611</v>
      </c>
      <c r="E5386" s="2">
        <v>264284</v>
      </c>
      <c r="F5386" s="2"/>
      <c r="G5386" s="2">
        <v>231446</v>
      </c>
      <c r="H5386" s="2">
        <v>30242</v>
      </c>
      <c r="I5386" s="2"/>
      <c r="J5386" s="2"/>
      <c r="K5386" s="2">
        <v>-15</v>
      </c>
      <c r="L5386" s="2">
        <v>4061</v>
      </c>
      <c r="M5386" s="2">
        <v>1037</v>
      </c>
      <c r="N5386" s="2">
        <v>3412</v>
      </c>
      <c r="O5386" s="2">
        <v>401010</v>
      </c>
      <c r="P5386" s="3"/>
      <c r="Q5386" s="3"/>
    </row>
    <row r="5387" spans="1:17" x14ac:dyDescent="0.2">
      <c r="A5387" s="5">
        <v>2011</v>
      </c>
      <c r="B5387" s="4" t="s">
        <v>707</v>
      </c>
      <c r="C5387" s="5" t="s">
        <v>708</v>
      </c>
      <c r="D5387" s="5">
        <v>7479</v>
      </c>
      <c r="E5387" s="5">
        <v>271205</v>
      </c>
      <c r="F5387" s="5"/>
      <c r="G5387" s="5">
        <v>233959</v>
      </c>
      <c r="H5387" s="5">
        <v>34053</v>
      </c>
      <c r="I5387" s="5"/>
      <c r="J5387" s="5"/>
      <c r="K5387" s="5">
        <v>15</v>
      </c>
      <c r="L5387" s="5">
        <v>4069</v>
      </c>
      <c r="M5387" s="5">
        <v>998</v>
      </c>
      <c r="N5387" s="5">
        <v>3056</v>
      </c>
      <c r="O5387" s="5">
        <v>401010</v>
      </c>
      <c r="P5387" s="3"/>
      <c r="Q5387" s="3"/>
    </row>
    <row r="5388" spans="1:17" x14ac:dyDescent="0.2">
      <c r="A5388" s="2">
        <v>2012</v>
      </c>
      <c r="B5388" s="1" t="s">
        <v>707</v>
      </c>
      <c r="C5388" s="2" t="s">
        <v>708</v>
      </c>
      <c r="D5388" s="2">
        <v>10667</v>
      </c>
      <c r="E5388" s="2">
        <v>305107</v>
      </c>
      <c r="F5388" s="2"/>
      <c r="G5388" s="2">
        <v>263342</v>
      </c>
      <c r="H5388" s="2">
        <v>39003</v>
      </c>
      <c r="I5388" s="2"/>
      <c r="J5388" s="2"/>
      <c r="K5388" s="2">
        <v>-12</v>
      </c>
      <c r="L5388" s="2">
        <v>3943</v>
      </c>
      <c r="M5388" s="2">
        <v>942</v>
      </c>
      <c r="N5388" s="2">
        <v>3013</v>
      </c>
      <c r="O5388" s="2">
        <v>401010</v>
      </c>
      <c r="P5388" s="3"/>
      <c r="Q5388" s="3"/>
    </row>
    <row r="5389" spans="1:17" x14ac:dyDescent="0.2">
      <c r="A5389" s="5">
        <v>2013</v>
      </c>
      <c r="B5389" s="4" t="s">
        <v>707</v>
      </c>
      <c r="C5389" s="5" t="s">
        <v>708</v>
      </c>
      <c r="D5389" s="5">
        <v>18164</v>
      </c>
      <c r="E5389" s="5">
        <v>320296</v>
      </c>
      <c r="F5389" s="5"/>
      <c r="G5389" s="5">
        <v>276199</v>
      </c>
      <c r="H5389" s="5">
        <v>42408</v>
      </c>
      <c r="I5389" s="5"/>
      <c r="J5389" s="5"/>
      <c r="K5389" s="5">
        <v>7</v>
      </c>
      <c r="L5389" s="5">
        <v>5568</v>
      </c>
      <c r="M5389" s="5">
        <v>1341</v>
      </c>
      <c r="N5389" s="5">
        <v>4220</v>
      </c>
      <c r="O5389" s="5">
        <v>401010</v>
      </c>
      <c r="P5389" s="3"/>
      <c r="Q5389" s="3"/>
    </row>
    <row r="5390" spans="1:17" x14ac:dyDescent="0.2">
      <c r="A5390" s="2">
        <v>2014</v>
      </c>
      <c r="B5390" s="1" t="s">
        <v>707</v>
      </c>
      <c r="C5390" s="2" t="s">
        <v>708</v>
      </c>
      <c r="D5390" s="2">
        <v>37991</v>
      </c>
      <c r="E5390" s="2">
        <v>345072</v>
      </c>
      <c r="F5390" s="2"/>
      <c r="G5390" s="2">
        <v>298998</v>
      </c>
      <c r="H5390" s="2">
        <v>44551</v>
      </c>
      <c r="I5390" s="2"/>
      <c r="J5390" s="2"/>
      <c r="K5390" s="2">
        <v>23</v>
      </c>
      <c r="L5390" s="2">
        <v>5614</v>
      </c>
      <c r="M5390" s="2">
        <v>1407</v>
      </c>
      <c r="N5390" s="2">
        <v>4184</v>
      </c>
      <c r="O5390" s="2">
        <v>401010</v>
      </c>
      <c r="P5390" s="3"/>
      <c r="Q5390" s="3"/>
    </row>
    <row r="5391" spans="1:17" x14ac:dyDescent="0.2">
      <c r="A5391" s="5">
        <v>2015</v>
      </c>
      <c r="B5391" s="4" t="s">
        <v>707</v>
      </c>
      <c r="C5391" s="5" t="s">
        <v>708</v>
      </c>
      <c r="D5391" s="5">
        <v>35980</v>
      </c>
      <c r="E5391" s="5">
        <v>358493</v>
      </c>
      <c r="F5391" s="5"/>
      <c r="G5391" s="5">
        <v>312513</v>
      </c>
      <c r="H5391" s="5">
        <v>44710</v>
      </c>
      <c r="I5391" s="5"/>
      <c r="J5391" s="5"/>
      <c r="K5391" s="5">
        <v>37</v>
      </c>
      <c r="L5391" s="5">
        <v>5507</v>
      </c>
      <c r="M5391" s="5">
        <v>1364</v>
      </c>
      <c r="N5391" s="5">
        <v>4106</v>
      </c>
      <c r="O5391" s="5">
        <v>401010</v>
      </c>
      <c r="P5391" s="3"/>
      <c r="Q5391" s="3"/>
    </row>
    <row r="5392" spans="1:17" x14ac:dyDescent="0.2">
      <c r="A5392" s="2">
        <v>2016</v>
      </c>
      <c r="B5392" s="1" t="s">
        <v>707</v>
      </c>
      <c r="C5392" s="2" t="s">
        <v>708</v>
      </c>
      <c r="D5392" s="2">
        <v>30590</v>
      </c>
      <c r="E5392" s="2">
        <v>366380</v>
      </c>
      <c r="F5392" s="2"/>
      <c r="G5392" s="2">
        <v>319526</v>
      </c>
      <c r="H5392" s="2">
        <v>45699</v>
      </c>
      <c r="I5392" s="2"/>
      <c r="J5392" s="2"/>
      <c r="K5392" s="2">
        <v>82</v>
      </c>
      <c r="L5392" s="2">
        <v>5253</v>
      </c>
      <c r="M5392" s="2">
        <v>1268</v>
      </c>
      <c r="N5392" s="2">
        <v>3903</v>
      </c>
      <c r="O5392" s="2">
        <v>401010</v>
      </c>
      <c r="P5392" s="3"/>
      <c r="Q5392" s="3"/>
    </row>
    <row r="5393" spans="1:17" x14ac:dyDescent="0.2">
      <c r="A5393" s="5">
        <v>2017</v>
      </c>
      <c r="B5393" s="4" t="s">
        <v>707</v>
      </c>
      <c r="C5393" s="5" t="s">
        <v>708</v>
      </c>
      <c r="D5393" s="5">
        <v>33844</v>
      </c>
      <c r="E5393" s="5">
        <v>380768</v>
      </c>
      <c r="F5393" s="5"/>
      <c r="G5393" s="5">
        <v>333183</v>
      </c>
      <c r="H5393" s="5">
        <v>47513</v>
      </c>
      <c r="I5393" s="5"/>
      <c r="J5393" s="5"/>
      <c r="K5393" s="5">
        <v>50</v>
      </c>
      <c r="L5393" s="5">
        <v>5490</v>
      </c>
      <c r="M5393" s="5">
        <v>102</v>
      </c>
      <c r="N5393" s="5">
        <v>5338</v>
      </c>
      <c r="O5393" s="5">
        <v>401010</v>
      </c>
      <c r="P5393" s="3"/>
      <c r="Q5393" s="3"/>
    </row>
    <row r="5394" spans="1:17" x14ac:dyDescent="0.2">
      <c r="A5394" s="2">
        <v>2018</v>
      </c>
      <c r="B5394" s="1" t="s">
        <v>707</v>
      </c>
      <c r="C5394" s="2" t="s">
        <v>708</v>
      </c>
      <c r="D5394" s="2">
        <v>16501</v>
      </c>
      <c r="E5394" s="2">
        <v>382315</v>
      </c>
      <c r="F5394" s="2"/>
      <c r="G5394" s="2">
        <v>334545</v>
      </c>
      <c r="H5394" s="2">
        <v>47728</v>
      </c>
      <c r="I5394" s="2"/>
      <c r="J5394" s="2"/>
      <c r="K5394" s="2">
        <v>45</v>
      </c>
      <c r="L5394" s="2">
        <v>6428</v>
      </c>
      <c r="M5394" s="2">
        <v>1082</v>
      </c>
      <c r="N5394" s="2">
        <v>5301</v>
      </c>
      <c r="O5394" s="2">
        <v>401010</v>
      </c>
      <c r="P5394" s="3"/>
      <c r="Q5394" s="3"/>
    </row>
    <row r="5395" spans="1:17" x14ac:dyDescent="0.2">
      <c r="A5395" s="5">
        <v>2019</v>
      </c>
      <c r="B5395" s="4" t="s">
        <v>707</v>
      </c>
      <c r="C5395" s="5" t="s">
        <v>708</v>
      </c>
      <c r="D5395" s="5">
        <v>28474</v>
      </c>
      <c r="E5395" s="5">
        <v>410295</v>
      </c>
      <c r="F5395" s="5"/>
      <c r="G5395" s="5">
        <v>360952</v>
      </c>
      <c r="H5395" s="5">
        <v>49314</v>
      </c>
      <c r="I5395" s="5"/>
      <c r="J5395" s="5"/>
      <c r="K5395" s="5">
        <v>49</v>
      </c>
      <c r="L5395" s="5">
        <v>6480</v>
      </c>
      <c r="M5395" s="5">
        <v>1062</v>
      </c>
      <c r="N5395" s="5">
        <v>5369</v>
      </c>
      <c r="O5395" s="5">
        <v>401010</v>
      </c>
      <c r="P5395" s="3"/>
      <c r="Q5395" s="3"/>
    </row>
    <row r="5396" spans="1:17" x14ac:dyDescent="0.2">
      <c r="A5396" s="2">
        <v>2004</v>
      </c>
      <c r="B5396" s="1" t="s">
        <v>709</v>
      </c>
      <c r="C5396" s="2" t="s">
        <v>710</v>
      </c>
      <c r="D5396" s="2">
        <v>31.495000000000001</v>
      </c>
      <c r="E5396" s="2">
        <v>3120.5749999999998</v>
      </c>
      <c r="F5396" s="2">
        <v>736.10500000000002</v>
      </c>
      <c r="G5396" s="2">
        <v>1672.7809999999999</v>
      </c>
      <c r="H5396" s="2">
        <v>1447.7940000000001</v>
      </c>
      <c r="I5396" s="2">
        <v>37.930999999999997</v>
      </c>
      <c r="J5396" s="2">
        <v>0.72099999999999997</v>
      </c>
      <c r="K5396" s="2">
        <v>0</v>
      </c>
      <c r="L5396" s="2">
        <v>210.03200000000001</v>
      </c>
      <c r="M5396" s="2">
        <v>73.007999999999996</v>
      </c>
      <c r="N5396" s="2">
        <v>171.22499999999999</v>
      </c>
      <c r="O5396" s="2">
        <v>201060</v>
      </c>
      <c r="P5396" s="3"/>
      <c r="Q5396" s="3"/>
    </row>
    <row r="5397" spans="1:17" x14ac:dyDescent="0.2">
      <c r="A5397" s="5">
        <v>2005</v>
      </c>
      <c r="B5397" s="4" t="s">
        <v>709</v>
      </c>
      <c r="C5397" s="5" t="s">
        <v>710</v>
      </c>
      <c r="D5397" s="5">
        <v>48.5</v>
      </c>
      <c r="E5397" s="5">
        <v>3253.7550000000001</v>
      </c>
      <c r="F5397" s="5">
        <v>752.61400000000003</v>
      </c>
      <c r="G5397" s="5">
        <v>1698.145</v>
      </c>
      <c r="H5397" s="5">
        <v>1555.61</v>
      </c>
      <c r="I5397" s="5">
        <v>45.564999999999998</v>
      </c>
      <c r="J5397" s="5">
        <v>6.0110000000000001</v>
      </c>
      <c r="K5397" s="5">
        <v>0</v>
      </c>
      <c r="L5397" s="5">
        <v>283.51799999999997</v>
      </c>
      <c r="M5397" s="5">
        <v>98.468999999999994</v>
      </c>
      <c r="N5397" s="5">
        <v>185.04900000000001</v>
      </c>
      <c r="O5397" s="5">
        <v>201060</v>
      </c>
      <c r="P5397" s="3"/>
      <c r="Q5397" s="3"/>
    </row>
    <row r="5398" spans="1:17" x14ac:dyDescent="0.2">
      <c r="A5398" s="2">
        <v>2006</v>
      </c>
      <c r="B5398" s="1" t="s">
        <v>709</v>
      </c>
      <c r="C5398" s="2" t="s">
        <v>710</v>
      </c>
      <c r="D5398" s="2">
        <v>54.82</v>
      </c>
      <c r="E5398" s="2">
        <v>3364.9789999999998</v>
      </c>
      <c r="F5398" s="2">
        <v>729.49800000000005</v>
      </c>
      <c r="G5398" s="2">
        <v>1694.98</v>
      </c>
      <c r="H5398" s="2">
        <v>1669.999</v>
      </c>
      <c r="I5398" s="2">
        <v>52.625999999999998</v>
      </c>
      <c r="J5398" s="2">
        <v>1.109</v>
      </c>
      <c r="K5398" s="2">
        <v>0</v>
      </c>
      <c r="L5398" s="2">
        <v>255.46899999999999</v>
      </c>
      <c r="M5398" s="2">
        <v>71.701999999999998</v>
      </c>
      <c r="N5398" s="2">
        <v>183.73099999999999</v>
      </c>
      <c r="O5398" s="2">
        <v>201060</v>
      </c>
      <c r="P5398" s="3"/>
      <c r="Q5398" s="3"/>
    </row>
    <row r="5399" spans="1:17" x14ac:dyDescent="0.2">
      <c r="A5399" s="5">
        <v>2007</v>
      </c>
      <c r="B5399" s="4" t="s">
        <v>709</v>
      </c>
      <c r="C5399" s="5" t="s">
        <v>710</v>
      </c>
      <c r="D5399" s="5">
        <v>70.795000000000002</v>
      </c>
      <c r="E5399" s="5">
        <v>4000.614</v>
      </c>
      <c r="F5399" s="5">
        <v>1047.405</v>
      </c>
      <c r="G5399" s="5">
        <v>2089.7429999999999</v>
      </c>
      <c r="H5399" s="5">
        <v>1910.8710000000001</v>
      </c>
      <c r="I5399" s="5">
        <v>71.894000000000005</v>
      </c>
      <c r="J5399" s="5">
        <v>1.657</v>
      </c>
      <c r="K5399" s="5">
        <v>0</v>
      </c>
      <c r="L5399" s="5">
        <v>303.64299999999997</v>
      </c>
      <c r="M5399" s="5">
        <v>93.153999999999996</v>
      </c>
      <c r="N5399" s="5">
        <v>210.92699999999999</v>
      </c>
      <c r="O5399" s="5">
        <v>201060</v>
      </c>
      <c r="P5399" s="3"/>
      <c r="Q5399" s="3"/>
    </row>
    <row r="5400" spans="1:17" x14ac:dyDescent="0.2">
      <c r="A5400" s="2">
        <v>2008</v>
      </c>
      <c r="B5400" s="1" t="s">
        <v>709</v>
      </c>
      <c r="C5400" s="2" t="s">
        <v>710</v>
      </c>
      <c r="D5400" s="2">
        <v>39.344000000000001</v>
      </c>
      <c r="E5400" s="2">
        <v>4053.2130000000002</v>
      </c>
      <c r="F5400" s="2">
        <v>954.09199999999998</v>
      </c>
      <c r="G5400" s="2">
        <v>2033.144</v>
      </c>
      <c r="H5400" s="2">
        <v>1898.681</v>
      </c>
      <c r="I5400" s="2">
        <v>61.463999999999999</v>
      </c>
      <c r="J5400" s="2">
        <v>2.0289999999999999</v>
      </c>
      <c r="K5400" s="2">
        <v>2.4329999999999998</v>
      </c>
      <c r="L5400" s="2">
        <v>367.14</v>
      </c>
      <c r="M5400" s="2">
        <v>108.34399999999999</v>
      </c>
      <c r="N5400" s="2">
        <v>228.73400000000001</v>
      </c>
      <c r="O5400" s="2">
        <v>201060</v>
      </c>
      <c r="P5400" s="3"/>
      <c r="Q5400" s="3"/>
    </row>
    <row r="5401" spans="1:17" x14ac:dyDescent="0.2">
      <c r="A5401" s="5">
        <v>2009</v>
      </c>
      <c r="B5401" s="4" t="s">
        <v>709</v>
      </c>
      <c r="C5401" s="5" t="s">
        <v>710</v>
      </c>
      <c r="D5401" s="5">
        <v>33.396000000000001</v>
      </c>
      <c r="E5401" s="5">
        <v>3911.3339999999998</v>
      </c>
      <c r="F5401" s="5">
        <v>803.43200000000002</v>
      </c>
      <c r="G5401" s="5">
        <v>1784.9939999999999</v>
      </c>
      <c r="H5401" s="5">
        <v>2012.088</v>
      </c>
      <c r="I5401" s="5">
        <v>42.116999999999997</v>
      </c>
      <c r="J5401" s="5">
        <v>0.999</v>
      </c>
      <c r="K5401" s="5">
        <v>0.70699999999999996</v>
      </c>
      <c r="L5401" s="5">
        <v>172.64699999999999</v>
      </c>
      <c r="M5401" s="5">
        <v>56.427999999999997</v>
      </c>
      <c r="N5401" s="5">
        <v>115.49299999999999</v>
      </c>
      <c r="O5401" s="5">
        <v>201060</v>
      </c>
      <c r="P5401" s="3"/>
      <c r="Q5401" s="3"/>
    </row>
    <row r="5402" spans="1:17" x14ac:dyDescent="0.2">
      <c r="A5402" s="2">
        <v>2010</v>
      </c>
      <c r="B5402" s="1" t="s">
        <v>709</v>
      </c>
      <c r="C5402" s="2" t="s">
        <v>710</v>
      </c>
      <c r="D5402" s="2">
        <v>46.055999999999997</v>
      </c>
      <c r="E5402" s="2">
        <v>3973.5329999999999</v>
      </c>
      <c r="F5402" s="2">
        <v>702.53899999999999</v>
      </c>
      <c r="G5402" s="2">
        <v>1768.501</v>
      </c>
      <c r="H5402" s="2">
        <v>2093.1529999999998</v>
      </c>
      <c r="I5402" s="2">
        <v>37.378999999999998</v>
      </c>
      <c r="J5402" s="2">
        <v>1.2629999999999999</v>
      </c>
      <c r="K5402" s="2">
        <v>4.4930000000000003</v>
      </c>
      <c r="L5402" s="2">
        <v>300.14699999999999</v>
      </c>
      <c r="M5402" s="2">
        <v>97.2</v>
      </c>
      <c r="N5402" s="2">
        <v>197.828</v>
      </c>
      <c r="O5402" s="2">
        <v>201060</v>
      </c>
      <c r="P5402" s="3"/>
      <c r="Q5402" s="3"/>
    </row>
    <row r="5403" spans="1:17" x14ac:dyDescent="0.2">
      <c r="A5403" s="5">
        <v>2011</v>
      </c>
      <c r="B5403" s="4" t="s">
        <v>709</v>
      </c>
      <c r="C5403" s="5" t="s">
        <v>710</v>
      </c>
      <c r="D5403" s="5">
        <v>50.076999999999998</v>
      </c>
      <c r="E5403" s="5">
        <v>4586.3130000000001</v>
      </c>
      <c r="F5403" s="5">
        <v>1305.393</v>
      </c>
      <c r="G5403" s="5">
        <v>2538.9209999999998</v>
      </c>
      <c r="H5403" s="5">
        <v>1933.329</v>
      </c>
      <c r="I5403" s="5">
        <v>60.267000000000003</v>
      </c>
      <c r="J5403" s="5">
        <v>1.4319999999999999</v>
      </c>
      <c r="K5403" s="5">
        <v>4.2990000000000004</v>
      </c>
      <c r="L5403" s="5">
        <v>111.58</v>
      </c>
      <c r="M5403" s="5">
        <v>73.058999999999997</v>
      </c>
      <c r="N5403" s="5">
        <v>34.222000000000001</v>
      </c>
      <c r="O5403" s="5">
        <v>201060</v>
      </c>
      <c r="P5403" s="3"/>
      <c r="Q5403" s="3"/>
    </row>
    <row r="5404" spans="1:17" x14ac:dyDescent="0.2">
      <c r="A5404" s="2">
        <v>2012</v>
      </c>
      <c r="B5404" s="1" t="s">
        <v>709</v>
      </c>
      <c r="C5404" s="2" t="s">
        <v>710</v>
      </c>
      <c r="D5404" s="2">
        <v>261.34100000000001</v>
      </c>
      <c r="E5404" s="2">
        <v>11795.311</v>
      </c>
      <c r="F5404" s="2">
        <v>2457.3739999999998</v>
      </c>
      <c r="G5404" s="2">
        <v>5311.9539999999997</v>
      </c>
      <c r="H5404" s="2">
        <v>6366.86</v>
      </c>
      <c r="I5404" s="2">
        <v>70.537000000000006</v>
      </c>
      <c r="J5404" s="2">
        <v>2.9020000000000001</v>
      </c>
      <c r="K5404" s="2">
        <v>2.5739999999999998</v>
      </c>
      <c r="L5404" s="2">
        <v>-183.965</v>
      </c>
      <c r="M5404" s="2">
        <v>-79.352999999999994</v>
      </c>
      <c r="N5404" s="2">
        <v>-107.18600000000001</v>
      </c>
      <c r="O5404" s="2">
        <v>201060</v>
      </c>
      <c r="P5404" s="3"/>
      <c r="Q5404" s="3"/>
    </row>
    <row r="5405" spans="1:17" x14ac:dyDescent="0.2">
      <c r="A5405" s="5">
        <v>2013</v>
      </c>
      <c r="B5405" s="4" t="s">
        <v>709</v>
      </c>
      <c r="C5405" s="5" t="s">
        <v>710</v>
      </c>
      <c r="D5405" s="5">
        <v>265.10000000000002</v>
      </c>
      <c r="E5405" s="5">
        <v>11743.3</v>
      </c>
      <c r="F5405" s="5">
        <v>2555.1</v>
      </c>
      <c r="G5405" s="5">
        <v>5525.6</v>
      </c>
      <c r="H5405" s="5">
        <v>6095.3</v>
      </c>
      <c r="I5405" s="5">
        <v>76.7</v>
      </c>
      <c r="J5405" s="5">
        <v>7.6</v>
      </c>
      <c r="K5405" s="5">
        <v>5.8</v>
      </c>
      <c r="L5405" s="5">
        <v>726.4</v>
      </c>
      <c r="M5405" s="5">
        <v>183.8</v>
      </c>
      <c r="N5405" s="5">
        <v>536.79999999999995</v>
      </c>
      <c r="O5405" s="5">
        <v>201060</v>
      </c>
      <c r="P5405" s="3"/>
      <c r="Q5405" s="3"/>
    </row>
    <row r="5406" spans="1:17" x14ac:dyDescent="0.2">
      <c r="A5406" s="2">
        <v>2014</v>
      </c>
      <c r="B5406" s="1" t="s">
        <v>709</v>
      </c>
      <c r="C5406" s="2" t="s">
        <v>710</v>
      </c>
      <c r="D5406" s="2">
        <v>110.4</v>
      </c>
      <c r="E5406" s="2">
        <v>10655.2</v>
      </c>
      <c r="F5406" s="2">
        <v>3004.1</v>
      </c>
      <c r="G5406" s="2">
        <v>5991.4</v>
      </c>
      <c r="H5406" s="2">
        <v>4663.8</v>
      </c>
      <c r="I5406" s="2">
        <v>72.3</v>
      </c>
      <c r="J5406" s="2">
        <v>3.7</v>
      </c>
      <c r="K5406" s="2">
        <v>0</v>
      </c>
      <c r="L5406" s="2">
        <v>784.3</v>
      </c>
      <c r="M5406" s="2">
        <v>177.3</v>
      </c>
      <c r="N5406" s="2">
        <v>214.9</v>
      </c>
      <c r="O5406" s="2">
        <v>201060</v>
      </c>
      <c r="P5406" s="3"/>
      <c r="Q5406" s="3"/>
    </row>
    <row r="5407" spans="1:17" x14ac:dyDescent="0.2">
      <c r="A5407" s="5">
        <v>2015</v>
      </c>
      <c r="B5407" s="4" t="s">
        <v>709</v>
      </c>
      <c r="C5407" s="5" t="s">
        <v>710</v>
      </c>
      <c r="D5407" s="5">
        <v>126.3</v>
      </c>
      <c r="E5407" s="5">
        <v>11857</v>
      </c>
      <c r="F5407" s="5">
        <v>4710</v>
      </c>
      <c r="G5407" s="5">
        <v>7848.2</v>
      </c>
      <c r="H5407" s="5">
        <v>4008.8</v>
      </c>
      <c r="I5407" s="5">
        <v>108.7</v>
      </c>
      <c r="J5407" s="5">
        <v>6</v>
      </c>
      <c r="K5407" s="5">
        <v>0</v>
      </c>
      <c r="L5407" s="5">
        <v>74.099999999999994</v>
      </c>
      <c r="M5407" s="5">
        <v>139.1</v>
      </c>
      <c r="N5407" s="5">
        <v>-76.400000000000006</v>
      </c>
      <c r="O5407" s="5">
        <v>201060</v>
      </c>
      <c r="P5407" s="3"/>
      <c r="Q5407" s="3"/>
    </row>
    <row r="5408" spans="1:17" x14ac:dyDescent="0.2">
      <c r="A5408" s="2">
        <v>2016</v>
      </c>
      <c r="B5408" s="1" t="s">
        <v>709</v>
      </c>
      <c r="C5408" s="2" t="s">
        <v>710</v>
      </c>
      <c r="D5408" s="2">
        <v>238.5</v>
      </c>
      <c r="E5408" s="2">
        <v>11534.8</v>
      </c>
      <c r="F5408" s="2">
        <v>4279.2</v>
      </c>
      <c r="G5408" s="2">
        <v>7280.4</v>
      </c>
      <c r="H5408" s="2">
        <v>4254.3999999999996</v>
      </c>
      <c r="I5408" s="2">
        <v>148.4</v>
      </c>
      <c r="J5408" s="2">
        <v>8.3000000000000007</v>
      </c>
      <c r="K5408" s="2">
        <v>0</v>
      </c>
      <c r="L5408" s="2">
        <v>561</v>
      </c>
      <c r="M5408" s="2">
        <v>109.4</v>
      </c>
      <c r="N5408" s="2">
        <v>522.20000000000005</v>
      </c>
      <c r="O5408" s="2">
        <v>201060</v>
      </c>
      <c r="P5408" s="3"/>
      <c r="Q5408" s="3"/>
    </row>
    <row r="5409" spans="1:17" x14ac:dyDescent="0.2">
      <c r="A5409" s="5">
        <v>2017</v>
      </c>
      <c r="B5409" s="4" t="s">
        <v>709</v>
      </c>
      <c r="C5409" s="5" t="s">
        <v>710</v>
      </c>
      <c r="D5409" s="5">
        <v>113.3</v>
      </c>
      <c r="E5409" s="5">
        <v>8633.7000000000007</v>
      </c>
      <c r="F5409" s="5">
        <v>1440.7</v>
      </c>
      <c r="G5409" s="5">
        <v>3595.9</v>
      </c>
      <c r="H5409" s="5">
        <v>5037.8</v>
      </c>
      <c r="I5409" s="5">
        <v>97.2</v>
      </c>
      <c r="J5409" s="5">
        <v>9.9</v>
      </c>
      <c r="K5409" s="5">
        <v>0</v>
      </c>
      <c r="L5409" s="5">
        <v>489.2</v>
      </c>
      <c r="M5409" s="5">
        <v>9.1999999999999993</v>
      </c>
      <c r="N5409" s="5">
        <v>666.5</v>
      </c>
      <c r="O5409" s="5">
        <v>201060</v>
      </c>
      <c r="P5409" s="3"/>
      <c r="Q5409" s="3"/>
    </row>
    <row r="5410" spans="1:17" x14ac:dyDescent="0.2">
      <c r="A5410" s="2">
        <v>2018</v>
      </c>
      <c r="B5410" s="1" t="s">
        <v>709</v>
      </c>
      <c r="C5410" s="2" t="s">
        <v>710</v>
      </c>
      <c r="D5410" s="2">
        <v>74.3</v>
      </c>
      <c r="E5410" s="2">
        <v>3806.5</v>
      </c>
      <c r="F5410" s="2">
        <v>787.6</v>
      </c>
      <c r="G5410" s="2">
        <v>1970.4</v>
      </c>
      <c r="H5410" s="2">
        <v>1836.1</v>
      </c>
      <c r="I5410" s="2">
        <v>32.6</v>
      </c>
      <c r="J5410" s="2"/>
      <c r="K5410" s="2">
        <v>0</v>
      </c>
      <c r="L5410" s="2">
        <v>379.8</v>
      </c>
      <c r="M5410" s="2">
        <v>58.1</v>
      </c>
      <c r="N5410" s="2">
        <v>347.4</v>
      </c>
      <c r="O5410" s="2">
        <v>201060</v>
      </c>
      <c r="P5410" s="3"/>
      <c r="Q5410" s="3"/>
    </row>
    <row r="5411" spans="1:17" x14ac:dyDescent="0.2">
      <c r="A5411" s="5">
        <v>2019</v>
      </c>
      <c r="B5411" s="4" t="s">
        <v>709</v>
      </c>
      <c r="C5411" s="5" t="s">
        <v>710</v>
      </c>
      <c r="D5411" s="5">
        <v>82.5</v>
      </c>
      <c r="E5411" s="5">
        <v>4139.5</v>
      </c>
      <c r="F5411" s="5">
        <v>1109.2</v>
      </c>
      <c r="G5411" s="5">
        <v>2185.6</v>
      </c>
      <c r="H5411" s="5">
        <v>1953.9</v>
      </c>
      <c r="I5411" s="5">
        <v>30.1</v>
      </c>
      <c r="J5411" s="5"/>
      <c r="K5411" s="5">
        <v>0</v>
      </c>
      <c r="L5411" s="5">
        <v>407.5</v>
      </c>
      <c r="M5411" s="5">
        <v>45.8</v>
      </c>
      <c r="N5411" s="5">
        <v>355.7</v>
      </c>
      <c r="O5411" s="5">
        <v>201060</v>
      </c>
      <c r="P5411" s="3"/>
      <c r="Q5411" s="3"/>
    </row>
    <row r="5412" spans="1:17" x14ac:dyDescent="0.2">
      <c r="A5412" s="2">
        <v>2004</v>
      </c>
      <c r="B5412" s="1" t="s">
        <v>711</v>
      </c>
      <c r="C5412" s="2" t="s">
        <v>712</v>
      </c>
      <c r="D5412" s="2">
        <v>344.541</v>
      </c>
      <c r="E5412" s="2">
        <v>9896.7469999999994</v>
      </c>
      <c r="F5412" s="2"/>
      <c r="G5412" s="2">
        <v>6946.5510000000004</v>
      </c>
      <c r="H5412" s="2">
        <v>2950.1959999999999</v>
      </c>
      <c r="I5412" s="2">
        <v>195.85900000000001</v>
      </c>
      <c r="J5412" s="2">
        <v>7.47</v>
      </c>
      <c r="K5412" s="2">
        <v>0</v>
      </c>
      <c r="L5412" s="2">
        <v>364.07499999999999</v>
      </c>
      <c r="M5412" s="2">
        <v>128.857</v>
      </c>
      <c r="N5412" s="2">
        <v>243.19499999999999</v>
      </c>
      <c r="O5412" s="2">
        <v>551010</v>
      </c>
      <c r="P5412" s="3"/>
      <c r="Q5412" s="3"/>
    </row>
    <row r="5413" spans="1:17" x14ac:dyDescent="0.2">
      <c r="A5413" s="5">
        <v>2005</v>
      </c>
      <c r="B5413" s="4" t="s">
        <v>711</v>
      </c>
      <c r="C5413" s="5" t="s">
        <v>712</v>
      </c>
      <c r="D5413" s="5">
        <v>154.00299999999999</v>
      </c>
      <c r="E5413" s="5">
        <v>11322.645</v>
      </c>
      <c r="F5413" s="5"/>
      <c r="G5413" s="5">
        <v>7897.6809999999996</v>
      </c>
      <c r="H5413" s="5">
        <v>3424.9639999999999</v>
      </c>
      <c r="I5413" s="5">
        <v>185.08699999999999</v>
      </c>
      <c r="J5413" s="5">
        <v>14.792999999999999</v>
      </c>
      <c r="K5413" s="5">
        <v>0</v>
      </c>
      <c r="L5413" s="5">
        <v>350.05500000000001</v>
      </c>
      <c r="M5413" s="5">
        <v>126.892</v>
      </c>
      <c r="N5413" s="5">
        <v>176.267</v>
      </c>
      <c r="O5413" s="5">
        <v>551010</v>
      </c>
      <c r="P5413" s="3"/>
      <c r="Q5413" s="3"/>
    </row>
    <row r="5414" spans="1:17" x14ac:dyDescent="0.2">
      <c r="A5414" s="2">
        <v>2006</v>
      </c>
      <c r="B5414" s="1" t="s">
        <v>711</v>
      </c>
      <c r="C5414" s="2" t="s">
        <v>712</v>
      </c>
      <c r="D5414" s="2">
        <v>87.21</v>
      </c>
      <c r="E5414" s="2">
        <v>11455.942999999999</v>
      </c>
      <c r="F5414" s="2"/>
      <c r="G5414" s="2">
        <v>8009.8270000000002</v>
      </c>
      <c r="H5414" s="2">
        <v>3446.116</v>
      </c>
      <c r="I5414" s="2">
        <v>196.82599999999999</v>
      </c>
      <c r="J5414" s="2">
        <v>18.867000000000001</v>
      </c>
      <c r="K5414" s="2">
        <v>0</v>
      </c>
      <c r="L5414" s="2">
        <v>473.56099999999998</v>
      </c>
      <c r="M5414" s="2">
        <v>156.41800000000001</v>
      </c>
      <c r="N5414" s="2">
        <v>327.255</v>
      </c>
      <c r="O5414" s="2">
        <v>551010</v>
      </c>
      <c r="P5414" s="3"/>
      <c r="Q5414" s="3"/>
    </row>
    <row r="5415" spans="1:17" x14ac:dyDescent="0.2">
      <c r="A5415" s="5">
        <v>2007</v>
      </c>
      <c r="B5415" s="4" t="s">
        <v>711</v>
      </c>
      <c r="C5415" s="5" t="s">
        <v>712</v>
      </c>
      <c r="D5415" s="5">
        <v>56.320999999999998</v>
      </c>
      <c r="E5415" s="5">
        <v>11243.712</v>
      </c>
      <c r="F5415" s="5"/>
      <c r="G5415" s="5">
        <v>7712.1009999999997</v>
      </c>
      <c r="H5415" s="5">
        <v>3531.6109999999999</v>
      </c>
      <c r="I5415" s="5">
        <v>212.62</v>
      </c>
      <c r="J5415" s="5">
        <v>11.656000000000001</v>
      </c>
      <c r="K5415" s="5">
        <v>0</v>
      </c>
      <c r="L5415" s="5">
        <v>449.7</v>
      </c>
      <c r="M5415" s="5">
        <v>150.91999999999999</v>
      </c>
      <c r="N5415" s="5">
        <v>307.14299999999997</v>
      </c>
      <c r="O5415" s="5">
        <v>551010</v>
      </c>
      <c r="P5415" s="3"/>
      <c r="Q5415" s="3"/>
    </row>
    <row r="5416" spans="1:17" x14ac:dyDescent="0.2">
      <c r="A5416" s="2">
        <v>2008</v>
      </c>
      <c r="B5416" s="1" t="s">
        <v>711</v>
      </c>
      <c r="C5416" s="2" t="s">
        <v>712</v>
      </c>
      <c r="D5416" s="2">
        <v>105.245</v>
      </c>
      <c r="E5416" s="2">
        <v>11620.093000000001</v>
      </c>
      <c r="F5416" s="2"/>
      <c r="G5416" s="2">
        <v>8174.1139999999996</v>
      </c>
      <c r="H5416" s="2">
        <v>3445.9789999999998</v>
      </c>
      <c r="I5416" s="2">
        <v>216.29</v>
      </c>
      <c r="J5416" s="2">
        <v>7.6020000000000003</v>
      </c>
      <c r="K5416" s="2">
        <v>0</v>
      </c>
      <c r="L5416" s="2">
        <v>278.964</v>
      </c>
      <c r="M5416" s="2">
        <v>65.406999999999996</v>
      </c>
      <c r="N5416" s="2">
        <v>242.125</v>
      </c>
      <c r="O5416" s="2">
        <v>551010</v>
      </c>
      <c r="P5416" s="3"/>
      <c r="Q5416" s="3"/>
    </row>
    <row r="5417" spans="1:17" x14ac:dyDescent="0.2">
      <c r="A5417" s="5">
        <v>2009</v>
      </c>
      <c r="B5417" s="4" t="s">
        <v>711</v>
      </c>
      <c r="C5417" s="5" t="s">
        <v>712</v>
      </c>
      <c r="D5417" s="5">
        <v>145.37799999999999</v>
      </c>
      <c r="E5417" s="5">
        <v>11808.155000000001</v>
      </c>
      <c r="F5417" s="5"/>
      <c r="G5417" s="5">
        <v>8462.4750000000004</v>
      </c>
      <c r="H5417" s="5">
        <v>3316.1089999999999</v>
      </c>
      <c r="I5417" s="5">
        <v>233.85900000000001</v>
      </c>
      <c r="J5417" s="5">
        <v>1.66</v>
      </c>
      <c r="K5417" s="5">
        <v>-14.775</v>
      </c>
      <c r="L5417" s="5">
        <v>105.05800000000001</v>
      </c>
      <c r="M5417" s="5">
        <v>37.826999999999998</v>
      </c>
      <c r="N5417" s="5">
        <v>68.33</v>
      </c>
      <c r="O5417" s="5">
        <v>551010</v>
      </c>
      <c r="P5417" s="3"/>
      <c r="Q5417" s="3"/>
    </row>
    <row r="5418" spans="1:17" x14ac:dyDescent="0.2">
      <c r="A5418" s="2">
        <v>2010</v>
      </c>
      <c r="B5418" s="1" t="s">
        <v>711</v>
      </c>
      <c r="C5418" s="2" t="s">
        <v>712</v>
      </c>
      <c r="D5418" s="2">
        <v>110.188</v>
      </c>
      <c r="E5418" s="2">
        <v>12362.703</v>
      </c>
      <c r="F5418" s="2"/>
      <c r="G5418" s="2">
        <v>8587.4770000000008</v>
      </c>
      <c r="H5418" s="2">
        <v>3683.3270000000002</v>
      </c>
      <c r="I5418" s="2">
        <v>244.17400000000001</v>
      </c>
      <c r="J5418" s="2">
        <v>3.2549999999999999</v>
      </c>
      <c r="K5418" s="2">
        <v>20.155999999999999</v>
      </c>
      <c r="L5418" s="2">
        <v>514.91899999999998</v>
      </c>
      <c r="M5418" s="2">
        <v>164.321</v>
      </c>
      <c r="N5418" s="2">
        <v>350.053</v>
      </c>
      <c r="O5418" s="2">
        <v>551010</v>
      </c>
      <c r="P5418" s="3"/>
      <c r="Q5418" s="3"/>
    </row>
    <row r="5419" spans="1:17" x14ac:dyDescent="0.2">
      <c r="A5419" s="5">
        <v>2011</v>
      </c>
      <c r="B5419" s="4" t="s">
        <v>711</v>
      </c>
      <c r="C5419" s="5" t="s">
        <v>712</v>
      </c>
      <c r="D5419" s="5">
        <v>33.582999999999998</v>
      </c>
      <c r="E5419" s="5">
        <v>13111.018</v>
      </c>
      <c r="F5419" s="5"/>
      <c r="G5419" s="5">
        <v>9180.4320000000007</v>
      </c>
      <c r="H5419" s="5">
        <v>3821.85</v>
      </c>
      <c r="I5419" s="5">
        <v>241.995</v>
      </c>
      <c r="J5419" s="5">
        <v>1.85</v>
      </c>
      <c r="K5419" s="5">
        <v>27.466999999999999</v>
      </c>
      <c r="L5419" s="5">
        <v>539.23800000000006</v>
      </c>
      <c r="M5419" s="5">
        <v>183.60400000000001</v>
      </c>
      <c r="N5419" s="5">
        <v>339.47300000000001</v>
      </c>
      <c r="O5419" s="5">
        <v>551010</v>
      </c>
      <c r="P5419" s="3"/>
      <c r="Q5419" s="3"/>
    </row>
    <row r="5420" spans="1:17" x14ac:dyDescent="0.2">
      <c r="A5420" s="2">
        <v>2012</v>
      </c>
      <c r="B5420" s="1" t="s">
        <v>711</v>
      </c>
      <c r="C5420" s="2" t="s">
        <v>712</v>
      </c>
      <c r="D5420" s="2">
        <v>26.202000000000002</v>
      </c>
      <c r="E5420" s="2">
        <v>13379.615</v>
      </c>
      <c r="F5420" s="2"/>
      <c r="G5420" s="2">
        <v>9277.3259999999991</v>
      </c>
      <c r="H5420" s="2">
        <v>3972.806</v>
      </c>
      <c r="I5420" s="2">
        <v>214.61600000000001</v>
      </c>
      <c r="J5420" s="2">
        <v>1.2390000000000001</v>
      </c>
      <c r="K5420" s="2">
        <v>31.622</v>
      </c>
      <c r="L5420" s="2">
        <v>656.31</v>
      </c>
      <c r="M5420" s="2">
        <v>237.31700000000001</v>
      </c>
      <c r="N5420" s="2">
        <v>381.54199999999997</v>
      </c>
      <c r="O5420" s="2">
        <v>551010</v>
      </c>
      <c r="P5420" s="3"/>
      <c r="Q5420" s="3"/>
    </row>
    <row r="5421" spans="1:17" x14ac:dyDescent="0.2">
      <c r="A5421" s="5">
        <v>2013</v>
      </c>
      <c r="B5421" s="4" t="s">
        <v>711</v>
      </c>
      <c r="C5421" s="5" t="s">
        <v>712</v>
      </c>
      <c r="D5421" s="5">
        <v>9.5259999999999998</v>
      </c>
      <c r="E5421" s="5">
        <v>13508.686</v>
      </c>
      <c r="F5421" s="5"/>
      <c r="G5421" s="5">
        <v>9168.2260000000006</v>
      </c>
      <c r="H5421" s="5">
        <v>4194.47</v>
      </c>
      <c r="I5421" s="5">
        <v>201.88800000000001</v>
      </c>
      <c r="J5421" s="5">
        <v>1.629</v>
      </c>
      <c r="K5421" s="5">
        <v>33.892000000000003</v>
      </c>
      <c r="L5421" s="5">
        <v>670.55700000000002</v>
      </c>
      <c r="M5421" s="5">
        <v>230.59100000000001</v>
      </c>
      <c r="N5421" s="5">
        <v>406.07400000000001</v>
      </c>
      <c r="O5421" s="5">
        <v>551010</v>
      </c>
      <c r="P5421" s="3"/>
      <c r="Q5421" s="3"/>
    </row>
    <row r="5422" spans="1:17" x14ac:dyDescent="0.2">
      <c r="A5422" s="2">
        <v>2014</v>
      </c>
      <c r="B5422" s="1" t="s">
        <v>711</v>
      </c>
      <c r="C5422" s="2" t="s">
        <v>712</v>
      </c>
      <c r="D5422" s="2">
        <v>7.6040000000000001</v>
      </c>
      <c r="E5422" s="2">
        <v>14313.531999999999</v>
      </c>
      <c r="F5422" s="2"/>
      <c r="G5422" s="2">
        <v>9794.43</v>
      </c>
      <c r="H5422" s="2">
        <v>4367.4930000000004</v>
      </c>
      <c r="I5422" s="2">
        <v>200.95</v>
      </c>
      <c r="J5422" s="2">
        <v>1.01</v>
      </c>
      <c r="K5422" s="2">
        <v>26.100999999999999</v>
      </c>
      <c r="L5422" s="2">
        <v>644.40099999999995</v>
      </c>
      <c r="M5422" s="2">
        <v>220.70500000000001</v>
      </c>
      <c r="N5422" s="2">
        <v>397.59500000000003</v>
      </c>
      <c r="O5422" s="2">
        <v>551010</v>
      </c>
      <c r="P5422" s="3"/>
      <c r="Q5422" s="3"/>
    </row>
    <row r="5423" spans="1:17" x14ac:dyDescent="0.2">
      <c r="A5423" s="5">
        <v>2015</v>
      </c>
      <c r="B5423" s="4" t="s">
        <v>711</v>
      </c>
      <c r="C5423" s="5" t="s">
        <v>712</v>
      </c>
      <c r="D5423" s="5">
        <v>39.488</v>
      </c>
      <c r="E5423" s="5">
        <v>15028.258</v>
      </c>
      <c r="F5423" s="5"/>
      <c r="G5423" s="5">
        <v>10308.800999999999</v>
      </c>
      <c r="H5423" s="5">
        <v>4583.9170000000004</v>
      </c>
      <c r="I5423" s="5">
        <v>194.964</v>
      </c>
      <c r="J5423" s="5">
        <v>0.49299999999999999</v>
      </c>
      <c r="K5423" s="5">
        <v>18.933</v>
      </c>
      <c r="L5423" s="5">
        <v>693.91</v>
      </c>
      <c r="M5423" s="5">
        <v>237.72</v>
      </c>
      <c r="N5423" s="5">
        <v>437.25700000000001</v>
      </c>
      <c r="O5423" s="5">
        <v>551010</v>
      </c>
      <c r="P5423" s="3"/>
      <c r="Q5423" s="3"/>
    </row>
    <row r="5424" spans="1:17" x14ac:dyDescent="0.2">
      <c r="A5424" s="2">
        <v>2016</v>
      </c>
      <c r="B5424" s="1" t="s">
        <v>711</v>
      </c>
      <c r="C5424" s="2" t="s">
        <v>712</v>
      </c>
      <c r="D5424" s="2">
        <v>8.8810000000000002</v>
      </c>
      <c r="E5424" s="2">
        <v>16004.253000000001</v>
      </c>
      <c r="F5424" s="2"/>
      <c r="G5424" s="2">
        <v>11068.341</v>
      </c>
      <c r="H5424" s="2">
        <v>4803.6220000000003</v>
      </c>
      <c r="I5424" s="2">
        <v>205.72</v>
      </c>
      <c r="J5424" s="2">
        <v>0.88400000000000001</v>
      </c>
      <c r="K5424" s="2">
        <v>19.492999999999999</v>
      </c>
      <c r="L5424" s="2">
        <v>697.93799999999999</v>
      </c>
      <c r="M5424" s="2">
        <v>236.411</v>
      </c>
      <c r="N5424" s="2">
        <v>442.03399999999999</v>
      </c>
      <c r="O5424" s="2">
        <v>551010</v>
      </c>
      <c r="P5424" s="3"/>
      <c r="Q5424" s="3"/>
    </row>
    <row r="5425" spans="1:17" x14ac:dyDescent="0.2">
      <c r="A5425" s="5">
        <v>2017</v>
      </c>
      <c r="B5425" s="4" t="s">
        <v>711</v>
      </c>
      <c r="C5425" s="5" t="s">
        <v>712</v>
      </c>
      <c r="D5425" s="5">
        <v>13.891999999999999</v>
      </c>
      <c r="E5425" s="5">
        <v>17019.081999999999</v>
      </c>
      <c r="F5425" s="5"/>
      <c r="G5425" s="5">
        <v>11883.352000000001</v>
      </c>
      <c r="H5425" s="5">
        <v>5006.6899999999996</v>
      </c>
      <c r="I5425" s="5">
        <v>219.79599999999999</v>
      </c>
      <c r="J5425" s="5">
        <v>3.4969999999999999</v>
      </c>
      <c r="K5425" s="5">
        <v>19.492999999999999</v>
      </c>
      <c r="L5425" s="5">
        <v>766.221</v>
      </c>
      <c r="M5425" s="5">
        <v>258.27199999999999</v>
      </c>
      <c r="N5425" s="5">
        <v>488.45600000000002</v>
      </c>
      <c r="O5425" s="5">
        <v>551010</v>
      </c>
      <c r="P5425" s="3"/>
      <c r="Q5425" s="3"/>
    </row>
    <row r="5426" spans="1:17" x14ac:dyDescent="0.2">
      <c r="A5426" s="2">
        <v>2018</v>
      </c>
      <c r="B5426" s="1" t="s">
        <v>711</v>
      </c>
      <c r="C5426" s="2" t="s">
        <v>712</v>
      </c>
      <c r="D5426" s="2">
        <v>5.766</v>
      </c>
      <c r="E5426" s="2">
        <v>17664.202000000001</v>
      </c>
      <c r="F5426" s="2"/>
      <c r="G5426" s="2">
        <v>12315.496999999999</v>
      </c>
      <c r="H5426" s="2">
        <v>5222.915</v>
      </c>
      <c r="I5426" s="2">
        <v>243.465</v>
      </c>
      <c r="J5426" s="2">
        <v>8.6470000000000002</v>
      </c>
      <c r="K5426" s="2">
        <v>19.492999999999999</v>
      </c>
      <c r="L5426" s="2">
        <v>664.44200000000001</v>
      </c>
      <c r="M5426" s="2">
        <v>133.90199999999999</v>
      </c>
      <c r="N5426" s="2">
        <v>511.04700000000003</v>
      </c>
      <c r="O5426" s="2">
        <v>551010</v>
      </c>
      <c r="P5426" s="3"/>
      <c r="Q5426" s="3"/>
    </row>
    <row r="5427" spans="1:17" x14ac:dyDescent="0.2">
      <c r="A5427" s="5">
        <v>2019</v>
      </c>
      <c r="B5427" s="4" t="s">
        <v>711</v>
      </c>
      <c r="C5427" s="5" t="s">
        <v>712</v>
      </c>
      <c r="D5427" s="5">
        <v>10.282999999999999</v>
      </c>
      <c r="E5427" s="5">
        <v>18479.246999999999</v>
      </c>
      <c r="F5427" s="5"/>
      <c r="G5427" s="5">
        <v>12926.058999999999</v>
      </c>
      <c r="H5427" s="5">
        <v>5430.6480000000001</v>
      </c>
      <c r="I5427" s="5">
        <v>235.251</v>
      </c>
      <c r="J5427" s="5">
        <v>10.377000000000001</v>
      </c>
      <c r="K5427" s="5">
        <v>19.492999999999999</v>
      </c>
      <c r="L5427" s="5">
        <v>542.04</v>
      </c>
      <c r="M5427" s="5">
        <v>-15.773</v>
      </c>
      <c r="N5427" s="5">
        <v>538.32000000000005</v>
      </c>
      <c r="O5427" s="5">
        <v>551010</v>
      </c>
      <c r="P5427" s="3"/>
      <c r="Q5427" s="3"/>
    </row>
    <row r="5428" spans="1:17" x14ac:dyDescent="0.2">
      <c r="A5428" s="2">
        <v>2004</v>
      </c>
      <c r="B5428" s="1" t="s">
        <v>713</v>
      </c>
      <c r="C5428" s="2" t="s">
        <v>714</v>
      </c>
      <c r="D5428" s="2">
        <v>709</v>
      </c>
      <c r="E5428" s="2">
        <v>8932</v>
      </c>
      <c r="F5428" s="2">
        <v>1315</v>
      </c>
      <c r="G5428" s="2">
        <v>5264</v>
      </c>
      <c r="H5428" s="2">
        <v>3572</v>
      </c>
      <c r="I5428" s="2">
        <v>93</v>
      </c>
      <c r="J5428" s="2">
        <v>12</v>
      </c>
      <c r="K5428" s="2">
        <v>58</v>
      </c>
      <c r="L5428" s="2">
        <v>1063</v>
      </c>
      <c r="M5428" s="2">
        <v>322</v>
      </c>
      <c r="N5428" s="2">
        <v>683</v>
      </c>
      <c r="O5428" s="2">
        <v>151010</v>
      </c>
      <c r="P5428" s="3"/>
      <c r="Q5428" s="3"/>
    </row>
    <row r="5429" spans="1:17" x14ac:dyDescent="0.2">
      <c r="A5429" s="5">
        <v>2005</v>
      </c>
      <c r="B5429" s="4" t="s">
        <v>713</v>
      </c>
      <c r="C5429" s="5" t="s">
        <v>714</v>
      </c>
      <c r="D5429" s="5">
        <v>466</v>
      </c>
      <c r="E5429" s="5">
        <v>8681</v>
      </c>
      <c r="F5429" s="5">
        <v>1193</v>
      </c>
      <c r="G5429" s="5">
        <v>5520</v>
      </c>
      <c r="H5429" s="5">
        <v>3053</v>
      </c>
      <c r="I5429" s="5">
        <v>86</v>
      </c>
      <c r="J5429" s="5">
        <v>13</v>
      </c>
      <c r="K5429" s="5">
        <v>69</v>
      </c>
      <c r="L5429" s="5">
        <v>947</v>
      </c>
      <c r="M5429" s="5">
        <v>282</v>
      </c>
      <c r="N5429" s="5">
        <v>596</v>
      </c>
      <c r="O5429" s="5">
        <v>151010</v>
      </c>
      <c r="P5429" s="3"/>
      <c r="Q5429" s="3"/>
    </row>
    <row r="5430" spans="1:17" x14ac:dyDescent="0.2">
      <c r="A5430" s="2">
        <v>2006</v>
      </c>
      <c r="B5430" s="1" t="s">
        <v>713</v>
      </c>
      <c r="C5430" s="2" t="s">
        <v>714</v>
      </c>
      <c r="D5430" s="2">
        <v>455</v>
      </c>
      <c r="E5430" s="2">
        <v>10021</v>
      </c>
      <c r="F5430" s="2">
        <v>1220</v>
      </c>
      <c r="G5430" s="2">
        <v>6639</v>
      </c>
      <c r="H5430" s="2">
        <v>3234</v>
      </c>
      <c r="I5430" s="2">
        <v>90</v>
      </c>
      <c r="J5430" s="2">
        <v>14</v>
      </c>
      <c r="K5430" s="2">
        <v>71</v>
      </c>
      <c r="L5430" s="2">
        <v>1060</v>
      </c>
      <c r="M5430" s="2">
        <v>278</v>
      </c>
      <c r="N5430" s="2">
        <v>711</v>
      </c>
      <c r="O5430" s="2">
        <v>151010</v>
      </c>
      <c r="P5430" s="3"/>
      <c r="Q5430" s="3"/>
    </row>
    <row r="5431" spans="1:17" x14ac:dyDescent="0.2">
      <c r="A5431" s="5">
        <v>2007</v>
      </c>
      <c r="B5431" s="4" t="s">
        <v>713</v>
      </c>
      <c r="C5431" s="5" t="s">
        <v>714</v>
      </c>
      <c r="D5431" s="5">
        <v>2232</v>
      </c>
      <c r="E5431" s="5">
        <v>12629</v>
      </c>
      <c r="F5431" s="5">
        <v>1202</v>
      </c>
      <c r="G5431" s="5">
        <v>8345</v>
      </c>
      <c r="H5431" s="5">
        <v>4151</v>
      </c>
      <c r="I5431" s="5">
        <v>104</v>
      </c>
      <c r="J5431" s="5">
        <v>20</v>
      </c>
      <c r="K5431" s="5">
        <v>73</v>
      </c>
      <c r="L5431" s="5">
        <v>1243</v>
      </c>
      <c r="M5431" s="5">
        <v>355</v>
      </c>
      <c r="N5431" s="5">
        <v>834</v>
      </c>
      <c r="O5431" s="5">
        <v>151010</v>
      </c>
      <c r="P5431" s="3"/>
      <c r="Q5431" s="3"/>
    </row>
    <row r="5432" spans="1:17" x14ac:dyDescent="0.2">
      <c r="A5432" s="2">
        <v>2008</v>
      </c>
      <c r="B5432" s="1" t="s">
        <v>713</v>
      </c>
      <c r="C5432" s="2" t="s">
        <v>714</v>
      </c>
      <c r="D5432" s="2">
        <v>1045</v>
      </c>
      <c r="E5432" s="2">
        <v>14698</v>
      </c>
      <c r="F5432" s="2">
        <v>3128</v>
      </c>
      <c r="G5432" s="2">
        <v>11209</v>
      </c>
      <c r="H5432" s="2">
        <v>3333</v>
      </c>
      <c r="I5432" s="2">
        <v>262</v>
      </c>
      <c r="J5432" s="2">
        <v>26</v>
      </c>
      <c r="K5432" s="2">
        <v>86</v>
      </c>
      <c r="L5432" s="2">
        <v>908</v>
      </c>
      <c r="M5432" s="2">
        <v>284</v>
      </c>
      <c r="N5432" s="2">
        <v>538</v>
      </c>
      <c r="O5432" s="2">
        <v>151010</v>
      </c>
      <c r="P5432" s="3"/>
      <c r="Q5432" s="3"/>
    </row>
    <row r="5433" spans="1:17" x14ac:dyDescent="0.2">
      <c r="A5433" s="5">
        <v>2009</v>
      </c>
      <c r="B5433" s="4" t="s">
        <v>713</v>
      </c>
      <c r="C5433" s="5" t="s">
        <v>714</v>
      </c>
      <c r="D5433" s="5">
        <v>1057</v>
      </c>
      <c r="E5433" s="5">
        <v>14240</v>
      </c>
      <c r="F5433" s="5">
        <v>3078</v>
      </c>
      <c r="G5433" s="5">
        <v>10318</v>
      </c>
      <c r="H5433" s="5">
        <v>3753</v>
      </c>
      <c r="I5433" s="5">
        <v>202</v>
      </c>
      <c r="J5433" s="5">
        <v>28</v>
      </c>
      <c r="K5433" s="5">
        <v>90</v>
      </c>
      <c r="L5433" s="5">
        <v>617</v>
      </c>
      <c r="M5433" s="5">
        <v>191</v>
      </c>
      <c r="N5433" s="5">
        <v>336</v>
      </c>
      <c r="O5433" s="5">
        <v>151010</v>
      </c>
      <c r="P5433" s="3"/>
      <c r="Q5433" s="3"/>
    </row>
    <row r="5434" spans="1:17" x14ac:dyDescent="0.2">
      <c r="A5434" s="2">
        <v>2010</v>
      </c>
      <c r="B5434" s="1" t="s">
        <v>713</v>
      </c>
      <c r="C5434" s="2" t="s">
        <v>714</v>
      </c>
      <c r="D5434" s="2">
        <v>1978</v>
      </c>
      <c r="E5434" s="2">
        <v>14975</v>
      </c>
      <c r="F5434" s="2">
        <v>4047</v>
      </c>
      <c r="G5434" s="2">
        <v>11142</v>
      </c>
      <c r="H5434" s="2">
        <v>3638</v>
      </c>
      <c r="I5434" s="2">
        <v>196</v>
      </c>
      <c r="J5434" s="2">
        <v>34</v>
      </c>
      <c r="K5434" s="2">
        <v>111</v>
      </c>
      <c r="L5434" s="2">
        <v>1295</v>
      </c>
      <c r="M5434" s="2">
        <v>415</v>
      </c>
      <c r="N5434" s="2">
        <v>769</v>
      </c>
      <c r="O5434" s="2">
        <v>151010</v>
      </c>
      <c r="P5434" s="3"/>
      <c r="Q5434" s="3"/>
    </row>
    <row r="5435" spans="1:17" x14ac:dyDescent="0.2">
      <c r="A5435" s="5">
        <v>2011</v>
      </c>
      <c r="B5435" s="4" t="s">
        <v>713</v>
      </c>
      <c r="C5435" s="5" t="s">
        <v>714</v>
      </c>
      <c r="D5435" s="5">
        <v>1482</v>
      </c>
      <c r="E5435" s="5">
        <v>14382</v>
      </c>
      <c r="F5435" s="5">
        <v>3649</v>
      </c>
      <c r="G5435" s="5">
        <v>10936</v>
      </c>
      <c r="H5435" s="5">
        <v>3249</v>
      </c>
      <c r="I5435" s="5">
        <v>219</v>
      </c>
      <c r="J5435" s="5">
        <v>42</v>
      </c>
      <c r="K5435" s="5">
        <v>117</v>
      </c>
      <c r="L5435" s="5">
        <v>1597</v>
      </c>
      <c r="M5435" s="5">
        <v>385</v>
      </c>
      <c r="N5435" s="5">
        <v>1095</v>
      </c>
      <c r="O5435" s="5">
        <v>151010</v>
      </c>
      <c r="P5435" s="3"/>
      <c r="Q5435" s="3"/>
    </row>
    <row r="5436" spans="1:17" x14ac:dyDescent="0.2">
      <c r="A5436" s="2">
        <v>2012</v>
      </c>
      <c r="B5436" s="1" t="s">
        <v>713</v>
      </c>
      <c r="C5436" s="2" t="s">
        <v>714</v>
      </c>
      <c r="D5436" s="2">
        <v>2398</v>
      </c>
      <c r="E5436" s="2">
        <v>15878</v>
      </c>
      <c r="F5436" s="2">
        <v>3971</v>
      </c>
      <c r="G5436" s="2">
        <v>11556</v>
      </c>
      <c r="H5436" s="2">
        <v>4063</v>
      </c>
      <c r="I5436" s="2">
        <v>218</v>
      </c>
      <c r="J5436" s="2">
        <v>39</v>
      </c>
      <c r="K5436" s="2">
        <v>123</v>
      </c>
      <c r="L5436" s="2">
        <v>1402</v>
      </c>
      <c r="M5436" s="2">
        <v>338</v>
      </c>
      <c r="N5436" s="2">
        <v>941</v>
      </c>
      <c r="O5436" s="2">
        <v>151010</v>
      </c>
      <c r="P5436" s="3"/>
      <c r="Q5436" s="3"/>
    </row>
    <row r="5437" spans="1:17" x14ac:dyDescent="0.2">
      <c r="A5437" s="5">
        <v>2013</v>
      </c>
      <c r="B5437" s="4" t="s">
        <v>713</v>
      </c>
      <c r="C5437" s="5" t="s">
        <v>714</v>
      </c>
      <c r="D5437" s="5">
        <v>1750</v>
      </c>
      <c r="E5437" s="5">
        <v>15863</v>
      </c>
      <c r="F5437" s="5">
        <v>3376</v>
      </c>
      <c r="G5437" s="5">
        <v>10665</v>
      </c>
      <c r="H5437" s="5">
        <v>4932</v>
      </c>
      <c r="I5437" s="5">
        <v>206</v>
      </c>
      <c r="J5437" s="5">
        <v>43</v>
      </c>
      <c r="K5437" s="5">
        <v>122</v>
      </c>
      <c r="L5437" s="5">
        <v>1489</v>
      </c>
      <c r="M5437" s="5">
        <v>333</v>
      </c>
      <c r="N5437" s="5">
        <v>3231</v>
      </c>
      <c r="O5437" s="5">
        <v>151010</v>
      </c>
      <c r="P5437" s="3"/>
      <c r="Q5437" s="3"/>
    </row>
    <row r="5438" spans="1:17" x14ac:dyDescent="0.2">
      <c r="A5438" s="2">
        <v>2014</v>
      </c>
      <c r="B5438" s="1" t="s">
        <v>713</v>
      </c>
      <c r="C5438" s="2" t="s">
        <v>714</v>
      </c>
      <c r="D5438" s="2">
        <v>1188</v>
      </c>
      <c r="E5438" s="2">
        <v>17583</v>
      </c>
      <c r="F5438" s="2">
        <v>3910</v>
      </c>
      <c r="G5438" s="2">
        <v>12318</v>
      </c>
      <c r="H5438" s="2">
        <v>5180</v>
      </c>
      <c r="I5438" s="2">
        <v>203</v>
      </c>
      <c r="J5438" s="2">
        <v>50</v>
      </c>
      <c r="K5438" s="2">
        <v>24</v>
      </c>
      <c r="L5438" s="2">
        <v>1416</v>
      </c>
      <c r="M5438" s="2">
        <v>259</v>
      </c>
      <c r="N5438" s="2">
        <v>2102</v>
      </c>
      <c r="O5438" s="2">
        <v>151010</v>
      </c>
      <c r="P5438" s="3"/>
      <c r="Q5438" s="3"/>
    </row>
    <row r="5439" spans="1:17" x14ac:dyDescent="0.2">
      <c r="A5439" s="5">
        <v>2015</v>
      </c>
      <c r="B5439" s="4" t="s">
        <v>713</v>
      </c>
      <c r="C5439" s="5" t="s">
        <v>714</v>
      </c>
      <c r="D5439" s="5">
        <v>1459</v>
      </c>
      <c r="E5439" s="5">
        <v>17076</v>
      </c>
      <c r="F5439" s="5">
        <v>4296</v>
      </c>
      <c r="G5439" s="5">
        <v>12007</v>
      </c>
      <c r="H5439" s="5">
        <v>4983</v>
      </c>
      <c r="I5439" s="5">
        <v>135</v>
      </c>
      <c r="J5439" s="5">
        <v>40</v>
      </c>
      <c r="K5439" s="5">
        <v>21</v>
      </c>
      <c r="L5439" s="5">
        <v>1882</v>
      </c>
      <c r="M5439" s="5">
        <v>456</v>
      </c>
      <c r="N5439" s="5">
        <v>1406</v>
      </c>
      <c r="O5439" s="5">
        <v>151010</v>
      </c>
      <c r="P5439" s="3"/>
      <c r="Q5439" s="3"/>
    </row>
    <row r="5440" spans="1:17" x14ac:dyDescent="0.2">
      <c r="A5440" s="2">
        <v>2016</v>
      </c>
      <c r="B5440" s="1" t="s">
        <v>713</v>
      </c>
      <c r="C5440" s="2" t="s">
        <v>714</v>
      </c>
      <c r="D5440" s="2">
        <v>1867</v>
      </c>
      <c r="E5440" s="2">
        <v>15769</v>
      </c>
      <c r="F5440" s="2">
        <v>4317</v>
      </c>
      <c r="G5440" s="2">
        <v>10856</v>
      </c>
      <c r="H5440" s="2">
        <v>4826</v>
      </c>
      <c r="I5440" s="2">
        <v>133</v>
      </c>
      <c r="J5440" s="2">
        <v>26</v>
      </c>
      <c r="K5440" s="2">
        <v>22</v>
      </c>
      <c r="L5440" s="2">
        <v>827</v>
      </c>
      <c r="M5440" s="2">
        <v>241</v>
      </c>
      <c r="N5440" s="2">
        <v>877</v>
      </c>
      <c r="O5440" s="2">
        <v>151010</v>
      </c>
      <c r="P5440" s="3"/>
      <c r="Q5440" s="3"/>
    </row>
    <row r="5441" spans="1:17" x14ac:dyDescent="0.2">
      <c r="A5441" s="5">
        <v>2017</v>
      </c>
      <c r="B5441" s="4" t="s">
        <v>713</v>
      </c>
      <c r="C5441" s="5" t="s">
        <v>714</v>
      </c>
      <c r="D5441" s="5">
        <v>1495</v>
      </c>
      <c r="E5441" s="5">
        <v>16538</v>
      </c>
      <c r="F5441" s="5">
        <v>4138</v>
      </c>
      <c r="G5441" s="5">
        <v>10866</v>
      </c>
      <c r="H5441" s="5">
        <v>5557</v>
      </c>
      <c r="I5441" s="5">
        <v>112</v>
      </c>
      <c r="J5441" s="5">
        <v>20</v>
      </c>
      <c r="K5441" s="5">
        <v>21</v>
      </c>
      <c r="L5441" s="5">
        <v>2005</v>
      </c>
      <c r="M5441" s="5">
        <v>615</v>
      </c>
      <c r="N5441" s="5">
        <v>1594</v>
      </c>
      <c r="O5441" s="5">
        <v>151010</v>
      </c>
      <c r="P5441" s="3"/>
      <c r="Q5441" s="3"/>
    </row>
    <row r="5442" spans="1:17" x14ac:dyDescent="0.2">
      <c r="A5442" s="2">
        <v>2018</v>
      </c>
      <c r="B5442" s="1" t="s">
        <v>713</v>
      </c>
      <c r="C5442" s="2" t="s">
        <v>714</v>
      </c>
      <c r="D5442" s="2">
        <v>967</v>
      </c>
      <c r="E5442" s="2">
        <v>16015</v>
      </c>
      <c r="F5442" s="2">
        <v>5012</v>
      </c>
      <c r="G5442" s="2">
        <v>11283</v>
      </c>
      <c r="H5442" s="2">
        <v>4630</v>
      </c>
      <c r="I5442" s="2">
        <v>122</v>
      </c>
      <c r="J5442" s="2">
        <v>23</v>
      </c>
      <c r="K5442" s="2">
        <v>17</v>
      </c>
      <c r="L5442" s="2">
        <v>1693</v>
      </c>
      <c r="M5442" s="2">
        <v>353</v>
      </c>
      <c r="N5442" s="2">
        <v>1341</v>
      </c>
      <c r="O5442" s="2">
        <v>151010</v>
      </c>
      <c r="P5442" s="3"/>
      <c r="Q5442" s="3"/>
    </row>
    <row r="5443" spans="1:17" x14ac:dyDescent="0.2">
      <c r="A5443" s="5">
        <v>2019</v>
      </c>
      <c r="B5443" s="4" t="s">
        <v>713</v>
      </c>
      <c r="C5443" s="5" t="s">
        <v>714</v>
      </c>
      <c r="D5443" s="5">
        <v>1278</v>
      </c>
      <c r="E5443" s="5">
        <v>17708</v>
      </c>
      <c r="F5443" s="5">
        <v>5834</v>
      </c>
      <c r="G5443" s="5">
        <v>12305</v>
      </c>
      <c r="H5443" s="5">
        <v>5284</v>
      </c>
      <c r="I5443" s="5">
        <v>138</v>
      </c>
      <c r="J5443" s="5">
        <v>32</v>
      </c>
      <c r="K5443" s="5">
        <v>26</v>
      </c>
      <c r="L5443" s="5">
        <v>1661</v>
      </c>
      <c r="M5443" s="5">
        <v>392</v>
      </c>
      <c r="N5443" s="5">
        <v>1243</v>
      </c>
      <c r="O5443" s="5">
        <v>151010</v>
      </c>
      <c r="P5443" s="3"/>
      <c r="Q5443" s="3"/>
    </row>
    <row r="5444" spans="1:17" x14ac:dyDescent="0.2">
      <c r="A5444" s="2">
        <v>2004</v>
      </c>
      <c r="B5444" s="1" t="s">
        <v>715</v>
      </c>
      <c r="C5444" s="2" t="s">
        <v>716</v>
      </c>
      <c r="D5444" s="2">
        <v>666</v>
      </c>
      <c r="E5444" s="2">
        <v>17761</v>
      </c>
      <c r="F5444" s="2"/>
      <c r="G5444" s="2">
        <v>13415</v>
      </c>
      <c r="H5444" s="2">
        <v>4290</v>
      </c>
      <c r="I5444" s="2">
        <v>523</v>
      </c>
      <c r="J5444" s="2">
        <v>39</v>
      </c>
      <c r="K5444" s="2">
        <v>8</v>
      </c>
      <c r="L5444" s="2">
        <v>905</v>
      </c>
      <c r="M5444" s="2">
        <v>195</v>
      </c>
      <c r="N5444" s="2">
        <v>700</v>
      </c>
      <c r="O5444" s="2">
        <v>551010</v>
      </c>
      <c r="P5444" s="3"/>
      <c r="Q5444" s="3"/>
    </row>
    <row r="5445" spans="1:17" x14ac:dyDescent="0.2">
      <c r="A5445" s="5">
        <v>2005</v>
      </c>
      <c r="B5445" s="4" t="s">
        <v>715</v>
      </c>
      <c r="C5445" s="5" t="s">
        <v>716</v>
      </c>
      <c r="D5445" s="5">
        <v>648</v>
      </c>
      <c r="E5445" s="5">
        <v>17926</v>
      </c>
      <c r="F5445" s="5"/>
      <c r="G5445" s="5">
        <v>13401</v>
      </c>
      <c r="H5445" s="5">
        <v>4469</v>
      </c>
      <c r="I5445" s="5">
        <v>500</v>
      </c>
      <c r="J5445" s="5">
        <v>23</v>
      </c>
      <c r="K5445" s="5">
        <v>7</v>
      </c>
      <c r="L5445" s="5">
        <v>867</v>
      </c>
      <c r="M5445" s="5">
        <v>121</v>
      </c>
      <c r="N5445" s="5">
        <v>680</v>
      </c>
      <c r="O5445" s="5">
        <v>551010</v>
      </c>
      <c r="P5445" s="3"/>
      <c r="Q5445" s="3"/>
    </row>
    <row r="5446" spans="1:17" x14ac:dyDescent="0.2">
      <c r="A5446" s="2">
        <v>2006</v>
      </c>
      <c r="B5446" s="1" t="s">
        <v>715</v>
      </c>
      <c r="C5446" s="2" t="s">
        <v>716</v>
      </c>
      <c r="D5446" s="2">
        <v>1255</v>
      </c>
      <c r="E5446" s="2">
        <v>19747</v>
      </c>
      <c r="F5446" s="2"/>
      <c r="G5446" s="2">
        <v>14264</v>
      </c>
      <c r="H5446" s="2">
        <v>5423</v>
      </c>
      <c r="I5446" s="2">
        <v>452</v>
      </c>
      <c r="J5446" s="2">
        <v>41</v>
      </c>
      <c r="K5446" s="2">
        <v>11</v>
      </c>
      <c r="L5446" s="2">
        <v>1185</v>
      </c>
      <c r="M5446" s="2">
        <v>275</v>
      </c>
      <c r="N5446" s="2">
        <v>879</v>
      </c>
      <c r="O5446" s="2">
        <v>551010</v>
      </c>
      <c r="P5446" s="3"/>
      <c r="Q5446" s="3"/>
    </row>
    <row r="5447" spans="1:17" x14ac:dyDescent="0.2">
      <c r="A5447" s="5">
        <v>2007</v>
      </c>
      <c r="B5447" s="4" t="s">
        <v>715</v>
      </c>
      <c r="C5447" s="5" t="s">
        <v>716</v>
      </c>
      <c r="D5447" s="5">
        <v>741</v>
      </c>
      <c r="E5447" s="5">
        <v>19972</v>
      </c>
      <c r="F5447" s="5"/>
      <c r="G5447" s="5">
        <v>14096</v>
      </c>
      <c r="H5447" s="5">
        <v>5857</v>
      </c>
      <c r="I5447" s="5">
        <v>474</v>
      </c>
      <c r="J5447" s="5">
        <v>61</v>
      </c>
      <c r="K5447" s="5">
        <v>3</v>
      </c>
      <c r="L5447" s="5">
        <v>1304</v>
      </c>
      <c r="M5447" s="5">
        <v>270</v>
      </c>
      <c r="N5447" s="5">
        <v>1306</v>
      </c>
      <c r="O5447" s="5">
        <v>551010</v>
      </c>
      <c r="P5447" s="3"/>
      <c r="Q5447" s="3"/>
    </row>
    <row r="5448" spans="1:17" x14ac:dyDescent="0.2">
      <c r="A5448" s="2">
        <v>2008</v>
      </c>
      <c r="B5448" s="1" t="s">
        <v>715</v>
      </c>
      <c r="C5448" s="2" t="s">
        <v>716</v>
      </c>
      <c r="D5448" s="2">
        <v>1570</v>
      </c>
      <c r="E5448" s="2">
        <v>21405</v>
      </c>
      <c r="F5448" s="2"/>
      <c r="G5448" s="2">
        <v>16009</v>
      </c>
      <c r="H5448" s="2">
        <v>5378</v>
      </c>
      <c r="I5448" s="2">
        <v>459</v>
      </c>
      <c r="J5448" s="2">
        <v>33</v>
      </c>
      <c r="K5448" s="2">
        <v>2</v>
      </c>
      <c r="L5448" s="2">
        <v>1382</v>
      </c>
      <c r="M5448" s="2">
        <v>440</v>
      </c>
      <c r="N5448" s="2">
        <v>948</v>
      </c>
      <c r="O5448" s="2">
        <v>551010</v>
      </c>
      <c r="P5448" s="3"/>
      <c r="Q5448" s="3"/>
    </row>
    <row r="5449" spans="1:17" x14ac:dyDescent="0.2">
      <c r="A5449" s="5">
        <v>2009</v>
      </c>
      <c r="B5449" s="4" t="s">
        <v>715</v>
      </c>
      <c r="C5449" s="5" t="s">
        <v>716</v>
      </c>
      <c r="D5449" s="5">
        <v>906</v>
      </c>
      <c r="E5449" s="5">
        <v>22165</v>
      </c>
      <c r="F5449" s="5"/>
      <c r="G5449" s="5">
        <v>16350</v>
      </c>
      <c r="H5449" s="5">
        <v>5496</v>
      </c>
      <c r="I5449" s="5">
        <v>396</v>
      </c>
      <c r="J5449" s="5">
        <v>14</v>
      </c>
      <c r="K5449" s="5">
        <v>1</v>
      </c>
      <c r="L5449" s="5">
        <v>596</v>
      </c>
      <c r="M5449" s="5">
        <v>130</v>
      </c>
      <c r="N5449" s="5">
        <v>425</v>
      </c>
      <c r="O5449" s="5">
        <v>551010</v>
      </c>
      <c r="P5449" s="3"/>
      <c r="Q5449" s="3"/>
    </row>
    <row r="5450" spans="1:17" x14ac:dyDescent="0.2">
      <c r="A5450" s="2">
        <v>2010</v>
      </c>
      <c r="B5450" s="1" t="s">
        <v>715</v>
      </c>
      <c r="C5450" s="2" t="s">
        <v>716</v>
      </c>
      <c r="D5450" s="2">
        <v>1116</v>
      </c>
      <c r="E5450" s="2">
        <v>32837</v>
      </c>
      <c r="F5450" s="2"/>
      <c r="G5450" s="2">
        <v>24359</v>
      </c>
      <c r="H5450" s="2">
        <v>8210</v>
      </c>
      <c r="I5450" s="2">
        <v>505</v>
      </c>
      <c r="J5450" s="2">
        <v>8</v>
      </c>
      <c r="K5450" s="2">
        <v>21</v>
      </c>
      <c r="L5450" s="2">
        <v>1239</v>
      </c>
      <c r="M5450" s="2">
        <v>263</v>
      </c>
      <c r="N5450" s="2">
        <v>938</v>
      </c>
      <c r="O5450" s="2">
        <v>551010</v>
      </c>
      <c r="P5450" s="3"/>
      <c r="Q5450" s="3"/>
    </row>
    <row r="5451" spans="1:17" x14ac:dyDescent="0.2">
      <c r="A5451" s="5">
        <v>2011</v>
      </c>
      <c r="B5451" s="4" t="s">
        <v>715</v>
      </c>
      <c r="C5451" s="5" t="s">
        <v>716</v>
      </c>
      <c r="D5451" s="5">
        <v>1370</v>
      </c>
      <c r="E5451" s="5">
        <v>42648</v>
      </c>
      <c r="F5451" s="5"/>
      <c r="G5451" s="5">
        <v>31552</v>
      </c>
      <c r="H5451" s="5">
        <v>10828</v>
      </c>
      <c r="I5451" s="5">
        <v>852</v>
      </c>
      <c r="J5451" s="5">
        <v>7</v>
      </c>
      <c r="K5451" s="5">
        <v>17</v>
      </c>
      <c r="L5451" s="5">
        <v>2201</v>
      </c>
      <c r="M5451" s="5">
        <v>691</v>
      </c>
      <c r="N5451" s="5">
        <v>1495</v>
      </c>
      <c r="O5451" s="5">
        <v>551010</v>
      </c>
      <c r="P5451" s="3"/>
      <c r="Q5451" s="3"/>
    </row>
    <row r="5452" spans="1:17" x14ac:dyDescent="0.2">
      <c r="A5452" s="2">
        <v>2012</v>
      </c>
      <c r="B5452" s="1" t="s">
        <v>715</v>
      </c>
      <c r="C5452" s="2" t="s">
        <v>716</v>
      </c>
      <c r="D5452" s="2">
        <v>955</v>
      </c>
      <c r="E5452" s="2">
        <v>43634</v>
      </c>
      <c r="F5452" s="2"/>
      <c r="G5452" s="2">
        <v>33136</v>
      </c>
      <c r="H5452" s="2">
        <v>10480</v>
      </c>
      <c r="I5452" s="2">
        <v>961</v>
      </c>
      <c r="J5452" s="2">
        <v>5</v>
      </c>
      <c r="K5452" s="2">
        <v>5</v>
      </c>
      <c r="L5452" s="2">
        <v>2082</v>
      </c>
      <c r="M5452" s="2">
        <v>545</v>
      </c>
      <c r="N5452" s="2">
        <v>1526</v>
      </c>
      <c r="O5452" s="2">
        <v>551010</v>
      </c>
      <c r="P5452" s="3"/>
      <c r="Q5452" s="3"/>
    </row>
    <row r="5453" spans="1:17" x14ac:dyDescent="0.2">
      <c r="A5453" s="5">
        <v>2013</v>
      </c>
      <c r="B5453" s="4" t="s">
        <v>715</v>
      </c>
      <c r="C5453" s="5" t="s">
        <v>716</v>
      </c>
      <c r="D5453" s="5">
        <v>1185</v>
      </c>
      <c r="E5453" s="5">
        <v>46259</v>
      </c>
      <c r="F5453" s="5"/>
      <c r="G5453" s="5">
        <v>33793</v>
      </c>
      <c r="H5453" s="5">
        <v>12466</v>
      </c>
      <c r="I5453" s="5">
        <v>1053</v>
      </c>
      <c r="J5453" s="5">
        <v>3</v>
      </c>
      <c r="K5453" s="5">
        <v>1</v>
      </c>
      <c r="L5453" s="5">
        <v>1309</v>
      </c>
      <c r="M5453" s="5">
        <v>180</v>
      </c>
      <c r="N5453" s="5">
        <v>1130</v>
      </c>
      <c r="O5453" s="5">
        <v>551010</v>
      </c>
      <c r="P5453" s="3"/>
      <c r="Q5453" s="3"/>
    </row>
    <row r="5454" spans="1:17" x14ac:dyDescent="0.2">
      <c r="A5454" s="2">
        <v>2014</v>
      </c>
      <c r="B5454" s="1" t="s">
        <v>715</v>
      </c>
      <c r="C5454" s="2" t="s">
        <v>716</v>
      </c>
      <c r="D5454" s="2">
        <v>2051</v>
      </c>
      <c r="E5454" s="2">
        <v>48864</v>
      </c>
      <c r="F5454" s="2"/>
      <c r="G5454" s="2">
        <v>35236</v>
      </c>
      <c r="H5454" s="2">
        <v>13628</v>
      </c>
      <c r="I5454" s="2">
        <v>1057</v>
      </c>
      <c r="J5454" s="2">
        <v>5</v>
      </c>
      <c r="K5454" s="2">
        <v>0</v>
      </c>
      <c r="L5454" s="2">
        <v>2364</v>
      </c>
      <c r="M5454" s="2">
        <v>781</v>
      </c>
      <c r="N5454" s="2">
        <v>1737</v>
      </c>
      <c r="O5454" s="2">
        <v>551010</v>
      </c>
      <c r="P5454" s="3"/>
      <c r="Q5454" s="3"/>
    </row>
    <row r="5455" spans="1:17" x14ac:dyDescent="0.2">
      <c r="A5455" s="5">
        <v>2015</v>
      </c>
      <c r="B5455" s="4" t="s">
        <v>715</v>
      </c>
      <c r="C5455" s="5" t="s">
        <v>716</v>
      </c>
      <c r="D5455" s="5">
        <v>836</v>
      </c>
      <c r="E5455" s="5">
        <v>39301</v>
      </c>
      <c r="F5455" s="5"/>
      <c r="G5455" s="5">
        <v>29382</v>
      </c>
      <c r="H5455" s="5">
        <v>9919</v>
      </c>
      <c r="I5455" s="5">
        <v>882</v>
      </c>
      <c r="J5455" s="5">
        <v>4</v>
      </c>
      <c r="K5455" s="5">
        <v>0</v>
      </c>
      <c r="L5455" s="5">
        <v>2068</v>
      </c>
      <c r="M5455" s="5">
        <v>465</v>
      </c>
      <c r="N5455" s="5">
        <v>682</v>
      </c>
      <c r="O5455" s="5">
        <v>551010</v>
      </c>
      <c r="P5455" s="3"/>
      <c r="Q5455" s="3"/>
    </row>
    <row r="5456" spans="1:17" x14ac:dyDescent="0.2">
      <c r="A5456" s="2">
        <v>2016</v>
      </c>
      <c r="B5456" s="1" t="s">
        <v>715</v>
      </c>
      <c r="C5456" s="2" t="s">
        <v>716</v>
      </c>
      <c r="D5456" s="2">
        <v>341</v>
      </c>
      <c r="E5456" s="2">
        <v>38315</v>
      </c>
      <c r="F5456" s="2"/>
      <c r="G5456" s="2">
        <v>28416</v>
      </c>
      <c r="H5456" s="2">
        <v>9899</v>
      </c>
      <c r="I5456" s="2">
        <v>892</v>
      </c>
      <c r="J5456" s="2">
        <v>3</v>
      </c>
      <c r="K5456" s="2">
        <v>0</v>
      </c>
      <c r="L5456" s="2">
        <v>2550</v>
      </c>
      <c r="M5456" s="2">
        <v>648</v>
      </c>
      <c r="N5456" s="2">
        <v>1902</v>
      </c>
      <c r="O5456" s="2">
        <v>551010</v>
      </c>
      <c r="P5456" s="3"/>
      <c r="Q5456" s="3"/>
    </row>
    <row r="5457" spans="1:17" x14ac:dyDescent="0.2">
      <c r="A5457" s="5">
        <v>2017</v>
      </c>
      <c r="B5457" s="4" t="s">
        <v>715</v>
      </c>
      <c r="C5457" s="5" t="s">
        <v>716</v>
      </c>
      <c r="D5457" s="5">
        <v>485</v>
      </c>
      <c r="E5457" s="5">
        <v>41479</v>
      </c>
      <c r="F5457" s="5"/>
      <c r="G5457" s="5">
        <v>30718</v>
      </c>
      <c r="H5457" s="5">
        <v>10761</v>
      </c>
      <c r="I5457" s="5">
        <v>905</v>
      </c>
      <c r="J5457" s="5">
        <v>2</v>
      </c>
      <c r="K5457" s="5">
        <v>0</v>
      </c>
      <c r="L5457" s="5">
        <v>1912</v>
      </c>
      <c r="M5457" s="5">
        <v>784</v>
      </c>
      <c r="N5457" s="5">
        <v>1128</v>
      </c>
      <c r="O5457" s="5">
        <v>551010</v>
      </c>
      <c r="P5457" s="3"/>
      <c r="Q5457" s="3"/>
    </row>
    <row r="5458" spans="1:17" x14ac:dyDescent="0.2">
      <c r="A5458" s="2">
        <v>2018</v>
      </c>
      <c r="B5458" s="1" t="s">
        <v>715</v>
      </c>
      <c r="C5458" s="2" t="s">
        <v>716</v>
      </c>
      <c r="D5458" s="2">
        <v>624</v>
      </c>
      <c r="E5458" s="2">
        <v>43396</v>
      </c>
      <c r="F5458" s="2"/>
      <c r="G5458" s="2">
        <v>31739</v>
      </c>
      <c r="H5458" s="2">
        <v>11657</v>
      </c>
      <c r="I5458" s="2">
        <v>963</v>
      </c>
      <c r="J5458" s="2">
        <v>6</v>
      </c>
      <c r="K5458" s="2">
        <v>0</v>
      </c>
      <c r="L5458" s="2">
        <v>2285</v>
      </c>
      <c r="M5458" s="2">
        <v>458</v>
      </c>
      <c r="N5458" s="2">
        <v>1827</v>
      </c>
      <c r="O5458" s="2">
        <v>551010</v>
      </c>
      <c r="P5458" s="3"/>
      <c r="Q5458" s="3"/>
    </row>
    <row r="5459" spans="1:17" x14ac:dyDescent="0.2">
      <c r="A5459" s="5">
        <v>2019</v>
      </c>
      <c r="B5459" s="4" t="s">
        <v>715</v>
      </c>
      <c r="C5459" s="5" t="s">
        <v>716</v>
      </c>
      <c r="D5459" s="5">
        <v>818</v>
      </c>
      <c r="E5459" s="5">
        <v>45680</v>
      </c>
      <c r="F5459" s="5"/>
      <c r="G5459" s="5">
        <v>32689</v>
      </c>
      <c r="H5459" s="5">
        <v>12991</v>
      </c>
      <c r="I5459" s="5">
        <v>994</v>
      </c>
      <c r="J5459" s="5">
        <v>16</v>
      </c>
      <c r="K5459" s="5">
        <v>0</v>
      </c>
      <c r="L5459" s="5">
        <v>2155</v>
      </c>
      <c r="M5459" s="5">
        <v>409</v>
      </c>
      <c r="N5459" s="5">
        <v>1746</v>
      </c>
      <c r="O5459" s="5">
        <v>551010</v>
      </c>
      <c r="P5459" s="3"/>
      <c r="Q5459" s="3"/>
    </row>
    <row r="5460" spans="1:17" x14ac:dyDescent="0.2">
      <c r="A5460" s="2">
        <v>2004</v>
      </c>
      <c r="B5460" s="1" t="s">
        <v>717</v>
      </c>
      <c r="C5460" s="2" t="s">
        <v>718</v>
      </c>
      <c r="D5460" s="2">
        <v>171.7</v>
      </c>
      <c r="E5460" s="2">
        <v>759.09400000000005</v>
      </c>
      <c r="F5460" s="2">
        <v>0</v>
      </c>
      <c r="G5460" s="2">
        <v>222.86199999999999</v>
      </c>
      <c r="H5460" s="2">
        <v>536.23199999999997</v>
      </c>
      <c r="I5460" s="2"/>
      <c r="J5460" s="2">
        <v>1.018</v>
      </c>
      <c r="K5460" s="2"/>
      <c r="L5460" s="2">
        <v>105.983</v>
      </c>
      <c r="M5460" s="2">
        <v>25.416</v>
      </c>
      <c r="N5460" s="2">
        <v>80.566999999999993</v>
      </c>
      <c r="O5460" s="2">
        <v>352020</v>
      </c>
      <c r="P5460" s="3"/>
      <c r="Q5460" s="3"/>
    </row>
    <row r="5461" spans="1:17" x14ac:dyDescent="0.2">
      <c r="A5461" s="5">
        <v>2005</v>
      </c>
      <c r="B5461" s="4" t="s">
        <v>717</v>
      </c>
      <c r="C5461" s="5" t="s">
        <v>718</v>
      </c>
      <c r="D5461" s="5">
        <v>34.468000000000004</v>
      </c>
      <c r="E5461" s="5">
        <v>1704.9760000000001</v>
      </c>
      <c r="F5461" s="5">
        <v>656.12800000000004</v>
      </c>
      <c r="G5461" s="5">
        <v>1114.1389999999999</v>
      </c>
      <c r="H5461" s="5">
        <v>590.83699999999999</v>
      </c>
      <c r="I5461" s="5">
        <v>1.976</v>
      </c>
      <c r="J5461" s="5"/>
      <c r="K5461" s="5"/>
      <c r="L5461" s="5">
        <v>-330.69299999999998</v>
      </c>
      <c r="M5461" s="5">
        <v>22.29</v>
      </c>
      <c r="N5461" s="5">
        <v>-352.983</v>
      </c>
      <c r="O5461" s="5">
        <v>352020</v>
      </c>
      <c r="P5461" s="3"/>
      <c r="Q5461" s="3"/>
    </row>
    <row r="5462" spans="1:17" x14ac:dyDescent="0.2">
      <c r="A5462" s="2">
        <v>2006</v>
      </c>
      <c r="B5462" s="1" t="s">
        <v>717</v>
      </c>
      <c r="C5462" s="2" t="s">
        <v>718</v>
      </c>
      <c r="D5462" s="2">
        <v>45.750999999999998</v>
      </c>
      <c r="E5462" s="2">
        <v>1750.624</v>
      </c>
      <c r="F5462" s="2">
        <v>621.71699999999998</v>
      </c>
      <c r="G5462" s="2">
        <v>1109.8800000000001</v>
      </c>
      <c r="H5462" s="2">
        <v>640.74400000000003</v>
      </c>
      <c r="I5462" s="2">
        <v>15.207000000000001</v>
      </c>
      <c r="J5462" s="2"/>
      <c r="K5462" s="2"/>
      <c r="L5462" s="2">
        <v>105.935</v>
      </c>
      <c r="M5462" s="2">
        <v>34.534999999999997</v>
      </c>
      <c r="N5462" s="2">
        <v>71.400000000000006</v>
      </c>
      <c r="O5462" s="2">
        <v>352020</v>
      </c>
      <c r="P5462" s="3"/>
      <c r="Q5462" s="3"/>
    </row>
    <row r="5463" spans="1:17" x14ac:dyDescent="0.2">
      <c r="A5463" s="5">
        <v>2007</v>
      </c>
      <c r="B5463" s="4" t="s">
        <v>717</v>
      </c>
      <c r="C5463" s="5" t="s">
        <v>718</v>
      </c>
      <c r="D5463" s="5">
        <v>79.415000000000006</v>
      </c>
      <c r="E5463" s="5">
        <v>1925.154</v>
      </c>
      <c r="F5463" s="5">
        <v>666.14300000000003</v>
      </c>
      <c r="G5463" s="5">
        <v>1170.6849999999999</v>
      </c>
      <c r="H5463" s="5">
        <v>754.46900000000005</v>
      </c>
      <c r="I5463" s="5">
        <v>36.097999999999999</v>
      </c>
      <c r="J5463" s="5">
        <v>20.077999999999999</v>
      </c>
      <c r="K5463" s="5"/>
      <c r="L5463" s="5">
        <v>89.054000000000002</v>
      </c>
      <c r="M5463" s="5">
        <v>15.257</v>
      </c>
      <c r="N5463" s="5">
        <v>73.796999999999997</v>
      </c>
      <c r="O5463" s="5">
        <v>352020</v>
      </c>
      <c r="P5463" s="3"/>
      <c r="Q5463" s="3"/>
    </row>
    <row r="5464" spans="1:17" x14ac:dyDescent="0.2">
      <c r="A5464" s="2">
        <v>2008</v>
      </c>
      <c r="B5464" s="1" t="s">
        <v>717</v>
      </c>
      <c r="C5464" s="2" t="s">
        <v>718</v>
      </c>
      <c r="D5464" s="2">
        <v>319.16399999999999</v>
      </c>
      <c r="E5464" s="2">
        <v>2575.0770000000002</v>
      </c>
      <c r="F5464" s="2">
        <v>915.19</v>
      </c>
      <c r="G5464" s="2">
        <v>1641.3620000000001</v>
      </c>
      <c r="H5464" s="2">
        <v>933.71500000000003</v>
      </c>
      <c r="I5464" s="2">
        <v>38.862000000000002</v>
      </c>
      <c r="J5464" s="2">
        <v>21.629000000000001</v>
      </c>
      <c r="K5464" s="2"/>
      <c r="L5464" s="2">
        <v>180.44399999999999</v>
      </c>
      <c r="M5464" s="2">
        <v>44.670999999999999</v>
      </c>
      <c r="N5464" s="2">
        <v>135.773</v>
      </c>
      <c r="O5464" s="2">
        <v>352020</v>
      </c>
      <c r="P5464" s="3"/>
      <c r="Q5464" s="3"/>
    </row>
    <row r="5465" spans="1:17" x14ac:dyDescent="0.2">
      <c r="A5465" s="5">
        <v>2009</v>
      </c>
      <c r="B5465" s="4" t="s">
        <v>717</v>
      </c>
      <c r="C5465" s="5" t="s">
        <v>718</v>
      </c>
      <c r="D5465" s="5">
        <v>316.13600000000002</v>
      </c>
      <c r="E5465" s="5">
        <v>2536.355</v>
      </c>
      <c r="F5465" s="5">
        <v>892.18100000000004</v>
      </c>
      <c r="G5465" s="5">
        <v>1614.434</v>
      </c>
      <c r="H5465" s="5">
        <v>921.92100000000005</v>
      </c>
      <c r="I5465" s="5">
        <v>51.389000000000003</v>
      </c>
      <c r="J5465" s="5">
        <v>24.234999999999999</v>
      </c>
      <c r="K5465" s="5"/>
      <c r="L5465" s="5">
        <v>203.78</v>
      </c>
      <c r="M5465" s="5">
        <v>62.682000000000002</v>
      </c>
      <c r="N5465" s="5">
        <v>144.04900000000001</v>
      </c>
      <c r="O5465" s="5">
        <v>352020</v>
      </c>
      <c r="P5465" s="3"/>
      <c r="Q5465" s="3"/>
    </row>
    <row r="5466" spans="1:17" x14ac:dyDescent="0.2">
      <c r="A5466" s="2">
        <v>2010</v>
      </c>
      <c r="B5466" s="1" t="s">
        <v>717</v>
      </c>
      <c r="C5466" s="2" t="s">
        <v>718</v>
      </c>
      <c r="D5466" s="2">
        <v>498.125</v>
      </c>
      <c r="E5466" s="2">
        <v>3092.7359999999999</v>
      </c>
      <c r="F5466" s="2">
        <v>1335</v>
      </c>
      <c r="G5466" s="2">
        <v>2004.0809999999999</v>
      </c>
      <c r="H5466" s="2">
        <v>1086.808</v>
      </c>
      <c r="I5466" s="2">
        <v>50.033999999999999</v>
      </c>
      <c r="J5466" s="2">
        <v>21.256</v>
      </c>
      <c r="K5466" s="2"/>
      <c r="L5466" s="2">
        <v>308.18599999999998</v>
      </c>
      <c r="M5466" s="2">
        <v>84.088999999999999</v>
      </c>
      <c r="N5466" s="2">
        <v>222.54599999999999</v>
      </c>
      <c r="O5466" s="2">
        <v>352020</v>
      </c>
      <c r="P5466" s="3"/>
      <c r="Q5466" s="3"/>
    </row>
    <row r="5467" spans="1:17" x14ac:dyDescent="0.2">
      <c r="A5467" s="5">
        <v>2011</v>
      </c>
      <c r="B5467" s="4" t="s">
        <v>717</v>
      </c>
      <c r="C5467" s="5" t="s">
        <v>718</v>
      </c>
      <c r="D5467" s="5">
        <v>310.10399999999998</v>
      </c>
      <c r="E5467" s="5">
        <v>3189.221</v>
      </c>
      <c r="F5467" s="5">
        <v>890</v>
      </c>
      <c r="G5467" s="5">
        <v>1658.2339999999999</v>
      </c>
      <c r="H5467" s="5">
        <v>1529.0440000000001</v>
      </c>
      <c r="I5467" s="5">
        <v>45.548000000000002</v>
      </c>
      <c r="J5467" s="5">
        <v>3.2360000000000002</v>
      </c>
      <c r="K5467" s="5"/>
      <c r="L5467" s="5">
        <v>450.55399999999997</v>
      </c>
      <c r="M5467" s="5">
        <v>109.996</v>
      </c>
      <c r="N5467" s="5">
        <v>339.197</v>
      </c>
      <c r="O5467" s="5">
        <v>352020</v>
      </c>
      <c r="P5467" s="3"/>
      <c r="Q5467" s="3"/>
    </row>
    <row r="5468" spans="1:17" x14ac:dyDescent="0.2">
      <c r="A5468" s="2">
        <v>2012</v>
      </c>
      <c r="B5468" s="1" t="s">
        <v>717</v>
      </c>
      <c r="C5468" s="2" t="s">
        <v>718</v>
      </c>
      <c r="D5468" s="2">
        <v>602.48900000000003</v>
      </c>
      <c r="E5468" s="2">
        <v>4024.047</v>
      </c>
      <c r="F5468" s="2">
        <v>1369.2349999999999</v>
      </c>
      <c r="G5468" s="2">
        <v>2171.402</v>
      </c>
      <c r="H5468" s="2">
        <v>1851.037</v>
      </c>
      <c r="I5468" s="2">
        <v>64.724999999999994</v>
      </c>
      <c r="J5468" s="2">
        <v>3.9889999999999999</v>
      </c>
      <c r="K5468" s="2"/>
      <c r="L5468" s="2">
        <v>511.98899999999998</v>
      </c>
      <c r="M5468" s="2">
        <v>119.015</v>
      </c>
      <c r="N5468" s="2">
        <v>401.613</v>
      </c>
      <c r="O5468" s="2">
        <v>352020</v>
      </c>
      <c r="P5468" s="3"/>
      <c r="Q5468" s="3"/>
    </row>
    <row r="5469" spans="1:17" x14ac:dyDescent="0.2">
      <c r="A5469" s="5">
        <v>2013</v>
      </c>
      <c r="B5469" s="4" t="s">
        <v>717</v>
      </c>
      <c r="C5469" s="5" t="s">
        <v>718</v>
      </c>
      <c r="D5469" s="5">
        <v>779.9</v>
      </c>
      <c r="E5469" s="5">
        <v>5350.8</v>
      </c>
      <c r="F5469" s="5">
        <v>1969</v>
      </c>
      <c r="G5469" s="5">
        <v>3018.2</v>
      </c>
      <c r="H5469" s="5">
        <v>2331.4</v>
      </c>
      <c r="I5469" s="5">
        <v>70</v>
      </c>
      <c r="J5469" s="5">
        <v>4.2</v>
      </c>
      <c r="K5469" s="5"/>
      <c r="L5469" s="5">
        <v>607.70000000000005</v>
      </c>
      <c r="M5469" s="5">
        <v>165.8</v>
      </c>
      <c r="N5469" s="5">
        <v>441.9</v>
      </c>
      <c r="O5469" s="5">
        <v>352020</v>
      </c>
      <c r="P5469" s="3"/>
      <c r="Q5469" s="3"/>
    </row>
    <row r="5470" spans="1:17" x14ac:dyDescent="0.2">
      <c r="A5470" s="2">
        <v>2014</v>
      </c>
      <c r="B5470" s="1" t="s">
        <v>717</v>
      </c>
      <c r="C5470" s="2" t="s">
        <v>718</v>
      </c>
      <c r="D5470" s="2">
        <v>805.4</v>
      </c>
      <c r="E5470" s="2">
        <v>13880.2</v>
      </c>
      <c r="F5470" s="2">
        <v>3232.1</v>
      </c>
      <c r="G5470" s="2">
        <v>5186.5</v>
      </c>
      <c r="H5470" s="2">
        <v>8692.9</v>
      </c>
      <c r="I5470" s="2">
        <v>95.6</v>
      </c>
      <c r="J5470" s="2">
        <v>2.1</v>
      </c>
      <c r="K5470" s="2"/>
      <c r="L5470" s="2">
        <v>272.60000000000002</v>
      </c>
      <c r="M5470" s="2">
        <v>67.3</v>
      </c>
      <c r="N5470" s="2">
        <v>205.3</v>
      </c>
      <c r="O5470" s="2">
        <v>352020</v>
      </c>
      <c r="P5470" s="3"/>
      <c r="Q5470" s="3"/>
    </row>
    <row r="5471" spans="1:17" x14ac:dyDescent="0.2">
      <c r="A5471" s="5">
        <v>2015</v>
      </c>
      <c r="B5471" s="4" t="s">
        <v>717</v>
      </c>
      <c r="C5471" s="5" t="s">
        <v>718</v>
      </c>
      <c r="D5471" s="5">
        <v>798.3</v>
      </c>
      <c r="E5471" s="5">
        <v>19720.599999999999</v>
      </c>
      <c r="F5471" s="5">
        <v>5305.1</v>
      </c>
      <c r="G5471" s="5">
        <v>9057.7999999999993</v>
      </c>
      <c r="H5471" s="5">
        <v>10662.6</v>
      </c>
      <c r="I5471" s="5">
        <v>123.4</v>
      </c>
      <c r="J5471" s="5">
        <v>1.1000000000000001</v>
      </c>
      <c r="K5471" s="5"/>
      <c r="L5471" s="5">
        <v>248</v>
      </c>
      <c r="M5471" s="5">
        <v>120</v>
      </c>
      <c r="N5471" s="5">
        <v>128</v>
      </c>
      <c r="O5471" s="5">
        <v>352020</v>
      </c>
      <c r="P5471" s="3"/>
      <c r="Q5471" s="3"/>
    </row>
    <row r="5472" spans="1:17" x14ac:dyDescent="0.2">
      <c r="A5472" s="2">
        <v>2016</v>
      </c>
      <c r="B5472" s="1" t="s">
        <v>717</v>
      </c>
      <c r="C5472" s="2" t="s">
        <v>718</v>
      </c>
      <c r="D5472" s="2">
        <v>660.5</v>
      </c>
      <c r="E5472" s="2">
        <v>13870.1</v>
      </c>
      <c r="F5472" s="2">
        <v>5797.3</v>
      </c>
      <c r="G5472" s="2">
        <v>7912.5</v>
      </c>
      <c r="H5472" s="2">
        <v>5958.1</v>
      </c>
      <c r="I5472" s="2">
        <v>216.6</v>
      </c>
      <c r="J5472" s="2"/>
      <c r="K5472" s="2"/>
      <c r="L5472" s="2">
        <v>-4848.3</v>
      </c>
      <c r="M5472" s="2">
        <v>-835.5</v>
      </c>
      <c r="N5472" s="2">
        <v>-4012.8</v>
      </c>
      <c r="O5472" s="2">
        <v>352020</v>
      </c>
      <c r="P5472" s="3"/>
      <c r="Q5472" s="3"/>
    </row>
    <row r="5473" spans="1:17" x14ac:dyDescent="0.2">
      <c r="A5473" s="5">
        <v>2017</v>
      </c>
      <c r="B5473" s="4" t="s">
        <v>717</v>
      </c>
      <c r="C5473" s="5" t="s">
        <v>718</v>
      </c>
      <c r="D5473" s="5">
        <v>695.7</v>
      </c>
      <c r="E5473" s="5">
        <v>11628.8</v>
      </c>
      <c r="F5473" s="5">
        <v>3341.2</v>
      </c>
      <c r="G5473" s="5">
        <v>5458.2</v>
      </c>
      <c r="H5473" s="5">
        <v>6170.5</v>
      </c>
      <c r="I5473" s="5">
        <v>168.1</v>
      </c>
      <c r="J5473" s="5"/>
      <c r="K5473" s="5"/>
      <c r="L5473" s="5">
        <v>280.10000000000002</v>
      </c>
      <c r="M5473" s="5">
        <v>160.5</v>
      </c>
      <c r="N5473" s="5">
        <v>119.6</v>
      </c>
      <c r="O5473" s="5">
        <v>352020</v>
      </c>
      <c r="P5473" s="3"/>
      <c r="Q5473" s="3"/>
    </row>
    <row r="5474" spans="1:17" x14ac:dyDescent="0.2">
      <c r="A5474" s="2">
        <v>2018</v>
      </c>
      <c r="B5474" s="1" t="s">
        <v>717</v>
      </c>
      <c r="C5474" s="2" t="s">
        <v>718</v>
      </c>
      <c r="D5474" s="2">
        <v>560.5</v>
      </c>
      <c r="E5474" s="2">
        <v>10983.4</v>
      </c>
      <c r="F5474" s="2">
        <v>3242.4</v>
      </c>
      <c r="G5474" s="2">
        <v>5315.3</v>
      </c>
      <c r="H5474" s="2">
        <v>5668</v>
      </c>
      <c r="I5474" s="2">
        <v>128</v>
      </c>
      <c r="J5474" s="2"/>
      <c r="K5474" s="2"/>
      <c r="L5474" s="2">
        <v>290.60000000000002</v>
      </c>
      <c r="M5474" s="2">
        <v>159.6</v>
      </c>
      <c r="N5474" s="2">
        <v>131</v>
      </c>
      <c r="O5474" s="2">
        <v>352020</v>
      </c>
      <c r="P5474" s="3"/>
      <c r="Q5474" s="3"/>
    </row>
    <row r="5475" spans="1:17" x14ac:dyDescent="0.2">
      <c r="A5475" s="5">
        <v>2019</v>
      </c>
      <c r="B5475" s="4" t="s">
        <v>717</v>
      </c>
      <c r="C5475" s="5" t="s">
        <v>718</v>
      </c>
      <c r="D5475" s="5">
        <v>360.9</v>
      </c>
      <c r="E5475" s="5">
        <v>11301.4</v>
      </c>
      <c r="F5475" s="5">
        <v>3502.9</v>
      </c>
      <c r="G5475" s="5">
        <v>5497.3</v>
      </c>
      <c r="H5475" s="5">
        <v>5803.8</v>
      </c>
      <c r="I5475" s="5">
        <v>121.7</v>
      </c>
      <c r="J5475" s="5"/>
      <c r="K5475" s="5"/>
      <c r="L5475" s="5">
        <v>171</v>
      </c>
      <c r="M5475" s="5">
        <v>24.9</v>
      </c>
      <c r="N5475" s="5">
        <v>146.1</v>
      </c>
      <c r="O5475" s="5">
        <v>352020</v>
      </c>
      <c r="P5475" s="3"/>
      <c r="Q5475" s="3"/>
    </row>
    <row r="5476" spans="1:17" x14ac:dyDescent="0.2">
      <c r="A5476" s="2">
        <v>2004</v>
      </c>
      <c r="B5476" s="1" t="s">
        <v>719</v>
      </c>
      <c r="C5476" s="2" t="s">
        <v>720</v>
      </c>
      <c r="D5476" s="2">
        <v>36716</v>
      </c>
      <c r="E5476" s="2">
        <v>401058</v>
      </c>
      <c r="F5476" s="2">
        <v>7685</v>
      </c>
      <c r="G5476" s="2">
        <v>378714</v>
      </c>
      <c r="H5476" s="2">
        <v>22344</v>
      </c>
      <c r="I5476" s="2">
        <v>492</v>
      </c>
      <c r="J5476" s="2">
        <v>0</v>
      </c>
      <c r="K5476" s="2">
        <v>0</v>
      </c>
      <c r="L5476" s="2">
        <v>3287</v>
      </c>
      <c r="M5476" s="2">
        <v>955</v>
      </c>
      <c r="N5476" s="2">
        <v>2256</v>
      </c>
      <c r="O5476" s="2">
        <v>403010</v>
      </c>
      <c r="P5476" s="3"/>
      <c r="Q5476" s="3"/>
    </row>
    <row r="5477" spans="1:17" x14ac:dyDescent="0.2">
      <c r="A5477" s="5">
        <v>2005</v>
      </c>
      <c r="B5477" s="4" t="s">
        <v>719</v>
      </c>
      <c r="C5477" s="5" t="s">
        <v>720</v>
      </c>
      <c r="D5477" s="5">
        <v>34087</v>
      </c>
      <c r="E5477" s="5">
        <v>417776</v>
      </c>
      <c r="F5477" s="5">
        <v>9010</v>
      </c>
      <c r="G5477" s="5">
        <v>395013</v>
      </c>
      <c r="H5477" s="5">
        <v>22763</v>
      </c>
      <c r="I5477" s="5">
        <v>775</v>
      </c>
      <c r="J5477" s="5">
        <v>0</v>
      </c>
      <c r="K5477" s="5">
        <v>0</v>
      </c>
      <c r="L5477" s="5">
        <v>4471</v>
      </c>
      <c r="M5477" s="5">
        <v>869</v>
      </c>
      <c r="N5477" s="5">
        <v>3540</v>
      </c>
      <c r="O5477" s="5">
        <v>403010</v>
      </c>
      <c r="P5477" s="3"/>
      <c r="Q5477" s="3"/>
    </row>
    <row r="5478" spans="1:17" x14ac:dyDescent="0.2">
      <c r="A5478" s="2">
        <v>2006</v>
      </c>
      <c r="B5478" s="1" t="s">
        <v>719</v>
      </c>
      <c r="C5478" s="2" t="s">
        <v>720</v>
      </c>
      <c r="D5478" s="2">
        <v>36345</v>
      </c>
      <c r="E5478" s="2">
        <v>454266</v>
      </c>
      <c r="F5478" s="2">
        <v>11866</v>
      </c>
      <c r="G5478" s="2">
        <v>431374</v>
      </c>
      <c r="H5478" s="2">
        <v>22892</v>
      </c>
      <c r="I5478" s="2">
        <v>1161</v>
      </c>
      <c r="J5478" s="2">
        <v>0</v>
      </c>
      <c r="K5478" s="2">
        <v>0</v>
      </c>
      <c r="L5478" s="2">
        <v>4611</v>
      </c>
      <c r="M5478" s="2">
        <v>1248</v>
      </c>
      <c r="N5478" s="2">
        <v>3428</v>
      </c>
      <c r="O5478" s="2">
        <v>403010</v>
      </c>
      <c r="P5478" s="3"/>
      <c r="Q5478" s="3"/>
    </row>
    <row r="5479" spans="1:17" x14ac:dyDescent="0.2">
      <c r="A5479" s="5">
        <v>2007</v>
      </c>
      <c r="B5479" s="4" t="s">
        <v>719</v>
      </c>
      <c r="C5479" s="5" t="s">
        <v>720</v>
      </c>
      <c r="D5479" s="5">
        <v>41676</v>
      </c>
      <c r="E5479" s="5">
        <v>485814</v>
      </c>
      <c r="F5479" s="5">
        <v>15846</v>
      </c>
      <c r="G5479" s="5">
        <v>462357</v>
      </c>
      <c r="H5479" s="5">
        <v>23457</v>
      </c>
      <c r="I5479" s="5">
        <v>1429</v>
      </c>
      <c r="J5479" s="5">
        <v>0</v>
      </c>
      <c r="K5479" s="5"/>
      <c r="L5479" s="5">
        <v>4932</v>
      </c>
      <c r="M5479" s="5">
        <v>1245</v>
      </c>
      <c r="N5479" s="5">
        <v>3704</v>
      </c>
      <c r="O5479" s="5">
        <v>403010</v>
      </c>
      <c r="P5479" s="3"/>
      <c r="Q5479" s="3"/>
    </row>
    <row r="5480" spans="1:17" x14ac:dyDescent="0.2">
      <c r="A5480" s="2">
        <v>2008</v>
      </c>
      <c r="B5480" s="1" t="s">
        <v>719</v>
      </c>
      <c r="C5480" s="2" t="s">
        <v>720</v>
      </c>
      <c r="D5480" s="2">
        <v>45379</v>
      </c>
      <c r="E5480" s="2">
        <v>445011</v>
      </c>
      <c r="F5480" s="2">
        <v>20711</v>
      </c>
      <c r="G5480" s="2">
        <v>431589</v>
      </c>
      <c r="H5480" s="2">
        <v>13422</v>
      </c>
      <c r="I5480" s="2">
        <v>1335</v>
      </c>
      <c r="J5480" s="2">
        <v>0</v>
      </c>
      <c r="K5480" s="2"/>
      <c r="L5480" s="2">
        <v>-1565</v>
      </c>
      <c r="M5480" s="2">
        <v>-461</v>
      </c>
      <c r="N5480" s="2">
        <v>-1073</v>
      </c>
      <c r="O5480" s="2">
        <v>403010</v>
      </c>
      <c r="P5480" s="3"/>
      <c r="Q5480" s="3"/>
    </row>
    <row r="5481" spans="1:17" x14ac:dyDescent="0.2">
      <c r="A5481" s="5">
        <v>2009</v>
      </c>
      <c r="B5481" s="4" t="s">
        <v>719</v>
      </c>
      <c r="C5481" s="5" t="s">
        <v>720</v>
      </c>
      <c r="D5481" s="5">
        <v>45626</v>
      </c>
      <c r="E5481" s="5">
        <v>480203</v>
      </c>
      <c r="F5481" s="5">
        <v>23229</v>
      </c>
      <c r="G5481" s="5">
        <v>454474</v>
      </c>
      <c r="H5481" s="5">
        <v>25195</v>
      </c>
      <c r="I5481" s="5">
        <v>1168</v>
      </c>
      <c r="J5481" s="5">
        <v>0</v>
      </c>
      <c r="K5481" s="5">
        <v>-34</v>
      </c>
      <c r="L5481" s="5">
        <v>3092</v>
      </c>
      <c r="M5481" s="5">
        <v>21</v>
      </c>
      <c r="N5481" s="5">
        <v>3124</v>
      </c>
      <c r="O5481" s="5">
        <v>403010</v>
      </c>
      <c r="P5481" s="3"/>
      <c r="Q5481" s="3"/>
    </row>
    <row r="5482" spans="1:17" x14ac:dyDescent="0.2">
      <c r="A5482" s="2">
        <v>2010</v>
      </c>
      <c r="B5482" s="1" t="s">
        <v>719</v>
      </c>
      <c r="C5482" s="2" t="s">
        <v>720</v>
      </c>
      <c r="D5482" s="2">
        <v>46667</v>
      </c>
      <c r="E5482" s="2">
        <v>539854</v>
      </c>
      <c r="F5482" s="2">
        <v>24200</v>
      </c>
      <c r="G5482" s="2">
        <v>506926</v>
      </c>
      <c r="H5482" s="2">
        <v>32415</v>
      </c>
      <c r="I5482" s="2">
        <v>1224</v>
      </c>
      <c r="J5482" s="2">
        <v>0</v>
      </c>
      <c r="K5482" s="2">
        <v>11</v>
      </c>
      <c r="L5482" s="2">
        <v>4506</v>
      </c>
      <c r="M5482" s="2">
        <v>1310</v>
      </c>
      <c r="N5482" s="2">
        <v>3195</v>
      </c>
      <c r="O5482" s="2">
        <v>403010</v>
      </c>
      <c r="P5482" s="3"/>
      <c r="Q5482" s="3"/>
    </row>
    <row r="5483" spans="1:17" x14ac:dyDescent="0.2">
      <c r="A5483" s="5">
        <v>2011</v>
      </c>
      <c r="B5483" s="4" t="s">
        <v>719</v>
      </c>
      <c r="C5483" s="5" t="s">
        <v>720</v>
      </c>
      <c r="D5483" s="5">
        <v>56590</v>
      </c>
      <c r="E5483" s="5">
        <v>624521</v>
      </c>
      <c r="F5483" s="5">
        <v>25583</v>
      </c>
      <c r="G5483" s="5">
        <v>586710</v>
      </c>
      <c r="H5483" s="5">
        <v>37223</v>
      </c>
      <c r="I5483" s="5">
        <v>1315</v>
      </c>
      <c r="J5483" s="5">
        <v>0</v>
      </c>
      <c r="K5483" s="5">
        <v>72</v>
      </c>
      <c r="L5483" s="5">
        <v>5302</v>
      </c>
      <c r="M5483" s="5">
        <v>1599</v>
      </c>
      <c r="N5483" s="5">
        <v>3666</v>
      </c>
      <c r="O5483" s="5">
        <v>403010</v>
      </c>
      <c r="P5483" s="3"/>
      <c r="Q5483" s="3"/>
    </row>
    <row r="5484" spans="1:17" x14ac:dyDescent="0.2">
      <c r="A5484" s="2">
        <v>2012</v>
      </c>
      <c r="B5484" s="1" t="s">
        <v>719</v>
      </c>
      <c r="C5484" s="2" t="s">
        <v>720</v>
      </c>
      <c r="D5484" s="2">
        <v>63323</v>
      </c>
      <c r="E5484" s="2">
        <v>709298</v>
      </c>
      <c r="F5484" s="2">
        <v>28218</v>
      </c>
      <c r="G5484" s="2">
        <v>670007</v>
      </c>
      <c r="H5484" s="2">
        <v>38575</v>
      </c>
      <c r="I5484" s="2">
        <v>1389</v>
      </c>
      <c r="J5484" s="2">
        <v>0</v>
      </c>
      <c r="K5484" s="2">
        <v>78</v>
      </c>
      <c r="L5484" s="2">
        <v>736</v>
      </c>
      <c r="M5484" s="2">
        <v>204</v>
      </c>
      <c r="N5484" s="2">
        <v>469</v>
      </c>
      <c r="O5484" s="2">
        <v>403010</v>
      </c>
      <c r="P5484" s="3"/>
      <c r="Q5484" s="3"/>
    </row>
    <row r="5485" spans="1:17" x14ac:dyDescent="0.2">
      <c r="A5485" s="5">
        <v>2013</v>
      </c>
      <c r="B5485" s="4" t="s">
        <v>719</v>
      </c>
      <c r="C5485" s="5" t="s">
        <v>720</v>
      </c>
      <c r="D5485" s="5">
        <v>56175</v>
      </c>
      <c r="E5485" s="5">
        <v>731781</v>
      </c>
      <c r="F5485" s="5">
        <v>28874</v>
      </c>
      <c r="G5485" s="5">
        <v>695900</v>
      </c>
      <c r="H5485" s="5">
        <v>35278</v>
      </c>
      <c r="I5485" s="5">
        <v>1419</v>
      </c>
      <c r="J5485" s="5">
        <v>0</v>
      </c>
      <c r="K5485" s="5">
        <v>107</v>
      </c>
      <c r="L5485" s="5">
        <v>-1625</v>
      </c>
      <c r="M5485" s="5">
        <v>-1058</v>
      </c>
      <c r="N5485" s="5">
        <v>-667</v>
      </c>
      <c r="O5485" s="5">
        <v>403010</v>
      </c>
      <c r="P5485" s="3"/>
      <c r="Q5485" s="3"/>
    </row>
    <row r="5486" spans="1:17" x14ac:dyDescent="0.2">
      <c r="A5486" s="2">
        <v>2014</v>
      </c>
      <c r="B5486" s="1" t="s">
        <v>719</v>
      </c>
      <c r="C5486" s="2" t="s">
        <v>720</v>
      </c>
      <c r="D5486" s="2">
        <v>63632</v>
      </c>
      <c r="E5486" s="2">
        <v>766655</v>
      </c>
      <c r="F5486" s="2">
        <v>29245</v>
      </c>
      <c r="G5486" s="2">
        <v>724306</v>
      </c>
      <c r="H5486" s="2">
        <v>41770</v>
      </c>
      <c r="I5486" s="2">
        <v>1486</v>
      </c>
      <c r="J5486" s="2">
        <v>0</v>
      </c>
      <c r="K5486" s="2">
        <v>57</v>
      </c>
      <c r="L5486" s="2">
        <v>1775</v>
      </c>
      <c r="M5486" s="2">
        <v>349</v>
      </c>
      <c r="N5486" s="2">
        <v>1381</v>
      </c>
      <c r="O5486" s="2">
        <v>403010</v>
      </c>
      <c r="P5486" s="3"/>
      <c r="Q5486" s="3"/>
    </row>
    <row r="5487" spans="1:17" x14ac:dyDescent="0.2">
      <c r="A5487" s="5">
        <v>2015</v>
      </c>
      <c r="B5487" s="4" t="s">
        <v>719</v>
      </c>
      <c r="C5487" s="5" t="s">
        <v>720</v>
      </c>
      <c r="D5487" s="5">
        <v>70033</v>
      </c>
      <c r="E5487" s="5">
        <v>757388</v>
      </c>
      <c r="F5487" s="5">
        <v>29076</v>
      </c>
      <c r="G5487" s="5">
        <v>715465</v>
      </c>
      <c r="H5487" s="5">
        <v>41890</v>
      </c>
      <c r="I5487" s="5">
        <v>1328</v>
      </c>
      <c r="J5487" s="5">
        <v>0</v>
      </c>
      <c r="K5487" s="5">
        <v>70</v>
      </c>
      <c r="L5487" s="5">
        <v>7784</v>
      </c>
      <c r="M5487" s="5">
        <v>2072</v>
      </c>
      <c r="N5487" s="5">
        <v>5642</v>
      </c>
      <c r="O5487" s="5">
        <v>403010</v>
      </c>
      <c r="P5487" s="3"/>
      <c r="Q5487" s="3"/>
    </row>
    <row r="5488" spans="1:17" x14ac:dyDescent="0.2">
      <c r="A5488" s="2">
        <v>2016</v>
      </c>
      <c r="B5488" s="1" t="s">
        <v>719</v>
      </c>
      <c r="C5488" s="2" t="s">
        <v>720</v>
      </c>
      <c r="D5488" s="2">
        <v>59131</v>
      </c>
      <c r="E5488" s="2">
        <v>783962</v>
      </c>
      <c r="F5488" s="2">
        <v>20734</v>
      </c>
      <c r="G5488" s="2">
        <v>737874</v>
      </c>
      <c r="H5488" s="2">
        <v>45863</v>
      </c>
      <c r="I5488" s="2">
        <v>1324</v>
      </c>
      <c r="J5488" s="2">
        <v>0</v>
      </c>
      <c r="K5488" s="2">
        <v>51</v>
      </c>
      <c r="L5488" s="2">
        <v>5754</v>
      </c>
      <c r="M5488" s="2">
        <v>1335</v>
      </c>
      <c r="N5488" s="2">
        <v>4368</v>
      </c>
      <c r="O5488" s="2">
        <v>403010</v>
      </c>
      <c r="P5488" s="3"/>
      <c r="Q5488" s="3"/>
    </row>
    <row r="5489" spans="1:17" x14ac:dyDescent="0.2">
      <c r="A5489" s="5">
        <v>2017</v>
      </c>
      <c r="B5489" s="4" t="s">
        <v>719</v>
      </c>
      <c r="C5489" s="5" t="s">
        <v>720</v>
      </c>
      <c r="D5489" s="5">
        <v>57870</v>
      </c>
      <c r="E5489" s="5">
        <v>831921</v>
      </c>
      <c r="F5489" s="5">
        <v>19520</v>
      </c>
      <c r="G5489" s="5">
        <v>777577</v>
      </c>
      <c r="H5489" s="5">
        <v>54069</v>
      </c>
      <c r="I5489" s="5">
        <v>1334</v>
      </c>
      <c r="J5489" s="5">
        <v>0</v>
      </c>
      <c r="K5489" s="5">
        <v>111</v>
      </c>
      <c r="L5489" s="5">
        <v>6536</v>
      </c>
      <c r="M5489" s="5">
        <v>-1438</v>
      </c>
      <c r="N5489" s="5">
        <v>7863</v>
      </c>
      <c r="O5489" s="5">
        <v>403010</v>
      </c>
      <c r="P5489" s="3"/>
      <c r="Q5489" s="3"/>
    </row>
    <row r="5490" spans="1:17" x14ac:dyDescent="0.2">
      <c r="A5490" s="2">
        <v>2018</v>
      </c>
      <c r="B5490" s="1" t="s">
        <v>719</v>
      </c>
      <c r="C5490" s="2" t="s">
        <v>720</v>
      </c>
      <c r="D5490" s="2">
        <v>55823</v>
      </c>
      <c r="E5490" s="2">
        <v>815078</v>
      </c>
      <c r="F5490" s="2">
        <v>19989</v>
      </c>
      <c r="G5490" s="2">
        <v>766047</v>
      </c>
      <c r="H5490" s="2">
        <v>48617</v>
      </c>
      <c r="I5490" s="2">
        <v>1423</v>
      </c>
      <c r="J5490" s="2">
        <v>0</v>
      </c>
      <c r="K5490" s="2">
        <v>14</v>
      </c>
      <c r="L5490" s="2">
        <v>4910</v>
      </c>
      <c r="M5490" s="2">
        <v>822</v>
      </c>
      <c r="N5490" s="2">
        <v>4074</v>
      </c>
      <c r="O5490" s="2">
        <v>403010</v>
      </c>
      <c r="P5490" s="3"/>
      <c r="Q5490" s="3"/>
    </row>
    <row r="5491" spans="1:17" x14ac:dyDescent="0.2">
      <c r="A5491" s="5">
        <v>2019</v>
      </c>
      <c r="B5491" s="4" t="s">
        <v>719</v>
      </c>
      <c r="C5491" s="5" t="s">
        <v>720</v>
      </c>
      <c r="D5491" s="5">
        <v>60267</v>
      </c>
      <c r="E5491" s="5">
        <v>896552</v>
      </c>
      <c r="F5491" s="5">
        <v>21885</v>
      </c>
      <c r="G5491" s="5">
        <v>832833</v>
      </c>
      <c r="H5491" s="5">
        <v>63115</v>
      </c>
      <c r="I5491" s="5">
        <v>1563</v>
      </c>
      <c r="J5491" s="5">
        <v>0</v>
      </c>
      <c r="K5491" s="5">
        <v>52</v>
      </c>
      <c r="L5491" s="5">
        <v>5185</v>
      </c>
      <c r="M5491" s="5">
        <v>947</v>
      </c>
      <c r="N5491" s="5">
        <v>4186</v>
      </c>
      <c r="O5491" s="5">
        <v>403010</v>
      </c>
      <c r="P5491" s="3"/>
      <c r="Q5491" s="3"/>
    </row>
    <row r="5492" spans="1:17" x14ac:dyDescent="0.2">
      <c r="A5492" s="2">
        <v>2004</v>
      </c>
      <c r="B5492" s="1" t="s">
        <v>721</v>
      </c>
      <c r="C5492" s="2" t="s">
        <v>722</v>
      </c>
      <c r="D5492" s="2">
        <v>371.47899999999998</v>
      </c>
      <c r="E5492" s="2">
        <v>5204.79</v>
      </c>
      <c r="F5492" s="2">
        <v>145.614</v>
      </c>
      <c r="G5492" s="2">
        <v>291.04500000000002</v>
      </c>
      <c r="H5492" s="2">
        <v>4484.8419999999996</v>
      </c>
      <c r="I5492" s="2">
        <v>4.3769999999999998</v>
      </c>
      <c r="J5492" s="2">
        <v>0</v>
      </c>
      <c r="K5492" s="2">
        <v>49.912999999999997</v>
      </c>
      <c r="L5492" s="2">
        <v>417.35500000000002</v>
      </c>
      <c r="M5492" s="2">
        <v>0</v>
      </c>
      <c r="N5492" s="2">
        <v>366.21300000000002</v>
      </c>
      <c r="O5492" s="2">
        <v>601010</v>
      </c>
      <c r="P5492" s="3"/>
      <c r="Q5492" s="3"/>
    </row>
    <row r="5493" spans="1:17" x14ac:dyDescent="0.2">
      <c r="A5493" s="5">
        <v>2005</v>
      </c>
      <c r="B5493" s="4" t="s">
        <v>721</v>
      </c>
      <c r="C5493" s="5" t="s">
        <v>722</v>
      </c>
      <c r="D5493" s="5">
        <v>493.50099999999998</v>
      </c>
      <c r="E5493" s="5">
        <v>5552.4859999999999</v>
      </c>
      <c r="F5493" s="5">
        <v>322.14699999999999</v>
      </c>
      <c r="G5493" s="5">
        <v>481.50700000000001</v>
      </c>
      <c r="H5493" s="5">
        <v>4817.009</v>
      </c>
      <c r="I5493" s="5">
        <v>11.036</v>
      </c>
      <c r="J5493" s="5">
        <v>0</v>
      </c>
      <c r="K5493" s="5">
        <v>32.651000000000003</v>
      </c>
      <c r="L5493" s="5">
        <v>482.66699999999997</v>
      </c>
      <c r="M5493" s="5">
        <v>0</v>
      </c>
      <c r="N5493" s="5">
        <v>456.39299999999997</v>
      </c>
      <c r="O5493" s="5">
        <v>601010</v>
      </c>
      <c r="P5493" s="3"/>
      <c r="Q5493" s="3"/>
    </row>
    <row r="5494" spans="1:17" x14ac:dyDescent="0.2">
      <c r="A5494" s="2">
        <v>2006</v>
      </c>
      <c r="B5494" s="1" t="s">
        <v>721</v>
      </c>
      <c r="C5494" s="2" t="s">
        <v>722</v>
      </c>
      <c r="D5494" s="2">
        <v>555.58399999999995</v>
      </c>
      <c r="E5494" s="2">
        <v>11198.473</v>
      </c>
      <c r="F5494" s="2">
        <v>1805.692</v>
      </c>
      <c r="G5494" s="2">
        <v>2484.3980000000001</v>
      </c>
      <c r="H5494" s="2">
        <v>8208.0450000000001</v>
      </c>
      <c r="I5494" s="2">
        <v>35.777999999999999</v>
      </c>
      <c r="J5494" s="2">
        <v>0</v>
      </c>
      <c r="K5494" s="2">
        <v>31.882999999999999</v>
      </c>
      <c r="L5494" s="2">
        <v>343.72199999999998</v>
      </c>
      <c r="M5494" s="2">
        <v>0</v>
      </c>
      <c r="N5494" s="2">
        <v>314.02600000000001</v>
      </c>
      <c r="O5494" s="2">
        <v>601010</v>
      </c>
      <c r="P5494" s="3"/>
      <c r="Q5494" s="3"/>
    </row>
    <row r="5495" spans="1:17" x14ac:dyDescent="0.2">
      <c r="A5495" s="5">
        <v>2007</v>
      </c>
      <c r="B5495" s="4" t="s">
        <v>721</v>
      </c>
      <c r="C5495" s="5" t="s">
        <v>722</v>
      </c>
      <c r="D5495" s="5">
        <v>264.416</v>
      </c>
      <c r="E5495" s="5">
        <v>10643.102000000001</v>
      </c>
      <c r="F5495" s="5">
        <v>1069.9280000000001</v>
      </c>
      <c r="G5495" s="5">
        <v>1373.2850000000001</v>
      </c>
      <c r="H5495" s="5">
        <v>8763.1290000000008</v>
      </c>
      <c r="I5495" s="5">
        <v>68.417000000000002</v>
      </c>
      <c r="J5495" s="5">
        <v>0</v>
      </c>
      <c r="K5495" s="5">
        <v>29.542999999999999</v>
      </c>
      <c r="L5495" s="5">
        <v>487.07</v>
      </c>
      <c r="M5495" s="5">
        <v>0</v>
      </c>
      <c r="N5495" s="5">
        <v>457.53500000000003</v>
      </c>
      <c r="O5495" s="5">
        <v>601010</v>
      </c>
      <c r="P5495" s="3"/>
      <c r="Q5495" s="3"/>
    </row>
    <row r="5496" spans="1:17" x14ac:dyDescent="0.2">
      <c r="A5496" s="2">
        <v>2008</v>
      </c>
      <c r="B5496" s="1" t="s">
        <v>721</v>
      </c>
      <c r="C5496" s="2" t="s">
        <v>722</v>
      </c>
      <c r="D5496" s="2">
        <v>680.70100000000002</v>
      </c>
      <c r="E5496" s="2">
        <v>9936.0450000000001</v>
      </c>
      <c r="F5496" s="2">
        <v>643.81100000000004</v>
      </c>
      <c r="G5496" s="2">
        <v>856.16399999999999</v>
      </c>
      <c r="H5496" s="2">
        <v>8715.4639999999999</v>
      </c>
      <c r="I5496" s="2">
        <v>45.942</v>
      </c>
      <c r="J5496" s="2">
        <v>0</v>
      </c>
      <c r="K5496" s="2">
        <v>38.695999999999998</v>
      </c>
      <c r="L5496" s="2">
        <v>975.13800000000003</v>
      </c>
      <c r="M5496" s="2">
        <v>0</v>
      </c>
      <c r="N5496" s="2">
        <v>935.17600000000004</v>
      </c>
      <c r="O5496" s="2">
        <v>601010</v>
      </c>
      <c r="P5496" s="3"/>
      <c r="Q5496" s="3"/>
    </row>
    <row r="5497" spans="1:17" x14ac:dyDescent="0.2">
      <c r="A5497" s="5">
        <v>2009</v>
      </c>
      <c r="B5497" s="4" t="s">
        <v>721</v>
      </c>
      <c r="C5497" s="5" t="s">
        <v>722</v>
      </c>
      <c r="D5497" s="5">
        <v>763.78899999999999</v>
      </c>
      <c r="E5497" s="5">
        <v>9805.6450000000004</v>
      </c>
      <c r="F5497" s="5">
        <v>518.88900000000001</v>
      </c>
      <c r="G5497" s="5">
        <v>731.14200000000005</v>
      </c>
      <c r="H5497" s="5">
        <v>8928.4069999999992</v>
      </c>
      <c r="I5497" s="5">
        <v>30.634</v>
      </c>
      <c r="J5497" s="5">
        <v>0</v>
      </c>
      <c r="K5497" s="5">
        <v>-44.164999999999999</v>
      </c>
      <c r="L5497" s="5">
        <v>799.32500000000005</v>
      </c>
      <c r="M5497" s="5">
        <v>0</v>
      </c>
      <c r="N5497" s="5">
        <v>834.62099999999998</v>
      </c>
      <c r="O5497" s="5">
        <v>601010</v>
      </c>
      <c r="P5497" s="3"/>
      <c r="Q5497" s="3"/>
    </row>
    <row r="5498" spans="1:17" x14ac:dyDescent="0.2">
      <c r="A5498" s="2">
        <v>2010</v>
      </c>
      <c r="B5498" s="1" t="s">
        <v>721</v>
      </c>
      <c r="C5498" s="2" t="s">
        <v>722</v>
      </c>
      <c r="D5498" s="2">
        <v>456.25200000000001</v>
      </c>
      <c r="E5498" s="2">
        <v>9495.3330000000005</v>
      </c>
      <c r="F5498" s="2">
        <v>568.41700000000003</v>
      </c>
      <c r="G5498" s="2">
        <v>774.18600000000004</v>
      </c>
      <c r="H5498" s="2">
        <v>8676.598</v>
      </c>
      <c r="I5498" s="2">
        <v>30.61</v>
      </c>
      <c r="J5498" s="2">
        <v>0</v>
      </c>
      <c r="K5498" s="2">
        <v>24.076000000000001</v>
      </c>
      <c r="L5498" s="2">
        <v>688.596</v>
      </c>
      <c r="M5498" s="2">
        <v>0</v>
      </c>
      <c r="N5498" s="2">
        <v>672.03800000000001</v>
      </c>
      <c r="O5498" s="2">
        <v>601010</v>
      </c>
      <c r="P5498" s="3"/>
      <c r="Q5498" s="3"/>
    </row>
    <row r="5499" spans="1:17" x14ac:dyDescent="0.2">
      <c r="A5499" s="5">
        <v>2011</v>
      </c>
      <c r="B5499" s="4" t="s">
        <v>721</v>
      </c>
      <c r="C5499" s="5" t="s">
        <v>722</v>
      </c>
      <c r="D5499" s="5">
        <v>139.00800000000001</v>
      </c>
      <c r="E5499" s="5">
        <v>8932.5619999999999</v>
      </c>
      <c r="F5499" s="5">
        <v>398.31400000000002</v>
      </c>
      <c r="G5499" s="5">
        <v>609.28</v>
      </c>
      <c r="H5499" s="5">
        <v>8288.2090000000007</v>
      </c>
      <c r="I5499" s="5">
        <v>24.622</v>
      </c>
      <c r="J5499" s="5">
        <v>0</v>
      </c>
      <c r="K5499" s="5">
        <v>12.617000000000001</v>
      </c>
      <c r="L5499" s="5">
        <v>834.04200000000003</v>
      </c>
      <c r="M5499" s="5">
        <v>0</v>
      </c>
      <c r="N5499" s="5">
        <v>823.84199999999998</v>
      </c>
      <c r="O5499" s="5">
        <v>601010</v>
      </c>
      <c r="P5499" s="3"/>
      <c r="Q5499" s="3"/>
    </row>
    <row r="5500" spans="1:17" x14ac:dyDescent="0.2">
      <c r="A5500" s="2">
        <v>2012</v>
      </c>
      <c r="B5500" s="1" t="s">
        <v>721</v>
      </c>
      <c r="C5500" s="2" t="s">
        <v>722</v>
      </c>
      <c r="D5500" s="2">
        <v>17.239000000000001</v>
      </c>
      <c r="E5500" s="2">
        <v>8793.4030000000002</v>
      </c>
      <c r="F5500" s="2">
        <v>335.82799999999997</v>
      </c>
      <c r="G5500" s="2">
        <v>670.53899999999999</v>
      </c>
      <c r="H5500" s="2">
        <v>8093.7560000000003</v>
      </c>
      <c r="I5500" s="2">
        <v>20.213000000000001</v>
      </c>
      <c r="J5500" s="2">
        <v>0</v>
      </c>
      <c r="K5500" s="2">
        <v>3.7770000000000001</v>
      </c>
      <c r="L5500" s="2">
        <v>930.16099999999994</v>
      </c>
      <c r="M5500" s="2">
        <v>0</v>
      </c>
      <c r="N5500" s="2">
        <v>939.25800000000004</v>
      </c>
      <c r="O5500" s="2">
        <v>601010</v>
      </c>
      <c r="P5500" s="3"/>
      <c r="Q5500" s="3"/>
    </row>
    <row r="5501" spans="1:17" x14ac:dyDescent="0.2">
      <c r="A5501" s="5">
        <v>2013</v>
      </c>
      <c r="B5501" s="4" t="s">
        <v>721</v>
      </c>
      <c r="C5501" s="5" t="s">
        <v>722</v>
      </c>
      <c r="D5501" s="5">
        <v>19.169</v>
      </c>
      <c r="E5501" s="5">
        <v>9876.2659999999996</v>
      </c>
      <c r="F5501" s="5">
        <v>88.953000000000003</v>
      </c>
      <c r="G5501" s="5">
        <v>1057.4110000000001</v>
      </c>
      <c r="H5501" s="5">
        <v>8791.73</v>
      </c>
      <c r="I5501" s="5">
        <v>9.3439999999999994</v>
      </c>
      <c r="J5501" s="5">
        <v>0</v>
      </c>
      <c r="K5501" s="5">
        <v>5.0780000000000003</v>
      </c>
      <c r="L5501" s="5">
        <v>1057.5309999999999</v>
      </c>
      <c r="M5501" s="5">
        <v>0</v>
      </c>
      <c r="N5501" s="5">
        <v>1052.453</v>
      </c>
      <c r="O5501" s="5">
        <v>601010</v>
      </c>
      <c r="P5501" s="3"/>
      <c r="Q5501" s="3"/>
    </row>
    <row r="5502" spans="1:17" x14ac:dyDescent="0.2">
      <c r="A5502" s="2">
        <v>2014</v>
      </c>
      <c r="B5502" s="1" t="s">
        <v>721</v>
      </c>
      <c r="C5502" s="2" t="s">
        <v>722</v>
      </c>
      <c r="D5502" s="2">
        <v>187.71199999999999</v>
      </c>
      <c r="E5502" s="2">
        <v>9818.6759999999995</v>
      </c>
      <c r="F5502" s="2">
        <v>64.364000000000004</v>
      </c>
      <c r="G5502" s="2">
        <v>311.505</v>
      </c>
      <c r="H5502" s="2">
        <v>9480.7960000000003</v>
      </c>
      <c r="I5502" s="2">
        <v>8.3810000000000002</v>
      </c>
      <c r="J5502" s="2">
        <v>0</v>
      </c>
      <c r="K5502" s="2">
        <v>5.7510000000000003</v>
      </c>
      <c r="L5502" s="2">
        <v>1149.9549999999999</v>
      </c>
      <c r="M5502" s="2">
        <v>0</v>
      </c>
      <c r="N5502" s="2">
        <v>1144.204</v>
      </c>
      <c r="O5502" s="2">
        <v>601010</v>
      </c>
      <c r="P5502" s="3"/>
      <c r="Q5502" s="3"/>
    </row>
    <row r="5503" spans="1:17" x14ac:dyDescent="0.2">
      <c r="A5503" s="5">
        <v>2015</v>
      </c>
      <c r="B5503" s="4" t="s">
        <v>721</v>
      </c>
      <c r="C5503" s="5" t="s">
        <v>722</v>
      </c>
      <c r="D5503" s="5">
        <v>104.285</v>
      </c>
      <c r="E5503" s="5">
        <v>9778.232</v>
      </c>
      <c r="F5503" s="5">
        <v>319.01600000000002</v>
      </c>
      <c r="G5503" s="5">
        <v>580.59400000000005</v>
      </c>
      <c r="H5503" s="5">
        <v>9170.6409999999996</v>
      </c>
      <c r="I5503" s="5">
        <v>3.31</v>
      </c>
      <c r="J5503" s="5">
        <v>0</v>
      </c>
      <c r="K5503" s="5">
        <v>6.4450000000000003</v>
      </c>
      <c r="L5503" s="5">
        <v>1317.6890000000001</v>
      </c>
      <c r="M5503" s="5">
        <v>0</v>
      </c>
      <c r="N5503" s="5">
        <v>1311.2439999999999</v>
      </c>
      <c r="O5503" s="5">
        <v>601010</v>
      </c>
      <c r="P5503" s="3"/>
      <c r="Q5503" s="3"/>
    </row>
    <row r="5504" spans="1:17" x14ac:dyDescent="0.2">
      <c r="A5504" s="2">
        <v>2016</v>
      </c>
      <c r="B5504" s="1" t="s">
        <v>721</v>
      </c>
      <c r="C5504" s="2" t="s">
        <v>722</v>
      </c>
      <c r="D5504" s="2">
        <v>183.68799999999999</v>
      </c>
      <c r="E5504" s="2">
        <v>10130.338</v>
      </c>
      <c r="F5504" s="2">
        <v>390.74900000000002</v>
      </c>
      <c r="G5504" s="2">
        <v>688.68399999999997</v>
      </c>
      <c r="H5504" s="2">
        <v>9411.91</v>
      </c>
      <c r="I5504" s="2">
        <v>9.31</v>
      </c>
      <c r="J5504" s="2">
        <v>0</v>
      </c>
      <c r="K5504" s="2">
        <v>6.8630000000000004</v>
      </c>
      <c r="L5504" s="2">
        <v>1460.4390000000001</v>
      </c>
      <c r="M5504" s="2">
        <v>0</v>
      </c>
      <c r="N5504" s="2">
        <v>1453.576</v>
      </c>
      <c r="O5504" s="2">
        <v>601010</v>
      </c>
      <c r="P5504" s="3"/>
      <c r="Q5504" s="3"/>
    </row>
    <row r="5505" spans="1:17" x14ac:dyDescent="0.2">
      <c r="A5505" s="5">
        <v>2017</v>
      </c>
      <c r="B5505" s="4" t="s">
        <v>721</v>
      </c>
      <c r="C5505" s="5" t="s">
        <v>722</v>
      </c>
      <c r="D5505" s="5">
        <v>433.37599999999998</v>
      </c>
      <c r="E5505" s="5">
        <v>10732.892</v>
      </c>
      <c r="F5505" s="5">
        <v>1431.3219999999999</v>
      </c>
      <c r="G5505" s="5">
        <v>1768.5229999999999</v>
      </c>
      <c r="H5505" s="5">
        <v>8940.009</v>
      </c>
      <c r="I5505" s="5">
        <v>17.09</v>
      </c>
      <c r="J5505" s="5">
        <v>0</v>
      </c>
      <c r="K5505" s="5">
        <v>6.2480000000000002</v>
      </c>
      <c r="L5505" s="5">
        <v>1448.4649999999999</v>
      </c>
      <c r="M5505" s="5">
        <v>0</v>
      </c>
      <c r="N5505" s="5">
        <v>1442.2170000000001</v>
      </c>
      <c r="O5505" s="5">
        <v>601010</v>
      </c>
      <c r="P5505" s="3"/>
      <c r="Q5505" s="3"/>
    </row>
    <row r="5506" spans="1:17" x14ac:dyDescent="0.2">
      <c r="A5506" s="2">
        <v>2018</v>
      </c>
      <c r="B5506" s="1" t="s">
        <v>721</v>
      </c>
      <c r="C5506" s="2" t="s">
        <v>722</v>
      </c>
      <c r="D5506" s="2">
        <v>384.01900000000001</v>
      </c>
      <c r="E5506" s="2">
        <v>10928.27</v>
      </c>
      <c r="F5506" s="2">
        <v>1412.2829999999999</v>
      </c>
      <c r="G5506" s="2">
        <v>1783.5419999999999</v>
      </c>
      <c r="H5506" s="2">
        <v>9119.4779999999992</v>
      </c>
      <c r="I5506" s="2">
        <v>37.341999999999999</v>
      </c>
      <c r="J5506" s="2">
        <v>0</v>
      </c>
      <c r="K5506" s="2">
        <v>6.1920000000000002</v>
      </c>
      <c r="L5506" s="2">
        <v>1717.223</v>
      </c>
      <c r="M5506" s="2">
        <v>0</v>
      </c>
      <c r="N5506" s="2">
        <v>1711.0309999999999</v>
      </c>
      <c r="O5506" s="2">
        <v>601010</v>
      </c>
      <c r="P5506" s="3"/>
      <c r="Q5506" s="3"/>
    </row>
    <row r="5507" spans="1:17" x14ac:dyDescent="0.2">
      <c r="A5507" s="5">
        <v>2019</v>
      </c>
      <c r="B5507" s="4" t="s">
        <v>721</v>
      </c>
      <c r="C5507" s="5" t="s">
        <v>722</v>
      </c>
      <c r="D5507" s="5">
        <v>433.55399999999997</v>
      </c>
      <c r="E5507" s="5">
        <v>11365.444</v>
      </c>
      <c r="F5507" s="5">
        <v>1902.4929999999999</v>
      </c>
      <c r="G5507" s="5">
        <v>2285.777</v>
      </c>
      <c r="H5507" s="5">
        <v>9062.9110000000001</v>
      </c>
      <c r="I5507" s="5">
        <v>49.540999999999997</v>
      </c>
      <c r="J5507" s="5">
        <v>0</v>
      </c>
      <c r="K5507" s="5">
        <v>5.117</v>
      </c>
      <c r="L5507" s="5">
        <v>1525.6510000000001</v>
      </c>
      <c r="M5507" s="5">
        <v>0</v>
      </c>
      <c r="N5507" s="5">
        <v>1520.5340000000001</v>
      </c>
      <c r="O5507" s="5">
        <v>601010</v>
      </c>
      <c r="P5507" s="3"/>
      <c r="Q5507" s="3"/>
    </row>
    <row r="5508" spans="1:17" x14ac:dyDescent="0.2">
      <c r="A5508" s="2">
        <v>2010</v>
      </c>
      <c r="B5508" s="1" t="s">
        <v>723</v>
      </c>
      <c r="C5508" s="2" t="s">
        <v>724</v>
      </c>
      <c r="D5508" s="2">
        <v>0</v>
      </c>
      <c r="E5508" s="2">
        <v>44955</v>
      </c>
      <c r="F5508" s="2">
        <v>417</v>
      </c>
      <c r="G5508" s="2">
        <v>18929</v>
      </c>
      <c r="H5508" s="2">
        <v>26001</v>
      </c>
      <c r="I5508" s="2">
        <v>1</v>
      </c>
      <c r="J5508" s="2">
        <v>42</v>
      </c>
      <c r="K5508" s="2">
        <v>5</v>
      </c>
      <c r="L5508" s="2">
        <v>1319</v>
      </c>
      <c r="M5508" s="2">
        <v>579</v>
      </c>
      <c r="N5508" s="2">
        <v>735</v>
      </c>
      <c r="O5508" s="2">
        <v>101020</v>
      </c>
      <c r="P5508" s="3"/>
      <c r="Q5508" s="3"/>
    </row>
    <row r="5509" spans="1:17" x14ac:dyDescent="0.2">
      <c r="A5509" s="5">
        <v>2011</v>
      </c>
      <c r="B5509" s="4" t="s">
        <v>723</v>
      </c>
      <c r="C5509" s="5" t="s">
        <v>724</v>
      </c>
      <c r="D5509" s="5">
        <v>0</v>
      </c>
      <c r="E5509" s="5">
        <v>43211</v>
      </c>
      <c r="F5509" s="5">
        <v>391</v>
      </c>
      <c r="G5509" s="5">
        <v>19918</v>
      </c>
      <c r="H5509" s="5">
        <v>23264</v>
      </c>
      <c r="I5509" s="5">
        <v>17</v>
      </c>
      <c r="J5509" s="5">
        <v>33</v>
      </c>
      <c r="K5509" s="5">
        <v>5</v>
      </c>
      <c r="L5509" s="5">
        <v>6624</v>
      </c>
      <c r="M5509" s="5">
        <v>1844</v>
      </c>
      <c r="N5509" s="5">
        <v>4775</v>
      </c>
      <c r="O5509" s="5">
        <v>101020</v>
      </c>
      <c r="P5509" s="3"/>
      <c r="Q5509" s="3"/>
    </row>
    <row r="5510" spans="1:17" x14ac:dyDescent="0.2">
      <c r="A5510" s="2">
        <v>2012</v>
      </c>
      <c r="B5510" s="1" t="s">
        <v>723</v>
      </c>
      <c r="C5510" s="2" t="s">
        <v>724</v>
      </c>
      <c r="D5510" s="2">
        <v>3474</v>
      </c>
      <c r="E5510" s="2">
        <v>48073</v>
      </c>
      <c r="F5510" s="2">
        <v>6974</v>
      </c>
      <c r="G5510" s="2">
        <v>27267</v>
      </c>
      <c r="H5510" s="2">
        <v>20775</v>
      </c>
      <c r="I5510" s="2">
        <v>246</v>
      </c>
      <c r="J5510" s="2">
        <v>18</v>
      </c>
      <c r="K5510" s="2">
        <v>7</v>
      </c>
      <c r="L5510" s="2">
        <v>6631</v>
      </c>
      <c r="M5510" s="2">
        <v>2500</v>
      </c>
      <c r="N5510" s="2">
        <v>4124</v>
      </c>
      <c r="O5510" s="2">
        <v>101020</v>
      </c>
      <c r="P5510" s="3"/>
      <c r="Q5510" s="3"/>
    </row>
    <row r="5511" spans="1:17" x14ac:dyDescent="0.2">
      <c r="A5511" s="5">
        <v>2013</v>
      </c>
      <c r="B5511" s="4" t="s">
        <v>723</v>
      </c>
      <c r="C5511" s="5" t="s">
        <v>724</v>
      </c>
      <c r="D5511" s="5">
        <v>5400</v>
      </c>
      <c r="E5511" s="5">
        <v>49798</v>
      </c>
      <c r="F5511" s="5">
        <v>6155</v>
      </c>
      <c r="G5511" s="5">
        <v>27406</v>
      </c>
      <c r="H5511" s="5">
        <v>21950</v>
      </c>
      <c r="I5511" s="5">
        <v>272</v>
      </c>
      <c r="J5511" s="5">
        <v>20</v>
      </c>
      <c r="K5511" s="5">
        <v>17</v>
      </c>
      <c r="L5511" s="5">
        <v>5526</v>
      </c>
      <c r="M5511" s="5">
        <v>1844</v>
      </c>
      <c r="N5511" s="5">
        <v>3726</v>
      </c>
      <c r="O5511" s="5">
        <v>101020</v>
      </c>
      <c r="P5511" s="3"/>
      <c r="Q5511" s="3"/>
    </row>
    <row r="5512" spans="1:17" x14ac:dyDescent="0.2">
      <c r="A5512" s="2">
        <v>2014</v>
      </c>
      <c r="B5512" s="1" t="s">
        <v>723</v>
      </c>
      <c r="C5512" s="2" t="s">
        <v>724</v>
      </c>
      <c r="D5512" s="2">
        <v>5207</v>
      </c>
      <c r="E5512" s="2">
        <v>48741</v>
      </c>
      <c r="F5512" s="2">
        <v>8684</v>
      </c>
      <c r="G5512" s="2">
        <v>26704</v>
      </c>
      <c r="H5512" s="2">
        <v>21590</v>
      </c>
      <c r="I5512" s="2">
        <v>287</v>
      </c>
      <c r="J5512" s="2">
        <v>21</v>
      </c>
      <c r="K5512" s="2">
        <v>35</v>
      </c>
      <c r="L5512" s="2">
        <v>5745</v>
      </c>
      <c r="M5512" s="2">
        <v>1654</v>
      </c>
      <c r="N5512" s="2">
        <v>4762</v>
      </c>
      <c r="O5512" s="2">
        <v>101020</v>
      </c>
      <c r="P5512" s="3"/>
      <c r="Q5512" s="3"/>
    </row>
    <row r="5513" spans="1:17" x14ac:dyDescent="0.2">
      <c r="A5513" s="5">
        <v>2015</v>
      </c>
      <c r="B5513" s="4" t="s">
        <v>723</v>
      </c>
      <c r="C5513" s="5" t="s">
        <v>724</v>
      </c>
      <c r="D5513" s="5">
        <v>3074</v>
      </c>
      <c r="E5513" s="5">
        <v>48580</v>
      </c>
      <c r="F5513" s="5">
        <v>8887</v>
      </c>
      <c r="G5513" s="5">
        <v>24642</v>
      </c>
      <c r="H5513" s="5">
        <v>23100</v>
      </c>
      <c r="I5513" s="5">
        <v>416</v>
      </c>
      <c r="J5513" s="5">
        <v>27</v>
      </c>
      <c r="K5513" s="5">
        <v>53</v>
      </c>
      <c r="L5513" s="5">
        <v>6044</v>
      </c>
      <c r="M5513" s="5">
        <v>1764</v>
      </c>
      <c r="N5513" s="5">
        <v>4227</v>
      </c>
      <c r="O5513" s="5">
        <v>101020</v>
      </c>
      <c r="P5513" s="3"/>
      <c r="Q5513" s="3"/>
    </row>
    <row r="5514" spans="1:17" x14ac:dyDescent="0.2">
      <c r="A5514" s="2">
        <v>2016</v>
      </c>
      <c r="B5514" s="1" t="s">
        <v>723</v>
      </c>
      <c r="C5514" s="2" t="s">
        <v>724</v>
      </c>
      <c r="D5514" s="2">
        <v>2711</v>
      </c>
      <c r="E5514" s="2">
        <v>51653</v>
      </c>
      <c r="F5514" s="2">
        <v>10138</v>
      </c>
      <c r="G5514" s="2">
        <v>27928</v>
      </c>
      <c r="H5514" s="2">
        <v>22390</v>
      </c>
      <c r="I5514" s="2">
        <v>419</v>
      </c>
      <c r="J5514" s="2">
        <v>18</v>
      </c>
      <c r="K5514" s="2">
        <v>89</v>
      </c>
      <c r="L5514" s="2">
        <v>2191</v>
      </c>
      <c r="M5514" s="2">
        <v>547</v>
      </c>
      <c r="N5514" s="2">
        <v>1555</v>
      </c>
      <c r="O5514" s="2">
        <v>101020</v>
      </c>
      <c r="P5514" s="3"/>
      <c r="Q5514" s="3"/>
    </row>
    <row r="5515" spans="1:17" x14ac:dyDescent="0.2">
      <c r="A5515" s="5">
        <v>2017</v>
      </c>
      <c r="B5515" s="4" t="s">
        <v>723</v>
      </c>
      <c r="C5515" s="5" t="s">
        <v>724</v>
      </c>
      <c r="D5515" s="5">
        <v>3119</v>
      </c>
      <c r="E5515" s="5">
        <v>54371</v>
      </c>
      <c r="F5515" s="5">
        <v>10110</v>
      </c>
      <c r="G5515" s="5">
        <v>26943</v>
      </c>
      <c r="H5515" s="5">
        <v>25085</v>
      </c>
      <c r="I5515" s="5">
        <v>453</v>
      </c>
      <c r="J5515" s="5">
        <v>31</v>
      </c>
      <c r="K5515" s="5">
        <v>142</v>
      </c>
      <c r="L5515" s="5">
        <v>3555</v>
      </c>
      <c r="M5515" s="5">
        <v>-1693</v>
      </c>
      <c r="N5515" s="5">
        <v>5106</v>
      </c>
      <c r="O5515" s="5">
        <v>101020</v>
      </c>
      <c r="P5515" s="3"/>
      <c r="Q5515" s="3"/>
    </row>
    <row r="5516" spans="1:17" x14ac:dyDescent="0.2">
      <c r="A5516" s="2">
        <v>2018</v>
      </c>
      <c r="B5516" s="1" t="s">
        <v>723</v>
      </c>
      <c r="C5516" s="2" t="s">
        <v>724</v>
      </c>
      <c r="D5516" s="2">
        <v>3019</v>
      </c>
      <c r="E5516" s="2">
        <v>54302</v>
      </c>
      <c r="F5516" s="2">
        <v>11160</v>
      </c>
      <c r="G5516" s="2">
        <v>27149</v>
      </c>
      <c r="H5516" s="2">
        <v>24653</v>
      </c>
      <c r="I5516" s="2">
        <v>521</v>
      </c>
      <c r="J5516" s="2">
        <v>45</v>
      </c>
      <c r="K5516" s="2">
        <v>278</v>
      </c>
      <c r="L5516" s="2">
        <v>7445</v>
      </c>
      <c r="M5516" s="2">
        <v>1572</v>
      </c>
      <c r="N5516" s="2">
        <v>5595</v>
      </c>
      <c r="O5516" s="2">
        <v>101020</v>
      </c>
      <c r="P5516" s="3"/>
      <c r="Q5516" s="3"/>
    </row>
    <row r="5517" spans="1:17" x14ac:dyDescent="0.2">
      <c r="A5517" s="5">
        <v>2019</v>
      </c>
      <c r="B5517" s="4" t="s">
        <v>723</v>
      </c>
      <c r="C5517" s="5" t="s">
        <v>724</v>
      </c>
      <c r="D5517" s="5">
        <v>1614</v>
      </c>
      <c r="E5517" s="5">
        <v>58720</v>
      </c>
      <c r="F5517" s="5">
        <v>13024</v>
      </c>
      <c r="G5517" s="5">
        <v>31551</v>
      </c>
      <c r="H5517" s="5">
        <v>24910</v>
      </c>
      <c r="I5517" s="5">
        <v>535</v>
      </c>
      <c r="J5517" s="5">
        <v>43</v>
      </c>
      <c r="K5517" s="5">
        <v>301</v>
      </c>
      <c r="L5517" s="5">
        <v>4178</v>
      </c>
      <c r="M5517" s="5">
        <v>801</v>
      </c>
      <c r="N5517" s="5">
        <v>3076</v>
      </c>
      <c r="O5517" s="5">
        <v>101020</v>
      </c>
      <c r="P5517" s="3"/>
      <c r="Q5517" s="3"/>
    </row>
    <row r="5518" spans="1:17" x14ac:dyDescent="0.2">
      <c r="A5518" s="2">
        <v>2003</v>
      </c>
      <c r="B5518" s="1" t="s">
        <v>725</v>
      </c>
      <c r="C5518" s="2" t="s">
        <v>726</v>
      </c>
      <c r="D5518" s="2">
        <v>132.988</v>
      </c>
      <c r="E5518" s="2">
        <v>1439.2829999999999</v>
      </c>
      <c r="F5518" s="2">
        <v>399.09699999999998</v>
      </c>
      <c r="G5518" s="2">
        <v>878.38</v>
      </c>
      <c r="H5518" s="2">
        <v>560.90300000000002</v>
      </c>
      <c r="I5518" s="2">
        <v>37.475999999999999</v>
      </c>
      <c r="J5518" s="2">
        <v>1.1040000000000001</v>
      </c>
      <c r="K5518" s="2">
        <v>0</v>
      </c>
      <c r="L5518" s="2">
        <v>22.905999999999999</v>
      </c>
      <c r="M5518" s="2">
        <v>8.1999999999999993</v>
      </c>
      <c r="N5518" s="2">
        <v>14.706</v>
      </c>
      <c r="O5518" s="2">
        <v>252030</v>
      </c>
      <c r="P5518" s="3"/>
      <c r="Q5518" s="3"/>
    </row>
    <row r="5519" spans="1:17" x14ac:dyDescent="0.2">
      <c r="A5519" s="5">
        <v>2004</v>
      </c>
      <c r="B5519" s="4" t="s">
        <v>725</v>
      </c>
      <c r="C5519" s="5" t="s">
        <v>726</v>
      </c>
      <c r="D5519" s="5">
        <v>124.114</v>
      </c>
      <c r="E5519" s="5">
        <v>1549.5820000000001</v>
      </c>
      <c r="F5519" s="5">
        <v>399.512</v>
      </c>
      <c r="G5519" s="5">
        <v>920.81</v>
      </c>
      <c r="H5519" s="5">
        <v>628.77200000000005</v>
      </c>
      <c r="I5519" s="5">
        <v>35.268999999999998</v>
      </c>
      <c r="J5519" s="5">
        <v>1.786</v>
      </c>
      <c r="K5519" s="5">
        <v>0</v>
      </c>
      <c r="L5519" s="5">
        <v>87.022000000000006</v>
      </c>
      <c r="M5519" s="5">
        <v>28.407</v>
      </c>
      <c r="N5519" s="5">
        <v>58.615000000000002</v>
      </c>
      <c r="O5519" s="5">
        <v>252030</v>
      </c>
      <c r="P5519" s="3"/>
      <c r="Q5519" s="3"/>
    </row>
    <row r="5520" spans="1:17" x14ac:dyDescent="0.2">
      <c r="A5520" s="2">
        <v>2005</v>
      </c>
      <c r="B5520" s="1" t="s">
        <v>725</v>
      </c>
      <c r="C5520" s="2" t="s">
        <v>726</v>
      </c>
      <c r="D5520" s="2">
        <v>267.35700000000003</v>
      </c>
      <c r="E5520" s="2">
        <v>1747.4390000000001</v>
      </c>
      <c r="F5520" s="2">
        <v>399.52499999999998</v>
      </c>
      <c r="G5520" s="2">
        <v>974.851</v>
      </c>
      <c r="H5520" s="2">
        <v>772.58799999999997</v>
      </c>
      <c r="I5520" s="2">
        <v>34.39</v>
      </c>
      <c r="J5520" s="2">
        <v>5.8129999999999997</v>
      </c>
      <c r="K5520" s="2">
        <v>0</v>
      </c>
      <c r="L5520" s="2">
        <v>178.26900000000001</v>
      </c>
      <c r="M5520" s="2">
        <v>66.581000000000003</v>
      </c>
      <c r="N5520" s="2">
        <v>111.688</v>
      </c>
      <c r="O5520" s="2">
        <v>252030</v>
      </c>
      <c r="P5520" s="3"/>
      <c r="Q5520" s="3"/>
    </row>
    <row r="5521" spans="1:17" x14ac:dyDescent="0.2">
      <c r="A5521" s="5">
        <v>2006</v>
      </c>
      <c r="B5521" s="4" t="s">
        <v>725</v>
      </c>
      <c r="C5521" s="5" t="s">
        <v>726</v>
      </c>
      <c r="D5521" s="5">
        <v>366.09899999999999</v>
      </c>
      <c r="E5521" s="5">
        <v>1998.4849999999999</v>
      </c>
      <c r="F5521" s="5">
        <v>399.53800000000001</v>
      </c>
      <c r="G5521" s="5">
        <v>1056.328</v>
      </c>
      <c r="H5521" s="5">
        <v>942.15700000000004</v>
      </c>
      <c r="I5521" s="5">
        <v>34.271999999999998</v>
      </c>
      <c r="J5521" s="5">
        <v>17.399000000000001</v>
      </c>
      <c r="K5521" s="5">
        <v>0</v>
      </c>
      <c r="L5521" s="5">
        <v>248.43299999999999</v>
      </c>
      <c r="M5521" s="5">
        <v>93.203999999999994</v>
      </c>
      <c r="N5521" s="5">
        <v>155.22900000000001</v>
      </c>
      <c r="O5521" s="5">
        <v>252030</v>
      </c>
      <c r="P5521" s="3"/>
      <c r="Q5521" s="3"/>
    </row>
    <row r="5522" spans="1:17" x14ac:dyDescent="0.2">
      <c r="A5522" s="2">
        <v>2007</v>
      </c>
      <c r="B5522" s="1" t="s">
        <v>725</v>
      </c>
      <c r="C5522" s="2" t="s">
        <v>726</v>
      </c>
      <c r="D5522" s="2">
        <v>269.91399999999999</v>
      </c>
      <c r="E5522" s="2">
        <v>2172.3939999999998</v>
      </c>
      <c r="F5522" s="2">
        <v>399.55200000000002</v>
      </c>
      <c r="G5522" s="2">
        <v>1216.1110000000001</v>
      </c>
      <c r="H5522" s="2">
        <v>956.28300000000002</v>
      </c>
      <c r="I5522" s="2">
        <v>33.753</v>
      </c>
      <c r="J5522" s="2">
        <v>16.744</v>
      </c>
      <c r="K5522" s="2">
        <v>0</v>
      </c>
      <c r="L5522" s="2">
        <v>294.82100000000003</v>
      </c>
      <c r="M5522" s="2">
        <v>111.502</v>
      </c>
      <c r="N5522" s="2">
        <v>183.31899999999999</v>
      </c>
      <c r="O5522" s="2">
        <v>252030</v>
      </c>
      <c r="P5522" s="3"/>
      <c r="Q5522" s="3"/>
    </row>
    <row r="5523" spans="1:17" x14ac:dyDescent="0.2">
      <c r="A5523" s="5">
        <v>2008</v>
      </c>
      <c r="B5523" s="4" t="s">
        <v>725</v>
      </c>
      <c r="C5523" s="5" t="s">
        <v>726</v>
      </c>
      <c r="D5523" s="5">
        <v>328.16699999999997</v>
      </c>
      <c r="E5523" s="5">
        <v>2200.1840000000002</v>
      </c>
      <c r="F5523" s="5">
        <v>399.56700000000001</v>
      </c>
      <c r="G5523" s="5">
        <v>1201.3889999999999</v>
      </c>
      <c r="H5523" s="5">
        <v>998.79499999999996</v>
      </c>
      <c r="I5523" s="5">
        <v>33.639000000000003</v>
      </c>
      <c r="J5523" s="5">
        <v>6.1950000000000003</v>
      </c>
      <c r="K5523" s="5">
        <v>0</v>
      </c>
      <c r="L5523" s="5">
        <v>146.304</v>
      </c>
      <c r="M5523" s="5">
        <v>54.533000000000001</v>
      </c>
      <c r="N5523" s="5">
        <v>91.771000000000001</v>
      </c>
      <c r="O5523" s="5">
        <v>252030</v>
      </c>
      <c r="P5523" s="3"/>
      <c r="Q5523" s="3"/>
    </row>
    <row r="5524" spans="1:17" x14ac:dyDescent="0.2">
      <c r="A5524" s="2">
        <v>2009</v>
      </c>
      <c r="B5524" s="1" t="s">
        <v>725</v>
      </c>
      <c r="C5524" s="2" t="s">
        <v>726</v>
      </c>
      <c r="D5524" s="2">
        <v>480.88200000000001</v>
      </c>
      <c r="E5524" s="2">
        <v>2339.6790000000001</v>
      </c>
      <c r="F5524" s="2">
        <v>399.584</v>
      </c>
      <c r="G5524" s="2">
        <v>1171.126</v>
      </c>
      <c r="H5524" s="2">
        <v>1168.5530000000001</v>
      </c>
      <c r="I5524" s="2">
        <v>33.524000000000001</v>
      </c>
      <c r="J5524" s="2">
        <v>1.2949999999999999</v>
      </c>
      <c r="K5524" s="2">
        <v>0</v>
      </c>
      <c r="L5524" s="2">
        <v>211.583</v>
      </c>
      <c r="M5524" s="2">
        <v>49.673000000000002</v>
      </c>
      <c r="N5524" s="2">
        <v>161.91</v>
      </c>
      <c r="O5524" s="2">
        <v>252030</v>
      </c>
      <c r="P5524" s="3"/>
      <c r="Q5524" s="3"/>
    </row>
    <row r="5525" spans="1:17" x14ac:dyDescent="0.2">
      <c r="A5525" s="5">
        <v>2010</v>
      </c>
      <c r="B5525" s="4" t="s">
        <v>725</v>
      </c>
      <c r="C5525" s="5" t="s">
        <v>726</v>
      </c>
      <c r="D5525" s="5">
        <v>498.71800000000002</v>
      </c>
      <c r="E5525" s="5">
        <v>6735.3339999999998</v>
      </c>
      <c r="F5525" s="5">
        <v>2364.002</v>
      </c>
      <c r="G5525" s="5">
        <v>4292.777</v>
      </c>
      <c r="H5525" s="5">
        <v>2442.5569999999998</v>
      </c>
      <c r="I5525" s="5">
        <v>128.56100000000001</v>
      </c>
      <c r="J5525" s="5">
        <v>1.7390000000000001</v>
      </c>
      <c r="K5525" s="5">
        <v>0</v>
      </c>
      <c r="L5525" s="5">
        <v>76.572999999999993</v>
      </c>
      <c r="M5525" s="5">
        <v>22.768000000000001</v>
      </c>
      <c r="N5525" s="5">
        <v>53.805</v>
      </c>
      <c r="O5525" s="5">
        <v>252030</v>
      </c>
      <c r="P5525" s="3"/>
      <c r="Q5525" s="3"/>
    </row>
    <row r="5526" spans="1:17" x14ac:dyDescent="0.2">
      <c r="A5526" s="2">
        <v>2011</v>
      </c>
      <c r="B5526" s="1" t="s">
        <v>725</v>
      </c>
      <c r="C5526" s="2" t="s">
        <v>726</v>
      </c>
      <c r="D5526" s="2">
        <v>233.197</v>
      </c>
      <c r="E5526" s="2">
        <v>6752.3609999999999</v>
      </c>
      <c r="F5526" s="2">
        <v>1902.876</v>
      </c>
      <c r="G5526" s="2">
        <v>4036.9119999999998</v>
      </c>
      <c r="H5526" s="2">
        <v>2715.4490000000001</v>
      </c>
      <c r="I5526" s="2">
        <v>129.35499999999999</v>
      </c>
      <c r="J5526" s="2">
        <v>1.2669999999999999</v>
      </c>
      <c r="K5526" s="2">
        <v>0</v>
      </c>
      <c r="L5526" s="2">
        <v>431.565</v>
      </c>
      <c r="M5526" s="2">
        <v>113.684</v>
      </c>
      <c r="N5526" s="2">
        <v>317.88099999999997</v>
      </c>
      <c r="O5526" s="2">
        <v>252030</v>
      </c>
      <c r="P5526" s="3"/>
      <c r="Q5526" s="3"/>
    </row>
    <row r="5527" spans="1:17" x14ac:dyDescent="0.2">
      <c r="A5527" s="5">
        <v>2012</v>
      </c>
      <c r="B5527" s="4" t="s">
        <v>725</v>
      </c>
      <c r="C5527" s="5" t="s">
        <v>726</v>
      </c>
      <c r="D5527" s="5">
        <v>892.20899999999995</v>
      </c>
      <c r="E5527" s="5">
        <v>7781.549</v>
      </c>
      <c r="F5527" s="5">
        <v>2299.6419999999998</v>
      </c>
      <c r="G5527" s="5">
        <v>4528.9799999999996</v>
      </c>
      <c r="H5527" s="5">
        <v>3252.569</v>
      </c>
      <c r="I5527" s="5">
        <v>118.747</v>
      </c>
      <c r="J5527" s="5">
        <v>1.4970000000000001</v>
      </c>
      <c r="K5527" s="5">
        <v>0</v>
      </c>
      <c r="L5527" s="5">
        <v>543.11199999999997</v>
      </c>
      <c r="M5527" s="5">
        <v>109.27200000000001</v>
      </c>
      <c r="N5527" s="5">
        <v>433.84</v>
      </c>
      <c r="O5527" s="5">
        <v>252030</v>
      </c>
      <c r="P5527" s="3"/>
      <c r="Q5527" s="3"/>
    </row>
    <row r="5528" spans="1:17" x14ac:dyDescent="0.2">
      <c r="A5528" s="2">
        <v>2013</v>
      </c>
      <c r="B5528" s="1" t="s">
        <v>725</v>
      </c>
      <c r="C5528" s="2" t="s">
        <v>726</v>
      </c>
      <c r="D5528" s="2">
        <v>602.82799999999997</v>
      </c>
      <c r="E5528" s="2">
        <v>11575.578</v>
      </c>
      <c r="F5528" s="2">
        <v>3963.221</v>
      </c>
      <c r="G5528" s="2">
        <v>7234.799</v>
      </c>
      <c r="H5528" s="2">
        <v>4335.1790000000001</v>
      </c>
      <c r="I5528" s="2">
        <v>192.19900000000001</v>
      </c>
      <c r="J5528" s="2">
        <v>7.5030000000000001</v>
      </c>
      <c r="K5528" s="2">
        <v>-5.5E-2</v>
      </c>
      <c r="L5528" s="2">
        <v>328.76600000000002</v>
      </c>
      <c r="M5528" s="2">
        <v>185.28399999999999</v>
      </c>
      <c r="N5528" s="2">
        <v>143.53700000000001</v>
      </c>
      <c r="O5528" s="2">
        <v>252030</v>
      </c>
      <c r="P5528" s="3"/>
      <c r="Q5528" s="3"/>
    </row>
    <row r="5529" spans="1:17" x14ac:dyDescent="0.2">
      <c r="A5529" s="5">
        <v>2014</v>
      </c>
      <c r="B5529" s="4" t="s">
        <v>725</v>
      </c>
      <c r="C5529" s="5" t="s">
        <v>726</v>
      </c>
      <c r="D5529" s="5">
        <v>499.5</v>
      </c>
      <c r="E5529" s="5">
        <v>10931.8</v>
      </c>
      <c r="F5529" s="5">
        <v>3538</v>
      </c>
      <c r="G5529" s="5">
        <v>6567.5</v>
      </c>
      <c r="H5529" s="5">
        <v>4364.3</v>
      </c>
      <c r="I5529" s="5">
        <v>143.5</v>
      </c>
      <c r="J5529" s="5">
        <v>5</v>
      </c>
      <c r="K5529" s="5">
        <v>-0.1</v>
      </c>
      <c r="L5529" s="5">
        <v>391.4</v>
      </c>
      <c r="M5529" s="5">
        <v>-47.5</v>
      </c>
      <c r="N5529" s="5">
        <v>439</v>
      </c>
      <c r="O5529" s="5">
        <v>252030</v>
      </c>
      <c r="P5529" s="3"/>
      <c r="Q5529" s="3"/>
    </row>
    <row r="5530" spans="1:17" x14ac:dyDescent="0.2">
      <c r="A5530" s="2">
        <v>2015</v>
      </c>
      <c r="B5530" s="1" t="s">
        <v>725</v>
      </c>
      <c r="C5530" s="2" t="s">
        <v>726</v>
      </c>
      <c r="D5530" s="2">
        <v>556.4</v>
      </c>
      <c r="E5530" s="2">
        <v>10696.4</v>
      </c>
      <c r="F5530" s="2">
        <v>3190.9</v>
      </c>
      <c r="G5530" s="2">
        <v>6144.1</v>
      </c>
      <c r="H5530" s="2">
        <v>4552.3</v>
      </c>
      <c r="I5530" s="2">
        <v>117</v>
      </c>
      <c r="J5530" s="2">
        <v>4</v>
      </c>
      <c r="K5530" s="2">
        <v>0</v>
      </c>
      <c r="L5530" s="2">
        <v>647.5</v>
      </c>
      <c r="M5530" s="2">
        <v>75.099999999999994</v>
      </c>
      <c r="N5530" s="2">
        <v>572.4</v>
      </c>
      <c r="O5530" s="2">
        <v>252030</v>
      </c>
      <c r="P5530" s="3"/>
      <c r="Q5530" s="3"/>
    </row>
    <row r="5531" spans="1:17" x14ac:dyDescent="0.2">
      <c r="A5531" s="5">
        <v>2016</v>
      </c>
      <c r="B5531" s="4" t="s">
        <v>725</v>
      </c>
      <c r="C5531" s="5" t="s">
        <v>726</v>
      </c>
      <c r="D5531" s="5">
        <v>730.1</v>
      </c>
      <c r="E5531" s="5">
        <v>11067.9</v>
      </c>
      <c r="F5531" s="5">
        <v>3197.3</v>
      </c>
      <c r="G5531" s="5">
        <v>6261.4</v>
      </c>
      <c r="H5531" s="5">
        <v>4804.5</v>
      </c>
      <c r="I5531" s="5">
        <v>120.9</v>
      </c>
      <c r="J5531" s="5">
        <v>5.9</v>
      </c>
      <c r="K5531" s="5">
        <v>-0.3</v>
      </c>
      <c r="L5531" s="5">
        <v>674.2</v>
      </c>
      <c r="M5531" s="5">
        <v>125.5</v>
      </c>
      <c r="N5531" s="5">
        <v>549</v>
      </c>
      <c r="O5531" s="5">
        <v>252030</v>
      </c>
      <c r="P5531" s="3"/>
      <c r="Q5531" s="3"/>
    </row>
    <row r="5532" spans="1:17" x14ac:dyDescent="0.2">
      <c r="A5532" s="2">
        <v>2017</v>
      </c>
      <c r="B5532" s="1" t="s">
        <v>725</v>
      </c>
      <c r="C5532" s="2" t="s">
        <v>726</v>
      </c>
      <c r="D5532" s="2">
        <v>493.9</v>
      </c>
      <c r="E5532" s="2">
        <v>11885.7</v>
      </c>
      <c r="F5532" s="2">
        <v>3061.3</v>
      </c>
      <c r="G5532" s="2">
        <v>6347.3</v>
      </c>
      <c r="H5532" s="2">
        <v>5536.4</v>
      </c>
      <c r="I5532" s="2">
        <v>128.5</v>
      </c>
      <c r="J5532" s="2">
        <v>6.3</v>
      </c>
      <c r="K5532" s="2">
        <v>-1.7</v>
      </c>
      <c r="L5532" s="2">
        <v>510.2</v>
      </c>
      <c r="M5532" s="2">
        <v>-25.9</v>
      </c>
      <c r="N5532" s="2">
        <v>537.79999999999995</v>
      </c>
      <c r="O5532" s="2">
        <v>252030</v>
      </c>
      <c r="P5532" s="3"/>
      <c r="Q5532" s="3"/>
    </row>
    <row r="5533" spans="1:17" x14ac:dyDescent="0.2">
      <c r="A5533" s="5">
        <v>2018</v>
      </c>
      <c r="B5533" s="4" t="s">
        <v>725</v>
      </c>
      <c r="C5533" s="5" t="s">
        <v>726</v>
      </c>
      <c r="D5533" s="5">
        <v>452</v>
      </c>
      <c r="E5533" s="5">
        <v>11863.7</v>
      </c>
      <c r="F5533" s="5">
        <v>2819.4</v>
      </c>
      <c r="G5533" s="5">
        <v>6035.7</v>
      </c>
      <c r="H5533" s="5">
        <v>5827.8</v>
      </c>
      <c r="I5533" s="5">
        <v>120.8</v>
      </c>
      <c r="J5533" s="5">
        <v>4.7</v>
      </c>
      <c r="K5533" s="5">
        <v>-1.8</v>
      </c>
      <c r="L5533" s="5">
        <v>775.6</v>
      </c>
      <c r="M5533" s="5">
        <v>31</v>
      </c>
      <c r="N5533" s="5">
        <v>746.4</v>
      </c>
      <c r="O5533" s="5">
        <v>252030</v>
      </c>
      <c r="P5533" s="3"/>
      <c r="Q5533" s="3"/>
    </row>
    <row r="5534" spans="1:17" x14ac:dyDescent="0.2">
      <c r="A5534" s="2">
        <v>2004</v>
      </c>
      <c r="B5534" s="1" t="s">
        <v>727</v>
      </c>
      <c r="C5534" s="2" t="s">
        <v>728</v>
      </c>
      <c r="D5534" s="2">
        <v>265.56</v>
      </c>
      <c r="E5534" s="2">
        <v>1459.9970000000001</v>
      </c>
      <c r="F5534" s="2">
        <v>470.59899999999999</v>
      </c>
      <c r="G5534" s="2">
        <v>796.75</v>
      </c>
      <c r="H5534" s="2">
        <v>663.24699999999996</v>
      </c>
      <c r="I5534" s="2">
        <v>25.067</v>
      </c>
      <c r="J5534" s="2"/>
      <c r="K5534" s="2">
        <v>0</v>
      </c>
      <c r="L5534" s="2">
        <v>-12.645</v>
      </c>
      <c r="M5534" s="2">
        <v>-3.4510000000000001</v>
      </c>
      <c r="N5534" s="2">
        <v>-9.1940000000000008</v>
      </c>
      <c r="O5534" s="2">
        <v>201030</v>
      </c>
      <c r="P5534" s="3"/>
      <c r="Q5534" s="3"/>
    </row>
    <row r="5535" spans="1:17" x14ac:dyDescent="0.2">
      <c r="A5535" s="5">
        <v>2005</v>
      </c>
      <c r="B5535" s="4" t="s">
        <v>727</v>
      </c>
      <c r="C5535" s="5" t="s">
        <v>728</v>
      </c>
      <c r="D5535" s="5">
        <v>304.267</v>
      </c>
      <c r="E5535" s="5">
        <v>1554.7850000000001</v>
      </c>
      <c r="F5535" s="5">
        <v>452.34300000000002</v>
      </c>
      <c r="G5535" s="5">
        <v>851.04700000000003</v>
      </c>
      <c r="H5535" s="5">
        <v>703.73800000000006</v>
      </c>
      <c r="I5535" s="5">
        <v>23.949000000000002</v>
      </c>
      <c r="J5535" s="5">
        <v>7.4160000000000004</v>
      </c>
      <c r="K5535" s="5">
        <v>0</v>
      </c>
      <c r="L5535" s="5">
        <v>52.247</v>
      </c>
      <c r="M5535" s="5">
        <v>22.69</v>
      </c>
      <c r="N5535" s="5">
        <v>29.556999999999999</v>
      </c>
      <c r="O5535" s="5">
        <v>201030</v>
      </c>
      <c r="P5535" s="3"/>
      <c r="Q5535" s="3"/>
    </row>
    <row r="5536" spans="1:17" x14ac:dyDescent="0.2">
      <c r="A5536" s="2">
        <v>2006</v>
      </c>
      <c r="B5536" s="1" t="s">
        <v>727</v>
      </c>
      <c r="C5536" s="2" t="s">
        <v>728</v>
      </c>
      <c r="D5536" s="2">
        <v>383.68700000000001</v>
      </c>
      <c r="E5536" s="2">
        <v>1639.1569999999999</v>
      </c>
      <c r="F5536" s="2">
        <v>448.59500000000003</v>
      </c>
      <c r="G5536" s="2">
        <v>910.07399999999996</v>
      </c>
      <c r="H5536" s="2">
        <v>729.08299999999997</v>
      </c>
      <c r="I5536" s="2">
        <v>23.523</v>
      </c>
      <c r="J5536" s="2">
        <v>13.923999999999999</v>
      </c>
      <c r="K5536" s="2">
        <v>0</v>
      </c>
      <c r="L5536" s="2">
        <v>65.126000000000005</v>
      </c>
      <c r="M5536" s="2">
        <v>47.643000000000001</v>
      </c>
      <c r="N5536" s="2">
        <v>17.483000000000001</v>
      </c>
      <c r="O5536" s="2">
        <v>201030</v>
      </c>
      <c r="P5536" s="3"/>
      <c r="Q5536" s="3"/>
    </row>
    <row r="5537" spans="1:17" x14ac:dyDescent="0.2">
      <c r="A5537" s="5">
        <v>2007</v>
      </c>
      <c r="B5537" s="4" t="s">
        <v>727</v>
      </c>
      <c r="C5537" s="5" t="s">
        <v>728</v>
      </c>
      <c r="D5537" s="5">
        <v>407.08100000000002</v>
      </c>
      <c r="E5537" s="5">
        <v>3387.8319999999999</v>
      </c>
      <c r="F5537" s="5">
        <v>414.76100000000002</v>
      </c>
      <c r="G5537" s="5">
        <v>1202.6890000000001</v>
      </c>
      <c r="H5537" s="5">
        <v>2185.143</v>
      </c>
      <c r="I5537" s="5">
        <v>21.515000000000001</v>
      </c>
      <c r="J5537" s="5">
        <v>19.977</v>
      </c>
      <c r="K5537" s="5">
        <v>0</v>
      </c>
      <c r="L5537" s="5">
        <v>167.36199999999999</v>
      </c>
      <c r="M5537" s="5">
        <v>34.222000000000001</v>
      </c>
      <c r="N5537" s="5">
        <v>135.977</v>
      </c>
      <c r="O5537" s="5">
        <v>201030</v>
      </c>
      <c r="P5537" s="3"/>
      <c r="Q5537" s="3"/>
    </row>
    <row r="5538" spans="1:17" x14ac:dyDescent="0.2">
      <c r="A5538" s="2">
        <v>2008</v>
      </c>
      <c r="B5538" s="1" t="s">
        <v>727</v>
      </c>
      <c r="C5538" s="2" t="s">
        <v>728</v>
      </c>
      <c r="D5538" s="2">
        <v>437.90100000000001</v>
      </c>
      <c r="E5538" s="2">
        <v>3554.7869999999998</v>
      </c>
      <c r="F5538" s="2">
        <v>144.905</v>
      </c>
      <c r="G5538" s="2">
        <v>896.82100000000003</v>
      </c>
      <c r="H5538" s="2">
        <v>2657.9659999999999</v>
      </c>
      <c r="I5538" s="2">
        <v>17.504999999999999</v>
      </c>
      <c r="J5538" s="2">
        <v>9.7650000000000006</v>
      </c>
      <c r="K5538" s="2">
        <v>0</v>
      </c>
      <c r="L5538" s="2">
        <v>281.767</v>
      </c>
      <c r="M5538" s="2">
        <v>115.026</v>
      </c>
      <c r="N5538" s="2">
        <v>166.74100000000001</v>
      </c>
      <c r="O5538" s="2">
        <v>201030</v>
      </c>
      <c r="P5538" s="3"/>
      <c r="Q5538" s="3"/>
    </row>
    <row r="5539" spans="1:17" x14ac:dyDescent="0.2">
      <c r="A5539" s="5">
        <v>2009</v>
      </c>
      <c r="B5539" s="4" t="s">
        <v>727</v>
      </c>
      <c r="C5539" s="5" t="s">
        <v>728</v>
      </c>
      <c r="D5539" s="5">
        <v>699.62900000000002</v>
      </c>
      <c r="E5539" s="5">
        <v>4116.9539999999997</v>
      </c>
      <c r="F5539" s="5">
        <v>130.03399999999999</v>
      </c>
      <c r="G5539" s="5">
        <v>1006.393</v>
      </c>
      <c r="H5539" s="5">
        <v>3109.183</v>
      </c>
      <c r="I5539" s="5">
        <v>11.269</v>
      </c>
      <c r="J5539" s="5">
        <v>2.456</v>
      </c>
      <c r="K5539" s="5">
        <v>1.373</v>
      </c>
      <c r="L5539" s="5">
        <v>233.73</v>
      </c>
      <c r="M5539" s="5">
        <v>70.194999999999993</v>
      </c>
      <c r="N5539" s="5">
        <v>162.16200000000001</v>
      </c>
      <c r="O5539" s="5">
        <v>201030</v>
      </c>
      <c r="P5539" s="3"/>
      <c r="Q5539" s="3"/>
    </row>
    <row r="5540" spans="1:17" x14ac:dyDescent="0.2">
      <c r="A5540" s="2">
        <v>2010</v>
      </c>
      <c r="B5540" s="1" t="s">
        <v>727</v>
      </c>
      <c r="C5540" s="2" t="s">
        <v>728</v>
      </c>
      <c r="D5540" s="2">
        <v>539.221</v>
      </c>
      <c r="E5540" s="2">
        <v>4341.2120000000004</v>
      </c>
      <c r="F5540" s="2">
        <v>1.327</v>
      </c>
      <c r="G5540" s="2">
        <v>974.29300000000001</v>
      </c>
      <c r="H5540" s="2">
        <v>3365.5549999999998</v>
      </c>
      <c r="I5540" s="2">
        <v>4.9130000000000003</v>
      </c>
      <c r="J5540" s="2">
        <v>1.417</v>
      </c>
      <c r="K5540" s="2">
        <v>2.3809999999999998</v>
      </c>
      <c r="L5540" s="2">
        <v>246.255</v>
      </c>
      <c r="M5540" s="2">
        <v>90.697999999999993</v>
      </c>
      <c r="N5540" s="2">
        <v>153.17599999999999</v>
      </c>
      <c r="O5540" s="2">
        <v>201030</v>
      </c>
      <c r="P5540" s="3"/>
      <c r="Q5540" s="3"/>
    </row>
    <row r="5541" spans="1:17" x14ac:dyDescent="0.2">
      <c r="A5541" s="5">
        <v>2011</v>
      </c>
      <c r="B5541" s="4" t="s">
        <v>727</v>
      </c>
      <c r="C5541" s="5" t="s">
        <v>728</v>
      </c>
      <c r="D5541" s="5">
        <v>315.34899999999999</v>
      </c>
      <c r="E5541" s="5">
        <v>4699.1139999999996</v>
      </c>
      <c r="F5541" s="5">
        <v>5.6000000000000001E-2</v>
      </c>
      <c r="G5541" s="5">
        <v>1309.8510000000001</v>
      </c>
      <c r="H5541" s="5">
        <v>3381.9520000000002</v>
      </c>
      <c r="I5541" s="5">
        <v>1.5209999999999999</v>
      </c>
      <c r="J5541" s="5">
        <v>1.0660000000000001</v>
      </c>
      <c r="K5541" s="5">
        <v>11.901</v>
      </c>
      <c r="L5541" s="5">
        <v>216.37</v>
      </c>
      <c r="M5541" s="5">
        <v>71.953999999999994</v>
      </c>
      <c r="N5541" s="5">
        <v>132.51499999999999</v>
      </c>
      <c r="O5541" s="5">
        <v>201030</v>
      </c>
      <c r="P5541" s="3"/>
      <c r="Q5541" s="3"/>
    </row>
    <row r="5542" spans="1:17" x14ac:dyDescent="0.2">
      <c r="A5542" s="2">
        <v>2012</v>
      </c>
      <c r="B5542" s="1" t="s">
        <v>727</v>
      </c>
      <c r="C5542" s="2" t="s">
        <v>728</v>
      </c>
      <c r="D5542" s="2">
        <v>394.70100000000002</v>
      </c>
      <c r="E5542" s="2">
        <v>5140.7569999999996</v>
      </c>
      <c r="F5542" s="2">
        <v>8.9999999999999993E-3</v>
      </c>
      <c r="G5542" s="2">
        <v>1368.8409999999999</v>
      </c>
      <c r="H5542" s="2">
        <v>3766.5479999999998</v>
      </c>
      <c r="I5542" s="2">
        <v>3.746</v>
      </c>
      <c r="J5542" s="2">
        <v>1.4710000000000001</v>
      </c>
      <c r="K5542" s="2">
        <v>16.027000000000001</v>
      </c>
      <c r="L5542" s="2">
        <v>464.58</v>
      </c>
      <c r="M5542" s="2">
        <v>158.85900000000001</v>
      </c>
      <c r="N5542" s="2">
        <v>306.62900000000002</v>
      </c>
      <c r="O5542" s="2">
        <v>201030</v>
      </c>
      <c r="P5542" s="3"/>
      <c r="Q5542" s="3"/>
    </row>
    <row r="5543" spans="1:17" x14ac:dyDescent="0.2">
      <c r="A5543" s="5">
        <v>2013</v>
      </c>
      <c r="B5543" s="4" t="s">
        <v>727</v>
      </c>
      <c r="C5543" s="5" t="s">
        <v>728</v>
      </c>
      <c r="D5543" s="5">
        <v>488.77699999999999</v>
      </c>
      <c r="E5543" s="5">
        <v>5793.2449999999999</v>
      </c>
      <c r="F5543" s="5">
        <v>2.234</v>
      </c>
      <c r="G5543" s="5">
        <v>1551.9259999999999</v>
      </c>
      <c r="H5543" s="5">
        <v>4234.1880000000001</v>
      </c>
      <c r="I5543" s="5">
        <v>2.6680000000000001</v>
      </c>
      <c r="J5543" s="5">
        <v>3.38</v>
      </c>
      <c r="K5543" s="5">
        <v>19.388000000000002</v>
      </c>
      <c r="L5543" s="5">
        <v>639.24900000000002</v>
      </c>
      <c r="M5543" s="5">
        <v>217.94</v>
      </c>
      <c r="N5543" s="5">
        <v>401.92099999999999</v>
      </c>
      <c r="O5543" s="5">
        <v>201030</v>
      </c>
      <c r="P5543" s="3"/>
      <c r="Q5543" s="3"/>
    </row>
    <row r="5544" spans="1:17" x14ac:dyDescent="0.2">
      <c r="A5544" s="2">
        <v>2014</v>
      </c>
      <c r="B5544" s="1" t="s">
        <v>727</v>
      </c>
      <c r="C5544" s="2" t="s">
        <v>728</v>
      </c>
      <c r="D5544" s="2">
        <v>190.51499999999999</v>
      </c>
      <c r="E5544" s="2">
        <v>6312.0240000000003</v>
      </c>
      <c r="F5544" s="2">
        <v>76.308999999999997</v>
      </c>
      <c r="G5544" s="2">
        <v>1786.4839999999999</v>
      </c>
      <c r="H5544" s="2">
        <v>4514.473</v>
      </c>
      <c r="I5544" s="2">
        <v>4.7649999999999997</v>
      </c>
      <c r="J5544" s="2">
        <v>3.7410000000000001</v>
      </c>
      <c r="K5544" s="2">
        <v>18.367999999999999</v>
      </c>
      <c r="L5544" s="2">
        <v>473.11700000000002</v>
      </c>
      <c r="M5544" s="2">
        <v>157.40799999999999</v>
      </c>
      <c r="N5544" s="2">
        <v>296.714</v>
      </c>
      <c r="O5544" s="2">
        <v>201030</v>
      </c>
      <c r="P5544" s="3"/>
      <c r="Q5544" s="3"/>
    </row>
    <row r="5545" spans="1:17" x14ac:dyDescent="0.2">
      <c r="A5545" s="5">
        <v>2015</v>
      </c>
      <c r="B5545" s="4" t="s">
        <v>727</v>
      </c>
      <c r="C5545" s="5" t="s">
        <v>728</v>
      </c>
      <c r="D5545" s="5">
        <v>128.77099999999999</v>
      </c>
      <c r="E5545" s="5">
        <v>5213.5429999999997</v>
      </c>
      <c r="F5545" s="5">
        <v>477.60199999999998</v>
      </c>
      <c r="G5545" s="5">
        <v>2125.7280000000001</v>
      </c>
      <c r="H5545" s="5">
        <v>3085.4940000000001</v>
      </c>
      <c r="I5545" s="5">
        <v>8.0239999999999991</v>
      </c>
      <c r="J5545" s="5">
        <v>1.4930000000000001</v>
      </c>
      <c r="K5545" s="5">
        <v>10.917</v>
      </c>
      <c r="L5545" s="5">
        <v>228.67500000000001</v>
      </c>
      <c r="M5545" s="5">
        <v>97.471999999999994</v>
      </c>
      <c r="N5545" s="5">
        <v>310.90699999999998</v>
      </c>
      <c r="O5545" s="5">
        <v>201030</v>
      </c>
      <c r="P5545" s="3"/>
      <c r="Q5545" s="3"/>
    </row>
    <row r="5546" spans="1:17" x14ac:dyDescent="0.2">
      <c r="A5546" s="2">
        <v>2016</v>
      </c>
      <c r="B5546" s="1" t="s">
        <v>727</v>
      </c>
      <c r="C5546" s="2" t="s">
        <v>728</v>
      </c>
      <c r="D5546" s="2">
        <v>112.18300000000001</v>
      </c>
      <c r="E5546" s="2">
        <v>5354.0590000000002</v>
      </c>
      <c r="F5546" s="2">
        <v>358.39</v>
      </c>
      <c r="G5546" s="2">
        <v>2011.357</v>
      </c>
      <c r="H5546" s="2">
        <v>3339.4270000000001</v>
      </c>
      <c r="I5546" s="2">
        <v>14.887</v>
      </c>
      <c r="J5546" s="2">
        <v>2.423</v>
      </c>
      <c r="K5546" s="2">
        <v>1.7150000000000001</v>
      </c>
      <c r="L5546" s="2">
        <v>307.68599999999998</v>
      </c>
      <c r="M5546" s="2">
        <v>107.246</v>
      </c>
      <c r="N5546" s="2">
        <v>198.38300000000001</v>
      </c>
      <c r="O5546" s="2">
        <v>201030</v>
      </c>
      <c r="P5546" s="3"/>
      <c r="Q5546" s="3"/>
    </row>
    <row r="5547" spans="1:17" x14ac:dyDescent="0.2">
      <c r="A5547" s="5">
        <v>2017</v>
      </c>
      <c r="B5547" s="4" t="s">
        <v>727</v>
      </c>
      <c r="C5547" s="5" t="s">
        <v>728</v>
      </c>
      <c r="D5547" s="5">
        <v>138.285</v>
      </c>
      <c r="E5547" s="5">
        <v>6480.1540000000005</v>
      </c>
      <c r="F5547" s="5">
        <v>671.94100000000003</v>
      </c>
      <c r="G5547" s="5">
        <v>2684.5250000000001</v>
      </c>
      <c r="H5547" s="5">
        <v>3791.5709999999999</v>
      </c>
      <c r="I5547" s="5">
        <v>20.946000000000002</v>
      </c>
      <c r="J5547" s="5">
        <v>0.83199999999999996</v>
      </c>
      <c r="K5547" s="5">
        <v>3.2469999999999999</v>
      </c>
      <c r="L5547" s="5">
        <v>353.75700000000001</v>
      </c>
      <c r="M5547" s="5">
        <v>35.531999999999996</v>
      </c>
      <c r="N5547" s="5">
        <v>314.97800000000001</v>
      </c>
      <c r="O5547" s="5">
        <v>201030</v>
      </c>
      <c r="P5547" s="3"/>
      <c r="Q5547" s="3"/>
    </row>
    <row r="5548" spans="1:17" x14ac:dyDescent="0.2">
      <c r="A5548" s="2">
        <v>2018</v>
      </c>
      <c r="B5548" s="1" t="s">
        <v>727</v>
      </c>
      <c r="C5548" s="2" t="s">
        <v>728</v>
      </c>
      <c r="D5548" s="2">
        <v>81.972999999999999</v>
      </c>
      <c r="E5548" s="2">
        <v>7075.7870000000003</v>
      </c>
      <c r="F5548" s="2">
        <v>1072.7560000000001</v>
      </c>
      <c r="G5548" s="2">
        <v>3470.3339999999998</v>
      </c>
      <c r="H5548" s="2">
        <v>3604.1590000000001</v>
      </c>
      <c r="I5548" s="2">
        <v>36.945</v>
      </c>
      <c r="J5548" s="2">
        <v>1.5549999999999999</v>
      </c>
      <c r="K5548" s="2">
        <v>2.661</v>
      </c>
      <c r="L5548" s="2">
        <v>457.666</v>
      </c>
      <c r="M5548" s="2">
        <v>161.65899999999999</v>
      </c>
      <c r="N5548" s="2">
        <v>293.346</v>
      </c>
      <c r="O5548" s="2">
        <v>201030</v>
      </c>
      <c r="P5548" s="3"/>
      <c r="Q5548" s="3"/>
    </row>
    <row r="5549" spans="1:17" x14ac:dyDescent="0.2">
      <c r="A5549" s="5">
        <v>2019</v>
      </c>
      <c r="B5549" s="4" t="s">
        <v>727</v>
      </c>
      <c r="C5549" s="5" t="s">
        <v>728</v>
      </c>
      <c r="D5549" s="5">
        <v>168.82400000000001</v>
      </c>
      <c r="E5549" s="5">
        <v>8331.6820000000007</v>
      </c>
      <c r="F5549" s="5">
        <v>1649.518</v>
      </c>
      <c r="G5549" s="5">
        <v>4277.8509999999997</v>
      </c>
      <c r="H5549" s="5">
        <v>4050.2919999999999</v>
      </c>
      <c r="I5549" s="5">
        <v>66.89</v>
      </c>
      <c r="J5549" s="5">
        <v>0.92700000000000005</v>
      </c>
      <c r="K5549" s="5">
        <v>4.7709999999999999</v>
      </c>
      <c r="L5549" s="5">
        <v>572.28700000000003</v>
      </c>
      <c r="M5549" s="5">
        <v>165.47200000000001</v>
      </c>
      <c r="N5549" s="5">
        <v>402.04399999999998</v>
      </c>
      <c r="O5549" s="5">
        <v>201030</v>
      </c>
      <c r="P5549" s="3"/>
      <c r="Q5549" s="3"/>
    </row>
    <row r="5550" spans="1:17" x14ac:dyDescent="0.2">
      <c r="A5550" s="2">
        <v>2004</v>
      </c>
      <c r="B5550" s="1" t="s">
        <v>729</v>
      </c>
      <c r="C5550" s="2" t="s">
        <v>730</v>
      </c>
      <c r="D5550" s="2">
        <v>7.2569999999999997</v>
      </c>
      <c r="E5550" s="2">
        <v>6647.241</v>
      </c>
      <c r="F5550" s="2">
        <v>2385.9499999999998</v>
      </c>
      <c r="G5550" s="2">
        <v>3806.761</v>
      </c>
      <c r="H5550" s="2">
        <v>2831.78</v>
      </c>
      <c r="I5550" s="2">
        <v>105.40300000000001</v>
      </c>
      <c r="J5550" s="2">
        <v>9.1999999999999998E-2</v>
      </c>
      <c r="K5550" s="2"/>
      <c r="L5550" s="2">
        <v>479.21300000000002</v>
      </c>
      <c r="M5550" s="2">
        <v>166.35900000000001</v>
      </c>
      <c r="N5550" s="2">
        <v>312.85399999999998</v>
      </c>
      <c r="O5550" s="2">
        <v>101020</v>
      </c>
      <c r="P5550" s="3"/>
      <c r="Q5550" s="3"/>
    </row>
    <row r="5551" spans="1:17" x14ac:dyDescent="0.2">
      <c r="A5551" s="5">
        <v>2005</v>
      </c>
      <c r="B5551" s="4" t="s">
        <v>729</v>
      </c>
      <c r="C5551" s="5" t="s">
        <v>730</v>
      </c>
      <c r="D5551" s="5">
        <v>18.802</v>
      </c>
      <c r="E5551" s="5">
        <v>7329.2340000000004</v>
      </c>
      <c r="F5551" s="5">
        <v>2058.4119999999998</v>
      </c>
      <c r="G5551" s="5">
        <v>5112.1319999999996</v>
      </c>
      <c r="H5551" s="5">
        <v>2217.1019999999999</v>
      </c>
      <c r="I5551" s="5">
        <v>128.876</v>
      </c>
      <c r="J5551" s="5">
        <v>2.2469999999999999</v>
      </c>
      <c r="K5551" s="5">
        <v>-1.724</v>
      </c>
      <c r="L5551" s="5">
        <v>713.73500000000001</v>
      </c>
      <c r="M5551" s="5">
        <v>291.72800000000001</v>
      </c>
      <c r="N5551" s="5">
        <v>534.56799999999998</v>
      </c>
      <c r="O5551" s="5">
        <v>101020</v>
      </c>
      <c r="P5551" s="3"/>
      <c r="Q5551" s="3"/>
    </row>
    <row r="5552" spans="1:17" x14ac:dyDescent="0.2">
      <c r="A5552" s="2">
        <v>2006</v>
      </c>
      <c r="B5552" s="1" t="s">
        <v>729</v>
      </c>
      <c r="C5552" s="2" t="s">
        <v>730</v>
      </c>
      <c r="D5552" s="2">
        <v>7.0330000000000004</v>
      </c>
      <c r="E5552" s="2">
        <v>7355.3990000000003</v>
      </c>
      <c r="F5552" s="2">
        <v>1497.162</v>
      </c>
      <c r="G5552" s="2">
        <v>4370.7280000000001</v>
      </c>
      <c r="H5552" s="2">
        <v>2984.6709999999998</v>
      </c>
      <c r="I5552" s="2">
        <v>119.19799999999999</v>
      </c>
      <c r="J5552" s="2">
        <v>15.366</v>
      </c>
      <c r="K5552" s="2">
        <v>-2.2629999999999999</v>
      </c>
      <c r="L5552" s="2">
        <v>306.72500000000002</v>
      </c>
      <c r="M5552" s="2">
        <v>136.666</v>
      </c>
      <c r="N5552" s="2">
        <v>739.73099999999999</v>
      </c>
      <c r="O5552" s="2">
        <v>101020</v>
      </c>
      <c r="P5552" s="3"/>
      <c r="Q5552" s="3"/>
    </row>
    <row r="5553" spans="1:17" x14ac:dyDescent="0.2">
      <c r="A5553" s="5">
        <v>2007</v>
      </c>
      <c r="B5553" s="4" t="s">
        <v>729</v>
      </c>
      <c r="C5553" s="5" t="s">
        <v>730</v>
      </c>
      <c r="D5553" s="5">
        <v>12.170999999999999</v>
      </c>
      <c r="E5553" s="5">
        <v>8616.9809999999998</v>
      </c>
      <c r="F5553" s="5">
        <v>2755.491</v>
      </c>
      <c r="G5553" s="5">
        <v>5574.259</v>
      </c>
      <c r="H5553" s="5">
        <v>3042.7220000000002</v>
      </c>
      <c r="I5553" s="5">
        <v>167.822</v>
      </c>
      <c r="J5553" s="5">
        <v>3.0379999999999998</v>
      </c>
      <c r="K5553" s="5">
        <v>0.35199999999999998</v>
      </c>
      <c r="L5553" s="5">
        <v>354.976</v>
      </c>
      <c r="M5553" s="5">
        <v>112.645</v>
      </c>
      <c r="N5553" s="5">
        <v>372.72800000000001</v>
      </c>
      <c r="O5553" s="5">
        <v>101020</v>
      </c>
      <c r="P5553" s="3"/>
      <c r="Q5553" s="3"/>
    </row>
    <row r="5554" spans="1:17" x14ac:dyDescent="0.2">
      <c r="A5554" s="2">
        <v>2008</v>
      </c>
      <c r="B5554" s="1" t="s">
        <v>729</v>
      </c>
      <c r="C5554" s="2" t="s">
        <v>730</v>
      </c>
      <c r="D5554" s="2">
        <v>48.337000000000003</v>
      </c>
      <c r="E5554" s="2">
        <v>9163.1779999999999</v>
      </c>
      <c r="F5554" s="2">
        <v>2964.047</v>
      </c>
      <c r="G5554" s="2">
        <v>5521.8029999999999</v>
      </c>
      <c r="H5554" s="2">
        <v>3582.1489999999999</v>
      </c>
      <c r="I5554" s="2">
        <v>172.512</v>
      </c>
      <c r="J5554" s="2">
        <v>3.3119999999999998</v>
      </c>
      <c r="K5554" s="2">
        <v>21.635000000000002</v>
      </c>
      <c r="L5554" s="2">
        <v>448.08800000000002</v>
      </c>
      <c r="M5554" s="2">
        <v>205.63900000000001</v>
      </c>
      <c r="N5554" s="2">
        <v>220.06299999999999</v>
      </c>
      <c r="O5554" s="2">
        <v>101020</v>
      </c>
      <c r="P5554" s="3"/>
      <c r="Q5554" s="3"/>
    </row>
    <row r="5555" spans="1:17" x14ac:dyDescent="0.2">
      <c r="A5555" s="5">
        <v>2009</v>
      </c>
      <c r="B5555" s="4" t="s">
        <v>729</v>
      </c>
      <c r="C5555" s="5" t="s">
        <v>730</v>
      </c>
      <c r="D5555" s="5">
        <v>27.367999999999999</v>
      </c>
      <c r="E5555" s="5">
        <v>8867.2649999999994</v>
      </c>
      <c r="F5555" s="5">
        <v>2761.011</v>
      </c>
      <c r="G5555" s="5">
        <v>5224.2340000000004</v>
      </c>
      <c r="H5555" s="5">
        <v>3536.1880000000001</v>
      </c>
      <c r="I5555" s="5">
        <v>183.012</v>
      </c>
      <c r="J5555" s="5">
        <v>2.0249999999999999</v>
      </c>
      <c r="K5555" s="5">
        <v>9.8390000000000004</v>
      </c>
      <c r="L5555" s="5">
        <v>-180.45500000000001</v>
      </c>
      <c r="M5555" s="5">
        <v>-48.107999999999997</v>
      </c>
      <c r="N5555" s="5">
        <v>-52.106000000000002</v>
      </c>
      <c r="O5555" s="5">
        <v>101020</v>
      </c>
      <c r="P5555" s="3"/>
      <c r="Q5555" s="3"/>
    </row>
    <row r="5556" spans="1:17" x14ac:dyDescent="0.2">
      <c r="A5556" s="2">
        <v>2010</v>
      </c>
      <c r="B5556" s="1" t="s">
        <v>729</v>
      </c>
      <c r="C5556" s="2" t="s">
        <v>730</v>
      </c>
      <c r="D5556" s="2">
        <v>111.16</v>
      </c>
      <c r="E5556" s="2">
        <v>9679.1020000000008</v>
      </c>
      <c r="F5556" s="2">
        <v>2601.67</v>
      </c>
      <c r="G5556" s="2">
        <v>5453.0770000000002</v>
      </c>
      <c r="H5556" s="2">
        <v>4120.5829999999996</v>
      </c>
      <c r="I5556" s="2">
        <v>198.32599999999999</v>
      </c>
      <c r="J5556" s="2">
        <v>4.1920000000000002</v>
      </c>
      <c r="K5556" s="2">
        <v>40.786999999999999</v>
      </c>
      <c r="L5556" s="2">
        <v>788.48299999999995</v>
      </c>
      <c r="M5556" s="2">
        <v>272.31700000000001</v>
      </c>
      <c r="N5556" s="2">
        <v>605.20799999999997</v>
      </c>
      <c r="O5556" s="2">
        <v>101020</v>
      </c>
      <c r="P5556" s="3"/>
      <c r="Q5556" s="3"/>
    </row>
    <row r="5557" spans="1:17" x14ac:dyDescent="0.2">
      <c r="A5557" s="5">
        <v>2011</v>
      </c>
      <c r="B5557" s="4" t="s">
        <v>729</v>
      </c>
      <c r="C5557" s="5" t="s">
        <v>730</v>
      </c>
      <c r="D5557" s="5">
        <v>537.48400000000004</v>
      </c>
      <c r="E5557" s="5">
        <v>11524.161</v>
      </c>
      <c r="F5557" s="5">
        <v>2528.9050000000002</v>
      </c>
      <c r="G5557" s="5">
        <v>5873.0230000000001</v>
      </c>
      <c r="H5557" s="5">
        <v>5488.7939999999999</v>
      </c>
      <c r="I5557" s="5">
        <v>195.02199999999999</v>
      </c>
      <c r="J5557" s="5">
        <v>0.69699999999999995</v>
      </c>
      <c r="K5557" s="5">
        <v>47.424999999999997</v>
      </c>
      <c r="L5557" s="5">
        <v>656.40599999999995</v>
      </c>
      <c r="M5557" s="5">
        <v>197.64400000000001</v>
      </c>
      <c r="N5557" s="5">
        <v>826.79300000000001</v>
      </c>
      <c r="O5557" s="5">
        <v>101020</v>
      </c>
      <c r="P5557" s="3"/>
      <c r="Q5557" s="3"/>
    </row>
    <row r="5558" spans="1:17" x14ac:dyDescent="0.2">
      <c r="A5558" s="2">
        <v>2012</v>
      </c>
      <c r="B5558" s="1" t="s">
        <v>729</v>
      </c>
      <c r="C5558" s="2" t="s">
        <v>730</v>
      </c>
      <c r="D5558" s="2">
        <v>229.39599999999999</v>
      </c>
      <c r="E5558" s="2">
        <v>13069.03</v>
      </c>
      <c r="F5558" s="2">
        <v>3721.1930000000002</v>
      </c>
      <c r="G5558" s="2">
        <v>7201.7219999999998</v>
      </c>
      <c r="H5558" s="2">
        <v>5689.3540000000003</v>
      </c>
      <c r="I5558" s="2">
        <v>215.07</v>
      </c>
      <c r="J5558" s="2">
        <v>1.4650000000000001</v>
      </c>
      <c r="K5558" s="2">
        <v>50.536999999999999</v>
      </c>
      <c r="L5558" s="2">
        <v>280.05700000000002</v>
      </c>
      <c r="M5558" s="2">
        <v>92.384</v>
      </c>
      <c r="N5558" s="2">
        <v>191.416</v>
      </c>
      <c r="O5558" s="2">
        <v>101020</v>
      </c>
      <c r="P5558" s="3"/>
      <c r="Q5558" s="3"/>
    </row>
    <row r="5559" spans="1:17" x14ac:dyDescent="0.2">
      <c r="A5559" s="5">
        <v>2013</v>
      </c>
      <c r="B5559" s="4" t="s">
        <v>729</v>
      </c>
      <c r="C5559" s="5" t="s">
        <v>730</v>
      </c>
      <c r="D5559" s="5">
        <v>392.64600000000002</v>
      </c>
      <c r="E5559" s="5">
        <v>12292.788</v>
      </c>
      <c r="F5559" s="5">
        <v>2653.0590000000002</v>
      </c>
      <c r="G5559" s="5">
        <v>5678.03</v>
      </c>
      <c r="H5559" s="5">
        <v>6601.5839999999998</v>
      </c>
      <c r="I5559" s="5">
        <v>193.642</v>
      </c>
      <c r="J5559" s="5">
        <v>0.32100000000000001</v>
      </c>
      <c r="K5559" s="5">
        <v>38.865000000000002</v>
      </c>
      <c r="L5559" s="5">
        <v>-561.71900000000005</v>
      </c>
      <c r="M5559" s="5">
        <v>-211.77500000000001</v>
      </c>
      <c r="N5559" s="5">
        <v>-838.41399999999999</v>
      </c>
      <c r="O5559" s="5">
        <v>101020</v>
      </c>
      <c r="P5559" s="3"/>
      <c r="Q5559" s="3"/>
    </row>
    <row r="5560" spans="1:17" x14ac:dyDescent="0.2">
      <c r="A5560" s="2">
        <v>2014</v>
      </c>
      <c r="B5560" s="1" t="s">
        <v>729</v>
      </c>
      <c r="C5560" s="2" t="s">
        <v>730</v>
      </c>
      <c r="D5560" s="2">
        <v>1025</v>
      </c>
      <c r="E5560" s="2">
        <v>14926</v>
      </c>
      <c r="F5560" s="2">
        <v>2665</v>
      </c>
      <c r="G5560" s="2">
        <v>6337</v>
      </c>
      <c r="H5560" s="2">
        <v>8581</v>
      </c>
      <c r="I5560" s="2">
        <v>188</v>
      </c>
      <c r="J5560" s="2">
        <v>0</v>
      </c>
      <c r="K5560" s="2">
        <v>0</v>
      </c>
      <c r="L5560" s="2">
        <v>1597</v>
      </c>
      <c r="M5560" s="2">
        <v>556</v>
      </c>
      <c r="N5560" s="2">
        <v>930</v>
      </c>
      <c r="O5560" s="2">
        <v>101020</v>
      </c>
      <c r="P5560" s="3"/>
      <c r="Q5560" s="3"/>
    </row>
    <row r="5561" spans="1:17" x14ac:dyDescent="0.2">
      <c r="A5561" s="5">
        <v>2015</v>
      </c>
      <c r="B5561" s="4" t="s">
        <v>729</v>
      </c>
      <c r="C5561" s="5" t="s">
        <v>730</v>
      </c>
      <c r="D5561" s="5">
        <v>1391</v>
      </c>
      <c r="E5561" s="5">
        <v>15154</v>
      </c>
      <c r="F5561" s="5">
        <v>3655</v>
      </c>
      <c r="G5561" s="5">
        <v>6779</v>
      </c>
      <c r="H5561" s="5">
        <v>8368</v>
      </c>
      <c r="I5561" s="5">
        <v>191</v>
      </c>
      <c r="J5561" s="5">
        <v>3</v>
      </c>
      <c r="K5561" s="5">
        <v>0</v>
      </c>
      <c r="L5561" s="5">
        <v>-421</v>
      </c>
      <c r="M5561" s="5">
        <v>-155</v>
      </c>
      <c r="N5561" s="5">
        <v>-273</v>
      </c>
      <c r="O5561" s="5">
        <v>101020</v>
      </c>
      <c r="P5561" s="3"/>
      <c r="Q5561" s="3"/>
    </row>
    <row r="5562" spans="1:17" x14ac:dyDescent="0.2">
      <c r="A5562" s="2">
        <v>2016</v>
      </c>
      <c r="B5562" s="1" t="s">
        <v>729</v>
      </c>
      <c r="C5562" s="2" t="s">
        <v>730</v>
      </c>
      <c r="D5562" s="2">
        <v>2559</v>
      </c>
      <c r="E5562" s="2">
        <v>16459</v>
      </c>
      <c r="F5562" s="2">
        <v>3213</v>
      </c>
      <c r="G5562" s="2">
        <v>6048</v>
      </c>
      <c r="H5562" s="2">
        <v>10404</v>
      </c>
      <c r="I5562" s="2">
        <v>211</v>
      </c>
      <c r="J5562" s="2">
        <v>22</v>
      </c>
      <c r="K5562" s="2">
        <v>0</v>
      </c>
      <c r="L5562" s="2">
        <v>-959</v>
      </c>
      <c r="M5562" s="2">
        <v>-403</v>
      </c>
      <c r="N5562" s="2">
        <v>-556</v>
      </c>
      <c r="O5562" s="2">
        <v>101020</v>
      </c>
      <c r="P5562" s="3"/>
      <c r="Q5562" s="3"/>
    </row>
    <row r="5563" spans="1:17" x14ac:dyDescent="0.2">
      <c r="A5563" s="5">
        <v>2017</v>
      </c>
      <c r="B5563" s="4" t="s">
        <v>729</v>
      </c>
      <c r="C5563" s="5" t="s">
        <v>730</v>
      </c>
      <c r="D5563" s="5">
        <v>2114</v>
      </c>
      <c r="E5563" s="5">
        <v>17003</v>
      </c>
      <c r="F5563" s="5">
        <v>2732</v>
      </c>
      <c r="G5563" s="5">
        <v>5724</v>
      </c>
      <c r="H5563" s="5">
        <v>11274</v>
      </c>
      <c r="I5563" s="5">
        <v>160</v>
      </c>
      <c r="J5563" s="5">
        <v>32</v>
      </c>
      <c r="K5563" s="5">
        <v>0</v>
      </c>
      <c r="L5563" s="5">
        <v>309</v>
      </c>
      <c r="M5563" s="5">
        <v>-524</v>
      </c>
      <c r="N5563" s="5">
        <v>833</v>
      </c>
      <c r="O5563" s="5">
        <v>101020</v>
      </c>
      <c r="P5563" s="3"/>
      <c r="Q5563" s="3"/>
    </row>
    <row r="5564" spans="1:17" x14ac:dyDescent="0.2">
      <c r="A5564" s="2">
        <v>2018</v>
      </c>
      <c r="B5564" s="1" t="s">
        <v>729</v>
      </c>
      <c r="C5564" s="2" t="s">
        <v>730</v>
      </c>
      <c r="D5564" s="2">
        <v>1268</v>
      </c>
      <c r="E5564" s="2">
        <v>17903</v>
      </c>
      <c r="F5564" s="2">
        <v>2284</v>
      </c>
      <c r="G5564" s="2">
        <v>5792</v>
      </c>
      <c r="H5564" s="2">
        <v>12111</v>
      </c>
      <c r="I5564" s="2">
        <v>132</v>
      </c>
      <c r="J5564" s="2">
        <v>29</v>
      </c>
      <c r="K5564" s="2">
        <v>-3</v>
      </c>
      <c r="L5564" s="2">
        <v>1251</v>
      </c>
      <c r="M5564" s="2">
        <v>276</v>
      </c>
      <c r="N5564" s="2">
        <v>978</v>
      </c>
      <c r="O5564" s="2">
        <v>101020</v>
      </c>
      <c r="P5564" s="3"/>
      <c r="Q5564" s="3"/>
    </row>
    <row r="5565" spans="1:17" x14ac:dyDescent="0.2">
      <c r="A5565" s="5">
        <v>2019</v>
      </c>
      <c r="B5565" s="4" t="s">
        <v>729</v>
      </c>
      <c r="C5565" s="5" t="s">
        <v>730</v>
      </c>
      <c r="D5565" s="5">
        <v>705</v>
      </c>
      <c r="E5565" s="5">
        <v>19067</v>
      </c>
      <c r="F5565" s="5">
        <v>3167</v>
      </c>
      <c r="G5565" s="5">
        <v>6948</v>
      </c>
      <c r="H5565" s="5">
        <v>12119</v>
      </c>
      <c r="I5565" s="5">
        <v>126</v>
      </c>
      <c r="J5565" s="5">
        <v>17</v>
      </c>
      <c r="K5565" s="5">
        <v>0</v>
      </c>
      <c r="L5565" s="5">
        <v>987</v>
      </c>
      <c r="M5565" s="5">
        <v>231</v>
      </c>
      <c r="N5565" s="5">
        <v>756</v>
      </c>
      <c r="O5565" s="5">
        <v>101020</v>
      </c>
      <c r="P5565" s="3"/>
      <c r="Q5565" s="3"/>
    </row>
    <row r="5566" spans="1:17" x14ac:dyDescent="0.2">
      <c r="A5566" s="2">
        <v>2013</v>
      </c>
      <c r="B5566" s="1" t="s">
        <v>731</v>
      </c>
      <c r="C5566" s="2" t="s">
        <v>732</v>
      </c>
      <c r="D5566" s="2">
        <v>1925</v>
      </c>
      <c r="E5566" s="2">
        <v>19160</v>
      </c>
      <c r="F5566" s="2">
        <v>0</v>
      </c>
      <c r="G5566" s="2">
        <v>11770</v>
      </c>
      <c r="H5566" s="2">
        <v>7390</v>
      </c>
      <c r="I5566" s="2"/>
      <c r="J5566" s="2"/>
      <c r="K5566" s="2">
        <v>0</v>
      </c>
      <c r="L5566" s="2">
        <v>1084</v>
      </c>
      <c r="M5566" s="2">
        <v>129</v>
      </c>
      <c r="N5566" s="2">
        <v>955</v>
      </c>
      <c r="O5566" s="2">
        <v>451020</v>
      </c>
      <c r="P5566" s="3"/>
      <c r="Q5566" s="3"/>
    </row>
    <row r="5567" spans="1:17" x14ac:dyDescent="0.2">
      <c r="A5567" s="5">
        <v>2014</v>
      </c>
      <c r="B5567" s="4" t="s">
        <v>731</v>
      </c>
      <c r="C5567" s="5" t="s">
        <v>732</v>
      </c>
      <c r="D5567" s="5">
        <v>2230</v>
      </c>
      <c r="E5567" s="5">
        <v>21917</v>
      </c>
      <c r="F5567" s="5">
        <v>0</v>
      </c>
      <c r="G5567" s="5">
        <v>13669</v>
      </c>
      <c r="H5567" s="5">
        <v>8248</v>
      </c>
      <c r="I5567" s="5"/>
      <c r="J5567" s="5"/>
      <c r="K5567" s="5">
        <v>0</v>
      </c>
      <c r="L5567" s="5">
        <v>1261</v>
      </c>
      <c r="M5567" s="5">
        <v>842</v>
      </c>
      <c r="N5567" s="5">
        <v>419</v>
      </c>
      <c r="O5567" s="5">
        <v>451020</v>
      </c>
      <c r="P5567" s="3"/>
      <c r="Q5567" s="3"/>
    </row>
    <row r="5568" spans="1:17" x14ac:dyDescent="0.2">
      <c r="A5568" s="2">
        <v>2015</v>
      </c>
      <c r="B5568" s="1" t="s">
        <v>731</v>
      </c>
      <c r="C5568" s="2" t="s">
        <v>732</v>
      </c>
      <c r="D5568" s="2">
        <v>3411</v>
      </c>
      <c r="E5568" s="2">
        <v>28881</v>
      </c>
      <c r="F5568" s="2">
        <v>0</v>
      </c>
      <c r="G5568" s="2">
        <v>15122</v>
      </c>
      <c r="H5568" s="2">
        <v>13759</v>
      </c>
      <c r="I5568" s="2"/>
      <c r="J5568" s="2"/>
      <c r="K5568" s="2">
        <v>0</v>
      </c>
      <c r="L5568" s="2">
        <v>1488</v>
      </c>
      <c r="M5568" s="2">
        <v>260</v>
      </c>
      <c r="N5568" s="2">
        <v>1228</v>
      </c>
      <c r="O5568" s="2">
        <v>451020</v>
      </c>
      <c r="P5568" s="3"/>
      <c r="Q5568" s="3"/>
    </row>
    <row r="5569" spans="1:17" x14ac:dyDescent="0.2">
      <c r="A5569" s="5">
        <v>2016</v>
      </c>
      <c r="B5569" s="4" t="s">
        <v>731</v>
      </c>
      <c r="C5569" s="5" t="s">
        <v>732</v>
      </c>
      <c r="D5569" s="5">
        <v>4975</v>
      </c>
      <c r="E5569" s="5">
        <v>33103</v>
      </c>
      <c r="F5569" s="5">
        <v>0</v>
      </c>
      <c r="G5569" s="5">
        <v>18391</v>
      </c>
      <c r="H5569" s="5">
        <v>14712</v>
      </c>
      <c r="I5569" s="5"/>
      <c r="J5569" s="5"/>
      <c r="K5569" s="5">
        <v>0</v>
      </c>
      <c r="L5569" s="5">
        <v>1631</v>
      </c>
      <c r="M5569" s="5">
        <v>230</v>
      </c>
      <c r="N5569" s="5">
        <v>1401</v>
      </c>
      <c r="O5569" s="5">
        <v>451020</v>
      </c>
      <c r="P5569" s="3"/>
      <c r="Q5569" s="3"/>
    </row>
    <row r="5570" spans="1:17" x14ac:dyDescent="0.2">
      <c r="A5570" s="2">
        <v>2017</v>
      </c>
      <c r="B5570" s="1" t="s">
        <v>731</v>
      </c>
      <c r="C5570" s="2" t="s">
        <v>732</v>
      </c>
      <c r="D5570" s="2">
        <v>5695</v>
      </c>
      <c r="E5570" s="2">
        <v>40774</v>
      </c>
      <c r="F5570" s="2">
        <v>0</v>
      </c>
      <c r="G5570" s="2">
        <v>24780</v>
      </c>
      <c r="H5570" s="2">
        <v>15994</v>
      </c>
      <c r="I5570" s="2"/>
      <c r="J5570" s="2"/>
      <c r="K5570" s="2">
        <v>0</v>
      </c>
      <c r="L5570" s="2">
        <v>2200</v>
      </c>
      <c r="M5570" s="2">
        <v>405</v>
      </c>
      <c r="N5570" s="2">
        <v>1795</v>
      </c>
      <c r="O5570" s="2">
        <v>451020</v>
      </c>
      <c r="P5570" s="3"/>
      <c r="Q5570" s="3"/>
    </row>
    <row r="5571" spans="1:17" x14ac:dyDescent="0.2">
      <c r="A5571" s="5">
        <v>2018</v>
      </c>
      <c r="B5571" s="4" t="s">
        <v>731</v>
      </c>
      <c r="C5571" s="5" t="s">
        <v>732</v>
      </c>
      <c r="D5571" s="5">
        <v>9109</v>
      </c>
      <c r="E5571" s="5">
        <v>43332</v>
      </c>
      <c r="F5571" s="5">
        <v>0</v>
      </c>
      <c r="G5571" s="5">
        <v>27946</v>
      </c>
      <c r="H5571" s="5">
        <v>15386</v>
      </c>
      <c r="I5571" s="5"/>
      <c r="J5571" s="5"/>
      <c r="K5571" s="5">
        <v>0</v>
      </c>
      <c r="L5571" s="5">
        <v>2376</v>
      </c>
      <c r="M5571" s="5">
        <v>319</v>
      </c>
      <c r="N5571" s="5">
        <v>2057</v>
      </c>
      <c r="O5571" s="5">
        <v>451020</v>
      </c>
      <c r="P5571" s="3"/>
      <c r="Q5571" s="3"/>
    </row>
    <row r="5572" spans="1:17" x14ac:dyDescent="0.2">
      <c r="A5572" s="2">
        <v>2019</v>
      </c>
      <c r="B5572" s="1" t="s">
        <v>731</v>
      </c>
      <c r="C5572" s="2" t="s">
        <v>732</v>
      </c>
      <c r="D5572" s="2">
        <v>10761</v>
      </c>
      <c r="E5572" s="2">
        <v>51333</v>
      </c>
      <c r="F5572" s="2">
        <v>5472</v>
      </c>
      <c r="G5572" s="2">
        <v>34404</v>
      </c>
      <c r="H5572" s="2">
        <v>16885</v>
      </c>
      <c r="I5572" s="2">
        <v>115</v>
      </c>
      <c r="J5572" s="2">
        <v>197</v>
      </c>
      <c r="K5572" s="2"/>
      <c r="L5572" s="2">
        <v>2998</v>
      </c>
      <c r="M5572" s="2">
        <v>539</v>
      </c>
      <c r="N5572" s="2">
        <v>2459</v>
      </c>
      <c r="O5572" s="2">
        <v>451020</v>
      </c>
      <c r="P5572" s="3"/>
      <c r="Q5572" s="3"/>
    </row>
    <row r="5573" spans="1:17" x14ac:dyDescent="0.2">
      <c r="A5573" s="5">
        <v>2004</v>
      </c>
      <c r="B5573" s="4" t="s">
        <v>733</v>
      </c>
      <c r="C5573" s="5" t="s">
        <v>734</v>
      </c>
      <c r="D5573" s="5">
        <v>5982</v>
      </c>
      <c r="E5573" s="5">
        <v>10820</v>
      </c>
      <c r="F5573" s="5">
        <v>0</v>
      </c>
      <c r="G5573" s="5">
        <v>1156</v>
      </c>
      <c r="H5573" s="5">
        <v>9664</v>
      </c>
      <c r="I5573" s="5">
        <v>2</v>
      </c>
      <c r="J5573" s="5">
        <v>175</v>
      </c>
      <c r="K5573" s="5">
        <v>0</v>
      </c>
      <c r="L5573" s="5">
        <v>2313</v>
      </c>
      <c r="M5573" s="5">
        <v>588</v>
      </c>
      <c r="N5573" s="5">
        <v>1720</v>
      </c>
      <c r="O5573" s="5">
        <v>453010</v>
      </c>
      <c r="P5573" s="3"/>
      <c r="Q5573" s="3"/>
    </row>
    <row r="5574" spans="1:17" x14ac:dyDescent="0.2">
      <c r="A5574" s="2">
        <v>2005</v>
      </c>
      <c r="B5574" s="1" t="s">
        <v>733</v>
      </c>
      <c r="C5574" s="2" t="s">
        <v>734</v>
      </c>
      <c r="D5574" s="2">
        <v>6548</v>
      </c>
      <c r="E5574" s="2">
        <v>12479</v>
      </c>
      <c r="F5574" s="2">
        <v>2</v>
      </c>
      <c r="G5574" s="2">
        <v>1360</v>
      </c>
      <c r="H5574" s="2">
        <v>11119</v>
      </c>
      <c r="I5574" s="2">
        <v>3</v>
      </c>
      <c r="J5574" s="2"/>
      <c r="K5574" s="2"/>
      <c r="L5574" s="2">
        <v>2809</v>
      </c>
      <c r="M5574" s="2">
        <v>666</v>
      </c>
      <c r="N5574" s="2">
        <v>2143</v>
      </c>
      <c r="O5574" s="2">
        <v>453010</v>
      </c>
      <c r="P5574" s="3"/>
      <c r="Q5574" s="3"/>
    </row>
    <row r="5575" spans="1:17" x14ac:dyDescent="0.2">
      <c r="A5575" s="5">
        <v>2006</v>
      </c>
      <c r="B5575" s="4" t="s">
        <v>733</v>
      </c>
      <c r="C5575" s="5" t="s">
        <v>734</v>
      </c>
      <c r="D5575" s="5">
        <v>5721</v>
      </c>
      <c r="E5575" s="5">
        <v>15208</v>
      </c>
      <c r="F5575" s="5">
        <v>58</v>
      </c>
      <c r="G5575" s="5">
        <v>1802</v>
      </c>
      <c r="H5575" s="5">
        <v>13406</v>
      </c>
      <c r="I5575" s="5">
        <v>4</v>
      </c>
      <c r="J5575" s="5"/>
      <c r="K5575" s="5"/>
      <c r="L5575" s="5">
        <v>3156</v>
      </c>
      <c r="M5575" s="5">
        <v>686</v>
      </c>
      <c r="N5575" s="5">
        <v>2470</v>
      </c>
      <c r="O5575" s="5">
        <v>453010</v>
      </c>
      <c r="P5575" s="3"/>
      <c r="Q5575" s="3"/>
    </row>
    <row r="5576" spans="1:17" x14ac:dyDescent="0.2">
      <c r="A5576" s="2">
        <v>2007</v>
      </c>
      <c r="B5576" s="1" t="s">
        <v>733</v>
      </c>
      <c r="C5576" s="2" t="s">
        <v>734</v>
      </c>
      <c r="D5576" s="2">
        <v>7002</v>
      </c>
      <c r="E5576" s="2">
        <v>18495</v>
      </c>
      <c r="F5576" s="2">
        <v>91</v>
      </c>
      <c r="G5576" s="2">
        <v>2660</v>
      </c>
      <c r="H5576" s="2">
        <v>15835</v>
      </c>
      <c r="I5576" s="2">
        <v>11</v>
      </c>
      <c r="J5576" s="2"/>
      <c r="K5576" s="2"/>
      <c r="L5576" s="2">
        <v>3626</v>
      </c>
      <c r="M5576" s="2">
        <v>323</v>
      </c>
      <c r="N5576" s="2">
        <v>3303</v>
      </c>
      <c r="O5576" s="2">
        <v>453010</v>
      </c>
      <c r="P5576" s="3"/>
      <c r="Q5576" s="3"/>
    </row>
    <row r="5577" spans="1:17" x14ac:dyDescent="0.2">
      <c r="A5577" s="5">
        <v>2008</v>
      </c>
      <c r="B5577" s="4" t="s">
        <v>733</v>
      </c>
      <c r="C5577" s="5" t="s">
        <v>734</v>
      </c>
      <c r="D5577" s="5">
        <v>6584</v>
      </c>
      <c r="E5577" s="5">
        <v>24563</v>
      </c>
      <c r="F5577" s="5">
        <v>143</v>
      </c>
      <c r="G5577" s="5">
        <v>6619</v>
      </c>
      <c r="H5577" s="5">
        <v>17944</v>
      </c>
      <c r="I5577" s="5">
        <v>22</v>
      </c>
      <c r="J5577" s="5"/>
      <c r="K5577" s="5"/>
      <c r="L5577" s="5">
        <v>3826</v>
      </c>
      <c r="M5577" s="5">
        <v>666</v>
      </c>
      <c r="N5577" s="5">
        <v>3160</v>
      </c>
      <c r="O5577" s="5">
        <v>453010</v>
      </c>
      <c r="P5577" s="3"/>
      <c r="Q5577" s="3"/>
    </row>
    <row r="5578" spans="1:17" x14ac:dyDescent="0.2">
      <c r="A5578" s="2">
        <v>2009</v>
      </c>
      <c r="B5578" s="1" t="s">
        <v>733</v>
      </c>
      <c r="C5578" s="2" t="s">
        <v>734</v>
      </c>
      <c r="D5578" s="2">
        <v>11069</v>
      </c>
      <c r="E5578" s="2">
        <v>27445</v>
      </c>
      <c r="F5578" s="2">
        <v>189</v>
      </c>
      <c r="G5578" s="2">
        <v>7129</v>
      </c>
      <c r="H5578" s="2">
        <v>20316</v>
      </c>
      <c r="I5578" s="2">
        <v>24</v>
      </c>
      <c r="J5578" s="2"/>
      <c r="K5578" s="2"/>
      <c r="L5578" s="2">
        <v>2076</v>
      </c>
      <c r="M5578" s="2">
        <v>484</v>
      </c>
      <c r="N5578" s="2">
        <v>1592</v>
      </c>
      <c r="O5578" s="2">
        <v>453010</v>
      </c>
      <c r="P5578" s="3"/>
      <c r="Q5578" s="3"/>
    </row>
    <row r="5579" spans="1:17" x14ac:dyDescent="0.2">
      <c r="A5579" s="5">
        <v>2010</v>
      </c>
      <c r="B5579" s="4" t="s">
        <v>733</v>
      </c>
      <c r="C5579" s="5" t="s">
        <v>734</v>
      </c>
      <c r="D5579" s="5">
        <v>10279</v>
      </c>
      <c r="E5579" s="5">
        <v>30572</v>
      </c>
      <c r="F5579" s="5">
        <v>223</v>
      </c>
      <c r="G5579" s="5">
        <v>9714</v>
      </c>
      <c r="H5579" s="5">
        <v>20858</v>
      </c>
      <c r="I5579" s="5">
        <v>58</v>
      </c>
      <c r="J5579" s="5"/>
      <c r="K5579" s="5"/>
      <c r="L5579" s="5">
        <v>4034</v>
      </c>
      <c r="M5579" s="5">
        <v>787</v>
      </c>
      <c r="N5579" s="5">
        <v>3247</v>
      </c>
      <c r="O5579" s="5">
        <v>453010</v>
      </c>
      <c r="P5579" s="3"/>
      <c r="Q5579" s="3"/>
    </row>
    <row r="5580" spans="1:17" x14ac:dyDescent="0.2">
      <c r="A5580" s="2">
        <v>2011</v>
      </c>
      <c r="B5580" s="1" t="s">
        <v>733</v>
      </c>
      <c r="C5580" s="2" t="s">
        <v>734</v>
      </c>
      <c r="D5580" s="2">
        <v>11652</v>
      </c>
      <c r="E5580" s="2">
        <v>36422</v>
      </c>
      <c r="F5580" s="2">
        <v>171</v>
      </c>
      <c r="G5580" s="2">
        <v>9450</v>
      </c>
      <c r="H5580" s="2">
        <v>26951</v>
      </c>
      <c r="I5580" s="2">
        <v>114</v>
      </c>
      <c r="J5580" s="2"/>
      <c r="K5580" s="2">
        <v>-18</v>
      </c>
      <c r="L5580" s="2">
        <v>5687</v>
      </c>
      <c r="M5580" s="2">
        <v>1132</v>
      </c>
      <c r="N5580" s="2">
        <v>4260</v>
      </c>
      <c r="O5580" s="2">
        <v>453010</v>
      </c>
      <c r="P5580" s="3"/>
      <c r="Q5580" s="3"/>
    </row>
    <row r="5581" spans="1:17" x14ac:dyDescent="0.2">
      <c r="A5581" s="5">
        <v>2012</v>
      </c>
      <c r="B5581" s="4" t="s">
        <v>733</v>
      </c>
      <c r="C5581" s="5" t="s">
        <v>734</v>
      </c>
      <c r="D5581" s="5">
        <v>12374</v>
      </c>
      <c r="E5581" s="5">
        <v>43012</v>
      </c>
      <c r="F5581" s="5">
        <v>60</v>
      </c>
      <c r="G5581" s="5">
        <v>9467</v>
      </c>
      <c r="H5581" s="5">
        <v>33523</v>
      </c>
      <c r="I5581" s="5">
        <v>119</v>
      </c>
      <c r="J5581" s="5"/>
      <c r="K5581" s="5">
        <v>-50</v>
      </c>
      <c r="L5581" s="5">
        <v>6562</v>
      </c>
      <c r="M5581" s="5">
        <v>1279</v>
      </c>
      <c r="N5581" s="5">
        <v>6109</v>
      </c>
      <c r="O5581" s="5">
        <v>453010</v>
      </c>
      <c r="P5581" s="3"/>
      <c r="Q5581" s="3"/>
    </row>
    <row r="5582" spans="1:17" x14ac:dyDescent="0.2">
      <c r="A5582" s="2">
        <v>2013</v>
      </c>
      <c r="B5582" s="1" t="s">
        <v>733</v>
      </c>
      <c r="C5582" s="2" t="s">
        <v>734</v>
      </c>
      <c r="D5582" s="2">
        <v>14966</v>
      </c>
      <c r="E5582" s="2">
        <v>45516</v>
      </c>
      <c r="F5582" s="2">
        <v>17</v>
      </c>
      <c r="G5582" s="2">
        <v>9429</v>
      </c>
      <c r="H5582" s="2">
        <v>36088</v>
      </c>
      <c r="I5582" s="2">
        <v>88</v>
      </c>
      <c r="J5582" s="2"/>
      <c r="K5582" s="2">
        <v>-8</v>
      </c>
      <c r="L5582" s="2">
        <v>8194</v>
      </c>
      <c r="M5582" s="2">
        <v>1349</v>
      </c>
      <c r="N5582" s="2">
        <v>6853</v>
      </c>
      <c r="O5582" s="2">
        <v>453010</v>
      </c>
      <c r="P5582" s="3"/>
      <c r="Q5582" s="3"/>
    </row>
    <row r="5583" spans="1:17" x14ac:dyDescent="0.2">
      <c r="A5583" s="5">
        <v>2014</v>
      </c>
      <c r="B5583" s="4" t="s">
        <v>733</v>
      </c>
      <c r="C5583" s="5" t="s">
        <v>734</v>
      </c>
      <c r="D5583" s="5">
        <v>17565</v>
      </c>
      <c r="E5583" s="5">
        <v>48574</v>
      </c>
      <c r="F5583" s="5"/>
      <c r="G5583" s="5">
        <v>9408</v>
      </c>
      <c r="H5583" s="5">
        <v>39169</v>
      </c>
      <c r="I5583" s="5">
        <v>5</v>
      </c>
      <c r="J5583" s="5"/>
      <c r="K5583" s="5">
        <v>-3</v>
      </c>
      <c r="L5583" s="5">
        <v>8778</v>
      </c>
      <c r="M5583" s="5">
        <v>1244</v>
      </c>
      <c r="N5583" s="5">
        <v>7967</v>
      </c>
      <c r="O5583" s="5">
        <v>453010</v>
      </c>
      <c r="P5583" s="3"/>
      <c r="Q5583" s="3"/>
    </row>
    <row r="5584" spans="1:17" x14ac:dyDescent="0.2">
      <c r="A5584" s="2">
        <v>2015</v>
      </c>
      <c r="B5584" s="1" t="s">
        <v>733</v>
      </c>
      <c r="C5584" s="2" t="s">
        <v>734</v>
      </c>
      <c r="D5584" s="2">
        <v>17321</v>
      </c>
      <c r="E5584" s="2">
        <v>50796</v>
      </c>
      <c r="F5584" s="2">
        <v>9969</v>
      </c>
      <c r="G5584" s="2">
        <v>19382</v>
      </c>
      <c r="H5584" s="2">
        <v>31421</v>
      </c>
      <c r="I5584" s="2">
        <v>104</v>
      </c>
      <c r="J5584" s="2"/>
      <c r="K5584" s="2">
        <v>-3</v>
      </c>
      <c r="L5584" s="2">
        <v>6487</v>
      </c>
      <c r="M5584" s="2">
        <v>1219</v>
      </c>
      <c r="N5584" s="2">
        <v>5271</v>
      </c>
      <c r="O5584" s="2">
        <v>453010</v>
      </c>
      <c r="P5584" s="3"/>
      <c r="Q5584" s="3"/>
    </row>
    <row r="5585" spans="1:17" x14ac:dyDescent="0.2">
      <c r="A5585" s="5">
        <v>2016</v>
      </c>
      <c r="B5585" s="4" t="s">
        <v>733</v>
      </c>
      <c r="C5585" s="5" t="s">
        <v>734</v>
      </c>
      <c r="D5585" s="5">
        <v>18648</v>
      </c>
      <c r="E5585" s="5">
        <v>52359</v>
      </c>
      <c r="F5585" s="5">
        <v>10008</v>
      </c>
      <c r="G5585" s="5">
        <v>20591</v>
      </c>
      <c r="H5585" s="5">
        <v>31778</v>
      </c>
      <c r="I5585" s="5">
        <v>297</v>
      </c>
      <c r="J5585" s="5"/>
      <c r="K5585" s="5">
        <v>-3</v>
      </c>
      <c r="L5585" s="5">
        <v>6833</v>
      </c>
      <c r="M5585" s="5">
        <v>1131</v>
      </c>
      <c r="N5585" s="5">
        <v>5705</v>
      </c>
      <c r="O5585" s="5">
        <v>453010</v>
      </c>
      <c r="P5585" s="3"/>
      <c r="Q5585" s="3"/>
    </row>
    <row r="5586" spans="1:17" x14ac:dyDescent="0.2">
      <c r="A5586" s="2">
        <v>2017</v>
      </c>
      <c r="B5586" s="1" t="s">
        <v>733</v>
      </c>
      <c r="C5586" s="2" t="s">
        <v>734</v>
      </c>
      <c r="D5586" s="2">
        <v>37308</v>
      </c>
      <c r="E5586" s="2">
        <v>65486</v>
      </c>
      <c r="F5586" s="2">
        <v>20894</v>
      </c>
      <c r="G5586" s="2">
        <v>34740</v>
      </c>
      <c r="H5586" s="2">
        <v>30746</v>
      </c>
      <c r="I5586" s="2">
        <v>494</v>
      </c>
      <c r="J5586" s="2"/>
      <c r="K5586" s="2">
        <v>-1</v>
      </c>
      <c r="L5586" s="2">
        <v>3020</v>
      </c>
      <c r="M5586" s="2">
        <v>555</v>
      </c>
      <c r="N5586" s="2">
        <v>2466</v>
      </c>
      <c r="O5586" s="2">
        <v>453010</v>
      </c>
      <c r="P5586" s="3"/>
      <c r="Q5586" s="3"/>
    </row>
    <row r="5587" spans="1:17" x14ac:dyDescent="0.2">
      <c r="A5587" s="5">
        <v>2018</v>
      </c>
      <c r="B5587" s="4" t="s">
        <v>733</v>
      </c>
      <c r="C5587" s="5" t="s">
        <v>734</v>
      </c>
      <c r="D5587" s="5">
        <v>12088</v>
      </c>
      <c r="E5587" s="5">
        <v>32686</v>
      </c>
      <c r="F5587" s="5">
        <v>15365</v>
      </c>
      <c r="G5587" s="5">
        <v>31758</v>
      </c>
      <c r="H5587" s="5">
        <v>928</v>
      </c>
      <c r="I5587" s="5">
        <v>768</v>
      </c>
      <c r="J5587" s="5"/>
      <c r="K5587" s="5">
        <v>0</v>
      </c>
      <c r="L5587" s="5">
        <v>513</v>
      </c>
      <c r="M5587" s="5">
        <v>5377</v>
      </c>
      <c r="N5587" s="5">
        <v>-4864</v>
      </c>
      <c r="O5587" s="5">
        <v>453010</v>
      </c>
      <c r="P5587" s="3"/>
      <c r="Q5587" s="3"/>
    </row>
    <row r="5588" spans="1:17" x14ac:dyDescent="0.2">
      <c r="A5588" s="2">
        <v>2019</v>
      </c>
      <c r="B5588" s="1" t="s">
        <v>733</v>
      </c>
      <c r="C5588" s="2" t="s">
        <v>734</v>
      </c>
      <c r="D5588" s="2">
        <v>12260</v>
      </c>
      <c r="E5588" s="2">
        <v>32957</v>
      </c>
      <c r="F5588" s="2">
        <v>15434</v>
      </c>
      <c r="G5588" s="2">
        <v>28048</v>
      </c>
      <c r="H5588" s="2">
        <v>4909</v>
      </c>
      <c r="I5588" s="2">
        <v>606</v>
      </c>
      <c r="J5588" s="2"/>
      <c r="K5588" s="2">
        <v>0</v>
      </c>
      <c r="L5588" s="2">
        <v>7481</v>
      </c>
      <c r="M5588" s="2">
        <v>3095</v>
      </c>
      <c r="N5588" s="2">
        <v>4386</v>
      </c>
      <c r="O5588" s="2">
        <v>453010</v>
      </c>
      <c r="P5588" s="3"/>
      <c r="Q5588" s="3"/>
    </row>
    <row r="5589" spans="1:17" x14ac:dyDescent="0.2">
      <c r="A5589" s="5">
        <v>2003</v>
      </c>
      <c r="B5589" s="4" t="s">
        <v>735</v>
      </c>
      <c r="C5589" s="5" t="s">
        <v>736</v>
      </c>
      <c r="D5589" s="5">
        <v>327.84500000000003</v>
      </c>
      <c r="E5589" s="5">
        <v>988.01599999999996</v>
      </c>
      <c r="F5589" s="5">
        <v>324.899</v>
      </c>
      <c r="G5589" s="5">
        <v>384.87799999999999</v>
      </c>
      <c r="H5589" s="5">
        <v>603.13800000000003</v>
      </c>
      <c r="I5589" s="5">
        <v>12.865</v>
      </c>
      <c r="J5589" s="5">
        <v>3.4630000000000001</v>
      </c>
      <c r="K5589" s="5">
        <v>0</v>
      </c>
      <c r="L5589" s="5">
        <v>30.193000000000001</v>
      </c>
      <c r="M5589" s="5">
        <v>0.48499999999999999</v>
      </c>
      <c r="N5589" s="5">
        <v>29.707999999999998</v>
      </c>
      <c r="O5589" s="5">
        <v>453010</v>
      </c>
      <c r="P5589" s="3"/>
      <c r="Q5589" s="3"/>
    </row>
    <row r="5590" spans="1:17" x14ac:dyDescent="0.2">
      <c r="A5590" s="2">
        <v>2004</v>
      </c>
      <c r="B5590" s="1" t="s">
        <v>735</v>
      </c>
      <c r="C5590" s="2" t="s">
        <v>736</v>
      </c>
      <c r="D5590" s="2">
        <v>160.84399999999999</v>
      </c>
      <c r="E5590" s="2">
        <v>859.74599999999998</v>
      </c>
      <c r="F5590" s="2">
        <v>231.136</v>
      </c>
      <c r="G5590" s="2">
        <v>311.69600000000003</v>
      </c>
      <c r="H5590" s="2">
        <v>548.04999999999995</v>
      </c>
      <c r="I5590" s="2">
        <v>5.8639999999999999</v>
      </c>
      <c r="J5590" s="2">
        <v>4.0179999999999998</v>
      </c>
      <c r="K5590" s="2">
        <v>0</v>
      </c>
      <c r="L5590" s="2">
        <v>-65.463999999999999</v>
      </c>
      <c r="M5590" s="2">
        <v>0.58099999999999996</v>
      </c>
      <c r="N5590" s="2">
        <v>-66.045000000000002</v>
      </c>
      <c r="O5590" s="2">
        <v>453010</v>
      </c>
      <c r="P5590" s="3"/>
      <c r="Q5590" s="3"/>
    </row>
    <row r="5591" spans="1:17" x14ac:dyDescent="0.2">
      <c r="A5591" s="5">
        <v>2005</v>
      </c>
      <c r="B5591" s="4" t="s">
        <v>735</v>
      </c>
      <c r="C5591" s="5" t="s">
        <v>736</v>
      </c>
      <c r="D5591" s="5">
        <v>150.53700000000001</v>
      </c>
      <c r="E5591" s="5">
        <v>935.44299999999998</v>
      </c>
      <c r="F5591" s="5">
        <v>226.876</v>
      </c>
      <c r="G5591" s="5">
        <v>336.08600000000001</v>
      </c>
      <c r="H5591" s="5">
        <v>599.35699999999997</v>
      </c>
      <c r="I5591" s="5">
        <v>4.1879999999999997</v>
      </c>
      <c r="J5591" s="5">
        <v>4.3540000000000001</v>
      </c>
      <c r="K5591" s="5">
        <v>0</v>
      </c>
      <c r="L5591" s="5">
        <v>20.210999999999999</v>
      </c>
      <c r="M5591" s="5">
        <v>3.8809999999999998</v>
      </c>
      <c r="N5591" s="5">
        <v>16.329999999999998</v>
      </c>
      <c r="O5591" s="5">
        <v>453010</v>
      </c>
      <c r="P5591" s="3"/>
      <c r="Q5591" s="3"/>
    </row>
    <row r="5592" spans="1:17" x14ac:dyDescent="0.2">
      <c r="A5592" s="2">
        <v>2006</v>
      </c>
      <c r="B5592" s="1" t="s">
        <v>735</v>
      </c>
      <c r="C5592" s="2" t="s">
        <v>736</v>
      </c>
      <c r="D5592" s="2">
        <v>318.71199999999999</v>
      </c>
      <c r="E5592" s="2">
        <v>1089.634</v>
      </c>
      <c r="F5592" s="2">
        <v>249.86</v>
      </c>
      <c r="G5592" s="2">
        <v>369.96699999999998</v>
      </c>
      <c r="H5592" s="2">
        <v>719.66700000000003</v>
      </c>
      <c r="I5592" s="2">
        <v>5.6829999999999998</v>
      </c>
      <c r="J5592" s="2">
        <v>9.3049999999999997</v>
      </c>
      <c r="K5592" s="2">
        <v>0</v>
      </c>
      <c r="L5592" s="2">
        <v>86.399000000000001</v>
      </c>
      <c r="M5592" s="2">
        <v>2.9830000000000001</v>
      </c>
      <c r="N5592" s="2">
        <v>83.415999999999997</v>
      </c>
      <c r="O5592" s="2">
        <v>453010</v>
      </c>
      <c r="P5592" s="3"/>
      <c r="Q5592" s="3"/>
    </row>
    <row r="5593" spans="1:17" x14ac:dyDescent="0.2">
      <c r="A5593" s="5">
        <v>2007</v>
      </c>
      <c r="B5593" s="4" t="s">
        <v>735</v>
      </c>
      <c r="C5593" s="5" t="s">
        <v>736</v>
      </c>
      <c r="D5593" s="5">
        <v>231.095</v>
      </c>
      <c r="E5593" s="5">
        <v>2017.1949999999999</v>
      </c>
      <c r="F5593" s="5">
        <v>621.62900000000002</v>
      </c>
      <c r="G5593" s="5">
        <v>778.55799999999999</v>
      </c>
      <c r="H5593" s="5">
        <v>1238.6369999999999</v>
      </c>
      <c r="I5593" s="5">
        <v>10.66</v>
      </c>
      <c r="J5593" s="5">
        <v>29.045999999999999</v>
      </c>
      <c r="K5593" s="5">
        <v>0</v>
      </c>
      <c r="L5593" s="5">
        <v>-27.908999999999999</v>
      </c>
      <c r="M5593" s="5">
        <v>-33.655000000000001</v>
      </c>
      <c r="N5593" s="5">
        <v>5.7460000000000004</v>
      </c>
      <c r="O5593" s="5">
        <v>453010</v>
      </c>
      <c r="P5593" s="3"/>
      <c r="Q5593" s="3"/>
    </row>
    <row r="5594" spans="1:17" x14ac:dyDescent="0.2">
      <c r="A5594" s="2">
        <v>2008</v>
      </c>
      <c r="B5594" s="1" t="s">
        <v>735</v>
      </c>
      <c r="C5594" s="2" t="s">
        <v>736</v>
      </c>
      <c r="D5594" s="2">
        <v>266.57799999999997</v>
      </c>
      <c r="E5594" s="2">
        <v>1083.29</v>
      </c>
      <c r="F5594" s="2">
        <v>578.077</v>
      </c>
      <c r="G5594" s="2">
        <v>719.25</v>
      </c>
      <c r="H5594" s="2">
        <v>364.04</v>
      </c>
      <c r="I5594" s="2">
        <v>10.265000000000001</v>
      </c>
      <c r="J5594" s="2">
        <v>5.3369999999999997</v>
      </c>
      <c r="K5594" s="2">
        <v>0</v>
      </c>
      <c r="L5594" s="2">
        <v>-856.51499999999999</v>
      </c>
      <c r="M5594" s="2">
        <v>42.109000000000002</v>
      </c>
      <c r="N5594" s="2">
        <v>-898.62400000000002</v>
      </c>
      <c r="O5594" s="2">
        <v>453010</v>
      </c>
      <c r="P5594" s="3"/>
      <c r="Q5594" s="3"/>
    </row>
    <row r="5595" spans="1:17" x14ac:dyDescent="0.2">
      <c r="A5595" s="5">
        <v>2009</v>
      </c>
      <c r="B5595" s="4" t="s">
        <v>735</v>
      </c>
      <c r="C5595" s="5" t="s">
        <v>736</v>
      </c>
      <c r="D5595" s="5">
        <v>257.358</v>
      </c>
      <c r="E5595" s="5">
        <v>1014.008</v>
      </c>
      <c r="F5595" s="5">
        <v>304.89</v>
      </c>
      <c r="G5595" s="5">
        <v>483.92399999999998</v>
      </c>
      <c r="H5595" s="5">
        <v>530.08399999999995</v>
      </c>
      <c r="I5595" s="5">
        <v>23.997</v>
      </c>
      <c r="J5595" s="5">
        <v>1.2909999999999999</v>
      </c>
      <c r="K5595" s="5">
        <v>0</v>
      </c>
      <c r="L5595" s="5">
        <v>84.834000000000003</v>
      </c>
      <c r="M5595" s="5">
        <v>13.815</v>
      </c>
      <c r="N5595" s="5">
        <v>71.019000000000005</v>
      </c>
      <c r="O5595" s="5">
        <v>453010</v>
      </c>
      <c r="P5595" s="3"/>
      <c r="Q5595" s="3"/>
    </row>
    <row r="5596" spans="1:17" x14ac:dyDescent="0.2">
      <c r="A5596" s="2">
        <v>2010</v>
      </c>
      <c r="B5596" s="1" t="s">
        <v>735</v>
      </c>
      <c r="C5596" s="2" t="s">
        <v>736</v>
      </c>
      <c r="D5596" s="2">
        <v>292.06299999999999</v>
      </c>
      <c r="E5596" s="2">
        <v>1025.393</v>
      </c>
      <c r="F5596" s="2">
        <v>181.46700000000001</v>
      </c>
      <c r="G5596" s="2">
        <v>349.03800000000001</v>
      </c>
      <c r="H5596" s="2">
        <v>676.35500000000002</v>
      </c>
      <c r="I5596" s="2">
        <v>17.14</v>
      </c>
      <c r="J5596" s="2">
        <v>0.78700000000000003</v>
      </c>
      <c r="K5596" s="2">
        <v>0</v>
      </c>
      <c r="L5596" s="2">
        <v>123.505</v>
      </c>
      <c r="M5596" s="2">
        <v>-1.0529999999999999</v>
      </c>
      <c r="N5596" s="2">
        <v>124.55800000000001</v>
      </c>
      <c r="O5596" s="2">
        <v>453010</v>
      </c>
      <c r="P5596" s="3"/>
      <c r="Q5596" s="3"/>
    </row>
    <row r="5597" spans="1:17" x14ac:dyDescent="0.2">
      <c r="A5597" s="5">
        <v>2011</v>
      </c>
      <c r="B5597" s="4" t="s">
        <v>735</v>
      </c>
      <c r="C5597" s="5" t="s">
        <v>736</v>
      </c>
      <c r="D5597" s="5">
        <v>300.40199999999999</v>
      </c>
      <c r="E5597" s="5">
        <v>964.58399999999995</v>
      </c>
      <c r="F5597" s="5">
        <v>151.922</v>
      </c>
      <c r="G5597" s="5">
        <v>292.25299999999999</v>
      </c>
      <c r="H5597" s="5">
        <v>672.33100000000002</v>
      </c>
      <c r="I5597" s="5">
        <v>10.997</v>
      </c>
      <c r="J5597" s="5">
        <v>0.46800000000000003</v>
      </c>
      <c r="K5597" s="5">
        <v>0</v>
      </c>
      <c r="L5597" s="5">
        <v>15.628</v>
      </c>
      <c r="M5597" s="5">
        <v>14.771000000000001</v>
      </c>
      <c r="N5597" s="5">
        <v>0.85699999999999998</v>
      </c>
      <c r="O5597" s="5">
        <v>453010</v>
      </c>
      <c r="P5597" s="3"/>
      <c r="Q5597" s="3"/>
    </row>
    <row r="5598" spans="1:17" x14ac:dyDescent="0.2">
      <c r="A5598" s="2">
        <v>2012</v>
      </c>
      <c r="B5598" s="1" t="s">
        <v>735</v>
      </c>
      <c r="C5598" s="2" t="s">
        <v>736</v>
      </c>
      <c r="D5598" s="2">
        <v>179.649</v>
      </c>
      <c r="E5598" s="2">
        <v>931.99900000000002</v>
      </c>
      <c r="F5598" s="2">
        <v>82.188000000000002</v>
      </c>
      <c r="G5598" s="2">
        <v>292.98500000000001</v>
      </c>
      <c r="H5598" s="2">
        <v>639.01400000000001</v>
      </c>
      <c r="I5598" s="2">
        <v>6.532</v>
      </c>
      <c r="J5598" s="2">
        <v>0.249</v>
      </c>
      <c r="K5598" s="2">
        <v>0</v>
      </c>
      <c r="L5598" s="2">
        <v>-25.899000000000001</v>
      </c>
      <c r="M5598" s="2">
        <v>27.1</v>
      </c>
      <c r="N5598" s="2">
        <v>-52.999000000000002</v>
      </c>
      <c r="O5598" s="2">
        <v>453010</v>
      </c>
      <c r="P5598" s="3"/>
      <c r="Q5598" s="3"/>
    </row>
    <row r="5599" spans="1:17" x14ac:dyDescent="0.2">
      <c r="A5599" s="5">
        <v>2013</v>
      </c>
      <c r="B5599" s="4" t="s">
        <v>735</v>
      </c>
      <c r="C5599" s="5" t="s">
        <v>736</v>
      </c>
      <c r="D5599" s="5">
        <v>243.965</v>
      </c>
      <c r="E5599" s="5">
        <v>920.31200000000001</v>
      </c>
      <c r="F5599" s="5">
        <v>87.35</v>
      </c>
      <c r="G5599" s="5">
        <v>243.96100000000001</v>
      </c>
      <c r="H5599" s="5">
        <v>676.351</v>
      </c>
      <c r="I5599" s="5">
        <v>5.9829999999999997</v>
      </c>
      <c r="J5599" s="5">
        <v>0.17899999999999999</v>
      </c>
      <c r="K5599" s="5">
        <v>0</v>
      </c>
      <c r="L5599" s="5">
        <v>23.873000000000001</v>
      </c>
      <c r="M5599" s="5">
        <v>11.231</v>
      </c>
      <c r="N5599" s="5">
        <v>12.641999999999999</v>
      </c>
      <c r="O5599" s="5">
        <v>453010</v>
      </c>
      <c r="P5599" s="3"/>
      <c r="Q5599" s="3"/>
    </row>
    <row r="5600" spans="1:17" x14ac:dyDescent="0.2">
      <c r="A5600" s="2">
        <v>2014</v>
      </c>
      <c r="B5600" s="1" t="s">
        <v>735</v>
      </c>
      <c r="C5600" s="2" t="s">
        <v>736</v>
      </c>
      <c r="D5600" s="2">
        <v>544.64400000000001</v>
      </c>
      <c r="E5600" s="2">
        <v>6892.3789999999999</v>
      </c>
      <c r="F5600" s="2">
        <v>0</v>
      </c>
      <c r="G5600" s="2">
        <v>719.21900000000005</v>
      </c>
      <c r="H5600" s="2">
        <v>6173.16</v>
      </c>
      <c r="I5600" s="2">
        <v>1.421</v>
      </c>
      <c r="J5600" s="2">
        <v>0.45</v>
      </c>
      <c r="K5600" s="2">
        <v>0</v>
      </c>
      <c r="L5600" s="2">
        <v>121.241</v>
      </c>
      <c r="M5600" s="2">
        <v>-75.061999999999998</v>
      </c>
      <c r="N5600" s="2">
        <v>196.303</v>
      </c>
      <c r="O5600" s="2">
        <v>453010</v>
      </c>
      <c r="P5600" s="3"/>
      <c r="Q5600" s="3"/>
    </row>
    <row r="5601" spans="1:17" x14ac:dyDescent="0.2">
      <c r="A5601" s="5">
        <v>2015</v>
      </c>
      <c r="B5601" s="4" t="s">
        <v>735</v>
      </c>
      <c r="C5601" s="5" t="s">
        <v>736</v>
      </c>
      <c r="D5601" s="5">
        <v>612.68899999999996</v>
      </c>
      <c r="E5601" s="5">
        <v>6596.8190000000004</v>
      </c>
      <c r="F5601" s="5">
        <v>988.13</v>
      </c>
      <c r="G5601" s="5">
        <v>1597.1469999999999</v>
      </c>
      <c r="H5601" s="5">
        <v>4999.6719999999996</v>
      </c>
      <c r="I5601" s="5">
        <v>28.515999999999998</v>
      </c>
      <c r="J5601" s="5">
        <v>2.0680000000000001</v>
      </c>
      <c r="K5601" s="5">
        <v>0</v>
      </c>
      <c r="L5601" s="5">
        <v>-2.8620000000000001</v>
      </c>
      <c r="M5601" s="5">
        <v>25.983000000000001</v>
      </c>
      <c r="N5601" s="5">
        <v>-28.844999999999999</v>
      </c>
      <c r="O5601" s="5">
        <v>453010</v>
      </c>
      <c r="P5601" s="3"/>
      <c r="Q5601" s="3"/>
    </row>
    <row r="5602" spans="1:17" x14ac:dyDescent="0.2">
      <c r="A5602" s="2">
        <v>2016</v>
      </c>
      <c r="B5602" s="1" t="s">
        <v>735</v>
      </c>
      <c r="C5602" s="2" t="s">
        <v>736</v>
      </c>
      <c r="D5602" s="2">
        <v>545.46299999999997</v>
      </c>
      <c r="E5602" s="2">
        <v>6522.3230000000003</v>
      </c>
      <c r="F5602" s="2">
        <v>989.154</v>
      </c>
      <c r="G5602" s="2">
        <v>1625.6010000000001</v>
      </c>
      <c r="H5602" s="2">
        <v>4896.7219999999998</v>
      </c>
      <c r="I5602" s="2">
        <v>72.478999999999999</v>
      </c>
      <c r="J5602" s="2">
        <v>1.212</v>
      </c>
      <c r="K5602" s="2">
        <v>0</v>
      </c>
      <c r="L5602" s="2">
        <v>27.305</v>
      </c>
      <c r="M5602" s="2">
        <v>43.863</v>
      </c>
      <c r="N5602" s="2">
        <v>-16.558</v>
      </c>
      <c r="O5602" s="2">
        <v>453010</v>
      </c>
      <c r="P5602" s="3"/>
      <c r="Q5602" s="3"/>
    </row>
    <row r="5603" spans="1:17" x14ac:dyDescent="0.2">
      <c r="A5603" s="5">
        <v>2017</v>
      </c>
      <c r="B5603" s="4" t="s">
        <v>735</v>
      </c>
      <c r="C5603" s="5" t="s">
        <v>736</v>
      </c>
      <c r="D5603" s="5">
        <v>927.03700000000003</v>
      </c>
      <c r="E5603" s="5">
        <v>6381.5190000000002</v>
      </c>
      <c r="F5603" s="5">
        <v>983.29</v>
      </c>
      <c r="G5603" s="5">
        <v>1605.9549999999999</v>
      </c>
      <c r="H5603" s="5">
        <v>4775.5640000000003</v>
      </c>
      <c r="I5603" s="5">
        <v>73.147999999999996</v>
      </c>
      <c r="J5603" s="5">
        <v>7.0170000000000003</v>
      </c>
      <c r="K5603" s="5">
        <v>0</v>
      </c>
      <c r="L5603" s="5">
        <v>17.145</v>
      </c>
      <c r="M5603" s="5">
        <v>57.433</v>
      </c>
      <c r="N5603" s="5">
        <v>-40.287999999999997</v>
      </c>
      <c r="O5603" s="5">
        <v>453010</v>
      </c>
      <c r="P5603" s="3"/>
      <c r="Q5603" s="3"/>
    </row>
    <row r="5604" spans="1:17" x14ac:dyDescent="0.2">
      <c r="A5604" s="2">
        <v>2018</v>
      </c>
      <c r="B5604" s="1" t="s">
        <v>735</v>
      </c>
      <c r="C5604" s="2" t="s">
        <v>736</v>
      </c>
      <c r="D5604" s="2">
        <v>712.13499999999999</v>
      </c>
      <c r="E5604" s="2">
        <v>5808.0240000000003</v>
      </c>
      <c r="F5604" s="2">
        <v>919.27</v>
      </c>
      <c r="G5604" s="2">
        <v>1448.345</v>
      </c>
      <c r="H5604" s="2">
        <v>4359.6790000000001</v>
      </c>
      <c r="I5604" s="2">
        <v>52.762999999999998</v>
      </c>
      <c r="J5604" s="2">
        <v>10.971</v>
      </c>
      <c r="K5604" s="2">
        <v>0</v>
      </c>
      <c r="L5604" s="2">
        <v>91.792000000000002</v>
      </c>
      <c r="M5604" s="2">
        <v>-41.332999999999998</v>
      </c>
      <c r="N5604" s="2">
        <v>133.125</v>
      </c>
      <c r="O5604" s="2">
        <v>453010</v>
      </c>
      <c r="P5604" s="3"/>
      <c r="Q5604" s="3"/>
    </row>
    <row r="5605" spans="1:17" x14ac:dyDescent="0.2">
      <c r="A5605" s="5">
        <v>2004</v>
      </c>
      <c r="B5605" s="4" t="s">
        <v>737</v>
      </c>
      <c r="C5605" s="5" t="s">
        <v>738</v>
      </c>
      <c r="D5605" s="5">
        <v>628.57799999999997</v>
      </c>
      <c r="E5605" s="5">
        <v>11964.084000000001</v>
      </c>
      <c r="F5605" s="5">
        <v>5731.9440000000004</v>
      </c>
      <c r="G5605" s="5">
        <v>7159.5640000000003</v>
      </c>
      <c r="H5605" s="5">
        <v>4804.5200000000004</v>
      </c>
      <c r="I5605" s="5">
        <v>317.17700000000002</v>
      </c>
      <c r="J5605" s="5">
        <v>9.2080000000000002</v>
      </c>
      <c r="K5605" s="5">
        <v>0</v>
      </c>
      <c r="L5605" s="5">
        <v>474.69099999999997</v>
      </c>
      <c r="M5605" s="5">
        <v>0</v>
      </c>
      <c r="N5605" s="5">
        <v>474.69099999999997</v>
      </c>
      <c r="O5605" s="5">
        <v>253010</v>
      </c>
      <c r="P5605" s="3"/>
      <c r="Q5605" s="3"/>
    </row>
    <row r="5606" spans="1:17" x14ac:dyDescent="0.2">
      <c r="A5606" s="2">
        <v>2005</v>
      </c>
      <c r="B5606" s="1" t="s">
        <v>737</v>
      </c>
      <c r="C5606" s="2" t="s">
        <v>738</v>
      </c>
      <c r="D5606" s="2">
        <v>125.38500000000001</v>
      </c>
      <c r="E5606" s="2">
        <v>11255.771000000001</v>
      </c>
      <c r="F5606" s="2">
        <v>4154.7749999999996</v>
      </c>
      <c r="G5606" s="2">
        <v>5701.3059999999996</v>
      </c>
      <c r="H5606" s="2">
        <v>5554.4650000000001</v>
      </c>
      <c r="I5606" s="2">
        <v>287.45</v>
      </c>
      <c r="J5606" s="2">
        <v>9.1289999999999996</v>
      </c>
      <c r="K5606" s="2">
        <v>0</v>
      </c>
      <c r="L5606" s="2">
        <v>663.46500000000003</v>
      </c>
      <c r="M5606" s="2">
        <v>0</v>
      </c>
      <c r="N5606" s="2">
        <v>715.95600000000002</v>
      </c>
      <c r="O5606" s="2">
        <v>253010</v>
      </c>
      <c r="P5606" s="3"/>
      <c r="Q5606" s="3"/>
    </row>
    <row r="5607" spans="1:17" x14ac:dyDescent="0.2">
      <c r="A5607" s="5">
        <v>2006</v>
      </c>
      <c r="B5607" s="4" t="s">
        <v>737</v>
      </c>
      <c r="C5607" s="5" t="s">
        <v>738</v>
      </c>
      <c r="D5607" s="5">
        <v>104.52</v>
      </c>
      <c r="E5607" s="5">
        <v>13393.088</v>
      </c>
      <c r="F5607" s="5">
        <v>5413.7439999999997</v>
      </c>
      <c r="G5607" s="5">
        <v>7301.5129999999999</v>
      </c>
      <c r="H5607" s="5">
        <v>6091.5749999999998</v>
      </c>
      <c r="I5607" s="5">
        <v>295.661</v>
      </c>
      <c r="J5607" s="5">
        <v>15.238</v>
      </c>
      <c r="K5607" s="5">
        <v>0</v>
      </c>
      <c r="L5607" s="5">
        <v>633.92200000000003</v>
      </c>
      <c r="M5607" s="5">
        <v>0</v>
      </c>
      <c r="N5607" s="5">
        <v>633.92200000000003</v>
      </c>
      <c r="O5607" s="5">
        <v>253010</v>
      </c>
      <c r="P5607" s="3"/>
      <c r="Q5607" s="3"/>
    </row>
    <row r="5608" spans="1:17" x14ac:dyDescent="0.2">
      <c r="A5608" s="2">
        <v>2007</v>
      </c>
      <c r="B5608" s="1" t="s">
        <v>737</v>
      </c>
      <c r="C5608" s="2" t="s">
        <v>738</v>
      </c>
      <c r="D5608" s="2">
        <v>230.78399999999999</v>
      </c>
      <c r="E5608" s="2">
        <v>14982.281000000001</v>
      </c>
      <c r="F5608" s="2">
        <v>5698.2719999999999</v>
      </c>
      <c r="G5608" s="2">
        <v>8224.9380000000001</v>
      </c>
      <c r="H5608" s="2">
        <v>6757.3429999999998</v>
      </c>
      <c r="I5608" s="2">
        <v>373.68400000000003</v>
      </c>
      <c r="J5608" s="2">
        <v>20.024999999999999</v>
      </c>
      <c r="K5608" s="2">
        <v>0</v>
      </c>
      <c r="L5608" s="2">
        <v>603.40499999999997</v>
      </c>
      <c r="M5608" s="2">
        <v>0</v>
      </c>
      <c r="N5608" s="2">
        <v>603.40499999999997</v>
      </c>
      <c r="O5608" s="2">
        <v>253010</v>
      </c>
      <c r="P5608" s="3"/>
      <c r="Q5608" s="3"/>
    </row>
    <row r="5609" spans="1:17" x14ac:dyDescent="0.2">
      <c r="A5609" s="5">
        <v>2008</v>
      </c>
      <c r="B5609" s="4" t="s">
        <v>737</v>
      </c>
      <c r="C5609" s="5" t="s">
        <v>738</v>
      </c>
      <c r="D5609" s="5">
        <v>402.87799999999999</v>
      </c>
      <c r="E5609" s="5">
        <v>16463.310000000001</v>
      </c>
      <c r="F5609" s="5">
        <v>7011.4030000000002</v>
      </c>
      <c r="G5609" s="5">
        <v>9660.2980000000007</v>
      </c>
      <c r="H5609" s="5">
        <v>6803.0119999999997</v>
      </c>
      <c r="I5609" s="5">
        <v>371.71199999999999</v>
      </c>
      <c r="J5609" s="5">
        <v>14.116</v>
      </c>
      <c r="K5609" s="5">
        <v>0</v>
      </c>
      <c r="L5609" s="5">
        <v>573.72199999999998</v>
      </c>
      <c r="M5609" s="5">
        <v>0</v>
      </c>
      <c r="N5609" s="5">
        <v>573.72199999999998</v>
      </c>
      <c r="O5609" s="5">
        <v>253010</v>
      </c>
      <c r="P5609" s="3"/>
      <c r="Q5609" s="3"/>
    </row>
    <row r="5610" spans="1:17" x14ac:dyDescent="0.2">
      <c r="A5610" s="2">
        <v>2009</v>
      </c>
      <c r="B5610" s="1" t="s">
        <v>737</v>
      </c>
      <c r="C5610" s="2" t="s">
        <v>738</v>
      </c>
      <c r="D5610" s="2">
        <v>284.61900000000003</v>
      </c>
      <c r="E5610" s="2">
        <v>18233.493999999999</v>
      </c>
      <c r="F5610" s="2">
        <v>8419.77</v>
      </c>
      <c r="G5610" s="2">
        <v>10733.777</v>
      </c>
      <c r="H5610" s="2">
        <v>7499.7169999999996</v>
      </c>
      <c r="I5610" s="2">
        <v>341.11200000000002</v>
      </c>
      <c r="J5610" s="2">
        <v>7.016</v>
      </c>
      <c r="K5610" s="2">
        <v>0</v>
      </c>
      <c r="L5610" s="2">
        <v>162.42099999999999</v>
      </c>
      <c r="M5610" s="2">
        <v>0</v>
      </c>
      <c r="N5610" s="2">
        <v>162.42099999999999</v>
      </c>
      <c r="O5610" s="2">
        <v>253010</v>
      </c>
      <c r="P5610" s="3"/>
      <c r="Q5610" s="3"/>
    </row>
    <row r="5611" spans="1:17" x14ac:dyDescent="0.2">
      <c r="A5611" s="5">
        <v>2010</v>
      </c>
      <c r="B5611" s="4" t="s">
        <v>737</v>
      </c>
      <c r="C5611" s="5" t="s">
        <v>738</v>
      </c>
      <c r="D5611" s="5">
        <v>419.92899999999997</v>
      </c>
      <c r="E5611" s="5">
        <v>19694.903999999999</v>
      </c>
      <c r="F5611" s="5">
        <v>9150.116</v>
      </c>
      <c r="G5611" s="5">
        <v>11752.402</v>
      </c>
      <c r="H5611" s="5">
        <v>7942.5020000000004</v>
      </c>
      <c r="I5611" s="5">
        <v>365.39299999999997</v>
      </c>
      <c r="J5611" s="5">
        <v>9.2430000000000003</v>
      </c>
      <c r="K5611" s="5">
        <v>0</v>
      </c>
      <c r="L5611" s="5">
        <v>547.46699999999998</v>
      </c>
      <c r="M5611" s="5">
        <v>0</v>
      </c>
      <c r="N5611" s="5">
        <v>547.46699999999998</v>
      </c>
      <c r="O5611" s="5">
        <v>253010</v>
      </c>
      <c r="P5611" s="3"/>
      <c r="Q5611" s="3"/>
    </row>
    <row r="5612" spans="1:17" x14ac:dyDescent="0.2">
      <c r="A5612" s="2">
        <v>2011</v>
      </c>
      <c r="B5612" s="1" t="s">
        <v>737</v>
      </c>
      <c r="C5612" s="2" t="s">
        <v>738</v>
      </c>
      <c r="D5612" s="2">
        <v>262.18599999999998</v>
      </c>
      <c r="E5612" s="2">
        <v>19804.404999999999</v>
      </c>
      <c r="F5612" s="2">
        <v>8495.8529999999992</v>
      </c>
      <c r="G5612" s="2">
        <v>11396.582</v>
      </c>
      <c r="H5612" s="2">
        <v>8407.8230000000003</v>
      </c>
      <c r="I5612" s="2">
        <v>396.416</v>
      </c>
      <c r="J5612" s="2">
        <v>25.318000000000001</v>
      </c>
      <c r="K5612" s="2">
        <v>0</v>
      </c>
      <c r="L5612" s="2">
        <v>607.42100000000005</v>
      </c>
      <c r="M5612" s="2">
        <v>0</v>
      </c>
      <c r="N5612" s="2">
        <v>607.42100000000005</v>
      </c>
      <c r="O5612" s="2">
        <v>253010</v>
      </c>
      <c r="P5612" s="3"/>
      <c r="Q5612" s="3"/>
    </row>
    <row r="5613" spans="1:17" x14ac:dyDescent="0.2">
      <c r="A5613" s="5">
        <v>2012</v>
      </c>
      <c r="B5613" s="4" t="s">
        <v>737</v>
      </c>
      <c r="C5613" s="5" t="s">
        <v>738</v>
      </c>
      <c r="D5613" s="5">
        <v>194.85499999999999</v>
      </c>
      <c r="E5613" s="5">
        <v>19827.93</v>
      </c>
      <c r="F5613" s="5">
        <v>8489.9470000000001</v>
      </c>
      <c r="G5613" s="5">
        <v>11519.181</v>
      </c>
      <c r="H5613" s="5">
        <v>8308.7489999999998</v>
      </c>
      <c r="I5613" s="5">
        <v>369.08499999999998</v>
      </c>
      <c r="J5613" s="5">
        <v>21.331</v>
      </c>
      <c r="K5613" s="5">
        <v>0</v>
      </c>
      <c r="L5613" s="5">
        <v>18.286999999999999</v>
      </c>
      <c r="M5613" s="5">
        <v>0</v>
      </c>
      <c r="N5613" s="5">
        <v>18.286999999999999</v>
      </c>
      <c r="O5613" s="5">
        <v>253010</v>
      </c>
      <c r="P5613" s="3"/>
      <c r="Q5613" s="3"/>
    </row>
    <row r="5614" spans="1:17" x14ac:dyDescent="0.2">
      <c r="A5614" s="2">
        <v>2013</v>
      </c>
      <c r="B5614" s="1" t="s">
        <v>737</v>
      </c>
      <c r="C5614" s="2" t="s">
        <v>738</v>
      </c>
      <c r="D5614" s="2">
        <v>204.68700000000001</v>
      </c>
      <c r="E5614" s="2">
        <v>20072.947</v>
      </c>
      <c r="F5614" s="2">
        <v>8074.8040000000001</v>
      </c>
      <c r="G5614" s="2">
        <v>11264.682000000001</v>
      </c>
      <c r="H5614" s="2">
        <v>8808.2649999999994</v>
      </c>
      <c r="I5614" s="2">
        <v>352.77800000000002</v>
      </c>
      <c r="J5614" s="2">
        <v>13.898</v>
      </c>
      <c r="K5614" s="2">
        <v>0</v>
      </c>
      <c r="L5614" s="2">
        <v>498.59199999999998</v>
      </c>
      <c r="M5614" s="2">
        <v>24.9</v>
      </c>
      <c r="N5614" s="2">
        <v>473.69200000000001</v>
      </c>
      <c r="O5614" s="2">
        <v>253010</v>
      </c>
      <c r="P5614" s="3"/>
      <c r="Q5614" s="3"/>
    </row>
    <row r="5615" spans="1:17" x14ac:dyDescent="0.2">
      <c r="A5615" s="5">
        <v>2014</v>
      </c>
      <c r="B5615" s="4" t="s">
        <v>737</v>
      </c>
      <c r="C5615" s="5" t="s">
        <v>738</v>
      </c>
      <c r="D5615" s="5">
        <v>189.24100000000001</v>
      </c>
      <c r="E5615" s="5">
        <v>20713.189999999999</v>
      </c>
      <c r="F5615" s="5">
        <v>8443.9480000000003</v>
      </c>
      <c r="G5615" s="5">
        <v>12428.831</v>
      </c>
      <c r="H5615" s="5">
        <v>8284.3590000000004</v>
      </c>
      <c r="I5615" s="5">
        <v>278.97199999999998</v>
      </c>
      <c r="J5615" s="5">
        <v>10.343999999999999</v>
      </c>
      <c r="K5615" s="5">
        <v>0</v>
      </c>
      <c r="L5615" s="5">
        <v>743.24599999999998</v>
      </c>
      <c r="M5615" s="5">
        <v>-20.9</v>
      </c>
      <c r="N5615" s="5">
        <v>764.14599999999996</v>
      </c>
      <c r="O5615" s="5">
        <v>253010</v>
      </c>
      <c r="P5615" s="3"/>
      <c r="Q5615" s="3"/>
    </row>
    <row r="5616" spans="1:17" x14ac:dyDescent="0.2">
      <c r="A5616" s="2">
        <v>2015</v>
      </c>
      <c r="B5616" s="1" t="s">
        <v>737</v>
      </c>
      <c r="C5616" s="2" t="s">
        <v>738</v>
      </c>
      <c r="D5616" s="2">
        <v>121.565</v>
      </c>
      <c r="E5616" s="2">
        <v>20921.855</v>
      </c>
      <c r="F5616" s="2">
        <v>8667.0550000000003</v>
      </c>
      <c r="G5616" s="2">
        <v>12858.816000000001</v>
      </c>
      <c r="H5616" s="2">
        <v>8063.0389999999998</v>
      </c>
      <c r="I5616" s="2">
        <v>300.94099999999997</v>
      </c>
      <c r="J5616" s="2">
        <v>12.025</v>
      </c>
      <c r="K5616" s="2">
        <v>0</v>
      </c>
      <c r="L5616" s="2">
        <v>676.88300000000004</v>
      </c>
      <c r="M5616" s="2">
        <v>11.1</v>
      </c>
      <c r="N5616" s="2">
        <v>665.78300000000002</v>
      </c>
      <c r="O5616" s="2">
        <v>253010</v>
      </c>
      <c r="P5616" s="3"/>
      <c r="Q5616" s="3"/>
    </row>
    <row r="5617" spans="1:17" x14ac:dyDescent="0.2">
      <c r="A5617" s="5">
        <v>2016</v>
      </c>
      <c r="B5617" s="4" t="s">
        <v>737</v>
      </c>
      <c r="C5617" s="5" t="s">
        <v>738</v>
      </c>
      <c r="D5617" s="5">
        <v>132.60300000000001</v>
      </c>
      <c r="E5617" s="5">
        <v>22310.324000000001</v>
      </c>
      <c r="F5617" s="5">
        <v>9387.4359999999997</v>
      </c>
      <c r="G5617" s="5">
        <v>13188.912</v>
      </c>
      <c r="H5617" s="5">
        <v>9121.4120000000003</v>
      </c>
      <c r="I5617" s="5">
        <v>331.22300000000001</v>
      </c>
      <c r="J5617" s="5">
        <v>20.856000000000002</v>
      </c>
      <c r="K5617" s="5">
        <v>0</v>
      </c>
      <c r="L5617" s="5">
        <v>1303.4880000000001</v>
      </c>
      <c r="M5617" s="5">
        <v>20.100000000000001</v>
      </c>
      <c r="N5617" s="5">
        <v>1283.3879999999999</v>
      </c>
      <c r="O5617" s="5">
        <v>253010</v>
      </c>
      <c r="P5617" s="3"/>
      <c r="Q5617" s="3"/>
    </row>
    <row r="5618" spans="1:17" x14ac:dyDescent="0.2">
      <c r="A5618" s="2">
        <v>2017</v>
      </c>
      <c r="B5618" s="1" t="s">
        <v>737</v>
      </c>
      <c r="C5618" s="2" t="s">
        <v>738</v>
      </c>
      <c r="D5618" s="2">
        <v>120.11199999999999</v>
      </c>
      <c r="E5618" s="2">
        <v>22296.316999999999</v>
      </c>
      <c r="F5618" s="2">
        <v>7539.451</v>
      </c>
      <c r="G5618" s="2">
        <v>11594.013999999999</v>
      </c>
      <c r="H5618" s="2">
        <v>10702.303</v>
      </c>
      <c r="I5618" s="2">
        <v>321.25599999999997</v>
      </c>
      <c r="J5618" s="2">
        <v>30.100999999999999</v>
      </c>
      <c r="K5618" s="2">
        <v>0</v>
      </c>
      <c r="L5618" s="2">
        <v>1643.433</v>
      </c>
      <c r="M5618" s="2">
        <v>18.3</v>
      </c>
      <c r="N5618" s="2">
        <v>1625.133</v>
      </c>
      <c r="O5618" s="2">
        <v>253010</v>
      </c>
      <c r="P5618" s="3"/>
      <c r="Q5618" s="3"/>
    </row>
    <row r="5619" spans="1:17" x14ac:dyDescent="0.2">
      <c r="A5619" s="5">
        <v>2018</v>
      </c>
      <c r="B5619" s="4" t="s">
        <v>737</v>
      </c>
      <c r="C5619" s="5" t="s">
        <v>738</v>
      </c>
      <c r="D5619" s="5">
        <v>287.85199999999998</v>
      </c>
      <c r="E5619" s="5">
        <v>27698.27</v>
      </c>
      <c r="F5619" s="5">
        <v>10002.210999999999</v>
      </c>
      <c r="G5619" s="5">
        <v>16050.789000000001</v>
      </c>
      <c r="H5619" s="5">
        <v>11105.460999999999</v>
      </c>
      <c r="I5619" s="5">
        <v>383.27199999999999</v>
      </c>
      <c r="J5619" s="5">
        <v>32.799999999999997</v>
      </c>
      <c r="K5619" s="5">
        <v>4.75</v>
      </c>
      <c r="L5619" s="5">
        <v>1836.692</v>
      </c>
      <c r="M5619" s="5">
        <v>20.9</v>
      </c>
      <c r="N5619" s="5">
        <v>1811.0419999999999</v>
      </c>
      <c r="O5619" s="5">
        <v>253010</v>
      </c>
      <c r="P5619" s="3"/>
      <c r="Q5619" s="3"/>
    </row>
    <row r="5620" spans="1:17" x14ac:dyDescent="0.2">
      <c r="A5620" s="2">
        <v>2019</v>
      </c>
      <c r="B5620" s="1" t="s">
        <v>737</v>
      </c>
      <c r="C5620" s="2" t="s">
        <v>738</v>
      </c>
      <c r="D5620" s="2">
        <v>243.738</v>
      </c>
      <c r="E5620" s="2">
        <v>30320.284</v>
      </c>
      <c r="F5620" s="2">
        <v>10299.313</v>
      </c>
      <c r="G5620" s="2">
        <v>17586.456999999999</v>
      </c>
      <c r="H5620" s="2">
        <v>12163.846</v>
      </c>
      <c r="I5620" s="2">
        <v>465.01299999999998</v>
      </c>
      <c r="J5620" s="2">
        <v>26.945</v>
      </c>
      <c r="K5620" s="2">
        <v>28.713000000000001</v>
      </c>
      <c r="L5620" s="2">
        <v>1940.2</v>
      </c>
      <c r="M5620" s="2">
        <v>32.6</v>
      </c>
      <c r="N5620" s="2">
        <v>1878.8869999999999</v>
      </c>
      <c r="O5620" s="2">
        <v>253010</v>
      </c>
      <c r="P5620" s="3"/>
      <c r="Q5620" s="3"/>
    </row>
    <row r="5621" spans="1:17" x14ac:dyDescent="0.2">
      <c r="A5621" s="5">
        <v>2004</v>
      </c>
      <c r="B5621" s="4" t="s">
        <v>739</v>
      </c>
      <c r="C5621" s="5" t="s">
        <v>740</v>
      </c>
      <c r="D5621" s="5">
        <v>1054.248</v>
      </c>
      <c r="E5621" s="5">
        <v>15072.766</v>
      </c>
      <c r="F5621" s="5">
        <v>1245.2940000000001</v>
      </c>
      <c r="G5621" s="5">
        <v>11360.248</v>
      </c>
      <c r="H5621" s="5">
        <v>3712.518</v>
      </c>
      <c r="I5621" s="5">
        <v>75.539000000000001</v>
      </c>
      <c r="J5621" s="5">
        <v>0</v>
      </c>
      <c r="K5621" s="5">
        <v>0</v>
      </c>
      <c r="L5621" s="5">
        <v>559.71100000000001</v>
      </c>
      <c r="M5621" s="5">
        <v>64.852999999999994</v>
      </c>
      <c r="N5621" s="5">
        <v>494.858</v>
      </c>
      <c r="O5621" s="5">
        <v>403010</v>
      </c>
      <c r="P5621" s="3"/>
      <c r="Q5621" s="3"/>
    </row>
    <row r="5622" spans="1:17" x14ac:dyDescent="0.2">
      <c r="A5622" s="2">
        <v>2005</v>
      </c>
      <c r="B5622" s="1" t="s">
        <v>739</v>
      </c>
      <c r="C5622" s="2" t="s">
        <v>740</v>
      </c>
      <c r="D5622" s="2">
        <v>1944.5119999999999</v>
      </c>
      <c r="E5622" s="2">
        <v>16474.539000000001</v>
      </c>
      <c r="F5622" s="2">
        <v>995.45600000000002</v>
      </c>
      <c r="G5622" s="2">
        <v>12334.844999999999</v>
      </c>
      <c r="H5622" s="2">
        <v>4139.6940000000004</v>
      </c>
      <c r="I5622" s="2">
        <v>73.394000000000005</v>
      </c>
      <c r="J5622" s="2">
        <v>0</v>
      </c>
      <c r="K5622" s="2">
        <v>0</v>
      </c>
      <c r="L5622" s="2">
        <v>-280.92099999999999</v>
      </c>
      <c r="M5622" s="2">
        <v>-62.253999999999998</v>
      </c>
      <c r="N5622" s="2">
        <v>-218.667</v>
      </c>
      <c r="O5622" s="2">
        <v>403010</v>
      </c>
      <c r="P5622" s="3"/>
      <c r="Q5622" s="3"/>
    </row>
    <row r="5623" spans="1:17" x14ac:dyDescent="0.2">
      <c r="A5623" s="5">
        <v>2006</v>
      </c>
      <c r="B5623" s="4" t="s">
        <v>739</v>
      </c>
      <c r="C5623" s="5" t="s">
        <v>740</v>
      </c>
      <c r="D5623" s="5">
        <v>2193.471</v>
      </c>
      <c r="E5623" s="5">
        <v>17107.57</v>
      </c>
      <c r="F5623" s="5">
        <v>995.60500000000002</v>
      </c>
      <c r="G5623" s="5">
        <v>11999.883</v>
      </c>
      <c r="H5623" s="5">
        <v>5107.6869999999999</v>
      </c>
      <c r="I5623" s="5">
        <v>69.899000000000001</v>
      </c>
      <c r="J5623" s="5">
        <v>0</v>
      </c>
      <c r="K5623" s="5">
        <v>0</v>
      </c>
      <c r="L5623" s="5">
        <v>991.75</v>
      </c>
      <c r="M5623" s="5">
        <v>150.922</v>
      </c>
      <c r="N5623" s="5">
        <v>840.82799999999997</v>
      </c>
      <c r="O5623" s="5">
        <v>403010</v>
      </c>
      <c r="P5623" s="3"/>
      <c r="Q5623" s="3"/>
    </row>
    <row r="5624" spans="1:17" x14ac:dyDescent="0.2">
      <c r="A5624" s="2">
        <v>2007</v>
      </c>
      <c r="B5624" s="1" t="s">
        <v>739</v>
      </c>
      <c r="C5624" s="2" t="s">
        <v>740</v>
      </c>
      <c r="D5624" s="2">
        <v>3062.0479999999998</v>
      </c>
      <c r="E5624" s="2">
        <v>17999.482</v>
      </c>
      <c r="F5624" s="2">
        <v>1178.9100000000001</v>
      </c>
      <c r="G5624" s="2">
        <v>12314.712</v>
      </c>
      <c r="H5624" s="2">
        <v>5684.77</v>
      </c>
      <c r="I5624" s="2">
        <v>91.561000000000007</v>
      </c>
      <c r="J5624" s="2">
        <v>0</v>
      </c>
      <c r="K5624" s="2">
        <v>0</v>
      </c>
      <c r="L5624" s="2">
        <v>1027.9559999999999</v>
      </c>
      <c r="M5624" s="2">
        <v>188.68100000000001</v>
      </c>
      <c r="N5624" s="2">
        <v>839.27499999999998</v>
      </c>
      <c r="O5624" s="2">
        <v>403010</v>
      </c>
      <c r="P5624" s="3"/>
      <c r="Q5624" s="3"/>
    </row>
    <row r="5625" spans="1:17" x14ac:dyDescent="0.2">
      <c r="A5625" s="5">
        <v>2008</v>
      </c>
      <c r="B5625" s="4" t="s">
        <v>739</v>
      </c>
      <c r="C5625" s="5" t="s">
        <v>740</v>
      </c>
      <c r="D5625" s="5">
        <v>2701.89</v>
      </c>
      <c r="E5625" s="5">
        <v>16846.59</v>
      </c>
      <c r="F5625" s="5">
        <v>1179.0889999999999</v>
      </c>
      <c r="G5625" s="5">
        <v>11886.235000000001</v>
      </c>
      <c r="H5625" s="5">
        <v>4960.3549999999996</v>
      </c>
      <c r="I5625" s="5">
        <v>79.171000000000006</v>
      </c>
      <c r="J5625" s="5">
        <v>0</v>
      </c>
      <c r="K5625" s="5">
        <v>0</v>
      </c>
      <c r="L5625" s="5">
        <v>-83.606999999999999</v>
      </c>
      <c r="M5625" s="5">
        <v>-64.849000000000004</v>
      </c>
      <c r="N5625" s="5">
        <v>-18.757999999999999</v>
      </c>
      <c r="O5625" s="5">
        <v>403010</v>
      </c>
      <c r="P5625" s="3"/>
      <c r="Q5625" s="3"/>
    </row>
    <row r="5626" spans="1:17" x14ac:dyDescent="0.2">
      <c r="A5626" s="2">
        <v>2009</v>
      </c>
      <c r="B5626" s="1" t="s">
        <v>739</v>
      </c>
      <c r="C5626" s="2" t="s">
        <v>740</v>
      </c>
      <c r="D5626" s="2">
        <v>1573.212</v>
      </c>
      <c r="E5626" s="2">
        <v>18001.312000000002</v>
      </c>
      <c r="F5626" s="2">
        <v>1017.984</v>
      </c>
      <c r="G5626" s="2">
        <v>11899.59</v>
      </c>
      <c r="H5626" s="2">
        <v>6101.7219999999998</v>
      </c>
      <c r="I5626" s="2">
        <v>72.081000000000003</v>
      </c>
      <c r="J5626" s="2">
        <v>0</v>
      </c>
      <c r="K5626" s="2">
        <v>0</v>
      </c>
      <c r="L5626" s="2">
        <v>939.32100000000003</v>
      </c>
      <c r="M5626" s="2">
        <v>132.33199999999999</v>
      </c>
      <c r="N5626" s="2">
        <v>806.98900000000003</v>
      </c>
      <c r="O5626" s="2">
        <v>403010</v>
      </c>
      <c r="P5626" s="3"/>
      <c r="Q5626" s="3"/>
    </row>
    <row r="5627" spans="1:17" x14ac:dyDescent="0.2">
      <c r="A5627" s="5">
        <v>2010</v>
      </c>
      <c r="B5627" s="4" t="s">
        <v>739</v>
      </c>
      <c r="C5627" s="5" t="s">
        <v>740</v>
      </c>
      <c r="D5627" s="5">
        <v>1624.2149999999999</v>
      </c>
      <c r="E5627" s="5">
        <v>18407.971000000001</v>
      </c>
      <c r="F5627" s="5">
        <v>818.06</v>
      </c>
      <c r="G5627" s="5">
        <v>12124.454</v>
      </c>
      <c r="H5627" s="5">
        <v>6283.5169999999998</v>
      </c>
      <c r="I5627" s="5">
        <v>55.83</v>
      </c>
      <c r="J5627" s="5">
        <v>0</v>
      </c>
      <c r="K5627" s="5">
        <v>0</v>
      </c>
      <c r="L5627" s="5">
        <v>591.23800000000006</v>
      </c>
      <c r="M5627" s="5">
        <v>-19.515999999999998</v>
      </c>
      <c r="N5627" s="5">
        <v>610.75400000000002</v>
      </c>
      <c r="O5627" s="5">
        <v>403010</v>
      </c>
      <c r="P5627" s="3"/>
      <c r="Q5627" s="3"/>
    </row>
    <row r="5628" spans="1:17" x14ac:dyDescent="0.2">
      <c r="A5628" s="2">
        <v>2011</v>
      </c>
      <c r="B5628" s="1" t="s">
        <v>739</v>
      </c>
      <c r="C5628" s="2" t="s">
        <v>740</v>
      </c>
      <c r="D5628" s="2">
        <v>1628.894</v>
      </c>
      <c r="E5628" s="2">
        <v>18893.555</v>
      </c>
      <c r="F5628" s="2">
        <v>818.10900000000004</v>
      </c>
      <c r="G5628" s="2">
        <v>12822.18</v>
      </c>
      <c r="H5628" s="2">
        <v>6071.375</v>
      </c>
      <c r="I5628" s="2">
        <v>52.319000000000003</v>
      </c>
      <c r="J5628" s="2">
        <v>0</v>
      </c>
      <c r="K5628" s="2">
        <v>0</v>
      </c>
      <c r="L5628" s="2">
        <v>-233.947</v>
      </c>
      <c r="M5628" s="2">
        <v>-153.46100000000001</v>
      </c>
      <c r="N5628" s="2">
        <v>-80.486000000000004</v>
      </c>
      <c r="O5628" s="2">
        <v>403010</v>
      </c>
      <c r="P5628" s="3"/>
      <c r="Q5628" s="3"/>
    </row>
    <row r="5629" spans="1:17" x14ac:dyDescent="0.2">
      <c r="A5629" s="5">
        <v>2012</v>
      </c>
      <c r="B5629" s="4" t="s">
        <v>739</v>
      </c>
      <c r="C5629" s="5" t="s">
        <v>740</v>
      </c>
      <c r="D5629" s="5">
        <v>2355.2040000000002</v>
      </c>
      <c r="E5629" s="5">
        <v>19777.906999999999</v>
      </c>
      <c r="F5629" s="5">
        <v>818.16099999999994</v>
      </c>
      <c r="G5629" s="5">
        <v>13044.44</v>
      </c>
      <c r="H5629" s="5">
        <v>6733.4669999999996</v>
      </c>
      <c r="I5629" s="5">
        <v>53.683</v>
      </c>
      <c r="J5629" s="5">
        <v>0</v>
      </c>
      <c r="K5629" s="5">
        <v>0</v>
      </c>
      <c r="L5629" s="5">
        <v>939.52599999999995</v>
      </c>
      <c r="M5629" s="5">
        <v>110.572</v>
      </c>
      <c r="N5629" s="5">
        <v>828.95399999999995</v>
      </c>
      <c r="O5629" s="5">
        <v>403010</v>
      </c>
      <c r="P5629" s="3"/>
      <c r="Q5629" s="3"/>
    </row>
    <row r="5630" spans="1:17" x14ac:dyDescent="0.2">
      <c r="A5630" s="2">
        <v>2013</v>
      </c>
      <c r="B5630" s="1" t="s">
        <v>739</v>
      </c>
      <c r="C5630" s="2" t="s">
        <v>740</v>
      </c>
      <c r="D5630" s="2">
        <v>2893.38</v>
      </c>
      <c r="E5630" s="2">
        <v>19808.036</v>
      </c>
      <c r="F5630" s="2">
        <v>488.31900000000002</v>
      </c>
      <c r="G5630" s="2">
        <v>12746.382</v>
      </c>
      <c r="H5630" s="2">
        <v>6968.2759999999998</v>
      </c>
      <c r="I5630" s="2">
        <v>38.835999999999999</v>
      </c>
      <c r="J5630" s="2">
        <v>0</v>
      </c>
      <c r="K5630" s="2">
        <v>5.8780000000000001</v>
      </c>
      <c r="L5630" s="2">
        <v>1554.9659999999999</v>
      </c>
      <c r="M5630" s="2">
        <v>289.70600000000002</v>
      </c>
      <c r="N5630" s="2">
        <v>1259.3820000000001</v>
      </c>
      <c r="O5630" s="2">
        <v>403010</v>
      </c>
      <c r="P5630" s="3"/>
      <c r="Q5630" s="3"/>
    </row>
    <row r="5631" spans="1:17" x14ac:dyDescent="0.2">
      <c r="A5631" s="5">
        <v>2014</v>
      </c>
      <c r="B5631" s="4" t="s">
        <v>739</v>
      </c>
      <c r="C5631" s="5" t="s">
        <v>740</v>
      </c>
      <c r="D5631" s="5">
        <v>3332.8220000000001</v>
      </c>
      <c r="E5631" s="5">
        <v>20817.824000000001</v>
      </c>
      <c r="F5631" s="5">
        <v>638.36400000000003</v>
      </c>
      <c r="G5631" s="5">
        <v>12945.152</v>
      </c>
      <c r="H5631" s="5">
        <v>7451.12</v>
      </c>
      <c r="I5631" s="5">
        <v>38.533000000000001</v>
      </c>
      <c r="J5631" s="5">
        <v>0</v>
      </c>
      <c r="K5631" s="5">
        <v>59.307000000000002</v>
      </c>
      <c r="L5631" s="5">
        <v>1446.115</v>
      </c>
      <c r="M5631" s="5">
        <v>187.65199999999999</v>
      </c>
      <c r="N5631" s="5">
        <v>1199.1559999999999</v>
      </c>
      <c r="O5631" s="5">
        <v>403010</v>
      </c>
      <c r="P5631" s="3"/>
      <c r="Q5631" s="3"/>
    </row>
    <row r="5632" spans="1:17" x14ac:dyDescent="0.2">
      <c r="A5632" s="2">
        <v>2015</v>
      </c>
      <c r="B5632" s="1" t="s">
        <v>739</v>
      </c>
      <c r="C5632" s="2" t="s">
        <v>740</v>
      </c>
      <c r="D5632" s="2">
        <v>3115.1289999999999</v>
      </c>
      <c r="E5632" s="2">
        <v>21426.174999999999</v>
      </c>
      <c r="F5632" s="2">
        <v>638.36800000000005</v>
      </c>
      <c r="G5632" s="2">
        <v>13060.728999999999</v>
      </c>
      <c r="H5632" s="2">
        <v>7608.585</v>
      </c>
      <c r="I5632" s="2">
        <v>36.191000000000003</v>
      </c>
      <c r="J5632" s="2">
        <v>0</v>
      </c>
      <c r="K5632" s="2">
        <v>96.619</v>
      </c>
      <c r="L5632" s="2">
        <v>1208.509</v>
      </c>
      <c r="M5632" s="2">
        <v>134.02099999999999</v>
      </c>
      <c r="N5632" s="2">
        <v>977.86900000000003</v>
      </c>
      <c r="O5632" s="2">
        <v>403010</v>
      </c>
      <c r="P5632" s="3"/>
      <c r="Q5632" s="3"/>
    </row>
    <row r="5633" spans="1:17" x14ac:dyDescent="0.2">
      <c r="A5633" s="5">
        <v>2016</v>
      </c>
      <c r="B5633" s="4" t="s">
        <v>739</v>
      </c>
      <c r="C5633" s="5" t="s">
        <v>740</v>
      </c>
      <c r="D5633" s="5">
        <v>1880.37</v>
      </c>
      <c r="E5633" s="5">
        <v>21321.504000000001</v>
      </c>
      <c r="F5633" s="5">
        <v>633.17600000000004</v>
      </c>
      <c r="G5633" s="5">
        <v>13246.108</v>
      </c>
      <c r="H5633" s="5">
        <v>8075.3959999999997</v>
      </c>
      <c r="I5633" s="5">
        <v>36.228000000000002</v>
      </c>
      <c r="J5633" s="5">
        <v>0</v>
      </c>
      <c r="K5633" s="5">
        <v>0</v>
      </c>
      <c r="L5633" s="5">
        <v>1099.8440000000001</v>
      </c>
      <c r="M5633" s="5">
        <v>103.5</v>
      </c>
      <c r="N5633" s="5">
        <v>996.34400000000005</v>
      </c>
      <c r="O5633" s="5">
        <v>403010</v>
      </c>
      <c r="P5633" s="3"/>
      <c r="Q5633" s="3"/>
    </row>
    <row r="5634" spans="1:17" x14ac:dyDescent="0.2">
      <c r="A5634" s="2">
        <v>2017</v>
      </c>
      <c r="B5634" s="1" t="s">
        <v>739</v>
      </c>
      <c r="C5634" s="2" t="s">
        <v>740</v>
      </c>
      <c r="D5634" s="2">
        <v>2194.8429999999998</v>
      </c>
      <c r="E5634" s="2">
        <v>23591.792000000001</v>
      </c>
      <c r="F5634" s="2">
        <v>633.39499999999998</v>
      </c>
      <c r="G5634" s="2">
        <v>15222.56</v>
      </c>
      <c r="H5634" s="2">
        <v>8369.232</v>
      </c>
      <c r="I5634" s="2">
        <v>31.603000000000002</v>
      </c>
      <c r="J5634" s="2">
        <v>0</v>
      </c>
      <c r="K5634" s="2">
        <v>0</v>
      </c>
      <c r="L5634" s="2">
        <v>405.18400000000003</v>
      </c>
      <c r="M5634" s="2">
        <v>-63.783999999999999</v>
      </c>
      <c r="N5634" s="2">
        <v>468.96800000000002</v>
      </c>
      <c r="O5634" s="2">
        <v>403010</v>
      </c>
      <c r="P5634" s="3"/>
      <c r="Q5634" s="3"/>
    </row>
    <row r="5635" spans="1:17" x14ac:dyDescent="0.2">
      <c r="A5635" s="5">
        <v>2018</v>
      </c>
      <c r="B5635" s="4" t="s">
        <v>739</v>
      </c>
      <c r="C5635" s="5" t="s">
        <v>740</v>
      </c>
      <c r="D5635" s="5">
        <v>2227.616</v>
      </c>
      <c r="E5635" s="5">
        <v>24793.999</v>
      </c>
      <c r="F5635" s="5">
        <v>633.61300000000006</v>
      </c>
      <c r="G5635" s="5">
        <v>16890.195</v>
      </c>
      <c r="H5635" s="5">
        <v>7903.8040000000001</v>
      </c>
      <c r="I5635" s="5">
        <v>31.030999999999999</v>
      </c>
      <c r="J5635" s="5">
        <v>0</v>
      </c>
      <c r="K5635" s="5">
        <v>0</v>
      </c>
      <c r="L5635" s="5">
        <v>-226.471</v>
      </c>
      <c r="M5635" s="5">
        <v>-330.02300000000002</v>
      </c>
      <c r="N5635" s="5">
        <v>103.55200000000001</v>
      </c>
      <c r="O5635" s="5">
        <v>403010</v>
      </c>
      <c r="P5635" s="3"/>
      <c r="Q5635" s="3"/>
    </row>
    <row r="5636" spans="1:17" x14ac:dyDescent="0.2">
      <c r="A5636" s="2">
        <v>2019</v>
      </c>
      <c r="B5636" s="1" t="s">
        <v>739</v>
      </c>
      <c r="C5636" s="2" t="s">
        <v>740</v>
      </c>
      <c r="D5636" s="2">
        <v>2680.6610000000001</v>
      </c>
      <c r="E5636" s="2">
        <v>27324.050999999999</v>
      </c>
      <c r="F5636" s="2">
        <v>803.74099999999999</v>
      </c>
      <c r="G5636" s="2">
        <v>18191.126</v>
      </c>
      <c r="H5636" s="2">
        <v>9132.9249999999993</v>
      </c>
      <c r="I5636" s="2">
        <v>31.693000000000001</v>
      </c>
      <c r="J5636" s="2">
        <v>0</v>
      </c>
      <c r="K5636" s="2">
        <v>0</v>
      </c>
      <c r="L5636" s="2">
        <v>1098.9870000000001</v>
      </c>
      <c r="M5636" s="2">
        <v>89.525999999999996</v>
      </c>
      <c r="N5636" s="2">
        <v>1009.461</v>
      </c>
      <c r="O5636" s="2">
        <v>403010</v>
      </c>
      <c r="P5636" s="3"/>
      <c r="Q5636" s="3"/>
    </row>
    <row r="5637" spans="1:17" x14ac:dyDescent="0.2">
      <c r="A5637" s="5">
        <v>2004</v>
      </c>
      <c r="B5637" s="4" t="s">
        <v>741</v>
      </c>
      <c r="C5637" s="5" t="s">
        <v>742</v>
      </c>
      <c r="D5637" s="5">
        <v>95.32</v>
      </c>
      <c r="E5637" s="5">
        <v>3243.8240000000001</v>
      </c>
      <c r="F5637" s="5">
        <v>1493.09</v>
      </c>
      <c r="G5637" s="5">
        <v>1610.7429999999999</v>
      </c>
      <c r="H5637" s="5">
        <v>1498.7170000000001</v>
      </c>
      <c r="I5637" s="5">
        <v>84.323999999999998</v>
      </c>
      <c r="J5637" s="5">
        <v>0</v>
      </c>
      <c r="K5637" s="5">
        <v>22.303999999999998</v>
      </c>
      <c r="L5637" s="5">
        <v>135.613</v>
      </c>
      <c r="M5637" s="5"/>
      <c r="N5637" s="5">
        <v>136.327</v>
      </c>
      <c r="O5637" s="5">
        <v>601010</v>
      </c>
      <c r="P5637" s="3"/>
      <c r="Q5637" s="3"/>
    </row>
    <row r="5638" spans="1:17" x14ac:dyDescent="0.2">
      <c r="A5638" s="2">
        <v>2005</v>
      </c>
      <c r="B5638" s="1" t="s">
        <v>741</v>
      </c>
      <c r="C5638" s="2" t="s">
        <v>742</v>
      </c>
      <c r="D5638" s="2">
        <v>42.457999999999998</v>
      </c>
      <c r="E5638" s="2">
        <v>3616.2150000000001</v>
      </c>
      <c r="F5638" s="2">
        <v>1613.942</v>
      </c>
      <c r="G5638" s="2">
        <v>1739.2249999999999</v>
      </c>
      <c r="H5638" s="2">
        <v>1788.825</v>
      </c>
      <c r="I5638" s="2">
        <v>89.784999999999997</v>
      </c>
      <c r="J5638" s="2">
        <v>0</v>
      </c>
      <c r="K5638" s="2">
        <v>10.451000000000001</v>
      </c>
      <c r="L5638" s="2">
        <v>111.517</v>
      </c>
      <c r="M5638" s="2"/>
      <c r="N5638" s="2">
        <v>162.64699999999999</v>
      </c>
      <c r="O5638" s="2">
        <v>601010</v>
      </c>
      <c r="P5638" s="3"/>
      <c r="Q5638" s="3"/>
    </row>
    <row r="5639" spans="1:17" x14ac:dyDescent="0.2">
      <c r="A5639" s="5">
        <v>2006</v>
      </c>
      <c r="B5639" s="4" t="s">
        <v>741</v>
      </c>
      <c r="C5639" s="5" t="s">
        <v>742</v>
      </c>
      <c r="D5639" s="5">
        <v>34.045999999999999</v>
      </c>
      <c r="E5639" s="5">
        <v>3671.7849999999999</v>
      </c>
      <c r="F5639" s="5">
        <v>1575.386</v>
      </c>
      <c r="G5639" s="5">
        <v>1734.5719999999999</v>
      </c>
      <c r="H5639" s="5">
        <v>1853.317</v>
      </c>
      <c r="I5639" s="5">
        <v>108.002</v>
      </c>
      <c r="J5639" s="5">
        <v>0</v>
      </c>
      <c r="K5639" s="5">
        <v>10.582000000000001</v>
      </c>
      <c r="L5639" s="5">
        <v>177.499</v>
      </c>
      <c r="M5639" s="5">
        <v>11.772</v>
      </c>
      <c r="N5639" s="5">
        <v>218.511</v>
      </c>
      <c r="O5639" s="5">
        <v>601010</v>
      </c>
      <c r="P5639" s="3"/>
      <c r="Q5639" s="3"/>
    </row>
    <row r="5640" spans="1:17" x14ac:dyDescent="0.2">
      <c r="A5640" s="2">
        <v>2007</v>
      </c>
      <c r="B5640" s="1" t="s">
        <v>741</v>
      </c>
      <c r="C5640" s="2" t="s">
        <v>742</v>
      </c>
      <c r="D5640" s="2">
        <v>18.667999999999999</v>
      </c>
      <c r="E5640" s="2">
        <v>4143.0119999999997</v>
      </c>
      <c r="F5640" s="2">
        <v>2007.9749999999999</v>
      </c>
      <c r="G5640" s="2">
        <v>2194.2440000000001</v>
      </c>
      <c r="H5640" s="2">
        <v>1870.386</v>
      </c>
      <c r="I5640" s="2">
        <v>120.997</v>
      </c>
      <c r="J5640" s="2">
        <v>0</v>
      </c>
      <c r="K5640" s="2">
        <v>6.1390000000000002</v>
      </c>
      <c r="L5640" s="2">
        <v>186.155</v>
      </c>
      <c r="M5640" s="2">
        <v>3.597</v>
      </c>
      <c r="N5640" s="2">
        <v>203.65100000000001</v>
      </c>
      <c r="O5640" s="2">
        <v>601010</v>
      </c>
      <c r="P5640" s="3"/>
      <c r="Q5640" s="3"/>
    </row>
    <row r="5641" spans="1:17" x14ac:dyDescent="0.2">
      <c r="A5641" s="5">
        <v>2008</v>
      </c>
      <c r="B5641" s="4" t="s">
        <v>741</v>
      </c>
      <c r="C5641" s="5" t="s">
        <v>742</v>
      </c>
      <c r="D5641" s="5">
        <v>21.533000000000001</v>
      </c>
      <c r="E5641" s="5">
        <v>4142.375</v>
      </c>
      <c r="F5641" s="5">
        <v>2135.5709999999999</v>
      </c>
      <c r="G5641" s="5">
        <v>2380.0929999999998</v>
      </c>
      <c r="H5641" s="5">
        <v>1696.085</v>
      </c>
      <c r="I5641" s="5">
        <v>133.99</v>
      </c>
      <c r="J5641" s="5">
        <v>0</v>
      </c>
      <c r="K5641" s="5">
        <v>5.1520000000000001</v>
      </c>
      <c r="L5641" s="5">
        <v>112.756</v>
      </c>
      <c r="M5641" s="5">
        <v>-1.6</v>
      </c>
      <c r="N5641" s="5">
        <v>136.18799999999999</v>
      </c>
      <c r="O5641" s="5">
        <v>601010</v>
      </c>
      <c r="P5641" s="3"/>
      <c r="Q5641" s="3"/>
    </row>
    <row r="5642" spans="1:17" x14ac:dyDescent="0.2">
      <c r="A5642" s="2">
        <v>2009</v>
      </c>
      <c r="B5642" s="1" t="s">
        <v>741</v>
      </c>
      <c r="C5642" s="2" t="s">
        <v>742</v>
      </c>
      <c r="D5642" s="2">
        <v>99.477000000000004</v>
      </c>
      <c r="E5642" s="2">
        <v>3973.806</v>
      </c>
      <c r="F5642" s="2">
        <v>1886.38</v>
      </c>
      <c r="G5642" s="2">
        <v>2030.412</v>
      </c>
      <c r="H5642" s="2">
        <v>1875.1669999999999</v>
      </c>
      <c r="I5642" s="2">
        <v>132.06800000000001</v>
      </c>
      <c r="J5642" s="2">
        <v>0</v>
      </c>
      <c r="K5642" s="2">
        <v>3.9609999999999999</v>
      </c>
      <c r="L5642" s="2">
        <v>-36.756</v>
      </c>
      <c r="M5642" s="2">
        <v>1.883</v>
      </c>
      <c r="N5642" s="2">
        <v>-36.704000000000001</v>
      </c>
      <c r="O5642" s="2">
        <v>601010</v>
      </c>
      <c r="P5642" s="3"/>
      <c r="Q5642" s="3"/>
    </row>
    <row r="5643" spans="1:17" x14ac:dyDescent="0.2">
      <c r="A5643" s="5">
        <v>2010</v>
      </c>
      <c r="B5643" s="4" t="s">
        <v>741</v>
      </c>
      <c r="C5643" s="5" t="s">
        <v>742</v>
      </c>
      <c r="D5643" s="5">
        <v>22.46</v>
      </c>
      <c r="E5643" s="5">
        <v>3973.6480000000001</v>
      </c>
      <c r="F5643" s="5">
        <v>2094.4690000000001</v>
      </c>
      <c r="G5643" s="5">
        <v>2212.9879999999998</v>
      </c>
      <c r="H5643" s="5">
        <v>1701.4349999999999</v>
      </c>
      <c r="I5643" s="5">
        <v>132.79400000000001</v>
      </c>
      <c r="J5643" s="5">
        <v>0</v>
      </c>
      <c r="K5643" s="5">
        <v>4.1849999999999996</v>
      </c>
      <c r="L5643" s="5">
        <v>7.234</v>
      </c>
      <c r="M5643" s="5">
        <v>-1.333</v>
      </c>
      <c r="N5643" s="5">
        <v>12.013999999999999</v>
      </c>
      <c r="O5643" s="5">
        <v>601010</v>
      </c>
      <c r="P5643" s="3"/>
      <c r="Q5643" s="3"/>
    </row>
    <row r="5644" spans="1:17" x14ac:dyDescent="0.2">
      <c r="A5644" s="2">
        <v>2011</v>
      </c>
      <c r="B5644" s="1" t="s">
        <v>741</v>
      </c>
      <c r="C5644" s="2" t="s">
        <v>742</v>
      </c>
      <c r="D5644" s="2">
        <v>17.452000000000002</v>
      </c>
      <c r="E5644" s="2">
        <v>3987.0709999999999</v>
      </c>
      <c r="F5644" s="2">
        <v>1982.44</v>
      </c>
      <c r="G5644" s="2">
        <v>2117.4169999999999</v>
      </c>
      <c r="H5644" s="2">
        <v>1808.355</v>
      </c>
      <c r="I5644" s="2">
        <v>127.56699999999999</v>
      </c>
      <c r="J5644" s="2">
        <v>0</v>
      </c>
      <c r="K5644" s="2">
        <v>4.4180000000000001</v>
      </c>
      <c r="L5644" s="2">
        <v>51.643000000000001</v>
      </c>
      <c r="M5644" s="2">
        <v>2.9940000000000002</v>
      </c>
      <c r="N5644" s="2">
        <v>51.37</v>
      </c>
      <c r="O5644" s="2">
        <v>601010</v>
      </c>
      <c r="P5644" s="3"/>
      <c r="Q5644" s="3"/>
    </row>
    <row r="5645" spans="1:17" x14ac:dyDescent="0.2">
      <c r="A5645" s="5">
        <v>2012</v>
      </c>
      <c r="B5645" s="4" t="s">
        <v>741</v>
      </c>
      <c r="C5645" s="5" t="s">
        <v>742</v>
      </c>
      <c r="D5645" s="5">
        <v>28.821000000000002</v>
      </c>
      <c r="E5645" s="5">
        <v>3853.4580000000001</v>
      </c>
      <c r="F5645" s="5">
        <v>1941.8910000000001</v>
      </c>
      <c r="G5645" s="5">
        <v>2107.547</v>
      </c>
      <c r="H5645" s="5">
        <v>1730.7650000000001</v>
      </c>
      <c r="I5645" s="5">
        <v>126.982</v>
      </c>
      <c r="J5645" s="5">
        <v>0</v>
      </c>
      <c r="K5645" s="5">
        <v>0.34200000000000003</v>
      </c>
      <c r="L5645" s="5">
        <v>15.887</v>
      </c>
      <c r="M5645" s="5">
        <v>13.224</v>
      </c>
      <c r="N5645" s="5">
        <v>25.867000000000001</v>
      </c>
      <c r="O5645" s="5">
        <v>601010</v>
      </c>
      <c r="P5645" s="3"/>
      <c r="Q5645" s="3"/>
    </row>
    <row r="5646" spans="1:17" x14ac:dyDescent="0.2">
      <c r="A5646" s="2">
        <v>2013</v>
      </c>
      <c r="B5646" s="1" t="s">
        <v>741</v>
      </c>
      <c r="C5646" s="2" t="s">
        <v>742</v>
      </c>
      <c r="D5646" s="2">
        <v>116.88500000000001</v>
      </c>
      <c r="E5646" s="2">
        <v>3913.5160000000001</v>
      </c>
      <c r="F5646" s="2">
        <v>1854.6969999999999</v>
      </c>
      <c r="G5646" s="2">
        <v>2052.3820000000001</v>
      </c>
      <c r="H5646" s="2">
        <v>1843.354</v>
      </c>
      <c r="I5646" s="2">
        <v>116.687</v>
      </c>
      <c r="J5646" s="2">
        <v>0</v>
      </c>
      <c r="K5646" s="2">
        <v>1.36</v>
      </c>
      <c r="L5646" s="2">
        <v>86</v>
      </c>
      <c r="M5646" s="2">
        <v>0</v>
      </c>
      <c r="N5646" s="2">
        <v>149.804</v>
      </c>
      <c r="O5646" s="2">
        <v>601010</v>
      </c>
      <c r="P5646" s="3"/>
      <c r="Q5646" s="3"/>
    </row>
    <row r="5647" spans="1:17" x14ac:dyDescent="0.2">
      <c r="A5647" s="5">
        <v>2014</v>
      </c>
      <c r="B5647" s="4" t="s">
        <v>741</v>
      </c>
      <c r="C5647" s="5" t="s">
        <v>742</v>
      </c>
      <c r="D5647" s="5">
        <v>149.923</v>
      </c>
      <c r="E5647" s="5">
        <v>4197.17</v>
      </c>
      <c r="F5647" s="5">
        <v>2021.357</v>
      </c>
      <c r="G5647" s="5">
        <v>2260.6880000000001</v>
      </c>
      <c r="H5647" s="5">
        <v>1906.5920000000001</v>
      </c>
      <c r="I5647" s="5">
        <v>117.843</v>
      </c>
      <c r="J5647" s="5">
        <v>0</v>
      </c>
      <c r="K5647" s="5">
        <v>1.4570000000000001</v>
      </c>
      <c r="L5647" s="5">
        <v>187.851</v>
      </c>
      <c r="M5647" s="5">
        <v>-0.996</v>
      </c>
      <c r="N5647" s="5">
        <v>187.39</v>
      </c>
      <c r="O5647" s="5">
        <v>601010</v>
      </c>
      <c r="P5647" s="3"/>
      <c r="Q5647" s="3"/>
    </row>
    <row r="5648" spans="1:17" x14ac:dyDescent="0.2">
      <c r="A5648" s="2">
        <v>2015</v>
      </c>
      <c r="B5648" s="1" t="s">
        <v>741</v>
      </c>
      <c r="C5648" s="2" t="s">
        <v>742</v>
      </c>
      <c r="D5648" s="2">
        <v>69.715999999999994</v>
      </c>
      <c r="E5648" s="2">
        <v>4191.0739999999996</v>
      </c>
      <c r="F5648" s="2">
        <v>1872.4780000000001</v>
      </c>
      <c r="G5648" s="2">
        <v>2108.4540000000002</v>
      </c>
      <c r="H5648" s="2">
        <v>2054.1089999999999</v>
      </c>
      <c r="I5648" s="2">
        <v>110.95099999999999</v>
      </c>
      <c r="J5648" s="2">
        <v>0</v>
      </c>
      <c r="K5648" s="2">
        <v>2.4870000000000001</v>
      </c>
      <c r="L5648" s="2">
        <v>152.54300000000001</v>
      </c>
      <c r="M5648" s="2">
        <v>0</v>
      </c>
      <c r="N5648" s="2">
        <v>150.05600000000001</v>
      </c>
      <c r="O5648" s="2">
        <v>601010</v>
      </c>
      <c r="P5648" s="3"/>
      <c r="Q5648" s="3"/>
    </row>
    <row r="5649" spans="1:17" x14ac:dyDescent="0.2">
      <c r="A5649" s="5">
        <v>2016</v>
      </c>
      <c r="B5649" s="4" t="s">
        <v>741</v>
      </c>
      <c r="C5649" s="5" t="s">
        <v>742</v>
      </c>
      <c r="D5649" s="5">
        <v>46.466999999999999</v>
      </c>
      <c r="E5649" s="5">
        <v>4488.9059999999999</v>
      </c>
      <c r="F5649" s="5">
        <v>1642.42</v>
      </c>
      <c r="G5649" s="5">
        <v>1864.404</v>
      </c>
      <c r="H5649" s="5">
        <v>2591.3009999999999</v>
      </c>
      <c r="I5649" s="5">
        <v>95.373000000000005</v>
      </c>
      <c r="J5649" s="5">
        <v>0</v>
      </c>
      <c r="K5649" s="5">
        <v>2.0699999999999998</v>
      </c>
      <c r="L5649" s="5">
        <v>166.99199999999999</v>
      </c>
      <c r="M5649" s="5">
        <v>0</v>
      </c>
      <c r="N5649" s="5">
        <v>164.922</v>
      </c>
      <c r="O5649" s="5">
        <v>601010</v>
      </c>
      <c r="P5649" s="3"/>
      <c r="Q5649" s="3"/>
    </row>
    <row r="5650" spans="1:17" x14ac:dyDescent="0.2">
      <c r="A5650" s="2">
        <v>2017</v>
      </c>
      <c r="B5650" s="1" t="s">
        <v>741</v>
      </c>
      <c r="C5650" s="2" t="s">
        <v>742</v>
      </c>
      <c r="D5650" s="2">
        <v>81.043000000000006</v>
      </c>
      <c r="E5650" s="2">
        <v>11145.717000000001</v>
      </c>
      <c r="F5650" s="2">
        <v>3594.9769999999999</v>
      </c>
      <c r="G5650" s="2">
        <v>4412.6629999999996</v>
      </c>
      <c r="H5650" s="2">
        <v>6692.0519999999997</v>
      </c>
      <c r="I5650" s="2">
        <v>142.386</v>
      </c>
      <c r="J5650" s="2">
        <v>0</v>
      </c>
      <c r="K5650" s="2">
        <v>2.903</v>
      </c>
      <c r="L5650" s="2">
        <v>169.333</v>
      </c>
      <c r="M5650" s="2">
        <v>-9.6470000000000002</v>
      </c>
      <c r="N5650" s="2">
        <v>176.077</v>
      </c>
      <c r="O5650" s="2">
        <v>601010</v>
      </c>
      <c r="P5650" s="3"/>
      <c r="Q5650" s="3"/>
    </row>
    <row r="5651" spans="1:17" x14ac:dyDescent="0.2">
      <c r="A5651" s="5">
        <v>2018</v>
      </c>
      <c r="B5651" s="4" t="s">
        <v>741</v>
      </c>
      <c r="C5651" s="5" t="s">
        <v>742</v>
      </c>
      <c r="D5651" s="5">
        <v>76.540999999999997</v>
      </c>
      <c r="E5651" s="5">
        <v>10944.663</v>
      </c>
      <c r="F5651" s="5">
        <v>3715.212</v>
      </c>
      <c r="G5651" s="5">
        <v>4494.4949999999999</v>
      </c>
      <c r="H5651" s="5">
        <v>6397.97</v>
      </c>
      <c r="I5651" s="5">
        <v>156.70599999999999</v>
      </c>
      <c r="J5651" s="5">
        <v>0</v>
      </c>
      <c r="K5651" s="5">
        <v>3.198</v>
      </c>
      <c r="L5651" s="5">
        <v>252.84700000000001</v>
      </c>
      <c r="M5651" s="5">
        <v>0.52200000000000002</v>
      </c>
      <c r="N5651" s="5">
        <v>249.12700000000001</v>
      </c>
      <c r="O5651" s="5">
        <v>601010</v>
      </c>
      <c r="P5651" s="3"/>
      <c r="Q5651" s="3"/>
    </row>
    <row r="5652" spans="1:17" x14ac:dyDescent="0.2">
      <c r="A5652" s="2">
        <v>2019</v>
      </c>
      <c r="B5652" s="1" t="s">
        <v>741</v>
      </c>
      <c r="C5652" s="2" t="s">
        <v>742</v>
      </c>
      <c r="D5652" s="2">
        <v>152.411</v>
      </c>
      <c r="E5652" s="2">
        <v>11132.253000000001</v>
      </c>
      <c r="F5652" s="2">
        <v>4142.4620000000004</v>
      </c>
      <c r="G5652" s="2">
        <v>4842.2920000000004</v>
      </c>
      <c r="H5652" s="2">
        <v>6213.348</v>
      </c>
      <c r="I5652" s="2">
        <v>156.52500000000001</v>
      </c>
      <c r="J5652" s="2">
        <v>0</v>
      </c>
      <c r="K5652" s="2">
        <v>3.8279999999999998</v>
      </c>
      <c r="L5652" s="2">
        <v>244.50299999999999</v>
      </c>
      <c r="M5652" s="2">
        <v>1.2450000000000001</v>
      </c>
      <c r="N5652" s="2">
        <v>239.43</v>
      </c>
      <c r="O5652" s="2">
        <v>601010</v>
      </c>
      <c r="P5652" s="3"/>
      <c r="Q5652" s="3"/>
    </row>
    <row r="5653" spans="1:17" x14ac:dyDescent="0.2">
      <c r="A5653" s="5">
        <v>2004</v>
      </c>
      <c r="B5653" s="4" t="s">
        <v>743</v>
      </c>
      <c r="C5653" s="5" t="s">
        <v>744</v>
      </c>
      <c r="D5653" s="5">
        <v>295.98200000000003</v>
      </c>
      <c r="E5653" s="5">
        <v>473.108</v>
      </c>
      <c r="F5653" s="5">
        <v>200</v>
      </c>
      <c r="G5653" s="5">
        <v>290.565</v>
      </c>
      <c r="H5653" s="5">
        <v>182.54300000000001</v>
      </c>
      <c r="I5653" s="5">
        <v>12.175000000000001</v>
      </c>
      <c r="J5653" s="5"/>
      <c r="K5653" s="5">
        <v>0</v>
      </c>
      <c r="L5653" s="5">
        <v>41.698999999999998</v>
      </c>
      <c r="M5653" s="5">
        <v>0</v>
      </c>
      <c r="N5653" s="5">
        <v>41.698999999999998</v>
      </c>
      <c r="O5653" s="5">
        <v>352010</v>
      </c>
      <c r="P5653" s="3"/>
      <c r="Q5653" s="3"/>
    </row>
    <row r="5654" spans="1:17" x14ac:dyDescent="0.2">
      <c r="A5654" s="2">
        <v>2005</v>
      </c>
      <c r="B5654" s="1" t="s">
        <v>743</v>
      </c>
      <c r="C5654" s="2" t="s">
        <v>744</v>
      </c>
      <c r="D5654" s="2">
        <v>298.54500000000002</v>
      </c>
      <c r="E5654" s="2">
        <v>423.50099999999998</v>
      </c>
      <c r="F5654" s="2">
        <v>200</v>
      </c>
      <c r="G5654" s="2">
        <v>309.49900000000002</v>
      </c>
      <c r="H5654" s="2">
        <v>114.002</v>
      </c>
      <c r="I5654" s="2">
        <v>12.045999999999999</v>
      </c>
      <c r="J5654" s="2"/>
      <c r="K5654" s="2">
        <v>0</v>
      </c>
      <c r="L5654" s="2">
        <v>-95.445999999999998</v>
      </c>
      <c r="M5654" s="2">
        <v>0</v>
      </c>
      <c r="N5654" s="2">
        <v>-95.445999999999998</v>
      </c>
      <c r="O5654" s="2">
        <v>352010</v>
      </c>
      <c r="P5654" s="3"/>
      <c r="Q5654" s="3"/>
    </row>
    <row r="5655" spans="1:17" x14ac:dyDescent="0.2">
      <c r="A5655" s="5">
        <v>2006</v>
      </c>
      <c r="B5655" s="4" t="s">
        <v>743</v>
      </c>
      <c r="C5655" s="5" t="s">
        <v>744</v>
      </c>
      <c r="D5655" s="5">
        <v>459.27600000000001</v>
      </c>
      <c r="E5655" s="5">
        <v>585.09</v>
      </c>
      <c r="F5655" s="5">
        <v>200</v>
      </c>
      <c r="G5655" s="5">
        <v>368.46600000000001</v>
      </c>
      <c r="H5655" s="5">
        <v>216.624</v>
      </c>
      <c r="I5655" s="5">
        <v>12.042999999999999</v>
      </c>
      <c r="J5655" s="5"/>
      <c r="K5655" s="5">
        <v>0</v>
      </c>
      <c r="L5655" s="5">
        <v>-103.15</v>
      </c>
      <c r="M5655" s="5">
        <v>0</v>
      </c>
      <c r="N5655" s="5">
        <v>-102.337</v>
      </c>
      <c r="O5655" s="5">
        <v>352010</v>
      </c>
      <c r="P5655" s="3"/>
      <c r="Q5655" s="3"/>
    </row>
    <row r="5656" spans="1:17" x14ac:dyDescent="0.2">
      <c r="A5656" s="2">
        <v>2007</v>
      </c>
      <c r="B5656" s="1" t="s">
        <v>743</v>
      </c>
      <c r="C5656" s="2" t="s">
        <v>744</v>
      </c>
      <c r="D5656" s="2">
        <v>766.45699999999999</v>
      </c>
      <c r="E5656" s="2">
        <v>936.25800000000004</v>
      </c>
      <c r="F5656" s="2">
        <v>200</v>
      </c>
      <c r="G5656" s="2">
        <v>475.99099999999999</v>
      </c>
      <c r="H5656" s="2">
        <v>460.267</v>
      </c>
      <c r="I5656" s="2">
        <v>12.042999999999999</v>
      </c>
      <c r="J5656" s="2"/>
      <c r="K5656" s="2">
        <v>0</v>
      </c>
      <c r="L5656" s="2">
        <v>-105.6</v>
      </c>
      <c r="M5656" s="2">
        <v>0</v>
      </c>
      <c r="N5656" s="2">
        <v>-105.6</v>
      </c>
      <c r="O5656" s="2">
        <v>352010</v>
      </c>
      <c r="P5656" s="3"/>
      <c r="Q5656" s="3"/>
    </row>
    <row r="5657" spans="1:17" x14ac:dyDescent="0.2">
      <c r="A5657" s="5">
        <v>2008</v>
      </c>
      <c r="B5657" s="4" t="s">
        <v>743</v>
      </c>
      <c r="C5657" s="5" t="s">
        <v>744</v>
      </c>
      <c r="D5657" s="5">
        <v>474.75</v>
      </c>
      <c r="E5657" s="5">
        <v>670.03800000000001</v>
      </c>
      <c r="F5657" s="5">
        <v>0</v>
      </c>
      <c r="G5657" s="5">
        <v>251.18600000000001</v>
      </c>
      <c r="H5657" s="5">
        <v>418.85199999999998</v>
      </c>
      <c r="I5657" s="5">
        <v>7.7519999999999998</v>
      </c>
      <c r="J5657" s="5"/>
      <c r="K5657" s="5">
        <v>0</v>
      </c>
      <c r="L5657" s="5">
        <v>-80.358999999999995</v>
      </c>
      <c r="M5657" s="5">
        <v>2.351</v>
      </c>
      <c r="N5657" s="5">
        <v>-82.71</v>
      </c>
      <c r="O5657" s="5">
        <v>352010</v>
      </c>
      <c r="P5657" s="3"/>
      <c r="Q5657" s="3"/>
    </row>
    <row r="5658" spans="1:17" x14ac:dyDescent="0.2">
      <c r="A5658" s="2">
        <v>2009</v>
      </c>
      <c r="B5658" s="1" t="s">
        <v>743</v>
      </c>
      <c r="C5658" s="2" t="s">
        <v>744</v>
      </c>
      <c r="D5658" s="2">
        <v>341.33</v>
      </c>
      <c r="E5658" s="2">
        <v>741.202</v>
      </c>
      <c r="F5658" s="2">
        <v>109.02200000000001</v>
      </c>
      <c r="G5658" s="2">
        <v>344.44</v>
      </c>
      <c r="H5658" s="2">
        <v>396.762</v>
      </c>
      <c r="I5658" s="2">
        <v>2.8370000000000002</v>
      </c>
      <c r="J5658" s="2"/>
      <c r="K5658" s="2">
        <v>0</v>
      </c>
      <c r="L5658" s="2">
        <v>-71.951999999999998</v>
      </c>
      <c r="M5658" s="2">
        <v>-4.1219999999999999</v>
      </c>
      <c r="N5658" s="2">
        <v>-67.83</v>
      </c>
      <c r="O5658" s="2">
        <v>352010</v>
      </c>
      <c r="P5658" s="3"/>
      <c r="Q5658" s="3"/>
    </row>
    <row r="5659" spans="1:17" x14ac:dyDescent="0.2">
      <c r="A5659" s="5">
        <v>2010</v>
      </c>
      <c r="B5659" s="4" t="s">
        <v>743</v>
      </c>
      <c r="C5659" s="5" t="s">
        <v>744</v>
      </c>
      <c r="D5659" s="5">
        <v>249.36799999999999</v>
      </c>
      <c r="E5659" s="5">
        <v>1089.432</v>
      </c>
      <c r="F5659" s="5">
        <v>160.03</v>
      </c>
      <c r="G5659" s="5">
        <v>561.61699999999996</v>
      </c>
      <c r="H5659" s="5">
        <v>527.81500000000005</v>
      </c>
      <c r="I5659" s="5">
        <v>15.518000000000001</v>
      </c>
      <c r="J5659" s="5"/>
      <c r="K5659" s="5">
        <v>0</v>
      </c>
      <c r="L5659" s="5">
        <v>-104.468</v>
      </c>
      <c r="M5659" s="5">
        <v>0</v>
      </c>
      <c r="N5659" s="5">
        <v>-104.468</v>
      </c>
      <c r="O5659" s="5">
        <v>352010</v>
      </c>
      <c r="P5659" s="3"/>
      <c r="Q5659" s="3"/>
    </row>
    <row r="5660" spans="1:17" x14ac:dyDescent="0.2">
      <c r="A5660" s="2">
        <v>2011</v>
      </c>
      <c r="B5660" s="1" t="s">
        <v>743</v>
      </c>
      <c r="C5660" s="2" t="s">
        <v>744</v>
      </c>
      <c r="D5660" s="2">
        <v>526.94200000000001</v>
      </c>
      <c r="E5660" s="2">
        <v>1323.5830000000001</v>
      </c>
      <c r="F5660" s="2">
        <v>438.03899999999999</v>
      </c>
      <c r="G5660" s="2">
        <v>837.851</v>
      </c>
      <c r="H5660" s="2">
        <v>485.73200000000003</v>
      </c>
      <c r="I5660" s="2">
        <v>21.282</v>
      </c>
      <c r="J5660" s="2"/>
      <c r="K5660" s="2">
        <v>0</v>
      </c>
      <c r="L5660" s="2">
        <v>-222.892</v>
      </c>
      <c r="M5660" s="2">
        <v>-1.1319999999999999</v>
      </c>
      <c r="N5660" s="2">
        <v>-221.76</v>
      </c>
      <c r="O5660" s="2">
        <v>352010</v>
      </c>
      <c r="P5660" s="3"/>
      <c r="Q5660" s="3"/>
    </row>
    <row r="5661" spans="1:17" x14ac:dyDescent="0.2">
      <c r="A5661" s="5">
        <v>2012</v>
      </c>
      <c r="B5661" s="4" t="s">
        <v>743</v>
      </c>
      <c r="C5661" s="5" t="s">
        <v>744</v>
      </c>
      <c r="D5661" s="5">
        <v>308.09500000000003</v>
      </c>
      <c r="E5661" s="5">
        <v>2080.4899999999998</v>
      </c>
      <c r="F5661" s="5">
        <v>458.637</v>
      </c>
      <c r="G5661" s="5">
        <v>835.10500000000002</v>
      </c>
      <c r="H5661" s="5">
        <v>1245.385</v>
      </c>
      <c r="I5661" s="5">
        <v>45.304000000000002</v>
      </c>
      <c r="J5661" s="5"/>
      <c r="K5661" s="5">
        <v>0</v>
      </c>
      <c r="L5661" s="5">
        <v>414.42099999999999</v>
      </c>
      <c r="M5661" s="5">
        <v>-335.84800000000001</v>
      </c>
      <c r="N5661" s="5">
        <v>750.26900000000001</v>
      </c>
      <c r="O5661" s="5">
        <v>352010</v>
      </c>
      <c r="P5661" s="3"/>
      <c r="Q5661" s="3"/>
    </row>
    <row r="5662" spans="1:17" x14ac:dyDescent="0.2">
      <c r="A5662" s="2">
        <v>2013</v>
      </c>
      <c r="B5662" s="1" t="s">
        <v>743</v>
      </c>
      <c r="C5662" s="2" t="s">
        <v>744</v>
      </c>
      <c r="D5662" s="2">
        <v>693.98400000000004</v>
      </c>
      <c r="E5662" s="2">
        <v>2951.0129999999999</v>
      </c>
      <c r="F5662" s="2">
        <v>505.63799999999998</v>
      </c>
      <c r="G5662" s="2">
        <v>998.93700000000001</v>
      </c>
      <c r="H5662" s="2">
        <v>1952.076</v>
      </c>
      <c r="I5662" s="2">
        <v>46.436999999999998</v>
      </c>
      <c r="J5662" s="2"/>
      <c r="K5662" s="2">
        <v>0</v>
      </c>
      <c r="L5662" s="2">
        <v>713.36</v>
      </c>
      <c r="M5662" s="2">
        <v>288.99799999999999</v>
      </c>
      <c r="N5662" s="2">
        <v>424.36200000000002</v>
      </c>
      <c r="O5662" s="2">
        <v>352010</v>
      </c>
      <c r="P5662" s="3"/>
      <c r="Q5662" s="3"/>
    </row>
    <row r="5663" spans="1:17" x14ac:dyDescent="0.2">
      <c r="A5663" s="5">
        <v>2014</v>
      </c>
      <c r="B5663" s="4" t="s">
        <v>743</v>
      </c>
      <c r="C5663" s="5" t="s">
        <v>744</v>
      </c>
      <c r="D5663" s="5">
        <v>900.48</v>
      </c>
      <c r="E5663" s="5">
        <v>3871.8270000000002</v>
      </c>
      <c r="F5663" s="5">
        <v>459.06400000000002</v>
      </c>
      <c r="G5663" s="5">
        <v>1329.502</v>
      </c>
      <c r="H5663" s="5">
        <v>2542.3249999999998</v>
      </c>
      <c r="I5663" s="5">
        <v>37.372</v>
      </c>
      <c r="J5663" s="5"/>
      <c r="K5663" s="5">
        <v>0</v>
      </c>
      <c r="L5663" s="5">
        <v>775.74699999999996</v>
      </c>
      <c r="M5663" s="5">
        <v>427.673</v>
      </c>
      <c r="N5663" s="5">
        <v>348.07400000000001</v>
      </c>
      <c r="O5663" s="5">
        <v>352010</v>
      </c>
      <c r="P5663" s="3"/>
      <c r="Q5663" s="3"/>
    </row>
    <row r="5664" spans="1:17" x14ac:dyDescent="0.2">
      <c r="A5664" s="2">
        <v>2015</v>
      </c>
      <c r="B5664" s="1" t="s">
        <v>743</v>
      </c>
      <c r="C5664" s="2" t="s">
        <v>744</v>
      </c>
      <c r="D5664" s="2">
        <v>1045.223</v>
      </c>
      <c r="E5664" s="2">
        <v>5609.1319999999996</v>
      </c>
      <c r="F5664" s="2">
        <v>375.51</v>
      </c>
      <c r="G5664" s="2">
        <v>1954.2950000000001</v>
      </c>
      <c r="H5664" s="2">
        <v>3654.837</v>
      </c>
      <c r="I5664" s="2">
        <v>14.241</v>
      </c>
      <c r="J5664" s="2"/>
      <c r="K5664" s="2">
        <v>0</v>
      </c>
      <c r="L5664" s="2">
        <v>1225.097</v>
      </c>
      <c r="M5664" s="2">
        <v>589.04100000000005</v>
      </c>
      <c r="N5664" s="2">
        <v>636.05600000000004</v>
      </c>
      <c r="O5664" s="2">
        <v>352010</v>
      </c>
      <c r="P5664" s="3"/>
      <c r="Q5664" s="3"/>
    </row>
    <row r="5665" spans="1:17" x14ac:dyDescent="0.2">
      <c r="A5665" s="5">
        <v>2016</v>
      </c>
      <c r="B5665" s="4" t="s">
        <v>743</v>
      </c>
      <c r="C5665" s="5" t="s">
        <v>744</v>
      </c>
      <c r="D5665" s="5">
        <v>1038.684</v>
      </c>
      <c r="E5665" s="5">
        <v>6973.4660000000003</v>
      </c>
      <c r="F5665" s="5">
        <v>353.85199999999998</v>
      </c>
      <c r="G5665" s="5">
        <v>2524.221</v>
      </c>
      <c r="H5665" s="5">
        <v>4449.2449999999999</v>
      </c>
      <c r="I5665" s="5">
        <v>7.1950000000000003</v>
      </c>
      <c r="J5665" s="5"/>
      <c r="K5665" s="5">
        <v>0</v>
      </c>
      <c r="L5665" s="5">
        <v>1329.8150000000001</v>
      </c>
      <c r="M5665" s="5">
        <v>434.29300000000001</v>
      </c>
      <c r="N5665" s="5">
        <v>895.52200000000005</v>
      </c>
      <c r="O5665" s="5">
        <v>352010</v>
      </c>
      <c r="P5665" s="3"/>
      <c r="Q5665" s="3"/>
    </row>
    <row r="5666" spans="1:17" x14ac:dyDescent="0.2">
      <c r="A5666" s="2">
        <v>2017</v>
      </c>
      <c r="B5666" s="1" t="s">
        <v>743</v>
      </c>
      <c r="C5666" s="2" t="s">
        <v>744</v>
      </c>
      <c r="D5666" s="2">
        <v>1409.58</v>
      </c>
      <c r="E5666" s="2">
        <v>8764.2860000000001</v>
      </c>
      <c r="F5666" s="2">
        <v>703.45299999999997</v>
      </c>
      <c r="G5666" s="2">
        <v>2620.2080000000001</v>
      </c>
      <c r="H5666" s="2">
        <v>6144.0780000000004</v>
      </c>
      <c r="I5666" s="2">
        <v>25.119</v>
      </c>
      <c r="J5666" s="2"/>
      <c r="K5666" s="2">
        <v>0</v>
      </c>
      <c r="L5666" s="2">
        <v>2078.511</v>
      </c>
      <c r="M5666" s="2">
        <v>880</v>
      </c>
      <c r="N5666" s="2">
        <v>1198.511</v>
      </c>
      <c r="O5666" s="2">
        <v>352010</v>
      </c>
      <c r="P5666" s="3"/>
      <c r="Q5666" s="3"/>
    </row>
    <row r="5667" spans="1:17" x14ac:dyDescent="0.2">
      <c r="A5667" s="5">
        <v>2018</v>
      </c>
      <c r="B5667" s="4" t="s">
        <v>743</v>
      </c>
      <c r="C5667" s="5" t="s">
        <v>744</v>
      </c>
      <c r="D5667" s="5">
        <v>2809.9</v>
      </c>
      <c r="E5667" s="5">
        <v>11734.5</v>
      </c>
      <c r="F5667" s="5">
        <v>708.5</v>
      </c>
      <c r="G5667" s="5">
        <v>2977.2</v>
      </c>
      <c r="H5667" s="5">
        <v>8757.2999999999993</v>
      </c>
      <c r="I5667" s="5">
        <v>28.2</v>
      </c>
      <c r="J5667" s="5"/>
      <c r="K5667" s="5">
        <v>0</v>
      </c>
      <c r="L5667" s="5">
        <v>2553.5</v>
      </c>
      <c r="M5667" s="5">
        <v>109.1</v>
      </c>
      <c r="N5667" s="5">
        <v>2444.4</v>
      </c>
      <c r="O5667" s="5">
        <v>352010</v>
      </c>
      <c r="P5667" s="3"/>
      <c r="Q5667" s="3"/>
    </row>
    <row r="5668" spans="1:17" x14ac:dyDescent="0.2">
      <c r="A5668" s="2">
        <v>2019</v>
      </c>
      <c r="B5668" s="1" t="s">
        <v>743</v>
      </c>
      <c r="C5668" s="2" t="s">
        <v>744</v>
      </c>
      <c r="D5668" s="2">
        <v>3214.3</v>
      </c>
      <c r="E5668" s="2">
        <v>14805.2</v>
      </c>
      <c r="F5668" s="2">
        <v>713.9</v>
      </c>
      <c r="G5668" s="2">
        <v>3715.5</v>
      </c>
      <c r="H5668" s="2">
        <v>11089.7</v>
      </c>
      <c r="I5668" s="2">
        <v>30.2</v>
      </c>
      <c r="J5668" s="2"/>
      <c r="K5668" s="2">
        <v>0</v>
      </c>
      <c r="L5668" s="2">
        <v>2429.1</v>
      </c>
      <c r="M5668" s="2">
        <v>313.3</v>
      </c>
      <c r="N5668" s="2">
        <v>2115.8000000000002</v>
      </c>
      <c r="O5668" s="2">
        <v>352010</v>
      </c>
      <c r="P5668" s="3"/>
      <c r="Q5668" s="3"/>
    </row>
    <row r="5669" spans="1:17" x14ac:dyDescent="0.2">
      <c r="A5669" s="5">
        <v>2004</v>
      </c>
      <c r="B5669" s="4" t="s">
        <v>745</v>
      </c>
      <c r="C5669" s="5" t="s">
        <v>746</v>
      </c>
      <c r="D5669" s="5">
        <v>2685.98</v>
      </c>
      <c r="E5669" s="5">
        <v>84106.437999999995</v>
      </c>
      <c r="F5669" s="5"/>
      <c r="G5669" s="5">
        <v>73356.981</v>
      </c>
      <c r="H5669" s="5">
        <v>10749.457</v>
      </c>
      <c r="I5669" s="5"/>
      <c r="J5669" s="5"/>
      <c r="K5669" s="5">
        <v>0</v>
      </c>
      <c r="L5669" s="5">
        <v>1175.5820000000001</v>
      </c>
      <c r="M5669" s="5">
        <v>351.81700000000001</v>
      </c>
      <c r="N5669" s="5">
        <v>823.76499999999999</v>
      </c>
      <c r="O5669" s="5">
        <v>401010</v>
      </c>
      <c r="P5669" s="3"/>
      <c r="Q5669" s="3"/>
    </row>
    <row r="5670" spans="1:17" x14ac:dyDescent="0.2">
      <c r="A5670" s="2">
        <v>2005</v>
      </c>
      <c r="B5670" s="1" t="s">
        <v>745</v>
      </c>
      <c r="C5670" s="2" t="s">
        <v>746</v>
      </c>
      <c r="D5670" s="2">
        <v>3216.94</v>
      </c>
      <c r="E5670" s="2">
        <v>84785.600000000006</v>
      </c>
      <c r="F5670" s="2"/>
      <c r="G5670" s="2">
        <v>74171.316999999995</v>
      </c>
      <c r="H5670" s="2">
        <v>10614.282999999999</v>
      </c>
      <c r="I5670" s="2"/>
      <c r="J5670" s="2"/>
      <c r="K5670" s="2">
        <v>0</v>
      </c>
      <c r="L5670" s="2">
        <v>1422.095</v>
      </c>
      <c r="M5670" s="2">
        <v>421.55099999999999</v>
      </c>
      <c r="N5670" s="2">
        <v>1000.544</v>
      </c>
      <c r="O5670" s="2">
        <v>401010</v>
      </c>
      <c r="P5670" s="3"/>
      <c r="Q5670" s="3"/>
    </row>
    <row r="5671" spans="1:17" x14ac:dyDescent="0.2">
      <c r="A5671" s="5">
        <v>2006</v>
      </c>
      <c r="B5671" s="4" t="s">
        <v>745</v>
      </c>
      <c r="C5671" s="5" t="s">
        <v>746</v>
      </c>
      <c r="D5671" s="5">
        <v>4717.4179999999997</v>
      </c>
      <c r="E5671" s="5">
        <v>143369.02100000001</v>
      </c>
      <c r="F5671" s="5"/>
      <c r="G5671" s="5">
        <v>122667.567</v>
      </c>
      <c r="H5671" s="5">
        <v>20701.454000000002</v>
      </c>
      <c r="I5671" s="5"/>
      <c r="J5671" s="5"/>
      <c r="K5671" s="5">
        <v>0</v>
      </c>
      <c r="L5671" s="5">
        <v>1959.0150000000001</v>
      </c>
      <c r="M5671" s="5">
        <v>605.87</v>
      </c>
      <c r="N5671" s="5">
        <v>1353.145</v>
      </c>
      <c r="O5671" s="5">
        <v>401010</v>
      </c>
      <c r="P5671" s="3"/>
      <c r="Q5671" s="3"/>
    </row>
    <row r="5672" spans="1:17" x14ac:dyDescent="0.2">
      <c r="A5672" s="2">
        <v>2007</v>
      </c>
      <c r="B5672" s="1" t="s">
        <v>745</v>
      </c>
      <c r="C5672" s="2" t="s">
        <v>746</v>
      </c>
      <c r="D5672" s="2">
        <v>4929.241</v>
      </c>
      <c r="E5672" s="2">
        <v>141041.717</v>
      </c>
      <c r="F5672" s="2"/>
      <c r="G5672" s="2">
        <v>121218.68799999999</v>
      </c>
      <c r="H5672" s="2">
        <v>19823.028999999999</v>
      </c>
      <c r="I5672" s="2"/>
      <c r="J5672" s="2"/>
      <c r="K5672" s="2">
        <v>0</v>
      </c>
      <c r="L5672" s="2">
        <v>2038.85</v>
      </c>
      <c r="M5672" s="2">
        <v>645.68700000000001</v>
      </c>
      <c r="N5672" s="2">
        <v>1251.095</v>
      </c>
      <c r="O5672" s="2">
        <v>401010</v>
      </c>
      <c r="P5672" s="3"/>
      <c r="Q5672" s="3"/>
    </row>
    <row r="5673" spans="1:17" x14ac:dyDescent="0.2">
      <c r="A5673" s="5">
        <v>2008</v>
      </c>
      <c r="B5673" s="4" t="s">
        <v>745</v>
      </c>
      <c r="C5673" s="5" t="s">
        <v>746</v>
      </c>
      <c r="D5673" s="5">
        <v>10972.393</v>
      </c>
      <c r="E5673" s="5">
        <v>146247.81</v>
      </c>
      <c r="F5673" s="5"/>
      <c r="G5673" s="5">
        <v>129434.973</v>
      </c>
      <c r="H5673" s="5">
        <v>16812.837</v>
      </c>
      <c r="I5673" s="5"/>
      <c r="J5673" s="5"/>
      <c r="K5673" s="5">
        <v>0</v>
      </c>
      <c r="L5673" s="5">
        <v>-5932.4269999999997</v>
      </c>
      <c r="M5673" s="5">
        <v>-348.11399999999998</v>
      </c>
      <c r="N5673" s="5">
        <v>-5595.7740000000003</v>
      </c>
      <c r="O5673" s="5">
        <v>401010</v>
      </c>
      <c r="P5673" s="3"/>
      <c r="Q5673" s="3"/>
    </row>
    <row r="5674" spans="1:17" x14ac:dyDescent="0.2">
      <c r="A5674" s="2">
        <v>2009</v>
      </c>
      <c r="B5674" s="1" t="s">
        <v>745</v>
      </c>
      <c r="C5674" s="2" t="s">
        <v>746</v>
      </c>
      <c r="D5674" s="2">
        <v>8011</v>
      </c>
      <c r="E5674" s="2">
        <v>142318</v>
      </c>
      <c r="F5674" s="2"/>
      <c r="G5674" s="2">
        <v>124437</v>
      </c>
      <c r="H5674" s="2">
        <v>17881</v>
      </c>
      <c r="I5674" s="2"/>
      <c r="J5674" s="2"/>
      <c r="K5674" s="2">
        <v>0</v>
      </c>
      <c r="L5674" s="2">
        <v>-1202</v>
      </c>
      <c r="M5674" s="2">
        <v>-171</v>
      </c>
      <c r="N5674" s="2">
        <v>-1031</v>
      </c>
      <c r="O5674" s="2">
        <v>401010</v>
      </c>
      <c r="P5674" s="3"/>
      <c r="Q5674" s="3"/>
    </row>
    <row r="5675" spans="1:17" x14ac:dyDescent="0.2">
      <c r="A5675" s="5">
        <v>2010</v>
      </c>
      <c r="B5675" s="4" t="s">
        <v>745</v>
      </c>
      <c r="C5675" s="5" t="s">
        <v>746</v>
      </c>
      <c r="D5675" s="5">
        <v>6919</v>
      </c>
      <c r="E5675" s="5">
        <v>132351</v>
      </c>
      <c r="F5675" s="5"/>
      <c r="G5675" s="5">
        <v>115617</v>
      </c>
      <c r="H5675" s="5">
        <v>16734</v>
      </c>
      <c r="I5675" s="5"/>
      <c r="J5675" s="5"/>
      <c r="K5675" s="5">
        <v>0</v>
      </c>
      <c r="L5675" s="5">
        <v>-885</v>
      </c>
      <c r="M5675" s="5">
        <v>-346</v>
      </c>
      <c r="N5675" s="5">
        <v>-539</v>
      </c>
      <c r="O5675" s="5">
        <v>401010</v>
      </c>
      <c r="P5675" s="3"/>
      <c r="Q5675" s="3"/>
    </row>
    <row r="5676" spans="1:17" x14ac:dyDescent="0.2">
      <c r="A5676" s="2">
        <v>2011</v>
      </c>
      <c r="B5676" s="1" t="s">
        <v>745</v>
      </c>
      <c r="C5676" s="2" t="s">
        <v>746</v>
      </c>
      <c r="D5676" s="2">
        <v>7245</v>
      </c>
      <c r="E5676" s="2">
        <v>127050</v>
      </c>
      <c r="F5676" s="2"/>
      <c r="G5676" s="2">
        <v>110551</v>
      </c>
      <c r="H5676" s="2">
        <v>16499</v>
      </c>
      <c r="I5676" s="2"/>
      <c r="J5676" s="2"/>
      <c r="K5676" s="2">
        <v>0</v>
      </c>
      <c r="L5676" s="2">
        <v>161</v>
      </c>
      <c r="M5676" s="2">
        <v>-28</v>
      </c>
      <c r="N5676" s="2">
        <v>-215</v>
      </c>
      <c r="O5676" s="2">
        <v>401010</v>
      </c>
      <c r="P5676" s="3"/>
      <c r="Q5676" s="3"/>
    </row>
    <row r="5677" spans="1:17" x14ac:dyDescent="0.2">
      <c r="A5677" s="5">
        <v>2012</v>
      </c>
      <c r="B5677" s="4" t="s">
        <v>745</v>
      </c>
      <c r="C5677" s="5" t="s">
        <v>746</v>
      </c>
      <c r="D5677" s="5">
        <v>5489</v>
      </c>
      <c r="E5677" s="5">
        <v>121347</v>
      </c>
      <c r="F5677" s="5"/>
      <c r="G5677" s="5">
        <v>105848</v>
      </c>
      <c r="H5677" s="5">
        <v>15499</v>
      </c>
      <c r="I5677" s="5"/>
      <c r="J5677" s="5"/>
      <c r="K5677" s="5">
        <v>0</v>
      </c>
      <c r="L5677" s="5">
        <v>1661</v>
      </c>
      <c r="M5677" s="5">
        <v>482</v>
      </c>
      <c r="N5677" s="5">
        <v>1120</v>
      </c>
      <c r="O5677" s="5">
        <v>401010</v>
      </c>
      <c r="P5677" s="3"/>
      <c r="Q5677" s="3"/>
    </row>
    <row r="5678" spans="1:17" x14ac:dyDescent="0.2">
      <c r="A5678" s="2">
        <v>2013</v>
      </c>
      <c r="B5678" s="1" t="s">
        <v>745</v>
      </c>
      <c r="C5678" s="2" t="s">
        <v>746</v>
      </c>
      <c r="D5678" s="2">
        <v>5273</v>
      </c>
      <c r="E5678" s="2">
        <v>117396</v>
      </c>
      <c r="F5678" s="2"/>
      <c r="G5678" s="2">
        <v>101628</v>
      </c>
      <c r="H5678" s="2">
        <v>15768</v>
      </c>
      <c r="I5678" s="2"/>
      <c r="J5678" s="2"/>
      <c r="K5678" s="2">
        <v>0</v>
      </c>
      <c r="L5678" s="2">
        <v>1587</v>
      </c>
      <c r="M5678" s="2">
        <v>452</v>
      </c>
      <c r="N5678" s="2">
        <v>1122</v>
      </c>
      <c r="O5678" s="2">
        <v>401010</v>
      </c>
      <c r="P5678" s="3"/>
      <c r="Q5678" s="3"/>
    </row>
    <row r="5679" spans="1:17" x14ac:dyDescent="0.2">
      <c r="A5679" s="5">
        <v>2014</v>
      </c>
      <c r="B5679" s="4" t="s">
        <v>745</v>
      </c>
      <c r="C5679" s="5" t="s">
        <v>746</v>
      </c>
      <c r="D5679" s="5">
        <v>4004</v>
      </c>
      <c r="E5679" s="5">
        <v>119679</v>
      </c>
      <c r="F5679" s="5"/>
      <c r="G5679" s="5">
        <v>102690</v>
      </c>
      <c r="H5679" s="5">
        <v>16989</v>
      </c>
      <c r="I5679" s="5"/>
      <c r="J5679" s="5"/>
      <c r="K5679" s="5">
        <v>0</v>
      </c>
      <c r="L5679" s="5">
        <v>1599</v>
      </c>
      <c r="M5679" s="5">
        <v>457</v>
      </c>
      <c r="N5679" s="5">
        <v>1155</v>
      </c>
      <c r="O5679" s="5">
        <v>401010</v>
      </c>
      <c r="P5679" s="3"/>
      <c r="Q5679" s="3"/>
    </row>
    <row r="5680" spans="1:17" x14ac:dyDescent="0.2">
      <c r="A5680" s="2">
        <v>2015</v>
      </c>
      <c r="B5680" s="1" t="s">
        <v>745</v>
      </c>
      <c r="C5680" s="2" t="s">
        <v>746</v>
      </c>
      <c r="D5680" s="2">
        <v>5314</v>
      </c>
      <c r="E5680" s="2">
        <v>126050</v>
      </c>
      <c r="F5680" s="2"/>
      <c r="G5680" s="2">
        <v>109206</v>
      </c>
      <c r="H5680" s="2">
        <v>16844</v>
      </c>
      <c r="I5680" s="2"/>
      <c r="J5680" s="2"/>
      <c r="K5680" s="2">
        <v>0</v>
      </c>
      <c r="L5680" s="2">
        <v>1530</v>
      </c>
      <c r="M5680" s="2">
        <v>455</v>
      </c>
      <c r="N5680" s="2">
        <v>1062</v>
      </c>
      <c r="O5680" s="2">
        <v>401010</v>
      </c>
      <c r="P5680" s="3"/>
      <c r="Q5680" s="3"/>
    </row>
    <row r="5681" spans="1:17" x14ac:dyDescent="0.2">
      <c r="A5681" s="5">
        <v>2016</v>
      </c>
      <c r="B5681" s="4" t="s">
        <v>745</v>
      </c>
      <c r="C5681" s="5" t="s">
        <v>746</v>
      </c>
      <c r="D5681" s="5">
        <v>5451</v>
      </c>
      <c r="E5681" s="5">
        <v>125968</v>
      </c>
      <c r="F5681" s="5"/>
      <c r="G5681" s="5">
        <v>109304</v>
      </c>
      <c r="H5681" s="5">
        <v>16664</v>
      </c>
      <c r="I5681" s="5"/>
      <c r="J5681" s="5"/>
      <c r="K5681" s="5">
        <v>0</v>
      </c>
      <c r="L5681" s="5">
        <v>1672</v>
      </c>
      <c r="M5681" s="5">
        <v>514</v>
      </c>
      <c r="N5681" s="5">
        <v>1163</v>
      </c>
      <c r="O5681" s="5">
        <v>401010</v>
      </c>
      <c r="P5681" s="3"/>
      <c r="Q5681" s="3"/>
    </row>
    <row r="5682" spans="1:17" x14ac:dyDescent="0.2">
      <c r="A5682" s="2">
        <v>2017</v>
      </c>
      <c r="B5682" s="1" t="s">
        <v>745</v>
      </c>
      <c r="C5682" s="2" t="s">
        <v>746</v>
      </c>
      <c r="D5682" s="2">
        <v>3981</v>
      </c>
      <c r="E5682" s="2">
        <v>124294</v>
      </c>
      <c r="F5682" s="2"/>
      <c r="G5682" s="2">
        <v>108102</v>
      </c>
      <c r="H5682" s="2">
        <v>16192</v>
      </c>
      <c r="I5682" s="2"/>
      <c r="J5682" s="2"/>
      <c r="K5682" s="2">
        <v>0</v>
      </c>
      <c r="L5682" s="2">
        <v>1871</v>
      </c>
      <c r="M5682" s="2">
        <v>614</v>
      </c>
      <c r="N5682" s="2">
        <v>1263</v>
      </c>
      <c r="O5682" s="2">
        <v>401010</v>
      </c>
      <c r="P5682" s="3"/>
      <c r="Q5682" s="3"/>
    </row>
    <row r="5683" spans="1:17" x14ac:dyDescent="0.2">
      <c r="A5683" s="5">
        <v>2018</v>
      </c>
      <c r="B5683" s="4" t="s">
        <v>745</v>
      </c>
      <c r="C5683" s="5" t="s">
        <v>746</v>
      </c>
      <c r="D5683" s="5">
        <v>3538</v>
      </c>
      <c r="E5683" s="5">
        <v>125688</v>
      </c>
      <c r="F5683" s="5"/>
      <c r="G5683" s="5">
        <v>110598</v>
      </c>
      <c r="H5683" s="5">
        <v>15090</v>
      </c>
      <c r="I5683" s="5"/>
      <c r="J5683" s="5"/>
      <c r="K5683" s="5">
        <v>0</v>
      </c>
      <c r="L5683" s="5">
        <v>1955</v>
      </c>
      <c r="M5683" s="5">
        <v>387</v>
      </c>
      <c r="N5683" s="5">
        <v>1759</v>
      </c>
      <c r="O5683" s="5">
        <v>401010</v>
      </c>
      <c r="P5683" s="3"/>
      <c r="Q5683" s="3"/>
    </row>
    <row r="5684" spans="1:17" x14ac:dyDescent="0.2">
      <c r="A5684" s="2">
        <v>2019</v>
      </c>
      <c r="B5684" s="1" t="s">
        <v>745</v>
      </c>
      <c r="C5684" s="2" t="s">
        <v>746</v>
      </c>
      <c r="D5684" s="2">
        <v>4114</v>
      </c>
      <c r="E5684" s="2">
        <v>126240</v>
      </c>
      <c r="F5684" s="2"/>
      <c r="G5684" s="2">
        <v>109945</v>
      </c>
      <c r="H5684" s="2">
        <v>16295</v>
      </c>
      <c r="I5684" s="2"/>
      <c r="J5684" s="2"/>
      <c r="K5684" s="2"/>
      <c r="L5684" s="2">
        <v>1985</v>
      </c>
      <c r="M5684" s="2">
        <v>403</v>
      </c>
      <c r="N5684" s="2">
        <v>1582</v>
      </c>
      <c r="O5684" s="2">
        <v>401010</v>
      </c>
      <c r="P5684" s="3"/>
      <c r="Q5684" s="3"/>
    </row>
    <row r="5685" spans="1:17" x14ac:dyDescent="0.2">
      <c r="A5685" s="5">
        <v>2004</v>
      </c>
      <c r="B5685" s="4" t="s">
        <v>747</v>
      </c>
      <c r="C5685" s="5" t="s">
        <v>748</v>
      </c>
      <c r="D5685" s="5">
        <v>436.80900000000003</v>
      </c>
      <c r="E5685" s="5">
        <v>1198.6569999999999</v>
      </c>
      <c r="F5685" s="5">
        <v>2.343</v>
      </c>
      <c r="G5685" s="5">
        <v>286.78699999999998</v>
      </c>
      <c r="H5685" s="5">
        <v>911.87</v>
      </c>
      <c r="I5685" s="5">
        <v>1.2</v>
      </c>
      <c r="J5685" s="5">
        <v>4.97</v>
      </c>
      <c r="K5685" s="5">
        <v>0</v>
      </c>
      <c r="L5685" s="5">
        <v>234.66499999999999</v>
      </c>
      <c r="M5685" s="5">
        <v>94.061000000000007</v>
      </c>
      <c r="N5685" s="5">
        <v>140.60400000000001</v>
      </c>
      <c r="O5685" s="5">
        <v>202020</v>
      </c>
      <c r="P5685" s="3"/>
      <c r="Q5685" s="3"/>
    </row>
    <row r="5686" spans="1:17" x14ac:dyDescent="0.2">
      <c r="A5686" s="2">
        <v>2005</v>
      </c>
      <c r="B5686" s="1" t="s">
        <v>747</v>
      </c>
      <c r="C5686" s="2" t="s">
        <v>748</v>
      </c>
      <c r="D5686" s="2">
        <v>458.358</v>
      </c>
      <c r="E5686" s="2">
        <v>1318.6859999999999</v>
      </c>
      <c r="F5686" s="2">
        <v>3.0539999999999998</v>
      </c>
      <c r="G5686" s="2">
        <v>347.81299999999999</v>
      </c>
      <c r="H5686" s="2">
        <v>970.87300000000005</v>
      </c>
      <c r="I5686" s="2">
        <v>1.1000000000000001</v>
      </c>
      <c r="J5686" s="2">
        <v>12.048</v>
      </c>
      <c r="K5686" s="2">
        <v>0</v>
      </c>
      <c r="L5686" s="2">
        <v>392.17399999999998</v>
      </c>
      <c r="M5686" s="2">
        <v>154.304</v>
      </c>
      <c r="N5686" s="2">
        <v>237.87</v>
      </c>
      <c r="O5686" s="2">
        <v>202020</v>
      </c>
      <c r="P5686" s="3"/>
      <c r="Q5686" s="3"/>
    </row>
    <row r="5687" spans="1:17" x14ac:dyDescent="0.2">
      <c r="A5687" s="5">
        <v>2006</v>
      </c>
      <c r="B5687" s="4" t="s">
        <v>747</v>
      </c>
      <c r="C5687" s="5" t="s">
        <v>748</v>
      </c>
      <c r="D5687" s="5">
        <v>447.47899999999998</v>
      </c>
      <c r="E5687" s="5">
        <v>1459.021</v>
      </c>
      <c r="F5687" s="5">
        <v>4.194</v>
      </c>
      <c r="G5687" s="5">
        <v>416.35</v>
      </c>
      <c r="H5687" s="5">
        <v>1042.671</v>
      </c>
      <c r="I5687" s="5">
        <v>2.5</v>
      </c>
      <c r="J5687" s="5">
        <v>19.251999999999999</v>
      </c>
      <c r="K5687" s="5">
        <v>0</v>
      </c>
      <c r="L5687" s="5">
        <v>466.202</v>
      </c>
      <c r="M5687" s="5">
        <v>183.024</v>
      </c>
      <c r="N5687" s="5">
        <v>283.178</v>
      </c>
      <c r="O5687" s="5">
        <v>202020</v>
      </c>
      <c r="P5687" s="3"/>
      <c r="Q5687" s="3"/>
    </row>
    <row r="5688" spans="1:17" x14ac:dyDescent="0.2">
      <c r="A5688" s="2">
        <v>2007</v>
      </c>
      <c r="B5688" s="1" t="s">
        <v>747</v>
      </c>
      <c r="C5688" s="2" t="s">
        <v>748</v>
      </c>
      <c r="D5688" s="2">
        <v>310</v>
      </c>
      <c r="E5688" s="2">
        <v>1450.298</v>
      </c>
      <c r="F5688" s="2">
        <v>4.1230000000000002</v>
      </c>
      <c r="G5688" s="2">
        <v>466.24900000000002</v>
      </c>
      <c r="H5688" s="2">
        <v>984.04899999999998</v>
      </c>
      <c r="I5688" s="2">
        <v>4.0999999999999996</v>
      </c>
      <c r="J5688" s="2">
        <v>17.227</v>
      </c>
      <c r="K5688" s="2">
        <v>0</v>
      </c>
      <c r="L5688" s="2">
        <v>490.404</v>
      </c>
      <c r="M5688" s="2">
        <v>194.19200000000001</v>
      </c>
      <c r="N5688" s="2">
        <v>296.21199999999999</v>
      </c>
      <c r="O5688" s="2">
        <v>202020</v>
      </c>
      <c r="P5688" s="3"/>
      <c r="Q5688" s="3"/>
    </row>
    <row r="5689" spans="1:17" x14ac:dyDescent="0.2">
      <c r="A5689" s="5">
        <v>2008</v>
      </c>
      <c r="B5689" s="4" t="s">
        <v>747</v>
      </c>
      <c r="C5689" s="5" t="s">
        <v>748</v>
      </c>
      <c r="D5689" s="5">
        <v>354.75599999999997</v>
      </c>
      <c r="E5689" s="5">
        <v>1411.85</v>
      </c>
      <c r="F5689" s="5">
        <v>1.9970000000000001</v>
      </c>
      <c r="G5689" s="5">
        <v>427.96199999999999</v>
      </c>
      <c r="H5689" s="5">
        <v>983.88800000000003</v>
      </c>
      <c r="I5689" s="5">
        <v>5.3</v>
      </c>
      <c r="J5689" s="5">
        <v>10.461</v>
      </c>
      <c r="K5689" s="5">
        <v>0</v>
      </c>
      <c r="L5689" s="5">
        <v>419.27600000000001</v>
      </c>
      <c r="M5689" s="5">
        <v>169.095</v>
      </c>
      <c r="N5689" s="5">
        <v>250.18100000000001</v>
      </c>
      <c r="O5689" s="5">
        <v>202020</v>
      </c>
      <c r="P5689" s="3"/>
      <c r="Q5689" s="3"/>
    </row>
    <row r="5690" spans="1:17" x14ac:dyDescent="0.2">
      <c r="A5690" s="2">
        <v>2009</v>
      </c>
      <c r="B5690" s="1" t="s">
        <v>747</v>
      </c>
      <c r="C5690" s="2" t="s">
        <v>748</v>
      </c>
      <c r="D5690" s="2">
        <v>365.79399999999998</v>
      </c>
      <c r="E5690" s="2">
        <v>1283.5350000000001</v>
      </c>
      <c r="F5690" s="2">
        <v>1.8919999999999999</v>
      </c>
      <c r="G5690" s="2">
        <v>383.72500000000002</v>
      </c>
      <c r="H5690" s="2">
        <v>899.81</v>
      </c>
      <c r="I5690" s="2">
        <v>0.5</v>
      </c>
      <c r="J5690" s="2">
        <v>1.9430000000000001</v>
      </c>
      <c r="K5690" s="2">
        <v>0</v>
      </c>
      <c r="L5690" s="2">
        <v>66.763000000000005</v>
      </c>
      <c r="M5690" s="2">
        <v>29.5</v>
      </c>
      <c r="N5690" s="2">
        <v>37.262999999999998</v>
      </c>
      <c r="O5690" s="2">
        <v>202020</v>
      </c>
      <c r="P5690" s="3"/>
      <c r="Q5690" s="3"/>
    </row>
    <row r="5691" spans="1:17" x14ac:dyDescent="0.2">
      <c r="A5691" s="5">
        <v>2010</v>
      </c>
      <c r="B5691" s="4" t="s">
        <v>747</v>
      </c>
      <c r="C5691" s="5" t="s">
        <v>748</v>
      </c>
      <c r="D5691" s="5">
        <v>315.137</v>
      </c>
      <c r="E5691" s="5">
        <v>1273.9839999999999</v>
      </c>
      <c r="F5691" s="5">
        <v>1.7789999999999999</v>
      </c>
      <c r="G5691" s="5">
        <v>439.613</v>
      </c>
      <c r="H5691" s="5">
        <v>834.37099999999998</v>
      </c>
      <c r="I5691" s="5">
        <v>0.6</v>
      </c>
      <c r="J5691" s="5">
        <v>1.179</v>
      </c>
      <c r="K5691" s="5">
        <v>0</v>
      </c>
      <c r="L5691" s="5">
        <v>115.16800000000001</v>
      </c>
      <c r="M5691" s="5">
        <v>49.098999999999997</v>
      </c>
      <c r="N5691" s="5">
        <v>66.069000000000003</v>
      </c>
      <c r="O5691" s="5">
        <v>202020</v>
      </c>
      <c r="P5691" s="3"/>
      <c r="Q5691" s="3"/>
    </row>
    <row r="5692" spans="1:17" x14ac:dyDescent="0.2">
      <c r="A5692" s="2">
        <v>2011</v>
      </c>
      <c r="B5692" s="1" t="s">
        <v>747</v>
      </c>
      <c r="C5692" s="2" t="s">
        <v>748</v>
      </c>
      <c r="D5692" s="2">
        <v>279.33600000000001</v>
      </c>
      <c r="E5692" s="2">
        <v>1311.836</v>
      </c>
      <c r="F5692" s="2">
        <v>1.6559999999999999</v>
      </c>
      <c r="G5692" s="2">
        <v>511.33100000000002</v>
      </c>
      <c r="H5692" s="2">
        <v>800.505</v>
      </c>
      <c r="I5692" s="2"/>
      <c r="J5692" s="2"/>
      <c r="K5692" s="2">
        <v>0</v>
      </c>
      <c r="L5692" s="2">
        <v>250.21600000000001</v>
      </c>
      <c r="M5692" s="2">
        <v>100.294</v>
      </c>
      <c r="N5692" s="2">
        <v>149.922</v>
      </c>
      <c r="O5692" s="2">
        <v>202020</v>
      </c>
      <c r="P5692" s="3"/>
      <c r="Q5692" s="3"/>
    </row>
    <row r="5693" spans="1:17" x14ac:dyDescent="0.2">
      <c r="A5693" s="5">
        <v>2012</v>
      </c>
      <c r="B5693" s="4" t="s">
        <v>747</v>
      </c>
      <c r="C5693" s="5" t="s">
        <v>748</v>
      </c>
      <c r="D5693" s="5">
        <v>287.63499999999999</v>
      </c>
      <c r="E5693" s="5">
        <v>1381.271</v>
      </c>
      <c r="F5693" s="5">
        <v>1.5449999999999999</v>
      </c>
      <c r="G5693" s="5">
        <v>539.26</v>
      </c>
      <c r="H5693" s="5">
        <v>842.01099999999997</v>
      </c>
      <c r="I5693" s="5"/>
      <c r="J5693" s="5"/>
      <c r="K5693" s="5">
        <v>0</v>
      </c>
      <c r="L5693" s="5">
        <v>344.245</v>
      </c>
      <c r="M5693" s="5">
        <v>134.303</v>
      </c>
      <c r="N5693" s="5">
        <v>209.94200000000001</v>
      </c>
      <c r="O5693" s="5">
        <v>202020</v>
      </c>
      <c r="P5693" s="3"/>
      <c r="Q5693" s="3"/>
    </row>
    <row r="5694" spans="1:17" x14ac:dyDescent="0.2">
      <c r="A5694" s="2">
        <v>2013</v>
      </c>
      <c r="B5694" s="1" t="s">
        <v>747</v>
      </c>
      <c r="C5694" s="2" t="s">
        <v>748</v>
      </c>
      <c r="D5694" s="2">
        <v>275.76400000000001</v>
      </c>
      <c r="E5694" s="2">
        <v>1490.271</v>
      </c>
      <c r="F5694" s="2">
        <v>1.4279999999999999</v>
      </c>
      <c r="G5694" s="2">
        <v>570.62800000000004</v>
      </c>
      <c r="H5694" s="2">
        <v>919.64300000000003</v>
      </c>
      <c r="I5694" s="2"/>
      <c r="J5694" s="2"/>
      <c r="K5694" s="2">
        <v>0</v>
      </c>
      <c r="L5694" s="2">
        <v>397.57900000000001</v>
      </c>
      <c r="M5694" s="2">
        <v>145.38399999999999</v>
      </c>
      <c r="N5694" s="2">
        <v>252.19499999999999</v>
      </c>
      <c r="O5694" s="2">
        <v>202020</v>
      </c>
      <c r="P5694" s="3"/>
      <c r="Q5694" s="3"/>
    </row>
    <row r="5695" spans="1:17" x14ac:dyDescent="0.2">
      <c r="A5695" s="5">
        <v>2014</v>
      </c>
      <c r="B5695" s="4" t="s">
        <v>747</v>
      </c>
      <c r="C5695" s="5" t="s">
        <v>748</v>
      </c>
      <c r="D5695" s="5">
        <v>287.11900000000003</v>
      </c>
      <c r="E5695" s="5">
        <v>1647.2670000000001</v>
      </c>
      <c r="F5695" s="5">
        <v>1.2989999999999999</v>
      </c>
      <c r="G5695" s="5">
        <v>667.40899999999999</v>
      </c>
      <c r="H5695" s="5">
        <v>979.85799999999995</v>
      </c>
      <c r="I5695" s="5"/>
      <c r="J5695" s="5"/>
      <c r="K5695" s="5">
        <v>0</v>
      </c>
      <c r="L5695" s="5">
        <v>497.34899999999999</v>
      </c>
      <c r="M5695" s="5">
        <v>191.42099999999999</v>
      </c>
      <c r="N5695" s="5">
        <v>305.928</v>
      </c>
      <c r="O5695" s="5">
        <v>202020</v>
      </c>
      <c r="P5695" s="3"/>
      <c r="Q5695" s="3"/>
    </row>
    <row r="5696" spans="1:17" x14ac:dyDescent="0.2">
      <c r="A5696" s="2">
        <v>2015</v>
      </c>
      <c r="B5696" s="1" t="s">
        <v>747</v>
      </c>
      <c r="C5696" s="2" t="s">
        <v>748</v>
      </c>
      <c r="D5696" s="2">
        <v>224.577</v>
      </c>
      <c r="E5696" s="2">
        <v>1702.96</v>
      </c>
      <c r="F5696" s="2">
        <v>1.1599999999999999</v>
      </c>
      <c r="G5696" s="2">
        <v>699.17899999999997</v>
      </c>
      <c r="H5696" s="2">
        <v>1003.7809999999999</v>
      </c>
      <c r="I5696" s="2"/>
      <c r="J5696" s="2"/>
      <c r="K5696" s="2">
        <v>0</v>
      </c>
      <c r="L5696" s="2">
        <v>581.03</v>
      </c>
      <c r="M5696" s="2">
        <v>223.23400000000001</v>
      </c>
      <c r="N5696" s="2">
        <v>357.79599999999999</v>
      </c>
      <c r="O5696" s="2">
        <v>202020</v>
      </c>
      <c r="P5696" s="3"/>
      <c r="Q5696" s="3"/>
    </row>
    <row r="5697" spans="1:17" x14ac:dyDescent="0.2">
      <c r="A5697" s="5">
        <v>2016</v>
      </c>
      <c r="B5697" s="4" t="s">
        <v>747</v>
      </c>
      <c r="C5697" s="5" t="s">
        <v>748</v>
      </c>
      <c r="D5697" s="5">
        <v>260.20100000000002</v>
      </c>
      <c r="E5697" s="5">
        <v>1777.971</v>
      </c>
      <c r="F5697" s="5">
        <v>1.0069999999999999</v>
      </c>
      <c r="G5697" s="5">
        <v>691.37199999999996</v>
      </c>
      <c r="H5697" s="5">
        <v>1086.5989999999999</v>
      </c>
      <c r="I5697" s="5"/>
      <c r="J5697" s="5"/>
      <c r="K5697" s="5">
        <v>0</v>
      </c>
      <c r="L5697" s="5">
        <v>554.11</v>
      </c>
      <c r="M5697" s="5">
        <v>210.721</v>
      </c>
      <c r="N5697" s="5">
        <v>343.38900000000001</v>
      </c>
      <c r="O5697" s="5">
        <v>202020</v>
      </c>
      <c r="P5697" s="3"/>
      <c r="Q5697" s="3"/>
    </row>
    <row r="5698" spans="1:17" x14ac:dyDescent="0.2">
      <c r="A5698" s="2">
        <v>2017</v>
      </c>
      <c r="B5698" s="1" t="s">
        <v>747</v>
      </c>
      <c r="C5698" s="2" t="s">
        <v>748</v>
      </c>
      <c r="D5698" s="2">
        <v>294.75299999999999</v>
      </c>
      <c r="E5698" s="2">
        <v>1867.454</v>
      </c>
      <c r="F5698" s="2">
        <v>0.84</v>
      </c>
      <c r="G5698" s="2">
        <v>762.18899999999996</v>
      </c>
      <c r="H5698" s="2">
        <v>1105.2650000000001</v>
      </c>
      <c r="I5698" s="2"/>
      <c r="J5698" s="2"/>
      <c r="K5698" s="2">
        <v>0</v>
      </c>
      <c r="L5698" s="2">
        <v>517.51599999999996</v>
      </c>
      <c r="M5698" s="2">
        <v>226.93199999999999</v>
      </c>
      <c r="N5698" s="2">
        <v>290.584</v>
      </c>
      <c r="O5698" s="2">
        <v>202020</v>
      </c>
      <c r="P5698" s="3"/>
      <c r="Q5698" s="3"/>
    </row>
    <row r="5699" spans="1:17" x14ac:dyDescent="0.2">
      <c r="A5699" s="5">
        <v>2018</v>
      </c>
      <c r="B5699" s="4" t="s">
        <v>747</v>
      </c>
      <c r="C5699" s="5" t="s">
        <v>748</v>
      </c>
      <c r="D5699" s="5">
        <v>276.57900000000001</v>
      </c>
      <c r="E5699" s="5">
        <v>1903.097</v>
      </c>
      <c r="F5699" s="5">
        <v>0.65700000000000003</v>
      </c>
      <c r="G5699" s="5">
        <v>839.899</v>
      </c>
      <c r="H5699" s="5">
        <v>1063.1980000000001</v>
      </c>
      <c r="I5699" s="5"/>
      <c r="J5699" s="5"/>
      <c r="K5699" s="5">
        <v>0</v>
      </c>
      <c r="L5699" s="5">
        <v>591.60199999999998</v>
      </c>
      <c r="M5699" s="5">
        <v>157.31399999999999</v>
      </c>
      <c r="N5699" s="5">
        <v>434.28800000000001</v>
      </c>
      <c r="O5699" s="5">
        <v>202020</v>
      </c>
      <c r="P5699" s="3"/>
      <c r="Q5699" s="3"/>
    </row>
    <row r="5700" spans="1:17" x14ac:dyDescent="0.2">
      <c r="A5700" s="2">
        <v>2019</v>
      </c>
      <c r="B5700" s="1" t="s">
        <v>747</v>
      </c>
      <c r="C5700" s="2" t="s">
        <v>748</v>
      </c>
      <c r="D5700" s="2">
        <v>270.47800000000001</v>
      </c>
      <c r="E5700" s="2">
        <v>2311.4079999999999</v>
      </c>
      <c r="F5700" s="2">
        <v>273.82600000000002</v>
      </c>
      <c r="G5700" s="2">
        <v>1167.7249999999999</v>
      </c>
      <c r="H5700" s="2">
        <v>1143.683</v>
      </c>
      <c r="I5700" s="2"/>
      <c r="J5700" s="2"/>
      <c r="K5700" s="2">
        <v>0</v>
      </c>
      <c r="L5700" s="2">
        <v>625.51499999999999</v>
      </c>
      <c r="M5700" s="2">
        <v>171.08199999999999</v>
      </c>
      <c r="N5700" s="2">
        <v>454.43299999999999</v>
      </c>
      <c r="O5700" s="2">
        <v>202020</v>
      </c>
      <c r="P5700" s="3"/>
      <c r="Q5700" s="3"/>
    </row>
    <row r="5701" spans="1:17" x14ac:dyDescent="0.2">
      <c r="A5701" s="5">
        <v>2004</v>
      </c>
      <c r="B5701" s="4" t="s">
        <v>749</v>
      </c>
      <c r="C5701" s="5" t="s">
        <v>750</v>
      </c>
      <c r="D5701" s="5">
        <v>2879.6909999999998</v>
      </c>
      <c r="E5701" s="5">
        <v>7621.8459999999995</v>
      </c>
      <c r="F5701" s="5">
        <v>132.27600000000001</v>
      </c>
      <c r="G5701" s="5">
        <v>6535.26</v>
      </c>
      <c r="H5701" s="5">
        <v>1065.213</v>
      </c>
      <c r="I5701" s="5">
        <v>41.762999999999998</v>
      </c>
      <c r="J5701" s="5">
        <v>0</v>
      </c>
      <c r="K5701" s="5"/>
      <c r="L5701" s="5">
        <v>204.12100000000001</v>
      </c>
      <c r="M5701" s="5">
        <v>76.546000000000006</v>
      </c>
      <c r="N5701" s="5">
        <v>127.575</v>
      </c>
      <c r="O5701" s="5">
        <v>402030</v>
      </c>
      <c r="P5701" s="3"/>
      <c r="Q5701" s="3"/>
    </row>
    <row r="5702" spans="1:17" x14ac:dyDescent="0.2">
      <c r="A5702" s="2">
        <v>2005</v>
      </c>
      <c r="B5702" s="1" t="s">
        <v>749</v>
      </c>
      <c r="C5702" s="2" t="s">
        <v>750</v>
      </c>
      <c r="D5702" s="2">
        <v>3381.84</v>
      </c>
      <c r="E5702" s="2">
        <v>8358.7690000000002</v>
      </c>
      <c r="F5702" s="2">
        <v>285.904</v>
      </c>
      <c r="G5702" s="2">
        <v>7025.915</v>
      </c>
      <c r="H5702" s="2">
        <v>1241.8230000000001</v>
      </c>
      <c r="I5702" s="2">
        <v>99.171000000000006</v>
      </c>
      <c r="J5702" s="2">
        <v>0</v>
      </c>
      <c r="K5702" s="2">
        <v>-2.5179999999999998</v>
      </c>
      <c r="L5702" s="2">
        <v>245.453</v>
      </c>
      <c r="M5702" s="2">
        <v>96.924999999999997</v>
      </c>
      <c r="N5702" s="2">
        <v>151.04599999999999</v>
      </c>
      <c r="O5702" s="2">
        <v>402030</v>
      </c>
      <c r="P5702" s="3"/>
      <c r="Q5702" s="3"/>
    </row>
    <row r="5703" spans="1:17" x14ac:dyDescent="0.2">
      <c r="A5703" s="5">
        <v>2006</v>
      </c>
      <c r="B5703" s="4" t="s">
        <v>749</v>
      </c>
      <c r="C5703" s="5" t="s">
        <v>750</v>
      </c>
      <c r="D5703" s="5">
        <v>4639.2340000000004</v>
      </c>
      <c r="E5703" s="5">
        <v>11516.65</v>
      </c>
      <c r="F5703" s="5">
        <v>322.245</v>
      </c>
      <c r="G5703" s="5">
        <v>9897.8700000000008</v>
      </c>
      <c r="H5703" s="5">
        <v>1463.8689999999999</v>
      </c>
      <c r="I5703" s="5">
        <v>234.48400000000001</v>
      </c>
      <c r="J5703" s="5">
        <v>0</v>
      </c>
      <c r="K5703" s="5">
        <v>-8.1590000000000007</v>
      </c>
      <c r="L5703" s="5">
        <v>333.90699999999998</v>
      </c>
      <c r="M5703" s="5">
        <v>127.724</v>
      </c>
      <c r="N5703" s="5">
        <v>214.34200000000001</v>
      </c>
      <c r="O5703" s="5">
        <v>402030</v>
      </c>
      <c r="P5703" s="3"/>
      <c r="Q5703" s="3"/>
    </row>
    <row r="5704" spans="1:17" x14ac:dyDescent="0.2">
      <c r="A5704" s="2">
        <v>2007</v>
      </c>
      <c r="B5704" s="1" t="s">
        <v>749</v>
      </c>
      <c r="C5704" s="2" t="s">
        <v>750</v>
      </c>
      <c r="D5704" s="2">
        <v>6104.03</v>
      </c>
      <c r="E5704" s="2">
        <v>16254.168</v>
      </c>
      <c r="F5704" s="2">
        <v>231.434</v>
      </c>
      <c r="G5704" s="2">
        <v>14266.683999999999</v>
      </c>
      <c r="H5704" s="2">
        <v>1757.8140000000001</v>
      </c>
      <c r="I5704" s="2">
        <v>308.90199999999999</v>
      </c>
      <c r="J5704" s="2">
        <v>0</v>
      </c>
      <c r="K5704" s="2">
        <v>-9.7270000000000003</v>
      </c>
      <c r="L5704" s="2">
        <v>382.49700000000001</v>
      </c>
      <c r="M5704" s="2">
        <v>141.79400000000001</v>
      </c>
      <c r="N5704" s="2">
        <v>250.43</v>
      </c>
      <c r="O5704" s="2">
        <v>402030</v>
      </c>
      <c r="P5704" s="3"/>
      <c r="Q5704" s="3"/>
    </row>
    <row r="5705" spans="1:17" x14ac:dyDescent="0.2">
      <c r="A5705" s="5">
        <v>2008</v>
      </c>
      <c r="B5705" s="4" t="s">
        <v>749</v>
      </c>
      <c r="C5705" s="5" t="s">
        <v>750</v>
      </c>
      <c r="D5705" s="5">
        <v>8564.2139999999999</v>
      </c>
      <c r="E5705" s="5">
        <v>20731.859</v>
      </c>
      <c r="F5705" s="5">
        <v>214.78800000000001</v>
      </c>
      <c r="G5705" s="5">
        <v>18610.632000000001</v>
      </c>
      <c r="H5705" s="5">
        <v>1883.905</v>
      </c>
      <c r="I5705" s="5">
        <v>207.196</v>
      </c>
      <c r="J5705" s="5">
        <v>0</v>
      </c>
      <c r="K5705" s="5">
        <v>-4.306</v>
      </c>
      <c r="L5705" s="5">
        <v>382.548</v>
      </c>
      <c r="M5705" s="5">
        <v>151.77600000000001</v>
      </c>
      <c r="N5705" s="5">
        <v>235.078</v>
      </c>
      <c r="O5705" s="5">
        <v>402030</v>
      </c>
      <c r="P5705" s="3"/>
      <c r="Q5705" s="3"/>
    </row>
    <row r="5706" spans="1:17" x14ac:dyDescent="0.2">
      <c r="A5706" s="2">
        <v>2009</v>
      </c>
      <c r="B5706" s="1" t="s">
        <v>749</v>
      </c>
      <c r="C5706" s="2" t="s">
        <v>750</v>
      </c>
      <c r="D5706" s="2">
        <v>7006.3310000000001</v>
      </c>
      <c r="E5706" s="2">
        <v>18226.727999999999</v>
      </c>
      <c r="F5706" s="2">
        <v>493.27800000000002</v>
      </c>
      <c r="G5706" s="2">
        <v>15993.589</v>
      </c>
      <c r="H5706" s="2">
        <v>2032.463</v>
      </c>
      <c r="I5706" s="2">
        <v>32.93</v>
      </c>
      <c r="J5706" s="2">
        <v>0</v>
      </c>
      <c r="K5706" s="2">
        <v>-12.372999999999999</v>
      </c>
      <c r="L5706" s="2">
        <v>236.40100000000001</v>
      </c>
      <c r="M5706" s="2">
        <v>96.024000000000001</v>
      </c>
      <c r="N5706" s="2">
        <v>152.75</v>
      </c>
      <c r="O5706" s="2">
        <v>402030</v>
      </c>
      <c r="P5706" s="3"/>
      <c r="Q5706" s="3"/>
    </row>
    <row r="5707" spans="1:17" x14ac:dyDescent="0.2">
      <c r="A5707" s="5">
        <v>2010</v>
      </c>
      <c r="B5707" s="4" t="s">
        <v>749</v>
      </c>
      <c r="C5707" s="5" t="s">
        <v>750</v>
      </c>
      <c r="D5707" s="5">
        <v>6795.0940000000001</v>
      </c>
      <c r="E5707" s="5">
        <v>17883.080999999998</v>
      </c>
      <c r="F5707" s="5">
        <v>432.428</v>
      </c>
      <c r="G5707" s="5">
        <v>15286.213</v>
      </c>
      <c r="H5707" s="5">
        <v>2302.8159999999998</v>
      </c>
      <c r="I5707" s="5">
        <v>46.808</v>
      </c>
      <c r="J5707" s="5">
        <v>0</v>
      </c>
      <c r="K5707" s="5">
        <v>-5.7640000000000002</v>
      </c>
      <c r="L5707" s="5">
        <v>356.14400000000001</v>
      </c>
      <c r="M5707" s="5">
        <v>133.625</v>
      </c>
      <c r="N5707" s="5">
        <v>228.28299999999999</v>
      </c>
      <c r="O5707" s="5">
        <v>402030</v>
      </c>
      <c r="P5707" s="3"/>
      <c r="Q5707" s="3"/>
    </row>
    <row r="5708" spans="1:17" x14ac:dyDescent="0.2">
      <c r="A5708" s="2">
        <v>2011</v>
      </c>
      <c r="B5708" s="1" t="s">
        <v>749</v>
      </c>
      <c r="C5708" s="2" t="s">
        <v>750</v>
      </c>
      <c r="D5708" s="2">
        <v>6478.107</v>
      </c>
      <c r="E5708" s="2">
        <v>18006.994999999999</v>
      </c>
      <c r="F5708" s="2">
        <v>711.95</v>
      </c>
      <c r="G5708" s="2">
        <v>15095.15</v>
      </c>
      <c r="H5708" s="2">
        <v>2587.6190000000001</v>
      </c>
      <c r="I5708" s="2">
        <v>53.286999999999999</v>
      </c>
      <c r="J5708" s="2">
        <v>0</v>
      </c>
      <c r="K5708" s="2">
        <v>-10.502000000000001</v>
      </c>
      <c r="L5708" s="2">
        <v>450.745</v>
      </c>
      <c r="M5708" s="2">
        <v>182.89400000000001</v>
      </c>
      <c r="N5708" s="2">
        <v>278.35300000000001</v>
      </c>
      <c r="O5708" s="2">
        <v>402030</v>
      </c>
      <c r="P5708" s="3"/>
      <c r="Q5708" s="3"/>
    </row>
    <row r="5709" spans="1:17" x14ac:dyDescent="0.2">
      <c r="A5709" s="5">
        <v>2012</v>
      </c>
      <c r="B5709" s="4" t="s">
        <v>749</v>
      </c>
      <c r="C5709" s="5" t="s">
        <v>750</v>
      </c>
      <c r="D5709" s="5">
        <v>5493.0829999999996</v>
      </c>
      <c r="E5709" s="5">
        <v>21160.264999999999</v>
      </c>
      <c r="F5709" s="5">
        <v>1410.806</v>
      </c>
      <c r="G5709" s="5">
        <v>17479.983</v>
      </c>
      <c r="H5709" s="5">
        <v>3268.94</v>
      </c>
      <c r="I5709" s="5">
        <v>81.885000000000005</v>
      </c>
      <c r="J5709" s="5">
        <v>0</v>
      </c>
      <c r="K5709" s="5">
        <v>-3.6040000000000001</v>
      </c>
      <c r="L5709" s="5">
        <v>467.92099999999999</v>
      </c>
      <c r="M5709" s="5">
        <v>175.65600000000001</v>
      </c>
      <c r="N5709" s="5">
        <v>295.86900000000003</v>
      </c>
      <c r="O5709" s="5">
        <v>402030</v>
      </c>
      <c r="P5709" s="3"/>
      <c r="Q5709" s="3"/>
    </row>
    <row r="5710" spans="1:17" x14ac:dyDescent="0.2">
      <c r="A5710" s="2">
        <v>2013</v>
      </c>
      <c r="B5710" s="1" t="s">
        <v>749</v>
      </c>
      <c r="C5710" s="2" t="s">
        <v>750</v>
      </c>
      <c r="D5710" s="2">
        <v>7496.9679999999998</v>
      </c>
      <c r="E5710" s="2">
        <v>23186.121999999999</v>
      </c>
      <c r="F5710" s="2">
        <v>1262.4459999999999</v>
      </c>
      <c r="G5710" s="2">
        <v>19187.785</v>
      </c>
      <c r="H5710" s="2">
        <v>3662.924</v>
      </c>
      <c r="I5710" s="2">
        <v>101.339</v>
      </c>
      <c r="J5710" s="2">
        <v>0</v>
      </c>
      <c r="K5710" s="2">
        <v>29.722999999999999</v>
      </c>
      <c r="L5710" s="2">
        <v>593.91</v>
      </c>
      <c r="M5710" s="2">
        <v>197.03299999999999</v>
      </c>
      <c r="N5710" s="2">
        <v>367.154</v>
      </c>
      <c r="O5710" s="2">
        <v>402030</v>
      </c>
      <c r="P5710" s="3"/>
      <c r="Q5710" s="3"/>
    </row>
    <row r="5711" spans="1:17" x14ac:dyDescent="0.2">
      <c r="A5711" s="5">
        <v>2014</v>
      </c>
      <c r="B5711" s="4" t="s">
        <v>749</v>
      </c>
      <c r="C5711" s="5" t="s">
        <v>750</v>
      </c>
      <c r="D5711" s="5">
        <v>5284.8</v>
      </c>
      <c r="E5711" s="5">
        <v>23325.651999999998</v>
      </c>
      <c r="F5711" s="5">
        <v>1739.9290000000001</v>
      </c>
      <c r="G5711" s="5">
        <v>18892.396000000001</v>
      </c>
      <c r="H5711" s="5">
        <v>4141.2359999999999</v>
      </c>
      <c r="I5711" s="5">
        <v>96.132000000000005</v>
      </c>
      <c r="J5711" s="5">
        <v>0</v>
      </c>
      <c r="K5711" s="5">
        <v>-32.097000000000001</v>
      </c>
      <c r="L5711" s="5">
        <v>715.94799999999998</v>
      </c>
      <c r="M5711" s="5">
        <v>267.79700000000003</v>
      </c>
      <c r="N5711" s="5">
        <v>480.24799999999999</v>
      </c>
      <c r="O5711" s="5">
        <v>402030</v>
      </c>
      <c r="P5711" s="3"/>
      <c r="Q5711" s="3"/>
    </row>
    <row r="5712" spans="1:17" x14ac:dyDescent="0.2">
      <c r="A5712" s="2">
        <v>2015</v>
      </c>
      <c r="B5712" s="1" t="s">
        <v>749</v>
      </c>
      <c r="C5712" s="2" t="s">
        <v>750</v>
      </c>
      <c r="D5712" s="2">
        <v>6187.9620000000004</v>
      </c>
      <c r="E5712" s="2">
        <v>26479.684000000001</v>
      </c>
      <c r="F5712" s="2">
        <v>1763.2470000000001</v>
      </c>
      <c r="G5712" s="2">
        <v>21693.585999999999</v>
      </c>
      <c r="H5712" s="2">
        <v>4522.0309999999999</v>
      </c>
      <c r="I5712" s="2">
        <v>99.572000000000003</v>
      </c>
      <c r="J5712" s="2">
        <v>0</v>
      </c>
      <c r="K5712" s="2">
        <v>-21.462</v>
      </c>
      <c r="L5712" s="2">
        <v>776.71199999999999</v>
      </c>
      <c r="M5712" s="2">
        <v>296.03399999999999</v>
      </c>
      <c r="N5712" s="2">
        <v>502.14</v>
      </c>
      <c r="O5712" s="2">
        <v>402030</v>
      </c>
      <c r="P5712" s="3"/>
      <c r="Q5712" s="3"/>
    </row>
    <row r="5713" spans="1:17" x14ac:dyDescent="0.2">
      <c r="A5713" s="5">
        <v>2016</v>
      </c>
      <c r="B5713" s="4" t="s">
        <v>749</v>
      </c>
      <c r="C5713" s="5" t="s">
        <v>750</v>
      </c>
      <c r="D5713" s="5">
        <v>7255.6220000000003</v>
      </c>
      <c r="E5713" s="5">
        <v>31593.733</v>
      </c>
      <c r="F5713" s="5">
        <v>2301.8420000000001</v>
      </c>
      <c r="G5713" s="5">
        <v>26443.816999999999</v>
      </c>
      <c r="H5713" s="5">
        <v>4914.0959999999995</v>
      </c>
      <c r="I5713" s="5">
        <v>106.85899999999999</v>
      </c>
      <c r="J5713" s="5">
        <v>0</v>
      </c>
      <c r="K5713" s="5">
        <v>-23.271999999999998</v>
      </c>
      <c r="L5713" s="5">
        <v>777.37099999999998</v>
      </c>
      <c r="M5713" s="5">
        <v>271.29300000000001</v>
      </c>
      <c r="N5713" s="5">
        <v>529.35</v>
      </c>
      <c r="O5713" s="5">
        <v>402030</v>
      </c>
      <c r="P5713" s="3"/>
      <c r="Q5713" s="3"/>
    </row>
    <row r="5714" spans="1:17" x14ac:dyDescent="0.2">
      <c r="A5714" s="2">
        <v>2017</v>
      </c>
      <c r="B5714" s="1" t="s">
        <v>749</v>
      </c>
      <c r="C5714" s="2" t="s">
        <v>750</v>
      </c>
      <c r="D5714" s="2">
        <v>7550.2190000000001</v>
      </c>
      <c r="E5714" s="2">
        <v>34883.455999999998</v>
      </c>
      <c r="F5714" s="2">
        <v>2452.8510000000001</v>
      </c>
      <c r="G5714" s="2">
        <v>29190.105</v>
      </c>
      <c r="H5714" s="2">
        <v>5581.7129999999997</v>
      </c>
      <c r="I5714" s="2">
        <v>136.59399999999999</v>
      </c>
      <c r="J5714" s="2">
        <v>0</v>
      </c>
      <c r="K5714" s="2">
        <v>2.6320000000000001</v>
      </c>
      <c r="L5714" s="2">
        <v>927.97799999999995</v>
      </c>
      <c r="M5714" s="2">
        <v>289.11099999999999</v>
      </c>
      <c r="N5714" s="2">
        <v>636.23500000000001</v>
      </c>
      <c r="O5714" s="2">
        <v>402030</v>
      </c>
      <c r="P5714" s="3"/>
      <c r="Q5714" s="3"/>
    </row>
    <row r="5715" spans="1:17" x14ac:dyDescent="0.2">
      <c r="A5715" s="5">
        <v>2018</v>
      </c>
      <c r="B5715" s="4" t="s">
        <v>749</v>
      </c>
      <c r="C5715" s="5" t="s">
        <v>750</v>
      </c>
      <c r="D5715" s="5">
        <v>6314.15</v>
      </c>
      <c r="E5715" s="5">
        <v>37412.923999999999</v>
      </c>
      <c r="F5715" s="5">
        <v>2448.6950000000002</v>
      </c>
      <c r="G5715" s="5">
        <v>30960.578000000001</v>
      </c>
      <c r="H5715" s="5">
        <v>6368.4610000000002</v>
      </c>
      <c r="I5715" s="5">
        <v>135.946</v>
      </c>
      <c r="J5715" s="5">
        <v>0</v>
      </c>
      <c r="K5715" s="5">
        <v>-5.7779999999999996</v>
      </c>
      <c r="L5715" s="5">
        <v>1304.877</v>
      </c>
      <c r="M5715" s="5">
        <v>453.96</v>
      </c>
      <c r="N5715" s="5">
        <v>856.69500000000005</v>
      </c>
      <c r="O5715" s="5">
        <v>402030</v>
      </c>
      <c r="P5715" s="3"/>
      <c r="Q5715" s="3"/>
    </row>
    <row r="5716" spans="1:17" x14ac:dyDescent="0.2">
      <c r="A5716" s="2">
        <v>2019</v>
      </c>
      <c r="B5716" s="1" t="s">
        <v>749</v>
      </c>
      <c r="C5716" s="2" t="s">
        <v>750</v>
      </c>
      <c r="D5716" s="2">
        <v>6314</v>
      </c>
      <c r="E5716" s="2">
        <v>38830</v>
      </c>
      <c r="F5716" s="2">
        <v>2444</v>
      </c>
      <c r="G5716" s="2">
        <v>32187</v>
      </c>
      <c r="H5716" s="2">
        <v>6581</v>
      </c>
      <c r="I5716" s="2">
        <v>151</v>
      </c>
      <c r="J5716" s="2">
        <v>0</v>
      </c>
      <c r="K5716" s="2">
        <v>-16</v>
      </c>
      <c r="L5716" s="2">
        <v>1359</v>
      </c>
      <c r="M5716" s="2">
        <v>341</v>
      </c>
      <c r="N5716" s="2">
        <v>1034</v>
      </c>
      <c r="O5716" s="2">
        <v>402030</v>
      </c>
      <c r="P5716" s="3"/>
      <c r="Q5716" s="3"/>
    </row>
    <row r="5717" spans="1:17" x14ac:dyDescent="0.2">
      <c r="A5717" s="5">
        <v>2003</v>
      </c>
      <c r="B5717" s="4" t="s">
        <v>751</v>
      </c>
      <c r="C5717" s="5" t="s">
        <v>752</v>
      </c>
      <c r="D5717" s="5">
        <v>343.47699999999998</v>
      </c>
      <c r="E5717" s="5">
        <v>2270.241</v>
      </c>
      <c r="F5717" s="5">
        <v>277.34500000000003</v>
      </c>
      <c r="G5717" s="5">
        <v>848.16800000000001</v>
      </c>
      <c r="H5717" s="5">
        <v>1422.0730000000001</v>
      </c>
      <c r="I5717" s="5">
        <v>12.693</v>
      </c>
      <c r="J5717" s="5">
        <v>2.6930000000000001</v>
      </c>
      <c r="K5717" s="5">
        <v>1.42</v>
      </c>
      <c r="L5717" s="5">
        <v>267.42899999999997</v>
      </c>
      <c r="M5717" s="5">
        <v>95.055000000000007</v>
      </c>
      <c r="N5717" s="5">
        <v>170.95400000000001</v>
      </c>
      <c r="O5717" s="5">
        <v>252030</v>
      </c>
      <c r="P5717" s="3"/>
      <c r="Q5717" s="3"/>
    </row>
    <row r="5718" spans="1:17" x14ac:dyDescent="0.2">
      <c r="A5718" s="2">
        <v>2004</v>
      </c>
      <c r="B5718" s="1" t="s">
        <v>751</v>
      </c>
      <c r="C5718" s="2" t="s">
        <v>752</v>
      </c>
      <c r="D5718" s="2">
        <v>350.48500000000001</v>
      </c>
      <c r="E5718" s="2">
        <v>2726.6689999999999</v>
      </c>
      <c r="F5718" s="2">
        <v>290.95999999999998</v>
      </c>
      <c r="G5718" s="2">
        <v>1050.961</v>
      </c>
      <c r="H5718" s="2">
        <v>1675.7080000000001</v>
      </c>
      <c r="I5718" s="2">
        <v>10.964</v>
      </c>
      <c r="J5718" s="2">
        <v>4.5730000000000004</v>
      </c>
      <c r="K5718" s="2">
        <v>8.016</v>
      </c>
      <c r="L5718" s="2">
        <v>305.77699999999999</v>
      </c>
      <c r="M5718" s="2">
        <v>107.336</v>
      </c>
      <c r="N5718" s="2">
        <v>190.42500000000001</v>
      </c>
      <c r="O5718" s="2">
        <v>252030</v>
      </c>
      <c r="P5718" s="3"/>
      <c r="Q5718" s="3"/>
    </row>
    <row r="5719" spans="1:17" x14ac:dyDescent="0.2">
      <c r="A5719" s="5">
        <v>2005</v>
      </c>
      <c r="B5719" s="4" t="s">
        <v>751</v>
      </c>
      <c r="C5719" s="5" t="s">
        <v>752</v>
      </c>
      <c r="D5719" s="5">
        <v>285.7</v>
      </c>
      <c r="E5719" s="5">
        <v>3088.7</v>
      </c>
      <c r="F5719" s="5">
        <v>304.60000000000002</v>
      </c>
      <c r="G5719" s="5">
        <v>1021.2</v>
      </c>
      <c r="H5719" s="5">
        <v>2049.6</v>
      </c>
      <c r="I5719" s="5">
        <v>12.5</v>
      </c>
      <c r="J5719" s="5">
        <v>13.7</v>
      </c>
      <c r="K5719" s="5">
        <v>13.5</v>
      </c>
      <c r="L5719" s="5">
        <v>516.4</v>
      </c>
      <c r="M5719" s="5">
        <v>194.9</v>
      </c>
      <c r="N5719" s="5">
        <v>308</v>
      </c>
      <c r="O5719" s="5">
        <v>252030</v>
      </c>
      <c r="P5719" s="3"/>
      <c r="Q5719" s="3"/>
    </row>
    <row r="5720" spans="1:17" x14ac:dyDescent="0.2">
      <c r="A5720" s="2">
        <v>2006</v>
      </c>
      <c r="B5720" s="1" t="s">
        <v>751</v>
      </c>
      <c r="C5720" s="2" t="s">
        <v>752</v>
      </c>
      <c r="D5720" s="2">
        <v>563.9</v>
      </c>
      <c r="E5720" s="2">
        <v>3758</v>
      </c>
      <c r="F5720" s="2">
        <v>445.9</v>
      </c>
      <c r="G5720" s="2">
        <v>1419.1</v>
      </c>
      <c r="H5720" s="2">
        <v>2334.9</v>
      </c>
      <c r="I5720" s="2">
        <v>21.6</v>
      </c>
      <c r="J5720" s="2">
        <v>26.1</v>
      </c>
      <c r="K5720" s="2">
        <v>15.3</v>
      </c>
      <c r="L5720" s="2">
        <v>658.6</v>
      </c>
      <c r="M5720" s="2">
        <v>242.4</v>
      </c>
      <c r="N5720" s="2">
        <v>400.9</v>
      </c>
      <c r="O5720" s="2">
        <v>252030</v>
      </c>
      <c r="P5720" s="3"/>
      <c r="Q5720" s="3"/>
    </row>
    <row r="5721" spans="1:17" x14ac:dyDescent="0.2">
      <c r="A5721" s="5">
        <v>2007</v>
      </c>
      <c r="B5721" s="4" t="s">
        <v>751</v>
      </c>
      <c r="C5721" s="5" t="s">
        <v>752</v>
      </c>
      <c r="D5721" s="5">
        <v>625.79999999999995</v>
      </c>
      <c r="E5721" s="5">
        <v>4365.5</v>
      </c>
      <c r="F5721" s="5">
        <v>752.4</v>
      </c>
      <c r="G5721" s="5">
        <v>1970.3</v>
      </c>
      <c r="H5721" s="5">
        <v>2389.6999999999998</v>
      </c>
      <c r="I5721" s="5">
        <v>25.7</v>
      </c>
      <c r="J5721" s="5"/>
      <c r="K5721" s="5">
        <v>2.1</v>
      </c>
      <c r="L5721" s="5">
        <v>644.20000000000005</v>
      </c>
      <c r="M5721" s="5">
        <v>222.3</v>
      </c>
      <c r="N5721" s="5">
        <v>419.8</v>
      </c>
      <c r="O5721" s="5">
        <v>252030</v>
      </c>
      <c r="P5721" s="3"/>
      <c r="Q5721" s="3"/>
    </row>
    <row r="5722" spans="1:17" x14ac:dyDescent="0.2">
      <c r="A5722" s="2">
        <v>2008</v>
      </c>
      <c r="B5722" s="1" t="s">
        <v>751</v>
      </c>
      <c r="C5722" s="2" t="s">
        <v>752</v>
      </c>
      <c r="D5722" s="2">
        <v>819.9</v>
      </c>
      <c r="E5722" s="2">
        <v>4356.5</v>
      </c>
      <c r="F5722" s="2">
        <v>483</v>
      </c>
      <c r="G5722" s="2">
        <v>1621.4</v>
      </c>
      <c r="H5722" s="2">
        <v>2735.1</v>
      </c>
      <c r="I5722" s="2">
        <v>26.6</v>
      </c>
      <c r="J5722" s="2"/>
      <c r="K5722" s="2">
        <v>0</v>
      </c>
      <c r="L5722" s="2">
        <v>587.5</v>
      </c>
      <c r="M5722" s="2">
        <v>181.5</v>
      </c>
      <c r="N5722" s="2">
        <v>406</v>
      </c>
      <c r="O5722" s="2">
        <v>252030</v>
      </c>
      <c r="P5722" s="3"/>
      <c r="Q5722" s="3"/>
    </row>
    <row r="5723" spans="1:17" x14ac:dyDescent="0.2">
      <c r="A5723" s="5">
        <v>2009</v>
      </c>
      <c r="B5723" s="4" t="s">
        <v>751</v>
      </c>
      <c r="C5723" s="5" t="s">
        <v>752</v>
      </c>
      <c r="D5723" s="5">
        <v>1169</v>
      </c>
      <c r="E5723" s="5">
        <v>4648.8999999999996</v>
      </c>
      <c r="F5723" s="5">
        <v>320.3</v>
      </c>
      <c r="G5723" s="5">
        <v>1532.3</v>
      </c>
      <c r="H5723" s="5">
        <v>3116.6</v>
      </c>
      <c r="I5723" s="5">
        <v>22.2</v>
      </c>
      <c r="J5723" s="5"/>
      <c r="K5723" s="5">
        <v>0</v>
      </c>
      <c r="L5723" s="5">
        <v>689.3</v>
      </c>
      <c r="M5723" s="5">
        <v>209.8</v>
      </c>
      <c r="N5723" s="5">
        <v>479.5</v>
      </c>
      <c r="O5723" s="5">
        <v>252030</v>
      </c>
      <c r="P5723" s="3"/>
      <c r="Q5723" s="3"/>
    </row>
    <row r="5724" spans="1:17" x14ac:dyDescent="0.2">
      <c r="A5724" s="2">
        <v>2010</v>
      </c>
      <c r="B5724" s="1" t="s">
        <v>751</v>
      </c>
      <c r="C5724" s="2" t="s">
        <v>752</v>
      </c>
      <c r="D5724" s="2">
        <v>1055.4000000000001</v>
      </c>
      <c r="E5724" s="2">
        <v>4981.1000000000004</v>
      </c>
      <c r="F5724" s="2">
        <v>332.3</v>
      </c>
      <c r="G5724" s="2">
        <v>1676.4</v>
      </c>
      <c r="H5724" s="2">
        <v>3304.7</v>
      </c>
      <c r="I5724" s="2">
        <v>18.3</v>
      </c>
      <c r="J5724" s="2"/>
      <c r="K5724" s="2">
        <v>0</v>
      </c>
      <c r="L5724" s="2">
        <v>825.4</v>
      </c>
      <c r="M5724" s="2">
        <v>257.8</v>
      </c>
      <c r="N5724" s="2">
        <v>567.6</v>
      </c>
      <c r="O5724" s="2">
        <v>252030</v>
      </c>
      <c r="P5724" s="3"/>
      <c r="Q5724" s="3"/>
    </row>
    <row r="5725" spans="1:17" x14ac:dyDescent="0.2">
      <c r="A5725" s="5">
        <v>2011</v>
      </c>
      <c r="B5725" s="4" t="s">
        <v>751</v>
      </c>
      <c r="C5725" s="5" t="s">
        <v>752</v>
      </c>
      <c r="D5725" s="5">
        <v>1201.3</v>
      </c>
      <c r="E5725" s="5">
        <v>5416.4</v>
      </c>
      <c r="F5725" s="5">
        <v>312.7</v>
      </c>
      <c r="G5725" s="5">
        <v>1763.9</v>
      </c>
      <c r="H5725" s="5">
        <v>3652.5</v>
      </c>
      <c r="I5725" s="5">
        <v>24.5</v>
      </c>
      <c r="J5725" s="5"/>
      <c r="K5725" s="5">
        <v>0</v>
      </c>
      <c r="L5725" s="5">
        <v>1015.1</v>
      </c>
      <c r="M5725" s="5">
        <v>334.1</v>
      </c>
      <c r="N5725" s="5">
        <v>681</v>
      </c>
      <c r="O5725" s="5">
        <v>252030</v>
      </c>
      <c r="P5725" s="3"/>
      <c r="Q5725" s="3"/>
    </row>
    <row r="5726" spans="1:17" x14ac:dyDescent="0.2">
      <c r="A5726" s="2">
        <v>2012</v>
      </c>
      <c r="B5726" s="1" t="s">
        <v>751</v>
      </c>
      <c r="C5726" s="2" t="s">
        <v>752</v>
      </c>
      <c r="D5726" s="2">
        <v>1299.8</v>
      </c>
      <c r="E5726" s="2">
        <v>5418.2</v>
      </c>
      <c r="F5726" s="2">
        <v>305</v>
      </c>
      <c r="G5726" s="2">
        <v>1633.6</v>
      </c>
      <c r="H5726" s="2">
        <v>3784.6</v>
      </c>
      <c r="I5726" s="2">
        <v>22.1</v>
      </c>
      <c r="J5726" s="2"/>
      <c r="K5726" s="2">
        <v>0</v>
      </c>
      <c r="L5726" s="2">
        <v>1089.3</v>
      </c>
      <c r="M5726" s="2">
        <v>339.3</v>
      </c>
      <c r="N5726" s="2">
        <v>750</v>
      </c>
      <c r="O5726" s="2">
        <v>252030</v>
      </c>
      <c r="P5726" s="3"/>
      <c r="Q5726" s="3"/>
    </row>
    <row r="5727" spans="1:17" x14ac:dyDescent="0.2">
      <c r="A5727" s="5">
        <v>2013</v>
      </c>
      <c r="B5727" s="4" t="s">
        <v>751</v>
      </c>
      <c r="C5727" s="5" t="s">
        <v>752</v>
      </c>
      <c r="D5727" s="5">
        <v>1285</v>
      </c>
      <c r="E5727" s="5">
        <v>6090</v>
      </c>
      <c r="F5727" s="5">
        <v>571</v>
      </c>
      <c r="G5727" s="5">
        <v>2056</v>
      </c>
      <c r="H5727" s="5">
        <v>4034</v>
      </c>
      <c r="I5727" s="5">
        <v>20</v>
      </c>
      <c r="J5727" s="5"/>
      <c r="K5727" s="5">
        <v>0</v>
      </c>
      <c r="L5727" s="5">
        <v>1096</v>
      </c>
      <c r="M5727" s="5">
        <v>320</v>
      </c>
      <c r="N5727" s="5">
        <v>776</v>
      </c>
      <c r="O5727" s="5">
        <v>252030</v>
      </c>
      <c r="P5727" s="3"/>
      <c r="Q5727" s="3"/>
    </row>
    <row r="5728" spans="1:17" x14ac:dyDescent="0.2">
      <c r="A5728" s="2">
        <v>2014</v>
      </c>
      <c r="B5728" s="1" t="s">
        <v>751</v>
      </c>
      <c r="C5728" s="2" t="s">
        <v>752</v>
      </c>
      <c r="D5728" s="2">
        <v>1146</v>
      </c>
      <c r="E5728" s="2">
        <v>6106</v>
      </c>
      <c r="F5728" s="2">
        <v>555</v>
      </c>
      <c r="G5728" s="2">
        <v>2215</v>
      </c>
      <c r="H5728" s="2">
        <v>3891</v>
      </c>
      <c r="I5728" s="2">
        <v>17</v>
      </c>
      <c r="J5728" s="2"/>
      <c r="K5728" s="2">
        <v>0</v>
      </c>
      <c r="L5728" s="2">
        <v>987</v>
      </c>
      <c r="M5728" s="2">
        <v>285</v>
      </c>
      <c r="N5728" s="2">
        <v>702</v>
      </c>
      <c r="O5728" s="2">
        <v>252030</v>
      </c>
      <c r="P5728" s="3"/>
      <c r="Q5728" s="3"/>
    </row>
    <row r="5729" spans="1:17" x14ac:dyDescent="0.2">
      <c r="A5729" s="5">
        <v>2015</v>
      </c>
      <c r="B5729" s="4" t="s">
        <v>751</v>
      </c>
      <c r="C5729" s="5" t="s">
        <v>752</v>
      </c>
      <c r="D5729" s="5">
        <v>1102</v>
      </c>
      <c r="E5729" s="5">
        <v>6213</v>
      </c>
      <c r="F5729" s="5">
        <v>884</v>
      </c>
      <c r="G5729" s="5">
        <v>2469</v>
      </c>
      <c r="H5729" s="5">
        <v>3744</v>
      </c>
      <c r="I5729" s="5">
        <v>21</v>
      </c>
      <c r="J5729" s="5"/>
      <c r="K5729" s="5">
        <v>0</v>
      </c>
      <c r="L5729" s="5">
        <v>552</v>
      </c>
      <c r="M5729" s="5">
        <v>156</v>
      </c>
      <c r="N5729" s="5">
        <v>396</v>
      </c>
      <c r="O5729" s="5">
        <v>252030</v>
      </c>
      <c r="P5729" s="3"/>
      <c r="Q5729" s="3"/>
    </row>
    <row r="5730" spans="1:17" x14ac:dyDescent="0.2">
      <c r="A5730" s="2">
        <v>2016</v>
      </c>
      <c r="B5730" s="1" t="s">
        <v>751</v>
      </c>
      <c r="C5730" s="2" t="s">
        <v>752</v>
      </c>
      <c r="D5730" s="2">
        <v>1362.8</v>
      </c>
      <c r="E5730" s="2">
        <v>5652</v>
      </c>
      <c r="F5730" s="2">
        <v>861.7</v>
      </c>
      <c r="G5730" s="2">
        <v>2352.4</v>
      </c>
      <c r="H5730" s="2">
        <v>3299.6</v>
      </c>
      <c r="I5730" s="2">
        <v>12.4</v>
      </c>
      <c r="J5730" s="2"/>
      <c r="K5730" s="2">
        <v>0</v>
      </c>
      <c r="L5730" s="2">
        <v>-104.9</v>
      </c>
      <c r="M5730" s="2">
        <v>-5.6</v>
      </c>
      <c r="N5730" s="2">
        <v>-99.3</v>
      </c>
      <c r="O5730" s="2">
        <v>252030</v>
      </c>
      <c r="P5730" s="3"/>
      <c r="Q5730" s="3"/>
    </row>
    <row r="5731" spans="1:17" x14ac:dyDescent="0.2">
      <c r="A5731" s="5">
        <v>2017</v>
      </c>
      <c r="B5731" s="4" t="s">
        <v>751</v>
      </c>
      <c r="C5731" s="5" t="s">
        <v>752</v>
      </c>
      <c r="D5731" s="5">
        <v>2019.5</v>
      </c>
      <c r="E5731" s="5">
        <v>6143.3</v>
      </c>
      <c r="F5731" s="5">
        <v>842</v>
      </c>
      <c r="G5731" s="5">
        <v>2685.9</v>
      </c>
      <c r="H5731" s="5">
        <v>3457.4</v>
      </c>
      <c r="I5731" s="5">
        <v>18.2</v>
      </c>
      <c r="J5731" s="5">
        <v>12.3</v>
      </c>
      <c r="K5731" s="5">
        <v>0</v>
      </c>
      <c r="L5731" s="5">
        <v>489.2</v>
      </c>
      <c r="M5731" s="5">
        <v>326.39999999999998</v>
      </c>
      <c r="N5731" s="5">
        <v>162.80000000000001</v>
      </c>
      <c r="O5731" s="5">
        <v>252030</v>
      </c>
      <c r="P5731" s="3"/>
      <c r="Q5731" s="3"/>
    </row>
    <row r="5732" spans="1:17" x14ac:dyDescent="0.2">
      <c r="A5732" s="2">
        <v>2018</v>
      </c>
      <c r="B5732" s="1" t="s">
        <v>751</v>
      </c>
      <c r="C5732" s="2" t="s">
        <v>752</v>
      </c>
      <c r="D5732" s="2">
        <v>1999.4</v>
      </c>
      <c r="E5732" s="2">
        <v>5942.8</v>
      </c>
      <c r="F5732" s="2">
        <v>924</v>
      </c>
      <c r="G5732" s="2">
        <v>2655.6</v>
      </c>
      <c r="H5732" s="2">
        <v>3287.2</v>
      </c>
      <c r="I5732" s="2">
        <v>20.7</v>
      </c>
      <c r="J5732" s="2">
        <v>40.799999999999997</v>
      </c>
      <c r="K5732" s="2">
        <v>0</v>
      </c>
      <c r="L5732" s="2">
        <v>582.5</v>
      </c>
      <c r="M5732" s="2">
        <v>151.6</v>
      </c>
      <c r="N5732" s="2">
        <v>430.9</v>
      </c>
      <c r="O5732" s="2">
        <v>252030</v>
      </c>
      <c r="P5732" s="3"/>
      <c r="Q5732" s="3"/>
    </row>
    <row r="5733" spans="1:17" x14ac:dyDescent="0.2">
      <c r="A5733" s="5">
        <v>2004</v>
      </c>
      <c r="B5733" s="4" t="s">
        <v>753</v>
      </c>
      <c r="C5733" s="5" t="s">
        <v>754</v>
      </c>
      <c r="D5733" s="5">
        <v>140.928</v>
      </c>
      <c r="E5733" s="5">
        <v>544.15899999999999</v>
      </c>
      <c r="F5733" s="5">
        <v>113.25</v>
      </c>
      <c r="G5733" s="5">
        <v>182.66</v>
      </c>
      <c r="H5733" s="5">
        <v>361.49900000000002</v>
      </c>
      <c r="I5733" s="5">
        <v>1.6830000000000001</v>
      </c>
      <c r="J5733" s="5"/>
      <c r="K5733" s="5">
        <v>0</v>
      </c>
      <c r="L5733" s="5">
        <v>84.668000000000006</v>
      </c>
      <c r="M5733" s="5">
        <v>27.384</v>
      </c>
      <c r="N5733" s="5">
        <v>57.283999999999999</v>
      </c>
      <c r="O5733" s="5">
        <v>351010</v>
      </c>
      <c r="P5733" s="3"/>
      <c r="Q5733" s="3"/>
    </row>
    <row r="5734" spans="1:17" x14ac:dyDescent="0.2">
      <c r="A5734" s="2">
        <v>2005</v>
      </c>
      <c r="B5734" s="1" t="s">
        <v>753</v>
      </c>
      <c r="C5734" s="2" t="s">
        <v>754</v>
      </c>
      <c r="D5734" s="2">
        <v>142.185</v>
      </c>
      <c r="E5734" s="2">
        <v>774.14599999999996</v>
      </c>
      <c r="F5734" s="2">
        <v>174.369</v>
      </c>
      <c r="G5734" s="2">
        <v>300.08100000000002</v>
      </c>
      <c r="H5734" s="2">
        <v>474.065</v>
      </c>
      <c r="I5734" s="2">
        <v>0.80800000000000005</v>
      </c>
      <c r="J5734" s="2"/>
      <c r="K5734" s="2">
        <v>0</v>
      </c>
      <c r="L5734" s="2">
        <v>96.626000000000005</v>
      </c>
      <c r="M5734" s="2">
        <v>31.841000000000001</v>
      </c>
      <c r="N5734" s="2">
        <v>64.784999999999997</v>
      </c>
      <c r="O5734" s="2">
        <v>351010</v>
      </c>
      <c r="P5734" s="3"/>
      <c r="Q5734" s="3"/>
    </row>
    <row r="5735" spans="1:17" x14ac:dyDescent="0.2">
      <c r="A5735" s="5">
        <v>2006</v>
      </c>
      <c r="B5735" s="4" t="s">
        <v>753</v>
      </c>
      <c r="C5735" s="5" t="s">
        <v>754</v>
      </c>
      <c r="D5735" s="5">
        <v>219.54400000000001</v>
      </c>
      <c r="E5735" s="5">
        <v>1007.221</v>
      </c>
      <c r="F5735" s="5">
        <v>121.081</v>
      </c>
      <c r="G5735" s="5">
        <v>269.07299999999998</v>
      </c>
      <c r="H5735" s="5">
        <v>738.14800000000002</v>
      </c>
      <c r="I5735" s="5"/>
      <c r="J5735" s="5"/>
      <c r="K5735" s="5">
        <v>0</v>
      </c>
      <c r="L5735" s="5">
        <v>133.39400000000001</v>
      </c>
      <c r="M5735" s="5">
        <v>45.183</v>
      </c>
      <c r="N5735" s="5">
        <v>88.210999999999999</v>
      </c>
      <c r="O5735" s="5">
        <v>351010</v>
      </c>
      <c r="P5735" s="3"/>
      <c r="Q5735" s="3"/>
    </row>
    <row r="5736" spans="1:17" x14ac:dyDescent="0.2">
      <c r="A5736" s="2">
        <v>2007</v>
      </c>
      <c r="B5736" s="1" t="s">
        <v>753</v>
      </c>
      <c r="C5736" s="2" t="s">
        <v>754</v>
      </c>
      <c r="D5736" s="2">
        <v>277.74200000000002</v>
      </c>
      <c r="E5736" s="2">
        <v>1252.0419999999999</v>
      </c>
      <c r="F5736" s="2">
        <v>115.998</v>
      </c>
      <c r="G5736" s="2">
        <v>320.82</v>
      </c>
      <c r="H5736" s="2">
        <v>931.22199999999998</v>
      </c>
      <c r="I5736" s="2"/>
      <c r="J5736" s="2"/>
      <c r="K5736" s="2">
        <v>0</v>
      </c>
      <c r="L5736" s="2">
        <v>97.972999999999999</v>
      </c>
      <c r="M5736" s="2">
        <v>31.670999999999999</v>
      </c>
      <c r="N5736" s="2">
        <v>66.302000000000007</v>
      </c>
      <c r="O5736" s="2">
        <v>351010</v>
      </c>
      <c r="P5736" s="3"/>
      <c r="Q5736" s="3"/>
    </row>
    <row r="5737" spans="1:17" x14ac:dyDescent="0.2">
      <c r="A5737" s="5">
        <v>2008</v>
      </c>
      <c r="B5737" s="4" t="s">
        <v>753</v>
      </c>
      <c r="C5737" s="5" t="s">
        <v>754</v>
      </c>
      <c r="D5737" s="5">
        <v>321.07799999999997</v>
      </c>
      <c r="E5737" s="5">
        <v>1406</v>
      </c>
      <c r="F5737" s="5">
        <v>137.654</v>
      </c>
      <c r="G5737" s="5">
        <v>324.22500000000002</v>
      </c>
      <c r="H5737" s="5">
        <v>1081.7750000000001</v>
      </c>
      <c r="I5737" s="5"/>
      <c r="J5737" s="5"/>
      <c r="K5737" s="5">
        <v>0</v>
      </c>
      <c r="L5737" s="5">
        <v>157.85499999999999</v>
      </c>
      <c r="M5737" s="5">
        <v>47.552</v>
      </c>
      <c r="N5737" s="5">
        <v>110.303</v>
      </c>
      <c r="O5737" s="5">
        <v>351010</v>
      </c>
      <c r="P5737" s="3"/>
      <c r="Q5737" s="3"/>
    </row>
    <row r="5738" spans="1:17" x14ac:dyDescent="0.2">
      <c r="A5738" s="2">
        <v>2009</v>
      </c>
      <c r="B5738" s="1" t="s">
        <v>753</v>
      </c>
      <c r="C5738" s="2" t="s">
        <v>754</v>
      </c>
      <c r="D5738" s="2">
        <v>415.65</v>
      </c>
      <c r="E5738" s="2">
        <v>1507.9680000000001</v>
      </c>
      <c r="F5738" s="2">
        <v>161.73599999999999</v>
      </c>
      <c r="G5738" s="2">
        <v>392.77600000000001</v>
      </c>
      <c r="H5738" s="2">
        <v>1115.192</v>
      </c>
      <c r="I5738" s="2"/>
      <c r="J5738" s="2"/>
      <c r="K5738" s="2">
        <v>0</v>
      </c>
      <c r="L5738" s="2">
        <v>201.684</v>
      </c>
      <c r="M5738" s="2">
        <v>55.235999999999997</v>
      </c>
      <c r="N5738" s="2">
        <v>146.44800000000001</v>
      </c>
      <c r="O5738" s="2">
        <v>351010</v>
      </c>
      <c r="P5738" s="3"/>
      <c r="Q5738" s="3"/>
    </row>
    <row r="5739" spans="1:17" x14ac:dyDescent="0.2">
      <c r="A5739" s="5">
        <v>2010</v>
      </c>
      <c r="B5739" s="4" t="s">
        <v>753</v>
      </c>
      <c r="C5739" s="5" t="s">
        <v>754</v>
      </c>
      <c r="D5739" s="5">
        <v>488.77600000000001</v>
      </c>
      <c r="E5739" s="5">
        <v>1626.3969999999999</v>
      </c>
      <c r="F5739" s="5">
        <v>121.68899999999999</v>
      </c>
      <c r="G5739" s="5">
        <v>338.86099999999999</v>
      </c>
      <c r="H5739" s="5">
        <v>1287.5360000000001</v>
      </c>
      <c r="I5739" s="5"/>
      <c r="J5739" s="5"/>
      <c r="K5739" s="5">
        <v>0</v>
      </c>
      <c r="L5739" s="5">
        <v>260.589</v>
      </c>
      <c r="M5739" s="5">
        <v>70.504000000000005</v>
      </c>
      <c r="N5739" s="5">
        <v>190.08500000000001</v>
      </c>
      <c r="O5739" s="5">
        <v>351010</v>
      </c>
      <c r="P5739" s="3"/>
      <c r="Q5739" s="3"/>
    </row>
    <row r="5740" spans="1:17" x14ac:dyDescent="0.2">
      <c r="A5740" s="2">
        <v>2011</v>
      </c>
      <c r="B5740" s="1" t="s">
        <v>753</v>
      </c>
      <c r="C5740" s="2" t="s">
        <v>754</v>
      </c>
      <c r="D5740" s="2">
        <v>735.26700000000005</v>
      </c>
      <c r="E5740" s="2">
        <v>2068.922</v>
      </c>
      <c r="F5740" s="2">
        <v>100.163</v>
      </c>
      <c r="G5740" s="2">
        <v>338.185</v>
      </c>
      <c r="H5740" s="2">
        <v>1730.7370000000001</v>
      </c>
      <c r="I5740" s="2">
        <v>1.758</v>
      </c>
      <c r="J5740" s="2">
        <v>27.800999999999998</v>
      </c>
      <c r="K5740" s="2">
        <v>0</v>
      </c>
      <c r="L5740" s="2">
        <v>303.70699999999999</v>
      </c>
      <c r="M5740" s="2">
        <v>76.721000000000004</v>
      </c>
      <c r="N5740" s="2">
        <v>226.98599999999999</v>
      </c>
      <c r="O5740" s="2">
        <v>351010</v>
      </c>
      <c r="P5740" s="3"/>
      <c r="Q5740" s="3"/>
    </row>
    <row r="5741" spans="1:17" x14ac:dyDescent="0.2">
      <c r="A5741" s="5">
        <v>2012</v>
      </c>
      <c r="B5741" s="4" t="s">
        <v>753</v>
      </c>
      <c r="C5741" s="5" t="s">
        <v>754</v>
      </c>
      <c r="D5741" s="5">
        <v>809.54100000000005</v>
      </c>
      <c r="E5741" s="5">
        <v>2137.8690000000001</v>
      </c>
      <c r="F5741" s="5">
        <v>250.83500000000001</v>
      </c>
      <c r="G5741" s="5">
        <v>530.24199999999996</v>
      </c>
      <c r="H5741" s="5">
        <v>1607.627</v>
      </c>
      <c r="I5741" s="5">
        <v>4.7859999999999996</v>
      </c>
      <c r="J5741" s="5">
        <v>33.866</v>
      </c>
      <c r="K5741" s="5">
        <v>0</v>
      </c>
      <c r="L5741" s="5">
        <v>331.94499999999999</v>
      </c>
      <c r="M5741" s="5">
        <v>77.094999999999999</v>
      </c>
      <c r="N5741" s="5">
        <v>254.85</v>
      </c>
      <c r="O5741" s="5">
        <v>351010</v>
      </c>
      <c r="P5741" s="3"/>
      <c r="Q5741" s="3"/>
    </row>
    <row r="5742" spans="1:17" x14ac:dyDescent="0.2">
      <c r="A5742" s="2">
        <v>2013</v>
      </c>
      <c r="B5742" s="1" t="s">
        <v>753</v>
      </c>
      <c r="C5742" s="2" t="s">
        <v>754</v>
      </c>
      <c r="D5742" s="2">
        <v>876.048</v>
      </c>
      <c r="E5742" s="2">
        <v>2210.721</v>
      </c>
      <c r="F5742" s="2">
        <v>300.786</v>
      </c>
      <c r="G5742" s="2">
        <v>600.20500000000004</v>
      </c>
      <c r="H5742" s="2">
        <v>1610.5160000000001</v>
      </c>
      <c r="I5742" s="2">
        <v>6.3869999999999996</v>
      </c>
      <c r="J5742" s="2">
        <v>38.872999999999998</v>
      </c>
      <c r="K5742" s="2">
        <v>0</v>
      </c>
      <c r="L5742" s="2">
        <v>385.11900000000003</v>
      </c>
      <c r="M5742" s="2">
        <v>77.986000000000004</v>
      </c>
      <c r="N5742" s="2">
        <v>307.13299999999998</v>
      </c>
      <c r="O5742" s="2">
        <v>351010</v>
      </c>
      <c r="P5742" s="3"/>
      <c r="Q5742" s="3"/>
    </row>
    <row r="5743" spans="1:17" x14ac:dyDescent="0.2">
      <c r="A5743" s="5">
        <v>2014</v>
      </c>
      <c r="B5743" s="4" t="s">
        <v>753</v>
      </c>
      <c r="C5743" s="5" t="s">
        <v>754</v>
      </c>
      <c r="D5743" s="5">
        <v>905.73</v>
      </c>
      <c r="E5743" s="5">
        <v>2360.962</v>
      </c>
      <c r="F5743" s="5">
        <v>300.78800000000001</v>
      </c>
      <c r="G5743" s="5">
        <v>602.71400000000006</v>
      </c>
      <c r="H5743" s="5">
        <v>1758.248</v>
      </c>
      <c r="I5743" s="5">
        <v>6.1289999999999996</v>
      </c>
      <c r="J5743" s="5">
        <v>31.236000000000001</v>
      </c>
      <c r="K5743" s="5">
        <v>0</v>
      </c>
      <c r="L5743" s="5">
        <v>431.07799999999997</v>
      </c>
      <c r="M5743" s="5">
        <v>85.805000000000007</v>
      </c>
      <c r="N5743" s="5">
        <v>345.27300000000002</v>
      </c>
      <c r="O5743" s="5">
        <v>351010</v>
      </c>
      <c r="P5743" s="3"/>
      <c r="Q5743" s="3"/>
    </row>
    <row r="5744" spans="1:17" x14ac:dyDescent="0.2">
      <c r="A5744" s="2">
        <v>2015</v>
      </c>
      <c r="B5744" s="1" t="s">
        <v>753</v>
      </c>
      <c r="C5744" s="2" t="s">
        <v>754</v>
      </c>
      <c r="D5744" s="2">
        <v>717.24900000000002</v>
      </c>
      <c r="E5744" s="2">
        <v>2184.2600000000002</v>
      </c>
      <c r="F5744" s="2">
        <v>300.59399999999999</v>
      </c>
      <c r="G5744" s="2">
        <v>596.95299999999997</v>
      </c>
      <c r="H5744" s="2">
        <v>1587.307</v>
      </c>
      <c r="I5744" s="2">
        <v>5.7779999999999996</v>
      </c>
      <c r="J5744" s="2">
        <v>26.207999999999998</v>
      </c>
      <c r="K5744" s="2">
        <v>0</v>
      </c>
      <c r="L5744" s="2">
        <v>435.916</v>
      </c>
      <c r="M5744" s="2">
        <v>83.03</v>
      </c>
      <c r="N5744" s="2">
        <v>352.88600000000002</v>
      </c>
      <c r="O5744" s="2">
        <v>351010</v>
      </c>
      <c r="P5744" s="3"/>
      <c r="Q5744" s="3"/>
    </row>
    <row r="5745" spans="1:17" x14ac:dyDescent="0.2">
      <c r="A5745" s="5">
        <v>2016</v>
      </c>
      <c r="B5745" s="4" t="s">
        <v>753</v>
      </c>
      <c r="C5745" s="5" t="s">
        <v>754</v>
      </c>
      <c r="D5745" s="5">
        <v>731.43399999999997</v>
      </c>
      <c r="E5745" s="5">
        <v>3258.9349999999999</v>
      </c>
      <c r="F5745" s="5">
        <v>875</v>
      </c>
      <c r="G5745" s="5">
        <v>1564.104</v>
      </c>
      <c r="H5745" s="5">
        <v>1694.8309999999999</v>
      </c>
      <c r="I5745" s="5">
        <v>11.206</v>
      </c>
      <c r="J5745" s="5">
        <v>16.86</v>
      </c>
      <c r="K5745" s="5">
        <v>0</v>
      </c>
      <c r="L5745" s="5">
        <v>439.56599999999997</v>
      </c>
      <c r="M5745" s="5">
        <v>87.156999999999996</v>
      </c>
      <c r="N5745" s="5">
        <v>352.40899999999999</v>
      </c>
      <c r="O5745" s="5">
        <v>351010</v>
      </c>
      <c r="P5745" s="3"/>
      <c r="Q5745" s="3"/>
    </row>
    <row r="5746" spans="1:17" x14ac:dyDescent="0.2">
      <c r="A5746" s="2">
        <v>2017</v>
      </c>
      <c r="B5746" s="1" t="s">
        <v>753</v>
      </c>
      <c r="C5746" s="2" t="s">
        <v>754</v>
      </c>
      <c r="D5746" s="2">
        <v>821.93499999999995</v>
      </c>
      <c r="E5746" s="2">
        <v>3468.4870000000001</v>
      </c>
      <c r="F5746" s="2">
        <v>1078.6110000000001</v>
      </c>
      <c r="G5746" s="2">
        <v>1508.221</v>
      </c>
      <c r="H5746" s="2">
        <v>1960.2660000000001</v>
      </c>
      <c r="I5746" s="2">
        <v>28.236000000000001</v>
      </c>
      <c r="J5746" s="2">
        <v>17.085000000000001</v>
      </c>
      <c r="K5746" s="2">
        <v>0</v>
      </c>
      <c r="L5746" s="2">
        <v>418.74299999999999</v>
      </c>
      <c r="M5746" s="2">
        <v>76.459000000000003</v>
      </c>
      <c r="N5746" s="2">
        <v>342.28399999999999</v>
      </c>
      <c r="O5746" s="2">
        <v>351010</v>
      </c>
      <c r="P5746" s="3"/>
      <c r="Q5746" s="3"/>
    </row>
    <row r="5747" spans="1:17" x14ac:dyDescent="0.2">
      <c r="A5747" s="5">
        <v>2018</v>
      </c>
      <c r="B5747" s="4" t="s">
        <v>753</v>
      </c>
      <c r="C5747" s="5" t="s">
        <v>754</v>
      </c>
      <c r="D5747" s="5">
        <v>188.70099999999999</v>
      </c>
      <c r="E5747" s="5">
        <v>3063.9229999999998</v>
      </c>
      <c r="F5747" s="5">
        <v>281.45400000000001</v>
      </c>
      <c r="G5747" s="5">
        <v>1004.943</v>
      </c>
      <c r="H5747" s="5">
        <v>2058.98</v>
      </c>
      <c r="I5747" s="5">
        <v>28.355</v>
      </c>
      <c r="J5747" s="5">
        <v>16.378</v>
      </c>
      <c r="K5747" s="5">
        <v>0</v>
      </c>
      <c r="L5747" s="5">
        <v>521.31200000000001</v>
      </c>
      <c r="M5747" s="5">
        <v>205.72399999999999</v>
      </c>
      <c r="N5747" s="5">
        <v>315.58800000000002</v>
      </c>
      <c r="O5747" s="5">
        <v>351010</v>
      </c>
      <c r="P5747" s="3"/>
      <c r="Q5747" s="3"/>
    </row>
    <row r="5748" spans="1:17" x14ac:dyDescent="0.2">
      <c r="A5748" s="2">
        <v>2019</v>
      </c>
      <c r="B5748" s="1" t="s">
        <v>753</v>
      </c>
      <c r="C5748" s="2" t="s">
        <v>754</v>
      </c>
      <c r="D5748" s="2">
        <v>147.12799999999999</v>
      </c>
      <c r="E5748" s="2">
        <v>4107.6819999999998</v>
      </c>
      <c r="F5748" s="2">
        <v>1270.8530000000001</v>
      </c>
      <c r="G5748" s="2">
        <v>2035.489</v>
      </c>
      <c r="H5748" s="2">
        <v>2072.1930000000002</v>
      </c>
      <c r="I5748" s="2">
        <v>36.155999999999999</v>
      </c>
      <c r="J5748" s="2">
        <v>2.2989999999999999</v>
      </c>
      <c r="K5748" s="2">
        <v>0</v>
      </c>
      <c r="L5748" s="2">
        <v>518.84699999999998</v>
      </c>
      <c r="M5748" s="2">
        <v>114.255</v>
      </c>
      <c r="N5748" s="2">
        <v>404.59199999999998</v>
      </c>
      <c r="O5748" s="2">
        <v>351010</v>
      </c>
      <c r="P5748" s="3"/>
      <c r="Q5748" s="3"/>
    </row>
    <row r="5749" spans="1:17" x14ac:dyDescent="0.2">
      <c r="A5749" s="5">
        <v>2004</v>
      </c>
      <c r="B5749" s="4" t="s">
        <v>755</v>
      </c>
      <c r="C5749" s="5" t="s">
        <v>756</v>
      </c>
      <c r="D5749" s="5">
        <v>473.8</v>
      </c>
      <c r="E5749" s="5">
        <v>4201.2</v>
      </c>
      <c r="F5749" s="5">
        <v>757.7</v>
      </c>
      <c r="G5749" s="5">
        <v>2340.1999999999998</v>
      </c>
      <c r="H5749" s="5">
        <v>1861</v>
      </c>
      <c r="I5749" s="5">
        <v>41.7</v>
      </c>
      <c r="J5749" s="5">
        <v>5.6</v>
      </c>
      <c r="K5749" s="5"/>
      <c r="L5749" s="5">
        <v>438.1</v>
      </c>
      <c r="M5749" s="5">
        <v>84</v>
      </c>
      <c r="N5749" s="5">
        <v>414.9</v>
      </c>
      <c r="O5749" s="5">
        <v>201040</v>
      </c>
      <c r="P5749" s="3"/>
      <c r="Q5749" s="3"/>
    </row>
    <row r="5750" spans="1:17" x14ac:dyDescent="0.2">
      <c r="A5750" s="2">
        <v>2005</v>
      </c>
      <c r="B5750" s="1" t="s">
        <v>755</v>
      </c>
      <c r="C5750" s="2" t="s">
        <v>756</v>
      </c>
      <c r="D5750" s="2">
        <v>463.6</v>
      </c>
      <c r="E5750" s="2">
        <v>4525.1000000000004</v>
      </c>
      <c r="F5750" s="2">
        <v>748.2</v>
      </c>
      <c r="G5750" s="2">
        <v>2876</v>
      </c>
      <c r="H5750" s="2">
        <v>1649.1</v>
      </c>
      <c r="I5750" s="2">
        <v>45.8</v>
      </c>
      <c r="J5750" s="2">
        <v>10.6</v>
      </c>
      <c r="K5750" s="2"/>
      <c r="L5750" s="2">
        <v>737</v>
      </c>
      <c r="M5750" s="2">
        <v>218.6</v>
      </c>
      <c r="N5750" s="2">
        <v>540</v>
      </c>
      <c r="O5750" s="2">
        <v>201040</v>
      </c>
      <c r="P5750" s="3"/>
      <c r="Q5750" s="3"/>
    </row>
    <row r="5751" spans="1:17" x14ac:dyDescent="0.2">
      <c r="A5751" s="5">
        <v>2006</v>
      </c>
      <c r="B5751" s="4" t="s">
        <v>755</v>
      </c>
      <c r="C5751" s="5" t="s">
        <v>756</v>
      </c>
      <c r="D5751" s="5">
        <v>414.7</v>
      </c>
      <c r="E5751" s="5">
        <v>4735.3999999999996</v>
      </c>
      <c r="F5751" s="5">
        <v>748.2</v>
      </c>
      <c r="G5751" s="5">
        <v>2817.2</v>
      </c>
      <c r="H5751" s="5">
        <v>1918.2</v>
      </c>
      <c r="I5751" s="5">
        <v>58.4</v>
      </c>
      <c r="J5751" s="5">
        <v>7.9</v>
      </c>
      <c r="K5751" s="5"/>
      <c r="L5751" s="5">
        <v>891.4</v>
      </c>
      <c r="M5751" s="5">
        <v>263.3</v>
      </c>
      <c r="N5751" s="5">
        <v>607</v>
      </c>
      <c r="O5751" s="5">
        <v>201040</v>
      </c>
      <c r="P5751" s="3"/>
      <c r="Q5751" s="3"/>
    </row>
    <row r="5752" spans="1:17" x14ac:dyDescent="0.2">
      <c r="A5752" s="2">
        <v>2007</v>
      </c>
      <c r="B5752" s="1" t="s">
        <v>755</v>
      </c>
      <c r="C5752" s="2" t="s">
        <v>756</v>
      </c>
      <c r="D5752" s="2">
        <v>658.2</v>
      </c>
      <c r="E5752" s="2">
        <v>4545.8</v>
      </c>
      <c r="F5752" s="2">
        <v>753.9</v>
      </c>
      <c r="G5752" s="2">
        <v>2803</v>
      </c>
      <c r="H5752" s="2">
        <v>1742.8</v>
      </c>
      <c r="I5752" s="2">
        <v>63.4</v>
      </c>
      <c r="J5752" s="2">
        <v>29.6</v>
      </c>
      <c r="K5752" s="2"/>
      <c r="L5752" s="2">
        <v>788.6</v>
      </c>
      <c r="M5752" s="2">
        <v>219.3</v>
      </c>
      <c r="N5752" s="2">
        <v>1487.8</v>
      </c>
      <c r="O5752" s="2">
        <v>201040</v>
      </c>
      <c r="P5752" s="3"/>
      <c r="Q5752" s="3"/>
    </row>
    <row r="5753" spans="1:17" x14ac:dyDescent="0.2">
      <c r="A5753" s="5">
        <v>2008</v>
      </c>
      <c r="B5753" s="4" t="s">
        <v>755</v>
      </c>
      <c r="C5753" s="5" t="s">
        <v>756</v>
      </c>
      <c r="D5753" s="5">
        <v>582.20000000000005</v>
      </c>
      <c r="E5753" s="5">
        <v>4593.6000000000004</v>
      </c>
      <c r="F5753" s="5">
        <v>904.4</v>
      </c>
      <c r="G5753" s="5">
        <v>2904.8</v>
      </c>
      <c r="H5753" s="5">
        <v>1688.8</v>
      </c>
      <c r="I5753" s="5">
        <v>68.2</v>
      </c>
      <c r="J5753" s="5">
        <v>28.1</v>
      </c>
      <c r="K5753" s="5"/>
      <c r="L5753" s="5">
        <v>808.9</v>
      </c>
      <c r="M5753" s="5">
        <v>231.3</v>
      </c>
      <c r="N5753" s="5">
        <v>577.6</v>
      </c>
      <c r="O5753" s="5">
        <v>201040</v>
      </c>
      <c r="P5753" s="3"/>
      <c r="Q5753" s="3"/>
    </row>
    <row r="5754" spans="1:17" x14ac:dyDescent="0.2">
      <c r="A5754" s="2">
        <v>2009</v>
      </c>
      <c r="B5754" s="1" t="s">
        <v>755</v>
      </c>
      <c r="C5754" s="2" t="s">
        <v>756</v>
      </c>
      <c r="D5754" s="2">
        <v>643.79999999999995</v>
      </c>
      <c r="E5754" s="2">
        <v>4305.7</v>
      </c>
      <c r="F5754" s="2">
        <v>904.7</v>
      </c>
      <c r="G5754" s="2">
        <v>2989.3</v>
      </c>
      <c r="H5754" s="2">
        <v>1316.4</v>
      </c>
      <c r="I5754" s="2">
        <v>60.9</v>
      </c>
      <c r="J5754" s="2">
        <v>9.6</v>
      </c>
      <c r="K5754" s="2"/>
      <c r="L5754" s="2">
        <v>273.89999999999998</v>
      </c>
      <c r="M5754" s="2">
        <v>56</v>
      </c>
      <c r="N5754" s="2">
        <v>220.7</v>
      </c>
      <c r="O5754" s="2">
        <v>201040</v>
      </c>
      <c r="P5754" s="3"/>
      <c r="Q5754" s="3"/>
    </row>
    <row r="5755" spans="1:17" x14ac:dyDescent="0.2">
      <c r="A5755" s="5">
        <v>2010</v>
      </c>
      <c r="B5755" s="4" t="s">
        <v>755</v>
      </c>
      <c r="C5755" s="5" t="s">
        <v>756</v>
      </c>
      <c r="D5755" s="5">
        <v>813.4</v>
      </c>
      <c r="E5755" s="5">
        <v>4748.3</v>
      </c>
      <c r="F5755" s="5">
        <v>904.9</v>
      </c>
      <c r="G5755" s="5">
        <v>3287.9</v>
      </c>
      <c r="H5755" s="5">
        <v>1460.4</v>
      </c>
      <c r="I5755" s="5">
        <v>60.5</v>
      </c>
      <c r="J5755" s="5">
        <v>5</v>
      </c>
      <c r="K5755" s="5"/>
      <c r="L5755" s="5">
        <v>544.20000000000005</v>
      </c>
      <c r="M5755" s="5">
        <v>103.8</v>
      </c>
      <c r="N5755" s="5">
        <v>464.3</v>
      </c>
      <c r="O5755" s="5">
        <v>201040</v>
      </c>
      <c r="P5755" s="3"/>
      <c r="Q5755" s="3"/>
    </row>
    <row r="5756" spans="1:17" x14ac:dyDescent="0.2">
      <c r="A5756" s="2">
        <v>2011</v>
      </c>
      <c r="B5756" s="1" t="s">
        <v>755</v>
      </c>
      <c r="C5756" s="2" t="s">
        <v>756</v>
      </c>
      <c r="D5756" s="2">
        <v>988.9</v>
      </c>
      <c r="E5756" s="2">
        <v>5284.9</v>
      </c>
      <c r="F5756" s="2">
        <v>905</v>
      </c>
      <c r="G5756" s="2">
        <v>3536.9</v>
      </c>
      <c r="H5756" s="2">
        <v>1748</v>
      </c>
      <c r="I5756" s="2">
        <v>59.5</v>
      </c>
      <c r="J5756" s="2">
        <v>6</v>
      </c>
      <c r="K5756" s="2"/>
      <c r="L5756" s="2">
        <v>867.6</v>
      </c>
      <c r="M5756" s="2">
        <v>170.5</v>
      </c>
      <c r="N5756" s="2">
        <v>697.8</v>
      </c>
      <c r="O5756" s="2">
        <v>201040</v>
      </c>
      <c r="P5756" s="3"/>
      <c r="Q5756" s="3"/>
    </row>
    <row r="5757" spans="1:17" x14ac:dyDescent="0.2">
      <c r="A5757" s="5">
        <v>2012</v>
      </c>
      <c r="B5757" s="4" t="s">
        <v>755</v>
      </c>
      <c r="C5757" s="5" t="s">
        <v>756</v>
      </c>
      <c r="D5757" s="5">
        <v>1253.9000000000001</v>
      </c>
      <c r="E5757" s="5">
        <v>5636.5</v>
      </c>
      <c r="F5757" s="5">
        <v>905</v>
      </c>
      <c r="G5757" s="5">
        <v>3784.8</v>
      </c>
      <c r="H5757" s="5">
        <v>1851.7</v>
      </c>
      <c r="I5757" s="5">
        <v>60.1</v>
      </c>
      <c r="J5757" s="5">
        <v>7.8</v>
      </c>
      <c r="K5757" s="5"/>
      <c r="L5757" s="5">
        <v>965.9</v>
      </c>
      <c r="M5757" s="5">
        <v>228.9</v>
      </c>
      <c r="N5757" s="5">
        <v>737</v>
      </c>
      <c r="O5757" s="5">
        <v>201040</v>
      </c>
      <c r="P5757" s="3"/>
      <c r="Q5757" s="3"/>
    </row>
    <row r="5758" spans="1:17" x14ac:dyDescent="0.2">
      <c r="A5758" s="2">
        <v>2013</v>
      </c>
      <c r="B5758" s="1" t="s">
        <v>755</v>
      </c>
      <c r="C5758" s="2" t="s">
        <v>756</v>
      </c>
      <c r="D5758" s="2">
        <v>1573.6</v>
      </c>
      <c r="E5758" s="2">
        <v>5844.6</v>
      </c>
      <c r="F5758" s="2">
        <v>905.1</v>
      </c>
      <c r="G5758" s="2">
        <v>3259.1</v>
      </c>
      <c r="H5758" s="2">
        <v>2585.5</v>
      </c>
      <c r="I5758" s="2">
        <v>61.3</v>
      </c>
      <c r="J5758" s="2">
        <v>9.8000000000000007</v>
      </c>
      <c r="K5758" s="2"/>
      <c r="L5758" s="2">
        <v>980.9</v>
      </c>
      <c r="M5758" s="2">
        <v>224.6</v>
      </c>
      <c r="N5758" s="2">
        <v>756.3</v>
      </c>
      <c r="O5758" s="2">
        <v>201040</v>
      </c>
      <c r="P5758" s="3"/>
      <c r="Q5758" s="3"/>
    </row>
    <row r="5759" spans="1:17" x14ac:dyDescent="0.2">
      <c r="A5759" s="5">
        <v>2014</v>
      </c>
      <c r="B5759" s="4" t="s">
        <v>755</v>
      </c>
      <c r="C5759" s="5" t="s">
        <v>756</v>
      </c>
      <c r="D5759" s="5">
        <v>1819.8</v>
      </c>
      <c r="E5759" s="5">
        <v>6229.5</v>
      </c>
      <c r="F5759" s="5">
        <v>905.6</v>
      </c>
      <c r="G5759" s="5">
        <v>3571.4</v>
      </c>
      <c r="H5759" s="5">
        <v>2658.1</v>
      </c>
      <c r="I5759" s="5">
        <v>60.5</v>
      </c>
      <c r="J5759" s="5">
        <v>9.5</v>
      </c>
      <c r="K5759" s="5"/>
      <c r="L5759" s="5">
        <v>1134.2</v>
      </c>
      <c r="M5759" s="5">
        <v>307.39999999999998</v>
      </c>
      <c r="N5759" s="5">
        <v>826.8</v>
      </c>
      <c r="O5759" s="5">
        <v>201040</v>
      </c>
      <c r="P5759" s="3"/>
      <c r="Q5759" s="3"/>
    </row>
    <row r="5760" spans="1:17" x14ac:dyDescent="0.2">
      <c r="A5760" s="2">
        <v>2015</v>
      </c>
      <c r="B5760" s="1" t="s">
        <v>755</v>
      </c>
      <c r="C5760" s="2" t="s">
        <v>756</v>
      </c>
      <c r="D5760" s="2">
        <v>2149.1999999999998</v>
      </c>
      <c r="E5760" s="2">
        <v>6404.7</v>
      </c>
      <c r="F5760" s="2">
        <v>1500.9</v>
      </c>
      <c r="G5760" s="2">
        <v>4147.8999999999996</v>
      </c>
      <c r="H5760" s="2">
        <v>2256.8000000000002</v>
      </c>
      <c r="I5760" s="2">
        <v>64.8</v>
      </c>
      <c r="J5760" s="2">
        <v>10.7</v>
      </c>
      <c r="K5760" s="2"/>
      <c r="L5760" s="2">
        <v>1127.5</v>
      </c>
      <c r="M5760" s="2">
        <v>299.89999999999998</v>
      </c>
      <c r="N5760" s="2">
        <v>827.6</v>
      </c>
      <c r="O5760" s="2">
        <v>201040</v>
      </c>
      <c r="P5760" s="3"/>
      <c r="Q5760" s="3"/>
    </row>
    <row r="5761" spans="1:17" x14ac:dyDescent="0.2">
      <c r="A5761" s="5">
        <v>2016</v>
      </c>
      <c r="B5761" s="4" t="s">
        <v>755</v>
      </c>
      <c r="C5761" s="5" t="s">
        <v>756</v>
      </c>
      <c r="D5761" s="5">
        <v>2429.1999999999998</v>
      </c>
      <c r="E5761" s="5">
        <v>7101.2</v>
      </c>
      <c r="F5761" s="5">
        <v>1516.3</v>
      </c>
      <c r="G5761" s="5">
        <v>5111.1000000000004</v>
      </c>
      <c r="H5761" s="5">
        <v>1990.1</v>
      </c>
      <c r="I5761" s="5">
        <v>71.400000000000006</v>
      </c>
      <c r="J5761" s="5">
        <v>12.7</v>
      </c>
      <c r="K5761" s="5"/>
      <c r="L5761" s="5">
        <v>943.1</v>
      </c>
      <c r="M5761" s="5">
        <v>213.4</v>
      </c>
      <c r="N5761" s="5">
        <v>729.7</v>
      </c>
      <c r="O5761" s="5">
        <v>201040</v>
      </c>
      <c r="P5761" s="3"/>
      <c r="Q5761" s="3"/>
    </row>
    <row r="5762" spans="1:17" x14ac:dyDescent="0.2">
      <c r="A5762" s="2">
        <v>2017</v>
      </c>
      <c r="B5762" s="1" t="s">
        <v>755</v>
      </c>
      <c r="C5762" s="2" t="s">
        <v>756</v>
      </c>
      <c r="D5762" s="2">
        <v>2535.5</v>
      </c>
      <c r="E5762" s="2">
        <v>7161.7</v>
      </c>
      <c r="F5762" s="2">
        <v>1493.4</v>
      </c>
      <c r="G5762" s="2">
        <v>4498.1000000000004</v>
      </c>
      <c r="H5762" s="2">
        <v>2663.6</v>
      </c>
      <c r="I5762" s="2">
        <v>76.900000000000006</v>
      </c>
      <c r="J5762" s="2">
        <v>19.600000000000001</v>
      </c>
      <c r="K5762" s="2"/>
      <c r="L5762" s="2">
        <v>1037.4000000000001</v>
      </c>
      <c r="M5762" s="2">
        <v>211.7</v>
      </c>
      <c r="N5762" s="2">
        <v>825.7</v>
      </c>
      <c r="O5762" s="2">
        <v>201040</v>
      </c>
      <c r="P5762" s="3"/>
      <c r="Q5762" s="3"/>
    </row>
    <row r="5763" spans="1:17" x14ac:dyDescent="0.2">
      <c r="A5763" s="5">
        <v>2018</v>
      </c>
      <c r="B5763" s="4" t="s">
        <v>755</v>
      </c>
      <c r="C5763" s="5" t="s">
        <v>756</v>
      </c>
      <c r="D5763" s="5">
        <v>909.7</v>
      </c>
      <c r="E5763" s="5">
        <v>6262</v>
      </c>
      <c r="F5763" s="5">
        <v>1225.2</v>
      </c>
      <c r="G5763" s="5">
        <v>4644.5</v>
      </c>
      <c r="H5763" s="5">
        <v>1617.5</v>
      </c>
      <c r="I5763" s="5">
        <v>73</v>
      </c>
      <c r="J5763" s="5">
        <v>24.4</v>
      </c>
      <c r="K5763" s="5"/>
      <c r="L5763" s="5">
        <v>1330.8</v>
      </c>
      <c r="M5763" s="5">
        <v>795.3</v>
      </c>
      <c r="N5763" s="5">
        <v>535.5</v>
      </c>
      <c r="O5763" s="5">
        <v>201040</v>
      </c>
      <c r="P5763" s="3"/>
      <c r="Q5763" s="3"/>
    </row>
    <row r="5764" spans="1:17" x14ac:dyDescent="0.2">
      <c r="A5764" s="2">
        <v>2019</v>
      </c>
      <c r="B5764" s="1" t="s">
        <v>755</v>
      </c>
      <c r="C5764" s="2" t="s">
        <v>756</v>
      </c>
      <c r="D5764" s="2">
        <v>1058</v>
      </c>
      <c r="E5764" s="2">
        <v>6113</v>
      </c>
      <c r="F5764" s="2">
        <v>2256.9</v>
      </c>
      <c r="G5764" s="2">
        <v>5708.8</v>
      </c>
      <c r="H5764" s="2">
        <v>404.2</v>
      </c>
      <c r="I5764" s="2">
        <v>98.2</v>
      </c>
      <c r="J5764" s="2">
        <v>11.1</v>
      </c>
      <c r="K5764" s="2"/>
      <c r="L5764" s="2">
        <v>901</v>
      </c>
      <c r="M5764" s="2">
        <v>205.2</v>
      </c>
      <c r="N5764" s="2">
        <v>695.8</v>
      </c>
      <c r="O5764" s="2">
        <v>201040</v>
      </c>
      <c r="P5764" s="3"/>
      <c r="Q5764" s="3"/>
    </row>
    <row r="5765" spans="1:17" x14ac:dyDescent="0.2">
      <c r="A5765" s="5">
        <v>2004</v>
      </c>
      <c r="B5765" s="4" t="s">
        <v>757</v>
      </c>
      <c r="C5765" s="5" t="s">
        <v>758</v>
      </c>
      <c r="D5765" s="5">
        <v>129.41900000000001</v>
      </c>
      <c r="E5765" s="5">
        <v>2366.404</v>
      </c>
      <c r="F5765" s="5">
        <v>891.89099999999996</v>
      </c>
      <c r="G5765" s="5">
        <v>1252.318</v>
      </c>
      <c r="H5765" s="5">
        <v>1114.086</v>
      </c>
      <c r="I5765" s="5">
        <v>28.847000000000001</v>
      </c>
      <c r="J5765" s="5"/>
      <c r="K5765" s="5">
        <v>0</v>
      </c>
      <c r="L5765" s="5">
        <v>133.71600000000001</v>
      </c>
      <c r="M5765" s="5">
        <v>39.863999999999997</v>
      </c>
      <c r="N5765" s="5">
        <v>93.852000000000004</v>
      </c>
      <c r="O5765" s="5">
        <v>201050</v>
      </c>
      <c r="P5765" s="3"/>
      <c r="Q5765" s="3"/>
    </row>
    <row r="5766" spans="1:17" x14ac:dyDescent="0.2">
      <c r="A5766" s="2">
        <v>2005</v>
      </c>
      <c r="B5766" s="1" t="s">
        <v>757</v>
      </c>
      <c r="C5766" s="2" t="s">
        <v>758</v>
      </c>
      <c r="D5766" s="2">
        <v>53.116</v>
      </c>
      <c r="E5766" s="2">
        <v>2522.306</v>
      </c>
      <c r="F5766" s="2">
        <v>894.27099999999996</v>
      </c>
      <c r="G5766" s="2">
        <v>1272.518</v>
      </c>
      <c r="H5766" s="2">
        <v>1249.788</v>
      </c>
      <c r="I5766" s="2">
        <v>43.393999999999998</v>
      </c>
      <c r="J5766" s="2"/>
      <c r="K5766" s="2">
        <v>0</v>
      </c>
      <c r="L5766" s="2">
        <v>220.56700000000001</v>
      </c>
      <c r="M5766" s="2">
        <v>67.391999999999996</v>
      </c>
      <c r="N5766" s="2">
        <v>153.17500000000001</v>
      </c>
      <c r="O5766" s="2">
        <v>201050</v>
      </c>
      <c r="P5766" s="3"/>
      <c r="Q5766" s="3"/>
    </row>
    <row r="5767" spans="1:17" x14ac:dyDescent="0.2">
      <c r="A5767" s="5">
        <v>2006</v>
      </c>
      <c r="B5767" s="4" t="s">
        <v>757</v>
      </c>
      <c r="C5767" s="5" t="s">
        <v>758</v>
      </c>
      <c r="D5767" s="5">
        <v>69.477999999999994</v>
      </c>
      <c r="E5767" s="5">
        <v>2995.3589999999999</v>
      </c>
      <c r="F5767" s="5">
        <v>1026.7919999999999</v>
      </c>
      <c r="G5767" s="5">
        <v>1508.52</v>
      </c>
      <c r="H5767" s="5">
        <v>1486.8389999999999</v>
      </c>
      <c r="I5767" s="5">
        <v>44.801000000000002</v>
      </c>
      <c r="J5767" s="5"/>
      <c r="K5767" s="5">
        <v>0</v>
      </c>
      <c r="L5767" s="5">
        <v>292.87200000000001</v>
      </c>
      <c r="M5767" s="5">
        <v>99.548000000000002</v>
      </c>
      <c r="N5767" s="5">
        <v>193.32400000000001</v>
      </c>
      <c r="O5767" s="5">
        <v>201050</v>
      </c>
      <c r="P5767" s="3"/>
      <c r="Q5767" s="3"/>
    </row>
    <row r="5768" spans="1:17" x14ac:dyDescent="0.2">
      <c r="A5768" s="2">
        <v>2007</v>
      </c>
      <c r="B5768" s="1" t="s">
        <v>757</v>
      </c>
      <c r="C5768" s="2" t="s">
        <v>758</v>
      </c>
      <c r="D5768" s="2">
        <v>308.76799999999997</v>
      </c>
      <c r="E5768" s="2">
        <v>3453.1840000000002</v>
      </c>
      <c r="F5768" s="2">
        <v>1058.5920000000001</v>
      </c>
      <c r="G5768" s="2">
        <v>1663.3779999999999</v>
      </c>
      <c r="H5768" s="2">
        <v>1789.806</v>
      </c>
      <c r="I5768" s="2">
        <v>52.195</v>
      </c>
      <c r="J5768" s="2"/>
      <c r="K5768" s="2">
        <v>0</v>
      </c>
      <c r="L5768" s="2">
        <v>383.65699999999998</v>
      </c>
      <c r="M5768" s="2">
        <v>133.624</v>
      </c>
      <c r="N5768" s="2">
        <v>250.03299999999999</v>
      </c>
      <c r="O5768" s="2">
        <v>201050</v>
      </c>
      <c r="P5768" s="3"/>
      <c r="Q5768" s="3"/>
    </row>
    <row r="5769" spans="1:17" x14ac:dyDescent="0.2">
      <c r="A5769" s="5">
        <v>2008</v>
      </c>
      <c r="B5769" s="4" t="s">
        <v>757</v>
      </c>
      <c r="C5769" s="5" t="s">
        <v>758</v>
      </c>
      <c r="D5769" s="5">
        <v>178.06899999999999</v>
      </c>
      <c r="E5769" s="5">
        <v>3971.538</v>
      </c>
      <c r="F5769" s="5">
        <v>1267.5160000000001</v>
      </c>
      <c r="G5769" s="5">
        <v>1967.8</v>
      </c>
      <c r="H5769" s="5">
        <v>2003.7380000000001</v>
      </c>
      <c r="I5769" s="5">
        <v>53.68</v>
      </c>
      <c r="J5769" s="5"/>
      <c r="K5769" s="5">
        <v>0</v>
      </c>
      <c r="L5769" s="5">
        <v>435.95499999999998</v>
      </c>
      <c r="M5769" s="5">
        <v>149.44</v>
      </c>
      <c r="N5769" s="5">
        <v>286.51499999999999</v>
      </c>
      <c r="O5769" s="5">
        <v>201050</v>
      </c>
      <c r="P5769" s="3"/>
      <c r="Q5769" s="3"/>
    </row>
    <row r="5770" spans="1:17" x14ac:dyDescent="0.2">
      <c r="A5770" s="2">
        <v>2009</v>
      </c>
      <c r="B5770" s="1" t="s">
        <v>757</v>
      </c>
      <c r="C5770" s="2" t="s">
        <v>758</v>
      </c>
      <c r="D5770" s="2">
        <v>167.708</v>
      </c>
      <c r="E5770" s="2">
        <v>4327.7359999999999</v>
      </c>
      <c r="F5770" s="2">
        <v>1153.758</v>
      </c>
      <c r="G5770" s="2">
        <v>1906.2460000000001</v>
      </c>
      <c r="H5770" s="2">
        <v>2421.4899999999998</v>
      </c>
      <c r="I5770" s="2">
        <v>58.543999999999997</v>
      </c>
      <c r="J5770" s="2"/>
      <c r="K5770" s="2">
        <v>0</v>
      </c>
      <c r="L5770" s="2">
        <v>339.76799999999997</v>
      </c>
      <c r="M5770" s="2">
        <v>100.28700000000001</v>
      </c>
      <c r="N5770" s="2">
        <v>239.48099999999999</v>
      </c>
      <c r="O5770" s="2">
        <v>201050</v>
      </c>
      <c r="P5770" s="3"/>
      <c r="Q5770" s="3"/>
    </row>
    <row r="5771" spans="1:17" x14ac:dyDescent="0.2">
      <c r="A5771" s="5">
        <v>2010</v>
      </c>
      <c r="B5771" s="4" t="s">
        <v>757</v>
      </c>
      <c r="C5771" s="5" t="s">
        <v>758</v>
      </c>
      <c r="D5771" s="5">
        <v>270.39400000000001</v>
      </c>
      <c r="E5771" s="5">
        <v>5069.5240000000003</v>
      </c>
      <c r="F5771" s="5">
        <v>1341.0450000000001</v>
      </c>
      <c r="G5771" s="5">
        <v>2318.6170000000002</v>
      </c>
      <c r="H5771" s="5">
        <v>2750.9070000000002</v>
      </c>
      <c r="I5771" s="5">
        <v>66.533000000000001</v>
      </c>
      <c r="J5771" s="5"/>
      <c r="K5771" s="5">
        <v>0</v>
      </c>
      <c r="L5771" s="5">
        <v>448.39400000000001</v>
      </c>
      <c r="M5771" s="5">
        <v>125.81399999999999</v>
      </c>
      <c r="N5771" s="5">
        <v>322.58</v>
      </c>
      <c r="O5771" s="5">
        <v>201050</v>
      </c>
      <c r="P5771" s="3"/>
      <c r="Q5771" s="3"/>
    </row>
    <row r="5772" spans="1:17" x14ac:dyDescent="0.2">
      <c r="A5772" s="2">
        <v>2011</v>
      </c>
      <c r="B5772" s="1" t="s">
        <v>757</v>
      </c>
      <c r="C5772" s="2" t="s">
        <v>758</v>
      </c>
      <c r="D5772" s="2">
        <v>338.101</v>
      </c>
      <c r="E5772" s="2">
        <v>5319.4170000000004</v>
      </c>
      <c r="F5772" s="2">
        <v>1085.0160000000001</v>
      </c>
      <c r="G5772" s="2">
        <v>2124.3209999999999</v>
      </c>
      <c r="H5772" s="2">
        <v>3195.096</v>
      </c>
      <c r="I5772" s="2">
        <v>63.648000000000003</v>
      </c>
      <c r="J5772" s="2"/>
      <c r="K5772" s="2">
        <v>0</v>
      </c>
      <c r="L5772" s="2">
        <v>604.98699999999997</v>
      </c>
      <c r="M5772" s="2">
        <v>177.74</v>
      </c>
      <c r="N5772" s="2">
        <v>427.24700000000001</v>
      </c>
      <c r="O5772" s="2">
        <v>201050</v>
      </c>
      <c r="P5772" s="3"/>
      <c r="Q5772" s="3"/>
    </row>
    <row r="5773" spans="1:17" x14ac:dyDescent="0.2">
      <c r="A5773" s="5">
        <v>2012</v>
      </c>
      <c r="B5773" s="4" t="s">
        <v>757</v>
      </c>
      <c r="C5773" s="5" t="s">
        <v>758</v>
      </c>
      <c r="D5773" s="5">
        <v>370.59</v>
      </c>
      <c r="E5773" s="5">
        <v>7071.1040000000003</v>
      </c>
      <c r="F5773" s="5">
        <v>2022.1220000000001</v>
      </c>
      <c r="G5773" s="5">
        <v>3383.3780000000002</v>
      </c>
      <c r="H5773" s="5">
        <v>3687.7260000000001</v>
      </c>
      <c r="I5773" s="5">
        <v>67.525000000000006</v>
      </c>
      <c r="J5773" s="5"/>
      <c r="K5773" s="5">
        <v>0</v>
      </c>
      <c r="L5773" s="5">
        <v>686.68100000000004</v>
      </c>
      <c r="M5773" s="5">
        <v>203.321</v>
      </c>
      <c r="N5773" s="5">
        <v>483.36</v>
      </c>
      <c r="O5773" s="5">
        <v>201050</v>
      </c>
      <c r="P5773" s="3"/>
      <c r="Q5773" s="3"/>
    </row>
    <row r="5774" spans="1:17" x14ac:dyDescent="0.2">
      <c r="A5774" s="2">
        <v>2013</v>
      </c>
      <c r="B5774" s="1" t="s">
        <v>757</v>
      </c>
      <c r="C5774" s="2" t="s">
        <v>758</v>
      </c>
      <c r="D5774" s="2">
        <v>459.72</v>
      </c>
      <c r="E5774" s="2">
        <v>8184.9809999999998</v>
      </c>
      <c r="F5774" s="2">
        <v>2464.8519999999999</v>
      </c>
      <c r="G5774" s="2">
        <v>3971.931</v>
      </c>
      <c r="H5774" s="2">
        <v>4213.05</v>
      </c>
      <c r="I5774" s="2">
        <v>88.039000000000001</v>
      </c>
      <c r="J5774" s="2"/>
      <c r="K5774" s="2">
        <v>0</v>
      </c>
      <c r="L5774" s="2">
        <v>754.13</v>
      </c>
      <c r="M5774" s="2">
        <v>215.83699999999999</v>
      </c>
      <c r="N5774" s="2">
        <v>538.29300000000001</v>
      </c>
      <c r="O5774" s="2">
        <v>201050</v>
      </c>
      <c r="P5774" s="3"/>
      <c r="Q5774" s="3"/>
    </row>
    <row r="5775" spans="1:17" x14ac:dyDescent="0.2">
      <c r="A5775" s="5">
        <v>2014</v>
      </c>
      <c r="B5775" s="4" t="s">
        <v>757</v>
      </c>
      <c r="C5775" s="5" t="s">
        <v>758</v>
      </c>
      <c r="D5775" s="5">
        <v>610.42999999999995</v>
      </c>
      <c r="E5775" s="5">
        <v>8412.9339999999993</v>
      </c>
      <c r="F5775" s="5">
        <v>2214.123</v>
      </c>
      <c r="G5775" s="5">
        <v>3657.5740000000001</v>
      </c>
      <c r="H5775" s="5">
        <v>4755.3599999999997</v>
      </c>
      <c r="I5775" s="5">
        <v>78.637</v>
      </c>
      <c r="J5775" s="5"/>
      <c r="K5775" s="5">
        <v>0</v>
      </c>
      <c r="L5775" s="5">
        <v>921.45600000000002</v>
      </c>
      <c r="M5775" s="5">
        <v>275.423</v>
      </c>
      <c r="N5775" s="5">
        <v>646.03300000000002</v>
      </c>
      <c r="O5775" s="5">
        <v>201050</v>
      </c>
      <c r="P5775" s="3"/>
      <c r="Q5775" s="3"/>
    </row>
    <row r="5776" spans="1:17" x14ac:dyDescent="0.2">
      <c r="A5776" s="2">
        <v>2015</v>
      </c>
      <c r="B5776" s="1" t="s">
        <v>757</v>
      </c>
      <c r="C5776" s="2" t="s">
        <v>758</v>
      </c>
      <c r="D5776" s="2">
        <v>778.51099999999997</v>
      </c>
      <c r="E5776" s="2">
        <v>10168.365</v>
      </c>
      <c r="F5776" s="2">
        <v>3271.2220000000002</v>
      </c>
      <c r="G5776" s="2">
        <v>4869.4179999999997</v>
      </c>
      <c r="H5776" s="2">
        <v>5298.9470000000001</v>
      </c>
      <c r="I5776" s="2">
        <v>84.224999999999994</v>
      </c>
      <c r="J5776" s="2"/>
      <c r="K5776" s="2">
        <v>0</v>
      </c>
      <c r="L5776" s="2">
        <v>1002.345</v>
      </c>
      <c r="M5776" s="2">
        <v>306.27800000000002</v>
      </c>
      <c r="N5776" s="2">
        <v>696.06700000000001</v>
      </c>
      <c r="O5776" s="2">
        <v>201050</v>
      </c>
      <c r="P5776" s="3"/>
      <c r="Q5776" s="3"/>
    </row>
    <row r="5777" spans="1:17" x14ac:dyDescent="0.2">
      <c r="A5777" s="5">
        <v>2016</v>
      </c>
      <c r="B5777" s="4" t="s">
        <v>757</v>
      </c>
      <c r="C5777" s="5" t="s">
        <v>758</v>
      </c>
      <c r="D5777" s="5">
        <v>757.2</v>
      </c>
      <c r="E5777" s="5">
        <v>14324.927</v>
      </c>
      <c r="F5777" s="5">
        <v>6209.5360000000001</v>
      </c>
      <c r="G5777" s="5">
        <v>8536.0619999999999</v>
      </c>
      <c r="H5777" s="5">
        <v>5788.8649999999998</v>
      </c>
      <c r="I5777" s="5">
        <v>111.559</v>
      </c>
      <c r="J5777" s="5"/>
      <c r="K5777" s="5">
        <v>0</v>
      </c>
      <c r="L5777" s="5">
        <v>940.65200000000004</v>
      </c>
      <c r="M5777" s="5">
        <v>282.00700000000001</v>
      </c>
      <c r="N5777" s="5">
        <v>658.64499999999998</v>
      </c>
      <c r="O5777" s="5">
        <v>201050</v>
      </c>
      <c r="P5777" s="3"/>
      <c r="Q5777" s="3"/>
    </row>
    <row r="5778" spans="1:17" x14ac:dyDescent="0.2">
      <c r="A5778" s="2">
        <v>2017</v>
      </c>
      <c r="B5778" s="1" t="s">
        <v>757</v>
      </c>
      <c r="C5778" s="2" t="s">
        <v>758</v>
      </c>
      <c r="D5778" s="2">
        <v>671.327</v>
      </c>
      <c r="E5778" s="2">
        <v>14316.413</v>
      </c>
      <c r="F5778" s="2">
        <v>5155.5550000000003</v>
      </c>
      <c r="G5778" s="2">
        <v>7452.8490000000002</v>
      </c>
      <c r="H5778" s="2">
        <v>6863.5640000000003</v>
      </c>
      <c r="I5778" s="2">
        <v>180.566</v>
      </c>
      <c r="J5778" s="2"/>
      <c r="K5778" s="2">
        <v>0</v>
      </c>
      <c r="L5778" s="2">
        <v>1034.723</v>
      </c>
      <c r="M5778" s="2">
        <v>62.951000000000001</v>
      </c>
      <c r="N5778" s="2">
        <v>971.77200000000005</v>
      </c>
      <c r="O5778" s="2">
        <v>201050</v>
      </c>
      <c r="P5778" s="3"/>
      <c r="Q5778" s="3"/>
    </row>
    <row r="5779" spans="1:17" x14ac:dyDescent="0.2">
      <c r="A5779" s="5">
        <v>2018</v>
      </c>
      <c r="B5779" s="4" t="s">
        <v>757</v>
      </c>
      <c r="C5779" s="5" t="s">
        <v>758</v>
      </c>
      <c r="D5779" s="5">
        <v>364.4</v>
      </c>
      <c r="E5779" s="5">
        <v>15249.5</v>
      </c>
      <c r="F5779" s="5">
        <v>4941.7</v>
      </c>
      <c r="G5779" s="5">
        <v>7511</v>
      </c>
      <c r="H5779" s="5">
        <v>7738.5</v>
      </c>
      <c r="I5779" s="5">
        <v>182.1</v>
      </c>
      <c r="J5779" s="5"/>
      <c r="K5779" s="5">
        <v>0</v>
      </c>
      <c r="L5779" s="5">
        <v>1198.4000000000001</v>
      </c>
      <c r="M5779" s="5">
        <v>254</v>
      </c>
      <c r="N5779" s="5">
        <v>944.4</v>
      </c>
      <c r="O5779" s="5">
        <v>201050</v>
      </c>
      <c r="P5779" s="3"/>
      <c r="Q5779" s="3"/>
    </row>
    <row r="5780" spans="1:17" x14ac:dyDescent="0.2">
      <c r="A5780" s="2">
        <v>2019</v>
      </c>
      <c r="B5780" s="1" t="s">
        <v>757</v>
      </c>
      <c r="C5780" s="2" t="s">
        <v>758</v>
      </c>
      <c r="D5780" s="2">
        <v>709.7</v>
      </c>
      <c r="E5780" s="2">
        <v>18108.900000000001</v>
      </c>
      <c r="F5780" s="2">
        <v>5552.1</v>
      </c>
      <c r="G5780" s="2">
        <v>8617</v>
      </c>
      <c r="H5780" s="2">
        <v>9491.9</v>
      </c>
      <c r="I5780" s="2">
        <v>186.6</v>
      </c>
      <c r="J5780" s="2"/>
      <c r="K5780" s="2">
        <v>0</v>
      </c>
      <c r="L5780" s="2">
        <v>2227.4</v>
      </c>
      <c r="M5780" s="2">
        <v>459.5</v>
      </c>
      <c r="N5780" s="2">
        <v>1767.9</v>
      </c>
      <c r="O5780" s="2">
        <v>201050</v>
      </c>
      <c r="P5780" s="3"/>
      <c r="Q5780" s="3"/>
    </row>
    <row r="5781" spans="1:17" x14ac:dyDescent="0.2">
      <c r="A5781" s="5">
        <v>2003</v>
      </c>
      <c r="B5781" s="4" t="s">
        <v>759</v>
      </c>
      <c r="C5781" s="5" t="s">
        <v>760</v>
      </c>
      <c r="D5781" s="5">
        <v>201.54599999999999</v>
      </c>
      <c r="E5781" s="5">
        <v>1657.21</v>
      </c>
      <c r="F5781" s="5">
        <v>50</v>
      </c>
      <c r="G5781" s="5">
        <v>901.79100000000005</v>
      </c>
      <c r="H5781" s="5">
        <v>755.41899999999998</v>
      </c>
      <c r="I5781" s="5">
        <v>1.4</v>
      </c>
      <c r="J5781" s="5">
        <v>1.6619999999999999</v>
      </c>
      <c r="K5781" s="5">
        <v>0</v>
      </c>
      <c r="L5781" s="5">
        <v>374.55099999999999</v>
      </c>
      <c r="M5781" s="5">
        <v>146.44900000000001</v>
      </c>
      <c r="N5781" s="5">
        <v>228.102</v>
      </c>
      <c r="O5781" s="5">
        <v>255040</v>
      </c>
      <c r="P5781" s="3"/>
      <c r="Q5781" s="3"/>
    </row>
    <row r="5782" spans="1:17" x14ac:dyDescent="0.2">
      <c r="A5782" s="2">
        <v>2004</v>
      </c>
      <c r="B5782" s="1" t="s">
        <v>759</v>
      </c>
      <c r="C5782" s="2" t="s">
        <v>760</v>
      </c>
      <c r="D5782" s="2">
        <v>182.73099999999999</v>
      </c>
      <c r="E5782" s="2">
        <v>1735.999</v>
      </c>
      <c r="F5782" s="2">
        <v>50</v>
      </c>
      <c r="G5782" s="2">
        <v>970.43</v>
      </c>
      <c r="H5782" s="2">
        <v>765.56899999999996</v>
      </c>
      <c r="I5782" s="2">
        <v>3</v>
      </c>
      <c r="J5782" s="2">
        <v>2.085</v>
      </c>
      <c r="K5782" s="2">
        <v>0</v>
      </c>
      <c r="L5782" s="2">
        <v>278.98500000000001</v>
      </c>
      <c r="M5782" s="2">
        <v>109.083</v>
      </c>
      <c r="N5782" s="2">
        <v>169.90199999999999</v>
      </c>
      <c r="O5782" s="2">
        <v>255040</v>
      </c>
      <c r="P5782" s="3"/>
      <c r="Q5782" s="3"/>
    </row>
    <row r="5783" spans="1:17" x14ac:dyDescent="0.2">
      <c r="A5783" s="5">
        <v>2005</v>
      </c>
      <c r="B5783" s="4" t="s">
        <v>759</v>
      </c>
      <c r="C5783" s="5" t="s">
        <v>760</v>
      </c>
      <c r="D5783" s="5">
        <v>204.53</v>
      </c>
      <c r="E5783" s="5">
        <v>1938.7380000000001</v>
      </c>
      <c r="F5783" s="5">
        <v>0</v>
      </c>
      <c r="G5783" s="5">
        <v>1102.566</v>
      </c>
      <c r="H5783" s="5">
        <v>836.17200000000003</v>
      </c>
      <c r="I5783" s="5">
        <v>4.0999999999999996</v>
      </c>
      <c r="J5783" s="5">
        <v>6.9980000000000002</v>
      </c>
      <c r="K5783" s="5">
        <v>0</v>
      </c>
      <c r="L5783" s="5">
        <v>328.34199999999998</v>
      </c>
      <c r="M5783" s="5">
        <v>128.71</v>
      </c>
      <c r="N5783" s="5">
        <v>199.63200000000001</v>
      </c>
      <c r="O5783" s="5">
        <v>255040</v>
      </c>
      <c r="P5783" s="3"/>
      <c r="Q5783" s="3"/>
    </row>
    <row r="5784" spans="1:17" x14ac:dyDescent="0.2">
      <c r="A5784" s="2">
        <v>2006</v>
      </c>
      <c r="B5784" s="1" t="s">
        <v>759</v>
      </c>
      <c r="C5784" s="2" t="s">
        <v>760</v>
      </c>
      <c r="D5784" s="2">
        <v>372.63499999999999</v>
      </c>
      <c r="E5784" s="2">
        <v>2358.5909999999999</v>
      </c>
      <c r="F5784" s="2">
        <v>150</v>
      </c>
      <c r="G5784" s="2">
        <v>1448.761</v>
      </c>
      <c r="H5784" s="2">
        <v>909.83</v>
      </c>
      <c r="I5784" s="2">
        <v>2.9</v>
      </c>
      <c r="J5784" s="2">
        <v>11.526999999999999</v>
      </c>
      <c r="K5784" s="2">
        <v>0</v>
      </c>
      <c r="L5784" s="2">
        <v>398.27699999999999</v>
      </c>
      <c r="M5784" s="2">
        <v>156.643</v>
      </c>
      <c r="N5784" s="2">
        <v>241.63399999999999</v>
      </c>
      <c r="O5784" s="2">
        <v>255040</v>
      </c>
      <c r="P5784" s="3"/>
      <c r="Q5784" s="3"/>
    </row>
    <row r="5785" spans="1:17" x14ac:dyDescent="0.2">
      <c r="A5785" s="5">
        <v>2007</v>
      </c>
      <c r="B5785" s="4" t="s">
        <v>759</v>
      </c>
      <c r="C5785" s="5" t="s">
        <v>760</v>
      </c>
      <c r="D5785" s="5">
        <v>263.678</v>
      </c>
      <c r="E5785" s="5">
        <v>2371.3220000000001</v>
      </c>
      <c r="F5785" s="5">
        <v>150</v>
      </c>
      <c r="G5785" s="5">
        <v>1400.673</v>
      </c>
      <c r="H5785" s="5">
        <v>970.649</v>
      </c>
      <c r="I5785" s="5">
        <v>10.7</v>
      </c>
      <c r="J5785" s="5">
        <v>13.829000000000001</v>
      </c>
      <c r="K5785" s="5">
        <v>0</v>
      </c>
      <c r="L5785" s="5">
        <v>425.12</v>
      </c>
      <c r="M5785" s="5">
        <v>164.06899999999999</v>
      </c>
      <c r="N5785" s="5">
        <v>261.05099999999999</v>
      </c>
      <c r="O5785" s="5">
        <v>255040</v>
      </c>
      <c r="P5785" s="3"/>
      <c r="Q5785" s="3"/>
    </row>
    <row r="5786" spans="1:17" x14ac:dyDescent="0.2">
      <c r="A5786" s="2">
        <v>2008</v>
      </c>
      <c r="B5786" s="1" t="s">
        <v>759</v>
      </c>
      <c r="C5786" s="2" t="s">
        <v>760</v>
      </c>
      <c r="D5786" s="2">
        <v>322.15300000000002</v>
      </c>
      <c r="E5786" s="2">
        <v>2355.511</v>
      </c>
      <c r="F5786" s="2">
        <v>150</v>
      </c>
      <c r="G5786" s="2">
        <v>1359.1420000000001</v>
      </c>
      <c r="H5786" s="2">
        <v>996.36900000000003</v>
      </c>
      <c r="I5786" s="2">
        <v>11.5</v>
      </c>
      <c r="J5786" s="2">
        <v>8.4570000000000007</v>
      </c>
      <c r="K5786" s="2">
        <v>0</v>
      </c>
      <c r="L5786" s="2">
        <v>495.363</v>
      </c>
      <c r="M5786" s="2">
        <v>189.922</v>
      </c>
      <c r="N5786" s="2">
        <v>305.44099999999997</v>
      </c>
      <c r="O5786" s="2">
        <v>255040</v>
      </c>
      <c r="P5786" s="3"/>
      <c r="Q5786" s="3"/>
    </row>
    <row r="5787" spans="1:17" x14ac:dyDescent="0.2">
      <c r="A5787" s="5">
        <v>2009</v>
      </c>
      <c r="B5787" s="4" t="s">
        <v>759</v>
      </c>
      <c r="C5787" s="5" t="s">
        <v>760</v>
      </c>
      <c r="D5787" s="5">
        <v>770.09699999999998</v>
      </c>
      <c r="E5787" s="5">
        <v>2768.6329999999998</v>
      </c>
      <c r="F5787" s="5">
        <v>150</v>
      </c>
      <c r="G5787" s="5">
        <v>1611.34</v>
      </c>
      <c r="H5787" s="5">
        <v>1157.2929999999999</v>
      </c>
      <c r="I5787" s="5">
        <v>11.193</v>
      </c>
      <c r="J5787" s="5">
        <v>1.8</v>
      </c>
      <c r="K5787" s="5">
        <v>0</v>
      </c>
      <c r="L5787" s="5">
        <v>718.529</v>
      </c>
      <c r="M5787" s="5">
        <v>275.77199999999999</v>
      </c>
      <c r="N5787" s="5">
        <v>442.75700000000001</v>
      </c>
      <c r="O5787" s="5">
        <v>255040</v>
      </c>
      <c r="P5787" s="3"/>
      <c r="Q5787" s="3"/>
    </row>
    <row r="5788" spans="1:17" x14ac:dyDescent="0.2">
      <c r="A5788" s="2">
        <v>2010</v>
      </c>
      <c r="B5788" s="1" t="s">
        <v>759</v>
      </c>
      <c r="C5788" s="2" t="s">
        <v>760</v>
      </c>
      <c r="D5788" s="2">
        <v>837.12800000000004</v>
      </c>
      <c r="E5788" s="2">
        <v>3116.2040000000002</v>
      </c>
      <c r="F5788" s="2">
        <v>150</v>
      </c>
      <c r="G5788" s="2">
        <v>1783.5119999999999</v>
      </c>
      <c r="H5788" s="2">
        <v>1332.692</v>
      </c>
      <c r="I5788" s="2">
        <v>10.769</v>
      </c>
      <c r="J5788" s="2">
        <v>1.1000000000000001</v>
      </c>
      <c r="K5788" s="2">
        <v>0</v>
      </c>
      <c r="L5788" s="2">
        <v>897.02099999999996</v>
      </c>
      <c r="M5788" s="2">
        <v>342.22399999999999</v>
      </c>
      <c r="N5788" s="2">
        <v>554.79700000000003</v>
      </c>
      <c r="O5788" s="2">
        <v>255040</v>
      </c>
      <c r="P5788" s="3"/>
      <c r="Q5788" s="3"/>
    </row>
    <row r="5789" spans="1:17" x14ac:dyDescent="0.2">
      <c r="A5789" s="5">
        <v>2011</v>
      </c>
      <c r="B5789" s="4" t="s">
        <v>759</v>
      </c>
      <c r="C5789" s="5" t="s">
        <v>760</v>
      </c>
      <c r="D5789" s="5">
        <v>669.18200000000002</v>
      </c>
      <c r="E5789" s="5">
        <v>3301.2089999999998</v>
      </c>
      <c r="F5789" s="5">
        <v>150</v>
      </c>
      <c r="G5789" s="5">
        <v>1808.1969999999999</v>
      </c>
      <c r="H5789" s="5">
        <v>1493.0119999999999</v>
      </c>
      <c r="I5789" s="5">
        <v>11.522</v>
      </c>
      <c r="J5789" s="5">
        <v>0.7</v>
      </c>
      <c r="K5789" s="5">
        <v>0</v>
      </c>
      <c r="L5789" s="5">
        <v>1053.144</v>
      </c>
      <c r="M5789" s="5">
        <v>395.97399999999999</v>
      </c>
      <c r="N5789" s="5">
        <v>657.17</v>
      </c>
      <c r="O5789" s="5">
        <v>255040</v>
      </c>
      <c r="P5789" s="3"/>
      <c r="Q5789" s="3"/>
    </row>
    <row r="5790" spans="1:17" x14ac:dyDescent="0.2">
      <c r="A5790" s="2">
        <v>2012</v>
      </c>
      <c r="B5790" s="1" t="s">
        <v>759</v>
      </c>
      <c r="C5790" s="2" t="s">
        <v>760</v>
      </c>
      <c r="D5790" s="2">
        <v>667.78899999999999</v>
      </c>
      <c r="E5790" s="2">
        <v>3670.5610000000001</v>
      </c>
      <c r="F5790" s="2">
        <v>150</v>
      </c>
      <c r="G5790" s="2">
        <v>1903.6980000000001</v>
      </c>
      <c r="H5790" s="2">
        <v>1766.8630000000001</v>
      </c>
      <c r="I5790" s="2">
        <v>11.407</v>
      </c>
      <c r="J5790" s="2">
        <v>0.6</v>
      </c>
      <c r="K5790" s="2">
        <v>0</v>
      </c>
      <c r="L5790" s="2">
        <v>1264.8440000000001</v>
      </c>
      <c r="M5790" s="2">
        <v>478.08100000000002</v>
      </c>
      <c r="N5790" s="2">
        <v>786.76300000000003</v>
      </c>
      <c r="O5790" s="2">
        <v>255040</v>
      </c>
      <c r="P5790" s="3"/>
      <c r="Q5790" s="3"/>
    </row>
    <row r="5791" spans="1:17" x14ac:dyDescent="0.2">
      <c r="A5791" s="5">
        <v>2013</v>
      </c>
      <c r="B5791" s="4" t="s">
        <v>759</v>
      </c>
      <c r="C5791" s="5" t="s">
        <v>760</v>
      </c>
      <c r="D5791" s="5">
        <v>455.90800000000002</v>
      </c>
      <c r="E5791" s="5">
        <v>3896.797</v>
      </c>
      <c r="F5791" s="5">
        <v>150</v>
      </c>
      <c r="G5791" s="5">
        <v>1889.4949999999999</v>
      </c>
      <c r="H5791" s="5">
        <v>2007.3019999999999</v>
      </c>
      <c r="I5791" s="5">
        <v>11.053000000000001</v>
      </c>
      <c r="J5791" s="5">
        <v>0.5</v>
      </c>
      <c r="K5791" s="5">
        <v>0</v>
      </c>
      <c r="L5791" s="5">
        <v>1343.31</v>
      </c>
      <c r="M5791" s="5">
        <v>506.00599999999997</v>
      </c>
      <c r="N5791" s="5">
        <v>837.30399999999997</v>
      </c>
      <c r="O5791" s="5">
        <v>255040</v>
      </c>
      <c r="P5791" s="3"/>
      <c r="Q5791" s="3"/>
    </row>
    <row r="5792" spans="1:17" x14ac:dyDescent="0.2">
      <c r="A5792" s="2">
        <v>2014</v>
      </c>
      <c r="B5792" s="1" t="s">
        <v>759</v>
      </c>
      <c r="C5792" s="2" t="s">
        <v>760</v>
      </c>
      <c r="D5792" s="2">
        <v>716.82100000000003</v>
      </c>
      <c r="E5792" s="2">
        <v>4703.134</v>
      </c>
      <c r="F5792" s="2">
        <v>398.375</v>
      </c>
      <c r="G5792" s="2">
        <v>2423.924</v>
      </c>
      <c r="H5792" s="2">
        <v>2279.21</v>
      </c>
      <c r="I5792" s="2">
        <v>14.183999999999999</v>
      </c>
      <c r="J5792" s="2">
        <v>0.4</v>
      </c>
      <c r="K5792" s="2">
        <v>0</v>
      </c>
      <c r="L5792" s="2">
        <v>1485.366</v>
      </c>
      <c r="M5792" s="2">
        <v>560.64200000000005</v>
      </c>
      <c r="N5792" s="2">
        <v>924.72400000000005</v>
      </c>
      <c r="O5792" s="2">
        <v>255040</v>
      </c>
      <c r="P5792" s="3"/>
      <c r="Q5792" s="3"/>
    </row>
    <row r="5793" spans="1:17" x14ac:dyDescent="0.2">
      <c r="A5793" s="5">
        <v>2015</v>
      </c>
      <c r="B5793" s="4" t="s">
        <v>759</v>
      </c>
      <c r="C5793" s="5" t="s">
        <v>760</v>
      </c>
      <c r="D5793" s="5">
        <v>779.10900000000004</v>
      </c>
      <c r="E5793" s="5">
        <v>4869.1189999999997</v>
      </c>
      <c r="F5793" s="5">
        <v>396.02499999999998</v>
      </c>
      <c r="G5793" s="5">
        <v>2397.1280000000002</v>
      </c>
      <c r="H5793" s="5">
        <v>2471.991</v>
      </c>
      <c r="I5793" s="5">
        <v>19.82</v>
      </c>
      <c r="J5793" s="5">
        <v>0.67800000000000005</v>
      </c>
      <c r="K5793" s="5">
        <v>0</v>
      </c>
      <c r="L5793" s="5">
        <v>1611.759</v>
      </c>
      <c r="M5793" s="5">
        <v>591.09799999999996</v>
      </c>
      <c r="N5793" s="5">
        <v>1020.6609999999999</v>
      </c>
      <c r="O5793" s="5">
        <v>255040</v>
      </c>
      <c r="P5793" s="3"/>
      <c r="Q5793" s="3"/>
    </row>
    <row r="5794" spans="1:17" x14ac:dyDescent="0.2">
      <c r="A5794" s="2">
        <v>2016</v>
      </c>
      <c r="B5794" s="1" t="s">
        <v>759</v>
      </c>
      <c r="C5794" s="2" t="s">
        <v>760</v>
      </c>
      <c r="D5794" s="2">
        <v>1125.241</v>
      </c>
      <c r="E5794" s="2">
        <v>5309.3509999999997</v>
      </c>
      <c r="F5794" s="2">
        <v>396.49299999999999</v>
      </c>
      <c r="G5794" s="2">
        <v>2561.3339999999998</v>
      </c>
      <c r="H5794" s="2">
        <v>2748.0169999999998</v>
      </c>
      <c r="I5794" s="2">
        <v>19.594999999999999</v>
      </c>
      <c r="J5794" s="2">
        <v>3.081</v>
      </c>
      <c r="K5794" s="2">
        <v>0</v>
      </c>
      <c r="L5794" s="2">
        <v>1786.1559999999999</v>
      </c>
      <c r="M5794" s="2">
        <v>668.50199999999995</v>
      </c>
      <c r="N5794" s="2">
        <v>1117.654</v>
      </c>
      <c r="O5794" s="2">
        <v>255040</v>
      </c>
      <c r="P5794" s="3"/>
      <c r="Q5794" s="3"/>
    </row>
    <row r="5795" spans="1:17" x14ac:dyDescent="0.2">
      <c r="A5795" s="5">
        <v>2017</v>
      </c>
      <c r="B5795" s="4" t="s">
        <v>759</v>
      </c>
      <c r="C5795" s="5" t="s">
        <v>760</v>
      </c>
      <c r="D5795" s="5">
        <v>1302.653</v>
      </c>
      <c r="E5795" s="5">
        <v>5722.0510000000004</v>
      </c>
      <c r="F5795" s="5">
        <v>396.96699999999998</v>
      </c>
      <c r="G5795" s="5">
        <v>2672.7429999999999</v>
      </c>
      <c r="H5795" s="5">
        <v>3049.308</v>
      </c>
      <c r="I5795" s="5">
        <v>19.556999999999999</v>
      </c>
      <c r="J5795" s="5">
        <v>11.170999999999999</v>
      </c>
      <c r="K5795" s="5">
        <v>0</v>
      </c>
      <c r="L5795" s="5">
        <v>2040.72</v>
      </c>
      <c r="M5795" s="5">
        <v>677.96699999999998</v>
      </c>
      <c r="N5795" s="5">
        <v>1362.7529999999999</v>
      </c>
      <c r="O5795" s="5">
        <v>255040</v>
      </c>
      <c r="P5795" s="3"/>
      <c r="Q5795" s="3"/>
    </row>
    <row r="5796" spans="1:17" x14ac:dyDescent="0.2">
      <c r="A5796" s="2">
        <v>2018</v>
      </c>
      <c r="B5796" s="1" t="s">
        <v>759</v>
      </c>
      <c r="C5796" s="2" t="s">
        <v>760</v>
      </c>
      <c r="D5796" s="2">
        <v>1424.3140000000001</v>
      </c>
      <c r="E5796" s="2">
        <v>6073.6909999999998</v>
      </c>
      <c r="F5796" s="2">
        <v>312.44</v>
      </c>
      <c r="G5796" s="2">
        <v>2767.9450000000002</v>
      </c>
      <c r="H5796" s="2">
        <v>3305.7460000000001</v>
      </c>
      <c r="I5796" s="2">
        <v>18.904</v>
      </c>
      <c r="J5796" s="2">
        <v>26.568999999999999</v>
      </c>
      <c r="K5796" s="2">
        <v>0</v>
      </c>
      <c r="L5796" s="2">
        <v>2050.8760000000002</v>
      </c>
      <c r="M5796" s="2">
        <v>463.41899999999998</v>
      </c>
      <c r="N5796" s="2">
        <v>1587.4570000000001</v>
      </c>
      <c r="O5796" s="2">
        <v>255040</v>
      </c>
      <c r="P5796" s="3"/>
      <c r="Q5796" s="3"/>
    </row>
    <row r="5797" spans="1:17" x14ac:dyDescent="0.2">
      <c r="A5797" s="5">
        <v>2019</v>
      </c>
      <c r="B5797" s="4" t="s">
        <v>759</v>
      </c>
      <c r="C5797" s="5" t="s">
        <v>760</v>
      </c>
      <c r="D5797" s="5">
        <v>1361.44</v>
      </c>
      <c r="E5797" s="5">
        <v>9348.3670000000002</v>
      </c>
      <c r="F5797" s="5">
        <v>3487.9</v>
      </c>
      <c r="G5797" s="5">
        <v>5989.1180000000004</v>
      </c>
      <c r="H5797" s="5">
        <v>3359.2489999999998</v>
      </c>
      <c r="I5797" s="5"/>
      <c r="J5797" s="5"/>
      <c r="K5797" s="5">
        <v>0</v>
      </c>
      <c r="L5797" s="5">
        <v>2164.288</v>
      </c>
      <c r="M5797" s="5">
        <v>503.36</v>
      </c>
      <c r="N5797" s="5">
        <v>1660.9280000000001</v>
      </c>
      <c r="O5797" s="5">
        <v>255040</v>
      </c>
      <c r="P5797" s="3"/>
      <c r="Q5797" s="3"/>
    </row>
    <row r="5798" spans="1:17" x14ac:dyDescent="0.2">
      <c r="A5798" s="2">
        <v>2004</v>
      </c>
      <c r="B5798" s="1" t="s">
        <v>761</v>
      </c>
      <c r="C5798" s="2" t="s">
        <v>762</v>
      </c>
      <c r="D5798" s="2">
        <v>18.382000000000001</v>
      </c>
      <c r="E5798" s="2">
        <v>1595.4059999999999</v>
      </c>
      <c r="F5798" s="2">
        <v>620.572</v>
      </c>
      <c r="G5798" s="2">
        <v>1029.066</v>
      </c>
      <c r="H5798" s="2">
        <v>566.34</v>
      </c>
      <c r="I5798" s="2">
        <v>23.119</v>
      </c>
      <c r="J5798" s="2"/>
      <c r="K5798" s="2">
        <v>0</v>
      </c>
      <c r="L5798" s="2">
        <v>66.775999999999996</v>
      </c>
      <c r="M5798" s="2">
        <v>24.545000000000002</v>
      </c>
      <c r="N5798" s="2">
        <v>42.231000000000002</v>
      </c>
      <c r="O5798" s="2">
        <v>101020</v>
      </c>
      <c r="P5798" s="3"/>
      <c r="Q5798" s="3"/>
    </row>
    <row r="5799" spans="1:17" x14ac:dyDescent="0.2">
      <c r="A5799" s="5">
        <v>2005</v>
      </c>
      <c r="B5799" s="4" t="s">
        <v>761</v>
      </c>
      <c r="C5799" s="5" t="s">
        <v>762</v>
      </c>
      <c r="D5799" s="5">
        <v>4.75</v>
      </c>
      <c r="E5799" s="5">
        <v>2018.9849999999999</v>
      </c>
      <c r="F5799" s="5">
        <v>616.14800000000002</v>
      </c>
      <c r="G5799" s="5">
        <v>1322.0619999999999</v>
      </c>
      <c r="H5799" s="5">
        <v>696.923</v>
      </c>
      <c r="I5799" s="5">
        <v>38.796999999999997</v>
      </c>
      <c r="J5799" s="5"/>
      <c r="K5799" s="5">
        <v>0</v>
      </c>
      <c r="L5799" s="5">
        <v>177.37899999999999</v>
      </c>
      <c r="M5799" s="5">
        <v>66.367999999999995</v>
      </c>
      <c r="N5799" s="5">
        <v>111.011</v>
      </c>
      <c r="O5799" s="5">
        <v>101020</v>
      </c>
      <c r="P5799" s="3"/>
      <c r="Q5799" s="3"/>
    </row>
    <row r="5800" spans="1:17" x14ac:dyDescent="0.2">
      <c r="A5800" s="2">
        <v>2006</v>
      </c>
      <c r="B5800" s="1" t="s">
        <v>761</v>
      </c>
      <c r="C5800" s="2" t="s">
        <v>762</v>
      </c>
      <c r="D5800" s="2">
        <v>2.3820000000000001</v>
      </c>
      <c r="E5800" s="2">
        <v>3187.674</v>
      </c>
      <c r="F5800" s="2">
        <v>1048.7819999999999</v>
      </c>
      <c r="G5800" s="2">
        <v>1931.5129999999999</v>
      </c>
      <c r="H5800" s="2">
        <v>1256.1610000000001</v>
      </c>
      <c r="I5800" s="2">
        <v>57.576999999999998</v>
      </c>
      <c r="J5800" s="2"/>
      <c r="K5800" s="2">
        <v>0</v>
      </c>
      <c r="L5800" s="2">
        <v>321.33999999999997</v>
      </c>
      <c r="M5800" s="2">
        <v>123.726</v>
      </c>
      <c r="N5800" s="2">
        <v>158.702</v>
      </c>
      <c r="O5800" s="2">
        <v>101020</v>
      </c>
      <c r="P5800" s="3"/>
      <c r="Q5800" s="3"/>
    </row>
    <row r="5801" spans="1:17" x14ac:dyDescent="0.2">
      <c r="A5801" s="5">
        <v>2007</v>
      </c>
      <c r="B5801" s="4" t="s">
        <v>761</v>
      </c>
      <c r="C5801" s="5" t="s">
        <v>762</v>
      </c>
      <c r="D5801" s="5">
        <v>4.0179999999999998</v>
      </c>
      <c r="E5801" s="5">
        <v>4016.5079999999998</v>
      </c>
      <c r="F5801" s="5">
        <v>1150.6579999999999</v>
      </c>
      <c r="G5801" s="5">
        <v>2288.4859999999999</v>
      </c>
      <c r="H5801" s="5">
        <v>1728.0219999999999</v>
      </c>
      <c r="I5801" s="5">
        <v>77.736999999999995</v>
      </c>
      <c r="J5801" s="5"/>
      <c r="K5801" s="5">
        <v>0</v>
      </c>
      <c r="L5801" s="5">
        <v>265.73700000000002</v>
      </c>
      <c r="M5801" s="5">
        <v>98.760999999999996</v>
      </c>
      <c r="N5801" s="5">
        <v>230.56899999999999</v>
      </c>
      <c r="O5801" s="5">
        <v>101020</v>
      </c>
      <c r="P5801" s="3"/>
      <c r="Q5801" s="3"/>
    </row>
    <row r="5802" spans="1:17" x14ac:dyDescent="0.2">
      <c r="A5802" s="2">
        <v>2008</v>
      </c>
      <c r="B5802" s="1" t="s">
        <v>761</v>
      </c>
      <c r="C5802" s="2" t="s">
        <v>762</v>
      </c>
      <c r="D5802" s="2">
        <v>0.753</v>
      </c>
      <c r="E5802" s="2">
        <v>5562.5429999999997</v>
      </c>
      <c r="F5802" s="2">
        <v>1790.6679999999999</v>
      </c>
      <c r="G5802" s="2">
        <v>3104.71</v>
      </c>
      <c r="H5802" s="2">
        <v>2457.8330000000001</v>
      </c>
      <c r="I5802" s="2">
        <v>99.748000000000005</v>
      </c>
      <c r="J5802" s="2"/>
      <c r="K5802" s="2">
        <v>0</v>
      </c>
      <c r="L5802" s="2">
        <v>542.59400000000005</v>
      </c>
      <c r="M5802" s="2">
        <v>196.43600000000001</v>
      </c>
      <c r="N5802" s="2">
        <v>346.15800000000002</v>
      </c>
      <c r="O5802" s="2">
        <v>101020</v>
      </c>
      <c r="P5802" s="3"/>
      <c r="Q5802" s="3"/>
    </row>
    <row r="5803" spans="1:17" x14ac:dyDescent="0.2">
      <c r="A5803" s="5">
        <v>2009</v>
      </c>
      <c r="B5803" s="4" t="s">
        <v>761</v>
      </c>
      <c r="C5803" s="5" t="s">
        <v>762</v>
      </c>
      <c r="D5803" s="5">
        <v>0.76700000000000002</v>
      </c>
      <c r="E5803" s="5">
        <v>5395.8810000000003</v>
      </c>
      <c r="F5803" s="5">
        <v>1707.8330000000001</v>
      </c>
      <c r="G5803" s="5">
        <v>3017.2919999999999</v>
      </c>
      <c r="H5803" s="5">
        <v>2378.5889999999999</v>
      </c>
      <c r="I5803" s="5">
        <v>117.367</v>
      </c>
      <c r="J5803" s="5"/>
      <c r="K5803" s="5">
        <v>0</v>
      </c>
      <c r="L5803" s="5">
        <v>-58.731999999999999</v>
      </c>
      <c r="M5803" s="5">
        <v>-4.8620000000000001</v>
      </c>
      <c r="N5803" s="5">
        <v>-53.87</v>
      </c>
      <c r="O5803" s="5">
        <v>101020</v>
      </c>
      <c r="P5803" s="3"/>
      <c r="Q5803" s="3"/>
    </row>
    <row r="5804" spans="1:17" x14ac:dyDescent="0.2">
      <c r="A5804" s="2">
        <v>2010</v>
      </c>
      <c r="B5804" s="1" t="s">
        <v>761</v>
      </c>
      <c r="C5804" s="2" t="s">
        <v>762</v>
      </c>
      <c r="D5804" s="2">
        <v>2.8479999999999999</v>
      </c>
      <c r="E5804" s="2">
        <v>5498.5860000000002</v>
      </c>
      <c r="F5804" s="2">
        <v>1960.5360000000001</v>
      </c>
      <c r="G5804" s="2">
        <v>3274.8249999999998</v>
      </c>
      <c r="H5804" s="2">
        <v>2223.761</v>
      </c>
      <c r="I5804" s="2">
        <v>131.19200000000001</v>
      </c>
      <c r="J5804" s="2"/>
      <c r="K5804" s="2">
        <v>0</v>
      </c>
      <c r="L5804" s="2">
        <v>-365.94299999999998</v>
      </c>
      <c r="M5804" s="2">
        <v>-126.687</v>
      </c>
      <c r="N5804" s="2">
        <v>-239.256</v>
      </c>
      <c r="O5804" s="2">
        <v>101020</v>
      </c>
      <c r="P5804" s="3"/>
      <c r="Q5804" s="3"/>
    </row>
    <row r="5805" spans="1:17" x14ac:dyDescent="0.2">
      <c r="A5805" s="5">
        <v>2011</v>
      </c>
      <c r="B5805" s="4" t="s">
        <v>761</v>
      </c>
      <c r="C5805" s="5" t="s">
        <v>762</v>
      </c>
      <c r="D5805" s="5">
        <v>9.1999999999999998E-2</v>
      </c>
      <c r="E5805" s="5">
        <v>5845.47</v>
      </c>
      <c r="F5805" s="5">
        <v>1974.9670000000001</v>
      </c>
      <c r="G5805" s="5">
        <v>3453.05</v>
      </c>
      <c r="H5805" s="5">
        <v>2392.42</v>
      </c>
      <c r="I5805" s="5">
        <v>125.05200000000001</v>
      </c>
      <c r="J5805" s="5"/>
      <c r="K5805" s="5">
        <v>0</v>
      </c>
      <c r="L5805" s="5">
        <v>78.263000000000005</v>
      </c>
      <c r="M5805" s="5">
        <v>35.557000000000002</v>
      </c>
      <c r="N5805" s="5">
        <v>57.752000000000002</v>
      </c>
      <c r="O5805" s="5">
        <v>101020</v>
      </c>
      <c r="P5805" s="3"/>
      <c r="Q5805" s="3"/>
    </row>
    <row r="5806" spans="1:17" x14ac:dyDescent="0.2">
      <c r="A5806" s="2">
        <v>2012</v>
      </c>
      <c r="B5806" s="1" t="s">
        <v>761</v>
      </c>
      <c r="C5806" s="2" t="s">
        <v>762</v>
      </c>
      <c r="D5806" s="2">
        <v>0.252</v>
      </c>
      <c r="E5806" s="2">
        <v>6728.7349999999997</v>
      </c>
      <c r="F5806" s="2">
        <v>2878.1849999999999</v>
      </c>
      <c r="G5806" s="2">
        <v>4371.3429999999998</v>
      </c>
      <c r="H5806" s="2">
        <v>2357.3919999999998</v>
      </c>
      <c r="I5806" s="2">
        <v>168.798</v>
      </c>
      <c r="J5806" s="2"/>
      <c r="K5806" s="2">
        <v>0</v>
      </c>
      <c r="L5806" s="2">
        <v>25.056000000000001</v>
      </c>
      <c r="M5806" s="2">
        <v>12.054</v>
      </c>
      <c r="N5806" s="2">
        <v>13.002000000000001</v>
      </c>
      <c r="O5806" s="2">
        <v>101020</v>
      </c>
      <c r="P5806" s="3"/>
      <c r="Q5806" s="3"/>
    </row>
    <row r="5807" spans="1:17" x14ac:dyDescent="0.2">
      <c r="A5807" s="5">
        <v>2013</v>
      </c>
      <c r="B5807" s="4" t="s">
        <v>761</v>
      </c>
      <c r="C5807" s="5" t="s">
        <v>762</v>
      </c>
      <c r="D5807" s="5">
        <v>0.34799999999999998</v>
      </c>
      <c r="E5807" s="5">
        <v>7299.0860000000002</v>
      </c>
      <c r="F5807" s="5">
        <v>3140.5160000000001</v>
      </c>
      <c r="G5807" s="5">
        <v>4884.634</v>
      </c>
      <c r="H5807" s="5">
        <v>2414.4520000000002</v>
      </c>
      <c r="I5807" s="5">
        <v>176.55699999999999</v>
      </c>
      <c r="J5807" s="5"/>
      <c r="K5807" s="5">
        <v>0</v>
      </c>
      <c r="L5807" s="5">
        <v>149.57900000000001</v>
      </c>
      <c r="M5807" s="5">
        <v>33.856999999999999</v>
      </c>
      <c r="N5807" s="5">
        <v>115.72199999999999</v>
      </c>
      <c r="O5807" s="5">
        <v>101020</v>
      </c>
      <c r="P5807" s="3"/>
      <c r="Q5807" s="3"/>
    </row>
    <row r="5808" spans="1:17" x14ac:dyDescent="0.2">
      <c r="A5808" s="2">
        <v>2014</v>
      </c>
      <c r="B5808" s="1" t="s">
        <v>761</v>
      </c>
      <c r="C5808" s="2" t="s">
        <v>762</v>
      </c>
      <c r="D5808" s="2">
        <v>0.44800000000000001</v>
      </c>
      <c r="E5808" s="2">
        <v>8746.7800000000007</v>
      </c>
      <c r="F5808" s="2">
        <v>3073</v>
      </c>
      <c r="G5808" s="2">
        <v>5289.3509999999997</v>
      </c>
      <c r="H5808" s="2">
        <v>3457.4290000000001</v>
      </c>
      <c r="I5808" s="2">
        <v>168.977</v>
      </c>
      <c r="J5808" s="2"/>
      <c r="K5808" s="2">
        <v>0</v>
      </c>
      <c r="L5808" s="2">
        <v>1030.885</v>
      </c>
      <c r="M5808" s="2">
        <v>396.50299999999999</v>
      </c>
      <c r="N5808" s="2">
        <v>634.38199999999995</v>
      </c>
      <c r="O5808" s="2">
        <v>101020</v>
      </c>
      <c r="P5808" s="3"/>
      <c r="Q5808" s="3"/>
    </row>
    <row r="5809" spans="1:17" x14ac:dyDescent="0.2">
      <c r="A5809" s="5">
        <v>2015</v>
      </c>
      <c r="B5809" s="4" t="s">
        <v>761</v>
      </c>
      <c r="C5809" s="5" t="s">
        <v>762</v>
      </c>
      <c r="D5809" s="5">
        <v>0.47099999999999997</v>
      </c>
      <c r="E5809" s="5">
        <v>6900.0309999999999</v>
      </c>
      <c r="F5809" s="5">
        <v>2651.3029999999999</v>
      </c>
      <c r="G5809" s="5">
        <v>4140.3729999999996</v>
      </c>
      <c r="H5809" s="5">
        <v>2759.6579999999999</v>
      </c>
      <c r="I5809" s="5">
        <v>166.43899999999999</v>
      </c>
      <c r="J5809" s="5"/>
      <c r="K5809" s="5">
        <v>0</v>
      </c>
      <c r="L5809" s="5">
        <v>-1052.3620000000001</v>
      </c>
      <c r="M5809" s="5">
        <v>-338.67700000000002</v>
      </c>
      <c r="N5809" s="5">
        <v>-713.68499999999995</v>
      </c>
      <c r="O5809" s="5">
        <v>101020</v>
      </c>
      <c r="P5809" s="3"/>
      <c r="Q5809" s="3"/>
    </row>
    <row r="5810" spans="1:17" x14ac:dyDescent="0.2">
      <c r="A5810" s="2">
        <v>2016</v>
      </c>
      <c r="B5810" s="1" t="s">
        <v>761</v>
      </c>
      <c r="C5810" s="2" t="s">
        <v>762</v>
      </c>
      <c r="D5810" s="2">
        <v>0.314</v>
      </c>
      <c r="E5810" s="2">
        <v>11282.245000000001</v>
      </c>
      <c r="F5810" s="2">
        <v>3773.5169999999998</v>
      </c>
      <c r="G5810" s="2">
        <v>5873.8770000000004</v>
      </c>
      <c r="H5810" s="2">
        <v>5408.3680000000004</v>
      </c>
      <c r="I5810" s="2">
        <v>168.21299999999999</v>
      </c>
      <c r="J5810" s="2"/>
      <c r="K5810" s="2">
        <v>0</v>
      </c>
      <c r="L5810" s="2">
        <v>-802.13800000000003</v>
      </c>
      <c r="M5810" s="2">
        <v>-280.75</v>
      </c>
      <c r="N5810" s="2">
        <v>-521.38800000000003</v>
      </c>
      <c r="O5810" s="2">
        <v>101020</v>
      </c>
      <c r="P5810" s="3"/>
      <c r="Q5810" s="3"/>
    </row>
    <row r="5811" spans="1:17" x14ac:dyDescent="0.2">
      <c r="A5811" s="5">
        <v>2017</v>
      </c>
      <c r="B5811" s="4" t="s">
        <v>761</v>
      </c>
      <c r="C5811" s="5" t="s">
        <v>762</v>
      </c>
      <c r="D5811" s="5">
        <v>0.44800000000000001</v>
      </c>
      <c r="E5811" s="5">
        <v>11728.841</v>
      </c>
      <c r="F5811" s="5">
        <v>4108.8059999999996</v>
      </c>
      <c r="G5811" s="5">
        <v>5954.5690000000004</v>
      </c>
      <c r="H5811" s="5">
        <v>5774.2719999999999</v>
      </c>
      <c r="I5811" s="5">
        <v>195.679</v>
      </c>
      <c r="J5811" s="5"/>
      <c r="K5811" s="5">
        <v>0</v>
      </c>
      <c r="L5811" s="5">
        <v>82.12</v>
      </c>
      <c r="M5811" s="5">
        <v>-251.02600000000001</v>
      </c>
      <c r="N5811" s="5">
        <v>333.14600000000002</v>
      </c>
      <c r="O5811" s="5">
        <v>101020</v>
      </c>
      <c r="P5811" s="3"/>
      <c r="Q5811" s="3"/>
    </row>
    <row r="5812" spans="1:17" x14ac:dyDescent="0.2">
      <c r="A5812" s="2">
        <v>2018</v>
      </c>
      <c r="B5812" s="1" t="s">
        <v>761</v>
      </c>
      <c r="C5812" s="2" t="s">
        <v>762</v>
      </c>
      <c r="D5812" s="2">
        <v>0.54500000000000004</v>
      </c>
      <c r="E5812" s="2">
        <v>9708.1540000000005</v>
      </c>
      <c r="F5812" s="2">
        <v>3836.8609999999999</v>
      </c>
      <c r="G5812" s="2">
        <v>5648.723</v>
      </c>
      <c r="H5812" s="2">
        <v>4059.431</v>
      </c>
      <c r="I5812" s="2">
        <v>210.209</v>
      </c>
      <c r="J5812" s="2"/>
      <c r="K5812" s="2">
        <v>0</v>
      </c>
      <c r="L5812" s="2">
        <v>-1776.97</v>
      </c>
      <c r="M5812" s="2">
        <v>-30.489000000000001</v>
      </c>
      <c r="N5812" s="2">
        <v>-1746.481</v>
      </c>
      <c r="O5812" s="2">
        <v>101020</v>
      </c>
      <c r="P5812" s="3"/>
      <c r="Q5812" s="3"/>
    </row>
    <row r="5813" spans="1:17" x14ac:dyDescent="0.2">
      <c r="A5813" s="5">
        <v>2004</v>
      </c>
      <c r="B5813" s="4" t="s">
        <v>763</v>
      </c>
      <c r="C5813" s="5" t="s">
        <v>764</v>
      </c>
      <c r="D5813" s="5">
        <v>141.5</v>
      </c>
      <c r="E5813" s="5">
        <v>4464.6000000000004</v>
      </c>
      <c r="F5813" s="5">
        <v>1354.3</v>
      </c>
      <c r="G5813" s="5">
        <v>2592.1</v>
      </c>
      <c r="H5813" s="5">
        <v>1872.5</v>
      </c>
      <c r="I5813" s="5">
        <v>78.8</v>
      </c>
      <c r="J5813" s="5">
        <v>6.9</v>
      </c>
      <c r="K5813" s="5">
        <v>0</v>
      </c>
      <c r="L5813" s="5">
        <v>383.7</v>
      </c>
      <c r="M5813" s="5">
        <v>145.80000000000001</v>
      </c>
      <c r="N5813" s="5">
        <v>237.9</v>
      </c>
      <c r="O5813" s="5">
        <v>202010</v>
      </c>
      <c r="P5813" s="3"/>
      <c r="Q5813" s="3"/>
    </row>
    <row r="5814" spans="1:17" x14ac:dyDescent="0.2">
      <c r="A5814" s="2">
        <v>2005</v>
      </c>
      <c r="B5814" s="1" t="s">
        <v>763</v>
      </c>
      <c r="C5814" s="2" t="s">
        <v>764</v>
      </c>
      <c r="D5814" s="2">
        <v>131.80000000000001</v>
      </c>
      <c r="E5814" s="2">
        <v>4550.5</v>
      </c>
      <c r="F5814" s="2">
        <v>1475.1</v>
      </c>
      <c r="G5814" s="2">
        <v>2944.7</v>
      </c>
      <c r="H5814" s="2">
        <v>1605.8</v>
      </c>
      <c r="I5814" s="2">
        <v>83</v>
      </c>
      <c r="J5814" s="2">
        <v>11.4</v>
      </c>
      <c r="K5814" s="2">
        <v>0</v>
      </c>
      <c r="L5814" s="2">
        <v>409.2</v>
      </c>
      <c r="M5814" s="2">
        <v>155.5</v>
      </c>
      <c r="N5814" s="2">
        <v>253.7</v>
      </c>
      <c r="O5814" s="2">
        <v>202010</v>
      </c>
      <c r="P5814" s="3"/>
      <c r="Q5814" s="3"/>
    </row>
    <row r="5815" spans="1:17" x14ac:dyDescent="0.2">
      <c r="A5815" s="5">
        <v>2006</v>
      </c>
      <c r="B5815" s="4" t="s">
        <v>763</v>
      </c>
      <c r="C5815" s="5" t="s">
        <v>764</v>
      </c>
      <c r="D5815" s="5">
        <v>29.1</v>
      </c>
      <c r="E5815" s="5">
        <v>4429.3999999999996</v>
      </c>
      <c r="F5815" s="5">
        <v>1547.2</v>
      </c>
      <c r="G5815" s="5">
        <v>3007.3</v>
      </c>
      <c r="H5815" s="5">
        <v>1422.1</v>
      </c>
      <c r="I5815" s="5">
        <v>98.5</v>
      </c>
      <c r="J5815" s="5">
        <v>15.8</v>
      </c>
      <c r="K5815" s="5">
        <v>0</v>
      </c>
      <c r="L5815" s="5">
        <v>443.7</v>
      </c>
      <c r="M5815" s="5">
        <v>164.1</v>
      </c>
      <c r="N5815" s="5">
        <v>279.60000000000002</v>
      </c>
      <c r="O5815" s="5">
        <v>202010</v>
      </c>
      <c r="P5815" s="3"/>
      <c r="Q5815" s="3"/>
    </row>
    <row r="5816" spans="1:17" x14ac:dyDescent="0.2">
      <c r="A5816" s="2">
        <v>2007</v>
      </c>
      <c r="B5816" s="1" t="s">
        <v>763</v>
      </c>
      <c r="C5816" s="2" t="s">
        <v>764</v>
      </c>
      <c r="D5816" s="2">
        <v>21.8</v>
      </c>
      <c r="E5816" s="2">
        <v>4467.8</v>
      </c>
      <c r="F5816" s="2">
        <v>1567.8</v>
      </c>
      <c r="G5816" s="2">
        <v>3164</v>
      </c>
      <c r="H5816" s="2">
        <v>1303.8</v>
      </c>
      <c r="I5816" s="2">
        <v>97.8</v>
      </c>
      <c r="J5816" s="2">
        <v>12.8</v>
      </c>
      <c r="K5816" s="2">
        <v>0</v>
      </c>
      <c r="L5816" s="2">
        <v>468.1</v>
      </c>
      <c r="M5816" s="2">
        <v>177.9</v>
      </c>
      <c r="N5816" s="2">
        <v>290.2</v>
      </c>
      <c r="O5816" s="2">
        <v>202010</v>
      </c>
      <c r="P5816" s="3"/>
      <c r="Q5816" s="3"/>
    </row>
    <row r="5817" spans="1:17" x14ac:dyDescent="0.2">
      <c r="A5817" s="5">
        <v>2008</v>
      </c>
      <c r="B5817" s="4" t="s">
        <v>763</v>
      </c>
      <c r="C5817" s="5" t="s">
        <v>764</v>
      </c>
      <c r="D5817" s="5">
        <v>68.7</v>
      </c>
      <c r="E5817" s="5">
        <v>19921.400000000001</v>
      </c>
      <c r="F5817" s="5">
        <v>7702.5</v>
      </c>
      <c r="G5817" s="5">
        <v>12638.9</v>
      </c>
      <c r="H5817" s="5">
        <v>7281.4</v>
      </c>
      <c r="I5817" s="5">
        <v>134.5</v>
      </c>
      <c r="J5817" s="5">
        <v>9.6</v>
      </c>
      <c r="K5817" s="5">
        <v>0.1</v>
      </c>
      <c r="L5817" s="5">
        <v>159.30000000000001</v>
      </c>
      <c r="M5817" s="5">
        <v>85.4</v>
      </c>
      <c r="N5817" s="5">
        <v>73.8</v>
      </c>
      <c r="O5817" s="5">
        <v>202010</v>
      </c>
      <c r="P5817" s="3"/>
      <c r="Q5817" s="3"/>
    </row>
    <row r="5818" spans="1:17" x14ac:dyDescent="0.2">
      <c r="A5818" s="2">
        <v>2009</v>
      </c>
      <c r="B5818" s="1" t="s">
        <v>763</v>
      </c>
      <c r="C5818" s="2" t="s">
        <v>764</v>
      </c>
      <c r="D5818" s="2">
        <v>48</v>
      </c>
      <c r="E5818" s="2">
        <v>19540.3</v>
      </c>
      <c r="F5818" s="2">
        <v>6962.6</v>
      </c>
      <c r="G5818" s="2">
        <v>11973.2</v>
      </c>
      <c r="H5818" s="2">
        <v>7564.5</v>
      </c>
      <c r="I5818" s="2">
        <v>603.70000000000005</v>
      </c>
      <c r="J5818" s="2">
        <v>2</v>
      </c>
      <c r="K5818" s="2">
        <v>1.5</v>
      </c>
      <c r="L5818" s="2">
        <v>865</v>
      </c>
      <c r="M5818" s="2">
        <v>368.5</v>
      </c>
      <c r="N5818" s="2">
        <v>495</v>
      </c>
      <c r="O5818" s="2">
        <v>202010</v>
      </c>
      <c r="P5818" s="3"/>
      <c r="Q5818" s="3"/>
    </row>
    <row r="5819" spans="1:17" x14ac:dyDescent="0.2">
      <c r="A5819" s="5">
        <v>2010</v>
      </c>
      <c r="B5819" s="4" t="s">
        <v>763</v>
      </c>
      <c r="C5819" s="5" t="s">
        <v>764</v>
      </c>
      <c r="D5819" s="5">
        <v>88.3</v>
      </c>
      <c r="E5819" s="5">
        <v>19461.900000000001</v>
      </c>
      <c r="F5819" s="5">
        <v>6743.6</v>
      </c>
      <c r="G5819" s="5">
        <v>11613</v>
      </c>
      <c r="H5819" s="5">
        <v>7846.5</v>
      </c>
      <c r="I5819" s="5">
        <v>513.70000000000005</v>
      </c>
      <c r="J5819" s="5">
        <v>0.7</v>
      </c>
      <c r="K5819" s="5">
        <v>1</v>
      </c>
      <c r="L5819" s="5">
        <v>877</v>
      </c>
      <c r="M5819" s="5">
        <v>369.5</v>
      </c>
      <c r="N5819" s="5">
        <v>506.5</v>
      </c>
      <c r="O5819" s="5">
        <v>202010</v>
      </c>
      <c r="P5819" s="3"/>
      <c r="Q5819" s="3"/>
    </row>
    <row r="5820" spans="1:17" x14ac:dyDescent="0.2">
      <c r="A5820" s="2">
        <v>2011</v>
      </c>
      <c r="B5820" s="1" t="s">
        <v>763</v>
      </c>
      <c r="C5820" s="2" t="s">
        <v>764</v>
      </c>
      <c r="D5820" s="2">
        <v>66.3</v>
      </c>
      <c r="E5820" s="2">
        <v>19551.5</v>
      </c>
      <c r="F5820" s="2">
        <v>6921.8</v>
      </c>
      <c r="G5820" s="2">
        <v>11868.1</v>
      </c>
      <c r="H5820" s="2">
        <v>7681.3</v>
      </c>
      <c r="I5820" s="2">
        <v>448.3</v>
      </c>
      <c r="J5820" s="2">
        <v>0.3</v>
      </c>
      <c r="K5820" s="2">
        <v>-0.3</v>
      </c>
      <c r="L5820" s="2">
        <v>906.3</v>
      </c>
      <c r="M5820" s="2">
        <v>317.39999999999998</v>
      </c>
      <c r="N5820" s="2">
        <v>589.20000000000005</v>
      </c>
      <c r="O5820" s="2">
        <v>202010</v>
      </c>
      <c r="P5820" s="3"/>
      <c r="Q5820" s="3"/>
    </row>
    <row r="5821" spans="1:17" x14ac:dyDescent="0.2">
      <c r="A5821" s="5">
        <v>2012</v>
      </c>
      <c r="B5821" s="4" t="s">
        <v>763</v>
      </c>
      <c r="C5821" s="5" t="s">
        <v>764</v>
      </c>
      <c r="D5821" s="5">
        <v>67.599999999999994</v>
      </c>
      <c r="E5821" s="5">
        <v>19616.900000000001</v>
      </c>
      <c r="F5821" s="5">
        <v>7070.5</v>
      </c>
      <c r="G5821" s="5">
        <v>11911.2</v>
      </c>
      <c r="H5821" s="5">
        <v>7703.3</v>
      </c>
      <c r="I5821" s="5">
        <v>396.9</v>
      </c>
      <c r="J5821" s="5">
        <v>1</v>
      </c>
      <c r="K5821" s="5">
        <v>0.3</v>
      </c>
      <c r="L5821" s="5">
        <v>823.9</v>
      </c>
      <c r="M5821" s="5">
        <v>251.8</v>
      </c>
      <c r="N5821" s="5">
        <v>571.79999999999995</v>
      </c>
      <c r="O5821" s="5">
        <v>202010</v>
      </c>
      <c r="P5821" s="3"/>
      <c r="Q5821" s="3"/>
    </row>
    <row r="5822" spans="1:17" x14ac:dyDescent="0.2">
      <c r="A5822" s="2">
        <v>2013</v>
      </c>
      <c r="B5822" s="1" t="s">
        <v>763</v>
      </c>
      <c r="C5822" s="2" t="s">
        <v>764</v>
      </c>
      <c r="D5822" s="2">
        <v>213.3</v>
      </c>
      <c r="E5822" s="2">
        <v>19949.2</v>
      </c>
      <c r="F5822" s="2">
        <v>7018.1</v>
      </c>
      <c r="G5822" s="2">
        <v>12043.1</v>
      </c>
      <c r="H5822" s="2">
        <v>7903.5</v>
      </c>
      <c r="I5822" s="2">
        <v>367.3</v>
      </c>
      <c r="J5822" s="2">
        <v>0.7</v>
      </c>
      <c r="K5822" s="2">
        <v>0.2</v>
      </c>
      <c r="L5822" s="2">
        <v>851.2</v>
      </c>
      <c r="M5822" s="2">
        <v>262.10000000000002</v>
      </c>
      <c r="N5822" s="2">
        <v>588.9</v>
      </c>
      <c r="O5822" s="2">
        <v>202010</v>
      </c>
      <c r="P5822" s="3"/>
      <c r="Q5822" s="3"/>
    </row>
    <row r="5823" spans="1:17" x14ac:dyDescent="0.2">
      <c r="A5823" s="5">
        <v>2014</v>
      </c>
      <c r="B5823" s="4" t="s">
        <v>763</v>
      </c>
      <c r="C5823" s="5" t="s">
        <v>764</v>
      </c>
      <c r="D5823" s="5">
        <v>75.2</v>
      </c>
      <c r="E5823" s="5">
        <v>20094</v>
      </c>
      <c r="F5823" s="5">
        <v>7061.2</v>
      </c>
      <c r="G5823" s="5">
        <v>12346.2</v>
      </c>
      <c r="H5823" s="5">
        <v>7745.3</v>
      </c>
      <c r="I5823" s="5">
        <v>353.6</v>
      </c>
      <c r="J5823" s="5">
        <v>0.6</v>
      </c>
      <c r="K5823" s="5">
        <v>0.3</v>
      </c>
      <c r="L5823" s="5">
        <v>885.3</v>
      </c>
      <c r="M5823" s="5">
        <v>337.4</v>
      </c>
      <c r="N5823" s="5">
        <v>547.6</v>
      </c>
      <c r="O5823" s="5">
        <v>202010</v>
      </c>
      <c r="P5823" s="3"/>
      <c r="Q5823" s="3"/>
    </row>
    <row r="5824" spans="1:17" x14ac:dyDescent="0.2">
      <c r="A5824" s="2">
        <v>2015</v>
      </c>
      <c r="B5824" s="1" t="s">
        <v>763</v>
      </c>
      <c r="C5824" s="2" t="s">
        <v>764</v>
      </c>
      <c r="D5824" s="2">
        <v>32.4</v>
      </c>
      <c r="E5824" s="2">
        <v>20577.2</v>
      </c>
      <c r="F5824" s="2">
        <v>7574.2</v>
      </c>
      <c r="G5824" s="2">
        <v>12800.6</v>
      </c>
      <c r="H5824" s="2">
        <v>7774.1</v>
      </c>
      <c r="I5824" s="2">
        <v>330.5</v>
      </c>
      <c r="J5824" s="2">
        <v>0.8</v>
      </c>
      <c r="K5824" s="2">
        <v>0.5</v>
      </c>
      <c r="L5824" s="2">
        <v>1195.9000000000001</v>
      </c>
      <c r="M5824" s="2">
        <v>445.5</v>
      </c>
      <c r="N5824" s="2">
        <v>749.9</v>
      </c>
      <c r="O5824" s="2">
        <v>202010</v>
      </c>
      <c r="P5824" s="3"/>
      <c r="Q5824" s="3"/>
    </row>
    <row r="5825" spans="1:17" x14ac:dyDescent="0.2">
      <c r="A5825" s="5">
        <v>2016</v>
      </c>
      <c r="B5825" s="4" t="s">
        <v>763</v>
      </c>
      <c r="C5825" s="5" t="s">
        <v>764</v>
      </c>
      <c r="D5825" s="5">
        <v>67.8</v>
      </c>
      <c r="E5825" s="5">
        <v>20629.599999999999</v>
      </c>
      <c r="F5825" s="5">
        <v>7658.9</v>
      </c>
      <c r="G5825" s="5">
        <v>12935.9</v>
      </c>
      <c r="H5825" s="5">
        <v>7691.3</v>
      </c>
      <c r="I5825" s="5">
        <v>329.8</v>
      </c>
      <c r="J5825" s="5">
        <v>0.9</v>
      </c>
      <c r="K5825" s="5">
        <v>0.6</v>
      </c>
      <c r="L5825" s="5">
        <v>965.9</v>
      </c>
      <c r="M5825" s="5">
        <v>352.7</v>
      </c>
      <c r="N5825" s="5">
        <v>612.6</v>
      </c>
      <c r="O5825" s="5">
        <v>202010</v>
      </c>
      <c r="P5825" s="3"/>
      <c r="Q5825" s="3"/>
    </row>
    <row r="5826" spans="1:17" x14ac:dyDescent="0.2">
      <c r="A5826" s="2">
        <v>2017</v>
      </c>
      <c r="B5826" s="1" t="s">
        <v>763</v>
      </c>
      <c r="C5826" s="2" t="s">
        <v>764</v>
      </c>
      <c r="D5826" s="2">
        <v>83.3</v>
      </c>
      <c r="E5826" s="2">
        <v>21147</v>
      </c>
      <c r="F5826" s="2">
        <v>8187.4</v>
      </c>
      <c r="G5826" s="2">
        <v>13185.9</v>
      </c>
      <c r="H5826" s="2">
        <v>7958.8</v>
      </c>
      <c r="I5826" s="2">
        <v>331.6</v>
      </c>
      <c r="J5826" s="2">
        <v>1</v>
      </c>
      <c r="K5826" s="2">
        <v>0.6</v>
      </c>
      <c r="L5826" s="2">
        <v>1282.0999999999999</v>
      </c>
      <c r="M5826" s="2">
        <v>3.1</v>
      </c>
      <c r="N5826" s="2">
        <v>1278.4000000000001</v>
      </c>
      <c r="O5826" s="2">
        <v>202010</v>
      </c>
      <c r="P5826" s="3"/>
      <c r="Q5826" s="3"/>
    </row>
    <row r="5827" spans="1:17" x14ac:dyDescent="0.2">
      <c r="A5827" s="5">
        <v>2018</v>
      </c>
      <c r="B5827" s="4" t="s">
        <v>763</v>
      </c>
      <c r="C5827" s="5" t="s">
        <v>764</v>
      </c>
      <c r="D5827" s="5">
        <v>70.5</v>
      </c>
      <c r="E5827" s="5">
        <v>21617</v>
      </c>
      <c r="F5827" s="5">
        <v>8337.5</v>
      </c>
      <c r="G5827" s="5">
        <v>13687.5</v>
      </c>
      <c r="H5827" s="5">
        <v>7927.1</v>
      </c>
      <c r="I5827" s="5">
        <v>370.8</v>
      </c>
      <c r="J5827" s="5">
        <v>1.6</v>
      </c>
      <c r="K5827" s="5">
        <v>0.7</v>
      </c>
      <c r="L5827" s="5">
        <v>1320.9</v>
      </c>
      <c r="M5827" s="5">
        <v>283.3</v>
      </c>
      <c r="N5827" s="5">
        <v>1036.9000000000001</v>
      </c>
      <c r="O5827" s="5">
        <v>202010</v>
      </c>
      <c r="P5827" s="3"/>
      <c r="Q5827" s="3"/>
    </row>
    <row r="5828" spans="1:17" x14ac:dyDescent="0.2">
      <c r="A5828" s="2">
        <v>2019</v>
      </c>
      <c r="B5828" s="1" t="s">
        <v>763</v>
      </c>
      <c r="C5828" s="2" t="s">
        <v>764</v>
      </c>
      <c r="D5828" s="2">
        <v>47.1</v>
      </c>
      <c r="E5828" s="2">
        <v>22683.8</v>
      </c>
      <c r="F5828" s="2">
        <v>8952.5</v>
      </c>
      <c r="G5828" s="2">
        <v>14562.9</v>
      </c>
      <c r="H5828" s="2">
        <v>8118.2</v>
      </c>
      <c r="I5828" s="2">
        <v>380.2</v>
      </c>
      <c r="J5828" s="2">
        <v>6.4</v>
      </c>
      <c r="K5828" s="2">
        <v>0.5</v>
      </c>
      <c r="L5828" s="2">
        <v>1295.8</v>
      </c>
      <c r="M5828" s="2">
        <v>222</v>
      </c>
      <c r="N5828" s="2">
        <v>1073.3</v>
      </c>
      <c r="O5828" s="2">
        <v>202010</v>
      </c>
      <c r="P5828" s="3"/>
      <c r="Q5828" s="3"/>
    </row>
    <row r="5829" spans="1:17" x14ac:dyDescent="0.2">
      <c r="A5829" s="5">
        <v>2004</v>
      </c>
      <c r="B5829" s="4" t="s">
        <v>765</v>
      </c>
      <c r="C5829" s="5" t="s">
        <v>766</v>
      </c>
      <c r="D5829" s="5">
        <v>556</v>
      </c>
      <c r="E5829" s="5">
        <v>24153</v>
      </c>
      <c r="F5829" s="5">
        <v>5117</v>
      </c>
      <c r="G5829" s="5">
        <v>13505</v>
      </c>
      <c r="H5829" s="5">
        <v>10551</v>
      </c>
      <c r="I5829" s="5">
        <v>418</v>
      </c>
      <c r="J5829" s="5">
        <v>45</v>
      </c>
      <c r="K5829" s="5"/>
      <c r="L5829" s="5">
        <v>579</v>
      </c>
      <c r="M5829" s="5">
        <v>140</v>
      </c>
      <c r="N5829" s="5">
        <v>417</v>
      </c>
      <c r="O5829" s="5">
        <v>201010</v>
      </c>
      <c r="P5829" s="3"/>
      <c r="Q5829" s="3"/>
    </row>
    <row r="5830" spans="1:17" x14ac:dyDescent="0.2">
      <c r="A5830" s="2">
        <v>2005</v>
      </c>
      <c r="B5830" s="1" t="s">
        <v>765</v>
      </c>
      <c r="C5830" s="2" t="s">
        <v>766</v>
      </c>
      <c r="D5830" s="2">
        <v>1202</v>
      </c>
      <c r="E5830" s="2">
        <v>24381</v>
      </c>
      <c r="F5830" s="2">
        <v>3969</v>
      </c>
      <c r="G5830" s="2">
        <v>13553</v>
      </c>
      <c r="H5830" s="2">
        <v>10709</v>
      </c>
      <c r="I5830" s="2">
        <v>312</v>
      </c>
      <c r="J5830" s="2">
        <v>52</v>
      </c>
      <c r="K5830" s="2"/>
      <c r="L5830" s="2">
        <v>1440</v>
      </c>
      <c r="M5830" s="2">
        <v>498</v>
      </c>
      <c r="N5830" s="2">
        <v>871</v>
      </c>
      <c r="O5830" s="2">
        <v>201010</v>
      </c>
      <c r="P5830" s="3"/>
      <c r="Q5830" s="3"/>
    </row>
    <row r="5831" spans="1:17" x14ac:dyDescent="0.2">
      <c r="A5831" s="5">
        <v>2006</v>
      </c>
      <c r="B5831" s="4" t="s">
        <v>765</v>
      </c>
      <c r="C5831" s="5" t="s">
        <v>766</v>
      </c>
      <c r="D5831" s="5">
        <v>2460</v>
      </c>
      <c r="E5831" s="5">
        <v>25491</v>
      </c>
      <c r="F5831" s="5">
        <v>3965</v>
      </c>
      <c r="G5831" s="5">
        <v>14225</v>
      </c>
      <c r="H5831" s="5">
        <v>11101</v>
      </c>
      <c r="I5831" s="5">
        <v>273</v>
      </c>
      <c r="J5831" s="5">
        <v>77</v>
      </c>
      <c r="K5831" s="5"/>
      <c r="L5831" s="5">
        <v>1688</v>
      </c>
      <c r="M5831" s="5">
        <v>581</v>
      </c>
      <c r="N5831" s="5">
        <v>1283</v>
      </c>
      <c r="O5831" s="5">
        <v>201010</v>
      </c>
      <c r="P5831" s="3"/>
      <c r="Q5831" s="3"/>
    </row>
    <row r="5832" spans="1:17" x14ac:dyDescent="0.2">
      <c r="A5832" s="2">
        <v>2007</v>
      </c>
      <c r="B5832" s="1" t="s">
        <v>765</v>
      </c>
      <c r="C5832" s="2" t="s">
        <v>766</v>
      </c>
      <c r="D5832" s="2">
        <v>2655</v>
      </c>
      <c r="E5832" s="2">
        <v>23281</v>
      </c>
      <c r="F5832" s="2">
        <v>2268</v>
      </c>
      <c r="G5832" s="2">
        <v>10523</v>
      </c>
      <c r="H5832" s="2">
        <v>12542</v>
      </c>
      <c r="I5832" s="2">
        <v>196</v>
      </c>
      <c r="J5832" s="2">
        <v>163</v>
      </c>
      <c r="K5832" s="2"/>
      <c r="L5832" s="2">
        <v>2225</v>
      </c>
      <c r="M5832" s="2">
        <v>532</v>
      </c>
      <c r="N5832" s="2">
        <v>2578</v>
      </c>
      <c r="O5832" s="2">
        <v>201010</v>
      </c>
      <c r="P5832" s="3"/>
      <c r="Q5832" s="3"/>
    </row>
    <row r="5833" spans="1:17" x14ac:dyDescent="0.2">
      <c r="A5833" s="5">
        <v>2008</v>
      </c>
      <c r="B5833" s="4" t="s">
        <v>765</v>
      </c>
      <c r="C5833" s="5" t="s">
        <v>766</v>
      </c>
      <c r="D5833" s="5">
        <v>2259</v>
      </c>
      <c r="E5833" s="5">
        <v>23296</v>
      </c>
      <c r="F5833" s="5">
        <v>2309</v>
      </c>
      <c r="G5833" s="5">
        <v>13946</v>
      </c>
      <c r="H5833" s="5">
        <v>9087</v>
      </c>
      <c r="I5833" s="5">
        <v>129</v>
      </c>
      <c r="J5833" s="5">
        <v>64</v>
      </c>
      <c r="K5833" s="5"/>
      <c r="L5833" s="5">
        <v>2498</v>
      </c>
      <c r="M5833" s="5">
        <v>824</v>
      </c>
      <c r="N5833" s="5">
        <v>1672</v>
      </c>
      <c r="O5833" s="5">
        <v>201010</v>
      </c>
      <c r="P5833" s="3"/>
      <c r="Q5833" s="3"/>
    </row>
    <row r="5834" spans="1:17" x14ac:dyDescent="0.2">
      <c r="A5834" s="2">
        <v>2009</v>
      </c>
      <c r="B5834" s="1" t="s">
        <v>765</v>
      </c>
      <c r="C5834" s="2" t="s">
        <v>766</v>
      </c>
      <c r="D5834" s="2">
        <v>2642</v>
      </c>
      <c r="E5834" s="2">
        <v>23607</v>
      </c>
      <c r="F5834" s="2">
        <v>2329</v>
      </c>
      <c r="G5834" s="2">
        <v>13668</v>
      </c>
      <c r="H5834" s="2">
        <v>9827</v>
      </c>
      <c r="I5834" s="2">
        <v>123</v>
      </c>
      <c r="J5834" s="2">
        <v>14</v>
      </c>
      <c r="K5834" s="2">
        <v>41</v>
      </c>
      <c r="L5834" s="2">
        <v>2930</v>
      </c>
      <c r="M5834" s="2">
        <v>953</v>
      </c>
      <c r="N5834" s="2">
        <v>1935</v>
      </c>
      <c r="O5834" s="2">
        <v>201010</v>
      </c>
      <c r="P5834" s="3"/>
      <c r="Q5834" s="3"/>
    </row>
    <row r="5835" spans="1:17" x14ac:dyDescent="0.2">
      <c r="A5835" s="5">
        <v>2010</v>
      </c>
      <c r="B5835" s="4" t="s">
        <v>765</v>
      </c>
      <c r="C5835" s="5" t="s">
        <v>766</v>
      </c>
      <c r="D5835" s="5">
        <v>3638</v>
      </c>
      <c r="E5835" s="5">
        <v>24422</v>
      </c>
      <c r="F5835" s="5">
        <v>3610</v>
      </c>
      <c r="G5835" s="5">
        <v>14532</v>
      </c>
      <c r="H5835" s="5">
        <v>9754</v>
      </c>
      <c r="I5835" s="5">
        <v>126</v>
      </c>
      <c r="J5835" s="5">
        <v>16</v>
      </c>
      <c r="K5835" s="5">
        <v>39</v>
      </c>
      <c r="L5835" s="5">
        <v>2432</v>
      </c>
      <c r="M5835" s="5">
        <v>589</v>
      </c>
      <c r="N5835" s="5">
        <v>1840</v>
      </c>
      <c r="O5835" s="5">
        <v>201010</v>
      </c>
      <c r="P5835" s="3"/>
      <c r="Q5835" s="3"/>
    </row>
    <row r="5836" spans="1:17" x14ac:dyDescent="0.2">
      <c r="A5836" s="2">
        <v>2011</v>
      </c>
      <c r="B5836" s="1" t="s">
        <v>765</v>
      </c>
      <c r="C5836" s="2" t="s">
        <v>766</v>
      </c>
      <c r="D5836" s="2">
        <v>4000</v>
      </c>
      <c r="E5836" s="2">
        <v>25854</v>
      </c>
      <c r="F5836" s="2">
        <v>4605</v>
      </c>
      <c r="G5836" s="2">
        <v>17514</v>
      </c>
      <c r="H5836" s="2">
        <v>8181</v>
      </c>
      <c r="I5836" s="2">
        <v>172</v>
      </c>
      <c r="J5836" s="2">
        <v>17</v>
      </c>
      <c r="K5836" s="2">
        <v>30</v>
      </c>
      <c r="L5836" s="2">
        <v>2690</v>
      </c>
      <c r="M5836" s="2">
        <v>793</v>
      </c>
      <c r="N5836" s="2">
        <v>1866</v>
      </c>
      <c r="O5836" s="2">
        <v>201010</v>
      </c>
      <c r="P5836" s="3"/>
      <c r="Q5836" s="3"/>
    </row>
    <row r="5837" spans="1:17" x14ac:dyDescent="0.2">
      <c r="A5837" s="5">
        <v>2012</v>
      </c>
      <c r="B5837" s="4" t="s">
        <v>765</v>
      </c>
      <c r="C5837" s="5" t="s">
        <v>766</v>
      </c>
      <c r="D5837" s="5">
        <v>4044</v>
      </c>
      <c r="E5837" s="5">
        <v>26686</v>
      </c>
      <c r="F5837" s="5">
        <v>4731</v>
      </c>
      <c r="G5837" s="5">
        <v>18496</v>
      </c>
      <c r="H5837" s="5">
        <v>8026</v>
      </c>
      <c r="I5837" s="5">
        <v>201</v>
      </c>
      <c r="J5837" s="5">
        <v>9</v>
      </c>
      <c r="K5837" s="5">
        <v>12</v>
      </c>
      <c r="L5837" s="5">
        <v>2779</v>
      </c>
      <c r="M5837" s="5">
        <v>878</v>
      </c>
      <c r="N5837" s="5">
        <v>1888</v>
      </c>
      <c r="O5837" s="5">
        <v>201010</v>
      </c>
      <c r="P5837" s="3"/>
      <c r="Q5837" s="3"/>
    </row>
    <row r="5838" spans="1:17" x14ac:dyDescent="0.2">
      <c r="A5838" s="2">
        <v>2013</v>
      </c>
      <c r="B5838" s="1" t="s">
        <v>765</v>
      </c>
      <c r="C5838" s="2" t="s">
        <v>766</v>
      </c>
      <c r="D5838" s="2">
        <v>4297</v>
      </c>
      <c r="E5838" s="2">
        <v>25967</v>
      </c>
      <c r="F5838" s="2">
        <v>4734</v>
      </c>
      <c r="G5838" s="2">
        <v>14770</v>
      </c>
      <c r="H5838" s="2">
        <v>11035</v>
      </c>
      <c r="I5838" s="2">
        <v>213</v>
      </c>
      <c r="J5838" s="2">
        <v>12</v>
      </c>
      <c r="K5838" s="2">
        <v>17</v>
      </c>
      <c r="L5838" s="2">
        <v>2757</v>
      </c>
      <c r="M5838" s="2">
        <v>808</v>
      </c>
      <c r="N5838" s="2">
        <v>1996</v>
      </c>
      <c r="O5838" s="2">
        <v>201010</v>
      </c>
      <c r="P5838" s="3"/>
      <c r="Q5838" s="3"/>
    </row>
    <row r="5839" spans="1:17" x14ac:dyDescent="0.2">
      <c r="A5839" s="5">
        <v>2014</v>
      </c>
      <c r="B5839" s="4" t="s">
        <v>765</v>
      </c>
      <c r="C5839" s="5" t="s">
        <v>766</v>
      </c>
      <c r="D5839" s="5">
        <v>4719</v>
      </c>
      <c r="E5839" s="5">
        <v>27900</v>
      </c>
      <c r="F5839" s="5">
        <v>5330</v>
      </c>
      <c r="G5839" s="5">
        <v>18179</v>
      </c>
      <c r="H5839" s="5">
        <v>9525</v>
      </c>
      <c r="I5839" s="5">
        <v>216</v>
      </c>
      <c r="J5839" s="5">
        <v>10</v>
      </c>
      <c r="K5839" s="5">
        <v>14</v>
      </c>
      <c r="L5839" s="5">
        <v>2983</v>
      </c>
      <c r="M5839" s="5">
        <v>790</v>
      </c>
      <c r="N5839" s="5">
        <v>2244</v>
      </c>
      <c r="O5839" s="5">
        <v>201010</v>
      </c>
      <c r="P5839" s="3"/>
      <c r="Q5839" s="3"/>
    </row>
    <row r="5840" spans="1:17" x14ac:dyDescent="0.2">
      <c r="A5840" s="2">
        <v>2015</v>
      </c>
      <c r="B5840" s="1" t="s">
        <v>765</v>
      </c>
      <c r="C5840" s="2" t="s">
        <v>766</v>
      </c>
      <c r="D5840" s="2">
        <v>3200</v>
      </c>
      <c r="E5840" s="2">
        <v>29281</v>
      </c>
      <c r="F5840" s="2">
        <v>5330</v>
      </c>
      <c r="G5840" s="2">
        <v>18596</v>
      </c>
      <c r="H5840" s="2">
        <v>10128</v>
      </c>
      <c r="I5840" s="2">
        <v>238</v>
      </c>
      <c r="J5840" s="2">
        <v>11</v>
      </c>
      <c r="K5840" s="2">
        <v>-7</v>
      </c>
      <c r="L5840" s="2">
        <v>2787</v>
      </c>
      <c r="M5840" s="2">
        <v>733</v>
      </c>
      <c r="N5840" s="2">
        <v>2074</v>
      </c>
      <c r="O5840" s="2">
        <v>201010</v>
      </c>
      <c r="P5840" s="3"/>
      <c r="Q5840" s="3"/>
    </row>
    <row r="5841" spans="1:17" x14ac:dyDescent="0.2">
      <c r="A5841" s="5">
        <v>2016</v>
      </c>
      <c r="B5841" s="4" t="s">
        <v>765</v>
      </c>
      <c r="C5841" s="5" t="s">
        <v>766</v>
      </c>
      <c r="D5841" s="5">
        <v>3403</v>
      </c>
      <c r="E5841" s="5">
        <v>30052</v>
      </c>
      <c r="F5841" s="5">
        <v>5335</v>
      </c>
      <c r="G5841" s="5">
        <v>19537</v>
      </c>
      <c r="H5841" s="5">
        <v>10066</v>
      </c>
      <c r="I5841" s="5">
        <v>238</v>
      </c>
      <c r="J5841" s="5">
        <v>16</v>
      </c>
      <c r="K5841" s="5">
        <v>-37</v>
      </c>
      <c r="L5841" s="5">
        <v>3030</v>
      </c>
      <c r="M5841" s="5">
        <v>857</v>
      </c>
      <c r="N5841" s="5">
        <v>2211</v>
      </c>
      <c r="O5841" s="5">
        <v>201010</v>
      </c>
      <c r="P5841" s="3"/>
      <c r="Q5841" s="3"/>
    </row>
    <row r="5842" spans="1:17" x14ac:dyDescent="0.2">
      <c r="A5842" s="2">
        <v>2017</v>
      </c>
      <c r="B5842" s="1" t="s">
        <v>765</v>
      </c>
      <c r="C5842" s="2" t="s">
        <v>766</v>
      </c>
      <c r="D5842" s="2">
        <v>3400</v>
      </c>
      <c r="E5842" s="2">
        <v>30860</v>
      </c>
      <c r="F5842" s="2">
        <v>4750</v>
      </c>
      <c r="G5842" s="2">
        <v>20385</v>
      </c>
      <c r="H5842" s="2">
        <v>9963</v>
      </c>
      <c r="I5842" s="2">
        <v>214</v>
      </c>
      <c r="J5842" s="2">
        <v>21</v>
      </c>
      <c r="K5842" s="2">
        <v>-23</v>
      </c>
      <c r="L5842" s="2">
        <v>3113</v>
      </c>
      <c r="M5842" s="2">
        <v>1114</v>
      </c>
      <c r="N5842" s="2">
        <v>2024</v>
      </c>
      <c r="O5842" s="2">
        <v>201010</v>
      </c>
      <c r="P5842" s="3"/>
      <c r="Q5842" s="3"/>
    </row>
    <row r="5843" spans="1:17" x14ac:dyDescent="0.2">
      <c r="A5843" s="5">
        <v>2018</v>
      </c>
      <c r="B5843" s="4" t="s">
        <v>765</v>
      </c>
      <c r="C5843" s="5" t="s">
        <v>766</v>
      </c>
      <c r="D5843" s="5">
        <v>3608</v>
      </c>
      <c r="E5843" s="5">
        <v>31864</v>
      </c>
      <c r="F5843" s="5">
        <v>4755</v>
      </c>
      <c r="G5843" s="5">
        <v>19981</v>
      </c>
      <c r="H5843" s="5">
        <v>11472</v>
      </c>
      <c r="I5843" s="5">
        <v>184</v>
      </c>
      <c r="J5843" s="5">
        <v>31</v>
      </c>
      <c r="K5843" s="5">
        <v>-27</v>
      </c>
      <c r="L5843" s="5">
        <v>3147</v>
      </c>
      <c r="M5843" s="5">
        <v>264</v>
      </c>
      <c r="N5843" s="5">
        <v>2909</v>
      </c>
      <c r="O5843" s="5">
        <v>201010</v>
      </c>
      <c r="P5843" s="3"/>
      <c r="Q5843" s="3"/>
    </row>
    <row r="5844" spans="1:17" x14ac:dyDescent="0.2">
      <c r="A5844" s="2">
        <v>2019</v>
      </c>
      <c r="B5844" s="1" t="s">
        <v>765</v>
      </c>
      <c r="C5844" s="2" t="s">
        <v>766</v>
      </c>
      <c r="D5844" s="2">
        <v>4292</v>
      </c>
      <c r="E5844" s="2">
        <v>34566</v>
      </c>
      <c r="F5844" s="2">
        <v>5679</v>
      </c>
      <c r="G5844" s="2">
        <v>22311</v>
      </c>
      <c r="H5844" s="2">
        <v>12223</v>
      </c>
      <c r="I5844" s="2">
        <v>180</v>
      </c>
      <c r="J5844" s="2">
        <v>42</v>
      </c>
      <c r="K5844" s="2">
        <v>-14</v>
      </c>
      <c r="L5844" s="2">
        <v>3986</v>
      </c>
      <c r="M5844" s="2">
        <v>658</v>
      </c>
      <c r="N5844" s="2">
        <v>3343</v>
      </c>
      <c r="O5844" s="2">
        <v>201010</v>
      </c>
      <c r="P5844" s="3"/>
      <c r="Q5844" s="3"/>
    </row>
    <row r="5845" spans="1:17" x14ac:dyDescent="0.2">
      <c r="A5845" s="5">
        <v>2004</v>
      </c>
      <c r="B5845" s="4" t="s">
        <v>767</v>
      </c>
      <c r="C5845" s="5" t="s">
        <v>768</v>
      </c>
      <c r="D5845" s="5">
        <v>71.644000000000005</v>
      </c>
      <c r="E5845" s="5">
        <v>917.24400000000003</v>
      </c>
      <c r="F5845" s="5">
        <v>927.70600000000002</v>
      </c>
      <c r="G5845" s="5">
        <v>1005.915</v>
      </c>
      <c r="H5845" s="5">
        <v>-88.671000000000006</v>
      </c>
      <c r="I5845" s="5">
        <v>78.997</v>
      </c>
      <c r="J5845" s="5">
        <v>0.51600000000000001</v>
      </c>
      <c r="K5845" s="5">
        <v>0</v>
      </c>
      <c r="L5845" s="5">
        <v>-143.31299999999999</v>
      </c>
      <c r="M5845" s="5">
        <v>0.71</v>
      </c>
      <c r="N5845" s="5">
        <v>-147.28</v>
      </c>
      <c r="O5845" s="5">
        <v>601010</v>
      </c>
      <c r="P5845" s="3"/>
      <c r="Q5845" s="3"/>
    </row>
    <row r="5846" spans="1:17" x14ac:dyDescent="0.2">
      <c r="A5846" s="2">
        <v>2005</v>
      </c>
      <c r="B5846" s="1" t="s">
        <v>767</v>
      </c>
      <c r="C5846" s="2" t="s">
        <v>768</v>
      </c>
      <c r="D5846" s="2">
        <v>85.222999999999999</v>
      </c>
      <c r="E5846" s="2">
        <v>952.53599999999994</v>
      </c>
      <c r="F5846" s="2">
        <v>784.39200000000005</v>
      </c>
      <c r="G5846" s="2">
        <v>871.10500000000002</v>
      </c>
      <c r="H5846" s="2">
        <v>81.430999999999997</v>
      </c>
      <c r="I5846" s="2">
        <v>69.674999999999997</v>
      </c>
      <c r="J5846" s="2">
        <v>2.0960000000000001</v>
      </c>
      <c r="K5846" s="2">
        <v>0</v>
      </c>
      <c r="L5846" s="2">
        <v>-92.543999999999997</v>
      </c>
      <c r="M5846" s="2">
        <v>2.1040000000000001</v>
      </c>
      <c r="N5846" s="2">
        <v>-94.709000000000003</v>
      </c>
      <c r="O5846" s="2">
        <v>601010</v>
      </c>
      <c r="P5846" s="3"/>
      <c r="Q5846" s="3"/>
    </row>
    <row r="5847" spans="1:17" x14ac:dyDescent="0.2">
      <c r="A5847" s="5">
        <v>2006</v>
      </c>
      <c r="B5847" s="4" t="s">
        <v>767</v>
      </c>
      <c r="C5847" s="5" t="s">
        <v>768</v>
      </c>
      <c r="D5847" s="5">
        <v>80.551000000000002</v>
      </c>
      <c r="E5847" s="5">
        <v>2046.2919999999999</v>
      </c>
      <c r="F5847" s="5">
        <v>1555</v>
      </c>
      <c r="G5847" s="5">
        <v>1660.3710000000001</v>
      </c>
      <c r="H5847" s="5">
        <v>385.92099999999999</v>
      </c>
      <c r="I5847" s="5">
        <v>100.11199999999999</v>
      </c>
      <c r="J5847" s="5">
        <v>3.8140000000000001</v>
      </c>
      <c r="K5847" s="5">
        <v>0</v>
      </c>
      <c r="L5847" s="5">
        <v>-132.93100000000001</v>
      </c>
      <c r="M5847" s="5">
        <v>0.51700000000000002</v>
      </c>
      <c r="N5847" s="5">
        <v>-133.44800000000001</v>
      </c>
      <c r="O5847" s="5">
        <v>601010</v>
      </c>
      <c r="P5847" s="3"/>
      <c r="Q5847" s="3"/>
    </row>
    <row r="5848" spans="1:17" x14ac:dyDescent="0.2">
      <c r="A5848" s="2">
        <v>2007</v>
      </c>
      <c r="B5848" s="1" t="s">
        <v>767</v>
      </c>
      <c r="C5848" s="2" t="s">
        <v>768</v>
      </c>
      <c r="D5848" s="2">
        <v>163.01499999999999</v>
      </c>
      <c r="E5848" s="2">
        <v>2384.3229999999999</v>
      </c>
      <c r="F5848" s="2">
        <v>1905</v>
      </c>
      <c r="G5848" s="2">
        <v>2046.932</v>
      </c>
      <c r="H5848" s="2">
        <v>337.39100000000002</v>
      </c>
      <c r="I5848" s="2">
        <v>101.232</v>
      </c>
      <c r="J5848" s="2">
        <v>10.182</v>
      </c>
      <c r="K5848" s="2">
        <v>0</v>
      </c>
      <c r="L5848" s="2">
        <v>-77.010999999999996</v>
      </c>
      <c r="M5848" s="2">
        <v>0.86799999999999999</v>
      </c>
      <c r="N5848" s="2">
        <v>-77.879000000000005</v>
      </c>
      <c r="O5848" s="2">
        <v>601010</v>
      </c>
      <c r="P5848" s="3"/>
      <c r="Q5848" s="3"/>
    </row>
    <row r="5849" spans="1:17" x14ac:dyDescent="0.2">
      <c r="A5849" s="5">
        <v>2008</v>
      </c>
      <c r="B5849" s="4" t="s">
        <v>767</v>
      </c>
      <c r="C5849" s="5" t="s">
        <v>768</v>
      </c>
      <c r="D5849" s="5">
        <v>117.617</v>
      </c>
      <c r="E5849" s="5">
        <v>3211.5079999999998</v>
      </c>
      <c r="F5849" s="5">
        <v>2555.8389999999999</v>
      </c>
      <c r="G5849" s="5">
        <v>2719.7489999999998</v>
      </c>
      <c r="H5849" s="5">
        <v>491.75900000000001</v>
      </c>
      <c r="I5849" s="5">
        <v>116.536</v>
      </c>
      <c r="J5849" s="5">
        <v>6.883</v>
      </c>
      <c r="K5849" s="5">
        <v>0</v>
      </c>
      <c r="L5849" s="5">
        <v>-45.725999999999999</v>
      </c>
      <c r="M5849" s="5">
        <v>1.0369999999999999</v>
      </c>
      <c r="N5849" s="5">
        <v>-46.762999999999998</v>
      </c>
      <c r="O5849" s="5">
        <v>601010</v>
      </c>
      <c r="P5849" s="3"/>
      <c r="Q5849" s="3"/>
    </row>
    <row r="5850" spans="1:17" x14ac:dyDescent="0.2">
      <c r="A5850" s="2">
        <v>2009</v>
      </c>
      <c r="B5850" s="1" t="s">
        <v>767</v>
      </c>
      <c r="C5850" s="2" t="s">
        <v>768</v>
      </c>
      <c r="D5850" s="2">
        <v>196.95400000000001</v>
      </c>
      <c r="E5850" s="2">
        <v>3313.6460000000002</v>
      </c>
      <c r="F5850" s="2">
        <v>2489.9650000000001</v>
      </c>
      <c r="G5850" s="2">
        <v>2713.6970000000001</v>
      </c>
      <c r="H5850" s="2">
        <v>599.03399999999999</v>
      </c>
      <c r="I5850" s="2">
        <v>191.40600000000001</v>
      </c>
      <c r="J5850" s="2">
        <v>1.123</v>
      </c>
      <c r="K5850" s="2">
        <v>-0.248</v>
      </c>
      <c r="L5850" s="2">
        <v>-140.62700000000001</v>
      </c>
      <c r="M5850" s="2">
        <v>0.49199999999999999</v>
      </c>
      <c r="N5850" s="2">
        <v>-140.87100000000001</v>
      </c>
      <c r="O5850" s="2">
        <v>601010</v>
      </c>
      <c r="P5850" s="3"/>
      <c r="Q5850" s="3"/>
    </row>
    <row r="5851" spans="1:17" x14ac:dyDescent="0.2">
      <c r="A5851" s="5">
        <v>2010</v>
      </c>
      <c r="B5851" s="4" t="s">
        <v>767</v>
      </c>
      <c r="C5851" s="5" t="s">
        <v>768</v>
      </c>
      <c r="D5851" s="5">
        <v>97.725999999999999</v>
      </c>
      <c r="E5851" s="5">
        <v>3400.1750000000002</v>
      </c>
      <c r="F5851" s="5">
        <v>2829.319</v>
      </c>
      <c r="G5851" s="5">
        <v>3070.0419999999999</v>
      </c>
      <c r="H5851" s="5">
        <v>317.11</v>
      </c>
      <c r="I5851" s="5">
        <v>215.881</v>
      </c>
      <c r="J5851" s="5">
        <v>0.432</v>
      </c>
      <c r="K5851" s="5">
        <v>0.253</v>
      </c>
      <c r="L5851" s="5">
        <v>-193.416</v>
      </c>
      <c r="M5851" s="5">
        <v>1.0049999999999999</v>
      </c>
      <c r="N5851" s="5">
        <v>-194.67400000000001</v>
      </c>
      <c r="O5851" s="5">
        <v>601010</v>
      </c>
      <c r="P5851" s="3"/>
      <c r="Q5851" s="3"/>
    </row>
    <row r="5852" spans="1:17" x14ac:dyDescent="0.2">
      <c r="A5852" s="2">
        <v>2011</v>
      </c>
      <c r="B5852" s="1" t="s">
        <v>767</v>
      </c>
      <c r="C5852" s="2" t="s">
        <v>768</v>
      </c>
      <c r="D5852" s="2">
        <v>75.355000000000004</v>
      </c>
      <c r="E5852" s="2">
        <v>3606.3989999999999</v>
      </c>
      <c r="F5852" s="2">
        <v>3357.5940000000001</v>
      </c>
      <c r="G5852" s="2">
        <v>3605.6480000000001</v>
      </c>
      <c r="H5852" s="2">
        <v>-11.313000000000001</v>
      </c>
      <c r="I5852" s="2">
        <v>234.13</v>
      </c>
      <c r="J5852" s="2">
        <v>0.13600000000000001</v>
      </c>
      <c r="K5852" s="2">
        <v>-0.436</v>
      </c>
      <c r="L5852" s="2">
        <v>-124.779</v>
      </c>
      <c r="M5852" s="2">
        <v>2.113</v>
      </c>
      <c r="N5852" s="2">
        <v>-126.456</v>
      </c>
      <c r="O5852" s="2">
        <v>601010</v>
      </c>
      <c r="P5852" s="3"/>
      <c r="Q5852" s="3"/>
    </row>
    <row r="5853" spans="1:17" x14ac:dyDescent="0.2">
      <c r="A5853" s="5">
        <v>2012</v>
      </c>
      <c r="B5853" s="4" t="s">
        <v>767</v>
      </c>
      <c r="C5853" s="5" t="s">
        <v>768</v>
      </c>
      <c r="D5853" s="5">
        <v>266.27800000000002</v>
      </c>
      <c r="E5853" s="5">
        <v>6595.6170000000002</v>
      </c>
      <c r="F5853" s="5">
        <v>5360.2950000000001</v>
      </c>
      <c r="G5853" s="5">
        <v>5930.915</v>
      </c>
      <c r="H5853" s="5">
        <v>652.99099999999999</v>
      </c>
      <c r="I5853" s="5">
        <v>279.54000000000002</v>
      </c>
      <c r="J5853" s="5">
        <v>1.1279999999999999</v>
      </c>
      <c r="K5853" s="5">
        <v>-0.35299999999999998</v>
      </c>
      <c r="L5853" s="5">
        <v>-177.09200000000001</v>
      </c>
      <c r="M5853" s="5">
        <v>6.5940000000000003</v>
      </c>
      <c r="N5853" s="5">
        <v>-181.03700000000001</v>
      </c>
      <c r="O5853" s="5">
        <v>601010</v>
      </c>
      <c r="P5853" s="3"/>
      <c r="Q5853" s="3"/>
    </row>
    <row r="5854" spans="1:17" x14ac:dyDescent="0.2">
      <c r="A5854" s="2">
        <v>2013</v>
      </c>
      <c r="B5854" s="1" t="s">
        <v>767</v>
      </c>
      <c r="C5854" s="2" t="s">
        <v>768</v>
      </c>
      <c r="D5854" s="2">
        <v>174.863</v>
      </c>
      <c r="E5854" s="2">
        <v>6783.1880000000001</v>
      </c>
      <c r="F5854" s="2">
        <v>5880.2860000000001</v>
      </c>
      <c r="G5854" s="2">
        <v>6426.2219999999998</v>
      </c>
      <c r="H5854" s="2">
        <v>356.96600000000001</v>
      </c>
      <c r="I5854" s="2">
        <v>313.79599999999999</v>
      </c>
      <c r="J5854" s="2">
        <v>1.794</v>
      </c>
      <c r="K5854" s="2">
        <v>0</v>
      </c>
      <c r="L5854" s="2">
        <v>-57.218000000000004</v>
      </c>
      <c r="M5854" s="2">
        <v>-1.3089999999999999</v>
      </c>
      <c r="N5854" s="2">
        <v>-55.908999999999999</v>
      </c>
      <c r="O5854" s="2">
        <v>601010</v>
      </c>
      <c r="P5854" s="3"/>
      <c r="Q5854" s="3"/>
    </row>
    <row r="5855" spans="1:17" x14ac:dyDescent="0.2">
      <c r="A5855" s="5">
        <v>2014</v>
      </c>
      <c r="B5855" s="4" t="s">
        <v>767</v>
      </c>
      <c r="C5855" s="5" t="s">
        <v>768</v>
      </c>
      <c r="D5855" s="5">
        <v>97.510999999999996</v>
      </c>
      <c r="E5855" s="5">
        <v>7841.125</v>
      </c>
      <c r="F5855" s="5">
        <v>7863.9040000000005</v>
      </c>
      <c r="G5855" s="5">
        <v>8501.9249999999993</v>
      </c>
      <c r="H5855" s="5">
        <v>-660.8</v>
      </c>
      <c r="I5855" s="5">
        <v>337.584</v>
      </c>
      <c r="J5855" s="5">
        <v>0.67700000000000005</v>
      </c>
      <c r="K5855" s="5">
        <v>0</v>
      </c>
      <c r="L5855" s="5">
        <v>-15.66</v>
      </c>
      <c r="M5855" s="5">
        <v>8.6349999999999998</v>
      </c>
      <c r="N5855" s="5">
        <v>-24.295000000000002</v>
      </c>
      <c r="O5855" s="5">
        <v>601010</v>
      </c>
      <c r="P5855" s="3"/>
      <c r="Q5855" s="3"/>
    </row>
    <row r="5856" spans="1:17" x14ac:dyDescent="0.2">
      <c r="A5856" s="2">
        <v>2015</v>
      </c>
      <c r="B5856" s="1" t="s">
        <v>767</v>
      </c>
      <c r="C5856" s="2" t="s">
        <v>768</v>
      </c>
      <c r="D5856" s="2">
        <v>144.09800000000001</v>
      </c>
      <c r="E5856" s="2">
        <v>7403.2150000000001</v>
      </c>
      <c r="F5856" s="2">
        <v>8545.9459999999999</v>
      </c>
      <c r="G5856" s="2">
        <v>9109.3590000000004</v>
      </c>
      <c r="H5856" s="2">
        <v>-1706.144</v>
      </c>
      <c r="I5856" s="2">
        <v>343.82499999999999</v>
      </c>
      <c r="J5856" s="2">
        <v>3.8940000000000001</v>
      </c>
      <c r="K5856" s="2">
        <v>0</v>
      </c>
      <c r="L5856" s="2">
        <v>-166.595</v>
      </c>
      <c r="M5856" s="2">
        <v>9.0609999999999999</v>
      </c>
      <c r="N5856" s="2">
        <v>-175.65600000000001</v>
      </c>
      <c r="O5856" s="2">
        <v>601010</v>
      </c>
      <c r="P5856" s="3"/>
      <c r="Q5856" s="3"/>
    </row>
    <row r="5857" spans="1:17" x14ac:dyDescent="0.2">
      <c r="A5857" s="5">
        <v>2016</v>
      </c>
      <c r="B5857" s="4" t="s">
        <v>767</v>
      </c>
      <c r="C5857" s="5" t="s">
        <v>768</v>
      </c>
      <c r="D5857" s="5">
        <v>183.11799999999999</v>
      </c>
      <c r="E5857" s="5">
        <v>7360.9449999999997</v>
      </c>
      <c r="F5857" s="5">
        <v>8778.8009999999995</v>
      </c>
      <c r="G5857" s="5">
        <v>9356.866</v>
      </c>
      <c r="H5857" s="5">
        <v>-1995.921</v>
      </c>
      <c r="I5857" s="5">
        <v>353.51</v>
      </c>
      <c r="J5857" s="5">
        <v>10.928000000000001</v>
      </c>
      <c r="K5857" s="5">
        <v>0</v>
      </c>
      <c r="L5857" s="5">
        <v>87.302999999999997</v>
      </c>
      <c r="M5857" s="5">
        <v>11.065</v>
      </c>
      <c r="N5857" s="5">
        <v>76.238</v>
      </c>
      <c r="O5857" s="5">
        <v>601010</v>
      </c>
      <c r="P5857" s="3"/>
      <c r="Q5857" s="3"/>
    </row>
    <row r="5858" spans="1:17" x14ac:dyDescent="0.2">
      <c r="A5858" s="2">
        <v>2017</v>
      </c>
      <c r="B5858" s="1" t="s">
        <v>767</v>
      </c>
      <c r="C5858" s="2" t="s">
        <v>768</v>
      </c>
      <c r="D5858" s="2">
        <v>101.70699999999999</v>
      </c>
      <c r="E5858" s="2">
        <v>7320.2049999999999</v>
      </c>
      <c r="F5858" s="2">
        <v>9312.6830000000009</v>
      </c>
      <c r="G5858" s="2">
        <v>9919.3189999999995</v>
      </c>
      <c r="H5858" s="2">
        <v>-2599.114</v>
      </c>
      <c r="I5858" s="2">
        <v>349.66800000000001</v>
      </c>
      <c r="J5858" s="2">
        <v>11.337</v>
      </c>
      <c r="K5858" s="2">
        <v>0</v>
      </c>
      <c r="L5858" s="2">
        <v>116.89100000000001</v>
      </c>
      <c r="M5858" s="2">
        <v>13.237</v>
      </c>
      <c r="N5858" s="2">
        <v>103.654</v>
      </c>
      <c r="O5858" s="2">
        <v>601010</v>
      </c>
      <c r="P5858" s="3"/>
      <c r="Q5858" s="3"/>
    </row>
    <row r="5859" spans="1:17" x14ac:dyDescent="0.2">
      <c r="A5859" s="5">
        <v>2018</v>
      </c>
      <c r="B5859" s="4" t="s">
        <v>767</v>
      </c>
      <c r="C5859" s="5" t="s">
        <v>768</v>
      </c>
      <c r="D5859" s="5">
        <v>175.90799999999999</v>
      </c>
      <c r="E5859" s="5">
        <v>7213.7070000000003</v>
      </c>
      <c r="F5859" s="5">
        <v>9940.2240000000002</v>
      </c>
      <c r="G5859" s="5">
        <v>10590.53</v>
      </c>
      <c r="H5859" s="5">
        <v>-3376.8229999999999</v>
      </c>
      <c r="I5859" s="5">
        <v>400.04599999999999</v>
      </c>
      <c r="J5859" s="5">
        <v>6.7309999999999999</v>
      </c>
      <c r="K5859" s="5">
        <v>0</v>
      </c>
      <c r="L5859" s="5">
        <v>51.683999999999997</v>
      </c>
      <c r="M5859" s="5">
        <v>4.2329999999999997</v>
      </c>
      <c r="N5859" s="5">
        <v>47.451000000000001</v>
      </c>
      <c r="O5859" s="5">
        <v>601010</v>
      </c>
      <c r="P5859" s="3"/>
      <c r="Q5859" s="3"/>
    </row>
    <row r="5860" spans="1:17" x14ac:dyDescent="0.2">
      <c r="A5860" s="2">
        <v>2019</v>
      </c>
      <c r="B5860" s="1" t="s">
        <v>767</v>
      </c>
      <c r="C5860" s="2" t="s">
        <v>768</v>
      </c>
      <c r="D5860" s="2">
        <v>138.55199999999999</v>
      </c>
      <c r="E5860" s="2">
        <v>9759.9410000000007</v>
      </c>
      <c r="F5860" s="2">
        <v>12860.84</v>
      </c>
      <c r="G5860" s="2">
        <v>13410.896000000001</v>
      </c>
      <c r="H5860" s="2">
        <v>-3667.0070000000001</v>
      </c>
      <c r="I5860" s="2">
        <v>416.39499999999998</v>
      </c>
      <c r="J5860" s="2">
        <v>5.5</v>
      </c>
      <c r="K5860" s="2">
        <v>0.29299999999999998</v>
      </c>
      <c r="L5860" s="2">
        <v>186.88900000000001</v>
      </c>
      <c r="M5860" s="2">
        <v>39.604999999999997</v>
      </c>
      <c r="N5860" s="2">
        <v>146.99100000000001</v>
      </c>
      <c r="O5860" s="2">
        <v>601010</v>
      </c>
      <c r="P5860" s="3"/>
      <c r="Q5860" s="3"/>
    </row>
    <row r="5861" spans="1:17" x14ac:dyDescent="0.2">
      <c r="A5861" s="5">
        <v>2004</v>
      </c>
      <c r="B5861" s="4" t="s">
        <v>769</v>
      </c>
      <c r="C5861" s="5" t="s">
        <v>770</v>
      </c>
      <c r="D5861" s="5">
        <v>653.00900000000001</v>
      </c>
      <c r="E5861" s="5">
        <v>3390.5479999999998</v>
      </c>
      <c r="F5861" s="5">
        <v>4.3529999999999998</v>
      </c>
      <c r="G5861" s="5">
        <v>916.33</v>
      </c>
      <c r="H5861" s="5">
        <v>2474.2179999999998</v>
      </c>
      <c r="I5861" s="5"/>
      <c r="J5861" s="5"/>
      <c r="K5861" s="5"/>
      <c r="L5861" s="5">
        <v>622.31299999999999</v>
      </c>
      <c r="M5861" s="5">
        <v>231.75399999999999</v>
      </c>
      <c r="N5861" s="5">
        <v>390.55900000000003</v>
      </c>
      <c r="O5861" s="5">
        <v>253010</v>
      </c>
      <c r="P5861" s="3"/>
      <c r="Q5861" s="3"/>
    </row>
    <row r="5862" spans="1:17" x14ac:dyDescent="0.2">
      <c r="A5862" s="2">
        <v>2005</v>
      </c>
      <c r="B5862" s="1" t="s">
        <v>769</v>
      </c>
      <c r="C5862" s="2" t="s">
        <v>770</v>
      </c>
      <c r="D5862" s="2">
        <v>307.036</v>
      </c>
      <c r="E5862" s="2">
        <v>3514.0650000000001</v>
      </c>
      <c r="F5862" s="2">
        <v>6.218</v>
      </c>
      <c r="G5862" s="2">
        <v>1412.278</v>
      </c>
      <c r="H5862" s="2">
        <v>2090.634</v>
      </c>
      <c r="I5862" s="2">
        <v>1.3</v>
      </c>
      <c r="J5862" s="2"/>
      <c r="K5862" s="2"/>
      <c r="L5862" s="2">
        <v>796.44399999999996</v>
      </c>
      <c r="M5862" s="2">
        <v>301.97699999999998</v>
      </c>
      <c r="N5862" s="2">
        <v>494.46699999999998</v>
      </c>
      <c r="O5862" s="2">
        <v>253010</v>
      </c>
      <c r="P5862" s="3"/>
      <c r="Q5862" s="3"/>
    </row>
    <row r="5863" spans="1:17" x14ac:dyDescent="0.2">
      <c r="A5863" s="5">
        <v>2006</v>
      </c>
      <c r="B5863" s="4" t="s">
        <v>769</v>
      </c>
      <c r="C5863" s="5" t="s">
        <v>770</v>
      </c>
      <c r="D5863" s="5">
        <v>453.64400000000001</v>
      </c>
      <c r="E5863" s="5">
        <v>4428.9409999999998</v>
      </c>
      <c r="F5863" s="5">
        <v>6.82</v>
      </c>
      <c r="G5863" s="5">
        <v>2189.6959999999999</v>
      </c>
      <c r="H5863" s="5">
        <v>2228.5059999999999</v>
      </c>
      <c r="I5863" s="5">
        <v>11.1</v>
      </c>
      <c r="J5863" s="5"/>
      <c r="K5863" s="5"/>
      <c r="L5863" s="5">
        <v>906.24300000000005</v>
      </c>
      <c r="M5863" s="5">
        <v>324.77</v>
      </c>
      <c r="N5863" s="5">
        <v>564.25900000000001</v>
      </c>
      <c r="O5863" s="5">
        <v>253010</v>
      </c>
      <c r="P5863" s="3"/>
      <c r="Q5863" s="3"/>
    </row>
    <row r="5864" spans="1:17" x14ac:dyDescent="0.2">
      <c r="A5864" s="2">
        <v>2007</v>
      </c>
      <c r="B5864" s="1" t="s">
        <v>769</v>
      </c>
      <c r="C5864" s="2" t="s">
        <v>770</v>
      </c>
      <c r="D5864" s="2">
        <v>438.69400000000002</v>
      </c>
      <c r="E5864" s="2">
        <v>5343.8779999999997</v>
      </c>
      <c r="F5864" s="2">
        <v>553.99599999999998</v>
      </c>
      <c r="G5864" s="2">
        <v>3042.509</v>
      </c>
      <c r="H5864" s="2">
        <v>2284.1170000000002</v>
      </c>
      <c r="I5864" s="2">
        <v>42.1</v>
      </c>
      <c r="J5864" s="2"/>
      <c r="K5864" s="2"/>
      <c r="L5864" s="2">
        <v>1056.364</v>
      </c>
      <c r="M5864" s="2">
        <v>383.726</v>
      </c>
      <c r="N5864" s="2">
        <v>672.63800000000003</v>
      </c>
      <c r="O5864" s="2">
        <v>253010</v>
      </c>
      <c r="P5864" s="3"/>
      <c r="Q5864" s="3"/>
    </row>
    <row r="5865" spans="1:17" x14ac:dyDescent="0.2">
      <c r="A5865" s="5">
        <v>2008</v>
      </c>
      <c r="B5865" s="4" t="s">
        <v>769</v>
      </c>
      <c r="C5865" s="5" t="s">
        <v>770</v>
      </c>
      <c r="D5865" s="5">
        <v>322.3</v>
      </c>
      <c r="E5865" s="5">
        <v>5672.6</v>
      </c>
      <c r="F5865" s="5">
        <v>550.29999999999995</v>
      </c>
      <c r="G5865" s="5">
        <v>3163.4</v>
      </c>
      <c r="H5865" s="5">
        <v>2490.9</v>
      </c>
      <c r="I5865" s="5">
        <v>60.6</v>
      </c>
      <c r="J5865" s="5"/>
      <c r="K5865" s="5"/>
      <c r="L5865" s="5">
        <v>459.5</v>
      </c>
      <c r="M5865" s="5">
        <v>144</v>
      </c>
      <c r="N5865" s="5">
        <v>315.5</v>
      </c>
      <c r="O5865" s="5">
        <v>253010</v>
      </c>
      <c r="P5865" s="3"/>
      <c r="Q5865" s="3"/>
    </row>
    <row r="5866" spans="1:17" x14ac:dyDescent="0.2">
      <c r="A5866" s="2">
        <v>2009</v>
      </c>
      <c r="B5866" s="1" t="s">
        <v>769</v>
      </c>
      <c r="C5866" s="2" t="s">
        <v>770</v>
      </c>
      <c r="D5866" s="2">
        <v>666.1</v>
      </c>
      <c r="E5866" s="2">
        <v>5576.8</v>
      </c>
      <c r="F5866" s="2">
        <v>549.5</v>
      </c>
      <c r="G5866" s="2">
        <v>2519.9</v>
      </c>
      <c r="H5866" s="2">
        <v>3045.7</v>
      </c>
      <c r="I5866" s="2">
        <v>42</v>
      </c>
      <c r="J5866" s="2"/>
      <c r="K5866" s="2"/>
      <c r="L5866" s="2">
        <v>559.20000000000005</v>
      </c>
      <c r="M5866" s="2">
        <v>168.4</v>
      </c>
      <c r="N5866" s="2">
        <v>390.8</v>
      </c>
      <c r="O5866" s="2">
        <v>253010</v>
      </c>
      <c r="P5866" s="3"/>
      <c r="Q5866" s="3"/>
    </row>
    <row r="5867" spans="1:17" x14ac:dyDescent="0.2">
      <c r="A5867" s="5">
        <v>2010</v>
      </c>
      <c r="B5867" s="4" t="s">
        <v>769</v>
      </c>
      <c r="C5867" s="5" t="s">
        <v>770</v>
      </c>
      <c r="D5867" s="5">
        <v>1449.7</v>
      </c>
      <c r="E5867" s="5">
        <v>6385.9</v>
      </c>
      <c r="F5867" s="5">
        <v>549.4</v>
      </c>
      <c r="G5867" s="5">
        <v>2703.6</v>
      </c>
      <c r="H5867" s="5">
        <v>3674.7</v>
      </c>
      <c r="I5867" s="5">
        <v>37.6</v>
      </c>
      <c r="J5867" s="5"/>
      <c r="K5867" s="5">
        <v>2.7</v>
      </c>
      <c r="L5867" s="5">
        <v>1437</v>
      </c>
      <c r="M5867" s="5">
        <v>488.7</v>
      </c>
      <c r="N5867" s="5">
        <v>945.6</v>
      </c>
      <c r="O5867" s="5">
        <v>253010</v>
      </c>
      <c r="P5867" s="3"/>
      <c r="Q5867" s="3"/>
    </row>
    <row r="5868" spans="1:17" x14ac:dyDescent="0.2">
      <c r="A5868" s="2">
        <v>2011</v>
      </c>
      <c r="B5868" s="1" t="s">
        <v>769</v>
      </c>
      <c r="C5868" s="2" t="s">
        <v>770</v>
      </c>
      <c r="D5868" s="2">
        <v>2050.6999999999998</v>
      </c>
      <c r="E5868" s="2">
        <v>7360.4</v>
      </c>
      <c r="F5868" s="2">
        <v>549.5</v>
      </c>
      <c r="G5868" s="2">
        <v>2973.1</v>
      </c>
      <c r="H5868" s="2">
        <v>4384.8999999999996</v>
      </c>
      <c r="I5868" s="2">
        <v>37.700000000000003</v>
      </c>
      <c r="J5868" s="2"/>
      <c r="K5868" s="2">
        <v>2.2999999999999998</v>
      </c>
      <c r="L5868" s="2">
        <v>1811.1</v>
      </c>
      <c r="M5868" s="2">
        <v>563.1</v>
      </c>
      <c r="N5868" s="2">
        <v>1245.7</v>
      </c>
      <c r="O5868" s="2">
        <v>253010</v>
      </c>
      <c r="P5868" s="3"/>
      <c r="Q5868" s="3"/>
    </row>
    <row r="5869" spans="1:17" x14ac:dyDescent="0.2">
      <c r="A5869" s="5">
        <v>2012</v>
      </c>
      <c r="B5869" s="4" t="s">
        <v>769</v>
      </c>
      <c r="C5869" s="5" t="s">
        <v>770</v>
      </c>
      <c r="D5869" s="5">
        <v>2037</v>
      </c>
      <c r="E5869" s="5">
        <v>8219.2000000000007</v>
      </c>
      <c r="F5869" s="5">
        <v>549.6</v>
      </c>
      <c r="G5869" s="5">
        <v>3104.7</v>
      </c>
      <c r="H5869" s="5">
        <v>5109</v>
      </c>
      <c r="I5869" s="5">
        <v>35.9</v>
      </c>
      <c r="J5869" s="5"/>
      <c r="K5869" s="5">
        <v>0.9</v>
      </c>
      <c r="L5869" s="5">
        <v>2059.1</v>
      </c>
      <c r="M5869" s="5">
        <v>674.4</v>
      </c>
      <c r="N5869" s="5">
        <v>1383.8</v>
      </c>
      <c r="O5869" s="5">
        <v>253010</v>
      </c>
      <c r="P5869" s="3"/>
      <c r="Q5869" s="3"/>
    </row>
    <row r="5870" spans="1:17" x14ac:dyDescent="0.2">
      <c r="A5870" s="2">
        <v>2013</v>
      </c>
      <c r="B5870" s="1" t="s">
        <v>769</v>
      </c>
      <c r="C5870" s="2" t="s">
        <v>770</v>
      </c>
      <c r="D5870" s="2">
        <v>3233.8</v>
      </c>
      <c r="E5870" s="2">
        <v>11516.7</v>
      </c>
      <c r="F5870" s="2">
        <v>1299.4000000000001</v>
      </c>
      <c r="G5870" s="2">
        <v>7034.4</v>
      </c>
      <c r="H5870" s="2">
        <v>4480.2</v>
      </c>
      <c r="I5870" s="2">
        <v>38.5</v>
      </c>
      <c r="J5870" s="2"/>
      <c r="K5870" s="2">
        <v>0.5</v>
      </c>
      <c r="L5870" s="2">
        <v>-229.9</v>
      </c>
      <c r="M5870" s="2">
        <v>-238.7</v>
      </c>
      <c r="N5870" s="2">
        <v>8.3000000000000007</v>
      </c>
      <c r="O5870" s="2">
        <v>253010</v>
      </c>
      <c r="P5870" s="3"/>
      <c r="Q5870" s="3"/>
    </row>
    <row r="5871" spans="1:17" x14ac:dyDescent="0.2">
      <c r="A5871" s="5">
        <v>2014</v>
      </c>
      <c r="B5871" s="4" t="s">
        <v>769</v>
      </c>
      <c r="C5871" s="5" t="s">
        <v>770</v>
      </c>
      <c r="D5871" s="5">
        <v>1843.8</v>
      </c>
      <c r="E5871" s="5">
        <v>10752.9</v>
      </c>
      <c r="F5871" s="5">
        <v>2048.3000000000002</v>
      </c>
      <c r="G5871" s="5">
        <v>5479.2</v>
      </c>
      <c r="H5871" s="5">
        <v>5272</v>
      </c>
      <c r="I5871" s="5">
        <v>70.3</v>
      </c>
      <c r="J5871" s="5"/>
      <c r="K5871" s="5">
        <v>-0.4</v>
      </c>
      <c r="L5871" s="5">
        <v>3159.7</v>
      </c>
      <c r="M5871" s="5">
        <v>1092</v>
      </c>
      <c r="N5871" s="5">
        <v>2068.1</v>
      </c>
      <c r="O5871" s="5">
        <v>253010</v>
      </c>
      <c r="P5871" s="3"/>
      <c r="Q5871" s="3"/>
    </row>
    <row r="5872" spans="1:17" x14ac:dyDescent="0.2">
      <c r="A5872" s="2">
        <v>2015</v>
      </c>
      <c r="B5872" s="1" t="s">
        <v>769</v>
      </c>
      <c r="C5872" s="2" t="s">
        <v>770</v>
      </c>
      <c r="D5872" s="2">
        <v>1611.4</v>
      </c>
      <c r="E5872" s="2">
        <v>12446.1</v>
      </c>
      <c r="F5872" s="2">
        <v>2347.5</v>
      </c>
      <c r="G5872" s="2">
        <v>6626.3</v>
      </c>
      <c r="H5872" s="2">
        <v>5818</v>
      </c>
      <c r="I5872" s="2">
        <v>74.099999999999994</v>
      </c>
      <c r="J5872" s="2"/>
      <c r="K5872" s="2">
        <v>1.9</v>
      </c>
      <c r="L5872" s="2">
        <v>3903</v>
      </c>
      <c r="M5872" s="2">
        <v>1143.7</v>
      </c>
      <c r="N5872" s="2">
        <v>2757.4</v>
      </c>
      <c r="O5872" s="2">
        <v>253010</v>
      </c>
      <c r="P5872" s="3"/>
      <c r="Q5872" s="3"/>
    </row>
    <row r="5873" spans="1:17" x14ac:dyDescent="0.2">
      <c r="A5873" s="5">
        <v>2016</v>
      </c>
      <c r="B5873" s="4" t="s">
        <v>769</v>
      </c>
      <c r="C5873" s="5" t="s">
        <v>770</v>
      </c>
      <c r="D5873" s="5">
        <v>2263.1999999999998</v>
      </c>
      <c r="E5873" s="5">
        <v>14329.5</v>
      </c>
      <c r="F5873" s="5">
        <v>3602.2</v>
      </c>
      <c r="G5873" s="5">
        <v>8438.7999999999993</v>
      </c>
      <c r="H5873" s="5">
        <v>5884</v>
      </c>
      <c r="I5873" s="5">
        <v>82.2</v>
      </c>
      <c r="J5873" s="5"/>
      <c r="K5873" s="5">
        <v>1.2</v>
      </c>
      <c r="L5873" s="5">
        <v>4198.6000000000004</v>
      </c>
      <c r="M5873" s="5">
        <v>1379.7</v>
      </c>
      <c r="N5873" s="5">
        <v>2817.7</v>
      </c>
      <c r="O5873" s="5">
        <v>253010</v>
      </c>
      <c r="P5873" s="3"/>
      <c r="Q5873" s="3"/>
    </row>
    <row r="5874" spans="1:17" x14ac:dyDescent="0.2">
      <c r="A5874" s="2">
        <v>2017</v>
      </c>
      <c r="B5874" s="1" t="s">
        <v>769</v>
      </c>
      <c r="C5874" s="2" t="s">
        <v>770</v>
      </c>
      <c r="D5874" s="2">
        <v>2690.9</v>
      </c>
      <c r="E5874" s="2">
        <v>14365.6</v>
      </c>
      <c r="F5874" s="2">
        <v>3932.6</v>
      </c>
      <c r="G5874" s="2">
        <v>8908.6</v>
      </c>
      <c r="H5874" s="2">
        <v>5450.1</v>
      </c>
      <c r="I5874" s="2">
        <v>93.6</v>
      </c>
      <c r="J5874" s="2"/>
      <c r="K5874" s="2">
        <v>0.2</v>
      </c>
      <c r="L5874" s="2">
        <v>4317.5</v>
      </c>
      <c r="M5874" s="2">
        <v>1432.6</v>
      </c>
      <c r="N5874" s="2">
        <v>2884.7</v>
      </c>
      <c r="O5874" s="2">
        <v>253010</v>
      </c>
      <c r="P5874" s="3"/>
      <c r="Q5874" s="3"/>
    </row>
    <row r="5875" spans="1:17" x14ac:dyDescent="0.2">
      <c r="A5875" s="5">
        <v>2018</v>
      </c>
      <c r="B5875" s="4" t="s">
        <v>769</v>
      </c>
      <c r="C5875" s="5" t="s">
        <v>770</v>
      </c>
      <c r="D5875" s="5">
        <v>8937.7999999999993</v>
      </c>
      <c r="E5875" s="5">
        <v>24156.400000000001</v>
      </c>
      <c r="F5875" s="5">
        <v>9440.1</v>
      </c>
      <c r="G5875" s="5">
        <v>22980.6</v>
      </c>
      <c r="H5875" s="5">
        <v>1169.5</v>
      </c>
      <c r="I5875" s="5">
        <v>170.3</v>
      </c>
      <c r="J5875" s="5"/>
      <c r="K5875" s="5">
        <v>-0.3</v>
      </c>
      <c r="L5875" s="5">
        <v>5780</v>
      </c>
      <c r="M5875" s="5">
        <v>1262</v>
      </c>
      <c r="N5875" s="5">
        <v>4518.3</v>
      </c>
      <c r="O5875" s="5">
        <v>253010</v>
      </c>
      <c r="P5875" s="3"/>
      <c r="Q5875" s="3"/>
    </row>
    <row r="5876" spans="1:17" x14ac:dyDescent="0.2">
      <c r="A5876" s="2">
        <v>2019</v>
      </c>
      <c r="B5876" s="1" t="s">
        <v>769</v>
      </c>
      <c r="C5876" s="2" t="s">
        <v>770</v>
      </c>
      <c r="D5876" s="2">
        <v>2757.1</v>
      </c>
      <c r="E5876" s="2">
        <v>19219.599999999999</v>
      </c>
      <c r="F5876" s="2">
        <v>11167</v>
      </c>
      <c r="G5876" s="2">
        <v>25450.6</v>
      </c>
      <c r="H5876" s="2">
        <v>-6232.2</v>
      </c>
      <c r="I5876" s="2">
        <v>331</v>
      </c>
      <c r="J5876" s="2"/>
      <c r="K5876" s="2">
        <v>-4.5999999999999996</v>
      </c>
      <c r="L5876" s="2">
        <v>4466.2</v>
      </c>
      <c r="M5876" s="2">
        <v>871.6</v>
      </c>
      <c r="N5876" s="2">
        <v>3599.2</v>
      </c>
      <c r="O5876" s="2">
        <v>253010</v>
      </c>
      <c r="P5876" s="3"/>
      <c r="Q5876" s="3"/>
    </row>
    <row r="5877" spans="1:17" x14ac:dyDescent="0.2">
      <c r="A5877" s="5">
        <v>2004</v>
      </c>
      <c r="B5877" s="4" t="s">
        <v>771</v>
      </c>
      <c r="C5877" s="5" t="s">
        <v>772</v>
      </c>
      <c r="D5877" s="5">
        <v>21797</v>
      </c>
      <c r="E5877" s="5">
        <v>47133</v>
      </c>
      <c r="F5877" s="5">
        <v>585</v>
      </c>
      <c r="G5877" s="5">
        <v>42747</v>
      </c>
      <c r="H5877" s="5">
        <v>4386</v>
      </c>
      <c r="I5877" s="5">
        <v>59</v>
      </c>
      <c r="J5877" s="5">
        <v>0</v>
      </c>
      <c r="K5877" s="5"/>
      <c r="L5877" s="5">
        <v>645</v>
      </c>
      <c r="M5877" s="5">
        <v>231</v>
      </c>
      <c r="N5877" s="5">
        <v>286</v>
      </c>
      <c r="O5877" s="5">
        <v>402030</v>
      </c>
      <c r="P5877" s="3"/>
      <c r="Q5877" s="3"/>
    </row>
    <row r="5878" spans="1:17" x14ac:dyDescent="0.2">
      <c r="A5878" s="2">
        <v>2005</v>
      </c>
      <c r="B5878" s="1" t="s">
        <v>771</v>
      </c>
      <c r="C5878" s="2" t="s">
        <v>772</v>
      </c>
      <c r="D5878" s="2">
        <v>17589</v>
      </c>
      <c r="E5878" s="2">
        <v>47351</v>
      </c>
      <c r="F5878" s="2">
        <v>514</v>
      </c>
      <c r="G5878" s="2">
        <v>42901</v>
      </c>
      <c r="H5878" s="2">
        <v>4450</v>
      </c>
      <c r="I5878" s="2">
        <v>86</v>
      </c>
      <c r="J5878" s="2">
        <v>0</v>
      </c>
      <c r="K5878" s="2"/>
      <c r="L5878" s="2">
        <v>1185</v>
      </c>
      <c r="M5878" s="2">
        <v>455</v>
      </c>
      <c r="N5878" s="2">
        <v>725</v>
      </c>
      <c r="O5878" s="2">
        <v>402030</v>
      </c>
      <c r="P5878" s="3"/>
      <c r="Q5878" s="3"/>
    </row>
    <row r="5879" spans="1:17" x14ac:dyDescent="0.2">
      <c r="A5879" s="5">
        <v>2006</v>
      </c>
      <c r="B5879" s="4" t="s">
        <v>771</v>
      </c>
      <c r="C5879" s="5" t="s">
        <v>772</v>
      </c>
      <c r="D5879" s="5">
        <v>15369</v>
      </c>
      <c r="E5879" s="5">
        <v>48992</v>
      </c>
      <c r="F5879" s="5">
        <v>388</v>
      </c>
      <c r="G5879" s="5">
        <v>43984</v>
      </c>
      <c r="H5879" s="5">
        <v>5008</v>
      </c>
      <c r="I5879" s="5">
        <v>53</v>
      </c>
      <c r="J5879" s="5">
        <v>0</v>
      </c>
      <c r="K5879" s="5"/>
      <c r="L5879" s="5">
        <v>1476</v>
      </c>
      <c r="M5879" s="5">
        <v>585</v>
      </c>
      <c r="N5879" s="5">
        <v>1227</v>
      </c>
      <c r="O5879" s="5">
        <v>402030</v>
      </c>
      <c r="P5879" s="3"/>
      <c r="Q5879" s="3"/>
    </row>
    <row r="5880" spans="1:17" x14ac:dyDescent="0.2">
      <c r="A5880" s="2">
        <v>2007</v>
      </c>
      <c r="B5880" s="1" t="s">
        <v>771</v>
      </c>
      <c r="C5880" s="2" t="s">
        <v>772</v>
      </c>
      <c r="D5880" s="2">
        <v>15567</v>
      </c>
      <c r="E5880" s="2">
        <v>42286</v>
      </c>
      <c r="F5880" s="2">
        <v>899</v>
      </c>
      <c r="G5880" s="2">
        <v>38554</v>
      </c>
      <c r="H5880" s="2">
        <v>3732</v>
      </c>
      <c r="I5880" s="2">
        <v>56</v>
      </c>
      <c r="J5880" s="2">
        <v>0</v>
      </c>
      <c r="K5880" s="2"/>
      <c r="L5880" s="2">
        <v>1853</v>
      </c>
      <c r="M5880" s="2">
        <v>733</v>
      </c>
      <c r="N5880" s="2">
        <v>2407</v>
      </c>
      <c r="O5880" s="2">
        <v>402030</v>
      </c>
      <c r="P5880" s="3"/>
      <c r="Q5880" s="3"/>
    </row>
    <row r="5881" spans="1:17" x14ac:dyDescent="0.2">
      <c r="A5881" s="5">
        <v>2008</v>
      </c>
      <c r="B5881" s="4" t="s">
        <v>771</v>
      </c>
      <c r="C5881" s="5" t="s">
        <v>772</v>
      </c>
      <c r="D5881" s="5">
        <v>20127</v>
      </c>
      <c r="E5881" s="5">
        <v>51675</v>
      </c>
      <c r="F5881" s="5">
        <v>883</v>
      </c>
      <c r="G5881" s="5">
        <v>47614</v>
      </c>
      <c r="H5881" s="5">
        <v>4061</v>
      </c>
      <c r="I5881" s="5">
        <v>84</v>
      </c>
      <c r="J5881" s="5">
        <v>0</v>
      </c>
      <c r="K5881" s="5"/>
      <c r="L5881" s="5">
        <v>2028</v>
      </c>
      <c r="M5881" s="5">
        <v>798</v>
      </c>
      <c r="N5881" s="5">
        <v>1212</v>
      </c>
      <c r="O5881" s="5">
        <v>402030</v>
      </c>
      <c r="P5881" s="3"/>
      <c r="Q5881" s="3"/>
    </row>
    <row r="5882" spans="1:17" x14ac:dyDescent="0.2">
      <c r="A5882" s="2">
        <v>2009</v>
      </c>
      <c r="B5882" s="1" t="s">
        <v>771</v>
      </c>
      <c r="C5882" s="2" t="s">
        <v>772</v>
      </c>
      <c r="D5882" s="2">
        <v>26614</v>
      </c>
      <c r="E5882" s="2">
        <v>75431</v>
      </c>
      <c r="F5882" s="2">
        <v>1512</v>
      </c>
      <c r="G5882" s="2">
        <v>70358</v>
      </c>
      <c r="H5882" s="2">
        <v>5073</v>
      </c>
      <c r="I5882" s="2">
        <v>73</v>
      </c>
      <c r="J5882" s="2">
        <v>0</v>
      </c>
      <c r="K5882" s="2"/>
      <c r="L5882" s="2">
        <v>1276</v>
      </c>
      <c r="M5882" s="2">
        <v>489</v>
      </c>
      <c r="N5882" s="2">
        <v>787</v>
      </c>
      <c r="O5882" s="2">
        <v>402030</v>
      </c>
      <c r="P5882" s="3"/>
      <c r="Q5882" s="3"/>
    </row>
    <row r="5883" spans="1:17" x14ac:dyDescent="0.2">
      <c r="A5883" s="5">
        <v>2010</v>
      </c>
      <c r="B5883" s="4" t="s">
        <v>771</v>
      </c>
      <c r="C5883" s="5" t="s">
        <v>772</v>
      </c>
      <c r="D5883" s="5">
        <v>27680</v>
      </c>
      <c r="E5883" s="5">
        <v>92568</v>
      </c>
      <c r="F5883" s="5">
        <v>2006</v>
      </c>
      <c r="G5883" s="5">
        <v>86342</v>
      </c>
      <c r="H5883" s="5">
        <v>6226</v>
      </c>
      <c r="I5883" s="5">
        <v>92</v>
      </c>
      <c r="J5883" s="5">
        <v>0</v>
      </c>
      <c r="K5883" s="5"/>
      <c r="L5883" s="5">
        <v>779</v>
      </c>
      <c r="M5883" s="5">
        <v>325</v>
      </c>
      <c r="N5883" s="5">
        <v>454</v>
      </c>
      <c r="O5883" s="5">
        <v>402030</v>
      </c>
      <c r="P5883" s="3"/>
      <c r="Q5883" s="3"/>
    </row>
    <row r="5884" spans="1:17" x14ac:dyDescent="0.2">
      <c r="A5884" s="2">
        <v>2011</v>
      </c>
      <c r="B5884" s="1" t="s">
        <v>771</v>
      </c>
      <c r="C5884" s="2" t="s">
        <v>772</v>
      </c>
      <c r="D5884" s="2">
        <v>34713</v>
      </c>
      <c r="E5884" s="2">
        <v>108553</v>
      </c>
      <c r="F5884" s="2">
        <v>2001</v>
      </c>
      <c r="G5884" s="2">
        <v>100839</v>
      </c>
      <c r="H5884" s="2">
        <v>7714</v>
      </c>
      <c r="I5884" s="2">
        <v>110</v>
      </c>
      <c r="J5884" s="2">
        <v>0</v>
      </c>
      <c r="K5884" s="2"/>
      <c r="L5884" s="2">
        <v>1392</v>
      </c>
      <c r="M5884" s="2">
        <v>528</v>
      </c>
      <c r="N5884" s="2">
        <v>864</v>
      </c>
      <c r="O5884" s="2">
        <v>402030</v>
      </c>
      <c r="P5884" s="3"/>
      <c r="Q5884" s="3"/>
    </row>
    <row r="5885" spans="1:17" x14ac:dyDescent="0.2">
      <c r="A5885" s="5">
        <v>2012</v>
      </c>
      <c r="B5885" s="4" t="s">
        <v>771</v>
      </c>
      <c r="C5885" s="5" t="s">
        <v>772</v>
      </c>
      <c r="D5885" s="5">
        <v>41132</v>
      </c>
      <c r="E5885" s="5">
        <v>133637</v>
      </c>
      <c r="F5885" s="5">
        <v>1632</v>
      </c>
      <c r="G5885" s="5">
        <v>124048</v>
      </c>
      <c r="H5885" s="5">
        <v>9589</v>
      </c>
      <c r="I5885" s="5">
        <v>105</v>
      </c>
      <c r="J5885" s="5">
        <v>0</v>
      </c>
      <c r="K5885" s="5"/>
      <c r="L5885" s="5">
        <v>1450</v>
      </c>
      <c r="M5885" s="5">
        <v>522</v>
      </c>
      <c r="N5885" s="5">
        <v>928</v>
      </c>
      <c r="O5885" s="5">
        <v>402030</v>
      </c>
      <c r="P5885" s="3"/>
      <c r="Q5885" s="3"/>
    </row>
    <row r="5886" spans="1:17" x14ac:dyDescent="0.2">
      <c r="A5886" s="2">
        <v>2013</v>
      </c>
      <c r="B5886" s="1" t="s">
        <v>771</v>
      </c>
      <c r="C5886" s="2" t="s">
        <v>772</v>
      </c>
      <c r="D5886" s="2">
        <v>31281</v>
      </c>
      <c r="E5886" s="2">
        <v>143642</v>
      </c>
      <c r="F5886" s="2">
        <v>1903</v>
      </c>
      <c r="G5886" s="2">
        <v>133261</v>
      </c>
      <c r="H5886" s="2">
        <v>10381</v>
      </c>
      <c r="I5886" s="2">
        <v>71</v>
      </c>
      <c r="J5886" s="2">
        <v>0</v>
      </c>
      <c r="K5886" s="2"/>
      <c r="L5886" s="2">
        <v>1705</v>
      </c>
      <c r="M5886" s="2">
        <v>634</v>
      </c>
      <c r="N5886" s="2">
        <v>1071</v>
      </c>
      <c r="O5886" s="2">
        <v>402030</v>
      </c>
      <c r="P5886" s="3"/>
      <c r="Q5886" s="3"/>
    </row>
    <row r="5887" spans="1:17" x14ac:dyDescent="0.2">
      <c r="A5887" s="5">
        <v>2014</v>
      </c>
      <c r="B5887" s="4" t="s">
        <v>771</v>
      </c>
      <c r="C5887" s="5" t="s">
        <v>772</v>
      </c>
      <c r="D5887" s="5">
        <v>32144</v>
      </c>
      <c r="E5887" s="5">
        <v>154642</v>
      </c>
      <c r="F5887" s="5">
        <v>1899</v>
      </c>
      <c r="G5887" s="5">
        <v>142839</v>
      </c>
      <c r="H5887" s="5">
        <v>11803</v>
      </c>
      <c r="I5887" s="5">
        <v>70</v>
      </c>
      <c r="J5887" s="5">
        <v>0</v>
      </c>
      <c r="K5887" s="5"/>
      <c r="L5887" s="5">
        <v>2115</v>
      </c>
      <c r="M5887" s="5">
        <v>794</v>
      </c>
      <c r="N5887" s="5">
        <v>1321</v>
      </c>
      <c r="O5887" s="5">
        <v>402030</v>
      </c>
      <c r="P5887" s="3"/>
      <c r="Q5887" s="3"/>
    </row>
    <row r="5888" spans="1:17" x14ac:dyDescent="0.2">
      <c r="A5888" s="2">
        <v>2015</v>
      </c>
      <c r="B5888" s="1" t="s">
        <v>771</v>
      </c>
      <c r="C5888" s="2" t="s">
        <v>772</v>
      </c>
      <c r="D5888" s="2">
        <v>31576</v>
      </c>
      <c r="E5888" s="2">
        <v>183718</v>
      </c>
      <c r="F5888" s="2">
        <v>2890</v>
      </c>
      <c r="G5888" s="2">
        <v>170316</v>
      </c>
      <c r="H5888" s="2">
        <v>13402</v>
      </c>
      <c r="I5888" s="2">
        <v>101</v>
      </c>
      <c r="J5888" s="2">
        <v>0</v>
      </c>
      <c r="K5888" s="2"/>
      <c r="L5888" s="2">
        <v>2279</v>
      </c>
      <c r="M5888" s="2">
        <v>832</v>
      </c>
      <c r="N5888" s="2">
        <v>1447</v>
      </c>
      <c r="O5888" s="2">
        <v>402030</v>
      </c>
      <c r="P5888" s="3"/>
      <c r="Q5888" s="3"/>
    </row>
    <row r="5889" spans="1:17" x14ac:dyDescent="0.2">
      <c r="A5889" s="5">
        <v>2016</v>
      </c>
      <c r="B5889" s="4" t="s">
        <v>771</v>
      </c>
      <c r="C5889" s="5" t="s">
        <v>772</v>
      </c>
      <c r="D5889" s="5">
        <v>33002</v>
      </c>
      <c r="E5889" s="5">
        <v>223383</v>
      </c>
      <c r="F5889" s="5">
        <v>2876</v>
      </c>
      <c r="G5889" s="5">
        <v>206962</v>
      </c>
      <c r="H5889" s="5">
        <v>16421</v>
      </c>
      <c r="I5889" s="5">
        <v>131</v>
      </c>
      <c r="J5889" s="5">
        <v>0</v>
      </c>
      <c r="K5889" s="5">
        <v>0</v>
      </c>
      <c r="L5889" s="5">
        <v>2993</v>
      </c>
      <c r="M5889" s="5">
        <v>1104</v>
      </c>
      <c r="N5889" s="5">
        <v>1889</v>
      </c>
      <c r="O5889" s="5">
        <v>402030</v>
      </c>
      <c r="P5889" s="3"/>
      <c r="Q5889" s="3"/>
    </row>
    <row r="5890" spans="1:17" x14ac:dyDescent="0.2">
      <c r="A5890" s="2">
        <v>2017</v>
      </c>
      <c r="B5890" s="1" t="s">
        <v>771</v>
      </c>
      <c r="C5890" s="2" t="s">
        <v>772</v>
      </c>
      <c r="D5890" s="2">
        <v>29356</v>
      </c>
      <c r="E5890" s="2">
        <v>243274</v>
      </c>
      <c r="F5890" s="2">
        <v>4753</v>
      </c>
      <c r="G5890" s="2">
        <v>224749</v>
      </c>
      <c r="H5890" s="2">
        <v>18525</v>
      </c>
      <c r="I5890" s="2">
        <v>178</v>
      </c>
      <c r="J5890" s="2">
        <v>0</v>
      </c>
      <c r="K5890" s="2">
        <v>0</v>
      </c>
      <c r="L5890" s="2">
        <v>3650</v>
      </c>
      <c r="M5890" s="2">
        <v>1296</v>
      </c>
      <c r="N5890" s="2">
        <v>2354</v>
      </c>
      <c r="O5890" s="2">
        <v>402030</v>
      </c>
      <c r="P5890" s="3"/>
      <c r="Q5890" s="3"/>
    </row>
    <row r="5891" spans="1:17" x14ac:dyDescent="0.2">
      <c r="A5891" s="5">
        <v>2018</v>
      </c>
      <c r="B5891" s="4" t="s">
        <v>771</v>
      </c>
      <c r="C5891" s="5" t="s">
        <v>772</v>
      </c>
      <c r="D5891" s="5">
        <v>41501</v>
      </c>
      <c r="E5891" s="5">
        <v>296482</v>
      </c>
      <c r="F5891" s="5">
        <v>6878</v>
      </c>
      <c r="G5891" s="5">
        <v>275812</v>
      </c>
      <c r="H5891" s="5">
        <v>20670</v>
      </c>
      <c r="I5891" s="5">
        <v>256</v>
      </c>
      <c r="J5891" s="5">
        <v>0</v>
      </c>
      <c r="K5891" s="5">
        <v>0</v>
      </c>
      <c r="L5891" s="5">
        <v>4562</v>
      </c>
      <c r="M5891" s="5">
        <v>1055</v>
      </c>
      <c r="N5891" s="5">
        <v>3507</v>
      </c>
      <c r="O5891" s="5">
        <v>402030</v>
      </c>
      <c r="P5891" s="3"/>
      <c r="Q5891" s="3"/>
    </row>
    <row r="5892" spans="1:17" x14ac:dyDescent="0.2">
      <c r="A5892" s="2">
        <v>2019</v>
      </c>
      <c r="B5892" s="1" t="s">
        <v>771</v>
      </c>
      <c r="C5892" s="2" t="s">
        <v>772</v>
      </c>
      <c r="D5892" s="2">
        <v>49828</v>
      </c>
      <c r="E5892" s="2">
        <v>294005</v>
      </c>
      <c r="F5892" s="2">
        <v>8080</v>
      </c>
      <c r="G5892" s="2">
        <v>272260</v>
      </c>
      <c r="H5892" s="2">
        <v>21745</v>
      </c>
      <c r="I5892" s="2">
        <v>285</v>
      </c>
      <c r="J5892" s="2">
        <v>0</v>
      </c>
      <c r="K5892" s="2">
        <v>0</v>
      </c>
      <c r="L5892" s="2">
        <v>4848</v>
      </c>
      <c r="M5892" s="2">
        <v>1144</v>
      </c>
      <c r="N5892" s="2">
        <v>3704</v>
      </c>
      <c r="O5892" s="2">
        <v>402030</v>
      </c>
      <c r="P5892" s="3"/>
      <c r="Q5892" s="3"/>
    </row>
    <row r="5893" spans="1:17" x14ac:dyDescent="0.2">
      <c r="A5893" s="5">
        <v>2004</v>
      </c>
      <c r="B5893" s="4" t="s">
        <v>773</v>
      </c>
      <c r="C5893" s="5" t="s">
        <v>774</v>
      </c>
      <c r="D5893" s="5">
        <v>412.1</v>
      </c>
      <c r="E5893" s="5">
        <v>4855</v>
      </c>
      <c r="F5893" s="5">
        <v>2091.8000000000002</v>
      </c>
      <c r="G5893" s="5">
        <v>3521.5</v>
      </c>
      <c r="H5893" s="5">
        <v>1333.5</v>
      </c>
      <c r="I5893" s="5">
        <v>158.4</v>
      </c>
      <c r="J5893" s="5"/>
      <c r="K5893" s="5"/>
      <c r="L5893" s="5">
        <v>322.89999999999998</v>
      </c>
      <c r="M5893" s="5">
        <v>107.3</v>
      </c>
      <c r="N5893" s="5">
        <v>215.6</v>
      </c>
      <c r="O5893" s="5">
        <v>151030</v>
      </c>
      <c r="P5893" s="3"/>
      <c r="Q5893" s="3"/>
    </row>
    <row r="5894" spans="1:17" x14ac:dyDescent="0.2">
      <c r="A5894" s="2">
        <v>2005</v>
      </c>
      <c r="B5894" s="1" t="s">
        <v>773</v>
      </c>
      <c r="C5894" s="2" t="s">
        <v>774</v>
      </c>
      <c r="D5894" s="2">
        <v>499.9</v>
      </c>
      <c r="E5894" s="2">
        <v>4864.2</v>
      </c>
      <c r="F5894" s="2">
        <v>2054.4</v>
      </c>
      <c r="G5894" s="2">
        <v>3472.1</v>
      </c>
      <c r="H5894" s="2">
        <v>1392.1</v>
      </c>
      <c r="I5894" s="2">
        <v>153.1</v>
      </c>
      <c r="J5894" s="2"/>
      <c r="K5894" s="2"/>
      <c r="L5894" s="2">
        <v>376.6</v>
      </c>
      <c r="M5894" s="2">
        <v>120.8</v>
      </c>
      <c r="N5894" s="2">
        <v>255.8</v>
      </c>
      <c r="O5894" s="2">
        <v>151030</v>
      </c>
      <c r="P5894" s="3"/>
      <c r="Q5894" s="3"/>
    </row>
    <row r="5895" spans="1:17" x14ac:dyDescent="0.2">
      <c r="A5895" s="5">
        <v>2006</v>
      </c>
      <c r="B5895" s="4" t="s">
        <v>773</v>
      </c>
      <c r="C5895" s="5" t="s">
        <v>774</v>
      </c>
      <c r="D5895" s="5">
        <v>407</v>
      </c>
      <c r="E5895" s="5">
        <v>5020.8999999999996</v>
      </c>
      <c r="F5895" s="5">
        <v>1832.1</v>
      </c>
      <c r="G5895" s="5">
        <v>3366.1</v>
      </c>
      <c r="H5895" s="5">
        <v>1654.8</v>
      </c>
      <c r="I5895" s="5">
        <v>153.19999999999999</v>
      </c>
      <c r="J5895" s="5"/>
      <c r="K5895" s="5"/>
      <c r="L5895" s="5">
        <v>400.1</v>
      </c>
      <c r="M5895" s="5">
        <v>126</v>
      </c>
      <c r="N5895" s="5">
        <v>274.10000000000002</v>
      </c>
      <c r="O5895" s="5">
        <v>151030</v>
      </c>
      <c r="P5895" s="3"/>
      <c r="Q5895" s="3"/>
    </row>
    <row r="5896" spans="1:17" x14ac:dyDescent="0.2">
      <c r="A5896" s="2">
        <v>2007</v>
      </c>
      <c r="B5896" s="1" t="s">
        <v>773</v>
      </c>
      <c r="C5896" s="2" t="s">
        <v>774</v>
      </c>
      <c r="D5896" s="2">
        <v>430.3</v>
      </c>
      <c r="E5896" s="2">
        <v>5438.3</v>
      </c>
      <c r="F5896" s="2">
        <v>1835.3</v>
      </c>
      <c r="G5896" s="2">
        <v>3418.7</v>
      </c>
      <c r="H5896" s="2">
        <v>2019.6</v>
      </c>
      <c r="I5896" s="2">
        <v>150.1</v>
      </c>
      <c r="J5896" s="2"/>
      <c r="K5896" s="2"/>
      <c r="L5896" s="2">
        <v>456</v>
      </c>
      <c r="M5896" s="2">
        <v>103</v>
      </c>
      <c r="N5896" s="2">
        <v>353</v>
      </c>
      <c r="O5896" s="2">
        <v>151030</v>
      </c>
      <c r="P5896" s="3"/>
      <c r="Q5896" s="3"/>
    </row>
    <row r="5897" spans="1:17" x14ac:dyDescent="0.2">
      <c r="A5897" s="5">
        <v>2008</v>
      </c>
      <c r="B5897" s="4" t="s">
        <v>773</v>
      </c>
      <c r="C5897" s="5" t="s">
        <v>774</v>
      </c>
      <c r="D5897" s="5">
        <v>128.9</v>
      </c>
      <c r="E5897" s="5">
        <v>4986</v>
      </c>
      <c r="F5897" s="5">
        <v>1441.4</v>
      </c>
      <c r="G5897" s="5">
        <v>3061.4</v>
      </c>
      <c r="H5897" s="5">
        <v>1924.6</v>
      </c>
      <c r="I5897" s="5">
        <v>137.4</v>
      </c>
      <c r="J5897" s="5"/>
      <c r="K5897" s="5"/>
      <c r="L5897" s="5">
        <v>222.3</v>
      </c>
      <c r="M5897" s="5">
        <v>42.4</v>
      </c>
      <c r="N5897" s="5">
        <v>179.9</v>
      </c>
      <c r="O5897" s="5">
        <v>151030</v>
      </c>
      <c r="P5897" s="3"/>
      <c r="Q5897" s="3"/>
    </row>
    <row r="5898" spans="1:17" x14ac:dyDescent="0.2">
      <c r="A5898" s="2">
        <v>2009</v>
      </c>
      <c r="B5898" s="1" t="s">
        <v>773</v>
      </c>
      <c r="C5898" s="2" t="s">
        <v>774</v>
      </c>
      <c r="D5898" s="2">
        <v>694.5</v>
      </c>
      <c r="E5898" s="2">
        <v>5420.1</v>
      </c>
      <c r="F5898" s="2">
        <v>1632.8</v>
      </c>
      <c r="G5898" s="2">
        <v>3219.8</v>
      </c>
      <c r="H5898" s="2">
        <v>2199.6</v>
      </c>
      <c r="I5898" s="2">
        <v>161.6</v>
      </c>
      <c r="J5898" s="2"/>
      <c r="K5898" s="2">
        <v>-1.8</v>
      </c>
      <c r="L5898" s="2">
        <v>328.1</v>
      </c>
      <c r="M5898" s="2">
        <v>85.6</v>
      </c>
      <c r="N5898" s="2">
        <v>244.3</v>
      </c>
      <c r="O5898" s="2">
        <v>151030</v>
      </c>
      <c r="P5898" s="3"/>
      <c r="Q5898" s="3"/>
    </row>
    <row r="5899" spans="1:17" x14ac:dyDescent="0.2">
      <c r="A5899" s="5">
        <v>2010</v>
      </c>
      <c r="B5899" s="4" t="s">
        <v>773</v>
      </c>
      <c r="C5899" s="5" t="s">
        <v>774</v>
      </c>
      <c r="D5899" s="5">
        <v>675.6</v>
      </c>
      <c r="E5899" s="5">
        <v>5399.4</v>
      </c>
      <c r="F5899" s="5">
        <v>1405.7</v>
      </c>
      <c r="G5899" s="5">
        <v>2997.8</v>
      </c>
      <c r="H5899" s="5">
        <v>2404.6</v>
      </c>
      <c r="I5899" s="5">
        <v>165.3</v>
      </c>
      <c r="J5899" s="5"/>
      <c r="K5899" s="5">
        <v>-2.2999999999999998</v>
      </c>
      <c r="L5899" s="5">
        <v>341.1</v>
      </c>
      <c r="M5899" s="5">
        <v>87.5</v>
      </c>
      <c r="N5899" s="5">
        <v>255.9</v>
      </c>
      <c r="O5899" s="5">
        <v>151030</v>
      </c>
      <c r="P5899" s="3"/>
      <c r="Q5899" s="3"/>
    </row>
    <row r="5900" spans="1:17" x14ac:dyDescent="0.2">
      <c r="A5900" s="2">
        <v>2011</v>
      </c>
      <c r="B5900" s="1" t="s">
        <v>773</v>
      </c>
      <c r="C5900" s="2" t="s">
        <v>774</v>
      </c>
      <c r="D5900" s="2">
        <v>722.8</v>
      </c>
      <c r="E5900" s="2">
        <v>11496.7</v>
      </c>
      <c r="F5900" s="2">
        <v>5012.8</v>
      </c>
      <c r="G5900" s="2">
        <v>8544.2999999999993</v>
      </c>
      <c r="H5900" s="2">
        <v>2957.5</v>
      </c>
      <c r="I5900" s="2">
        <v>221.3</v>
      </c>
      <c r="J5900" s="2"/>
      <c r="K5900" s="2">
        <v>-3.2</v>
      </c>
      <c r="L5900" s="2">
        <v>212.9</v>
      </c>
      <c r="M5900" s="2">
        <v>67</v>
      </c>
      <c r="N5900" s="2">
        <v>149.1</v>
      </c>
      <c r="O5900" s="2">
        <v>151030</v>
      </c>
      <c r="P5900" s="3"/>
      <c r="Q5900" s="3"/>
    </row>
    <row r="5901" spans="1:17" x14ac:dyDescent="0.2">
      <c r="A5901" s="5">
        <v>2012</v>
      </c>
      <c r="B5901" s="4" t="s">
        <v>773</v>
      </c>
      <c r="C5901" s="5" t="s">
        <v>774</v>
      </c>
      <c r="D5901" s="5">
        <v>679.6</v>
      </c>
      <c r="E5901" s="5">
        <v>9437.2000000000007</v>
      </c>
      <c r="F5901" s="5">
        <v>4542.6000000000004</v>
      </c>
      <c r="G5901" s="5">
        <v>7992.9</v>
      </c>
      <c r="H5901" s="5">
        <v>1443.8</v>
      </c>
      <c r="I5901" s="5">
        <v>390.2</v>
      </c>
      <c r="J5901" s="5"/>
      <c r="K5901" s="5">
        <v>-2.6</v>
      </c>
      <c r="L5901" s="5">
        <v>-1874.6</v>
      </c>
      <c r="M5901" s="5">
        <v>-261.89999999999998</v>
      </c>
      <c r="N5901" s="5">
        <v>-1410.3</v>
      </c>
      <c r="O5901" s="5">
        <v>151030</v>
      </c>
      <c r="P5901" s="3"/>
      <c r="Q5901" s="3"/>
    </row>
    <row r="5902" spans="1:17" x14ac:dyDescent="0.2">
      <c r="A5902" s="2">
        <v>2013</v>
      </c>
      <c r="B5902" s="1" t="s">
        <v>773</v>
      </c>
      <c r="C5902" s="2" t="s">
        <v>774</v>
      </c>
      <c r="D5902" s="2">
        <v>992.4</v>
      </c>
      <c r="E5902" s="2">
        <v>9134.2000000000007</v>
      </c>
      <c r="F5902" s="2">
        <v>4317.8999999999996</v>
      </c>
      <c r="G5902" s="2">
        <v>7743.7</v>
      </c>
      <c r="H5902" s="2">
        <v>1389.1</v>
      </c>
      <c r="I5902" s="2">
        <v>372.7</v>
      </c>
      <c r="J5902" s="2"/>
      <c r="K5902" s="2">
        <v>-0.9</v>
      </c>
      <c r="L5902" s="2">
        <v>176.8</v>
      </c>
      <c r="M5902" s="2">
        <v>84</v>
      </c>
      <c r="N5902" s="2">
        <v>124.2</v>
      </c>
      <c r="O5902" s="2">
        <v>151030</v>
      </c>
      <c r="P5902" s="3"/>
      <c r="Q5902" s="3"/>
    </row>
    <row r="5903" spans="1:17" x14ac:dyDescent="0.2">
      <c r="A5903" s="5">
        <v>2014</v>
      </c>
      <c r="B5903" s="4" t="s">
        <v>773</v>
      </c>
      <c r="C5903" s="5" t="s">
        <v>774</v>
      </c>
      <c r="D5903" s="5">
        <v>322.60000000000002</v>
      </c>
      <c r="E5903" s="5">
        <v>8041.7</v>
      </c>
      <c r="F5903" s="5">
        <v>4283.6000000000004</v>
      </c>
      <c r="G5903" s="5">
        <v>6878.9</v>
      </c>
      <c r="H5903" s="5">
        <v>1162.8</v>
      </c>
      <c r="I5903" s="5">
        <v>298.89999999999998</v>
      </c>
      <c r="J5903" s="5"/>
      <c r="K5903" s="5"/>
      <c r="L5903" s="5">
        <v>267.2</v>
      </c>
      <c r="M5903" s="5">
        <v>9.1</v>
      </c>
      <c r="N5903" s="5">
        <v>258.10000000000002</v>
      </c>
      <c r="O5903" s="5">
        <v>151030</v>
      </c>
      <c r="P5903" s="3"/>
      <c r="Q5903" s="3"/>
    </row>
    <row r="5904" spans="1:17" x14ac:dyDescent="0.2">
      <c r="A5904" s="2">
        <v>2015</v>
      </c>
      <c r="B5904" s="1" t="s">
        <v>773</v>
      </c>
      <c r="C5904" s="2" t="s">
        <v>774</v>
      </c>
      <c r="D5904" s="2">
        <v>358.4</v>
      </c>
      <c r="E5904" s="2">
        <v>7426</v>
      </c>
      <c r="F5904" s="2">
        <v>4349.3</v>
      </c>
      <c r="G5904" s="2">
        <v>6898.9</v>
      </c>
      <c r="H5904" s="2">
        <v>527.1</v>
      </c>
      <c r="I5904" s="2">
        <v>238.9</v>
      </c>
      <c r="J5904" s="2"/>
      <c r="K5904" s="2"/>
      <c r="L5904" s="2">
        <v>425.9</v>
      </c>
      <c r="M5904" s="2">
        <v>90.5</v>
      </c>
      <c r="N5904" s="2">
        <v>335.4</v>
      </c>
      <c r="O5904" s="2">
        <v>151030</v>
      </c>
      <c r="P5904" s="3"/>
      <c r="Q5904" s="3"/>
    </row>
    <row r="5905" spans="1:17" x14ac:dyDescent="0.2">
      <c r="A5905" s="5">
        <v>2016</v>
      </c>
      <c r="B5905" s="4" t="s">
        <v>773</v>
      </c>
      <c r="C5905" s="5" t="s">
        <v>774</v>
      </c>
      <c r="D5905" s="5">
        <v>363.7</v>
      </c>
      <c r="E5905" s="5">
        <v>7389.1</v>
      </c>
      <c r="F5905" s="5">
        <v>4266.3999999999996</v>
      </c>
      <c r="G5905" s="5">
        <v>6779.4</v>
      </c>
      <c r="H5905" s="5">
        <v>609.70000000000005</v>
      </c>
      <c r="I5905" s="5">
        <v>229.9</v>
      </c>
      <c r="J5905" s="5"/>
      <c r="K5905" s="5">
        <v>0</v>
      </c>
      <c r="L5905" s="5">
        <v>565.9</v>
      </c>
      <c r="M5905" s="5">
        <v>79.5</v>
      </c>
      <c r="N5905" s="5">
        <v>486.4</v>
      </c>
      <c r="O5905" s="5">
        <v>151030</v>
      </c>
      <c r="P5905" s="3"/>
      <c r="Q5905" s="3"/>
    </row>
    <row r="5906" spans="1:17" x14ac:dyDescent="0.2">
      <c r="A5906" s="2">
        <v>2017</v>
      </c>
      <c r="B5906" s="1" t="s">
        <v>773</v>
      </c>
      <c r="C5906" s="2" t="s">
        <v>774</v>
      </c>
      <c r="D5906" s="2">
        <v>594</v>
      </c>
      <c r="E5906" s="2">
        <v>5280.3</v>
      </c>
      <c r="F5906" s="2">
        <v>3232.7</v>
      </c>
      <c r="G5906" s="2">
        <v>5128</v>
      </c>
      <c r="H5906" s="2">
        <v>152.30000000000001</v>
      </c>
      <c r="I5906" s="2">
        <v>217.9</v>
      </c>
      <c r="J5906" s="2">
        <v>17.600000000000001</v>
      </c>
      <c r="K5906" s="2">
        <v>0</v>
      </c>
      <c r="L5906" s="2">
        <v>393.3</v>
      </c>
      <c r="M5906" s="2">
        <v>330.5</v>
      </c>
      <c r="N5906" s="2">
        <v>814.9</v>
      </c>
      <c r="O5906" s="2">
        <v>151030</v>
      </c>
      <c r="P5906" s="3"/>
      <c r="Q5906" s="3"/>
    </row>
    <row r="5907" spans="1:17" x14ac:dyDescent="0.2">
      <c r="A5907" s="5">
        <v>2018</v>
      </c>
      <c r="B5907" s="4" t="s">
        <v>773</v>
      </c>
      <c r="C5907" s="5" t="s">
        <v>774</v>
      </c>
      <c r="D5907" s="5">
        <v>271.7</v>
      </c>
      <c r="E5907" s="5">
        <v>5050.2</v>
      </c>
      <c r="F5907" s="5">
        <v>3241.4</v>
      </c>
      <c r="G5907" s="5">
        <v>5398.8</v>
      </c>
      <c r="H5907" s="5">
        <v>-348.6</v>
      </c>
      <c r="I5907" s="5">
        <v>203.7</v>
      </c>
      <c r="J5907" s="5">
        <v>15.1</v>
      </c>
      <c r="K5907" s="5">
        <v>0</v>
      </c>
      <c r="L5907" s="5">
        <v>457.8</v>
      </c>
      <c r="M5907" s="5">
        <v>307.5</v>
      </c>
      <c r="N5907" s="5">
        <v>193.1</v>
      </c>
      <c r="O5907" s="5">
        <v>151030</v>
      </c>
      <c r="P5907" s="3"/>
      <c r="Q5907" s="3"/>
    </row>
    <row r="5908" spans="1:17" x14ac:dyDescent="0.2">
      <c r="A5908" s="2">
        <v>2019</v>
      </c>
      <c r="B5908" s="1" t="s">
        <v>773</v>
      </c>
      <c r="C5908" s="2" t="s">
        <v>774</v>
      </c>
      <c r="D5908" s="2">
        <v>275.60000000000002</v>
      </c>
      <c r="E5908" s="2">
        <v>5765.2</v>
      </c>
      <c r="F5908" s="2">
        <v>3807.2</v>
      </c>
      <c r="G5908" s="2">
        <v>5961.4</v>
      </c>
      <c r="H5908" s="2">
        <v>-196.2</v>
      </c>
      <c r="I5908" s="2">
        <v>209.4</v>
      </c>
      <c r="J5908" s="2">
        <v>11.9</v>
      </c>
      <c r="K5908" s="2">
        <v>0</v>
      </c>
      <c r="L5908" s="2">
        <v>370.3</v>
      </c>
      <c r="M5908" s="2">
        <v>76.599999999999994</v>
      </c>
      <c r="N5908" s="2">
        <v>263</v>
      </c>
      <c r="O5908" s="2">
        <v>151030</v>
      </c>
      <c r="P5908" s="3"/>
      <c r="Q5908" s="3"/>
    </row>
    <row r="5909" spans="1:17" x14ac:dyDescent="0.2">
      <c r="A5909" s="5">
        <v>2004</v>
      </c>
      <c r="B5909" s="4" t="s">
        <v>775</v>
      </c>
      <c r="C5909" s="5" t="s">
        <v>776</v>
      </c>
      <c r="D5909" s="5">
        <v>45.935000000000002</v>
      </c>
      <c r="E5909" s="5">
        <v>4274.1509999999998</v>
      </c>
      <c r="F5909" s="5">
        <v>499.45299999999997</v>
      </c>
      <c r="G5909" s="5">
        <v>2623.2</v>
      </c>
      <c r="H5909" s="5">
        <v>1647.2460000000001</v>
      </c>
      <c r="I5909" s="5">
        <v>39.948</v>
      </c>
      <c r="J5909" s="5"/>
      <c r="K5909" s="5">
        <v>1.2789999999999999</v>
      </c>
      <c r="L5909" s="5">
        <v>580.19500000000005</v>
      </c>
      <c r="M5909" s="5">
        <v>185.66200000000001</v>
      </c>
      <c r="N5909" s="5">
        <v>393.25400000000002</v>
      </c>
      <c r="O5909" s="5">
        <v>151010</v>
      </c>
      <c r="P5909" s="3"/>
      <c r="Q5909" s="3"/>
    </row>
    <row r="5910" spans="1:17" x14ac:dyDescent="0.2">
      <c r="A5910" s="2">
        <v>2005</v>
      </c>
      <c r="B5910" s="1" t="s">
        <v>775</v>
      </c>
      <c r="C5910" s="2" t="s">
        <v>776</v>
      </c>
      <c r="D5910" s="2">
        <v>36.040999999999997</v>
      </c>
      <c r="E5910" s="2">
        <v>4369.1949999999997</v>
      </c>
      <c r="F5910" s="2">
        <v>497.48899999999998</v>
      </c>
      <c r="G5910" s="2">
        <v>2638.5830000000001</v>
      </c>
      <c r="H5910" s="2">
        <v>1730.6120000000001</v>
      </c>
      <c r="I5910" s="2">
        <v>49.585999999999999</v>
      </c>
      <c r="J5910" s="2"/>
      <c r="K5910" s="2">
        <v>1.3560000000000001</v>
      </c>
      <c r="L5910" s="2">
        <v>656.21500000000003</v>
      </c>
      <c r="M5910" s="2">
        <v>191.601</v>
      </c>
      <c r="N5910" s="2">
        <v>463.25799999999998</v>
      </c>
      <c r="O5910" s="2">
        <v>151010</v>
      </c>
      <c r="P5910" s="3"/>
      <c r="Q5910" s="3"/>
    </row>
    <row r="5911" spans="1:17" x14ac:dyDescent="0.2">
      <c r="A5911" s="5">
        <v>2006</v>
      </c>
      <c r="B5911" s="4" t="s">
        <v>775</v>
      </c>
      <c r="C5911" s="5" t="s">
        <v>776</v>
      </c>
      <c r="D5911" s="5">
        <v>490.37</v>
      </c>
      <c r="E5911" s="5">
        <v>4995.0870000000004</v>
      </c>
      <c r="F5911" s="5">
        <v>504.72899999999998</v>
      </c>
      <c r="G5911" s="5">
        <v>3002.7269999999999</v>
      </c>
      <c r="H5911" s="5">
        <v>1992.36</v>
      </c>
      <c r="I5911" s="5">
        <v>67.162000000000006</v>
      </c>
      <c r="J5911" s="5"/>
      <c r="K5911" s="5">
        <v>0</v>
      </c>
      <c r="L5911" s="5">
        <v>834.31200000000001</v>
      </c>
      <c r="M5911" s="5">
        <v>258.25400000000002</v>
      </c>
      <c r="N5911" s="5">
        <v>576.05799999999999</v>
      </c>
      <c r="O5911" s="5">
        <v>151010</v>
      </c>
      <c r="P5911" s="3"/>
      <c r="Q5911" s="3"/>
    </row>
    <row r="5912" spans="1:17" x14ac:dyDescent="0.2">
      <c r="A5912" s="2">
        <v>2007</v>
      </c>
      <c r="B5912" s="1" t="s">
        <v>775</v>
      </c>
      <c r="C5912" s="2" t="s">
        <v>776</v>
      </c>
      <c r="D5912" s="2">
        <v>27.324999999999999</v>
      </c>
      <c r="E5912" s="2">
        <v>4855.34</v>
      </c>
      <c r="F5912" s="2">
        <v>308.36599999999999</v>
      </c>
      <c r="G5912" s="2">
        <v>3069.6129999999998</v>
      </c>
      <c r="H5912" s="2">
        <v>1785.7270000000001</v>
      </c>
      <c r="I5912" s="2">
        <v>71.63</v>
      </c>
      <c r="J5912" s="2"/>
      <c r="K5912" s="2">
        <v>0</v>
      </c>
      <c r="L5912" s="2">
        <v>912.94299999999998</v>
      </c>
      <c r="M5912" s="2">
        <v>297.36500000000001</v>
      </c>
      <c r="N5912" s="2">
        <v>615.57799999999997</v>
      </c>
      <c r="O5912" s="2">
        <v>151010</v>
      </c>
      <c r="P5912" s="3"/>
      <c r="Q5912" s="3"/>
    </row>
    <row r="5913" spans="1:17" x14ac:dyDescent="0.2">
      <c r="A5913" s="5">
        <v>2008</v>
      </c>
      <c r="B5913" s="4" t="s">
        <v>775</v>
      </c>
      <c r="C5913" s="5" t="s">
        <v>776</v>
      </c>
      <c r="D5913" s="5">
        <v>26.212</v>
      </c>
      <c r="E5913" s="5">
        <v>4415.759</v>
      </c>
      <c r="F5913" s="5">
        <v>317.29700000000003</v>
      </c>
      <c r="G5913" s="5">
        <v>2810.1109999999999</v>
      </c>
      <c r="H5913" s="5">
        <v>1605.6479999999999</v>
      </c>
      <c r="I5913" s="5">
        <v>65.683999999999997</v>
      </c>
      <c r="J5913" s="5"/>
      <c r="K5913" s="5">
        <v>0</v>
      </c>
      <c r="L5913" s="5">
        <v>714.47500000000002</v>
      </c>
      <c r="M5913" s="5">
        <v>237.59899999999999</v>
      </c>
      <c r="N5913" s="5">
        <v>476.87599999999998</v>
      </c>
      <c r="O5913" s="5">
        <v>151010</v>
      </c>
      <c r="P5913" s="3"/>
      <c r="Q5913" s="3"/>
    </row>
    <row r="5914" spans="1:17" x14ac:dyDescent="0.2">
      <c r="A5914" s="2">
        <v>2009</v>
      </c>
      <c r="B5914" s="1" t="s">
        <v>775</v>
      </c>
      <c r="C5914" s="2" t="s">
        <v>776</v>
      </c>
      <c r="D5914" s="2">
        <v>69.328999999999994</v>
      </c>
      <c r="E5914" s="2">
        <v>4323.8549999999996</v>
      </c>
      <c r="F5914" s="2">
        <v>794.93700000000001</v>
      </c>
      <c r="G5914" s="2">
        <v>2832.9050000000002</v>
      </c>
      <c r="H5914" s="2">
        <v>1490.95</v>
      </c>
      <c r="I5914" s="2">
        <v>40.026000000000003</v>
      </c>
      <c r="J5914" s="2"/>
      <c r="K5914" s="2">
        <v>0</v>
      </c>
      <c r="L5914" s="2">
        <v>622.81700000000001</v>
      </c>
      <c r="M5914" s="2">
        <v>186.96899999999999</v>
      </c>
      <c r="N5914" s="2">
        <v>435.84800000000001</v>
      </c>
      <c r="O5914" s="2">
        <v>151010</v>
      </c>
      <c r="P5914" s="3"/>
      <c r="Q5914" s="3"/>
    </row>
    <row r="5915" spans="1:17" x14ac:dyDescent="0.2">
      <c r="A5915" s="5">
        <v>2010</v>
      </c>
      <c r="B5915" s="4" t="s">
        <v>775</v>
      </c>
      <c r="C5915" s="5" t="s">
        <v>776</v>
      </c>
      <c r="D5915" s="5">
        <v>58.585000000000001</v>
      </c>
      <c r="E5915" s="5">
        <v>5169.2349999999997</v>
      </c>
      <c r="F5915" s="5">
        <v>656.20100000000002</v>
      </c>
      <c r="G5915" s="5">
        <v>3559.7950000000001</v>
      </c>
      <c r="H5915" s="5">
        <v>1609.44</v>
      </c>
      <c r="I5915" s="5">
        <v>46.43</v>
      </c>
      <c r="J5915" s="5"/>
      <c r="K5915" s="5">
        <v>0</v>
      </c>
      <c r="L5915" s="5">
        <v>677.78399999999999</v>
      </c>
      <c r="M5915" s="5">
        <v>215.29900000000001</v>
      </c>
      <c r="N5915" s="5">
        <v>462.48500000000001</v>
      </c>
      <c r="O5915" s="5">
        <v>151010</v>
      </c>
      <c r="P5915" s="3"/>
      <c r="Q5915" s="3"/>
    </row>
    <row r="5916" spans="1:17" x14ac:dyDescent="0.2">
      <c r="A5916" s="2">
        <v>2011</v>
      </c>
      <c r="B5916" s="1" t="s">
        <v>775</v>
      </c>
      <c r="C5916" s="2" t="s">
        <v>776</v>
      </c>
      <c r="D5916" s="2">
        <v>32.695999999999998</v>
      </c>
      <c r="E5916" s="2">
        <v>5229.2520000000004</v>
      </c>
      <c r="F5916" s="2">
        <v>647.05399999999997</v>
      </c>
      <c r="G5916" s="2">
        <v>3712.3330000000001</v>
      </c>
      <c r="H5916" s="2">
        <v>1516.9190000000001</v>
      </c>
      <c r="I5916" s="2">
        <v>42.497</v>
      </c>
      <c r="J5916" s="2"/>
      <c r="K5916" s="2">
        <v>0</v>
      </c>
      <c r="L5916" s="2">
        <v>741.548</v>
      </c>
      <c r="M5916" s="2">
        <v>299.68799999999999</v>
      </c>
      <c r="N5916" s="2">
        <v>441.86</v>
      </c>
      <c r="O5916" s="2">
        <v>151010</v>
      </c>
      <c r="P5916" s="3"/>
      <c r="Q5916" s="3"/>
    </row>
    <row r="5917" spans="1:17" x14ac:dyDescent="0.2">
      <c r="A5917" s="5">
        <v>2012</v>
      </c>
      <c r="B5917" s="4" t="s">
        <v>775</v>
      </c>
      <c r="C5917" s="5" t="s">
        <v>776</v>
      </c>
      <c r="D5917" s="5">
        <v>862.59</v>
      </c>
      <c r="E5917" s="5">
        <v>6234.7370000000001</v>
      </c>
      <c r="F5917" s="5">
        <v>1635.854</v>
      </c>
      <c r="G5917" s="5">
        <v>4442.933</v>
      </c>
      <c r="H5917" s="5">
        <v>1791.8040000000001</v>
      </c>
      <c r="I5917" s="5">
        <v>42.787999999999997</v>
      </c>
      <c r="J5917" s="5"/>
      <c r="K5917" s="5">
        <v>0</v>
      </c>
      <c r="L5917" s="5">
        <v>907.30899999999997</v>
      </c>
      <c r="M5917" s="5">
        <v>276.27499999999998</v>
      </c>
      <c r="N5917" s="5">
        <v>631.03399999999999</v>
      </c>
      <c r="O5917" s="5">
        <v>151010</v>
      </c>
      <c r="P5917" s="3"/>
      <c r="Q5917" s="3"/>
    </row>
    <row r="5918" spans="1:17" x14ac:dyDescent="0.2">
      <c r="A5918" s="2">
        <v>2013</v>
      </c>
      <c r="B5918" s="1" t="s">
        <v>775</v>
      </c>
      <c r="C5918" s="2" t="s">
        <v>776</v>
      </c>
      <c r="D5918" s="2">
        <v>744.88900000000001</v>
      </c>
      <c r="E5918" s="2">
        <v>6382.5069999999996</v>
      </c>
      <c r="F5918" s="2">
        <v>1625.3209999999999</v>
      </c>
      <c r="G5918" s="2">
        <v>4607.9719999999998</v>
      </c>
      <c r="H5918" s="2">
        <v>1774.5350000000001</v>
      </c>
      <c r="I5918" s="2">
        <v>59.514000000000003</v>
      </c>
      <c r="J5918" s="2"/>
      <c r="K5918" s="2">
        <v>0</v>
      </c>
      <c r="L5918" s="2">
        <v>1085.9580000000001</v>
      </c>
      <c r="M5918" s="2">
        <v>333.39699999999999</v>
      </c>
      <c r="N5918" s="2">
        <v>752.56100000000004</v>
      </c>
      <c r="O5918" s="2">
        <v>151010</v>
      </c>
      <c r="P5918" s="3"/>
      <c r="Q5918" s="3"/>
    </row>
    <row r="5919" spans="1:17" x14ac:dyDescent="0.2">
      <c r="A5919" s="5">
        <v>2014</v>
      </c>
      <c r="B5919" s="4" t="s">
        <v>775</v>
      </c>
      <c r="C5919" s="5" t="s">
        <v>776</v>
      </c>
      <c r="D5919" s="5">
        <v>40.731999999999999</v>
      </c>
      <c r="E5919" s="5">
        <v>5706.0519999999997</v>
      </c>
      <c r="F5919" s="5">
        <v>1125.98</v>
      </c>
      <c r="G5919" s="5">
        <v>4709.5820000000003</v>
      </c>
      <c r="H5919" s="5">
        <v>996.47</v>
      </c>
      <c r="I5919" s="5">
        <v>64.204999999999998</v>
      </c>
      <c r="J5919" s="5"/>
      <c r="K5919" s="5">
        <v>0</v>
      </c>
      <c r="L5919" s="5">
        <v>1258.2260000000001</v>
      </c>
      <c r="M5919" s="5">
        <v>392.339</v>
      </c>
      <c r="N5919" s="5">
        <v>865.88699999999994</v>
      </c>
      <c r="O5919" s="5">
        <v>151010</v>
      </c>
      <c r="P5919" s="3"/>
      <c r="Q5919" s="3"/>
    </row>
    <row r="5920" spans="1:17" x14ac:dyDescent="0.2">
      <c r="A5920" s="2">
        <v>2015</v>
      </c>
      <c r="B5920" s="1" t="s">
        <v>775</v>
      </c>
      <c r="C5920" s="2" t="s">
        <v>776</v>
      </c>
      <c r="D5920" s="2">
        <v>205.744</v>
      </c>
      <c r="E5920" s="2">
        <v>5791.8549999999996</v>
      </c>
      <c r="F5920" s="2">
        <v>1923.35</v>
      </c>
      <c r="G5920" s="2">
        <v>4923.9449999999997</v>
      </c>
      <c r="H5920" s="2">
        <v>867.91</v>
      </c>
      <c r="I5920" s="2">
        <v>61.790999999999997</v>
      </c>
      <c r="J5920" s="2"/>
      <c r="K5920" s="2">
        <v>0</v>
      </c>
      <c r="L5920" s="2">
        <v>1548.9659999999999</v>
      </c>
      <c r="M5920" s="2">
        <v>495.11700000000002</v>
      </c>
      <c r="N5920" s="2">
        <v>1053.8489999999999</v>
      </c>
      <c r="O5920" s="2">
        <v>151010</v>
      </c>
      <c r="P5920" s="3"/>
      <c r="Q5920" s="3"/>
    </row>
    <row r="5921" spans="1:17" x14ac:dyDescent="0.2">
      <c r="A5921" s="5">
        <v>2016</v>
      </c>
      <c r="B5921" s="4" t="s">
        <v>775</v>
      </c>
      <c r="C5921" s="5" t="s">
        <v>776</v>
      </c>
      <c r="D5921" s="5">
        <v>889.79300000000001</v>
      </c>
      <c r="E5921" s="5">
        <v>6752.5209999999997</v>
      </c>
      <c r="F5921" s="5">
        <v>1911.8009999999999</v>
      </c>
      <c r="G5921" s="5">
        <v>4874.08</v>
      </c>
      <c r="H5921" s="5">
        <v>1878.441</v>
      </c>
      <c r="I5921" s="5">
        <v>154.08799999999999</v>
      </c>
      <c r="J5921" s="5"/>
      <c r="K5921" s="5">
        <v>0</v>
      </c>
      <c r="L5921" s="5">
        <v>1595.2329999999999</v>
      </c>
      <c r="M5921" s="5">
        <v>462.53</v>
      </c>
      <c r="N5921" s="5">
        <v>1132.703</v>
      </c>
      <c r="O5921" s="5">
        <v>151010</v>
      </c>
      <c r="P5921" s="3"/>
      <c r="Q5921" s="3"/>
    </row>
    <row r="5922" spans="1:17" x14ac:dyDescent="0.2">
      <c r="A5922" s="2">
        <v>2017</v>
      </c>
      <c r="B5922" s="1" t="s">
        <v>775</v>
      </c>
      <c r="C5922" s="2" t="s">
        <v>776</v>
      </c>
      <c r="D5922" s="2">
        <v>204.21299999999999</v>
      </c>
      <c r="E5922" s="2">
        <v>19958.427</v>
      </c>
      <c r="F5922" s="2">
        <v>9886.9240000000009</v>
      </c>
      <c r="G5922" s="2">
        <v>16266.239</v>
      </c>
      <c r="H5922" s="2">
        <v>3692.1880000000001</v>
      </c>
      <c r="I5922" s="2">
        <v>263.471</v>
      </c>
      <c r="J5922" s="2"/>
      <c r="K5922" s="2">
        <v>0</v>
      </c>
      <c r="L5922" s="2">
        <v>1528.2190000000001</v>
      </c>
      <c r="M5922" s="2">
        <v>-285.58300000000003</v>
      </c>
      <c r="N5922" s="2">
        <v>1772.2619999999999</v>
      </c>
      <c r="O5922" s="2">
        <v>151010</v>
      </c>
      <c r="P5922" s="3"/>
      <c r="Q5922" s="3"/>
    </row>
    <row r="5923" spans="1:17" x14ac:dyDescent="0.2">
      <c r="A5923" s="5">
        <v>2018</v>
      </c>
      <c r="B5923" s="4" t="s">
        <v>775</v>
      </c>
      <c r="C5923" s="5" t="s">
        <v>776</v>
      </c>
      <c r="D5923" s="5">
        <v>155.505</v>
      </c>
      <c r="E5923" s="5">
        <v>19134.278999999999</v>
      </c>
      <c r="F5923" s="5">
        <v>9015.2479999999996</v>
      </c>
      <c r="G5923" s="5">
        <v>15403.534</v>
      </c>
      <c r="H5923" s="5">
        <v>3730.7449999999999</v>
      </c>
      <c r="I5923" s="5">
        <v>366.73399999999998</v>
      </c>
      <c r="J5923" s="5"/>
      <c r="K5923" s="5">
        <v>0</v>
      </c>
      <c r="L5923" s="5">
        <v>1359.65</v>
      </c>
      <c r="M5923" s="5">
        <v>250.904</v>
      </c>
      <c r="N5923" s="5">
        <v>1108.7460000000001</v>
      </c>
      <c r="O5923" s="5">
        <v>151010</v>
      </c>
      <c r="P5923" s="3"/>
      <c r="Q5923" s="3"/>
    </row>
    <row r="5924" spans="1:17" x14ac:dyDescent="0.2">
      <c r="A5924" s="2">
        <v>2019</v>
      </c>
      <c r="B5924" s="1" t="s">
        <v>775</v>
      </c>
      <c r="C5924" s="2" t="s">
        <v>776</v>
      </c>
      <c r="D5924" s="2">
        <v>161.80000000000001</v>
      </c>
      <c r="E5924" s="2">
        <v>20496.2</v>
      </c>
      <c r="F5924" s="2">
        <v>10222.799999999999</v>
      </c>
      <c r="G5924" s="2">
        <v>16372.9</v>
      </c>
      <c r="H5924" s="2">
        <v>4123.3</v>
      </c>
      <c r="I5924" s="2">
        <v>349.3</v>
      </c>
      <c r="J5924" s="2"/>
      <c r="K5924" s="2">
        <v>0</v>
      </c>
      <c r="L5924" s="2">
        <v>1981.8</v>
      </c>
      <c r="M5924" s="2">
        <v>440.5</v>
      </c>
      <c r="N5924" s="2">
        <v>1541.3</v>
      </c>
      <c r="O5924" s="2">
        <v>151010</v>
      </c>
      <c r="P5924" s="3"/>
      <c r="Q5924" s="3"/>
    </row>
    <row r="5925" spans="1:17" x14ac:dyDescent="0.2">
      <c r="A5925" s="5">
        <v>2003</v>
      </c>
      <c r="B5925" s="4" t="s">
        <v>777</v>
      </c>
      <c r="C5925" s="5" t="s">
        <v>778</v>
      </c>
      <c r="D5925" s="5">
        <v>233.15199999999999</v>
      </c>
      <c r="E5925" s="5">
        <v>2237.895</v>
      </c>
      <c r="F5925" s="5">
        <v>285.61099999999999</v>
      </c>
      <c r="G5925" s="5">
        <v>912.572</v>
      </c>
      <c r="H5925" s="5">
        <v>1325.3230000000001</v>
      </c>
      <c r="I5925" s="5">
        <v>23.132999999999999</v>
      </c>
      <c r="J5925" s="5">
        <v>4.1890000000000001</v>
      </c>
      <c r="K5925" s="5">
        <v>0</v>
      </c>
      <c r="L5925" s="5">
        <v>385.976</v>
      </c>
      <c r="M5925" s="5">
        <v>136.066</v>
      </c>
      <c r="N5925" s="5">
        <v>249.91</v>
      </c>
      <c r="O5925" s="5">
        <v>255040</v>
      </c>
      <c r="P5925" s="3"/>
      <c r="Q5925" s="3"/>
    </row>
    <row r="5926" spans="1:17" x14ac:dyDescent="0.2">
      <c r="A5926" s="2">
        <v>2004</v>
      </c>
      <c r="B5926" s="1" t="s">
        <v>777</v>
      </c>
      <c r="C5926" s="2" t="s">
        <v>778</v>
      </c>
      <c r="D5926" s="2">
        <v>193.024</v>
      </c>
      <c r="E5926" s="2">
        <v>2446.73</v>
      </c>
      <c r="F5926" s="2">
        <v>269.74299999999999</v>
      </c>
      <c r="G5926" s="2">
        <v>1053.5260000000001</v>
      </c>
      <c r="H5926" s="2">
        <v>1393.204</v>
      </c>
      <c r="I5926" s="2">
        <v>21.866</v>
      </c>
      <c r="J5926" s="2">
        <v>3.3929999999999998</v>
      </c>
      <c r="K5926" s="2">
        <v>0</v>
      </c>
      <c r="L5926" s="2">
        <v>396.416</v>
      </c>
      <c r="M5926" s="2">
        <v>130.25399999999999</v>
      </c>
      <c r="N5926" s="2">
        <v>266.16199999999998</v>
      </c>
      <c r="O5926" s="2">
        <v>255040</v>
      </c>
      <c r="P5926" s="3"/>
      <c r="Q5926" s="3"/>
    </row>
    <row r="5927" spans="1:17" x14ac:dyDescent="0.2">
      <c r="A5927" s="5">
        <v>2005</v>
      </c>
      <c r="B5927" s="4" t="s">
        <v>777</v>
      </c>
      <c r="C5927" s="5" t="s">
        <v>778</v>
      </c>
      <c r="D5927" s="5">
        <v>93.555000000000007</v>
      </c>
      <c r="E5927" s="5">
        <v>2621.3220000000001</v>
      </c>
      <c r="F5927" s="5">
        <v>0</v>
      </c>
      <c r="G5927" s="5">
        <v>1055.1220000000001</v>
      </c>
      <c r="H5927" s="5">
        <v>1566.2</v>
      </c>
      <c r="I5927" s="5">
        <v>20.315000000000001</v>
      </c>
      <c r="J5927" s="5">
        <v>4.2770000000000001</v>
      </c>
      <c r="K5927" s="5">
        <v>0</v>
      </c>
      <c r="L5927" s="5">
        <v>357.113</v>
      </c>
      <c r="M5927" s="5">
        <v>124.027</v>
      </c>
      <c r="N5927" s="5">
        <v>233.08600000000001</v>
      </c>
      <c r="O5927" s="5">
        <v>255040</v>
      </c>
      <c r="P5927" s="3"/>
      <c r="Q5927" s="3"/>
    </row>
    <row r="5928" spans="1:17" x14ac:dyDescent="0.2">
      <c r="A5928" s="2">
        <v>2006</v>
      </c>
      <c r="B5928" s="1" t="s">
        <v>777</v>
      </c>
      <c r="C5928" s="2" t="s">
        <v>778</v>
      </c>
      <c r="D5928" s="2">
        <v>151.59299999999999</v>
      </c>
      <c r="E5928" s="2">
        <v>2951.652</v>
      </c>
      <c r="F5928" s="2">
        <v>378.29599999999999</v>
      </c>
      <c r="G5928" s="2">
        <v>1213.529</v>
      </c>
      <c r="H5928" s="2">
        <v>1738.123</v>
      </c>
      <c r="I5928" s="2">
        <v>35.692</v>
      </c>
      <c r="J5928" s="2">
        <v>17.454000000000001</v>
      </c>
      <c r="K5928" s="2">
        <v>0</v>
      </c>
      <c r="L5928" s="2">
        <v>418.10700000000003</v>
      </c>
      <c r="M5928" s="2">
        <v>140.61099999999999</v>
      </c>
      <c r="N5928" s="2">
        <v>277.49599999999998</v>
      </c>
      <c r="O5928" s="2">
        <v>255040</v>
      </c>
      <c r="P5928" s="3"/>
      <c r="Q5928" s="3"/>
    </row>
    <row r="5929" spans="1:17" x14ac:dyDescent="0.2">
      <c r="A5929" s="5">
        <v>2007</v>
      </c>
      <c r="B5929" s="4" t="s">
        <v>777</v>
      </c>
      <c r="C5929" s="5" t="s">
        <v>778</v>
      </c>
      <c r="D5929" s="5">
        <v>41.7</v>
      </c>
      <c r="E5929" s="5">
        <v>3024.2</v>
      </c>
      <c r="F5929" s="5">
        <v>380</v>
      </c>
      <c r="G5929" s="5">
        <v>1218.0999999999999</v>
      </c>
      <c r="H5929" s="5">
        <v>1806.1</v>
      </c>
      <c r="I5929" s="5">
        <v>42.3</v>
      </c>
      <c r="J5929" s="5">
        <v>6.2</v>
      </c>
      <c r="K5929" s="5">
        <v>0</v>
      </c>
      <c r="L5929" s="5">
        <v>333.5</v>
      </c>
      <c r="M5929" s="5">
        <v>118.3</v>
      </c>
      <c r="N5929" s="5">
        <v>215.2</v>
      </c>
      <c r="O5929" s="5">
        <v>255040</v>
      </c>
      <c r="P5929" s="3"/>
      <c r="Q5929" s="3"/>
    </row>
    <row r="5930" spans="1:17" x14ac:dyDescent="0.2">
      <c r="A5930" s="2">
        <v>2008</v>
      </c>
      <c r="B5930" s="1" t="s">
        <v>777</v>
      </c>
      <c r="C5930" s="2" t="s">
        <v>778</v>
      </c>
      <c r="D5930" s="2">
        <v>96.8</v>
      </c>
      <c r="E5930" s="2">
        <v>2953.9</v>
      </c>
      <c r="F5930" s="2">
        <v>380</v>
      </c>
      <c r="G5930" s="2">
        <v>1344.2</v>
      </c>
      <c r="H5930" s="2">
        <v>1609.7</v>
      </c>
      <c r="I5930" s="2">
        <v>32.799999999999997</v>
      </c>
      <c r="J5930" s="2">
        <v>3.6</v>
      </c>
      <c r="K5930" s="2">
        <v>0</v>
      </c>
      <c r="L5930" s="2">
        <v>-326.5</v>
      </c>
      <c r="M5930" s="2">
        <v>67.2</v>
      </c>
      <c r="N5930" s="2">
        <v>-393.7</v>
      </c>
      <c r="O5930" s="2">
        <v>255040</v>
      </c>
      <c r="P5930" s="3"/>
      <c r="Q5930" s="3"/>
    </row>
    <row r="5931" spans="1:17" x14ac:dyDescent="0.2">
      <c r="A5931" s="5">
        <v>2009</v>
      </c>
      <c r="B5931" s="4" t="s">
        <v>777</v>
      </c>
      <c r="C5931" s="5" t="s">
        <v>778</v>
      </c>
      <c r="D5931" s="5">
        <v>316.2</v>
      </c>
      <c r="E5931" s="5">
        <v>2924.2</v>
      </c>
      <c r="F5931" s="5">
        <v>280</v>
      </c>
      <c r="G5931" s="5">
        <v>1126.5999999999999</v>
      </c>
      <c r="H5931" s="5">
        <v>1797.6</v>
      </c>
      <c r="I5931" s="5">
        <v>31.4</v>
      </c>
      <c r="J5931" s="5">
        <v>0.8</v>
      </c>
      <c r="K5931" s="5">
        <v>0</v>
      </c>
      <c r="L5931" s="5">
        <v>241.8</v>
      </c>
      <c r="M5931" s="5">
        <v>77.7</v>
      </c>
      <c r="N5931" s="5">
        <v>164.1</v>
      </c>
      <c r="O5931" s="5">
        <v>255040</v>
      </c>
      <c r="P5931" s="3"/>
      <c r="Q5931" s="3"/>
    </row>
    <row r="5932" spans="1:17" x14ac:dyDescent="0.2">
      <c r="A5932" s="2">
        <v>2010</v>
      </c>
      <c r="B5932" s="1" t="s">
        <v>777</v>
      </c>
      <c r="C5932" s="2" t="s">
        <v>778</v>
      </c>
      <c r="D5932" s="2">
        <v>302.10000000000002</v>
      </c>
      <c r="E5932" s="2">
        <v>3089.8</v>
      </c>
      <c r="F5932" s="2">
        <v>0</v>
      </c>
      <c r="G5932" s="2">
        <v>1150.8</v>
      </c>
      <c r="H5932" s="2">
        <v>1939</v>
      </c>
      <c r="I5932" s="2">
        <v>25.3</v>
      </c>
      <c r="J5932" s="2">
        <v>0.7</v>
      </c>
      <c r="K5932" s="2">
        <v>0</v>
      </c>
      <c r="L5932" s="2">
        <v>300.39999999999998</v>
      </c>
      <c r="M5932" s="2">
        <v>100</v>
      </c>
      <c r="N5932" s="2">
        <v>200.4</v>
      </c>
      <c r="O5932" s="2">
        <v>255040</v>
      </c>
      <c r="P5932" s="3"/>
      <c r="Q5932" s="3"/>
    </row>
    <row r="5933" spans="1:17" x14ac:dyDescent="0.2">
      <c r="A5933" s="5">
        <v>2011</v>
      </c>
      <c r="B5933" s="4" t="s">
        <v>777</v>
      </c>
      <c r="C5933" s="5" t="s">
        <v>778</v>
      </c>
      <c r="D5933" s="5">
        <v>486.8</v>
      </c>
      <c r="E5933" s="5">
        <v>3611.4</v>
      </c>
      <c r="F5933" s="5">
        <v>0</v>
      </c>
      <c r="G5933" s="5">
        <v>1332.3</v>
      </c>
      <c r="H5933" s="5">
        <v>2279.1</v>
      </c>
      <c r="I5933" s="5">
        <v>4</v>
      </c>
      <c r="J5933" s="5"/>
      <c r="K5933" s="5">
        <v>0</v>
      </c>
      <c r="L5933" s="5">
        <v>502.1</v>
      </c>
      <c r="M5933" s="5">
        <v>177.7</v>
      </c>
      <c r="N5933" s="5">
        <v>324.39999999999998</v>
      </c>
      <c r="O5933" s="5">
        <v>255040</v>
      </c>
      <c r="P5933" s="3"/>
      <c r="Q5933" s="3"/>
    </row>
    <row r="5934" spans="1:17" x14ac:dyDescent="0.2">
      <c r="A5934" s="2">
        <v>2012</v>
      </c>
      <c r="B5934" s="1" t="s">
        <v>777</v>
      </c>
      <c r="C5934" s="2" t="s">
        <v>778</v>
      </c>
      <c r="D5934" s="2">
        <v>301</v>
      </c>
      <c r="E5934" s="2">
        <v>3715.8</v>
      </c>
      <c r="F5934" s="2">
        <v>0</v>
      </c>
      <c r="G5934" s="2">
        <v>1385.9</v>
      </c>
      <c r="H5934" s="2">
        <v>2329.9</v>
      </c>
      <c r="I5934" s="2">
        <v>3.6</v>
      </c>
      <c r="J5934" s="2"/>
      <c r="K5934" s="2">
        <v>0</v>
      </c>
      <c r="L5934" s="2">
        <v>556.9</v>
      </c>
      <c r="M5934" s="2">
        <v>197</v>
      </c>
      <c r="N5934" s="2">
        <v>359.9</v>
      </c>
      <c r="O5934" s="2">
        <v>255040</v>
      </c>
      <c r="P5934" s="3"/>
      <c r="Q5934" s="3"/>
    </row>
    <row r="5935" spans="1:17" x14ac:dyDescent="0.2">
      <c r="A5935" s="5">
        <v>2013</v>
      </c>
      <c r="B5935" s="4" t="s">
        <v>777</v>
      </c>
      <c r="C5935" s="5" t="s">
        <v>778</v>
      </c>
      <c r="D5935" s="5">
        <v>247.6</v>
      </c>
      <c r="E5935" s="5">
        <v>4029.2</v>
      </c>
      <c r="F5935" s="5">
        <v>0</v>
      </c>
      <c r="G5935" s="5">
        <v>1466.1</v>
      </c>
      <c r="H5935" s="5">
        <v>2563.1</v>
      </c>
      <c r="I5935" s="5">
        <v>4</v>
      </c>
      <c r="J5935" s="5"/>
      <c r="K5935" s="5">
        <v>0</v>
      </c>
      <c r="L5935" s="5">
        <v>566.5</v>
      </c>
      <c r="M5935" s="5">
        <v>198.5</v>
      </c>
      <c r="N5935" s="5">
        <v>368</v>
      </c>
      <c r="O5935" s="5">
        <v>255040</v>
      </c>
      <c r="P5935" s="3"/>
      <c r="Q5935" s="3"/>
    </row>
    <row r="5936" spans="1:17" x14ac:dyDescent="0.2">
      <c r="A5936" s="2">
        <v>2014</v>
      </c>
      <c r="B5936" s="1" t="s">
        <v>777</v>
      </c>
      <c r="C5936" s="2" t="s">
        <v>778</v>
      </c>
      <c r="D5936" s="2">
        <v>193.6</v>
      </c>
      <c r="E5936" s="2">
        <v>6327.6</v>
      </c>
      <c r="F5936" s="2">
        <v>1389.7</v>
      </c>
      <c r="G5936" s="2">
        <v>3517.2</v>
      </c>
      <c r="H5936" s="2">
        <v>2810.4</v>
      </c>
      <c r="I5936" s="2">
        <v>32.799999999999997</v>
      </c>
      <c r="J5936" s="2"/>
      <c r="K5936" s="2">
        <v>0</v>
      </c>
      <c r="L5936" s="2">
        <v>540.6</v>
      </c>
      <c r="M5936" s="2">
        <v>159.30000000000001</v>
      </c>
      <c r="N5936" s="2">
        <v>381.3</v>
      </c>
      <c r="O5936" s="2">
        <v>255040</v>
      </c>
      <c r="P5936" s="3"/>
      <c r="Q5936" s="3"/>
    </row>
    <row r="5937" spans="1:17" x14ac:dyDescent="0.2">
      <c r="A5937" s="5">
        <v>2015</v>
      </c>
      <c r="B5937" s="4" t="s">
        <v>777</v>
      </c>
      <c r="C5937" s="5" t="s">
        <v>778</v>
      </c>
      <c r="D5937" s="5">
        <v>137.69999999999999</v>
      </c>
      <c r="E5937" s="5">
        <v>6474.4</v>
      </c>
      <c r="F5937" s="5">
        <v>1363.8</v>
      </c>
      <c r="G5937" s="5">
        <v>3413.7</v>
      </c>
      <c r="H5937" s="5">
        <v>3060.7</v>
      </c>
      <c r="I5937" s="5">
        <v>45.9</v>
      </c>
      <c r="J5937" s="5">
        <v>252.6</v>
      </c>
      <c r="K5937" s="5">
        <v>0</v>
      </c>
      <c r="L5937" s="5">
        <v>657.8</v>
      </c>
      <c r="M5937" s="5">
        <v>189.9</v>
      </c>
      <c r="N5937" s="5">
        <v>467.9</v>
      </c>
      <c r="O5937" s="5">
        <v>255040</v>
      </c>
      <c r="P5937" s="3"/>
      <c r="Q5937" s="3"/>
    </row>
    <row r="5938" spans="1:17" x14ac:dyDescent="0.2">
      <c r="A5938" s="2">
        <v>2016</v>
      </c>
      <c r="B5938" s="1" t="s">
        <v>777</v>
      </c>
      <c r="C5938" s="2" t="s">
        <v>778</v>
      </c>
      <c r="D5938" s="2">
        <v>98.7</v>
      </c>
      <c r="E5938" s="2">
        <v>6597.8</v>
      </c>
      <c r="F5938" s="2">
        <v>1394.8</v>
      </c>
      <c r="G5938" s="2">
        <v>3495.7</v>
      </c>
      <c r="H5938" s="2">
        <v>3102.1</v>
      </c>
      <c r="I5938" s="2">
        <v>49.4</v>
      </c>
      <c r="J5938" s="2">
        <v>282.5</v>
      </c>
      <c r="K5938" s="2">
        <v>0</v>
      </c>
      <c r="L5938" s="2">
        <v>713.8</v>
      </c>
      <c r="M5938" s="2">
        <v>170.6</v>
      </c>
      <c r="N5938" s="2">
        <v>543.20000000000005</v>
      </c>
      <c r="O5938" s="2">
        <v>255040</v>
      </c>
      <c r="P5938" s="3"/>
      <c r="Q5938" s="3"/>
    </row>
    <row r="5939" spans="1:17" x14ac:dyDescent="0.2">
      <c r="A5939" s="5">
        <v>2017</v>
      </c>
      <c r="B5939" s="4" t="s">
        <v>777</v>
      </c>
      <c r="C5939" s="5" t="s">
        <v>778</v>
      </c>
      <c r="D5939" s="5">
        <v>225.1</v>
      </c>
      <c r="E5939" s="5">
        <v>5839.6</v>
      </c>
      <c r="F5939" s="5">
        <v>718</v>
      </c>
      <c r="G5939" s="5">
        <v>2726.2</v>
      </c>
      <c r="H5939" s="5">
        <v>3113.4</v>
      </c>
      <c r="I5939" s="5">
        <v>52.5</v>
      </c>
      <c r="J5939" s="5">
        <v>258.10000000000002</v>
      </c>
      <c r="K5939" s="5">
        <v>0</v>
      </c>
      <c r="L5939" s="5">
        <v>527.20000000000005</v>
      </c>
      <c r="M5939" s="5">
        <v>7.9</v>
      </c>
      <c r="N5939" s="5">
        <v>519.29999999999995</v>
      </c>
      <c r="O5939" s="5">
        <v>255040</v>
      </c>
      <c r="P5939" s="3"/>
      <c r="Q5939" s="3"/>
    </row>
    <row r="5940" spans="1:17" x14ac:dyDescent="0.2">
      <c r="A5940" s="2">
        <v>2018</v>
      </c>
      <c r="B5940" s="1" t="s">
        <v>777</v>
      </c>
      <c r="C5940" s="2" t="s">
        <v>778</v>
      </c>
      <c r="D5940" s="2">
        <v>195.4</v>
      </c>
      <c r="E5940" s="2">
        <v>4420.1000000000004</v>
      </c>
      <c r="F5940" s="2">
        <v>688.3</v>
      </c>
      <c r="G5940" s="2">
        <v>2603.1999999999998</v>
      </c>
      <c r="H5940" s="2">
        <v>1816.9</v>
      </c>
      <c r="I5940" s="2">
        <v>39.700000000000003</v>
      </c>
      <c r="J5940" s="2">
        <v>22.8</v>
      </c>
      <c r="K5940" s="2">
        <v>0</v>
      </c>
      <c r="L5940" s="2">
        <v>-802.6</v>
      </c>
      <c r="M5940" s="2">
        <v>-145.19999999999999</v>
      </c>
      <c r="N5940" s="2">
        <v>-657.4</v>
      </c>
      <c r="O5940" s="2">
        <v>255040</v>
      </c>
      <c r="P5940" s="3"/>
      <c r="Q5940" s="3"/>
    </row>
    <row r="5941" spans="1:17" x14ac:dyDescent="0.2">
      <c r="A5941" s="5">
        <v>2003</v>
      </c>
      <c r="B5941" s="4" t="s">
        <v>779</v>
      </c>
      <c r="C5941" s="5" t="s">
        <v>780</v>
      </c>
      <c r="D5941" s="5">
        <v>121.676</v>
      </c>
      <c r="E5941" s="5">
        <v>1684.125</v>
      </c>
      <c r="F5941" s="5">
        <v>135</v>
      </c>
      <c r="G5941" s="5">
        <v>473.43200000000002</v>
      </c>
      <c r="H5941" s="5">
        <v>1210.693</v>
      </c>
      <c r="I5941" s="5">
        <v>6.3739999999999997</v>
      </c>
      <c r="J5941" s="5">
        <v>3.379</v>
      </c>
      <c r="K5941" s="5">
        <v>0</v>
      </c>
      <c r="L5941" s="5">
        <v>178.81899999999999</v>
      </c>
      <c r="M5941" s="5">
        <v>67.468999999999994</v>
      </c>
      <c r="N5941" s="5">
        <v>111.35</v>
      </c>
      <c r="O5941" s="5">
        <v>302020</v>
      </c>
      <c r="P5941" s="3"/>
      <c r="Q5941" s="3"/>
    </row>
    <row r="5942" spans="1:17" x14ac:dyDescent="0.2">
      <c r="A5942" s="2">
        <v>2004</v>
      </c>
      <c r="B5942" s="1" t="s">
        <v>779</v>
      </c>
      <c r="C5942" s="2" t="s">
        <v>780</v>
      </c>
      <c r="D5942" s="2">
        <v>75.823999999999998</v>
      </c>
      <c r="E5942" s="2">
        <v>2635.8939999999998</v>
      </c>
      <c r="F5942" s="2">
        <v>448.56</v>
      </c>
      <c r="G5942" s="2">
        <v>945.09400000000005</v>
      </c>
      <c r="H5942" s="2">
        <v>1690.8</v>
      </c>
      <c r="I5942" s="2">
        <v>22.555</v>
      </c>
      <c r="J5942" s="2">
        <v>4.6829999999999998</v>
      </c>
      <c r="K5942" s="2">
        <v>0</v>
      </c>
      <c r="L5942" s="2">
        <v>204.614</v>
      </c>
      <c r="M5942" s="2">
        <v>74.153999999999996</v>
      </c>
      <c r="N5942" s="2">
        <v>129.07300000000001</v>
      </c>
      <c r="O5942" s="2">
        <v>302020</v>
      </c>
      <c r="P5942" s="3"/>
      <c r="Q5942" s="3"/>
    </row>
    <row r="5943" spans="1:17" x14ac:dyDescent="0.2">
      <c r="A5943" s="5">
        <v>2005</v>
      </c>
      <c r="B5943" s="4" t="s">
        <v>779</v>
      </c>
      <c r="C5943" s="5" t="s">
        <v>780</v>
      </c>
      <c r="D5943" s="5">
        <v>86.837999999999994</v>
      </c>
      <c r="E5943" s="5">
        <v>2649.7440000000001</v>
      </c>
      <c r="F5943" s="5">
        <v>428.60199999999998</v>
      </c>
      <c r="G5943" s="5">
        <v>921.68499999999995</v>
      </c>
      <c r="H5943" s="5">
        <v>1728.059</v>
      </c>
      <c r="I5943" s="5">
        <v>24.026</v>
      </c>
      <c r="J5943" s="5">
        <v>6.63</v>
      </c>
      <c r="K5943" s="5">
        <v>0</v>
      </c>
      <c r="L5943" s="5">
        <v>215.57</v>
      </c>
      <c r="M5943" s="5">
        <v>72.215999999999994</v>
      </c>
      <c r="N5943" s="5">
        <v>143.35400000000001</v>
      </c>
      <c r="O5943" s="5">
        <v>302020</v>
      </c>
      <c r="P5943" s="3"/>
      <c r="Q5943" s="3"/>
    </row>
    <row r="5944" spans="1:17" x14ac:dyDescent="0.2">
      <c r="A5944" s="2">
        <v>2006</v>
      </c>
      <c r="B5944" s="1" t="s">
        <v>779</v>
      </c>
      <c r="C5944" s="2" t="s">
        <v>780</v>
      </c>
      <c r="D5944" s="2">
        <v>200.119</v>
      </c>
      <c r="E5944" s="2">
        <v>2693.8229999999999</v>
      </c>
      <c r="F5944" s="2">
        <v>425.64299999999997</v>
      </c>
      <c r="G5944" s="2">
        <v>898.16600000000005</v>
      </c>
      <c r="H5944" s="2">
        <v>1795.6569999999999</v>
      </c>
      <c r="I5944" s="2">
        <v>23.363</v>
      </c>
      <c r="J5944" s="2">
        <v>9.2249999999999996</v>
      </c>
      <c r="K5944" s="2">
        <v>0</v>
      </c>
      <c r="L5944" s="2">
        <v>241.00399999999999</v>
      </c>
      <c r="M5944" s="2">
        <v>83.784999999999997</v>
      </c>
      <c r="N5944" s="2">
        <v>157.21899999999999</v>
      </c>
      <c r="O5944" s="2">
        <v>302020</v>
      </c>
      <c r="P5944" s="3"/>
      <c r="Q5944" s="3"/>
    </row>
    <row r="5945" spans="1:17" x14ac:dyDescent="0.2">
      <c r="A5945" s="5">
        <v>2007</v>
      </c>
      <c r="B5945" s="4" t="s">
        <v>779</v>
      </c>
      <c r="C5945" s="5" t="s">
        <v>780</v>
      </c>
      <c r="D5945" s="5">
        <v>184.17500000000001</v>
      </c>
      <c r="E5945" s="5">
        <v>3129.8809999999999</v>
      </c>
      <c r="F5945" s="5">
        <v>789.68399999999997</v>
      </c>
      <c r="G5945" s="5">
        <v>1330.028</v>
      </c>
      <c r="H5945" s="5">
        <v>1799.8530000000001</v>
      </c>
      <c r="I5945" s="5">
        <v>42.145000000000003</v>
      </c>
      <c r="J5945" s="5">
        <v>13.259</v>
      </c>
      <c r="K5945" s="5">
        <v>0</v>
      </c>
      <c r="L5945" s="5">
        <v>254.78800000000001</v>
      </c>
      <c r="M5945" s="5">
        <v>84.409000000000006</v>
      </c>
      <c r="N5945" s="5">
        <v>170.37899999999999</v>
      </c>
      <c r="O5945" s="5">
        <v>302020</v>
      </c>
      <c r="P5945" s="3"/>
      <c r="Q5945" s="3"/>
    </row>
    <row r="5946" spans="1:17" x14ac:dyDescent="0.2">
      <c r="A5946" s="2">
        <v>2008</v>
      </c>
      <c r="B5946" s="1" t="s">
        <v>779</v>
      </c>
      <c r="C5946" s="2" t="s">
        <v>780</v>
      </c>
      <c r="D5946" s="2">
        <v>456.69299999999998</v>
      </c>
      <c r="E5946" s="2">
        <v>8192.1610000000001</v>
      </c>
      <c r="F5946" s="2">
        <v>1186.7260000000001</v>
      </c>
      <c r="G5946" s="2">
        <v>3252.23</v>
      </c>
      <c r="H5946" s="2">
        <v>4939.9309999999996</v>
      </c>
      <c r="I5946" s="2">
        <v>62.478000000000002</v>
      </c>
      <c r="J5946" s="2">
        <v>6.9930000000000003</v>
      </c>
      <c r="K5946" s="2">
        <v>0</v>
      </c>
      <c r="L5946" s="2">
        <v>396.065</v>
      </c>
      <c r="M5946" s="2">
        <v>130.11199999999999</v>
      </c>
      <c r="N5946" s="2">
        <v>265.95299999999997</v>
      </c>
      <c r="O5946" s="2">
        <v>302020</v>
      </c>
      <c r="P5946" s="3"/>
      <c r="Q5946" s="3"/>
    </row>
    <row r="5947" spans="1:17" x14ac:dyDescent="0.2">
      <c r="A5947" s="5">
        <v>2009</v>
      </c>
      <c r="B5947" s="4" t="s">
        <v>779</v>
      </c>
      <c r="C5947" s="5" t="s">
        <v>780</v>
      </c>
      <c r="D5947" s="5">
        <v>283.57</v>
      </c>
      <c r="E5947" s="5">
        <v>7974.8530000000001</v>
      </c>
      <c r="F5947" s="5">
        <v>910</v>
      </c>
      <c r="G5947" s="5">
        <v>2648.5329999999999</v>
      </c>
      <c r="H5947" s="5">
        <v>5326.32</v>
      </c>
      <c r="I5947" s="5">
        <v>65.186999999999998</v>
      </c>
      <c r="J5947" s="5">
        <v>2.7930000000000001</v>
      </c>
      <c r="K5947" s="5">
        <v>0</v>
      </c>
      <c r="L5947" s="5">
        <v>730.75300000000004</v>
      </c>
      <c r="M5947" s="5">
        <v>236.61500000000001</v>
      </c>
      <c r="N5947" s="5">
        <v>494.13799999999998</v>
      </c>
      <c r="O5947" s="5">
        <v>302020</v>
      </c>
      <c r="P5947" s="3"/>
      <c r="Q5947" s="3"/>
    </row>
    <row r="5948" spans="1:17" x14ac:dyDescent="0.2">
      <c r="A5948" s="2">
        <v>2010</v>
      </c>
      <c r="B5948" s="1" t="s">
        <v>779</v>
      </c>
      <c r="C5948" s="2" t="s">
        <v>780</v>
      </c>
      <c r="D5948" s="2">
        <v>338.44499999999999</v>
      </c>
      <c r="E5948" s="2">
        <v>8324.5849999999991</v>
      </c>
      <c r="F5948" s="2">
        <v>1304.039</v>
      </c>
      <c r="G5948" s="2">
        <v>3032.2220000000002</v>
      </c>
      <c r="H5948" s="2">
        <v>5292.3630000000003</v>
      </c>
      <c r="I5948" s="2">
        <v>69.593999999999994</v>
      </c>
      <c r="J5948" s="2">
        <v>2.512</v>
      </c>
      <c r="K5948" s="2">
        <v>0</v>
      </c>
      <c r="L5948" s="2">
        <v>717.16399999999999</v>
      </c>
      <c r="M5948" s="2">
        <v>237.68199999999999</v>
      </c>
      <c r="N5948" s="2">
        <v>479.48200000000003</v>
      </c>
      <c r="O5948" s="2">
        <v>302020</v>
      </c>
      <c r="P5948" s="3"/>
      <c r="Q5948" s="3"/>
    </row>
    <row r="5949" spans="1:17" x14ac:dyDescent="0.2">
      <c r="A5949" s="5">
        <v>2011</v>
      </c>
      <c r="B5949" s="4" t="s">
        <v>779</v>
      </c>
      <c r="C5949" s="5" t="s">
        <v>780</v>
      </c>
      <c r="D5949" s="5">
        <v>229.708</v>
      </c>
      <c r="E5949" s="5">
        <v>9115.2260000000006</v>
      </c>
      <c r="F5949" s="5">
        <v>2070.5430000000001</v>
      </c>
      <c r="G5949" s="5">
        <v>3951.84</v>
      </c>
      <c r="H5949" s="5">
        <v>5163.3860000000004</v>
      </c>
      <c r="I5949" s="5">
        <v>81.296000000000006</v>
      </c>
      <c r="J5949" s="5">
        <v>1.504</v>
      </c>
      <c r="K5949" s="5">
        <v>0</v>
      </c>
      <c r="L5949" s="5">
        <v>701.15800000000002</v>
      </c>
      <c r="M5949" s="5">
        <v>241.41399999999999</v>
      </c>
      <c r="N5949" s="5">
        <v>459.74400000000003</v>
      </c>
      <c r="O5949" s="5">
        <v>302020</v>
      </c>
      <c r="P5949" s="3"/>
      <c r="Q5949" s="3"/>
    </row>
    <row r="5950" spans="1:17" x14ac:dyDescent="0.2">
      <c r="A5950" s="2">
        <v>2012</v>
      </c>
      <c r="B5950" s="1" t="s">
        <v>779</v>
      </c>
      <c r="C5950" s="2" t="s">
        <v>780</v>
      </c>
      <c r="D5950" s="2">
        <v>256.39999999999998</v>
      </c>
      <c r="E5950" s="2">
        <v>9031.7999999999993</v>
      </c>
      <c r="F5950" s="2">
        <v>2017.8</v>
      </c>
      <c r="G5950" s="2">
        <v>3883</v>
      </c>
      <c r="H5950" s="2">
        <v>5148.8</v>
      </c>
      <c r="I5950" s="2">
        <v>98.1</v>
      </c>
      <c r="J5950" s="2"/>
      <c r="K5950" s="2">
        <v>0</v>
      </c>
      <c r="L5950" s="2">
        <v>817.3</v>
      </c>
      <c r="M5950" s="2">
        <v>273.10000000000002</v>
      </c>
      <c r="N5950" s="2">
        <v>544.20000000000005</v>
      </c>
      <c r="O5950" s="2">
        <v>302020</v>
      </c>
      <c r="P5950" s="3"/>
      <c r="Q5950" s="3"/>
    </row>
    <row r="5951" spans="1:17" x14ac:dyDescent="0.2">
      <c r="A5951" s="5">
        <v>2013</v>
      </c>
      <c r="B5951" s="4" t="s">
        <v>779</v>
      </c>
      <c r="C5951" s="5" t="s">
        <v>780</v>
      </c>
      <c r="D5951" s="5">
        <v>153.5</v>
      </c>
      <c r="E5951" s="5">
        <v>9072.1</v>
      </c>
      <c r="F5951" s="5">
        <v>1979.8</v>
      </c>
      <c r="G5951" s="5">
        <v>4042.5</v>
      </c>
      <c r="H5951" s="5">
        <v>5029.6000000000004</v>
      </c>
      <c r="I5951" s="5">
        <v>82.6</v>
      </c>
      <c r="J5951" s="5"/>
      <c r="K5951" s="5">
        <v>0</v>
      </c>
      <c r="L5951" s="5">
        <v>849.7</v>
      </c>
      <c r="M5951" s="5">
        <v>284.5</v>
      </c>
      <c r="N5951" s="5">
        <v>565.20000000000005</v>
      </c>
      <c r="O5951" s="5">
        <v>302020</v>
      </c>
      <c r="P5951" s="3"/>
      <c r="Q5951" s="3"/>
    </row>
    <row r="5952" spans="1:17" x14ac:dyDescent="0.2">
      <c r="A5952" s="2">
        <v>2014</v>
      </c>
      <c r="B5952" s="1" t="s">
        <v>779</v>
      </c>
      <c r="C5952" s="2" t="s">
        <v>780</v>
      </c>
      <c r="D5952" s="2">
        <v>125.6</v>
      </c>
      <c r="E5952" s="2">
        <v>16882.599999999999</v>
      </c>
      <c r="F5952" s="2">
        <v>5944.9</v>
      </c>
      <c r="G5952" s="2">
        <v>9795.7000000000007</v>
      </c>
      <c r="H5952" s="2">
        <v>7086.9</v>
      </c>
      <c r="I5952" s="2">
        <v>84.8</v>
      </c>
      <c r="J5952" s="2"/>
      <c r="K5952" s="2">
        <v>0</v>
      </c>
      <c r="L5952" s="2">
        <v>523</v>
      </c>
      <c r="M5952" s="2">
        <v>178.1</v>
      </c>
      <c r="N5952" s="2">
        <v>344.9</v>
      </c>
      <c r="O5952" s="2">
        <v>302020</v>
      </c>
      <c r="P5952" s="3"/>
      <c r="Q5952" s="3"/>
    </row>
    <row r="5953" spans="1:17" x14ac:dyDescent="0.2">
      <c r="A5953" s="5">
        <v>2015</v>
      </c>
      <c r="B5953" s="4" t="s">
        <v>779</v>
      </c>
      <c r="C5953" s="5" t="s">
        <v>780</v>
      </c>
      <c r="D5953" s="5">
        <v>109.8</v>
      </c>
      <c r="E5953" s="5">
        <v>15984.1</v>
      </c>
      <c r="F5953" s="5">
        <v>5146</v>
      </c>
      <c r="G5953" s="5">
        <v>8975.6</v>
      </c>
      <c r="H5953" s="5">
        <v>7008.5</v>
      </c>
      <c r="I5953" s="5">
        <v>171.1</v>
      </c>
      <c r="J5953" s="5"/>
      <c r="K5953" s="5">
        <v>0</v>
      </c>
      <c r="L5953" s="5">
        <v>977.9</v>
      </c>
      <c r="M5953" s="5">
        <v>289.2</v>
      </c>
      <c r="N5953" s="5">
        <v>688.7</v>
      </c>
      <c r="O5953" s="5">
        <v>302020</v>
      </c>
      <c r="P5953" s="3"/>
      <c r="Q5953" s="3"/>
    </row>
    <row r="5954" spans="1:17" x14ac:dyDescent="0.2">
      <c r="A5954" s="2">
        <v>2016</v>
      </c>
      <c r="B5954" s="1" t="s">
        <v>779</v>
      </c>
      <c r="C5954" s="2" t="s">
        <v>780</v>
      </c>
      <c r="D5954" s="2">
        <v>208.6</v>
      </c>
      <c r="E5954" s="2">
        <v>15639.7</v>
      </c>
      <c r="F5954" s="2">
        <v>4944.5</v>
      </c>
      <c r="G5954" s="2">
        <v>8789.5</v>
      </c>
      <c r="H5954" s="2">
        <v>6850.2</v>
      </c>
      <c r="I5954" s="2">
        <v>163.9</v>
      </c>
      <c r="J5954" s="2"/>
      <c r="K5954" s="2">
        <v>0</v>
      </c>
      <c r="L5954" s="2">
        <v>878.4</v>
      </c>
      <c r="M5954" s="2">
        <v>286.10000000000002</v>
      </c>
      <c r="N5954" s="2">
        <v>592.29999999999995</v>
      </c>
      <c r="O5954" s="2">
        <v>302020</v>
      </c>
      <c r="P5954" s="3"/>
      <c r="Q5954" s="3"/>
    </row>
    <row r="5955" spans="1:17" x14ac:dyDescent="0.2">
      <c r="A5955" s="5">
        <v>2017</v>
      </c>
      <c r="B5955" s="4" t="s">
        <v>779</v>
      </c>
      <c r="C5955" s="5" t="s">
        <v>780</v>
      </c>
      <c r="D5955" s="5">
        <v>203.5</v>
      </c>
      <c r="E5955" s="5">
        <v>15301.2</v>
      </c>
      <c r="F5955" s="5">
        <v>4688</v>
      </c>
      <c r="G5955" s="5">
        <v>7410.1</v>
      </c>
      <c r="H5955" s="5">
        <v>7891.1</v>
      </c>
      <c r="I5955" s="5">
        <v>174.6</v>
      </c>
      <c r="J5955" s="5"/>
      <c r="K5955" s="5">
        <v>0</v>
      </c>
      <c r="L5955" s="5">
        <v>861</v>
      </c>
      <c r="M5955" s="5">
        <v>-477.6</v>
      </c>
      <c r="N5955" s="5">
        <v>1338.6</v>
      </c>
      <c r="O5955" s="5">
        <v>302020</v>
      </c>
      <c r="P5955" s="3"/>
      <c r="Q5955" s="3"/>
    </row>
    <row r="5956" spans="1:17" x14ac:dyDescent="0.2">
      <c r="A5956" s="2">
        <v>2018</v>
      </c>
      <c r="B5956" s="1" t="s">
        <v>779</v>
      </c>
      <c r="C5956" s="2" t="s">
        <v>780</v>
      </c>
      <c r="D5956" s="2">
        <v>142</v>
      </c>
      <c r="E5956" s="2">
        <v>16711.3</v>
      </c>
      <c r="F5956" s="2">
        <v>5484.8</v>
      </c>
      <c r="G5956" s="2">
        <v>8740.7999999999993</v>
      </c>
      <c r="H5956" s="2">
        <v>7970.5</v>
      </c>
      <c r="I5956" s="2">
        <v>207.9</v>
      </c>
      <c r="J5956" s="2"/>
      <c r="K5956" s="2">
        <v>0</v>
      </c>
      <c r="L5956" s="2">
        <v>701.6</v>
      </c>
      <c r="M5956" s="2">
        <v>187.2</v>
      </c>
      <c r="N5956" s="2">
        <v>514.4</v>
      </c>
      <c r="O5956" s="2">
        <v>302020</v>
      </c>
      <c r="P5956" s="3"/>
      <c r="Q5956" s="3"/>
    </row>
    <row r="5957" spans="1:17" x14ac:dyDescent="0.2">
      <c r="A5957" s="5">
        <v>2004</v>
      </c>
      <c r="B5957" s="4" t="s">
        <v>781</v>
      </c>
      <c r="C5957" s="5" t="s">
        <v>782</v>
      </c>
      <c r="D5957" s="5">
        <v>2997.4250000000002</v>
      </c>
      <c r="E5957" s="5">
        <v>16000.777</v>
      </c>
      <c r="F5957" s="5">
        <v>4087.5650000000001</v>
      </c>
      <c r="G5957" s="5">
        <v>9467.6020000000008</v>
      </c>
      <c r="H5957" s="5">
        <v>6116.7370000000001</v>
      </c>
      <c r="I5957" s="5">
        <v>272.44799999999998</v>
      </c>
      <c r="J5957" s="5">
        <v>56</v>
      </c>
      <c r="K5957" s="5">
        <v>36.436</v>
      </c>
      <c r="L5957" s="5">
        <v>1327.4369999999999</v>
      </c>
      <c r="M5957" s="5">
        <v>276.94900000000001</v>
      </c>
      <c r="N5957" s="5">
        <v>1223.8699999999999</v>
      </c>
      <c r="O5957" s="5">
        <v>101010</v>
      </c>
      <c r="P5957" s="3"/>
      <c r="Q5957" s="3"/>
    </row>
    <row r="5958" spans="1:17" x14ac:dyDescent="0.2">
      <c r="A5958" s="2">
        <v>2005</v>
      </c>
      <c r="B5958" s="1" t="s">
        <v>781</v>
      </c>
      <c r="C5958" s="2" t="s">
        <v>782</v>
      </c>
      <c r="D5958" s="2">
        <v>3495.681</v>
      </c>
      <c r="E5958" s="2">
        <v>18077.491999999998</v>
      </c>
      <c r="F5958" s="2">
        <v>3860.4960000000001</v>
      </c>
      <c r="G5958" s="2">
        <v>9980.7250000000004</v>
      </c>
      <c r="H5958" s="2">
        <v>7591.585</v>
      </c>
      <c r="I5958" s="2">
        <v>197.09</v>
      </c>
      <c r="J5958" s="2">
        <v>100</v>
      </c>
      <c r="K5958" s="2">
        <v>90.808000000000007</v>
      </c>
      <c r="L5958" s="2">
        <v>2971.73</v>
      </c>
      <c r="M5958" s="2">
        <v>681.92700000000002</v>
      </c>
      <c r="N5958" s="2">
        <v>2206.9670000000001</v>
      </c>
      <c r="O5958" s="2">
        <v>101010</v>
      </c>
      <c r="P5958" s="3"/>
      <c r="Q5958" s="3"/>
    </row>
    <row r="5959" spans="1:17" x14ac:dyDescent="0.2">
      <c r="A5959" s="5">
        <v>2006</v>
      </c>
      <c r="B5959" s="4" t="s">
        <v>781</v>
      </c>
      <c r="C5959" s="5" t="s">
        <v>782</v>
      </c>
      <c r="D5959" s="5">
        <v>2998.873</v>
      </c>
      <c r="E5959" s="5">
        <v>22832.137999999999</v>
      </c>
      <c r="F5959" s="5">
        <v>5266.8609999999999</v>
      </c>
      <c r="G5959" s="5">
        <v>12412.254999999999</v>
      </c>
      <c r="H5959" s="5">
        <v>10419.883</v>
      </c>
      <c r="I5959" s="5">
        <v>234.916</v>
      </c>
      <c r="J5959" s="5">
        <v>117</v>
      </c>
      <c r="K5959" s="5">
        <v>48.738999999999997</v>
      </c>
      <c r="L5959" s="5">
        <v>4948.1580000000004</v>
      </c>
      <c r="M5959" s="5">
        <v>1189.568</v>
      </c>
      <c r="N5959" s="5">
        <v>3709.8510000000001</v>
      </c>
      <c r="O5959" s="5">
        <v>101010</v>
      </c>
      <c r="P5959" s="3"/>
      <c r="Q5959" s="3"/>
    </row>
    <row r="5960" spans="1:17" x14ac:dyDescent="0.2">
      <c r="A5960" s="2">
        <v>2007</v>
      </c>
      <c r="B5960" s="1" t="s">
        <v>781</v>
      </c>
      <c r="C5960" s="2" t="s">
        <v>782</v>
      </c>
      <c r="D5960" s="2">
        <v>3169.0329999999999</v>
      </c>
      <c r="E5960" s="2">
        <v>27853.371999999999</v>
      </c>
      <c r="F5960" s="2">
        <v>4786.5069999999996</v>
      </c>
      <c r="G5960" s="2">
        <v>12915.602999999999</v>
      </c>
      <c r="H5960" s="2">
        <v>14875.888000000001</v>
      </c>
      <c r="I5960" s="2">
        <v>274.55799999999999</v>
      </c>
      <c r="J5960" s="2">
        <v>162</v>
      </c>
      <c r="K5960" s="2">
        <v>0</v>
      </c>
      <c r="L5960" s="2">
        <v>6624.4489999999996</v>
      </c>
      <c r="M5960" s="2">
        <v>1447.933</v>
      </c>
      <c r="N5960" s="2">
        <v>5176.5159999999996</v>
      </c>
      <c r="O5960" s="2">
        <v>101010</v>
      </c>
      <c r="P5960" s="3"/>
      <c r="Q5960" s="3"/>
    </row>
    <row r="5961" spans="1:17" x14ac:dyDescent="0.2">
      <c r="A5961" s="5">
        <v>2008</v>
      </c>
      <c r="B5961" s="4" t="s">
        <v>781</v>
      </c>
      <c r="C5961" s="5" t="s">
        <v>782</v>
      </c>
      <c r="D5961" s="5">
        <v>3691.67</v>
      </c>
      <c r="E5961" s="5">
        <v>31990.724999999999</v>
      </c>
      <c r="F5961" s="5">
        <v>4831.4539999999997</v>
      </c>
      <c r="G5961" s="5">
        <v>15056.433000000001</v>
      </c>
      <c r="H5961" s="5">
        <v>16862.368999999999</v>
      </c>
      <c r="I5961" s="5">
        <v>247.25200000000001</v>
      </c>
      <c r="J5961" s="5">
        <v>119</v>
      </c>
      <c r="K5961" s="5">
        <v>25.38</v>
      </c>
      <c r="L5961" s="5">
        <v>6852.4549999999999</v>
      </c>
      <c r="M5961" s="5">
        <v>1430.124</v>
      </c>
      <c r="N5961" s="5">
        <v>5434.8010000000004</v>
      </c>
      <c r="O5961" s="5">
        <v>101010</v>
      </c>
      <c r="P5961" s="3"/>
      <c r="Q5961" s="3"/>
    </row>
    <row r="5962" spans="1:17" x14ac:dyDescent="0.2">
      <c r="A5962" s="2">
        <v>2009</v>
      </c>
      <c r="B5962" s="1" t="s">
        <v>781</v>
      </c>
      <c r="C5962" s="2" t="s">
        <v>782</v>
      </c>
      <c r="D5962" s="2">
        <v>4616</v>
      </c>
      <c r="E5962" s="2">
        <v>33465</v>
      </c>
      <c r="F5962" s="2">
        <v>5120</v>
      </c>
      <c r="G5962" s="2">
        <v>14236</v>
      </c>
      <c r="H5962" s="2">
        <v>19120</v>
      </c>
      <c r="I5962" s="2">
        <v>221</v>
      </c>
      <c r="J5962" s="2">
        <v>61</v>
      </c>
      <c r="K5962" s="2">
        <v>8</v>
      </c>
      <c r="L5962" s="2">
        <v>3934</v>
      </c>
      <c r="M5962" s="2">
        <v>770</v>
      </c>
      <c r="N5962" s="2">
        <v>3134</v>
      </c>
      <c r="O5962" s="2">
        <v>101010</v>
      </c>
      <c r="P5962" s="3"/>
      <c r="Q5962" s="3"/>
    </row>
    <row r="5963" spans="1:17" x14ac:dyDescent="0.2">
      <c r="A5963" s="5">
        <v>2010</v>
      </c>
      <c r="B5963" s="4" t="s">
        <v>781</v>
      </c>
      <c r="C5963" s="5" t="s">
        <v>782</v>
      </c>
      <c r="D5963" s="5">
        <v>4990</v>
      </c>
      <c r="E5963" s="5">
        <v>51767</v>
      </c>
      <c r="F5963" s="5">
        <v>7731</v>
      </c>
      <c r="G5963" s="5">
        <v>20323</v>
      </c>
      <c r="H5963" s="5">
        <v>31226</v>
      </c>
      <c r="I5963" s="5">
        <v>207</v>
      </c>
      <c r="J5963" s="5">
        <v>50</v>
      </c>
      <c r="K5963" s="5">
        <v>-1</v>
      </c>
      <c r="L5963" s="5">
        <v>5156</v>
      </c>
      <c r="M5963" s="5">
        <v>890</v>
      </c>
      <c r="N5963" s="5">
        <v>4267</v>
      </c>
      <c r="O5963" s="5">
        <v>101010</v>
      </c>
      <c r="P5963" s="3"/>
      <c r="Q5963" s="3"/>
    </row>
    <row r="5964" spans="1:17" x14ac:dyDescent="0.2">
      <c r="A5964" s="2">
        <v>2011</v>
      </c>
      <c r="B5964" s="1" t="s">
        <v>781</v>
      </c>
      <c r="C5964" s="2" t="s">
        <v>782</v>
      </c>
      <c r="D5964" s="2">
        <v>4827</v>
      </c>
      <c r="E5964" s="2">
        <v>55201</v>
      </c>
      <c r="F5964" s="2">
        <v>9597</v>
      </c>
      <c r="G5964" s="2">
        <v>23809</v>
      </c>
      <c r="H5964" s="2">
        <v>31263</v>
      </c>
      <c r="I5964" s="2">
        <v>298</v>
      </c>
      <c r="J5964" s="2">
        <v>40</v>
      </c>
      <c r="K5964" s="2">
        <v>16</v>
      </c>
      <c r="L5964" s="2">
        <v>6338</v>
      </c>
      <c r="M5964" s="2">
        <v>1545</v>
      </c>
      <c r="N5964" s="2">
        <v>4997</v>
      </c>
      <c r="O5964" s="2">
        <v>101010</v>
      </c>
      <c r="P5964" s="3"/>
      <c r="Q5964" s="3"/>
    </row>
    <row r="5965" spans="1:17" x14ac:dyDescent="0.2">
      <c r="A5965" s="5">
        <v>2012</v>
      </c>
      <c r="B5965" s="4" t="s">
        <v>781</v>
      </c>
      <c r="C5965" s="5" t="s">
        <v>782</v>
      </c>
      <c r="D5965" s="5">
        <v>6274</v>
      </c>
      <c r="E5965" s="5">
        <v>61547</v>
      </c>
      <c r="F5965" s="5">
        <v>10672</v>
      </c>
      <c r="G5965" s="5">
        <v>26689</v>
      </c>
      <c r="H5965" s="5">
        <v>34751</v>
      </c>
      <c r="I5965" s="5">
        <v>340</v>
      </c>
      <c r="J5965" s="5">
        <v>30</v>
      </c>
      <c r="K5965" s="5">
        <v>29</v>
      </c>
      <c r="L5965" s="5">
        <v>7191</v>
      </c>
      <c r="M5965" s="5">
        <v>1723</v>
      </c>
      <c r="N5965" s="5">
        <v>5490</v>
      </c>
      <c r="O5965" s="5">
        <v>101010</v>
      </c>
      <c r="P5965" s="3"/>
      <c r="Q5965" s="3"/>
    </row>
    <row r="5966" spans="1:17" x14ac:dyDescent="0.2">
      <c r="A5966" s="2">
        <v>2013</v>
      </c>
      <c r="B5966" s="1" t="s">
        <v>781</v>
      </c>
      <c r="C5966" s="2" t="s">
        <v>782</v>
      </c>
      <c r="D5966" s="2">
        <v>8370</v>
      </c>
      <c r="E5966" s="2">
        <v>67100</v>
      </c>
      <c r="F5966" s="2">
        <v>12212</v>
      </c>
      <c r="G5966" s="2">
        <v>27465</v>
      </c>
      <c r="H5966" s="2">
        <v>39469</v>
      </c>
      <c r="I5966" s="2">
        <v>391</v>
      </c>
      <c r="J5966" s="2">
        <v>33</v>
      </c>
      <c r="K5966" s="2">
        <v>42</v>
      </c>
      <c r="L5966" s="2">
        <v>8691</v>
      </c>
      <c r="M5966" s="2">
        <v>1848</v>
      </c>
      <c r="N5966" s="2">
        <v>6732</v>
      </c>
      <c r="O5966" s="2">
        <v>101010</v>
      </c>
      <c r="P5966" s="3"/>
      <c r="Q5966" s="3"/>
    </row>
    <row r="5967" spans="1:17" x14ac:dyDescent="0.2">
      <c r="A5967" s="5">
        <v>2014</v>
      </c>
      <c r="B5967" s="4" t="s">
        <v>781</v>
      </c>
      <c r="C5967" s="5" t="s">
        <v>782</v>
      </c>
      <c r="D5967" s="5">
        <v>7501</v>
      </c>
      <c r="E5967" s="5">
        <v>66904</v>
      </c>
      <c r="F5967" s="5">
        <v>11809</v>
      </c>
      <c r="G5967" s="5">
        <v>28855</v>
      </c>
      <c r="H5967" s="5">
        <v>37850</v>
      </c>
      <c r="I5967" s="5">
        <v>369</v>
      </c>
      <c r="J5967" s="5">
        <v>51</v>
      </c>
      <c r="K5967" s="5">
        <v>68</v>
      </c>
      <c r="L5967" s="5">
        <v>7639</v>
      </c>
      <c r="M5967" s="5">
        <v>1928</v>
      </c>
      <c r="N5967" s="5">
        <v>5438</v>
      </c>
      <c r="O5967" s="5">
        <v>101010</v>
      </c>
      <c r="P5967" s="3"/>
      <c r="Q5967" s="3"/>
    </row>
    <row r="5968" spans="1:17" x14ac:dyDescent="0.2">
      <c r="A5968" s="2">
        <v>2015</v>
      </c>
      <c r="B5968" s="1" t="s">
        <v>781</v>
      </c>
      <c r="C5968" s="2" t="s">
        <v>782</v>
      </c>
      <c r="D5968" s="2">
        <v>13034</v>
      </c>
      <c r="E5968" s="2">
        <v>68005</v>
      </c>
      <c r="F5968" s="2">
        <v>17453</v>
      </c>
      <c r="G5968" s="2">
        <v>32100</v>
      </c>
      <c r="H5968" s="2">
        <v>35633</v>
      </c>
      <c r="I5968" s="2">
        <v>346</v>
      </c>
      <c r="J5968" s="2">
        <v>52</v>
      </c>
      <c r="K5968" s="2">
        <v>63</v>
      </c>
      <c r="L5968" s="2">
        <v>2881</v>
      </c>
      <c r="M5968" s="2">
        <v>746</v>
      </c>
      <c r="N5968" s="2">
        <v>2072</v>
      </c>
      <c r="O5968" s="2">
        <v>101010</v>
      </c>
      <c r="P5968" s="3"/>
      <c r="Q5968" s="3"/>
    </row>
    <row r="5969" spans="1:17" x14ac:dyDescent="0.2">
      <c r="A5969" s="5">
        <v>2016</v>
      </c>
      <c r="B5969" s="4" t="s">
        <v>781</v>
      </c>
      <c r="C5969" s="5" t="s">
        <v>782</v>
      </c>
      <c r="D5969" s="5">
        <v>9257</v>
      </c>
      <c r="E5969" s="5">
        <v>77956</v>
      </c>
      <c r="F5969" s="5">
        <v>18438</v>
      </c>
      <c r="G5969" s="5">
        <v>36427</v>
      </c>
      <c r="H5969" s="5">
        <v>41078</v>
      </c>
      <c r="I5969" s="5">
        <v>570</v>
      </c>
      <c r="J5969" s="5">
        <v>110</v>
      </c>
      <c r="K5969" s="5">
        <v>60</v>
      </c>
      <c r="L5969" s="5">
        <v>-1905</v>
      </c>
      <c r="M5969" s="5">
        <v>-278</v>
      </c>
      <c r="N5969" s="5">
        <v>-1687</v>
      </c>
      <c r="O5969" s="5">
        <v>101010</v>
      </c>
      <c r="P5969" s="3"/>
      <c r="Q5969" s="3"/>
    </row>
    <row r="5970" spans="1:17" x14ac:dyDescent="0.2">
      <c r="A5970" s="2">
        <v>2017</v>
      </c>
      <c r="B5970" s="1" t="s">
        <v>781</v>
      </c>
      <c r="C5970" s="2" t="s">
        <v>782</v>
      </c>
      <c r="D5970" s="2">
        <v>5089</v>
      </c>
      <c r="E5970" s="2">
        <v>71987</v>
      </c>
      <c r="F5970" s="2">
        <v>16899</v>
      </c>
      <c r="G5970" s="2">
        <v>34726</v>
      </c>
      <c r="H5970" s="2">
        <v>36842</v>
      </c>
      <c r="I5970" s="2">
        <v>566</v>
      </c>
      <c r="J5970" s="2">
        <v>128</v>
      </c>
      <c r="K5970" s="2">
        <v>-8</v>
      </c>
      <c r="L5970" s="2">
        <v>-1183</v>
      </c>
      <c r="M5970" s="2">
        <v>330</v>
      </c>
      <c r="N5970" s="2">
        <v>-1505</v>
      </c>
      <c r="O5970" s="2">
        <v>101010</v>
      </c>
      <c r="P5970" s="3"/>
      <c r="Q5970" s="3"/>
    </row>
    <row r="5971" spans="1:17" x14ac:dyDescent="0.2">
      <c r="A5971" s="5">
        <v>2018</v>
      </c>
      <c r="B5971" s="4" t="s">
        <v>781</v>
      </c>
      <c r="C5971" s="5" t="s">
        <v>782</v>
      </c>
      <c r="D5971" s="5">
        <v>2777</v>
      </c>
      <c r="E5971" s="5">
        <v>70507</v>
      </c>
      <c r="F5971" s="5">
        <v>17827</v>
      </c>
      <c r="G5971" s="5">
        <v>33921</v>
      </c>
      <c r="H5971" s="5">
        <v>36162</v>
      </c>
      <c r="I5971" s="5">
        <v>575</v>
      </c>
      <c r="J5971" s="5">
        <v>60</v>
      </c>
      <c r="K5971" s="5">
        <v>39</v>
      </c>
      <c r="L5971" s="5">
        <v>2624</v>
      </c>
      <c r="M5971" s="5">
        <v>447</v>
      </c>
      <c r="N5971" s="5">
        <v>2138</v>
      </c>
      <c r="O5971" s="5">
        <v>101010</v>
      </c>
      <c r="P5971" s="3"/>
      <c r="Q5971" s="3"/>
    </row>
    <row r="5972" spans="1:17" x14ac:dyDescent="0.2">
      <c r="A5972" s="2">
        <v>2019</v>
      </c>
      <c r="B5972" s="1" t="s">
        <v>781</v>
      </c>
      <c r="C5972" s="2" t="s">
        <v>782</v>
      </c>
      <c r="D5972" s="2">
        <v>2167</v>
      </c>
      <c r="E5972" s="2">
        <v>56312</v>
      </c>
      <c r="F5972" s="2">
        <v>16705</v>
      </c>
      <c r="G5972" s="2">
        <v>32136</v>
      </c>
      <c r="H5972" s="2">
        <v>23760</v>
      </c>
      <c r="I5972" s="2">
        <v>609</v>
      </c>
      <c r="J5972" s="2">
        <v>41</v>
      </c>
      <c r="K5972" s="2">
        <v>30</v>
      </c>
      <c r="L5972" s="2">
        <v>-10418</v>
      </c>
      <c r="M5972" s="2">
        <v>-311</v>
      </c>
      <c r="N5972" s="2">
        <v>-10137</v>
      </c>
      <c r="O5972" s="2">
        <v>101010</v>
      </c>
      <c r="P5972" s="3"/>
      <c r="Q5972" s="3"/>
    </row>
    <row r="5973" spans="1:17" x14ac:dyDescent="0.2">
      <c r="A5973" s="5">
        <v>2004</v>
      </c>
      <c r="B5973" s="4" t="s">
        <v>783</v>
      </c>
      <c r="C5973" s="5" t="s">
        <v>784</v>
      </c>
      <c r="D5973" s="5">
        <v>92.212000000000003</v>
      </c>
      <c r="E5973" s="5">
        <v>2751.8809999999999</v>
      </c>
      <c r="F5973" s="5">
        <v>1166.818</v>
      </c>
      <c r="G5973" s="5">
        <v>1328.9369999999999</v>
      </c>
      <c r="H5973" s="5">
        <v>1347.88</v>
      </c>
      <c r="I5973" s="5">
        <v>63.143000000000001</v>
      </c>
      <c r="J5973" s="5">
        <v>0</v>
      </c>
      <c r="K5973" s="5">
        <v>5.6929999999999996</v>
      </c>
      <c r="L5973" s="5">
        <v>118.815</v>
      </c>
      <c r="M5973" s="5">
        <v>0</v>
      </c>
      <c r="N5973" s="5">
        <v>209.43</v>
      </c>
      <c r="O5973" s="5">
        <v>601010</v>
      </c>
      <c r="P5973" s="3"/>
      <c r="Q5973" s="3"/>
    </row>
    <row r="5974" spans="1:17" x14ac:dyDescent="0.2">
      <c r="A5974" s="2">
        <v>2005</v>
      </c>
      <c r="B5974" s="1" t="s">
        <v>783</v>
      </c>
      <c r="C5974" s="2" t="s">
        <v>784</v>
      </c>
      <c r="D5974" s="2">
        <v>84.853999999999999</v>
      </c>
      <c r="E5974" s="2">
        <v>3309.777</v>
      </c>
      <c r="F5974" s="2">
        <v>1558.5119999999999</v>
      </c>
      <c r="G5974" s="2">
        <v>1751.2750000000001</v>
      </c>
      <c r="H5974" s="2">
        <v>1459.441</v>
      </c>
      <c r="I5974" s="2">
        <v>88.713999999999999</v>
      </c>
      <c r="J5974" s="2">
        <v>0</v>
      </c>
      <c r="K5974" s="2">
        <v>6.9809999999999999</v>
      </c>
      <c r="L5974" s="2">
        <v>130.05000000000001</v>
      </c>
      <c r="M5974" s="2">
        <v>0</v>
      </c>
      <c r="N5974" s="2">
        <v>157.41900000000001</v>
      </c>
      <c r="O5974" s="2">
        <v>601010</v>
      </c>
      <c r="P5974" s="3"/>
      <c r="Q5974" s="3"/>
    </row>
    <row r="5975" spans="1:17" x14ac:dyDescent="0.2">
      <c r="A5975" s="5">
        <v>2006</v>
      </c>
      <c r="B5975" s="4" t="s">
        <v>783</v>
      </c>
      <c r="C5975" s="5" t="s">
        <v>784</v>
      </c>
      <c r="D5975" s="5">
        <v>369.45</v>
      </c>
      <c r="E5975" s="5">
        <v>4632.2269999999999</v>
      </c>
      <c r="F5975" s="5">
        <v>1831.7729999999999</v>
      </c>
      <c r="G5975" s="5">
        <v>2109.451</v>
      </c>
      <c r="H5975" s="5">
        <v>2394.8829999999998</v>
      </c>
      <c r="I5975" s="5">
        <v>109.274</v>
      </c>
      <c r="J5975" s="5">
        <v>0</v>
      </c>
      <c r="K5975" s="5">
        <v>11.116</v>
      </c>
      <c r="L5975" s="5">
        <v>133.642</v>
      </c>
      <c r="M5975" s="5">
        <v>0</v>
      </c>
      <c r="N5975" s="5">
        <v>220.71899999999999</v>
      </c>
      <c r="O5975" s="5">
        <v>601010</v>
      </c>
      <c r="P5975" s="3"/>
      <c r="Q5975" s="3"/>
    </row>
    <row r="5976" spans="1:17" x14ac:dyDescent="0.2">
      <c r="A5976" s="2">
        <v>2007</v>
      </c>
      <c r="B5976" s="1" t="s">
        <v>783</v>
      </c>
      <c r="C5976" s="2" t="s">
        <v>784</v>
      </c>
      <c r="D5976" s="2">
        <v>151.43899999999999</v>
      </c>
      <c r="E5976" s="2">
        <v>11430.078</v>
      </c>
      <c r="F5976" s="2">
        <v>5739.6239999999998</v>
      </c>
      <c r="G5976" s="2">
        <v>6888.7960000000003</v>
      </c>
      <c r="H5976" s="2">
        <v>3826.875</v>
      </c>
      <c r="I5976" s="2">
        <v>284.02800000000002</v>
      </c>
      <c r="J5976" s="2">
        <v>0</v>
      </c>
      <c r="K5976" s="2">
        <v>23.931000000000001</v>
      </c>
      <c r="L5976" s="2">
        <v>190.44</v>
      </c>
      <c r="M5976" s="2">
        <v>0</v>
      </c>
      <c r="N5976" s="2">
        <v>660.41</v>
      </c>
      <c r="O5976" s="2">
        <v>601010</v>
      </c>
      <c r="P5976" s="3"/>
      <c r="Q5976" s="3"/>
    </row>
    <row r="5977" spans="1:17" x14ac:dyDescent="0.2">
      <c r="A5977" s="5">
        <v>2008</v>
      </c>
      <c r="B5977" s="4" t="s">
        <v>783</v>
      </c>
      <c r="C5977" s="5" t="s">
        <v>784</v>
      </c>
      <c r="D5977" s="5">
        <v>832.84299999999996</v>
      </c>
      <c r="E5977" s="5">
        <v>10984.352999999999</v>
      </c>
      <c r="F5977" s="5">
        <v>5598.2629999999999</v>
      </c>
      <c r="G5977" s="5">
        <v>6415.0630000000001</v>
      </c>
      <c r="H5977" s="5">
        <v>3950.5549999999998</v>
      </c>
      <c r="I5977" s="5">
        <v>309.64400000000001</v>
      </c>
      <c r="J5977" s="5">
        <v>0</v>
      </c>
      <c r="K5977" s="5">
        <v>27.067</v>
      </c>
      <c r="L5977" s="5">
        <v>50.887999999999998</v>
      </c>
      <c r="M5977" s="5">
        <v>0</v>
      </c>
      <c r="N5977" s="5">
        <v>380.81</v>
      </c>
      <c r="O5977" s="5">
        <v>601010</v>
      </c>
      <c r="P5977" s="3"/>
      <c r="Q5977" s="3"/>
    </row>
    <row r="5978" spans="1:17" x14ac:dyDescent="0.2">
      <c r="A5978" s="2">
        <v>2009</v>
      </c>
      <c r="B5978" s="1" t="s">
        <v>783</v>
      </c>
      <c r="C5978" s="2" t="s">
        <v>784</v>
      </c>
      <c r="D5978" s="2">
        <v>438.21</v>
      </c>
      <c r="E5978" s="2">
        <v>10487.576999999999</v>
      </c>
      <c r="F5978" s="2">
        <v>4909.5709999999999</v>
      </c>
      <c r="G5978" s="2">
        <v>5489.83</v>
      </c>
      <c r="H5978" s="2">
        <v>4388.4380000000001</v>
      </c>
      <c r="I5978" s="2">
        <v>248.65</v>
      </c>
      <c r="J5978" s="2">
        <v>0</v>
      </c>
      <c r="K5978" s="2">
        <v>14.154</v>
      </c>
      <c r="L5978" s="2">
        <v>72.745000000000005</v>
      </c>
      <c r="M5978" s="2">
        <v>0</v>
      </c>
      <c r="N5978" s="2">
        <v>57.543999999999997</v>
      </c>
      <c r="O5978" s="2">
        <v>601010</v>
      </c>
      <c r="P5978" s="3"/>
      <c r="Q5978" s="3"/>
    </row>
    <row r="5979" spans="1:17" x14ac:dyDescent="0.2">
      <c r="A5979" s="5">
        <v>2010</v>
      </c>
      <c r="B5979" s="4" t="s">
        <v>783</v>
      </c>
      <c r="C5979" s="5" t="s">
        <v>784</v>
      </c>
      <c r="D5979" s="5">
        <v>470.50299999999999</v>
      </c>
      <c r="E5979" s="5">
        <v>11300.294</v>
      </c>
      <c r="F5979" s="5">
        <v>5268.0569999999998</v>
      </c>
      <c r="G5979" s="5">
        <v>5818.4120000000003</v>
      </c>
      <c r="H5979" s="5">
        <v>4879.0839999999998</v>
      </c>
      <c r="I5979" s="5">
        <v>245.721</v>
      </c>
      <c r="J5979" s="5">
        <v>0</v>
      </c>
      <c r="K5979" s="5">
        <v>17.899999999999999</v>
      </c>
      <c r="L5979" s="5">
        <v>278.25099999999998</v>
      </c>
      <c r="M5979" s="5">
        <v>0</v>
      </c>
      <c r="N5979" s="5">
        <v>300.57499999999999</v>
      </c>
      <c r="O5979" s="5">
        <v>601010</v>
      </c>
      <c r="P5979" s="3"/>
      <c r="Q5979" s="3"/>
    </row>
    <row r="5980" spans="1:17" x14ac:dyDescent="0.2">
      <c r="A5980" s="2">
        <v>2011</v>
      </c>
      <c r="B5980" s="1" t="s">
        <v>783</v>
      </c>
      <c r="C5980" s="2" t="s">
        <v>784</v>
      </c>
      <c r="D5980" s="2">
        <v>224.77600000000001</v>
      </c>
      <c r="E5980" s="2">
        <v>13483.852000000001</v>
      </c>
      <c r="F5980" s="2">
        <v>6052.509</v>
      </c>
      <c r="G5980" s="2">
        <v>6833.5129999999999</v>
      </c>
      <c r="H5980" s="2">
        <v>5977.5469999999996</v>
      </c>
      <c r="I5980" s="2">
        <v>307.16199999999998</v>
      </c>
      <c r="J5980" s="2">
        <v>0</v>
      </c>
      <c r="K5980" s="2">
        <v>28.510999999999999</v>
      </c>
      <c r="L5980" s="2">
        <v>625.25699999999995</v>
      </c>
      <c r="M5980" s="2">
        <v>0</v>
      </c>
      <c r="N5980" s="2">
        <v>647.41</v>
      </c>
      <c r="O5980" s="2">
        <v>601010</v>
      </c>
      <c r="P5980" s="3"/>
      <c r="Q5980" s="3"/>
    </row>
    <row r="5981" spans="1:17" x14ac:dyDescent="0.2">
      <c r="A5981" s="5">
        <v>2012</v>
      </c>
      <c r="B5981" s="4" t="s">
        <v>783</v>
      </c>
      <c r="C5981" s="5" t="s">
        <v>784</v>
      </c>
      <c r="D5981" s="5">
        <v>326.05500000000001</v>
      </c>
      <c r="E5981" s="5">
        <v>14387.754000000001</v>
      </c>
      <c r="F5981" s="5">
        <v>6557.9380000000001</v>
      </c>
      <c r="G5981" s="5">
        <v>7218.1940000000004</v>
      </c>
      <c r="H5981" s="5">
        <v>6469.3519999999999</v>
      </c>
      <c r="I5981" s="5">
        <v>363.85599999999999</v>
      </c>
      <c r="J5981" s="5">
        <v>0</v>
      </c>
      <c r="K5981" s="5">
        <v>10.641</v>
      </c>
      <c r="L5981" s="5">
        <v>193.95699999999999</v>
      </c>
      <c r="M5981" s="5">
        <v>0</v>
      </c>
      <c r="N5981" s="5">
        <v>198.512</v>
      </c>
      <c r="O5981" s="5">
        <v>601010</v>
      </c>
      <c r="P5981" s="3"/>
      <c r="Q5981" s="3"/>
    </row>
    <row r="5982" spans="1:17" x14ac:dyDescent="0.2">
      <c r="A5982" s="2">
        <v>2013</v>
      </c>
      <c r="B5982" s="1" t="s">
        <v>783</v>
      </c>
      <c r="C5982" s="2" t="s">
        <v>784</v>
      </c>
      <c r="D5982" s="2">
        <v>348.74299999999999</v>
      </c>
      <c r="E5982" s="2">
        <v>14959.001</v>
      </c>
      <c r="F5982" s="2">
        <v>6967.5789999999997</v>
      </c>
      <c r="G5982" s="2">
        <v>7627.0990000000002</v>
      </c>
      <c r="H5982" s="2">
        <v>6574.9549999999999</v>
      </c>
      <c r="I5982" s="2">
        <v>360.44600000000003</v>
      </c>
      <c r="J5982" s="2">
        <v>0</v>
      </c>
      <c r="K5982" s="2">
        <v>15.433</v>
      </c>
      <c r="L5982" s="2">
        <v>134.65799999999999</v>
      </c>
      <c r="M5982" s="2">
        <v>0</v>
      </c>
      <c r="N5982" s="2">
        <v>135.37100000000001</v>
      </c>
      <c r="O5982" s="2">
        <v>601010</v>
      </c>
      <c r="P5982" s="3"/>
      <c r="Q5982" s="3"/>
    </row>
    <row r="5983" spans="1:17" x14ac:dyDescent="0.2">
      <c r="A5983" s="5">
        <v>2014</v>
      </c>
      <c r="B5983" s="4" t="s">
        <v>783</v>
      </c>
      <c r="C5983" s="5" t="s">
        <v>784</v>
      </c>
      <c r="D5983" s="5">
        <v>430.58499999999998</v>
      </c>
      <c r="E5983" s="5">
        <v>17096.587</v>
      </c>
      <c r="F5983" s="5">
        <v>8199.6090000000004</v>
      </c>
      <c r="G5983" s="5">
        <v>9096.732</v>
      </c>
      <c r="H5983" s="5">
        <v>7008.4889999999996</v>
      </c>
      <c r="I5983" s="5">
        <v>365.02499999999998</v>
      </c>
      <c r="J5983" s="5">
        <v>0</v>
      </c>
      <c r="K5983" s="5">
        <v>21.361000000000001</v>
      </c>
      <c r="L5983" s="5">
        <v>363.72899999999998</v>
      </c>
      <c r="M5983" s="5">
        <v>0</v>
      </c>
      <c r="N5983" s="5">
        <v>518.05600000000004</v>
      </c>
      <c r="O5983" s="5">
        <v>601010</v>
      </c>
      <c r="P5983" s="3"/>
      <c r="Q5983" s="3"/>
    </row>
    <row r="5984" spans="1:17" x14ac:dyDescent="0.2">
      <c r="A5984" s="2">
        <v>2015</v>
      </c>
      <c r="B5984" s="1" t="s">
        <v>783</v>
      </c>
      <c r="C5984" s="2" t="s">
        <v>784</v>
      </c>
      <c r="D5984" s="2">
        <v>488.97699999999998</v>
      </c>
      <c r="E5984" s="2">
        <v>19857.940999999999</v>
      </c>
      <c r="F5984" s="2">
        <v>10447.108</v>
      </c>
      <c r="G5984" s="2">
        <v>11431.902</v>
      </c>
      <c r="H5984" s="2">
        <v>7569.9809999999998</v>
      </c>
      <c r="I5984" s="2">
        <v>385.274</v>
      </c>
      <c r="J5984" s="2">
        <v>0</v>
      </c>
      <c r="K5984" s="2">
        <v>32.825000000000003</v>
      </c>
      <c r="L5984" s="2">
        <v>302.91000000000003</v>
      </c>
      <c r="M5984" s="2">
        <v>0</v>
      </c>
      <c r="N5984" s="2">
        <v>284.084</v>
      </c>
      <c r="O5984" s="2">
        <v>601010</v>
      </c>
      <c r="P5984" s="3"/>
      <c r="Q5984" s="3"/>
    </row>
    <row r="5985" spans="1:17" x14ac:dyDescent="0.2">
      <c r="A5985" s="5">
        <v>2016</v>
      </c>
      <c r="B5985" s="4" t="s">
        <v>783</v>
      </c>
      <c r="C5985" s="5" t="s">
        <v>784</v>
      </c>
      <c r="D5985" s="5">
        <v>369.96699999999998</v>
      </c>
      <c r="E5985" s="5">
        <v>15857.787</v>
      </c>
      <c r="F5985" s="5">
        <v>6523.7979999999998</v>
      </c>
      <c r="G5985" s="5">
        <v>7330.9840000000004</v>
      </c>
      <c r="H5985" s="5">
        <v>7626.4849999999997</v>
      </c>
      <c r="I5985" s="5">
        <v>372.62599999999998</v>
      </c>
      <c r="J5985" s="5">
        <v>0</v>
      </c>
      <c r="K5985" s="5">
        <v>29.015000000000001</v>
      </c>
      <c r="L5985" s="5">
        <v>278.911</v>
      </c>
      <c r="M5985" s="5">
        <v>0</v>
      </c>
      <c r="N5985" s="5">
        <v>249.89599999999999</v>
      </c>
      <c r="O5985" s="5">
        <v>601010</v>
      </c>
      <c r="P5985" s="3"/>
      <c r="Q5985" s="3"/>
    </row>
    <row r="5986" spans="1:17" x14ac:dyDescent="0.2">
      <c r="A5986" s="2">
        <v>2017</v>
      </c>
      <c r="B5986" s="1" t="s">
        <v>783</v>
      </c>
      <c r="C5986" s="2" t="s">
        <v>784</v>
      </c>
      <c r="D5986" s="2">
        <v>250.02600000000001</v>
      </c>
      <c r="E5986" s="2">
        <v>13982.904</v>
      </c>
      <c r="F5986" s="2">
        <v>5897.9750000000004</v>
      </c>
      <c r="G5986" s="2">
        <v>6629.7610000000004</v>
      </c>
      <c r="H5986" s="2">
        <v>6526.8280000000004</v>
      </c>
      <c r="I5986" s="2">
        <v>301.14699999999999</v>
      </c>
      <c r="J5986" s="2">
        <v>0</v>
      </c>
      <c r="K5986" s="2">
        <v>-0.30499999999999999</v>
      </c>
      <c r="L5986" s="2">
        <v>101.069</v>
      </c>
      <c r="M5986" s="2">
        <v>0</v>
      </c>
      <c r="N5986" s="2">
        <v>101.374</v>
      </c>
      <c r="O5986" s="2">
        <v>601010</v>
      </c>
      <c r="P5986" s="3"/>
      <c r="Q5986" s="3"/>
    </row>
    <row r="5987" spans="1:17" x14ac:dyDescent="0.2">
      <c r="A5987" s="5">
        <v>2018</v>
      </c>
      <c r="B5987" s="4" t="s">
        <v>783</v>
      </c>
      <c r="C5987" s="5" t="s">
        <v>784</v>
      </c>
      <c r="D5987" s="5">
        <v>279.113</v>
      </c>
      <c r="E5987" s="5">
        <v>12751.358</v>
      </c>
      <c r="F5987" s="5">
        <v>5585.317</v>
      </c>
      <c r="G5987" s="5">
        <v>6115.2709999999997</v>
      </c>
      <c r="H5987" s="5">
        <v>6201.9480000000003</v>
      </c>
      <c r="I5987" s="5">
        <v>257.19600000000003</v>
      </c>
      <c r="J5987" s="5">
        <v>0</v>
      </c>
      <c r="K5987" s="5">
        <v>23.594000000000001</v>
      </c>
      <c r="L5987" s="5">
        <v>270.85599999999999</v>
      </c>
      <c r="M5987" s="5">
        <v>0</v>
      </c>
      <c r="N5987" s="5">
        <v>247.262</v>
      </c>
      <c r="O5987" s="5">
        <v>601010</v>
      </c>
      <c r="P5987" s="3"/>
      <c r="Q5987" s="3"/>
    </row>
    <row r="5988" spans="1:17" x14ac:dyDescent="0.2">
      <c r="A5988" s="2">
        <v>2019</v>
      </c>
      <c r="B5988" s="1" t="s">
        <v>783</v>
      </c>
      <c r="C5988" s="2" t="s">
        <v>784</v>
      </c>
      <c r="D5988" s="2">
        <v>241.43</v>
      </c>
      <c r="E5988" s="2">
        <v>12766.32</v>
      </c>
      <c r="F5988" s="2">
        <v>5934.2560000000003</v>
      </c>
      <c r="G5988" s="2">
        <v>6555.9750000000004</v>
      </c>
      <c r="H5988" s="2">
        <v>5724.6</v>
      </c>
      <c r="I5988" s="2">
        <v>261.74400000000003</v>
      </c>
      <c r="J5988" s="2">
        <v>0</v>
      </c>
      <c r="K5988" s="2">
        <v>21.053000000000001</v>
      </c>
      <c r="L5988" s="2">
        <v>291.48700000000002</v>
      </c>
      <c r="M5988" s="2">
        <v>0</v>
      </c>
      <c r="N5988" s="2">
        <v>270.43400000000003</v>
      </c>
      <c r="O5988" s="2">
        <v>601010</v>
      </c>
      <c r="P5988" s="3"/>
      <c r="Q5988" s="3"/>
    </row>
    <row r="5989" spans="1:17" x14ac:dyDescent="0.2">
      <c r="A5989" s="5">
        <v>2004</v>
      </c>
      <c r="B5989" s="4" t="s">
        <v>785</v>
      </c>
      <c r="C5989" s="5" t="s">
        <v>786</v>
      </c>
      <c r="D5989" s="5">
        <v>150</v>
      </c>
      <c r="E5989" s="5">
        <v>2290.1</v>
      </c>
      <c r="F5989" s="5">
        <v>303.5</v>
      </c>
      <c r="G5989" s="5">
        <v>1157.0999999999999</v>
      </c>
      <c r="H5989" s="5">
        <v>1110.7</v>
      </c>
      <c r="I5989" s="5">
        <v>23</v>
      </c>
      <c r="J5989" s="5"/>
      <c r="K5989" s="5">
        <v>2</v>
      </c>
      <c r="L5989" s="5">
        <v>122.4</v>
      </c>
      <c r="M5989" s="5">
        <v>38.700000000000003</v>
      </c>
      <c r="N5989" s="5">
        <v>81.7</v>
      </c>
      <c r="O5989" s="5">
        <v>201060</v>
      </c>
      <c r="P5989" s="3"/>
      <c r="Q5989" s="3"/>
    </row>
    <row r="5990" spans="1:17" x14ac:dyDescent="0.2">
      <c r="A5990" s="2">
        <v>2005</v>
      </c>
      <c r="B5990" s="1" t="s">
        <v>785</v>
      </c>
      <c r="C5990" s="2" t="s">
        <v>786</v>
      </c>
      <c r="D5990" s="2">
        <v>170.4</v>
      </c>
      <c r="E5990" s="2">
        <v>2008.4</v>
      </c>
      <c r="F5990" s="2">
        <v>227.4</v>
      </c>
      <c r="G5990" s="2">
        <v>1029.8</v>
      </c>
      <c r="H5990" s="2">
        <v>962.2</v>
      </c>
      <c r="I5990" s="2">
        <v>21.7</v>
      </c>
      <c r="J5990" s="2"/>
      <c r="K5990" s="2">
        <v>3.6</v>
      </c>
      <c r="L5990" s="2">
        <v>151.6</v>
      </c>
      <c r="M5990" s="2">
        <v>55.1</v>
      </c>
      <c r="N5990" s="2">
        <v>92.9</v>
      </c>
      <c r="O5990" s="2">
        <v>201060</v>
      </c>
      <c r="P5990" s="3"/>
      <c r="Q5990" s="3"/>
    </row>
    <row r="5991" spans="1:17" x14ac:dyDescent="0.2">
      <c r="A5991" s="5">
        <v>2006</v>
      </c>
      <c r="B5991" s="4" t="s">
        <v>785</v>
      </c>
      <c r="C5991" s="5" t="s">
        <v>786</v>
      </c>
      <c r="D5991" s="5">
        <v>63.4</v>
      </c>
      <c r="E5991" s="5">
        <v>2654.5</v>
      </c>
      <c r="F5991" s="5">
        <v>546.9</v>
      </c>
      <c r="G5991" s="5">
        <v>1561.4</v>
      </c>
      <c r="H5991" s="5">
        <v>1076.3</v>
      </c>
      <c r="I5991" s="5">
        <v>20.6</v>
      </c>
      <c r="J5991" s="5"/>
      <c r="K5991" s="5">
        <v>3.7</v>
      </c>
      <c r="L5991" s="5">
        <v>149.6</v>
      </c>
      <c r="M5991" s="5">
        <v>45.8</v>
      </c>
      <c r="N5991" s="5">
        <v>100.1</v>
      </c>
      <c r="O5991" s="5">
        <v>201060</v>
      </c>
      <c r="P5991" s="3"/>
      <c r="Q5991" s="3"/>
    </row>
    <row r="5992" spans="1:17" x14ac:dyDescent="0.2">
      <c r="A5992" s="2">
        <v>2007</v>
      </c>
      <c r="B5992" s="1" t="s">
        <v>785</v>
      </c>
      <c r="C5992" s="2" t="s">
        <v>786</v>
      </c>
      <c r="D5992" s="2">
        <v>93</v>
      </c>
      <c r="E5992" s="2">
        <v>2765.1</v>
      </c>
      <c r="F5992" s="2">
        <v>538.5</v>
      </c>
      <c r="G5992" s="2">
        <v>1467.7</v>
      </c>
      <c r="H5992" s="2">
        <v>1280.0999999999999</v>
      </c>
      <c r="I5992" s="2">
        <v>46.1</v>
      </c>
      <c r="J5992" s="2">
        <v>9.1</v>
      </c>
      <c r="K5992" s="2">
        <v>4.9000000000000004</v>
      </c>
      <c r="L5992" s="2">
        <v>286.60000000000002</v>
      </c>
      <c r="M5992" s="2">
        <v>92.5</v>
      </c>
      <c r="N5992" s="2">
        <v>181.2</v>
      </c>
      <c r="O5992" s="2">
        <v>201060</v>
      </c>
      <c r="P5992" s="3"/>
      <c r="Q5992" s="3"/>
    </row>
    <row r="5993" spans="1:17" x14ac:dyDescent="0.2">
      <c r="A5993" s="5">
        <v>2008</v>
      </c>
      <c r="B5993" s="4" t="s">
        <v>785</v>
      </c>
      <c r="C5993" s="5" t="s">
        <v>786</v>
      </c>
      <c r="D5993" s="5">
        <v>115.8</v>
      </c>
      <c r="E5993" s="5">
        <v>2710.3</v>
      </c>
      <c r="F5993" s="5">
        <v>533</v>
      </c>
      <c r="G5993" s="5">
        <v>1501.5</v>
      </c>
      <c r="H5993" s="5">
        <v>1186.5</v>
      </c>
      <c r="I5993" s="5">
        <v>33.799999999999997</v>
      </c>
      <c r="J5993" s="5">
        <v>6.6</v>
      </c>
      <c r="K5993" s="5">
        <v>6.9</v>
      </c>
      <c r="L5993" s="5">
        <v>361.4</v>
      </c>
      <c r="M5993" s="5">
        <v>117.8</v>
      </c>
      <c r="N5993" s="5">
        <v>236.7</v>
      </c>
      <c r="O5993" s="5">
        <v>201060</v>
      </c>
      <c r="P5993" s="3"/>
      <c r="Q5993" s="3"/>
    </row>
    <row r="5994" spans="1:17" x14ac:dyDescent="0.2">
      <c r="A5994" s="2">
        <v>2009</v>
      </c>
      <c r="B5994" s="1" t="s">
        <v>785</v>
      </c>
      <c r="C5994" s="2" t="s">
        <v>786</v>
      </c>
      <c r="D5994" s="2">
        <v>699.4</v>
      </c>
      <c r="E5994" s="2">
        <v>3447.4</v>
      </c>
      <c r="F5994" s="2">
        <v>1080.3</v>
      </c>
      <c r="G5994" s="2">
        <v>2141.8000000000002</v>
      </c>
      <c r="H5994" s="2">
        <v>1290</v>
      </c>
      <c r="I5994" s="2">
        <v>47.7</v>
      </c>
      <c r="J5994" s="2">
        <v>1.7</v>
      </c>
      <c r="K5994" s="2">
        <v>9.5</v>
      </c>
      <c r="L5994" s="2">
        <v>206.4</v>
      </c>
      <c r="M5994" s="2">
        <v>62.7</v>
      </c>
      <c r="N5994" s="2">
        <v>134.19999999999999</v>
      </c>
      <c r="O5994" s="2">
        <v>201060</v>
      </c>
      <c r="P5994" s="3"/>
      <c r="Q5994" s="3"/>
    </row>
    <row r="5995" spans="1:17" x14ac:dyDescent="0.2">
      <c r="A5995" s="5">
        <v>2010</v>
      </c>
      <c r="B5995" s="4" t="s">
        <v>785</v>
      </c>
      <c r="C5995" s="5" t="s">
        <v>786</v>
      </c>
      <c r="D5995" s="5">
        <v>572.20000000000005</v>
      </c>
      <c r="E5995" s="5">
        <v>3729.4</v>
      </c>
      <c r="F5995" s="5">
        <v>1177.8</v>
      </c>
      <c r="G5995" s="5">
        <v>2325</v>
      </c>
      <c r="H5995" s="5">
        <v>1388.5</v>
      </c>
      <c r="I5995" s="5">
        <v>54.8</v>
      </c>
      <c r="J5995" s="5">
        <v>1.3</v>
      </c>
      <c r="K5995" s="5">
        <v>6.5</v>
      </c>
      <c r="L5995" s="5">
        <v>280.60000000000002</v>
      </c>
      <c r="M5995" s="5">
        <v>87.6</v>
      </c>
      <c r="N5995" s="5">
        <v>186.5</v>
      </c>
      <c r="O5995" s="5">
        <v>201060</v>
      </c>
      <c r="P5995" s="3"/>
      <c r="Q5995" s="3"/>
    </row>
    <row r="5996" spans="1:17" x14ac:dyDescent="0.2">
      <c r="A5996" s="2">
        <v>2011</v>
      </c>
      <c r="B5996" s="1" t="s">
        <v>785</v>
      </c>
      <c r="C5996" s="2" t="s">
        <v>786</v>
      </c>
      <c r="D5996" s="2">
        <v>185.6</v>
      </c>
      <c r="E5996" s="2">
        <v>3672.9</v>
      </c>
      <c r="F5996" s="2">
        <v>988.6</v>
      </c>
      <c r="G5996" s="2">
        <v>2125.6</v>
      </c>
      <c r="H5996" s="2">
        <v>1530.9</v>
      </c>
      <c r="I5996" s="2">
        <v>61.2</v>
      </c>
      <c r="J5996" s="2">
        <v>1.4</v>
      </c>
      <c r="K5996" s="2">
        <v>7.5</v>
      </c>
      <c r="L5996" s="2">
        <v>417.5</v>
      </c>
      <c r="M5996" s="2">
        <v>133.69999999999999</v>
      </c>
      <c r="N5996" s="2">
        <v>276.3</v>
      </c>
      <c r="O5996" s="2">
        <v>201060</v>
      </c>
      <c r="P5996" s="3"/>
      <c r="Q5996" s="3"/>
    </row>
    <row r="5997" spans="1:17" x14ac:dyDescent="0.2">
      <c r="A5997" s="5">
        <v>2012</v>
      </c>
      <c r="B5997" s="4" t="s">
        <v>785</v>
      </c>
      <c r="C5997" s="5" t="s">
        <v>786</v>
      </c>
      <c r="D5997" s="5">
        <v>214.5</v>
      </c>
      <c r="E5997" s="5">
        <v>3902.3</v>
      </c>
      <c r="F5997" s="5">
        <v>1010</v>
      </c>
      <c r="G5997" s="5">
        <v>2083.3000000000002</v>
      </c>
      <c r="H5997" s="5">
        <v>1802.1</v>
      </c>
      <c r="I5997" s="5">
        <v>55.8</v>
      </c>
      <c r="J5997" s="5">
        <v>0.6</v>
      </c>
      <c r="K5997" s="5">
        <v>8.5</v>
      </c>
      <c r="L5997" s="5">
        <v>462.8</v>
      </c>
      <c r="M5997" s="5">
        <v>148.19999999999999</v>
      </c>
      <c r="N5997" s="5">
        <v>306.10000000000002</v>
      </c>
      <c r="O5997" s="5">
        <v>201060</v>
      </c>
      <c r="P5997" s="3"/>
      <c r="Q5997" s="3"/>
    </row>
    <row r="5998" spans="1:17" x14ac:dyDescent="0.2">
      <c r="A5998" s="2">
        <v>2013</v>
      </c>
      <c r="B5998" s="1" t="s">
        <v>785</v>
      </c>
      <c r="C5998" s="2" t="s">
        <v>786</v>
      </c>
      <c r="D5998" s="2">
        <v>217.6</v>
      </c>
      <c r="E5998" s="2">
        <v>4110</v>
      </c>
      <c r="F5998" s="2">
        <v>885.6</v>
      </c>
      <c r="G5998" s="2">
        <v>1979.6</v>
      </c>
      <c r="H5998" s="2">
        <v>2113.1999999999998</v>
      </c>
      <c r="I5998" s="2">
        <v>56.1</v>
      </c>
      <c r="J5998" s="2">
        <v>0.5</v>
      </c>
      <c r="K5998" s="2">
        <v>9.4</v>
      </c>
      <c r="L5998" s="2">
        <v>526.4</v>
      </c>
      <c r="M5998" s="2">
        <v>166.7</v>
      </c>
      <c r="N5998" s="2">
        <v>350.3</v>
      </c>
      <c r="O5998" s="2">
        <v>201060</v>
      </c>
      <c r="P5998" s="3"/>
      <c r="Q5998" s="3"/>
    </row>
    <row r="5999" spans="1:17" x14ac:dyDescent="0.2">
      <c r="A5999" s="5">
        <v>2014</v>
      </c>
      <c r="B5999" s="4" t="s">
        <v>785</v>
      </c>
      <c r="C5999" s="5" t="s">
        <v>786</v>
      </c>
      <c r="D5999" s="5">
        <v>132.9</v>
      </c>
      <c r="E5999" s="5">
        <v>4310.1000000000004</v>
      </c>
      <c r="F5999" s="5">
        <v>888.5</v>
      </c>
      <c r="G5999" s="5">
        <v>2084.8000000000002</v>
      </c>
      <c r="H5999" s="5">
        <v>2207.8000000000002</v>
      </c>
      <c r="I5999" s="5">
        <v>52.9</v>
      </c>
      <c r="J5999" s="5">
        <v>0.5</v>
      </c>
      <c r="K5999" s="5">
        <v>10.199999999999999</v>
      </c>
      <c r="L5999" s="5">
        <v>631.6</v>
      </c>
      <c r="M5999" s="5">
        <v>199.5</v>
      </c>
      <c r="N5999" s="5">
        <v>421.9</v>
      </c>
      <c r="O5999" s="5">
        <v>201060</v>
      </c>
      <c r="P5999" s="3"/>
      <c r="Q5999" s="3"/>
    </row>
    <row r="6000" spans="1:17" x14ac:dyDescent="0.2">
      <c r="A6000" s="2">
        <v>2015</v>
      </c>
      <c r="B6000" s="1" t="s">
        <v>785</v>
      </c>
      <c r="C6000" s="2" t="s">
        <v>786</v>
      </c>
      <c r="D6000" s="2">
        <v>92.8</v>
      </c>
      <c r="E6000" s="2">
        <v>4486.8999999999996</v>
      </c>
      <c r="F6000" s="2">
        <v>883.9</v>
      </c>
      <c r="G6000" s="2">
        <v>2056.1999999999998</v>
      </c>
      <c r="H6000" s="2">
        <v>2412.6999999999998</v>
      </c>
      <c r="I6000" s="2">
        <v>51.9</v>
      </c>
      <c r="J6000" s="2">
        <v>0.5</v>
      </c>
      <c r="K6000" s="2">
        <v>11.9</v>
      </c>
      <c r="L6000" s="2">
        <v>711.8</v>
      </c>
      <c r="M6000" s="2">
        <v>221.2</v>
      </c>
      <c r="N6000" s="2">
        <v>478.7</v>
      </c>
      <c r="O6000" s="2">
        <v>201060</v>
      </c>
      <c r="P6000" s="3"/>
      <c r="Q6000" s="3"/>
    </row>
    <row r="6001" spans="1:17" x14ac:dyDescent="0.2">
      <c r="A6001" s="5">
        <v>2016</v>
      </c>
      <c r="B6001" s="4" t="s">
        <v>785</v>
      </c>
      <c r="C6001" s="5" t="s">
        <v>786</v>
      </c>
      <c r="D6001" s="5">
        <v>77.599999999999994</v>
      </c>
      <c r="E6001" s="5">
        <v>4723.2</v>
      </c>
      <c r="F6001" s="5">
        <v>877.5</v>
      </c>
      <c r="G6001" s="5">
        <v>2088</v>
      </c>
      <c r="H6001" s="5">
        <v>2617.1999999999998</v>
      </c>
      <c r="I6001" s="5">
        <v>52.2</v>
      </c>
      <c r="J6001" s="5">
        <v>0.6</v>
      </c>
      <c r="K6001" s="5">
        <v>13.2</v>
      </c>
      <c r="L6001" s="5">
        <v>803.9</v>
      </c>
      <c r="M6001" s="5">
        <v>244.3</v>
      </c>
      <c r="N6001" s="5">
        <v>546.4</v>
      </c>
      <c r="O6001" s="5">
        <v>201060</v>
      </c>
      <c r="P6001" s="3"/>
      <c r="Q6001" s="3"/>
    </row>
    <row r="6002" spans="1:17" x14ac:dyDescent="0.2">
      <c r="A6002" s="2">
        <v>2017</v>
      </c>
      <c r="B6002" s="1" t="s">
        <v>785</v>
      </c>
      <c r="C6002" s="2" t="s">
        <v>786</v>
      </c>
      <c r="D6002" s="2">
        <v>92</v>
      </c>
      <c r="E6002" s="2">
        <v>5249.1</v>
      </c>
      <c r="F6002" s="2">
        <v>1020.5</v>
      </c>
      <c r="G6002" s="2">
        <v>2276.8000000000002</v>
      </c>
      <c r="H6002" s="2">
        <v>2953.9</v>
      </c>
      <c r="I6002" s="2">
        <v>52.4</v>
      </c>
      <c r="J6002" s="2">
        <v>0.3</v>
      </c>
      <c r="K6002" s="2">
        <v>14.5</v>
      </c>
      <c r="L6002" s="2">
        <v>823.1</v>
      </c>
      <c r="M6002" s="2">
        <v>250.9</v>
      </c>
      <c r="N6002" s="2">
        <v>557.70000000000005</v>
      </c>
      <c r="O6002" s="2">
        <v>201060</v>
      </c>
      <c r="P6002" s="3"/>
      <c r="Q6002" s="3"/>
    </row>
    <row r="6003" spans="1:17" x14ac:dyDescent="0.2">
      <c r="A6003" s="5">
        <v>2018</v>
      </c>
      <c r="B6003" s="4" t="s">
        <v>785</v>
      </c>
      <c r="C6003" s="5" t="s">
        <v>786</v>
      </c>
      <c r="D6003" s="5">
        <v>140.9</v>
      </c>
      <c r="E6003" s="5">
        <v>5373.1</v>
      </c>
      <c r="F6003" s="5">
        <v>988.1</v>
      </c>
      <c r="G6003" s="5">
        <v>2254.5</v>
      </c>
      <c r="H6003" s="5">
        <v>3098.8</v>
      </c>
      <c r="I6003" s="5">
        <v>50.4</v>
      </c>
      <c r="J6003" s="5">
        <v>0.6</v>
      </c>
      <c r="K6003" s="5">
        <v>16.3</v>
      </c>
      <c r="L6003" s="5">
        <v>910.6</v>
      </c>
      <c r="M6003" s="5">
        <v>214.4</v>
      </c>
      <c r="N6003" s="5">
        <v>679.9</v>
      </c>
      <c r="O6003" s="5">
        <v>201060</v>
      </c>
      <c r="P6003" s="3"/>
      <c r="Q6003" s="3"/>
    </row>
    <row r="6004" spans="1:17" x14ac:dyDescent="0.2">
      <c r="A6004" s="2">
        <v>2019</v>
      </c>
      <c r="B6004" s="1" t="s">
        <v>785</v>
      </c>
      <c r="C6004" s="2" t="s">
        <v>786</v>
      </c>
      <c r="D6004" s="2">
        <v>184.5</v>
      </c>
      <c r="E6004" s="2">
        <v>5693.5</v>
      </c>
      <c r="F6004" s="2">
        <v>1016.7</v>
      </c>
      <c r="G6004" s="2">
        <v>2262.6999999999998</v>
      </c>
      <c r="H6004" s="2">
        <v>3409.1</v>
      </c>
      <c r="I6004" s="2">
        <v>49</v>
      </c>
      <c r="J6004" s="2">
        <v>1.5</v>
      </c>
      <c r="K6004" s="2">
        <v>17.7</v>
      </c>
      <c r="L6004" s="2">
        <v>923</v>
      </c>
      <c r="M6004" s="2">
        <v>211.8</v>
      </c>
      <c r="N6004" s="2">
        <v>693.5</v>
      </c>
      <c r="O6004" s="2">
        <v>201060</v>
      </c>
      <c r="P6004" s="3"/>
      <c r="Q6004" s="3"/>
    </row>
    <row r="6005" spans="1:17" x14ac:dyDescent="0.2">
      <c r="A6005" s="5">
        <v>2004</v>
      </c>
      <c r="B6005" s="4" t="s">
        <v>787</v>
      </c>
      <c r="C6005" s="5" t="s">
        <v>788</v>
      </c>
      <c r="D6005" s="5">
        <v>579.029</v>
      </c>
      <c r="E6005" s="5">
        <v>2092.1869999999999</v>
      </c>
      <c r="F6005" s="5">
        <v>7.4429999999999996</v>
      </c>
      <c r="G6005" s="5">
        <v>827.13800000000003</v>
      </c>
      <c r="H6005" s="5">
        <v>1265.049</v>
      </c>
      <c r="I6005" s="5"/>
      <c r="J6005" s="5"/>
      <c r="K6005" s="5">
        <v>0</v>
      </c>
      <c r="L6005" s="5">
        <v>91.591999999999999</v>
      </c>
      <c r="M6005" s="5">
        <v>17.254999999999999</v>
      </c>
      <c r="N6005" s="5">
        <v>74.337000000000003</v>
      </c>
      <c r="O6005" s="5">
        <v>451030</v>
      </c>
      <c r="P6005" s="3"/>
      <c r="Q6005" s="3"/>
    </row>
    <row r="6006" spans="1:17" x14ac:dyDescent="0.2">
      <c r="A6006" s="2">
        <v>2005</v>
      </c>
      <c r="B6006" s="1" t="s">
        <v>787</v>
      </c>
      <c r="C6006" s="2" t="s">
        <v>788</v>
      </c>
      <c r="D6006" s="2">
        <v>586.50599999999997</v>
      </c>
      <c r="E6006" s="2">
        <v>2141.4760000000001</v>
      </c>
      <c r="F6006" s="2">
        <v>7.2649999999999997</v>
      </c>
      <c r="G6006" s="2">
        <v>922.54</v>
      </c>
      <c r="H6006" s="2">
        <v>1218.9359999999999</v>
      </c>
      <c r="I6006" s="2"/>
      <c r="J6006" s="2"/>
      <c r="K6006" s="2">
        <v>0</v>
      </c>
      <c r="L6006" s="2">
        <v>-7.7889999999999997</v>
      </c>
      <c r="M6006" s="2">
        <v>7.6890000000000001</v>
      </c>
      <c r="N6006" s="2">
        <v>-15.478</v>
      </c>
      <c r="O6006" s="2">
        <v>451030</v>
      </c>
      <c r="P6006" s="3"/>
      <c r="Q6006" s="3"/>
    </row>
    <row r="6007" spans="1:17" x14ac:dyDescent="0.2">
      <c r="A6007" s="5">
        <v>2006</v>
      </c>
      <c r="B6007" s="4" t="s">
        <v>787</v>
      </c>
      <c r="C6007" s="5" t="s">
        <v>788</v>
      </c>
      <c r="D6007" s="5">
        <v>572.72199999999998</v>
      </c>
      <c r="E6007" s="5">
        <v>2157.8220000000001</v>
      </c>
      <c r="F6007" s="5"/>
      <c r="G6007" s="5"/>
      <c r="H6007" s="5">
        <v>1163.1669999999999</v>
      </c>
      <c r="I6007" s="5"/>
      <c r="J6007" s="5">
        <v>15.218</v>
      </c>
      <c r="K6007" s="5">
        <v>0</v>
      </c>
      <c r="L6007" s="5">
        <v>43.719000000000001</v>
      </c>
      <c r="M6007" s="5">
        <v>18.977</v>
      </c>
      <c r="N6007" s="5">
        <v>24.742000000000001</v>
      </c>
      <c r="O6007" s="5">
        <v>451030</v>
      </c>
      <c r="P6007" s="3"/>
      <c r="Q6007" s="3"/>
    </row>
    <row r="6008" spans="1:17" x14ac:dyDescent="0.2">
      <c r="A6008" s="2">
        <v>2007</v>
      </c>
      <c r="B6008" s="1" t="s">
        <v>787</v>
      </c>
      <c r="C6008" s="2" t="s">
        <v>788</v>
      </c>
      <c r="D6008" s="2">
        <v>984.45299999999997</v>
      </c>
      <c r="E6008" s="2">
        <v>2617.337</v>
      </c>
      <c r="F6008" s="2"/>
      <c r="G6008" s="2"/>
      <c r="H6008" s="2">
        <v>1436.393</v>
      </c>
      <c r="I6008" s="2"/>
      <c r="J6008" s="2">
        <v>25.71</v>
      </c>
      <c r="K6008" s="2">
        <v>0</v>
      </c>
      <c r="L6008" s="2">
        <v>165.79900000000001</v>
      </c>
      <c r="M6008" s="2">
        <v>35.308</v>
      </c>
      <c r="N6008" s="2">
        <v>130.49100000000001</v>
      </c>
      <c r="O6008" s="2">
        <v>451030</v>
      </c>
      <c r="P6008" s="3"/>
      <c r="Q6008" s="3"/>
    </row>
    <row r="6009" spans="1:17" x14ac:dyDescent="0.2">
      <c r="A6009" s="5">
        <v>2008</v>
      </c>
      <c r="B6009" s="4" t="s">
        <v>787</v>
      </c>
      <c r="C6009" s="5" t="s">
        <v>788</v>
      </c>
      <c r="D6009" s="5">
        <v>951.30100000000004</v>
      </c>
      <c r="E6009" s="5">
        <v>2742.4780000000001</v>
      </c>
      <c r="F6009" s="5"/>
      <c r="G6009" s="5"/>
      <c r="H6009" s="5">
        <v>1528.3710000000001</v>
      </c>
      <c r="I6009" s="5"/>
      <c r="J6009" s="5">
        <v>21.210999999999999</v>
      </c>
      <c r="K6009" s="5">
        <v>0</v>
      </c>
      <c r="L6009" s="5">
        <v>218.95599999999999</v>
      </c>
      <c r="M6009" s="5">
        <v>28.978000000000002</v>
      </c>
      <c r="N6009" s="5">
        <v>189.97800000000001</v>
      </c>
      <c r="O6009" s="5">
        <v>451030</v>
      </c>
      <c r="P6009" s="3"/>
      <c r="Q6009" s="3"/>
    </row>
    <row r="6010" spans="1:17" x14ac:dyDescent="0.2">
      <c r="A6010" s="2">
        <v>2009</v>
      </c>
      <c r="B6010" s="1" t="s">
        <v>787</v>
      </c>
      <c r="C6010" s="2" t="s">
        <v>788</v>
      </c>
      <c r="D6010" s="2">
        <v>1168.326</v>
      </c>
      <c r="E6010" s="2">
        <v>2938.8539999999998</v>
      </c>
      <c r="F6010" s="2"/>
      <c r="G6010" s="2"/>
      <c r="H6010" s="2">
        <v>1844.1659999999999</v>
      </c>
      <c r="I6010" s="2"/>
      <c r="J6010" s="2">
        <v>10.831</v>
      </c>
      <c r="K6010" s="2">
        <v>0</v>
      </c>
      <c r="L6010" s="2">
        <v>233.07</v>
      </c>
      <c r="M6010" s="2">
        <v>65.388999999999996</v>
      </c>
      <c r="N6010" s="2">
        <v>167.68100000000001</v>
      </c>
      <c r="O6010" s="2">
        <v>451030</v>
      </c>
      <c r="P6010" s="3"/>
      <c r="Q6010" s="3"/>
    </row>
    <row r="6011" spans="1:17" x14ac:dyDescent="0.2">
      <c r="A6011" s="5">
        <v>2010</v>
      </c>
      <c r="B6011" s="4" t="s">
        <v>787</v>
      </c>
      <c r="C6011" s="5" t="s">
        <v>788</v>
      </c>
      <c r="D6011" s="5">
        <v>938.56100000000004</v>
      </c>
      <c r="E6011" s="5">
        <v>3286.5410000000002</v>
      </c>
      <c r="F6011" s="5"/>
      <c r="G6011" s="5"/>
      <c r="H6011" s="5">
        <v>2100.1819999999998</v>
      </c>
      <c r="I6011" s="5"/>
      <c r="J6011" s="5">
        <v>5.3959999999999999</v>
      </c>
      <c r="K6011" s="5">
        <v>0</v>
      </c>
      <c r="L6011" s="5">
        <v>198.65799999999999</v>
      </c>
      <c r="M6011" s="5">
        <v>-38.405000000000001</v>
      </c>
      <c r="N6011" s="5">
        <v>237.06299999999999</v>
      </c>
      <c r="O6011" s="5">
        <v>451030</v>
      </c>
      <c r="P6011" s="3"/>
      <c r="Q6011" s="3"/>
    </row>
    <row r="6012" spans="1:17" x14ac:dyDescent="0.2">
      <c r="A6012" s="2">
        <v>2011</v>
      </c>
      <c r="B6012" s="1" t="s">
        <v>787</v>
      </c>
      <c r="C6012" s="2" t="s">
        <v>788</v>
      </c>
      <c r="D6012" s="2">
        <v>1004.074</v>
      </c>
      <c r="E6012" s="2">
        <v>3367.3339999999998</v>
      </c>
      <c r="F6012" s="2"/>
      <c r="G6012" s="2"/>
      <c r="H6012" s="2">
        <v>2101.3000000000002</v>
      </c>
      <c r="I6012" s="2"/>
      <c r="J6012" s="2">
        <v>2.117</v>
      </c>
      <c r="K6012" s="2">
        <v>0</v>
      </c>
      <c r="L6012" s="2">
        <v>219.113</v>
      </c>
      <c r="M6012" s="2">
        <v>-2.2509999999999999</v>
      </c>
      <c r="N6012" s="2">
        <v>221.364</v>
      </c>
      <c r="O6012" s="2">
        <v>451030</v>
      </c>
      <c r="P6012" s="3"/>
      <c r="Q6012" s="3"/>
    </row>
    <row r="6013" spans="1:17" x14ac:dyDescent="0.2">
      <c r="A6013" s="5">
        <v>2012</v>
      </c>
      <c r="B6013" s="4" t="s">
        <v>787</v>
      </c>
      <c r="C6013" s="5" t="s">
        <v>788</v>
      </c>
      <c r="D6013" s="5">
        <v>700.38199999999995</v>
      </c>
      <c r="E6013" s="5">
        <v>4147.6559999999999</v>
      </c>
      <c r="F6013" s="5">
        <v>135</v>
      </c>
      <c r="G6013" s="5">
        <v>1603.6849999999999</v>
      </c>
      <c r="H6013" s="5">
        <v>2501.6860000000001</v>
      </c>
      <c r="I6013" s="5">
        <v>1.9910000000000001</v>
      </c>
      <c r="J6013" s="5">
        <v>1.5669999999999999</v>
      </c>
      <c r="K6013" s="5"/>
      <c r="L6013" s="5">
        <v>201.13499999999999</v>
      </c>
      <c r="M6013" s="5">
        <v>18.733000000000001</v>
      </c>
      <c r="N6013" s="5">
        <v>182.40199999999999</v>
      </c>
      <c r="O6013" s="5">
        <v>451030</v>
      </c>
      <c r="P6013" s="3"/>
      <c r="Q6013" s="3"/>
    </row>
    <row r="6014" spans="1:17" x14ac:dyDescent="0.2">
      <c r="A6014" s="2">
        <v>2013</v>
      </c>
      <c r="B6014" s="1" t="s">
        <v>787</v>
      </c>
      <c r="C6014" s="2" t="s">
        <v>788</v>
      </c>
      <c r="D6014" s="2">
        <v>1022.441</v>
      </c>
      <c r="E6014" s="2">
        <v>4358.9350000000004</v>
      </c>
      <c r="F6014" s="2">
        <v>105</v>
      </c>
      <c r="G6014" s="2">
        <v>1570.6579999999999</v>
      </c>
      <c r="H6014" s="2">
        <v>2788.277</v>
      </c>
      <c r="I6014" s="2">
        <v>1.696</v>
      </c>
      <c r="J6014" s="2">
        <v>1.891</v>
      </c>
      <c r="K6014" s="2"/>
      <c r="L6014" s="2">
        <v>275.666</v>
      </c>
      <c r="M6014" s="2">
        <v>27.866</v>
      </c>
      <c r="N6014" s="2">
        <v>247.8</v>
      </c>
      <c r="O6014" s="2">
        <v>451030</v>
      </c>
      <c r="P6014" s="3"/>
      <c r="Q6014" s="3"/>
    </row>
    <row r="6015" spans="1:17" x14ac:dyDescent="0.2">
      <c r="A6015" s="5">
        <v>2014</v>
      </c>
      <c r="B6015" s="4" t="s">
        <v>787</v>
      </c>
      <c r="C6015" s="5" t="s">
        <v>788</v>
      </c>
      <c r="D6015" s="5">
        <v>985.76199999999994</v>
      </c>
      <c r="E6015" s="5">
        <v>4775.4989999999998</v>
      </c>
      <c r="F6015" s="5">
        <v>75</v>
      </c>
      <c r="G6015" s="5">
        <v>1719.329</v>
      </c>
      <c r="H6015" s="5">
        <v>3056.17</v>
      </c>
      <c r="I6015" s="5">
        <v>1.895</v>
      </c>
      <c r="J6015" s="5">
        <v>1.302</v>
      </c>
      <c r="K6015" s="5">
        <v>0</v>
      </c>
      <c r="L6015" s="5">
        <v>272.142</v>
      </c>
      <c r="M6015" s="5">
        <v>13.018000000000001</v>
      </c>
      <c r="N6015" s="5">
        <v>259.12400000000002</v>
      </c>
      <c r="O6015" s="5">
        <v>451030</v>
      </c>
      <c r="P6015" s="3"/>
      <c r="Q6015" s="3"/>
    </row>
    <row r="6016" spans="1:17" x14ac:dyDescent="0.2">
      <c r="A6016" s="2">
        <v>2015</v>
      </c>
      <c r="B6016" s="1" t="s">
        <v>787</v>
      </c>
      <c r="C6016" s="2" t="s">
        <v>788</v>
      </c>
      <c r="D6016" s="2">
        <v>964.93499999999995</v>
      </c>
      <c r="E6016" s="2">
        <v>5045.7389999999996</v>
      </c>
      <c r="F6016" s="2">
        <v>45</v>
      </c>
      <c r="G6016" s="2">
        <v>1911.75</v>
      </c>
      <c r="H6016" s="2">
        <v>3133.989</v>
      </c>
      <c r="I6016" s="2">
        <v>2.8140000000000001</v>
      </c>
      <c r="J6016" s="2">
        <v>2.7850000000000001</v>
      </c>
      <c r="K6016" s="2">
        <v>0</v>
      </c>
      <c r="L6016" s="2">
        <v>281.61</v>
      </c>
      <c r="M6016" s="2">
        <v>55.676000000000002</v>
      </c>
      <c r="N6016" s="2">
        <v>225.934</v>
      </c>
      <c r="O6016" s="2">
        <v>451030</v>
      </c>
      <c r="P6016" s="3"/>
      <c r="Q6016" s="3"/>
    </row>
    <row r="6017" spans="1:17" x14ac:dyDescent="0.2">
      <c r="A6017" s="5">
        <v>2016</v>
      </c>
      <c r="B6017" s="4" t="s">
        <v>787</v>
      </c>
      <c r="C6017" s="5" t="s">
        <v>788</v>
      </c>
      <c r="D6017" s="5">
        <v>1117.3150000000001</v>
      </c>
      <c r="E6017" s="5">
        <v>5240.3649999999998</v>
      </c>
      <c r="F6017" s="5">
        <v>0</v>
      </c>
      <c r="G6017" s="5">
        <v>2045.2190000000001</v>
      </c>
      <c r="H6017" s="5">
        <v>3195.1460000000002</v>
      </c>
      <c r="I6017" s="5">
        <v>3.7709999999999999</v>
      </c>
      <c r="J6017" s="5">
        <v>3.7149999999999999</v>
      </c>
      <c r="K6017" s="5">
        <v>0</v>
      </c>
      <c r="L6017" s="5">
        <v>329.548</v>
      </c>
      <c r="M6017" s="5">
        <v>62.722000000000001</v>
      </c>
      <c r="N6017" s="5">
        <v>266.82600000000002</v>
      </c>
      <c r="O6017" s="5">
        <v>451030</v>
      </c>
      <c r="P6017" s="3"/>
      <c r="Q6017" s="3"/>
    </row>
    <row r="6018" spans="1:17" x14ac:dyDescent="0.2">
      <c r="A6018" s="2">
        <v>2017</v>
      </c>
      <c r="B6018" s="1" t="s">
        <v>787</v>
      </c>
      <c r="C6018" s="2" t="s">
        <v>788</v>
      </c>
      <c r="D6018" s="2">
        <v>1048.356</v>
      </c>
      <c r="E6018" s="2">
        <v>5396.4139999999998</v>
      </c>
      <c r="F6018" s="2">
        <v>143.98699999999999</v>
      </c>
      <c r="G6018" s="2">
        <v>2116.69</v>
      </c>
      <c r="H6018" s="2">
        <v>3275.62</v>
      </c>
      <c r="I6018" s="2">
        <v>7.3029999999999999</v>
      </c>
      <c r="J6018" s="2">
        <v>7.2409999999999997</v>
      </c>
      <c r="K6018" s="2"/>
      <c r="L6018" s="2">
        <v>383.09800000000001</v>
      </c>
      <c r="M6018" s="2">
        <v>246.535</v>
      </c>
      <c r="N6018" s="2">
        <v>136.56299999999999</v>
      </c>
      <c r="O6018" s="2">
        <v>451030</v>
      </c>
      <c r="P6018" s="3"/>
      <c r="Q6018" s="3"/>
    </row>
    <row r="6019" spans="1:17" x14ac:dyDescent="0.2">
      <c r="A6019" s="5">
        <v>2018</v>
      </c>
      <c r="B6019" s="4" t="s">
        <v>787</v>
      </c>
      <c r="C6019" s="5" t="s">
        <v>788</v>
      </c>
      <c r="D6019" s="5">
        <v>723.11500000000001</v>
      </c>
      <c r="E6019" s="5">
        <v>6145.9740000000002</v>
      </c>
      <c r="F6019" s="5">
        <v>139.304</v>
      </c>
      <c r="G6019" s="5">
        <v>2660.9589999999998</v>
      </c>
      <c r="H6019" s="5">
        <v>3479.152</v>
      </c>
      <c r="I6019" s="5">
        <v>15.606999999999999</v>
      </c>
      <c r="J6019" s="5">
        <v>5.3230000000000004</v>
      </c>
      <c r="K6019" s="5"/>
      <c r="L6019" s="5">
        <v>363.54300000000001</v>
      </c>
      <c r="M6019" s="5">
        <v>-68.974999999999994</v>
      </c>
      <c r="N6019" s="5">
        <v>432.51799999999997</v>
      </c>
      <c r="O6019" s="5">
        <v>451030</v>
      </c>
      <c r="P6019" s="3"/>
      <c r="Q6019" s="3"/>
    </row>
    <row r="6020" spans="1:17" x14ac:dyDescent="0.2">
      <c r="A6020" s="2">
        <v>2019</v>
      </c>
      <c r="B6020" s="1" t="s">
        <v>787</v>
      </c>
      <c r="C6020" s="2" t="s">
        <v>788</v>
      </c>
      <c r="D6020" s="2">
        <v>729.77099999999996</v>
      </c>
      <c r="E6020" s="2">
        <v>6405.16</v>
      </c>
      <c r="F6020" s="2">
        <v>137.70699999999999</v>
      </c>
      <c r="G6020" s="2">
        <v>2316.2840000000001</v>
      </c>
      <c r="H6020" s="2">
        <v>4083.0129999999999</v>
      </c>
      <c r="I6020" s="2">
        <v>11.659000000000001</v>
      </c>
      <c r="J6020" s="2">
        <v>6.859</v>
      </c>
      <c r="K6020" s="2"/>
      <c r="L6020" s="2">
        <v>545.50599999999997</v>
      </c>
      <c r="M6020" s="2">
        <v>13.138999999999999</v>
      </c>
      <c r="N6020" s="2">
        <v>532.36699999999996</v>
      </c>
      <c r="O6020" s="2">
        <v>451030</v>
      </c>
      <c r="P6020" s="3"/>
      <c r="Q6020" s="3"/>
    </row>
    <row r="6021" spans="1:17" x14ac:dyDescent="0.2">
      <c r="A6021" s="5">
        <v>2004</v>
      </c>
      <c r="B6021" s="4" t="s">
        <v>789</v>
      </c>
      <c r="C6021" s="5" t="s">
        <v>790</v>
      </c>
      <c r="D6021" s="5">
        <v>373</v>
      </c>
      <c r="E6021" s="5">
        <v>36962</v>
      </c>
      <c r="F6021" s="5"/>
      <c r="G6021" s="5">
        <v>26123</v>
      </c>
      <c r="H6021" s="5">
        <v>10839</v>
      </c>
      <c r="I6021" s="5">
        <v>667</v>
      </c>
      <c r="J6021" s="5">
        <v>27</v>
      </c>
      <c r="K6021" s="5"/>
      <c r="L6021" s="5">
        <v>2149</v>
      </c>
      <c r="M6021" s="5">
        <v>587</v>
      </c>
      <c r="N6021" s="5">
        <v>1562</v>
      </c>
      <c r="O6021" s="5">
        <v>551010</v>
      </c>
      <c r="P6021" s="3"/>
      <c r="Q6021" s="3"/>
    </row>
    <row r="6022" spans="1:17" x14ac:dyDescent="0.2">
      <c r="A6022" s="2">
        <v>2005</v>
      </c>
      <c r="B6022" s="1" t="s">
        <v>789</v>
      </c>
      <c r="C6022" s="2" t="s">
        <v>790</v>
      </c>
      <c r="D6022" s="2">
        <v>202</v>
      </c>
      <c r="E6022" s="2">
        <v>39877</v>
      </c>
      <c r="F6022" s="2"/>
      <c r="G6022" s="2">
        <v>28592</v>
      </c>
      <c r="H6022" s="2">
        <v>11285</v>
      </c>
      <c r="I6022" s="2">
        <v>747</v>
      </c>
      <c r="J6022" s="2">
        <v>36</v>
      </c>
      <c r="K6022" s="2"/>
      <c r="L6022" s="2">
        <v>2216</v>
      </c>
      <c r="M6022" s="2">
        <v>595</v>
      </c>
      <c r="N6022" s="2">
        <v>1621</v>
      </c>
      <c r="O6022" s="2">
        <v>551010</v>
      </c>
      <c r="P6022" s="3"/>
      <c r="Q6022" s="3"/>
    </row>
    <row r="6023" spans="1:17" x14ac:dyDescent="0.2">
      <c r="A6023" s="5">
        <v>2006</v>
      </c>
      <c r="B6023" s="4" t="s">
        <v>789</v>
      </c>
      <c r="C6023" s="5" t="s">
        <v>790</v>
      </c>
      <c r="D6023" s="5">
        <v>167</v>
      </c>
      <c r="E6023" s="5">
        <v>42858</v>
      </c>
      <c r="F6023" s="5"/>
      <c r="G6023" s="5">
        <v>30743</v>
      </c>
      <c r="H6023" s="5">
        <v>12115</v>
      </c>
      <c r="I6023" s="5">
        <v>866</v>
      </c>
      <c r="J6023" s="5">
        <v>41</v>
      </c>
      <c r="K6023" s="5"/>
      <c r="L6023" s="5">
        <v>2389</v>
      </c>
      <c r="M6023" s="5">
        <v>781</v>
      </c>
      <c r="N6023" s="5">
        <v>1607</v>
      </c>
      <c r="O6023" s="5">
        <v>551010</v>
      </c>
      <c r="P6023" s="3"/>
      <c r="Q6023" s="3"/>
    </row>
    <row r="6024" spans="1:17" x14ac:dyDescent="0.2">
      <c r="A6024" s="2">
        <v>2007</v>
      </c>
      <c r="B6024" s="1" t="s">
        <v>789</v>
      </c>
      <c r="C6024" s="2" t="s">
        <v>790</v>
      </c>
      <c r="D6024" s="2">
        <v>269</v>
      </c>
      <c r="E6024" s="2">
        <v>45789</v>
      </c>
      <c r="F6024" s="2"/>
      <c r="G6024" s="2">
        <v>32324</v>
      </c>
      <c r="H6024" s="2">
        <v>13465</v>
      </c>
      <c r="I6024" s="2">
        <v>886</v>
      </c>
      <c r="J6024" s="2">
        <v>45</v>
      </c>
      <c r="K6024" s="2"/>
      <c r="L6024" s="2">
        <v>2617</v>
      </c>
      <c r="M6024" s="2">
        <v>835</v>
      </c>
      <c r="N6024" s="2">
        <v>1782</v>
      </c>
      <c r="O6024" s="2">
        <v>551010</v>
      </c>
      <c r="P6024" s="3"/>
      <c r="Q6024" s="3"/>
    </row>
    <row r="6025" spans="1:17" x14ac:dyDescent="0.2">
      <c r="A6025" s="5">
        <v>2008</v>
      </c>
      <c r="B6025" s="4" t="s">
        <v>789</v>
      </c>
      <c r="C6025" s="5" t="s">
        <v>790</v>
      </c>
      <c r="D6025" s="5">
        <v>520</v>
      </c>
      <c r="E6025" s="5">
        <v>48347</v>
      </c>
      <c r="F6025" s="5"/>
      <c r="G6025" s="5">
        <v>33989</v>
      </c>
      <c r="H6025" s="5">
        <v>14358</v>
      </c>
      <c r="I6025" s="5">
        <v>866</v>
      </c>
      <c r="J6025" s="5">
        <v>33</v>
      </c>
      <c r="K6025" s="5"/>
      <c r="L6025" s="5">
        <v>2722</v>
      </c>
      <c r="M6025" s="5">
        <v>915</v>
      </c>
      <c r="N6025" s="5">
        <v>1807</v>
      </c>
      <c r="O6025" s="5">
        <v>551010</v>
      </c>
      <c r="P6025" s="3"/>
      <c r="Q6025" s="3"/>
    </row>
    <row r="6026" spans="1:17" x14ac:dyDescent="0.2">
      <c r="A6026" s="2">
        <v>2009</v>
      </c>
      <c r="B6026" s="1" t="s">
        <v>789</v>
      </c>
      <c r="C6026" s="2" t="s">
        <v>790</v>
      </c>
      <c r="D6026" s="2">
        <v>733</v>
      </c>
      <c r="E6026" s="2">
        <v>52046</v>
      </c>
      <c r="F6026" s="2"/>
      <c r="G6026" s="2">
        <v>36086</v>
      </c>
      <c r="H6026" s="2">
        <v>15960</v>
      </c>
      <c r="I6026" s="2">
        <v>905</v>
      </c>
      <c r="J6026" s="2">
        <v>23</v>
      </c>
      <c r="K6026" s="2"/>
      <c r="L6026" s="2">
        <v>2604</v>
      </c>
      <c r="M6026" s="2">
        <v>896</v>
      </c>
      <c r="N6026" s="2">
        <v>1708</v>
      </c>
      <c r="O6026" s="2">
        <v>551010</v>
      </c>
      <c r="P6026" s="3"/>
      <c r="Q6026" s="3"/>
    </row>
    <row r="6027" spans="1:17" x14ac:dyDescent="0.2">
      <c r="A6027" s="5">
        <v>2010</v>
      </c>
      <c r="B6027" s="4" t="s">
        <v>789</v>
      </c>
      <c r="C6027" s="5" t="s">
        <v>790</v>
      </c>
      <c r="D6027" s="5">
        <v>515</v>
      </c>
      <c r="E6027" s="5">
        <v>55032</v>
      </c>
      <c r="F6027" s="5"/>
      <c r="G6027" s="5">
        <v>37748</v>
      </c>
      <c r="H6027" s="5">
        <v>17284</v>
      </c>
      <c r="I6027" s="5">
        <v>895</v>
      </c>
      <c r="J6027" s="5">
        <v>24</v>
      </c>
      <c r="K6027" s="5"/>
      <c r="L6027" s="5">
        <v>3066</v>
      </c>
      <c r="M6027" s="5">
        <v>1026</v>
      </c>
      <c r="N6027" s="5">
        <v>2040</v>
      </c>
      <c r="O6027" s="5">
        <v>551010</v>
      </c>
      <c r="P6027" s="3"/>
      <c r="Q6027" s="3"/>
    </row>
    <row r="6028" spans="1:17" x14ac:dyDescent="0.2">
      <c r="A6028" s="2">
        <v>2011</v>
      </c>
      <c r="B6028" s="1" t="s">
        <v>789</v>
      </c>
      <c r="C6028" s="2" t="s">
        <v>790</v>
      </c>
      <c r="D6028" s="2">
        <v>1323</v>
      </c>
      <c r="E6028" s="2">
        <v>59267</v>
      </c>
      <c r="F6028" s="2"/>
      <c r="G6028" s="2">
        <v>40607</v>
      </c>
      <c r="H6028" s="2">
        <v>18660</v>
      </c>
      <c r="I6028" s="2">
        <v>857</v>
      </c>
      <c r="J6028" s="2">
        <v>21</v>
      </c>
      <c r="K6028" s="2"/>
      <c r="L6028" s="2">
        <v>3487</v>
      </c>
      <c r="M6028" s="2">
        <v>1219</v>
      </c>
      <c r="N6028" s="2">
        <v>2268</v>
      </c>
      <c r="O6028" s="2">
        <v>551010</v>
      </c>
      <c r="P6028" s="3"/>
      <c r="Q6028" s="3"/>
    </row>
    <row r="6029" spans="1:17" x14ac:dyDescent="0.2">
      <c r="A6029" s="5">
        <v>2012</v>
      </c>
      <c r="B6029" s="4" t="s">
        <v>789</v>
      </c>
      <c r="C6029" s="5" t="s">
        <v>790</v>
      </c>
      <c r="D6029" s="5">
        <v>635</v>
      </c>
      <c r="E6029" s="5">
        <v>63149</v>
      </c>
      <c r="F6029" s="5"/>
      <c r="G6029" s="5">
        <v>43770</v>
      </c>
      <c r="H6029" s="5">
        <v>19379</v>
      </c>
      <c r="I6029" s="5">
        <v>859</v>
      </c>
      <c r="J6029" s="5">
        <v>40</v>
      </c>
      <c r="K6029" s="5"/>
      <c r="L6029" s="5">
        <v>3749</v>
      </c>
      <c r="M6029" s="5">
        <v>1334</v>
      </c>
      <c r="N6029" s="5">
        <v>2415</v>
      </c>
      <c r="O6029" s="5">
        <v>551010</v>
      </c>
      <c r="P6029" s="3"/>
      <c r="Q6029" s="3"/>
    </row>
    <row r="6030" spans="1:17" x14ac:dyDescent="0.2">
      <c r="A6030" s="2">
        <v>2013</v>
      </c>
      <c r="B6030" s="1" t="s">
        <v>789</v>
      </c>
      <c r="C6030" s="2" t="s">
        <v>790</v>
      </c>
      <c r="D6030" s="2">
        <v>659</v>
      </c>
      <c r="E6030" s="2">
        <v>64546</v>
      </c>
      <c r="F6030" s="2"/>
      <c r="G6030" s="2">
        <v>44407</v>
      </c>
      <c r="H6030" s="2">
        <v>20139</v>
      </c>
      <c r="I6030" s="2">
        <v>824</v>
      </c>
      <c r="J6030" s="2">
        <v>19</v>
      </c>
      <c r="K6030" s="2"/>
      <c r="L6030" s="2">
        <v>2559</v>
      </c>
      <c r="M6030" s="2">
        <v>849</v>
      </c>
      <c r="N6030" s="2">
        <v>1710</v>
      </c>
      <c r="O6030" s="2">
        <v>551010</v>
      </c>
      <c r="P6030" s="3"/>
      <c r="Q6030" s="3"/>
    </row>
    <row r="6031" spans="1:17" x14ac:dyDescent="0.2">
      <c r="A6031" s="5">
        <v>2014</v>
      </c>
      <c r="B6031" s="4" t="s">
        <v>789</v>
      </c>
      <c r="C6031" s="5" t="s">
        <v>790</v>
      </c>
      <c r="D6031" s="5">
        <v>710</v>
      </c>
      <c r="E6031" s="5">
        <v>70923</v>
      </c>
      <c r="F6031" s="5"/>
      <c r="G6031" s="5">
        <v>49583</v>
      </c>
      <c r="H6031" s="5">
        <v>21301</v>
      </c>
      <c r="I6031" s="5">
        <v>835</v>
      </c>
      <c r="J6031" s="5">
        <v>19</v>
      </c>
      <c r="K6031" s="5"/>
      <c r="L6031" s="5">
        <v>3008</v>
      </c>
      <c r="M6031" s="5">
        <v>977</v>
      </c>
      <c r="N6031" s="5">
        <v>2031</v>
      </c>
      <c r="O6031" s="5">
        <v>551010</v>
      </c>
      <c r="P6031" s="3"/>
      <c r="Q6031" s="3"/>
    </row>
    <row r="6032" spans="1:17" x14ac:dyDescent="0.2">
      <c r="A6032" s="2">
        <v>2015</v>
      </c>
      <c r="B6032" s="1" t="s">
        <v>789</v>
      </c>
      <c r="C6032" s="2" t="s">
        <v>790</v>
      </c>
      <c r="D6032" s="2">
        <v>1404</v>
      </c>
      <c r="E6032" s="2">
        <v>78318</v>
      </c>
      <c r="F6032" s="2"/>
      <c r="G6032" s="2">
        <v>56175</v>
      </c>
      <c r="H6032" s="2">
        <v>22100</v>
      </c>
      <c r="I6032" s="2">
        <v>840</v>
      </c>
      <c r="J6032" s="2">
        <v>23</v>
      </c>
      <c r="K6032" s="2">
        <v>14</v>
      </c>
      <c r="L6032" s="2">
        <v>3629</v>
      </c>
      <c r="M6032" s="2">
        <v>1194</v>
      </c>
      <c r="N6032" s="2">
        <v>2421</v>
      </c>
      <c r="O6032" s="2">
        <v>551010</v>
      </c>
      <c r="P6032" s="3"/>
      <c r="Q6032" s="3"/>
    </row>
    <row r="6033" spans="1:17" x14ac:dyDescent="0.2">
      <c r="A6033" s="5">
        <v>2016</v>
      </c>
      <c r="B6033" s="4" t="s">
        <v>789</v>
      </c>
      <c r="C6033" s="5" t="s">
        <v>790</v>
      </c>
      <c r="D6033" s="5">
        <v>1975</v>
      </c>
      <c r="E6033" s="5">
        <v>109697</v>
      </c>
      <c r="F6033" s="5"/>
      <c r="G6033" s="5">
        <v>82803</v>
      </c>
      <c r="H6033" s="5">
        <v>25485</v>
      </c>
      <c r="I6033" s="5">
        <v>1317</v>
      </c>
      <c r="J6033" s="5">
        <v>20</v>
      </c>
      <c r="K6033" s="5">
        <v>36</v>
      </c>
      <c r="L6033" s="5">
        <v>3480</v>
      </c>
      <c r="M6033" s="5">
        <v>951</v>
      </c>
      <c r="N6033" s="5">
        <v>2493</v>
      </c>
      <c r="O6033" s="5">
        <v>551010</v>
      </c>
      <c r="P6033" s="3"/>
      <c r="Q6033" s="3"/>
    </row>
    <row r="6034" spans="1:17" x14ac:dyDescent="0.2">
      <c r="A6034" s="2">
        <v>2017</v>
      </c>
      <c r="B6034" s="1" t="s">
        <v>789</v>
      </c>
      <c r="C6034" s="2" t="s">
        <v>790</v>
      </c>
      <c r="D6034" s="2">
        <v>2130</v>
      </c>
      <c r="E6034" s="2">
        <v>111005</v>
      </c>
      <c r="F6034" s="2"/>
      <c r="G6034" s="2">
        <v>85153</v>
      </c>
      <c r="H6034" s="2">
        <v>24491</v>
      </c>
      <c r="I6034" s="2">
        <v>1783</v>
      </c>
      <c r="J6034" s="2">
        <v>26</v>
      </c>
      <c r="K6034" s="2">
        <v>46</v>
      </c>
      <c r="L6034" s="2">
        <v>1068</v>
      </c>
      <c r="M6034" s="2">
        <v>142</v>
      </c>
      <c r="N6034" s="2">
        <v>880</v>
      </c>
      <c r="O6034" s="2">
        <v>551010</v>
      </c>
      <c r="P6034" s="3"/>
      <c r="Q6034" s="3"/>
    </row>
    <row r="6035" spans="1:17" x14ac:dyDescent="0.2">
      <c r="A6035" s="5">
        <v>2018</v>
      </c>
      <c r="B6035" s="4" t="s">
        <v>789</v>
      </c>
      <c r="C6035" s="5" t="s">
        <v>790</v>
      </c>
      <c r="D6035" s="5">
        <v>1396</v>
      </c>
      <c r="E6035" s="5">
        <v>116914</v>
      </c>
      <c r="F6035" s="5"/>
      <c r="G6035" s="5">
        <v>87584</v>
      </c>
      <c r="H6035" s="5">
        <v>25014</v>
      </c>
      <c r="I6035" s="5">
        <v>1914</v>
      </c>
      <c r="J6035" s="5">
        <v>38</v>
      </c>
      <c r="K6035" s="5">
        <v>58</v>
      </c>
      <c r="L6035" s="5">
        <v>2749</v>
      </c>
      <c r="M6035" s="5">
        <v>449</v>
      </c>
      <c r="N6035" s="5">
        <v>2242</v>
      </c>
      <c r="O6035" s="5">
        <v>551010</v>
      </c>
      <c r="P6035" s="3"/>
      <c r="Q6035" s="3"/>
    </row>
    <row r="6036" spans="1:17" x14ac:dyDescent="0.2">
      <c r="A6036" s="2">
        <v>2019</v>
      </c>
      <c r="B6036" s="1" t="s">
        <v>789</v>
      </c>
      <c r="C6036" s="2" t="s">
        <v>790</v>
      </c>
      <c r="D6036" s="2">
        <v>1975</v>
      </c>
      <c r="E6036" s="2">
        <v>118700</v>
      </c>
      <c r="F6036" s="2"/>
      <c r="G6036" s="2">
        <v>86650</v>
      </c>
      <c r="H6036" s="2">
        <v>27796</v>
      </c>
      <c r="I6036" s="2">
        <v>1810</v>
      </c>
      <c r="J6036" s="2">
        <v>60</v>
      </c>
      <c r="K6036" s="2">
        <v>-10</v>
      </c>
      <c r="L6036" s="2">
        <v>6542</v>
      </c>
      <c r="M6036" s="2">
        <v>1798</v>
      </c>
      <c r="N6036" s="2">
        <v>4754</v>
      </c>
      <c r="O6036" s="2">
        <v>551010</v>
      </c>
      <c r="P6036" s="3"/>
      <c r="Q6036" s="3"/>
    </row>
    <row r="6037" spans="1:17" x14ac:dyDescent="0.2">
      <c r="A6037" s="5">
        <v>2004</v>
      </c>
      <c r="B6037" s="4" t="s">
        <v>791</v>
      </c>
      <c r="C6037" s="5" t="s">
        <v>792</v>
      </c>
      <c r="D6037" s="5">
        <v>520.08399999999995</v>
      </c>
      <c r="E6037" s="5">
        <v>22070.019</v>
      </c>
      <c r="F6037" s="5">
        <v>14586.393</v>
      </c>
      <c r="G6037" s="5">
        <v>16049.369000000001</v>
      </c>
      <c r="H6037" s="5">
        <v>4642.6059999999998</v>
      </c>
      <c r="I6037" s="5">
        <v>676.702</v>
      </c>
      <c r="J6037" s="5">
        <v>0</v>
      </c>
      <c r="K6037" s="5">
        <v>116.554</v>
      </c>
      <c r="L6037" s="5">
        <v>471.86200000000002</v>
      </c>
      <c r="M6037" s="5">
        <v>11.77</v>
      </c>
      <c r="N6037" s="5">
        <v>342.99299999999999</v>
      </c>
      <c r="O6037" s="5">
        <v>601010</v>
      </c>
      <c r="P6037" s="3"/>
      <c r="Q6037" s="3"/>
    </row>
    <row r="6038" spans="1:17" x14ac:dyDescent="0.2">
      <c r="A6038" s="2">
        <v>2005</v>
      </c>
      <c r="B6038" s="1" t="s">
        <v>791</v>
      </c>
      <c r="C6038" s="2" t="s">
        <v>792</v>
      </c>
      <c r="D6038" s="2">
        <v>337.048</v>
      </c>
      <c r="E6038" s="2">
        <v>21131.039000000001</v>
      </c>
      <c r="F6038" s="2">
        <v>14106.117</v>
      </c>
      <c r="G6038" s="2">
        <v>15556.450999999999</v>
      </c>
      <c r="H6038" s="2">
        <v>4307.2960000000003</v>
      </c>
      <c r="I6038" s="2">
        <v>813.52499999999998</v>
      </c>
      <c r="J6038" s="2">
        <v>0</v>
      </c>
      <c r="K6038" s="2">
        <v>150.50899999999999</v>
      </c>
      <c r="L6038" s="2">
        <v>487.3</v>
      </c>
      <c r="M6038" s="2">
        <v>16.228999999999999</v>
      </c>
      <c r="N6038" s="2">
        <v>475.74900000000002</v>
      </c>
      <c r="O6038" s="2">
        <v>601010</v>
      </c>
      <c r="P6038" s="3"/>
      <c r="Q6038" s="3"/>
    </row>
    <row r="6039" spans="1:17" x14ac:dyDescent="0.2">
      <c r="A6039" s="5">
        <v>2006</v>
      </c>
      <c r="B6039" s="4" t="s">
        <v>791</v>
      </c>
      <c r="C6039" s="5" t="s">
        <v>792</v>
      </c>
      <c r="D6039" s="5">
        <v>929.36</v>
      </c>
      <c r="E6039" s="5">
        <v>22084.455000000002</v>
      </c>
      <c r="F6039" s="5">
        <v>15394.489</v>
      </c>
      <c r="G6039" s="5">
        <v>16909.517</v>
      </c>
      <c r="H6039" s="5">
        <v>3979.6419999999998</v>
      </c>
      <c r="I6039" s="5">
        <v>851.97299999999996</v>
      </c>
      <c r="J6039" s="5">
        <v>0</v>
      </c>
      <c r="K6039" s="5">
        <v>167.16399999999999</v>
      </c>
      <c r="L6039" s="5">
        <v>741.97699999999998</v>
      </c>
      <c r="M6039" s="5">
        <v>11.37</v>
      </c>
      <c r="N6039" s="5">
        <v>563.84</v>
      </c>
      <c r="O6039" s="5">
        <v>601010</v>
      </c>
      <c r="P6039" s="3"/>
      <c r="Q6039" s="3"/>
    </row>
    <row r="6040" spans="1:17" x14ac:dyDescent="0.2">
      <c r="A6040" s="2">
        <v>2007</v>
      </c>
      <c r="B6040" s="1" t="s">
        <v>791</v>
      </c>
      <c r="C6040" s="2" t="s">
        <v>792</v>
      </c>
      <c r="D6040" s="2">
        <v>501.98200000000003</v>
      </c>
      <c r="E6040" s="2">
        <v>23605.662</v>
      </c>
      <c r="F6040" s="2">
        <v>17218.673999999999</v>
      </c>
      <c r="G6040" s="2">
        <v>19003.16</v>
      </c>
      <c r="H6040" s="2">
        <v>3563.3829999999998</v>
      </c>
      <c r="I6040" s="2">
        <v>981.64499999999998</v>
      </c>
      <c r="J6040" s="2">
        <v>0</v>
      </c>
      <c r="K6040" s="2">
        <v>156.334</v>
      </c>
      <c r="L6040" s="2">
        <v>664.31600000000003</v>
      </c>
      <c r="M6040" s="2">
        <v>-11.321999999999999</v>
      </c>
      <c r="N6040" s="2">
        <v>491.23899999999998</v>
      </c>
      <c r="O6040" s="2">
        <v>601010</v>
      </c>
      <c r="P6040" s="3"/>
      <c r="Q6040" s="3"/>
    </row>
    <row r="6041" spans="1:17" x14ac:dyDescent="0.2">
      <c r="A6041" s="5">
        <v>2008</v>
      </c>
      <c r="B6041" s="4" t="s">
        <v>791</v>
      </c>
      <c r="C6041" s="5" t="s">
        <v>792</v>
      </c>
      <c r="D6041" s="5">
        <v>773.54399999999998</v>
      </c>
      <c r="E6041" s="5">
        <v>23422.749</v>
      </c>
      <c r="F6041" s="5">
        <v>18042.531999999999</v>
      </c>
      <c r="G6041" s="5">
        <v>19664.661</v>
      </c>
      <c r="H6041" s="5">
        <v>2992.511</v>
      </c>
      <c r="I6041" s="5">
        <v>974.98699999999997</v>
      </c>
      <c r="J6041" s="5">
        <v>0</v>
      </c>
      <c r="K6041" s="5">
        <v>135.899</v>
      </c>
      <c r="L6041" s="5">
        <v>603.14099999999996</v>
      </c>
      <c r="M6041" s="5">
        <v>3.581</v>
      </c>
      <c r="N6041" s="5">
        <v>463.63600000000002</v>
      </c>
      <c r="O6041" s="5">
        <v>601010</v>
      </c>
      <c r="P6041" s="3"/>
      <c r="Q6041" s="3"/>
    </row>
    <row r="6042" spans="1:17" x14ac:dyDescent="0.2">
      <c r="A6042" s="2">
        <v>2009</v>
      </c>
      <c r="B6042" s="1" t="s">
        <v>791</v>
      </c>
      <c r="C6042" s="2" t="s">
        <v>792</v>
      </c>
      <c r="D6042" s="2">
        <v>3957.7179999999998</v>
      </c>
      <c r="E6042" s="2">
        <v>25948.266</v>
      </c>
      <c r="F6042" s="2">
        <v>18630.302</v>
      </c>
      <c r="G6042" s="2">
        <v>20234.931</v>
      </c>
      <c r="H6042" s="2">
        <v>4862.6949999999997</v>
      </c>
      <c r="I6042" s="2">
        <v>1006.567</v>
      </c>
      <c r="J6042" s="2">
        <v>0</v>
      </c>
      <c r="K6042" s="2">
        <v>77.855000000000004</v>
      </c>
      <c r="L6042" s="2">
        <v>382.04199999999997</v>
      </c>
      <c r="M6042" s="2">
        <v>-5.22</v>
      </c>
      <c r="N6042" s="2">
        <v>309.40699999999998</v>
      </c>
      <c r="O6042" s="2">
        <v>601010</v>
      </c>
      <c r="P6042" s="3"/>
      <c r="Q6042" s="3"/>
    </row>
    <row r="6043" spans="1:17" x14ac:dyDescent="0.2">
      <c r="A6043" s="5">
        <v>2010</v>
      </c>
      <c r="B6043" s="4" t="s">
        <v>791</v>
      </c>
      <c r="C6043" s="5" t="s">
        <v>792</v>
      </c>
      <c r="D6043" s="5">
        <v>796.71799999999996</v>
      </c>
      <c r="E6043" s="5">
        <v>24857.429</v>
      </c>
      <c r="F6043" s="5">
        <v>17473.759999999998</v>
      </c>
      <c r="G6043" s="5">
        <v>19138.207999999999</v>
      </c>
      <c r="H6043" s="5">
        <v>4830.78</v>
      </c>
      <c r="I6043" s="5">
        <v>1030.806</v>
      </c>
      <c r="J6043" s="5">
        <v>0</v>
      </c>
      <c r="K6043" s="5">
        <v>136.476</v>
      </c>
      <c r="L6043" s="5">
        <v>755.24800000000005</v>
      </c>
      <c r="M6043" s="5">
        <v>1.734</v>
      </c>
      <c r="N6043" s="5">
        <v>617.03800000000001</v>
      </c>
      <c r="O6043" s="5">
        <v>601010</v>
      </c>
      <c r="P6043" s="3"/>
      <c r="Q6043" s="3"/>
    </row>
    <row r="6044" spans="1:17" x14ac:dyDescent="0.2">
      <c r="A6044" s="2">
        <v>2011</v>
      </c>
      <c r="B6044" s="1" t="s">
        <v>791</v>
      </c>
      <c r="C6044" s="2" t="s">
        <v>792</v>
      </c>
      <c r="D6044" s="2">
        <v>798.65</v>
      </c>
      <c r="E6044" s="2">
        <v>26216.924999999999</v>
      </c>
      <c r="F6044" s="2">
        <v>18446.439999999999</v>
      </c>
      <c r="G6044" s="2">
        <v>20404.691999999999</v>
      </c>
      <c r="H6044" s="2">
        <v>4649.6660000000002</v>
      </c>
      <c r="I6044" s="2">
        <v>989.34100000000001</v>
      </c>
      <c r="J6044" s="2">
        <v>0</v>
      </c>
      <c r="K6044" s="2">
        <v>221.101</v>
      </c>
      <c r="L6044" s="2">
        <v>1249.4829999999999</v>
      </c>
      <c r="M6044" s="2">
        <v>3.5830000000000002</v>
      </c>
      <c r="N6044" s="2">
        <v>1024.799</v>
      </c>
      <c r="O6044" s="2">
        <v>601010</v>
      </c>
      <c r="P6044" s="3"/>
      <c r="Q6044" s="3"/>
    </row>
    <row r="6045" spans="1:17" x14ac:dyDescent="0.2">
      <c r="A6045" s="5">
        <v>2012</v>
      </c>
      <c r="B6045" s="4" t="s">
        <v>791</v>
      </c>
      <c r="C6045" s="5" t="s">
        <v>792</v>
      </c>
      <c r="D6045" s="5">
        <v>1184.518</v>
      </c>
      <c r="E6045" s="5">
        <v>32586.606</v>
      </c>
      <c r="F6045" s="5">
        <v>23113.007000000001</v>
      </c>
      <c r="G6045" s="5">
        <v>25515.510999999999</v>
      </c>
      <c r="H6045" s="5">
        <v>5910.6030000000001</v>
      </c>
      <c r="I6045" s="5">
        <v>1148.17</v>
      </c>
      <c r="J6045" s="5">
        <v>0</v>
      </c>
      <c r="K6045" s="5">
        <v>285.13600000000002</v>
      </c>
      <c r="L6045" s="5">
        <v>1735.5119999999999</v>
      </c>
      <c r="M6045" s="5">
        <v>15.88</v>
      </c>
      <c r="N6045" s="5">
        <v>1434.4960000000001</v>
      </c>
      <c r="O6045" s="5">
        <v>601010</v>
      </c>
      <c r="P6045" s="3"/>
      <c r="Q6045" s="3"/>
    </row>
    <row r="6046" spans="1:17" x14ac:dyDescent="0.2">
      <c r="A6046" s="2">
        <v>2013</v>
      </c>
      <c r="B6046" s="1" t="s">
        <v>791</v>
      </c>
      <c r="C6046" s="2" t="s">
        <v>792</v>
      </c>
      <c r="D6046" s="2">
        <v>1716.8630000000001</v>
      </c>
      <c r="E6046" s="2">
        <v>33324.574000000001</v>
      </c>
      <c r="F6046" s="2">
        <v>23588.530999999999</v>
      </c>
      <c r="G6046" s="2">
        <v>26311.456999999999</v>
      </c>
      <c r="H6046" s="2">
        <v>5849.4059999999999</v>
      </c>
      <c r="I6046" s="2">
        <v>1153.7429999999999</v>
      </c>
      <c r="J6046" s="2">
        <v>0</v>
      </c>
      <c r="K6046" s="2">
        <v>231.94900000000001</v>
      </c>
      <c r="L6046" s="2">
        <v>1591.3240000000001</v>
      </c>
      <c r="M6046" s="2">
        <v>39.734000000000002</v>
      </c>
      <c r="N6046" s="2">
        <v>1319.6410000000001</v>
      </c>
      <c r="O6046" s="2">
        <v>601010</v>
      </c>
      <c r="P6046" s="3"/>
      <c r="Q6046" s="3"/>
    </row>
    <row r="6047" spans="1:17" x14ac:dyDescent="0.2">
      <c r="A6047" s="5">
        <v>2014</v>
      </c>
      <c r="B6047" s="4" t="s">
        <v>791</v>
      </c>
      <c r="C6047" s="5" t="s">
        <v>792</v>
      </c>
      <c r="D6047" s="5">
        <v>612.28200000000004</v>
      </c>
      <c r="E6047" s="5">
        <v>29532.33</v>
      </c>
      <c r="F6047" s="5">
        <v>20852.992999999999</v>
      </c>
      <c r="G6047" s="5">
        <v>23555.288</v>
      </c>
      <c r="H6047" s="5">
        <v>5093.1769999999997</v>
      </c>
      <c r="I6047" s="5">
        <v>1009.101</v>
      </c>
      <c r="J6047" s="5">
        <v>0</v>
      </c>
      <c r="K6047" s="5">
        <v>233.15700000000001</v>
      </c>
      <c r="L6047" s="5">
        <v>1650.25</v>
      </c>
      <c r="M6047" s="5">
        <v>28.085000000000001</v>
      </c>
      <c r="N6047" s="5">
        <v>1408.588</v>
      </c>
      <c r="O6047" s="5">
        <v>601010</v>
      </c>
      <c r="P6047" s="3"/>
      <c r="Q6047" s="3"/>
    </row>
    <row r="6048" spans="1:17" x14ac:dyDescent="0.2">
      <c r="A6048" s="2">
        <v>2015</v>
      </c>
      <c r="B6048" s="1" t="s">
        <v>791</v>
      </c>
      <c r="C6048" s="2" t="s">
        <v>792</v>
      </c>
      <c r="D6048" s="2">
        <v>701.13400000000001</v>
      </c>
      <c r="E6048" s="2">
        <v>30650.672999999999</v>
      </c>
      <c r="F6048" s="2">
        <v>22502.172999999999</v>
      </c>
      <c r="G6048" s="2">
        <v>25408.767</v>
      </c>
      <c r="H6048" s="2">
        <v>4471.4639999999999</v>
      </c>
      <c r="I6048" s="2">
        <v>956.36099999999999</v>
      </c>
      <c r="J6048" s="2">
        <v>0</v>
      </c>
      <c r="K6048" s="2">
        <v>311.65499999999997</v>
      </c>
      <c r="L6048" s="2">
        <v>2159.5450000000001</v>
      </c>
      <c r="M6048" s="2">
        <v>20.170000000000002</v>
      </c>
      <c r="N6048" s="2">
        <v>1827.72</v>
      </c>
      <c r="O6048" s="2">
        <v>601010</v>
      </c>
      <c r="P6048" s="3"/>
      <c r="Q6048" s="3"/>
    </row>
    <row r="6049" spans="1:17" x14ac:dyDescent="0.2">
      <c r="A6049" s="5">
        <v>2016</v>
      </c>
      <c r="B6049" s="4" t="s">
        <v>791</v>
      </c>
      <c r="C6049" s="5" t="s">
        <v>792</v>
      </c>
      <c r="D6049" s="5">
        <v>560.05899999999997</v>
      </c>
      <c r="E6049" s="5">
        <v>31103.578000000001</v>
      </c>
      <c r="F6049" s="5">
        <v>22977.103999999999</v>
      </c>
      <c r="G6049" s="5">
        <v>26005.903999999999</v>
      </c>
      <c r="H6049" s="5">
        <v>4310.4480000000003</v>
      </c>
      <c r="I6049" s="5">
        <v>888.80399999999997</v>
      </c>
      <c r="J6049" s="5">
        <v>0</v>
      </c>
      <c r="K6049" s="5">
        <v>295.81</v>
      </c>
      <c r="L6049" s="5">
        <v>2164.384</v>
      </c>
      <c r="M6049" s="5">
        <v>29.678000000000001</v>
      </c>
      <c r="N6049" s="5">
        <v>1838.896</v>
      </c>
      <c r="O6049" s="5">
        <v>601010</v>
      </c>
      <c r="P6049" s="3"/>
      <c r="Q6049" s="3"/>
    </row>
    <row r="6050" spans="1:17" x14ac:dyDescent="0.2">
      <c r="A6050" s="2">
        <v>2017</v>
      </c>
      <c r="B6050" s="1" t="s">
        <v>791</v>
      </c>
      <c r="C6050" s="2" t="s">
        <v>792</v>
      </c>
      <c r="D6050" s="2">
        <v>1482.309</v>
      </c>
      <c r="E6050" s="2">
        <v>32257.637999999999</v>
      </c>
      <c r="F6050" s="2">
        <v>24632.463</v>
      </c>
      <c r="G6050" s="2">
        <v>27828.394</v>
      </c>
      <c r="H6050" s="2">
        <v>3686.1680000000001</v>
      </c>
      <c r="I6050" s="2">
        <v>834.14700000000005</v>
      </c>
      <c r="J6050" s="2">
        <v>0</v>
      </c>
      <c r="K6050" s="2">
        <v>296.94099999999997</v>
      </c>
      <c r="L6050" s="2">
        <v>2268.2460000000001</v>
      </c>
      <c r="M6050" s="2">
        <v>23.343</v>
      </c>
      <c r="N6050" s="2">
        <v>1947.962</v>
      </c>
      <c r="O6050" s="2">
        <v>601010</v>
      </c>
      <c r="P6050" s="3"/>
      <c r="Q6050" s="3"/>
    </row>
    <row r="6051" spans="1:17" x14ac:dyDescent="0.2">
      <c r="A6051" s="5">
        <v>2018</v>
      </c>
      <c r="B6051" s="4" t="s">
        <v>791</v>
      </c>
      <c r="C6051" s="5" t="s">
        <v>792</v>
      </c>
      <c r="D6051" s="5">
        <v>514.33500000000004</v>
      </c>
      <c r="E6051" s="5">
        <v>30686.223000000002</v>
      </c>
      <c r="F6051" s="5">
        <v>23305.535</v>
      </c>
      <c r="G6051" s="5">
        <v>26659.103999999999</v>
      </c>
      <c r="H6051" s="5">
        <v>3296.681</v>
      </c>
      <c r="I6051" s="5">
        <v>835.79399999999998</v>
      </c>
      <c r="J6051" s="5">
        <v>0</v>
      </c>
      <c r="K6051" s="5">
        <v>382.28500000000003</v>
      </c>
      <c r="L6051" s="5">
        <v>2859.241</v>
      </c>
      <c r="M6051" s="5">
        <v>36.898000000000003</v>
      </c>
      <c r="N6051" s="5">
        <v>2440.058</v>
      </c>
      <c r="O6051" s="5">
        <v>601010</v>
      </c>
      <c r="P6051" s="3"/>
      <c r="Q6051" s="3"/>
    </row>
    <row r="6052" spans="1:17" x14ac:dyDescent="0.2">
      <c r="A6052" s="2">
        <v>2019</v>
      </c>
      <c r="B6052" s="1" t="s">
        <v>791</v>
      </c>
      <c r="C6052" s="2" t="s">
        <v>792</v>
      </c>
      <c r="D6052" s="2">
        <v>669.37300000000005</v>
      </c>
      <c r="E6052" s="2">
        <v>31231.63</v>
      </c>
      <c r="F6052" s="2">
        <v>24680.039000000001</v>
      </c>
      <c r="G6052" s="2">
        <v>28101.319</v>
      </c>
      <c r="H6052" s="2">
        <v>2526.3980000000001</v>
      </c>
      <c r="I6052" s="2">
        <v>822.69500000000005</v>
      </c>
      <c r="J6052" s="2">
        <v>0</v>
      </c>
      <c r="K6052" s="2">
        <v>321.60399999999998</v>
      </c>
      <c r="L6052" s="2">
        <v>2453.2420000000002</v>
      </c>
      <c r="M6052" s="2">
        <v>30.053999999999998</v>
      </c>
      <c r="N6052" s="2">
        <v>2101.5839999999998</v>
      </c>
      <c r="O6052" s="2">
        <v>601010</v>
      </c>
      <c r="P6052" s="3"/>
      <c r="Q6052" s="3"/>
    </row>
    <row r="6053" spans="1:17" x14ac:dyDescent="0.2">
      <c r="A6053" s="5">
        <v>2004</v>
      </c>
      <c r="B6053" s="4" t="s">
        <v>793</v>
      </c>
      <c r="C6053" s="5" t="s">
        <v>794</v>
      </c>
      <c r="D6053" s="5">
        <v>680.62300000000005</v>
      </c>
      <c r="E6053" s="5">
        <v>5862.9889999999996</v>
      </c>
      <c r="F6053" s="5">
        <v>0.51300000000000001</v>
      </c>
      <c r="G6053" s="5">
        <v>2878.4760000000001</v>
      </c>
      <c r="H6053" s="5">
        <v>2984.5129999999999</v>
      </c>
      <c r="I6053" s="5">
        <v>5.7850000000000001</v>
      </c>
      <c r="J6053" s="5">
        <v>0</v>
      </c>
      <c r="K6053" s="5"/>
      <c r="L6053" s="5">
        <v>1168.905</v>
      </c>
      <c r="M6053" s="5">
        <v>412.495</v>
      </c>
      <c r="N6053" s="5">
        <v>755.82299999999998</v>
      </c>
      <c r="O6053" s="5">
        <v>402030</v>
      </c>
      <c r="P6053" s="3"/>
      <c r="Q6053" s="3"/>
    </row>
    <row r="6054" spans="1:17" x14ac:dyDescent="0.2">
      <c r="A6054" s="2">
        <v>2005</v>
      </c>
      <c r="B6054" s="1" t="s">
        <v>793</v>
      </c>
      <c r="C6054" s="2" t="s">
        <v>794</v>
      </c>
      <c r="D6054" s="2">
        <v>748.78700000000003</v>
      </c>
      <c r="E6054" s="2">
        <v>6395.808</v>
      </c>
      <c r="F6054" s="2">
        <v>0.33900000000000002</v>
      </c>
      <c r="G6054" s="2">
        <v>3282.66</v>
      </c>
      <c r="H6054" s="2">
        <v>3113.1480000000001</v>
      </c>
      <c r="I6054" s="2">
        <v>5.202</v>
      </c>
      <c r="J6054" s="2">
        <v>0</v>
      </c>
      <c r="K6054" s="2"/>
      <c r="L6054" s="2">
        <v>1359.962</v>
      </c>
      <c r="M6054" s="2">
        <v>515.65599999999995</v>
      </c>
      <c r="N6054" s="2">
        <v>844.30600000000004</v>
      </c>
      <c r="O6054" s="2">
        <v>402030</v>
      </c>
      <c r="P6054" s="3"/>
      <c r="Q6054" s="3"/>
    </row>
    <row r="6055" spans="1:17" x14ac:dyDescent="0.2">
      <c r="A6055" s="5">
        <v>2006</v>
      </c>
      <c r="B6055" s="4" t="s">
        <v>793</v>
      </c>
      <c r="C6055" s="5" t="s">
        <v>794</v>
      </c>
      <c r="D6055" s="5">
        <v>353.49799999999999</v>
      </c>
      <c r="E6055" s="5">
        <v>6042.89</v>
      </c>
      <c r="F6055" s="5">
        <v>2.681</v>
      </c>
      <c r="G6055" s="5">
        <v>3363.2719999999999</v>
      </c>
      <c r="H6055" s="5">
        <v>2679.6179999999999</v>
      </c>
      <c r="I6055" s="5">
        <v>13.631</v>
      </c>
      <c r="J6055" s="5">
        <v>0</v>
      </c>
      <c r="K6055" s="5"/>
      <c r="L6055" s="5">
        <v>1404.8230000000001</v>
      </c>
      <c r="M6055" s="5">
        <v>522.59199999999998</v>
      </c>
      <c r="N6055" s="5">
        <v>882.23099999999999</v>
      </c>
      <c r="O6055" s="5">
        <v>402030</v>
      </c>
      <c r="P6055" s="3"/>
      <c r="Q6055" s="3"/>
    </row>
    <row r="6056" spans="1:17" x14ac:dyDescent="0.2">
      <c r="A6056" s="2">
        <v>2007</v>
      </c>
      <c r="B6056" s="1" t="s">
        <v>793</v>
      </c>
      <c r="C6056" s="2" t="s">
        <v>794</v>
      </c>
      <c r="D6056" s="2">
        <v>396.096</v>
      </c>
      <c r="E6056" s="2">
        <v>6357.3360000000002</v>
      </c>
      <c r="F6056" s="2">
        <v>1197.4469999999999</v>
      </c>
      <c r="G6056" s="2">
        <v>4750.6859999999997</v>
      </c>
      <c r="H6056" s="2">
        <v>1606.65</v>
      </c>
      <c r="I6056" s="2">
        <v>40.581000000000003</v>
      </c>
      <c r="J6056" s="2"/>
      <c r="K6056" s="2"/>
      <c r="L6056" s="2">
        <v>1622.5319999999999</v>
      </c>
      <c r="M6056" s="2">
        <v>608.97299999999996</v>
      </c>
      <c r="N6056" s="2">
        <v>1013.559</v>
      </c>
      <c r="O6056" s="2">
        <v>402030</v>
      </c>
      <c r="P6056" s="3"/>
      <c r="Q6056" s="3"/>
    </row>
    <row r="6057" spans="1:17" x14ac:dyDescent="0.2">
      <c r="A6057" s="5">
        <v>2008</v>
      </c>
      <c r="B6057" s="4" t="s">
        <v>793</v>
      </c>
      <c r="C6057" s="5" t="s">
        <v>794</v>
      </c>
      <c r="D6057" s="5">
        <v>471.67099999999999</v>
      </c>
      <c r="E6057" s="5">
        <v>6080.1419999999998</v>
      </c>
      <c r="F6057" s="5">
        <v>1197.633</v>
      </c>
      <c r="G6057" s="5">
        <v>4727.2709999999997</v>
      </c>
      <c r="H6057" s="5">
        <v>1282.336</v>
      </c>
      <c r="I6057" s="5">
        <v>75.623999999999995</v>
      </c>
      <c r="J6057" s="5"/>
      <c r="K6057" s="5"/>
      <c r="L6057" s="5">
        <v>1279.1859999999999</v>
      </c>
      <c r="M6057" s="5">
        <v>479.69499999999999</v>
      </c>
      <c r="N6057" s="5">
        <v>799.49099999999999</v>
      </c>
      <c r="O6057" s="5">
        <v>402030</v>
      </c>
      <c r="P6057" s="3"/>
      <c r="Q6057" s="3"/>
    </row>
    <row r="6058" spans="1:17" x14ac:dyDescent="0.2">
      <c r="A6058" s="2">
        <v>2009</v>
      </c>
      <c r="B6058" s="1" t="s">
        <v>793</v>
      </c>
      <c r="C6058" s="2" t="s">
        <v>794</v>
      </c>
      <c r="D6058" s="2">
        <v>1234.529</v>
      </c>
      <c r="E6058" s="2">
        <v>6475.25</v>
      </c>
      <c r="F6058" s="2">
        <v>1197.8130000000001</v>
      </c>
      <c r="G6058" s="2">
        <v>4546.0730000000003</v>
      </c>
      <c r="H6058" s="2">
        <v>1847.287</v>
      </c>
      <c r="I6058" s="2">
        <v>76.867000000000004</v>
      </c>
      <c r="J6058" s="2"/>
      <c r="K6058" s="2">
        <v>19.259</v>
      </c>
      <c r="L6058" s="2">
        <v>1178.8689999999999</v>
      </c>
      <c r="M6058" s="2">
        <v>429.108</v>
      </c>
      <c r="N6058" s="2">
        <v>730.50199999999995</v>
      </c>
      <c r="O6058" s="2">
        <v>402030</v>
      </c>
      <c r="P6058" s="3"/>
      <c r="Q6058" s="3"/>
    </row>
    <row r="6059" spans="1:17" x14ac:dyDescent="0.2">
      <c r="A6059" s="5">
        <v>2010</v>
      </c>
      <c r="B6059" s="4" t="s">
        <v>793</v>
      </c>
      <c r="C6059" s="5" t="s">
        <v>794</v>
      </c>
      <c r="D6059" s="5">
        <v>1547.752</v>
      </c>
      <c r="E6059" s="5">
        <v>7046.5609999999997</v>
      </c>
      <c r="F6059" s="5">
        <v>1198.2650000000001</v>
      </c>
      <c r="G6059" s="5">
        <v>4755.17</v>
      </c>
      <c r="H6059" s="5">
        <v>2210.2959999999998</v>
      </c>
      <c r="I6059" s="5">
        <v>81.643000000000001</v>
      </c>
      <c r="J6059" s="5"/>
      <c r="K6059" s="5">
        <v>23.806000000000001</v>
      </c>
      <c r="L6059" s="5">
        <v>1339.4159999999999</v>
      </c>
      <c r="M6059" s="5">
        <v>487.54700000000003</v>
      </c>
      <c r="N6059" s="5">
        <v>828.06299999999999</v>
      </c>
      <c r="O6059" s="5">
        <v>402030</v>
      </c>
      <c r="P6059" s="3"/>
      <c r="Q6059" s="3"/>
    </row>
    <row r="6060" spans="1:17" x14ac:dyDescent="0.2">
      <c r="A6060" s="2">
        <v>2011</v>
      </c>
      <c r="B6060" s="1" t="s">
        <v>793</v>
      </c>
      <c r="C6060" s="2" t="s">
        <v>794</v>
      </c>
      <c r="D6060" s="2">
        <v>973</v>
      </c>
      <c r="E6060" s="2">
        <v>6427</v>
      </c>
      <c r="F6060" s="2">
        <v>1198</v>
      </c>
      <c r="G6060" s="2">
        <v>4843</v>
      </c>
      <c r="H6060" s="2">
        <v>1508</v>
      </c>
      <c r="I6060" s="2">
        <v>75</v>
      </c>
      <c r="J6060" s="2"/>
      <c r="K6060" s="2">
        <v>23</v>
      </c>
      <c r="L6060" s="2">
        <v>1347</v>
      </c>
      <c r="M6060" s="2">
        <v>489</v>
      </c>
      <c r="N6060" s="2">
        <v>911</v>
      </c>
      <c r="O6060" s="2">
        <v>402030</v>
      </c>
      <c r="P6060" s="3"/>
      <c r="Q6060" s="3"/>
    </row>
    <row r="6061" spans="1:17" x14ac:dyDescent="0.2">
      <c r="A6061" s="5">
        <v>2012</v>
      </c>
      <c r="B6061" s="4" t="s">
        <v>793</v>
      </c>
      <c r="C6061" s="5" t="s">
        <v>794</v>
      </c>
      <c r="D6061" s="5">
        <v>761</v>
      </c>
      <c r="E6061" s="5">
        <v>7052</v>
      </c>
      <c r="F6061" s="5">
        <v>799</v>
      </c>
      <c r="G6061" s="5">
        <v>5402</v>
      </c>
      <c r="H6061" s="5">
        <v>767</v>
      </c>
      <c r="I6061" s="5">
        <v>81</v>
      </c>
      <c r="J6061" s="5"/>
      <c r="K6061" s="5">
        <v>50</v>
      </c>
      <c r="L6061" s="5">
        <v>1130</v>
      </c>
      <c r="M6061" s="5">
        <v>404</v>
      </c>
      <c r="N6061" s="5">
        <v>437</v>
      </c>
      <c r="O6061" s="5">
        <v>402030</v>
      </c>
      <c r="P6061" s="3"/>
      <c r="Q6061" s="3"/>
    </row>
    <row r="6062" spans="1:17" x14ac:dyDescent="0.2">
      <c r="A6062" s="2">
        <v>2013</v>
      </c>
      <c r="B6062" s="1" t="s">
        <v>793</v>
      </c>
      <c r="C6062" s="2" t="s">
        <v>794</v>
      </c>
      <c r="D6062" s="2">
        <v>1560</v>
      </c>
      <c r="E6062" s="2">
        <v>6061</v>
      </c>
      <c r="F6062" s="2">
        <v>799</v>
      </c>
      <c r="G6062" s="2">
        <v>3907</v>
      </c>
      <c r="H6062" s="2">
        <v>1301</v>
      </c>
      <c r="I6062" s="2">
        <v>59</v>
      </c>
      <c r="J6062" s="2"/>
      <c r="K6062" s="2">
        <v>91</v>
      </c>
      <c r="L6062" s="2">
        <v>1346</v>
      </c>
      <c r="M6062" s="2">
        <v>443</v>
      </c>
      <c r="N6062" s="2">
        <v>1376</v>
      </c>
      <c r="O6062" s="2">
        <v>402030</v>
      </c>
      <c r="P6062" s="3"/>
      <c r="Q6062" s="3"/>
    </row>
    <row r="6063" spans="1:17" x14ac:dyDescent="0.2">
      <c r="A6063" s="5">
        <v>2014</v>
      </c>
      <c r="B6063" s="4" t="s">
        <v>793</v>
      </c>
      <c r="C6063" s="5" t="s">
        <v>794</v>
      </c>
      <c r="D6063" s="5">
        <v>2500</v>
      </c>
      <c r="E6063" s="5">
        <v>6771</v>
      </c>
      <c r="F6063" s="5">
        <v>799</v>
      </c>
      <c r="G6063" s="5">
        <v>5422</v>
      </c>
      <c r="H6063" s="5">
        <v>488</v>
      </c>
      <c r="I6063" s="5">
        <v>59</v>
      </c>
      <c r="J6063" s="5"/>
      <c r="K6063" s="5">
        <v>102</v>
      </c>
      <c r="L6063" s="5">
        <v>54</v>
      </c>
      <c r="M6063" s="5">
        <v>245</v>
      </c>
      <c r="N6063" s="5">
        <v>-115</v>
      </c>
      <c r="O6063" s="5">
        <v>402030</v>
      </c>
      <c r="P6063" s="3"/>
      <c r="Q6063" s="3"/>
    </row>
    <row r="6064" spans="1:17" x14ac:dyDescent="0.2">
      <c r="A6064" s="2">
        <v>2015</v>
      </c>
      <c r="B6064" s="1" t="s">
        <v>793</v>
      </c>
      <c r="C6064" s="2" t="s">
        <v>794</v>
      </c>
      <c r="D6064" s="2">
        <v>1487</v>
      </c>
      <c r="E6064" s="2">
        <v>8183</v>
      </c>
      <c r="F6064" s="2">
        <v>3468</v>
      </c>
      <c r="G6064" s="2">
        <v>7020</v>
      </c>
      <c r="H6064" s="2">
        <v>194</v>
      </c>
      <c r="I6064" s="2">
        <v>102</v>
      </c>
      <c r="J6064" s="2"/>
      <c r="K6064" s="2">
        <v>112</v>
      </c>
      <c r="L6064" s="2">
        <v>1815</v>
      </c>
      <c r="M6064" s="2">
        <v>547</v>
      </c>
      <c r="N6064" s="2">
        <v>1156</v>
      </c>
      <c r="O6064" s="2">
        <v>402030</v>
      </c>
      <c r="P6064" s="3"/>
      <c r="Q6064" s="3"/>
    </row>
    <row r="6065" spans="1:17" x14ac:dyDescent="0.2">
      <c r="A6065" s="5">
        <v>2016</v>
      </c>
      <c r="B6065" s="4" t="s">
        <v>793</v>
      </c>
      <c r="C6065" s="5" t="s">
        <v>794</v>
      </c>
      <c r="D6065" s="5">
        <v>2400</v>
      </c>
      <c r="E6065" s="5">
        <v>8669</v>
      </c>
      <c r="F6065" s="5">
        <v>3564</v>
      </c>
      <c r="G6065" s="5">
        <v>6888</v>
      </c>
      <c r="H6065" s="5">
        <v>650</v>
      </c>
      <c r="I6065" s="5">
        <v>160</v>
      </c>
      <c r="J6065" s="5"/>
      <c r="K6065" s="5">
        <v>122</v>
      </c>
      <c r="L6065" s="5">
        <v>3188</v>
      </c>
      <c r="M6065" s="5">
        <v>960</v>
      </c>
      <c r="N6065" s="5">
        <v>2106</v>
      </c>
      <c r="O6065" s="5">
        <v>402030</v>
      </c>
      <c r="P6065" s="3"/>
      <c r="Q6065" s="3"/>
    </row>
    <row r="6066" spans="1:17" x14ac:dyDescent="0.2">
      <c r="A6066" s="2">
        <v>2017</v>
      </c>
      <c r="B6066" s="1" t="s">
        <v>793</v>
      </c>
      <c r="C6066" s="2" t="s">
        <v>794</v>
      </c>
      <c r="D6066" s="2">
        <v>2791</v>
      </c>
      <c r="E6066" s="2">
        <v>9425</v>
      </c>
      <c r="F6066" s="2">
        <v>3569</v>
      </c>
      <c r="G6066" s="2">
        <v>7307</v>
      </c>
      <c r="H6066" s="2">
        <v>711</v>
      </c>
      <c r="I6066" s="2">
        <v>149</v>
      </c>
      <c r="J6066" s="2"/>
      <c r="K6066" s="2">
        <v>142</v>
      </c>
      <c r="L6066" s="2">
        <v>2461</v>
      </c>
      <c r="M6066" s="2">
        <v>823</v>
      </c>
      <c r="N6066" s="2">
        <v>1496</v>
      </c>
      <c r="O6066" s="2">
        <v>402030</v>
      </c>
      <c r="P6066" s="3"/>
      <c r="Q6066" s="3"/>
    </row>
    <row r="6067" spans="1:17" x14ac:dyDescent="0.2">
      <c r="A6067" s="5">
        <v>2018</v>
      </c>
      <c r="B6067" s="4" t="s">
        <v>793</v>
      </c>
      <c r="C6067" s="5" t="s">
        <v>794</v>
      </c>
      <c r="D6067" s="5">
        <v>1976</v>
      </c>
      <c r="E6067" s="5">
        <v>9458</v>
      </c>
      <c r="F6067" s="5">
        <v>3662</v>
      </c>
      <c r="G6067" s="5">
        <v>7154</v>
      </c>
      <c r="H6067" s="5">
        <v>628</v>
      </c>
      <c r="I6067" s="5">
        <v>134</v>
      </c>
      <c r="J6067" s="5"/>
      <c r="K6067" s="5">
        <v>163</v>
      </c>
      <c r="L6067" s="5">
        <v>2681</v>
      </c>
      <c r="M6067" s="5">
        <v>560</v>
      </c>
      <c r="N6067" s="5">
        <v>1958</v>
      </c>
      <c r="O6067" s="5">
        <v>402030</v>
      </c>
      <c r="P6067" s="3"/>
      <c r="Q6067" s="3"/>
    </row>
    <row r="6068" spans="1:17" x14ac:dyDescent="0.2">
      <c r="A6068" s="2">
        <v>2019</v>
      </c>
      <c r="B6068" s="1" t="s">
        <v>793</v>
      </c>
      <c r="C6068" s="2" t="s">
        <v>794</v>
      </c>
      <c r="D6068" s="2">
        <v>2914</v>
      </c>
      <c r="E6068" s="2">
        <v>11348</v>
      </c>
      <c r="F6068" s="2">
        <v>4680</v>
      </c>
      <c r="G6068" s="2">
        <v>8544</v>
      </c>
      <c r="H6068" s="2">
        <v>479</v>
      </c>
      <c r="I6068" s="2">
        <v>142</v>
      </c>
      <c r="J6068" s="2"/>
      <c r="K6068" s="2">
        <v>180</v>
      </c>
      <c r="L6068" s="2">
        <v>2930</v>
      </c>
      <c r="M6068" s="2">
        <v>627</v>
      </c>
      <c r="N6068" s="2">
        <v>2123</v>
      </c>
      <c r="O6068" s="2">
        <v>402030</v>
      </c>
      <c r="P6068" s="3"/>
      <c r="Q6068" s="3"/>
    </row>
    <row r="6069" spans="1:17" x14ac:dyDescent="0.2">
      <c r="A6069" s="5">
        <v>2004</v>
      </c>
      <c r="B6069" s="4" t="s">
        <v>795</v>
      </c>
      <c r="C6069" s="5" t="s">
        <v>796</v>
      </c>
      <c r="D6069" s="5">
        <v>7.9489999999999998</v>
      </c>
      <c r="E6069" s="5">
        <v>834.14099999999996</v>
      </c>
      <c r="F6069" s="5">
        <v>203.649</v>
      </c>
      <c r="G6069" s="5">
        <v>338.76900000000001</v>
      </c>
      <c r="H6069" s="5">
        <v>495.37200000000001</v>
      </c>
      <c r="I6069" s="5">
        <v>11.186</v>
      </c>
      <c r="J6069" s="5">
        <v>0.55800000000000005</v>
      </c>
      <c r="K6069" s="5"/>
      <c r="L6069" s="5">
        <v>128.56399999999999</v>
      </c>
      <c r="M6069" s="5">
        <v>50.386000000000003</v>
      </c>
      <c r="N6069" s="5">
        <v>78.177999999999997</v>
      </c>
      <c r="O6069" s="5">
        <v>202010</v>
      </c>
      <c r="P6069" s="3"/>
      <c r="Q6069" s="3"/>
    </row>
    <row r="6070" spans="1:17" x14ac:dyDescent="0.2">
      <c r="A6070" s="2">
        <v>2005</v>
      </c>
      <c r="B6070" s="1" t="s">
        <v>795</v>
      </c>
      <c r="C6070" s="2" t="s">
        <v>796</v>
      </c>
      <c r="D6070" s="2">
        <v>8.5449999999999999</v>
      </c>
      <c r="E6070" s="2">
        <v>1047.6600000000001</v>
      </c>
      <c r="F6070" s="2">
        <v>360.88499999999999</v>
      </c>
      <c r="G6070" s="2">
        <v>526.02599999999995</v>
      </c>
      <c r="H6070" s="2">
        <v>521.63400000000001</v>
      </c>
      <c r="I6070" s="2">
        <v>13.010999999999999</v>
      </c>
      <c r="J6070" s="2">
        <v>0.76400000000000001</v>
      </c>
      <c r="K6070" s="2"/>
      <c r="L6070" s="2">
        <v>111.98</v>
      </c>
      <c r="M6070" s="2">
        <v>44.826000000000001</v>
      </c>
      <c r="N6070" s="2">
        <v>67.153999999999996</v>
      </c>
      <c r="O6070" s="2">
        <v>202010</v>
      </c>
      <c r="P6070" s="3"/>
      <c r="Q6070" s="3"/>
    </row>
    <row r="6071" spans="1:17" x14ac:dyDescent="0.2">
      <c r="A6071" s="5">
        <v>2006</v>
      </c>
      <c r="B6071" s="4" t="s">
        <v>795</v>
      </c>
      <c r="C6071" s="5" t="s">
        <v>796</v>
      </c>
      <c r="D6071" s="5">
        <v>16.04</v>
      </c>
      <c r="E6071" s="5">
        <v>1327.9059999999999</v>
      </c>
      <c r="F6071" s="5">
        <v>465.79599999999999</v>
      </c>
      <c r="G6071" s="5">
        <v>702.82500000000005</v>
      </c>
      <c r="H6071" s="5">
        <v>625.08100000000002</v>
      </c>
      <c r="I6071" s="5">
        <v>28.419</v>
      </c>
      <c r="J6071" s="5">
        <v>1.3580000000000001</v>
      </c>
      <c r="K6071" s="5"/>
      <c r="L6071" s="5">
        <v>172.57400000000001</v>
      </c>
      <c r="M6071" s="5">
        <v>67.304000000000002</v>
      </c>
      <c r="N6071" s="5">
        <v>105.27</v>
      </c>
      <c r="O6071" s="5">
        <v>202010</v>
      </c>
      <c r="P6071" s="3"/>
      <c r="Q6071" s="3"/>
    </row>
    <row r="6072" spans="1:17" x14ac:dyDescent="0.2">
      <c r="A6072" s="2">
        <v>2007</v>
      </c>
      <c r="B6072" s="1" t="s">
        <v>795</v>
      </c>
      <c r="C6072" s="2" t="s">
        <v>796</v>
      </c>
      <c r="D6072" s="2">
        <v>18.364000000000001</v>
      </c>
      <c r="E6072" s="2">
        <v>1608.1590000000001</v>
      </c>
      <c r="F6072" s="2">
        <v>635.78399999999999</v>
      </c>
      <c r="G6072" s="2">
        <v>894.08399999999995</v>
      </c>
      <c r="H6072" s="2">
        <v>714.07500000000005</v>
      </c>
      <c r="I6072" s="2">
        <v>33.965000000000003</v>
      </c>
      <c r="J6072" s="2">
        <v>1.59</v>
      </c>
      <c r="K6072" s="2"/>
      <c r="L6072" s="2">
        <v>191.24</v>
      </c>
      <c r="M6072" s="2">
        <v>72.861999999999995</v>
      </c>
      <c r="N6072" s="2">
        <v>118.378</v>
      </c>
      <c r="O6072" s="2">
        <v>202010</v>
      </c>
      <c r="P6072" s="3"/>
      <c r="Q6072" s="3"/>
    </row>
    <row r="6073" spans="1:17" x14ac:dyDescent="0.2">
      <c r="A6073" s="5">
        <v>2008</v>
      </c>
      <c r="B6073" s="4" t="s">
        <v>795</v>
      </c>
      <c r="C6073" s="5" t="s">
        <v>796</v>
      </c>
      <c r="D6073" s="5">
        <v>10.503</v>
      </c>
      <c r="E6073" s="5">
        <v>1759.298</v>
      </c>
      <c r="F6073" s="5">
        <v>792.726</v>
      </c>
      <c r="G6073" s="5">
        <v>1088.818</v>
      </c>
      <c r="H6073" s="5">
        <v>670.48</v>
      </c>
      <c r="I6073" s="5">
        <v>33.103999999999999</v>
      </c>
      <c r="J6073" s="5">
        <v>0.93</v>
      </c>
      <c r="K6073" s="5">
        <v>0</v>
      </c>
      <c r="L6073" s="5">
        <v>239.00399999999999</v>
      </c>
      <c r="M6073" s="5">
        <v>90.296000000000006</v>
      </c>
      <c r="N6073" s="5">
        <v>148.708</v>
      </c>
      <c r="O6073" s="5">
        <v>202010</v>
      </c>
      <c r="P6073" s="3"/>
      <c r="Q6073" s="3"/>
    </row>
    <row r="6074" spans="1:17" x14ac:dyDescent="0.2">
      <c r="A6074" s="2">
        <v>2009</v>
      </c>
      <c r="B6074" s="1" t="s">
        <v>795</v>
      </c>
      <c r="C6074" s="2" t="s">
        <v>796</v>
      </c>
      <c r="D6074" s="2">
        <v>16.898</v>
      </c>
      <c r="E6074" s="2">
        <v>2182.8029999999999</v>
      </c>
      <c r="F6074" s="2">
        <v>988.851</v>
      </c>
      <c r="G6074" s="2">
        <v>1325.63</v>
      </c>
      <c r="H6074" s="2">
        <v>845.69500000000005</v>
      </c>
      <c r="I6074" s="2">
        <v>34.332999999999998</v>
      </c>
      <c r="J6074" s="2">
        <v>0.20100000000000001</v>
      </c>
      <c r="K6074" s="2">
        <v>0.69799999999999995</v>
      </c>
      <c r="L6074" s="2">
        <v>277.68799999999999</v>
      </c>
      <c r="M6074" s="2">
        <v>101.29900000000001</v>
      </c>
      <c r="N6074" s="2">
        <v>175.691</v>
      </c>
      <c r="O6074" s="2">
        <v>202010</v>
      </c>
      <c r="P6074" s="3"/>
      <c r="Q6074" s="3"/>
    </row>
    <row r="6075" spans="1:17" x14ac:dyDescent="0.2">
      <c r="A6075" s="5">
        <v>2010</v>
      </c>
      <c r="B6075" s="4" t="s">
        <v>795</v>
      </c>
      <c r="C6075" s="5" t="s">
        <v>796</v>
      </c>
      <c r="D6075" s="5">
        <v>95.524000000000001</v>
      </c>
      <c r="E6075" s="5">
        <v>2639.0230000000001</v>
      </c>
      <c r="F6075" s="5">
        <v>1103.1210000000001</v>
      </c>
      <c r="G6075" s="5">
        <v>1558.673</v>
      </c>
      <c r="H6075" s="5">
        <v>1048.425</v>
      </c>
      <c r="I6075" s="5">
        <v>37.081000000000003</v>
      </c>
      <c r="J6075" s="5">
        <v>0.26600000000000001</v>
      </c>
      <c r="K6075" s="5">
        <v>2.5779999999999998</v>
      </c>
      <c r="L6075" s="5">
        <v>331.85300000000001</v>
      </c>
      <c r="M6075" s="5">
        <v>121.396</v>
      </c>
      <c r="N6075" s="5">
        <v>207.87899999999999</v>
      </c>
      <c r="O6075" s="5">
        <v>202010</v>
      </c>
      <c r="P6075" s="3"/>
      <c r="Q6075" s="3"/>
    </row>
    <row r="6076" spans="1:17" x14ac:dyDescent="0.2">
      <c r="A6076" s="2">
        <v>2011</v>
      </c>
      <c r="B6076" s="1" t="s">
        <v>795</v>
      </c>
      <c r="C6076" s="2" t="s">
        <v>796</v>
      </c>
      <c r="D6076" s="2">
        <v>22.927</v>
      </c>
      <c r="E6076" s="2">
        <v>3177.09</v>
      </c>
      <c r="F6076" s="2">
        <v>1384.6389999999999</v>
      </c>
      <c r="G6076" s="2">
        <v>1949.8389999999999</v>
      </c>
      <c r="H6076" s="2">
        <v>1198.1659999999999</v>
      </c>
      <c r="I6076" s="2">
        <v>49.430999999999997</v>
      </c>
      <c r="J6076" s="2">
        <v>0.79900000000000004</v>
      </c>
      <c r="K6076" s="2">
        <v>2.5920000000000001</v>
      </c>
      <c r="L6076" s="2">
        <v>372.32400000000001</v>
      </c>
      <c r="M6076" s="2">
        <v>134.98099999999999</v>
      </c>
      <c r="N6076" s="2">
        <v>234.751</v>
      </c>
      <c r="O6076" s="2">
        <v>202010</v>
      </c>
      <c r="P6076" s="3"/>
      <c r="Q6076" s="3"/>
    </row>
    <row r="6077" spans="1:17" x14ac:dyDescent="0.2">
      <c r="A6077" s="5">
        <v>2012</v>
      </c>
      <c r="B6077" s="4" t="s">
        <v>795</v>
      </c>
      <c r="C6077" s="5" t="s">
        <v>796</v>
      </c>
      <c r="D6077" s="5">
        <v>31.827000000000002</v>
      </c>
      <c r="E6077" s="5">
        <v>3546.7379999999998</v>
      </c>
      <c r="F6077" s="5">
        <v>1356.0840000000001</v>
      </c>
      <c r="G6077" s="5">
        <v>1989.415</v>
      </c>
      <c r="H6077" s="5">
        <v>1541.7929999999999</v>
      </c>
      <c r="I6077" s="5">
        <v>51.673999999999999</v>
      </c>
      <c r="J6077" s="5">
        <v>0.40400000000000003</v>
      </c>
      <c r="K6077" s="5">
        <v>1.9450000000000001</v>
      </c>
      <c r="L6077" s="5">
        <v>417.197</v>
      </c>
      <c r="M6077" s="5">
        <v>147.256</v>
      </c>
      <c r="N6077" s="5">
        <v>267.99599999999998</v>
      </c>
      <c r="O6077" s="5">
        <v>202010</v>
      </c>
      <c r="P6077" s="3"/>
      <c r="Q6077" s="3"/>
    </row>
    <row r="6078" spans="1:17" x14ac:dyDescent="0.2">
      <c r="A6078" s="2">
        <v>2013</v>
      </c>
      <c r="B6078" s="1" t="s">
        <v>795</v>
      </c>
      <c r="C6078" s="2" t="s">
        <v>796</v>
      </c>
      <c r="D6078" s="2">
        <v>62.404000000000003</v>
      </c>
      <c r="E6078" s="2">
        <v>3882.797</v>
      </c>
      <c r="F6078" s="2">
        <v>1431.0429999999999</v>
      </c>
      <c r="G6078" s="2">
        <v>2115.259</v>
      </c>
      <c r="H6078" s="2">
        <v>1750.461</v>
      </c>
      <c r="I6078" s="2">
        <v>55.243000000000002</v>
      </c>
      <c r="J6078" s="2">
        <v>0.29399999999999998</v>
      </c>
      <c r="K6078" s="2">
        <v>1.712</v>
      </c>
      <c r="L6078" s="2">
        <v>477.74599999999998</v>
      </c>
      <c r="M6078" s="2">
        <v>164.66200000000001</v>
      </c>
      <c r="N6078" s="2">
        <v>311.37200000000001</v>
      </c>
      <c r="O6078" s="2">
        <v>202010</v>
      </c>
      <c r="P6078" s="3"/>
      <c r="Q6078" s="3"/>
    </row>
    <row r="6079" spans="1:17" x14ac:dyDescent="0.2">
      <c r="A6079" s="5">
        <v>2014</v>
      </c>
      <c r="B6079" s="4" t="s">
        <v>795</v>
      </c>
      <c r="C6079" s="5" t="s">
        <v>796</v>
      </c>
      <c r="D6079" s="5">
        <v>22.616</v>
      </c>
      <c r="E6079" s="5">
        <v>4401.7219999999998</v>
      </c>
      <c r="F6079" s="5">
        <v>1659.2149999999999</v>
      </c>
      <c r="G6079" s="5">
        <v>2484.5369999999998</v>
      </c>
      <c r="H6079" s="5">
        <v>1895.0119999999999</v>
      </c>
      <c r="I6079" s="5">
        <v>66.141999999999996</v>
      </c>
      <c r="J6079" s="5">
        <v>0.12</v>
      </c>
      <c r="K6079" s="5">
        <v>1.69</v>
      </c>
      <c r="L6079" s="5">
        <v>487.56799999999998</v>
      </c>
      <c r="M6079" s="5">
        <v>159.422</v>
      </c>
      <c r="N6079" s="5">
        <v>326.45600000000002</v>
      </c>
      <c r="O6079" s="5">
        <v>202010</v>
      </c>
      <c r="P6079" s="3"/>
      <c r="Q6079" s="3"/>
    </row>
    <row r="6080" spans="1:17" x14ac:dyDescent="0.2">
      <c r="A6080" s="2">
        <v>2015</v>
      </c>
      <c r="B6080" s="1" t="s">
        <v>795</v>
      </c>
      <c r="C6080" s="2" t="s">
        <v>796</v>
      </c>
      <c r="D6080" s="2">
        <v>55.703000000000003</v>
      </c>
      <c r="E6080" s="2">
        <v>7077.45</v>
      </c>
      <c r="F6080" s="2">
        <v>3214.0479999999998</v>
      </c>
      <c r="G6080" s="2">
        <v>4329.6120000000001</v>
      </c>
      <c r="H6080" s="2">
        <v>2729.8910000000001</v>
      </c>
      <c r="I6080" s="2">
        <v>77.498000000000005</v>
      </c>
      <c r="J6080" s="2">
        <v>0.224</v>
      </c>
      <c r="K6080" s="2">
        <v>0.96699999999999997</v>
      </c>
      <c r="L6080" s="2">
        <v>410.90699999999998</v>
      </c>
      <c r="M6080" s="2">
        <v>142.89400000000001</v>
      </c>
      <c r="N6080" s="2">
        <v>267.04599999999999</v>
      </c>
      <c r="O6080" s="2">
        <v>202010</v>
      </c>
      <c r="P6080" s="3"/>
      <c r="Q6080" s="3"/>
    </row>
    <row r="6081" spans="1:17" x14ac:dyDescent="0.2">
      <c r="A6081" s="5">
        <v>2016</v>
      </c>
      <c r="B6081" s="4" t="s">
        <v>795</v>
      </c>
      <c r="C6081" s="5" t="s">
        <v>796</v>
      </c>
      <c r="D6081" s="5">
        <v>44.250999999999998</v>
      </c>
      <c r="E6081" s="5">
        <v>6980.0609999999997</v>
      </c>
      <c r="F6081" s="5">
        <v>2950.1370000000002</v>
      </c>
      <c r="G6081" s="5">
        <v>4163.6750000000002</v>
      </c>
      <c r="H6081" s="5">
        <v>2805.7370000000001</v>
      </c>
      <c r="I6081" s="5">
        <v>97.787000000000006</v>
      </c>
      <c r="J6081" s="5">
        <v>7.8E-2</v>
      </c>
      <c r="K6081" s="5">
        <v>1.54</v>
      </c>
      <c r="L6081" s="5">
        <v>328.14499999999998</v>
      </c>
      <c r="M6081" s="5">
        <v>120.246</v>
      </c>
      <c r="N6081" s="5">
        <v>206.35900000000001</v>
      </c>
      <c r="O6081" s="5">
        <v>202010</v>
      </c>
      <c r="P6081" s="3"/>
      <c r="Q6081" s="3"/>
    </row>
    <row r="6082" spans="1:17" x14ac:dyDescent="0.2">
      <c r="A6082" s="2">
        <v>2017</v>
      </c>
      <c r="B6082" s="1" t="s">
        <v>795</v>
      </c>
      <c r="C6082" s="2" t="s">
        <v>796</v>
      </c>
      <c r="D6082" s="2">
        <v>42.2</v>
      </c>
      <c r="E6082" s="2">
        <v>6988.3</v>
      </c>
      <c r="F6082" s="2">
        <v>2734.8</v>
      </c>
      <c r="G6082" s="2">
        <v>4079.7</v>
      </c>
      <c r="H6082" s="2">
        <v>2896.6</v>
      </c>
      <c r="I6082" s="2">
        <v>95.6</v>
      </c>
      <c r="J6082" s="2">
        <v>0.3</v>
      </c>
      <c r="K6082" s="2">
        <v>0.6</v>
      </c>
      <c r="L6082" s="2">
        <v>-107.9</v>
      </c>
      <c r="M6082" s="2">
        <v>-150.9</v>
      </c>
      <c r="N6082" s="2">
        <v>42.4</v>
      </c>
      <c r="O6082" s="2">
        <v>202010</v>
      </c>
      <c r="P6082" s="3"/>
      <c r="Q6082" s="3"/>
    </row>
    <row r="6083" spans="1:17" x14ac:dyDescent="0.2">
      <c r="A6083" s="5">
        <v>2018</v>
      </c>
      <c r="B6083" s="4" t="s">
        <v>795</v>
      </c>
      <c r="C6083" s="5" t="s">
        <v>796</v>
      </c>
      <c r="D6083" s="5">
        <v>34.299999999999997</v>
      </c>
      <c r="E6083" s="5">
        <v>6455.5</v>
      </c>
      <c r="F6083" s="5">
        <v>2768.2</v>
      </c>
      <c r="G6083" s="5">
        <v>3858.4</v>
      </c>
      <c r="H6083" s="5">
        <v>2587.4</v>
      </c>
      <c r="I6083" s="5">
        <v>106.8</v>
      </c>
      <c r="J6083" s="5">
        <v>0.6</v>
      </c>
      <c r="K6083" s="5">
        <v>-0.9</v>
      </c>
      <c r="L6083" s="5">
        <v>-275.39999999999998</v>
      </c>
      <c r="M6083" s="5">
        <v>-29.8</v>
      </c>
      <c r="N6083" s="5">
        <v>-244.7</v>
      </c>
      <c r="O6083" s="5">
        <v>202010</v>
      </c>
      <c r="P6083" s="3"/>
      <c r="Q6083" s="3"/>
    </row>
    <row r="6084" spans="1:17" x14ac:dyDescent="0.2">
      <c r="A6084" s="2">
        <v>2019</v>
      </c>
      <c r="B6084" s="1" t="s">
        <v>795</v>
      </c>
      <c r="C6084" s="2" t="s">
        <v>796</v>
      </c>
      <c r="D6084" s="2">
        <v>34.700000000000003</v>
      </c>
      <c r="E6084" s="2">
        <v>6437</v>
      </c>
      <c r="F6084" s="2">
        <v>3113.3</v>
      </c>
      <c r="G6084" s="2">
        <v>4102.3</v>
      </c>
      <c r="H6084" s="2">
        <v>2330.9</v>
      </c>
      <c r="I6084" s="2">
        <v>118.3</v>
      </c>
      <c r="J6084" s="2"/>
      <c r="K6084" s="2">
        <v>0.8</v>
      </c>
      <c r="L6084" s="2">
        <v>-362.8</v>
      </c>
      <c r="M6084" s="2">
        <v>-16.8</v>
      </c>
      <c r="N6084" s="2">
        <v>-346.8</v>
      </c>
      <c r="O6084" s="2">
        <v>202010</v>
      </c>
      <c r="P6084" s="3"/>
      <c r="Q6084" s="3"/>
    </row>
    <row r="6085" spans="1:17" x14ac:dyDescent="0.2">
      <c r="A6085" s="5">
        <v>2004</v>
      </c>
      <c r="B6085" s="4" t="s">
        <v>797</v>
      </c>
      <c r="C6085" s="5" t="s">
        <v>798</v>
      </c>
      <c r="D6085" s="5">
        <v>434</v>
      </c>
      <c r="E6085" s="5">
        <v>23643</v>
      </c>
      <c r="F6085" s="5"/>
      <c r="G6085" s="5">
        <v>18599</v>
      </c>
      <c r="H6085" s="5">
        <v>5044</v>
      </c>
      <c r="I6085" s="5">
        <v>322</v>
      </c>
      <c r="J6085" s="5">
        <v>69</v>
      </c>
      <c r="K6085" s="5">
        <v>0</v>
      </c>
      <c r="L6085" s="5">
        <v>1123</v>
      </c>
      <c r="M6085" s="5">
        <v>193</v>
      </c>
      <c r="N6085" s="5">
        <v>905</v>
      </c>
      <c r="O6085" s="5">
        <v>551030</v>
      </c>
      <c r="P6085" s="3"/>
      <c r="Q6085" s="3"/>
    </row>
    <row r="6086" spans="1:17" x14ac:dyDescent="0.2">
      <c r="A6086" s="2">
        <v>2005</v>
      </c>
      <c r="B6086" s="1" t="s">
        <v>797</v>
      </c>
      <c r="C6086" s="2" t="s">
        <v>798</v>
      </c>
      <c r="D6086" s="2">
        <v>784</v>
      </c>
      <c r="E6086" s="2">
        <v>29213</v>
      </c>
      <c r="F6086" s="2"/>
      <c r="G6086" s="2">
        <v>22874</v>
      </c>
      <c r="H6086" s="2">
        <v>6339</v>
      </c>
      <c r="I6086" s="2">
        <v>344</v>
      </c>
      <c r="J6086" s="2">
        <v>75</v>
      </c>
      <c r="K6086" s="2">
        <v>0</v>
      </c>
      <c r="L6086" s="2">
        <v>981</v>
      </c>
      <c r="M6086" s="2">
        <v>42</v>
      </c>
      <c r="N6086" s="2">
        <v>930</v>
      </c>
      <c r="O6086" s="2">
        <v>551030</v>
      </c>
      <c r="P6086" s="3"/>
      <c r="Q6086" s="3"/>
    </row>
    <row r="6087" spans="1:17" x14ac:dyDescent="0.2">
      <c r="A6087" s="5">
        <v>2006</v>
      </c>
      <c r="B6087" s="4" t="s">
        <v>797</v>
      </c>
      <c r="C6087" s="5" t="s">
        <v>798</v>
      </c>
      <c r="D6087" s="5">
        <v>924</v>
      </c>
      <c r="E6087" s="5">
        <v>28949</v>
      </c>
      <c r="F6087" s="5"/>
      <c r="G6087" s="5">
        <v>21259</v>
      </c>
      <c r="H6087" s="5">
        <v>7690</v>
      </c>
      <c r="I6087" s="5">
        <v>416</v>
      </c>
      <c r="J6087" s="5">
        <v>109</v>
      </c>
      <c r="K6087" s="5">
        <v>0</v>
      </c>
      <c r="L6087" s="5">
        <v>1742</v>
      </c>
      <c r="M6087" s="5">
        <v>641</v>
      </c>
      <c r="N6087" s="5">
        <v>1416</v>
      </c>
      <c r="O6087" s="5">
        <v>551030</v>
      </c>
      <c r="P6087" s="3"/>
      <c r="Q6087" s="3"/>
    </row>
    <row r="6088" spans="1:17" x14ac:dyDescent="0.2">
      <c r="A6088" s="2">
        <v>2007</v>
      </c>
      <c r="B6088" s="1" t="s">
        <v>797</v>
      </c>
      <c r="C6088" s="2" t="s">
        <v>798</v>
      </c>
      <c r="D6088" s="2">
        <v>669</v>
      </c>
      <c r="E6088" s="2">
        <v>30091</v>
      </c>
      <c r="F6088" s="2"/>
      <c r="G6088" s="2">
        <v>21425</v>
      </c>
      <c r="H6088" s="2">
        <v>8518</v>
      </c>
      <c r="I6088" s="2">
        <v>381</v>
      </c>
      <c r="J6088" s="2">
        <v>72</v>
      </c>
      <c r="K6088" s="2"/>
      <c r="L6088" s="2">
        <v>1659</v>
      </c>
      <c r="M6088" s="2">
        <v>524</v>
      </c>
      <c r="N6088" s="2">
        <v>1109</v>
      </c>
      <c r="O6088" s="2">
        <v>551030</v>
      </c>
      <c r="P6088" s="3"/>
      <c r="Q6088" s="3"/>
    </row>
    <row r="6089" spans="1:17" x14ac:dyDescent="0.2">
      <c r="A6089" s="5">
        <v>2008</v>
      </c>
      <c r="B6089" s="4" t="s">
        <v>797</v>
      </c>
      <c r="C6089" s="5" t="s">
        <v>798</v>
      </c>
      <c r="D6089" s="5">
        <v>534</v>
      </c>
      <c r="E6089" s="5">
        <v>26400</v>
      </c>
      <c r="F6089" s="5"/>
      <c r="G6089" s="5">
        <v>18012</v>
      </c>
      <c r="H6089" s="5">
        <v>8148</v>
      </c>
      <c r="I6089" s="5">
        <v>366</v>
      </c>
      <c r="J6089" s="5">
        <v>45</v>
      </c>
      <c r="K6089" s="5"/>
      <c r="L6089" s="5">
        <v>1561</v>
      </c>
      <c r="M6089" s="5">
        <v>438</v>
      </c>
      <c r="N6089" s="5">
        <v>1123</v>
      </c>
      <c r="O6089" s="5">
        <v>551030</v>
      </c>
      <c r="P6089" s="3"/>
      <c r="Q6089" s="3"/>
    </row>
    <row r="6090" spans="1:17" x14ac:dyDescent="0.2">
      <c r="A6090" s="2">
        <v>2009</v>
      </c>
      <c r="B6090" s="1" t="s">
        <v>797</v>
      </c>
      <c r="C6090" s="2" t="s">
        <v>798</v>
      </c>
      <c r="D6090" s="2">
        <v>145</v>
      </c>
      <c r="E6090" s="2">
        <v>28512</v>
      </c>
      <c r="F6090" s="2"/>
      <c r="G6090" s="2">
        <v>19182</v>
      </c>
      <c r="H6090" s="2">
        <v>9186</v>
      </c>
      <c r="I6090" s="2">
        <v>455</v>
      </c>
      <c r="J6090" s="2">
        <v>21</v>
      </c>
      <c r="K6090" s="2">
        <v>-7</v>
      </c>
      <c r="L6090" s="2">
        <v>1544</v>
      </c>
      <c r="M6090" s="2">
        <v>422</v>
      </c>
      <c r="N6090" s="2">
        <v>1129</v>
      </c>
      <c r="O6090" s="2">
        <v>551030</v>
      </c>
      <c r="P6090" s="3"/>
      <c r="Q6090" s="3"/>
    </row>
    <row r="6091" spans="1:17" x14ac:dyDescent="0.2">
      <c r="A6091" s="5">
        <v>2010</v>
      </c>
      <c r="B6091" s="4" t="s">
        <v>797</v>
      </c>
      <c r="C6091" s="5" t="s">
        <v>798</v>
      </c>
      <c r="D6091" s="5">
        <v>1043</v>
      </c>
      <c r="E6091" s="5">
        <v>30283</v>
      </c>
      <c r="F6091" s="5"/>
      <c r="G6091" s="5">
        <v>20966</v>
      </c>
      <c r="H6091" s="5">
        <v>9206</v>
      </c>
      <c r="I6091" s="5">
        <v>493</v>
      </c>
      <c r="J6091" s="5">
        <v>16</v>
      </c>
      <c r="K6091" s="5">
        <v>-16</v>
      </c>
      <c r="L6091" s="5">
        <v>835</v>
      </c>
      <c r="M6091" s="5">
        <v>102</v>
      </c>
      <c r="N6091" s="5">
        <v>749</v>
      </c>
      <c r="O6091" s="5">
        <v>551030</v>
      </c>
      <c r="P6091" s="3"/>
      <c r="Q6091" s="3"/>
    </row>
    <row r="6092" spans="1:17" x14ac:dyDescent="0.2">
      <c r="A6092" s="2">
        <v>2011</v>
      </c>
      <c r="B6092" s="1" t="s">
        <v>797</v>
      </c>
      <c r="C6092" s="2" t="s">
        <v>798</v>
      </c>
      <c r="D6092" s="2">
        <v>276</v>
      </c>
      <c r="E6092" s="2">
        <v>33356</v>
      </c>
      <c r="F6092" s="2"/>
      <c r="G6092" s="2">
        <v>23036</v>
      </c>
      <c r="H6092" s="2">
        <v>9937</v>
      </c>
      <c r="I6092" s="2">
        <v>531</v>
      </c>
      <c r="J6092" s="2">
        <v>26</v>
      </c>
      <c r="K6092" s="2">
        <v>42</v>
      </c>
      <c r="L6092" s="2">
        <v>1773</v>
      </c>
      <c r="M6092" s="2">
        <v>366</v>
      </c>
      <c r="N6092" s="2">
        <v>1365</v>
      </c>
      <c r="O6092" s="2">
        <v>551030</v>
      </c>
      <c r="P6092" s="3"/>
      <c r="Q6092" s="3"/>
    </row>
    <row r="6093" spans="1:17" x14ac:dyDescent="0.2">
      <c r="A6093" s="5">
        <v>2012</v>
      </c>
      <c r="B6093" s="4" t="s">
        <v>797</v>
      </c>
      <c r="C6093" s="5" t="s">
        <v>798</v>
      </c>
      <c r="D6093" s="5">
        <v>521</v>
      </c>
      <c r="E6093" s="5">
        <v>36499</v>
      </c>
      <c r="F6093" s="5"/>
      <c r="G6093" s="5">
        <v>25737</v>
      </c>
      <c r="H6093" s="5">
        <v>10381</v>
      </c>
      <c r="I6093" s="5">
        <v>583</v>
      </c>
      <c r="J6093" s="5">
        <v>24</v>
      </c>
      <c r="K6093" s="5">
        <v>55</v>
      </c>
      <c r="L6093" s="5">
        <v>979</v>
      </c>
      <c r="M6093" s="5">
        <v>59</v>
      </c>
      <c r="N6093" s="5">
        <v>865</v>
      </c>
      <c r="O6093" s="5">
        <v>551030</v>
      </c>
      <c r="P6093" s="3"/>
      <c r="Q6093" s="3"/>
    </row>
    <row r="6094" spans="1:17" x14ac:dyDescent="0.2">
      <c r="A6094" s="2">
        <v>2013</v>
      </c>
      <c r="B6094" s="1" t="s">
        <v>797</v>
      </c>
      <c r="C6094" s="2" t="s">
        <v>798</v>
      </c>
      <c r="D6094" s="2">
        <v>928</v>
      </c>
      <c r="E6094" s="2">
        <v>37244</v>
      </c>
      <c r="F6094" s="2"/>
      <c r="G6094" s="2">
        <v>25394</v>
      </c>
      <c r="H6094" s="2">
        <v>11028</v>
      </c>
      <c r="I6094" s="2">
        <v>603</v>
      </c>
      <c r="J6094" s="2">
        <v>20</v>
      </c>
      <c r="K6094" s="2">
        <v>79</v>
      </c>
      <c r="L6094" s="2">
        <v>1454</v>
      </c>
      <c r="M6094" s="2">
        <v>366</v>
      </c>
      <c r="N6094" s="2">
        <v>1009</v>
      </c>
      <c r="O6094" s="2">
        <v>551030</v>
      </c>
      <c r="P6094" s="3"/>
      <c r="Q6094" s="3"/>
    </row>
    <row r="6095" spans="1:17" x14ac:dyDescent="0.2">
      <c r="A6095" s="5">
        <v>2014</v>
      </c>
      <c r="B6095" s="4" t="s">
        <v>797</v>
      </c>
      <c r="C6095" s="5" t="s">
        <v>798</v>
      </c>
      <c r="D6095" s="5">
        <v>581</v>
      </c>
      <c r="E6095" s="5">
        <v>39732</v>
      </c>
      <c r="F6095" s="5"/>
      <c r="G6095" s="5">
        <v>27632</v>
      </c>
      <c r="H6095" s="5">
        <v>11346</v>
      </c>
      <c r="I6095" s="5">
        <v>615</v>
      </c>
      <c r="J6095" s="5">
        <v>22</v>
      </c>
      <c r="K6095" s="5">
        <v>100</v>
      </c>
      <c r="L6095" s="5">
        <v>1562</v>
      </c>
      <c r="M6095" s="5">
        <v>300</v>
      </c>
      <c r="N6095" s="5">
        <v>1162</v>
      </c>
      <c r="O6095" s="5">
        <v>551030</v>
      </c>
      <c r="P6095" s="3"/>
      <c r="Q6095" s="3"/>
    </row>
    <row r="6096" spans="1:17" x14ac:dyDescent="0.2">
      <c r="A6096" s="2">
        <v>2015</v>
      </c>
      <c r="B6096" s="1" t="s">
        <v>797</v>
      </c>
      <c r="C6096" s="2" t="s">
        <v>798</v>
      </c>
      <c r="D6096" s="2">
        <v>430</v>
      </c>
      <c r="E6096" s="2">
        <v>41150</v>
      </c>
      <c r="F6096" s="2"/>
      <c r="G6096" s="2">
        <v>28571</v>
      </c>
      <c r="H6096" s="2">
        <v>11829</v>
      </c>
      <c r="I6096" s="2">
        <v>655</v>
      </c>
      <c r="J6096" s="2">
        <v>29</v>
      </c>
      <c r="K6096" s="2">
        <v>98</v>
      </c>
      <c r="L6096" s="2">
        <v>1789</v>
      </c>
      <c r="M6096" s="2">
        <v>341</v>
      </c>
      <c r="N6096" s="2">
        <v>1350</v>
      </c>
      <c r="O6096" s="2">
        <v>551030</v>
      </c>
      <c r="P6096" s="3"/>
      <c r="Q6096" s="3"/>
    </row>
    <row r="6097" spans="1:17" x14ac:dyDescent="0.2">
      <c r="A6097" s="5">
        <v>2016</v>
      </c>
      <c r="B6097" s="4" t="s">
        <v>797</v>
      </c>
      <c r="C6097" s="5" t="s">
        <v>798</v>
      </c>
      <c r="D6097" s="5">
        <v>415</v>
      </c>
      <c r="E6097" s="5">
        <v>47786</v>
      </c>
      <c r="F6097" s="5"/>
      <c r="G6097" s="5">
        <v>32545</v>
      </c>
      <c r="H6097" s="5">
        <v>12971</v>
      </c>
      <c r="I6097" s="5">
        <v>673</v>
      </c>
      <c r="J6097" s="5">
        <v>26</v>
      </c>
      <c r="K6097" s="5">
        <v>148</v>
      </c>
      <c r="L6097" s="5">
        <v>1908</v>
      </c>
      <c r="M6097" s="5">
        <v>389</v>
      </c>
      <c r="N6097" s="5">
        <v>1371</v>
      </c>
      <c r="O6097" s="5">
        <v>551030</v>
      </c>
      <c r="P6097" s="3"/>
      <c r="Q6097" s="3"/>
    </row>
    <row r="6098" spans="1:17" x14ac:dyDescent="0.2">
      <c r="A6098" s="2">
        <v>2017</v>
      </c>
      <c r="B6098" s="1" t="s">
        <v>797</v>
      </c>
      <c r="C6098" s="2" t="s">
        <v>798</v>
      </c>
      <c r="D6098" s="2">
        <v>350</v>
      </c>
      <c r="E6098" s="2">
        <v>50454</v>
      </c>
      <c r="F6098" s="2"/>
      <c r="G6098" s="2">
        <v>35314</v>
      </c>
      <c r="H6098" s="2">
        <v>12690</v>
      </c>
      <c r="I6098" s="2">
        <v>747</v>
      </c>
      <c r="J6098" s="2">
        <v>46</v>
      </c>
      <c r="K6098" s="2">
        <v>94</v>
      </c>
      <c r="L6098" s="2">
        <v>1627</v>
      </c>
      <c r="M6098" s="2">
        <v>1276</v>
      </c>
      <c r="N6098" s="2">
        <v>257</v>
      </c>
      <c r="O6098" s="2">
        <v>551030</v>
      </c>
      <c r="P6098" s="3"/>
      <c r="Q6098" s="3"/>
    </row>
    <row r="6099" spans="1:17" x14ac:dyDescent="0.2">
      <c r="A6099" s="5">
        <v>2018</v>
      </c>
      <c r="B6099" s="4" t="s">
        <v>797</v>
      </c>
      <c r="C6099" s="5" t="s">
        <v>798</v>
      </c>
      <c r="D6099" s="5">
        <v>225</v>
      </c>
      <c r="E6099" s="5">
        <v>60638</v>
      </c>
      <c r="F6099" s="5"/>
      <c r="G6099" s="5">
        <v>41390</v>
      </c>
      <c r="H6099" s="5">
        <v>17158</v>
      </c>
      <c r="I6099" s="5">
        <v>1029</v>
      </c>
      <c r="J6099" s="5">
        <v>104</v>
      </c>
      <c r="K6099" s="5">
        <v>76</v>
      </c>
      <c r="L6099" s="5">
        <v>1222</v>
      </c>
      <c r="M6099" s="5">
        <v>96</v>
      </c>
      <c r="N6099" s="5">
        <v>1050</v>
      </c>
      <c r="O6099" s="5">
        <v>551030</v>
      </c>
      <c r="P6099" s="3"/>
      <c r="Q6099" s="3"/>
    </row>
    <row r="6100" spans="1:17" x14ac:dyDescent="0.2">
      <c r="A6100" s="2">
        <v>2019</v>
      </c>
      <c r="B6100" s="1" t="s">
        <v>797</v>
      </c>
      <c r="C6100" s="2" t="s">
        <v>798</v>
      </c>
      <c r="D6100" s="2">
        <v>139</v>
      </c>
      <c r="E6100" s="2">
        <v>65665</v>
      </c>
      <c r="F6100" s="2"/>
      <c r="G6100" s="2">
        <v>43860</v>
      </c>
      <c r="H6100" s="2">
        <v>19949</v>
      </c>
      <c r="I6100" s="2">
        <v>1166</v>
      </c>
      <c r="J6100" s="2">
        <v>87</v>
      </c>
      <c r="K6100" s="2">
        <v>129</v>
      </c>
      <c r="L6100" s="2">
        <v>2314</v>
      </c>
      <c r="M6100" s="2">
        <v>315</v>
      </c>
      <c r="N6100" s="2">
        <v>2198</v>
      </c>
      <c r="O6100" s="2">
        <v>551030</v>
      </c>
      <c r="P6100" s="3"/>
      <c r="Q6100" s="3"/>
    </row>
    <row r="6101" spans="1:17" x14ac:dyDescent="0.2">
      <c r="A6101" s="5">
        <v>2004</v>
      </c>
      <c r="B6101" s="4" t="s">
        <v>799</v>
      </c>
      <c r="C6101" s="5" t="s">
        <v>800</v>
      </c>
      <c r="D6101" s="5">
        <v>40997</v>
      </c>
      <c r="E6101" s="5">
        <v>94040</v>
      </c>
      <c r="F6101" s="5"/>
      <c r="G6101" s="5">
        <v>87881</v>
      </c>
      <c r="H6101" s="5">
        <v>6159</v>
      </c>
      <c r="I6101" s="5"/>
      <c r="J6101" s="5"/>
      <c r="K6101" s="5">
        <v>0</v>
      </c>
      <c r="L6101" s="5">
        <v>1192</v>
      </c>
      <c r="M6101" s="5">
        <v>394</v>
      </c>
      <c r="N6101" s="5">
        <v>798</v>
      </c>
      <c r="O6101" s="5">
        <v>402030</v>
      </c>
      <c r="P6101" s="3"/>
      <c r="Q6101" s="3"/>
    </row>
    <row r="6102" spans="1:17" x14ac:dyDescent="0.2">
      <c r="A6102" s="2">
        <v>2005</v>
      </c>
      <c r="B6102" s="1" t="s">
        <v>799</v>
      </c>
      <c r="C6102" s="2" t="s">
        <v>800</v>
      </c>
      <c r="D6102" s="2">
        <v>22638</v>
      </c>
      <c r="E6102" s="2">
        <v>97968</v>
      </c>
      <c r="F6102" s="2"/>
      <c r="G6102" s="2">
        <v>91601</v>
      </c>
      <c r="H6102" s="2">
        <v>6367</v>
      </c>
      <c r="I6102" s="2"/>
      <c r="J6102" s="2"/>
      <c r="K6102" s="2">
        <v>0</v>
      </c>
      <c r="L6102" s="2">
        <v>1432</v>
      </c>
      <c r="M6102" s="2">
        <v>487</v>
      </c>
      <c r="N6102" s="2">
        <v>838</v>
      </c>
      <c r="O6102" s="2">
        <v>402030</v>
      </c>
      <c r="P6102" s="3"/>
      <c r="Q6102" s="3"/>
    </row>
    <row r="6103" spans="1:17" x14ac:dyDescent="0.2">
      <c r="A6103" s="5">
        <v>2006</v>
      </c>
      <c r="B6103" s="4" t="s">
        <v>799</v>
      </c>
      <c r="C6103" s="5" t="s">
        <v>800</v>
      </c>
      <c r="D6103" s="5">
        <v>22282</v>
      </c>
      <c r="E6103" s="5">
        <v>107353</v>
      </c>
      <c r="F6103" s="5"/>
      <c r="G6103" s="5">
        <v>100101</v>
      </c>
      <c r="H6103" s="5">
        <v>7252</v>
      </c>
      <c r="I6103" s="5"/>
      <c r="J6103" s="5"/>
      <c r="K6103" s="5">
        <v>0</v>
      </c>
      <c r="L6103" s="5">
        <v>1771</v>
      </c>
      <c r="M6103" s="5">
        <v>675</v>
      </c>
      <c r="N6103" s="5">
        <v>1106</v>
      </c>
      <c r="O6103" s="5">
        <v>402030</v>
      </c>
      <c r="P6103" s="3"/>
      <c r="Q6103" s="3"/>
    </row>
    <row r="6104" spans="1:17" x14ac:dyDescent="0.2">
      <c r="A6104" s="2">
        <v>2007</v>
      </c>
      <c r="B6104" s="1" t="s">
        <v>799</v>
      </c>
      <c r="C6104" s="2" t="s">
        <v>800</v>
      </c>
      <c r="D6104" s="2">
        <v>33985</v>
      </c>
      <c r="E6104" s="2">
        <v>142543</v>
      </c>
      <c r="F6104" s="2"/>
      <c r="G6104" s="2">
        <v>131244</v>
      </c>
      <c r="H6104" s="2">
        <v>11299</v>
      </c>
      <c r="I6104" s="2"/>
      <c r="J6104" s="2"/>
      <c r="K6104" s="2">
        <v>0</v>
      </c>
      <c r="L6104" s="2">
        <v>1903</v>
      </c>
      <c r="M6104" s="2">
        <v>642</v>
      </c>
      <c r="N6104" s="2">
        <v>1261</v>
      </c>
      <c r="O6104" s="2">
        <v>402030</v>
      </c>
      <c r="P6104" s="3"/>
      <c r="Q6104" s="3"/>
    </row>
    <row r="6105" spans="1:17" x14ac:dyDescent="0.2">
      <c r="A6105" s="5">
        <v>2008</v>
      </c>
      <c r="B6105" s="4" t="s">
        <v>799</v>
      </c>
      <c r="C6105" s="5" t="s">
        <v>800</v>
      </c>
      <c r="D6105" s="5">
        <v>60549</v>
      </c>
      <c r="E6105" s="5">
        <v>173631</v>
      </c>
      <c r="F6105" s="5"/>
      <c r="G6105" s="5">
        <v>160857</v>
      </c>
      <c r="H6105" s="5">
        <v>12774</v>
      </c>
      <c r="I6105" s="5"/>
      <c r="J6105" s="5"/>
      <c r="K6105" s="5">
        <v>0</v>
      </c>
      <c r="L6105" s="5">
        <v>2842</v>
      </c>
      <c r="M6105" s="5">
        <v>1031</v>
      </c>
      <c r="N6105" s="5">
        <v>1811</v>
      </c>
      <c r="O6105" s="5">
        <v>402030</v>
      </c>
      <c r="P6105" s="3"/>
      <c r="Q6105" s="3"/>
    </row>
    <row r="6106" spans="1:17" x14ac:dyDescent="0.2">
      <c r="A6106" s="2">
        <v>2009</v>
      </c>
      <c r="B6106" s="1" t="s">
        <v>799</v>
      </c>
      <c r="C6106" s="2" t="s">
        <v>800</v>
      </c>
      <c r="D6106" s="2">
        <v>31660</v>
      </c>
      <c r="E6106" s="2">
        <v>157946</v>
      </c>
      <c r="F6106" s="2"/>
      <c r="G6106" s="2">
        <v>143455</v>
      </c>
      <c r="H6106" s="2">
        <v>14491</v>
      </c>
      <c r="I6106" s="2"/>
      <c r="J6106" s="2"/>
      <c r="K6106" s="2">
        <v>0</v>
      </c>
      <c r="L6106" s="2">
        <v>2525</v>
      </c>
      <c r="M6106" s="2">
        <v>722</v>
      </c>
      <c r="N6106" s="2">
        <v>-1881</v>
      </c>
      <c r="O6106" s="2">
        <v>402030</v>
      </c>
      <c r="P6106" s="3"/>
      <c r="Q6106" s="3"/>
    </row>
    <row r="6107" spans="1:17" x14ac:dyDescent="0.2">
      <c r="A6107" s="5">
        <v>2010</v>
      </c>
      <c r="B6107" s="4" t="s">
        <v>799</v>
      </c>
      <c r="C6107" s="5" t="s">
        <v>800</v>
      </c>
      <c r="D6107" s="5">
        <v>28473</v>
      </c>
      <c r="E6107" s="5">
        <v>160505</v>
      </c>
      <c r="F6107" s="5"/>
      <c r="G6107" s="5">
        <v>142718</v>
      </c>
      <c r="H6107" s="5">
        <v>17787</v>
      </c>
      <c r="I6107" s="5"/>
      <c r="J6107" s="5"/>
      <c r="K6107" s="5">
        <v>0</v>
      </c>
      <c r="L6107" s="5">
        <v>2086</v>
      </c>
      <c r="M6107" s="5">
        <v>530</v>
      </c>
      <c r="N6107" s="5">
        <v>1556</v>
      </c>
      <c r="O6107" s="5">
        <v>402030</v>
      </c>
      <c r="P6107" s="3"/>
      <c r="Q6107" s="3"/>
    </row>
    <row r="6108" spans="1:17" x14ac:dyDescent="0.2">
      <c r="A6108" s="2">
        <v>2011</v>
      </c>
      <c r="B6108" s="1" t="s">
        <v>799</v>
      </c>
      <c r="C6108" s="2" t="s">
        <v>800</v>
      </c>
      <c r="D6108" s="2">
        <v>68124</v>
      </c>
      <c r="E6108" s="2">
        <v>216827</v>
      </c>
      <c r="F6108" s="2"/>
      <c r="G6108" s="2">
        <v>197429</v>
      </c>
      <c r="H6108" s="2">
        <v>19398</v>
      </c>
      <c r="I6108" s="2"/>
      <c r="J6108" s="2"/>
      <c r="K6108" s="2">
        <v>0</v>
      </c>
      <c r="L6108" s="2">
        <v>2536</v>
      </c>
      <c r="M6108" s="2">
        <v>616</v>
      </c>
      <c r="N6108" s="2">
        <v>1920</v>
      </c>
      <c r="O6108" s="2">
        <v>402030</v>
      </c>
      <c r="P6108" s="3"/>
      <c r="Q6108" s="3"/>
    </row>
    <row r="6109" spans="1:17" x14ac:dyDescent="0.2">
      <c r="A6109" s="5">
        <v>2012</v>
      </c>
      <c r="B6109" s="4" t="s">
        <v>799</v>
      </c>
      <c r="C6109" s="5" t="s">
        <v>800</v>
      </c>
      <c r="D6109" s="5">
        <v>58369</v>
      </c>
      <c r="E6109" s="5">
        <v>222582</v>
      </c>
      <c r="F6109" s="5"/>
      <c r="G6109" s="5">
        <v>201713</v>
      </c>
      <c r="H6109" s="5">
        <v>20869</v>
      </c>
      <c r="I6109" s="5"/>
      <c r="J6109" s="5"/>
      <c r="K6109" s="5">
        <v>0</v>
      </c>
      <c r="L6109" s="5">
        <v>2766</v>
      </c>
      <c r="M6109" s="5">
        <v>705</v>
      </c>
      <c r="N6109" s="5">
        <v>2061</v>
      </c>
      <c r="O6109" s="5">
        <v>402030</v>
      </c>
      <c r="P6109" s="3"/>
      <c r="Q6109" s="3"/>
    </row>
    <row r="6110" spans="1:17" x14ac:dyDescent="0.2">
      <c r="A6110" s="2">
        <v>2013</v>
      </c>
      <c r="B6110" s="1" t="s">
        <v>799</v>
      </c>
      <c r="C6110" s="2" t="s">
        <v>800</v>
      </c>
      <c r="D6110" s="2">
        <v>73707</v>
      </c>
      <c r="E6110" s="2">
        <v>243291</v>
      </c>
      <c r="F6110" s="2"/>
      <c r="G6110" s="2">
        <v>222913</v>
      </c>
      <c r="H6110" s="2">
        <v>20378</v>
      </c>
      <c r="I6110" s="2"/>
      <c r="J6110" s="2"/>
      <c r="K6110" s="2">
        <v>0</v>
      </c>
      <c r="L6110" s="2">
        <v>2686</v>
      </c>
      <c r="M6110" s="2">
        <v>550</v>
      </c>
      <c r="N6110" s="2">
        <v>2136</v>
      </c>
      <c r="O6110" s="2">
        <v>402030</v>
      </c>
      <c r="P6110" s="3"/>
      <c r="Q6110" s="3"/>
    </row>
    <row r="6111" spans="1:17" x14ac:dyDescent="0.2">
      <c r="A6111" s="5">
        <v>2014</v>
      </c>
      <c r="B6111" s="4" t="s">
        <v>799</v>
      </c>
      <c r="C6111" s="5" t="s">
        <v>800</v>
      </c>
      <c r="D6111" s="5">
        <v>97768</v>
      </c>
      <c r="E6111" s="5">
        <v>274119</v>
      </c>
      <c r="F6111" s="5"/>
      <c r="G6111" s="5">
        <v>252646</v>
      </c>
      <c r="H6111" s="5">
        <v>21473</v>
      </c>
      <c r="I6111" s="5"/>
      <c r="J6111" s="5"/>
      <c r="K6111" s="5">
        <v>0</v>
      </c>
      <c r="L6111" s="5">
        <v>2458</v>
      </c>
      <c r="M6111" s="5">
        <v>421</v>
      </c>
      <c r="N6111" s="5">
        <v>2037</v>
      </c>
      <c r="O6111" s="5">
        <v>402030</v>
      </c>
      <c r="P6111" s="3"/>
      <c r="Q6111" s="3"/>
    </row>
    <row r="6112" spans="1:17" x14ac:dyDescent="0.2">
      <c r="A6112" s="2">
        <v>2015</v>
      </c>
      <c r="B6112" s="1" t="s">
        <v>799</v>
      </c>
      <c r="C6112" s="2" t="s">
        <v>800</v>
      </c>
      <c r="D6112" s="2">
        <v>79949</v>
      </c>
      <c r="E6112" s="2">
        <v>245192</v>
      </c>
      <c r="F6112" s="2"/>
      <c r="G6112" s="2">
        <v>224057</v>
      </c>
      <c r="H6112" s="2">
        <v>21103</v>
      </c>
      <c r="I6112" s="2"/>
      <c r="J6112" s="2"/>
      <c r="K6112" s="2">
        <v>0</v>
      </c>
      <c r="L6112" s="2">
        <v>2298</v>
      </c>
      <c r="M6112" s="2">
        <v>318</v>
      </c>
      <c r="N6112" s="2">
        <v>1980</v>
      </c>
      <c r="O6112" s="2">
        <v>402030</v>
      </c>
      <c r="P6112" s="3"/>
      <c r="Q6112" s="3"/>
    </row>
    <row r="6113" spans="1:17" x14ac:dyDescent="0.2">
      <c r="A6113" s="5">
        <v>2016</v>
      </c>
      <c r="B6113" s="4" t="s">
        <v>799</v>
      </c>
      <c r="C6113" s="5" t="s">
        <v>800</v>
      </c>
      <c r="D6113" s="5">
        <v>74205</v>
      </c>
      <c r="E6113" s="5">
        <v>242698</v>
      </c>
      <c r="F6113" s="5"/>
      <c r="G6113" s="5">
        <v>221479</v>
      </c>
      <c r="H6113" s="5">
        <v>21219</v>
      </c>
      <c r="I6113" s="5"/>
      <c r="J6113" s="5"/>
      <c r="K6113" s="5">
        <v>-1</v>
      </c>
      <c r="L6113" s="5">
        <v>2120</v>
      </c>
      <c r="M6113" s="5">
        <v>-22</v>
      </c>
      <c r="N6113" s="5">
        <v>2143</v>
      </c>
      <c r="O6113" s="5">
        <v>402030</v>
      </c>
      <c r="P6113" s="3"/>
      <c r="Q6113" s="3"/>
    </row>
    <row r="6114" spans="1:17" x14ac:dyDescent="0.2">
      <c r="A6114" s="2">
        <v>2017</v>
      </c>
      <c r="B6114" s="1" t="s">
        <v>799</v>
      </c>
      <c r="C6114" s="2" t="s">
        <v>800</v>
      </c>
      <c r="D6114" s="2">
        <v>72575</v>
      </c>
      <c r="E6114" s="2">
        <v>238425</v>
      </c>
      <c r="F6114" s="2"/>
      <c r="G6114" s="2">
        <v>216108</v>
      </c>
      <c r="H6114" s="2">
        <v>22317</v>
      </c>
      <c r="I6114" s="2"/>
      <c r="J6114" s="2"/>
      <c r="K6114" s="2">
        <v>0</v>
      </c>
      <c r="L6114" s="2">
        <v>2899</v>
      </c>
      <c r="M6114" s="2">
        <v>722</v>
      </c>
      <c r="N6114" s="2">
        <v>2177</v>
      </c>
      <c r="O6114" s="2">
        <v>402030</v>
      </c>
      <c r="P6114" s="3"/>
      <c r="Q6114" s="3"/>
    </row>
    <row r="6115" spans="1:17" x14ac:dyDescent="0.2">
      <c r="A6115" s="5">
        <v>2018</v>
      </c>
      <c r="B6115" s="4" t="s">
        <v>799</v>
      </c>
      <c r="C6115" s="5" t="s">
        <v>800</v>
      </c>
      <c r="D6115" s="5">
        <v>81316</v>
      </c>
      <c r="E6115" s="5">
        <v>244626</v>
      </c>
      <c r="F6115" s="5"/>
      <c r="G6115" s="5">
        <v>219836</v>
      </c>
      <c r="H6115" s="5">
        <v>24790</v>
      </c>
      <c r="I6115" s="5"/>
      <c r="J6115" s="5"/>
      <c r="K6115" s="5">
        <v>0</v>
      </c>
      <c r="L6115" s="5">
        <v>2999</v>
      </c>
      <c r="M6115" s="5">
        <v>400</v>
      </c>
      <c r="N6115" s="5">
        <v>2599</v>
      </c>
      <c r="O6115" s="5">
        <v>402030</v>
      </c>
      <c r="P6115" s="3"/>
      <c r="Q6115" s="3"/>
    </row>
    <row r="6116" spans="1:17" x14ac:dyDescent="0.2">
      <c r="A6116" s="2">
        <v>2019</v>
      </c>
      <c r="B6116" s="1" t="s">
        <v>799</v>
      </c>
      <c r="C6116" s="2" t="s">
        <v>800</v>
      </c>
      <c r="D6116" s="2">
        <v>73754</v>
      </c>
      <c r="E6116" s="2">
        <v>245610</v>
      </c>
      <c r="F6116" s="2"/>
      <c r="G6116" s="2">
        <v>221179</v>
      </c>
      <c r="H6116" s="2">
        <v>24431</v>
      </c>
      <c r="I6116" s="2"/>
      <c r="J6116" s="2"/>
      <c r="K6116" s="2">
        <v>0</v>
      </c>
      <c r="L6116" s="2">
        <v>2712</v>
      </c>
      <c r="M6116" s="2">
        <v>470</v>
      </c>
      <c r="N6116" s="2">
        <v>2242</v>
      </c>
      <c r="O6116" s="2">
        <v>402030</v>
      </c>
      <c r="P6116" s="3"/>
      <c r="Q6116" s="3"/>
    </row>
    <row r="6117" spans="1:17" x14ac:dyDescent="0.2">
      <c r="A6117" s="5">
        <v>2004</v>
      </c>
      <c r="B6117" s="4" t="s">
        <v>801</v>
      </c>
      <c r="C6117" s="5" t="s">
        <v>802</v>
      </c>
      <c r="D6117" s="5">
        <v>1183</v>
      </c>
      <c r="E6117" s="5">
        <v>3942</v>
      </c>
      <c r="F6117" s="5">
        <v>743</v>
      </c>
      <c r="G6117" s="5">
        <v>2087</v>
      </c>
      <c r="H6117" s="5">
        <v>1855</v>
      </c>
      <c r="I6117" s="5">
        <v>45</v>
      </c>
      <c r="J6117" s="5">
        <v>17</v>
      </c>
      <c r="K6117" s="5">
        <v>0</v>
      </c>
      <c r="L6117" s="5">
        <v>428</v>
      </c>
      <c r="M6117" s="5">
        <v>-101</v>
      </c>
      <c r="N6117" s="5">
        <v>529</v>
      </c>
      <c r="O6117" s="5">
        <v>452020</v>
      </c>
      <c r="P6117" s="3"/>
      <c r="Q6117" s="3"/>
    </row>
    <row r="6118" spans="1:17" x14ac:dyDescent="0.2">
      <c r="A6118" s="2">
        <v>2005</v>
      </c>
      <c r="B6118" s="1" t="s">
        <v>801</v>
      </c>
      <c r="C6118" s="2" t="s">
        <v>802</v>
      </c>
      <c r="D6118" s="2">
        <v>1836</v>
      </c>
      <c r="E6118" s="2">
        <v>5244</v>
      </c>
      <c r="F6118" s="2">
        <v>740</v>
      </c>
      <c r="G6118" s="2">
        <v>2703</v>
      </c>
      <c r="H6118" s="2">
        <v>2541</v>
      </c>
      <c r="I6118" s="2">
        <v>48</v>
      </c>
      <c r="J6118" s="2">
        <v>36</v>
      </c>
      <c r="K6118" s="2">
        <v>0</v>
      </c>
      <c r="L6118" s="2">
        <v>732</v>
      </c>
      <c r="M6118" s="2">
        <v>25</v>
      </c>
      <c r="N6118" s="2">
        <v>707</v>
      </c>
      <c r="O6118" s="2">
        <v>452020</v>
      </c>
      <c r="P6118" s="3"/>
      <c r="Q6118" s="3"/>
    </row>
    <row r="6119" spans="1:17" x14ac:dyDescent="0.2">
      <c r="A6119" s="5">
        <v>2006</v>
      </c>
      <c r="B6119" s="4" t="s">
        <v>801</v>
      </c>
      <c r="C6119" s="5" t="s">
        <v>802</v>
      </c>
      <c r="D6119" s="5">
        <v>1733</v>
      </c>
      <c r="E6119" s="5">
        <v>9544</v>
      </c>
      <c r="F6119" s="5">
        <v>970</v>
      </c>
      <c r="G6119" s="5">
        <v>4332</v>
      </c>
      <c r="H6119" s="5">
        <v>5212</v>
      </c>
      <c r="I6119" s="5">
        <v>41</v>
      </c>
      <c r="J6119" s="5">
        <v>69</v>
      </c>
      <c r="K6119" s="5">
        <v>0</v>
      </c>
      <c r="L6119" s="5">
        <v>924</v>
      </c>
      <c r="M6119" s="5">
        <v>84</v>
      </c>
      <c r="N6119" s="5">
        <v>840</v>
      </c>
      <c r="O6119" s="5">
        <v>452020</v>
      </c>
      <c r="P6119" s="3"/>
      <c r="Q6119" s="3"/>
    </row>
    <row r="6120" spans="1:17" x14ac:dyDescent="0.2">
      <c r="A6120" s="2">
        <v>2007</v>
      </c>
      <c r="B6120" s="1" t="s">
        <v>801</v>
      </c>
      <c r="C6120" s="2" t="s">
        <v>802</v>
      </c>
      <c r="D6120" s="2">
        <v>1144</v>
      </c>
      <c r="E6120" s="2">
        <v>9472</v>
      </c>
      <c r="F6120" s="2">
        <v>2063</v>
      </c>
      <c r="G6120" s="2">
        <v>4735</v>
      </c>
      <c r="H6120" s="2">
        <v>4737</v>
      </c>
      <c r="I6120" s="2">
        <v>122</v>
      </c>
      <c r="J6120" s="2">
        <v>73</v>
      </c>
      <c r="K6120" s="2">
        <v>0</v>
      </c>
      <c r="L6120" s="2">
        <v>561</v>
      </c>
      <c r="M6120" s="2">
        <v>-352</v>
      </c>
      <c r="N6120" s="2">
        <v>913</v>
      </c>
      <c r="O6120" s="2">
        <v>452020</v>
      </c>
      <c r="P6120" s="3"/>
      <c r="Q6120" s="3"/>
    </row>
    <row r="6121" spans="1:17" x14ac:dyDescent="0.2">
      <c r="A6121" s="5">
        <v>2008</v>
      </c>
      <c r="B6121" s="4" t="s">
        <v>801</v>
      </c>
      <c r="C6121" s="5" t="s">
        <v>802</v>
      </c>
      <c r="D6121" s="5">
        <v>1141</v>
      </c>
      <c r="E6121" s="5">
        <v>10120</v>
      </c>
      <c r="F6121" s="5">
        <v>2030</v>
      </c>
      <c r="G6121" s="5">
        <v>5534</v>
      </c>
      <c r="H6121" s="5">
        <v>4586</v>
      </c>
      <c r="I6121" s="5">
        <v>136</v>
      </c>
      <c r="J6121" s="5">
        <v>57</v>
      </c>
      <c r="K6121" s="5">
        <v>0</v>
      </c>
      <c r="L6121" s="5">
        <v>1329</v>
      </c>
      <c r="M6121" s="5">
        <v>67</v>
      </c>
      <c r="N6121" s="5">
        <v>1262</v>
      </c>
      <c r="O6121" s="5">
        <v>452020</v>
      </c>
      <c r="P6121" s="3"/>
      <c r="Q6121" s="3"/>
    </row>
    <row r="6122" spans="1:17" x14ac:dyDescent="0.2">
      <c r="A6122" s="2">
        <v>2009</v>
      </c>
      <c r="B6122" s="1" t="s">
        <v>801</v>
      </c>
      <c r="C6122" s="2" t="s">
        <v>802</v>
      </c>
      <c r="D6122" s="2">
        <v>2049</v>
      </c>
      <c r="E6122" s="2">
        <v>7087</v>
      </c>
      <c r="F6122" s="2">
        <v>2377</v>
      </c>
      <c r="G6122" s="2">
        <v>5563</v>
      </c>
      <c r="H6122" s="2">
        <v>1524</v>
      </c>
      <c r="I6122" s="2">
        <v>140</v>
      </c>
      <c r="J6122" s="2">
        <v>17</v>
      </c>
      <c r="K6122" s="2">
        <v>0</v>
      </c>
      <c r="L6122" s="2">
        <v>-2775</v>
      </c>
      <c r="M6122" s="2">
        <v>311</v>
      </c>
      <c r="N6122" s="2">
        <v>-3086</v>
      </c>
      <c r="O6122" s="2">
        <v>452020</v>
      </c>
      <c r="P6122" s="3"/>
      <c r="Q6122" s="3"/>
    </row>
    <row r="6123" spans="1:17" x14ac:dyDescent="0.2">
      <c r="A6123" s="5">
        <v>2010</v>
      </c>
      <c r="B6123" s="4" t="s">
        <v>801</v>
      </c>
      <c r="C6123" s="5" t="s">
        <v>802</v>
      </c>
      <c r="D6123" s="5">
        <v>2629</v>
      </c>
      <c r="E6123" s="5">
        <v>8247</v>
      </c>
      <c r="F6123" s="5">
        <v>2502</v>
      </c>
      <c r="G6123" s="5">
        <v>5523</v>
      </c>
      <c r="H6123" s="5">
        <v>2724</v>
      </c>
      <c r="I6123" s="5">
        <v>174</v>
      </c>
      <c r="J6123" s="5">
        <v>6</v>
      </c>
      <c r="K6123" s="5">
        <v>0</v>
      </c>
      <c r="L6123" s="5">
        <v>1569</v>
      </c>
      <c r="M6123" s="5">
        <v>-40</v>
      </c>
      <c r="N6123" s="5">
        <v>1609</v>
      </c>
      <c r="O6123" s="5">
        <v>452020</v>
      </c>
      <c r="P6123" s="3"/>
      <c r="Q6123" s="3"/>
    </row>
    <row r="6124" spans="1:17" x14ac:dyDescent="0.2">
      <c r="A6124" s="2">
        <v>2011</v>
      </c>
      <c r="B6124" s="1" t="s">
        <v>801</v>
      </c>
      <c r="C6124" s="2" t="s">
        <v>802</v>
      </c>
      <c r="D6124" s="2">
        <v>3253</v>
      </c>
      <c r="E6124" s="2">
        <v>9225</v>
      </c>
      <c r="F6124" s="2">
        <v>3512</v>
      </c>
      <c r="G6124" s="2">
        <v>6762</v>
      </c>
      <c r="H6124" s="2">
        <v>2463</v>
      </c>
      <c r="I6124" s="2">
        <v>219</v>
      </c>
      <c r="J6124" s="2">
        <v>7</v>
      </c>
      <c r="K6124" s="2">
        <v>0</v>
      </c>
      <c r="L6124" s="2">
        <v>579</v>
      </c>
      <c r="M6124" s="2">
        <v>68</v>
      </c>
      <c r="N6124" s="2">
        <v>511</v>
      </c>
      <c r="O6124" s="2">
        <v>452020</v>
      </c>
      <c r="P6124" s="3"/>
      <c r="Q6124" s="3"/>
    </row>
    <row r="6125" spans="1:17" x14ac:dyDescent="0.2">
      <c r="A6125" s="5">
        <v>2012</v>
      </c>
      <c r="B6125" s="4" t="s">
        <v>801</v>
      </c>
      <c r="C6125" s="5" t="s">
        <v>802</v>
      </c>
      <c r="D6125" s="5">
        <v>2211</v>
      </c>
      <c r="E6125" s="5">
        <v>10106</v>
      </c>
      <c r="F6125" s="5">
        <v>2863</v>
      </c>
      <c r="G6125" s="5">
        <v>6609</v>
      </c>
      <c r="H6125" s="5">
        <v>3497</v>
      </c>
      <c r="I6125" s="5">
        <v>245</v>
      </c>
      <c r="J6125" s="5">
        <v>8</v>
      </c>
      <c r="K6125" s="5">
        <v>0</v>
      </c>
      <c r="L6125" s="5">
        <v>2882</v>
      </c>
      <c r="M6125" s="5">
        <v>20</v>
      </c>
      <c r="N6125" s="5">
        <v>2862</v>
      </c>
      <c r="O6125" s="5">
        <v>452020</v>
      </c>
      <c r="P6125" s="3"/>
      <c r="Q6125" s="3"/>
    </row>
    <row r="6126" spans="1:17" x14ac:dyDescent="0.2">
      <c r="A6126" s="2">
        <v>2013</v>
      </c>
      <c r="B6126" s="1" t="s">
        <v>801</v>
      </c>
      <c r="C6126" s="2" t="s">
        <v>802</v>
      </c>
      <c r="D6126" s="2">
        <v>2289</v>
      </c>
      <c r="E6126" s="2">
        <v>9243</v>
      </c>
      <c r="F6126" s="2">
        <v>2777</v>
      </c>
      <c r="G6126" s="2">
        <v>5737</v>
      </c>
      <c r="H6126" s="2">
        <v>3495</v>
      </c>
      <c r="I6126" s="2">
        <v>224</v>
      </c>
      <c r="J6126" s="2">
        <v>8</v>
      </c>
      <c r="K6126" s="2">
        <v>0</v>
      </c>
      <c r="L6126" s="2">
        <v>1831</v>
      </c>
      <c r="M6126" s="2">
        <v>-7</v>
      </c>
      <c r="N6126" s="2">
        <v>1838</v>
      </c>
      <c r="O6126" s="2">
        <v>452020</v>
      </c>
      <c r="P6126" s="3"/>
      <c r="Q6126" s="3"/>
    </row>
    <row r="6127" spans="1:17" x14ac:dyDescent="0.2">
      <c r="A6127" s="5">
        <v>2014</v>
      </c>
      <c r="B6127" s="4" t="s">
        <v>801</v>
      </c>
      <c r="C6127" s="5" t="s">
        <v>802</v>
      </c>
      <c r="D6127" s="5">
        <v>2658</v>
      </c>
      <c r="E6127" s="5">
        <v>9492</v>
      </c>
      <c r="F6127" s="5">
        <v>3920</v>
      </c>
      <c r="G6127" s="5">
        <v>6660</v>
      </c>
      <c r="H6127" s="5">
        <v>2832</v>
      </c>
      <c r="I6127" s="5">
        <v>202</v>
      </c>
      <c r="J6127" s="5">
        <v>8</v>
      </c>
      <c r="K6127" s="5">
        <v>0</v>
      </c>
      <c r="L6127" s="5">
        <v>1556</v>
      </c>
      <c r="M6127" s="5">
        <v>-14</v>
      </c>
      <c r="N6127" s="5">
        <v>1570</v>
      </c>
      <c r="O6127" s="5">
        <v>452020</v>
      </c>
      <c r="P6127" s="3"/>
      <c r="Q6127" s="3"/>
    </row>
    <row r="6128" spans="1:17" x14ac:dyDescent="0.2">
      <c r="A6128" s="2">
        <v>2015</v>
      </c>
      <c r="B6128" s="1" t="s">
        <v>801</v>
      </c>
      <c r="C6128" s="2" t="s">
        <v>802</v>
      </c>
      <c r="D6128" s="2">
        <v>2492</v>
      </c>
      <c r="E6128" s="2">
        <v>9845</v>
      </c>
      <c r="F6128" s="2">
        <v>4155</v>
      </c>
      <c r="G6128" s="2">
        <v>6827</v>
      </c>
      <c r="H6128" s="2">
        <v>3018</v>
      </c>
      <c r="I6128" s="2">
        <v>222</v>
      </c>
      <c r="J6128" s="2">
        <v>6</v>
      </c>
      <c r="K6128" s="2">
        <v>0</v>
      </c>
      <c r="L6128" s="2">
        <v>1970</v>
      </c>
      <c r="M6128" s="2">
        <v>228</v>
      </c>
      <c r="N6128" s="2">
        <v>1742</v>
      </c>
      <c r="O6128" s="2">
        <v>452020</v>
      </c>
      <c r="P6128" s="3"/>
      <c r="Q6128" s="3"/>
    </row>
    <row r="6129" spans="1:17" x14ac:dyDescent="0.2">
      <c r="A6129" s="5">
        <v>2016</v>
      </c>
      <c r="B6129" s="4" t="s">
        <v>801</v>
      </c>
      <c r="C6129" s="5" t="s">
        <v>802</v>
      </c>
      <c r="D6129" s="5">
        <v>1138</v>
      </c>
      <c r="E6129" s="5">
        <v>8252</v>
      </c>
      <c r="F6129" s="5">
        <v>4130</v>
      </c>
      <c r="G6129" s="5">
        <v>6659</v>
      </c>
      <c r="H6129" s="5">
        <v>1593</v>
      </c>
      <c r="I6129" s="5">
        <v>206</v>
      </c>
      <c r="J6129" s="5">
        <v>3</v>
      </c>
      <c r="K6129" s="5">
        <v>0</v>
      </c>
      <c r="L6129" s="5">
        <v>274</v>
      </c>
      <c r="M6129" s="5">
        <v>26</v>
      </c>
      <c r="N6129" s="5">
        <v>248</v>
      </c>
      <c r="O6129" s="5">
        <v>452020</v>
      </c>
      <c r="P6129" s="3"/>
      <c r="Q6129" s="3"/>
    </row>
    <row r="6130" spans="1:17" x14ac:dyDescent="0.2">
      <c r="A6130" s="2">
        <v>2017</v>
      </c>
      <c r="B6130" s="1" t="s">
        <v>801</v>
      </c>
      <c r="C6130" s="2" t="s">
        <v>802</v>
      </c>
      <c r="D6130" s="2">
        <v>2543</v>
      </c>
      <c r="E6130" s="2">
        <v>9268</v>
      </c>
      <c r="F6130" s="2">
        <v>5021</v>
      </c>
      <c r="G6130" s="2">
        <v>7904</v>
      </c>
      <c r="H6130" s="2">
        <v>1364</v>
      </c>
      <c r="I6130" s="2">
        <v>226</v>
      </c>
      <c r="J6130" s="2">
        <v>12</v>
      </c>
      <c r="K6130" s="2">
        <v>0</v>
      </c>
      <c r="L6130" s="2">
        <v>815</v>
      </c>
      <c r="M6130" s="2">
        <v>43</v>
      </c>
      <c r="N6130" s="2">
        <v>772</v>
      </c>
      <c r="O6130" s="2">
        <v>452020</v>
      </c>
      <c r="P6130" s="3"/>
      <c r="Q6130" s="3"/>
    </row>
    <row r="6131" spans="1:17" x14ac:dyDescent="0.2">
      <c r="A6131" s="5">
        <v>2018</v>
      </c>
      <c r="B6131" s="4" t="s">
        <v>801</v>
      </c>
      <c r="C6131" s="5" t="s">
        <v>802</v>
      </c>
      <c r="D6131" s="5">
        <v>1857</v>
      </c>
      <c r="E6131" s="5">
        <v>9410</v>
      </c>
      <c r="F6131" s="5">
        <v>4819</v>
      </c>
      <c r="G6131" s="5">
        <v>7745</v>
      </c>
      <c r="H6131" s="5">
        <v>1665</v>
      </c>
      <c r="I6131" s="5">
        <v>237</v>
      </c>
      <c r="J6131" s="5">
        <v>38</v>
      </c>
      <c r="K6131" s="5">
        <v>0</v>
      </c>
      <c r="L6131" s="5">
        <v>1418</v>
      </c>
      <c r="M6131" s="5">
        <v>236</v>
      </c>
      <c r="N6131" s="5">
        <v>1182</v>
      </c>
      <c r="O6131" s="5">
        <v>452020</v>
      </c>
      <c r="P6131" s="3"/>
      <c r="Q6131" s="3"/>
    </row>
    <row r="6132" spans="1:17" x14ac:dyDescent="0.2">
      <c r="A6132" s="2">
        <v>2019</v>
      </c>
      <c r="B6132" s="1" t="s">
        <v>801</v>
      </c>
      <c r="C6132" s="2" t="s">
        <v>802</v>
      </c>
      <c r="D6132" s="2">
        <v>2251</v>
      </c>
      <c r="E6132" s="2">
        <v>8885</v>
      </c>
      <c r="F6132" s="2">
        <v>4253</v>
      </c>
      <c r="G6132" s="2">
        <v>6723</v>
      </c>
      <c r="H6132" s="2">
        <v>2162</v>
      </c>
      <c r="I6132" s="2">
        <v>227</v>
      </c>
      <c r="J6132" s="2">
        <v>84</v>
      </c>
      <c r="K6132" s="2">
        <v>0</v>
      </c>
      <c r="L6132" s="2">
        <v>1372</v>
      </c>
      <c r="M6132" s="2">
        <v>-640</v>
      </c>
      <c r="N6132" s="2">
        <v>2012</v>
      </c>
      <c r="O6132" s="2">
        <v>452020</v>
      </c>
      <c r="P6132" s="3"/>
      <c r="Q6132" s="3"/>
    </row>
    <row r="6133" spans="1:17" x14ac:dyDescent="0.2">
      <c r="A6133" s="5">
        <v>2003</v>
      </c>
      <c r="B6133" s="4" t="s">
        <v>803</v>
      </c>
      <c r="C6133" s="5" t="s">
        <v>804</v>
      </c>
      <c r="D6133" s="5">
        <v>37.136000000000003</v>
      </c>
      <c r="E6133" s="5">
        <v>5558.6729999999998</v>
      </c>
      <c r="F6133" s="5">
        <v>2046.098</v>
      </c>
      <c r="G6133" s="5">
        <v>3181.0540000000001</v>
      </c>
      <c r="H6133" s="5">
        <v>2377.6190000000001</v>
      </c>
      <c r="I6133" s="5">
        <v>144.68299999999999</v>
      </c>
      <c r="J6133" s="5"/>
      <c r="K6133" s="5">
        <v>0</v>
      </c>
      <c r="L6133" s="5">
        <v>344.39699999999999</v>
      </c>
      <c r="M6133" s="5">
        <v>123.983</v>
      </c>
      <c r="N6133" s="5">
        <v>220.41399999999999</v>
      </c>
      <c r="O6133" s="5">
        <v>302010</v>
      </c>
      <c r="P6133" s="3"/>
      <c r="Q6133" s="3"/>
    </row>
    <row r="6134" spans="1:17" x14ac:dyDescent="0.2">
      <c r="A6134" s="2">
        <v>2004</v>
      </c>
      <c r="B6134" s="1" t="s">
        <v>803</v>
      </c>
      <c r="C6134" s="2" t="s">
        <v>804</v>
      </c>
      <c r="D6134" s="2">
        <v>17.635000000000002</v>
      </c>
      <c r="E6134" s="2">
        <v>7804.1719999999996</v>
      </c>
      <c r="F6134" s="2">
        <v>3272.8009999999999</v>
      </c>
      <c r="G6134" s="2">
        <v>5024.259</v>
      </c>
      <c r="H6134" s="2">
        <v>2779.913</v>
      </c>
      <c r="I6134" s="2">
        <v>137.67500000000001</v>
      </c>
      <c r="J6134" s="2"/>
      <c r="K6134" s="2">
        <v>0</v>
      </c>
      <c r="L6134" s="2">
        <v>431.97399999999999</v>
      </c>
      <c r="M6134" s="2">
        <v>155.51</v>
      </c>
      <c r="N6134" s="2">
        <v>276.464</v>
      </c>
      <c r="O6134" s="2">
        <v>302010</v>
      </c>
      <c r="P6134" s="3"/>
      <c r="Q6134" s="3"/>
    </row>
    <row r="6135" spans="1:17" x14ac:dyDescent="0.2">
      <c r="A6135" s="5">
        <v>2005</v>
      </c>
      <c r="B6135" s="4" t="s">
        <v>803</v>
      </c>
      <c r="C6135" s="5" t="s">
        <v>804</v>
      </c>
      <c r="D6135" s="5">
        <v>10.878</v>
      </c>
      <c r="E6135" s="5">
        <v>7400.5540000000001</v>
      </c>
      <c r="F6135" s="5">
        <v>2729.846</v>
      </c>
      <c r="G6135" s="5">
        <v>4425.3829999999998</v>
      </c>
      <c r="H6135" s="5">
        <v>2975.1709999999998</v>
      </c>
      <c r="I6135" s="5">
        <v>189.68199999999999</v>
      </c>
      <c r="J6135" s="5"/>
      <c r="K6135" s="5">
        <v>0</v>
      </c>
      <c r="L6135" s="5">
        <v>477.25799999999998</v>
      </c>
      <c r="M6135" s="5">
        <v>151.99600000000001</v>
      </c>
      <c r="N6135" s="5">
        <v>325.262</v>
      </c>
      <c r="O6135" s="5">
        <v>302010</v>
      </c>
      <c r="P6135" s="3"/>
      <c r="Q6135" s="3"/>
    </row>
    <row r="6136" spans="1:17" x14ac:dyDescent="0.2">
      <c r="A6136" s="2">
        <v>2006</v>
      </c>
      <c r="B6136" s="1" t="s">
        <v>803</v>
      </c>
      <c r="C6136" s="2" t="s">
        <v>804</v>
      </c>
      <c r="D6136" s="2">
        <v>33.5</v>
      </c>
      <c r="E6136" s="2">
        <v>9438.2000000000007</v>
      </c>
      <c r="F6136" s="2">
        <v>4032.2</v>
      </c>
      <c r="G6136" s="2">
        <v>6020.7</v>
      </c>
      <c r="H6136" s="2">
        <v>3417.5</v>
      </c>
      <c r="I6136" s="2">
        <v>268.7</v>
      </c>
      <c r="J6136" s="2"/>
      <c r="K6136" s="2">
        <v>0</v>
      </c>
      <c r="L6136" s="2">
        <v>535.29999999999995</v>
      </c>
      <c r="M6136" s="2">
        <v>203.4</v>
      </c>
      <c r="N6136" s="2">
        <v>331.9</v>
      </c>
      <c r="O6136" s="2">
        <v>302010</v>
      </c>
      <c r="P6136" s="3"/>
      <c r="Q6136" s="3"/>
    </row>
    <row r="6137" spans="1:17" x14ac:dyDescent="0.2">
      <c r="A6137" s="5">
        <v>2007</v>
      </c>
      <c r="B6137" s="4" t="s">
        <v>803</v>
      </c>
      <c r="C6137" s="5" t="s">
        <v>804</v>
      </c>
      <c r="D6137" s="5">
        <v>20.5</v>
      </c>
      <c r="E6137" s="5">
        <v>10052.799999999999</v>
      </c>
      <c r="F6137" s="5">
        <v>4878</v>
      </c>
      <c r="G6137" s="5">
        <v>7286.9</v>
      </c>
      <c r="H6137" s="5">
        <v>2765.9</v>
      </c>
      <c r="I6137" s="5">
        <v>341.8</v>
      </c>
      <c r="J6137" s="5"/>
      <c r="K6137" s="5">
        <v>0</v>
      </c>
      <c r="L6137" s="5">
        <v>-440.6</v>
      </c>
      <c r="M6137" s="5">
        <v>172.7</v>
      </c>
      <c r="N6137" s="5">
        <v>-613.29999999999995</v>
      </c>
      <c r="O6137" s="5">
        <v>302010</v>
      </c>
      <c r="P6137" s="3"/>
      <c r="Q6137" s="3"/>
    </row>
    <row r="6138" spans="1:17" x14ac:dyDescent="0.2">
      <c r="A6138" s="2">
        <v>2008</v>
      </c>
      <c r="B6138" s="1" t="s">
        <v>803</v>
      </c>
      <c r="C6138" s="2" t="s">
        <v>804</v>
      </c>
      <c r="D6138" s="2">
        <v>13.1</v>
      </c>
      <c r="E6138" s="2">
        <v>8036.5</v>
      </c>
      <c r="F6138" s="2">
        <v>4206.3</v>
      </c>
      <c r="G6138" s="2">
        <v>6128.2</v>
      </c>
      <c r="H6138" s="2">
        <v>1908.3</v>
      </c>
      <c r="I6138" s="2">
        <v>316.39999999999998</v>
      </c>
      <c r="J6138" s="2"/>
      <c r="K6138" s="2">
        <v>0</v>
      </c>
      <c r="L6138" s="2">
        <v>-106.8</v>
      </c>
      <c r="M6138" s="2">
        <v>194.6</v>
      </c>
      <c r="N6138" s="2">
        <v>-301.39999999999998</v>
      </c>
      <c r="O6138" s="2">
        <v>302010</v>
      </c>
      <c r="P6138" s="3"/>
      <c r="Q6138" s="3"/>
    </row>
    <row r="6139" spans="1:17" x14ac:dyDescent="0.2">
      <c r="A6139" s="5">
        <v>2009</v>
      </c>
      <c r="B6139" s="4" t="s">
        <v>803</v>
      </c>
      <c r="C6139" s="5" t="s">
        <v>804</v>
      </c>
      <c r="D6139" s="5">
        <v>43.5</v>
      </c>
      <c r="E6139" s="5">
        <v>8094.3</v>
      </c>
      <c r="F6139" s="5">
        <v>3464.3</v>
      </c>
      <c r="G6139" s="5">
        <v>5518</v>
      </c>
      <c r="H6139" s="5">
        <v>2576.3000000000002</v>
      </c>
      <c r="I6139" s="5">
        <v>275.5</v>
      </c>
      <c r="J6139" s="5">
        <v>10.4</v>
      </c>
      <c r="K6139" s="5">
        <v>0</v>
      </c>
      <c r="L6139" s="5">
        <v>259.3</v>
      </c>
      <c r="M6139" s="5">
        <v>160</v>
      </c>
      <c r="N6139" s="5">
        <v>99.3</v>
      </c>
      <c r="O6139" s="5">
        <v>302010</v>
      </c>
      <c r="P6139" s="3"/>
      <c r="Q6139" s="3"/>
    </row>
    <row r="6140" spans="1:17" x14ac:dyDescent="0.2">
      <c r="A6140" s="2">
        <v>2010</v>
      </c>
      <c r="B6140" s="1" t="s">
        <v>803</v>
      </c>
      <c r="C6140" s="2" t="s">
        <v>804</v>
      </c>
      <c r="D6140" s="2">
        <v>9.1999999999999993</v>
      </c>
      <c r="E6140" s="2">
        <v>7167.6</v>
      </c>
      <c r="F6140" s="2">
        <v>3152.6</v>
      </c>
      <c r="G6140" s="2">
        <v>4615.7</v>
      </c>
      <c r="H6140" s="2">
        <v>2551.9</v>
      </c>
      <c r="I6140" s="2">
        <v>198.8</v>
      </c>
      <c r="J6140" s="2">
        <v>3.5</v>
      </c>
      <c r="K6140" s="2"/>
      <c r="L6140" s="2">
        <v>551</v>
      </c>
      <c r="M6140" s="2">
        <v>-8.5</v>
      </c>
      <c r="N6140" s="2">
        <v>559.5</v>
      </c>
      <c r="O6140" s="2">
        <v>302010</v>
      </c>
      <c r="P6140" s="3"/>
      <c r="Q6140" s="3"/>
    </row>
    <row r="6141" spans="1:17" x14ac:dyDescent="0.2">
      <c r="A6141" s="5">
        <v>2011</v>
      </c>
      <c r="B6141" s="4" t="s">
        <v>803</v>
      </c>
      <c r="C6141" s="5" t="s">
        <v>804</v>
      </c>
      <c r="D6141" s="5">
        <v>85.8</v>
      </c>
      <c r="E6141" s="5">
        <v>7109.9</v>
      </c>
      <c r="F6141" s="5">
        <v>2751.6</v>
      </c>
      <c r="G6141" s="5">
        <v>4433.8999999999996</v>
      </c>
      <c r="H6141" s="5">
        <v>2676</v>
      </c>
      <c r="I6141" s="5">
        <v>187.6</v>
      </c>
      <c r="J6141" s="5">
        <v>6.6</v>
      </c>
      <c r="K6141" s="5"/>
      <c r="L6141" s="5">
        <v>534</v>
      </c>
      <c r="M6141" s="5">
        <v>89</v>
      </c>
      <c r="N6141" s="5">
        <v>445</v>
      </c>
      <c r="O6141" s="5">
        <v>302010</v>
      </c>
      <c r="P6141" s="3"/>
      <c r="Q6141" s="3"/>
    </row>
    <row r="6142" spans="1:17" x14ac:dyDescent="0.2">
      <c r="A6142" s="2">
        <v>2012</v>
      </c>
      <c r="B6142" s="1" t="s">
        <v>803</v>
      </c>
      <c r="C6142" s="2" t="s">
        <v>804</v>
      </c>
      <c r="D6142" s="2">
        <v>331.5</v>
      </c>
      <c r="E6142" s="2">
        <v>7638.1</v>
      </c>
      <c r="F6142" s="2">
        <v>3305.4</v>
      </c>
      <c r="G6142" s="2">
        <v>4777.8</v>
      </c>
      <c r="H6142" s="2">
        <v>2860.3</v>
      </c>
      <c r="I6142" s="2">
        <v>233.9</v>
      </c>
      <c r="J6142" s="2">
        <v>6.8</v>
      </c>
      <c r="K6142" s="2"/>
      <c r="L6142" s="2">
        <v>516.4</v>
      </c>
      <c r="M6142" s="2">
        <v>128.6</v>
      </c>
      <c r="N6142" s="2">
        <v>387.8</v>
      </c>
      <c r="O6142" s="2">
        <v>302010</v>
      </c>
      <c r="P6142" s="3"/>
      <c r="Q6142" s="3"/>
    </row>
    <row r="6143" spans="1:17" x14ac:dyDescent="0.2">
      <c r="A6143" s="5">
        <v>2013</v>
      </c>
      <c r="B6143" s="4" t="s">
        <v>803</v>
      </c>
      <c r="C6143" s="5" t="s">
        <v>804</v>
      </c>
      <c r="D6143" s="5">
        <v>63.9</v>
      </c>
      <c r="E6143" s="5">
        <v>14302.1</v>
      </c>
      <c r="F6143" s="5">
        <v>6963.3</v>
      </c>
      <c r="G6143" s="5">
        <v>9320.7999999999993</v>
      </c>
      <c r="H6143" s="5">
        <v>4981.3</v>
      </c>
      <c r="I6143" s="5">
        <v>331.8</v>
      </c>
      <c r="J6143" s="5">
        <v>7.7</v>
      </c>
      <c r="K6143" s="5"/>
      <c r="L6143" s="5">
        <v>2202.3000000000002</v>
      </c>
      <c r="M6143" s="5">
        <v>259.2</v>
      </c>
      <c r="N6143" s="5">
        <v>1943.1</v>
      </c>
      <c r="O6143" s="5">
        <v>302010</v>
      </c>
      <c r="P6143" s="3"/>
      <c r="Q6143" s="3"/>
    </row>
    <row r="6144" spans="1:17" x14ac:dyDescent="0.2">
      <c r="A6144" s="2">
        <v>2014</v>
      </c>
      <c r="B6144" s="1" t="s">
        <v>803</v>
      </c>
      <c r="C6144" s="2" t="s">
        <v>804</v>
      </c>
      <c r="D6144" s="2">
        <v>110.1</v>
      </c>
      <c r="E6144" s="2">
        <v>15144.5</v>
      </c>
      <c r="F6144" s="2">
        <v>7295.6</v>
      </c>
      <c r="G6144" s="2">
        <v>9263.2000000000007</v>
      </c>
      <c r="H6144" s="2">
        <v>5770.7</v>
      </c>
      <c r="I6144" s="2">
        <v>347.3</v>
      </c>
      <c r="J6144" s="2">
        <v>1.4</v>
      </c>
      <c r="K6144" s="2">
        <v>-3.1</v>
      </c>
      <c r="L6144" s="2">
        <v>1179.5999999999999</v>
      </c>
      <c r="M6144" s="2">
        <v>343.4</v>
      </c>
      <c r="N6144" s="2">
        <v>839.3</v>
      </c>
      <c r="O6144" s="2">
        <v>302010</v>
      </c>
      <c r="P6144" s="3"/>
      <c r="Q6144" s="3"/>
    </row>
    <row r="6145" spans="1:17" x14ac:dyDescent="0.2">
      <c r="A6145" s="5">
        <v>2015</v>
      </c>
      <c r="B6145" s="4" t="s">
        <v>803</v>
      </c>
      <c r="C6145" s="5" t="s">
        <v>804</v>
      </c>
      <c r="D6145" s="5">
        <v>83.1</v>
      </c>
      <c r="E6145" s="5">
        <v>16965</v>
      </c>
      <c r="F6145" s="5">
        <v>7672.9</v>
      </c>
      <c r="G6145" s="5">
        <v>10273.200000000001</v>
      </c>
      <c r="H6145" s="5">
        <v>6559.6</v>
      </c>
      <c r="I6145" s="5">
        <v>327.39999999999998</v>
      </c>
      <c r="J6145" s="5">
        <v>0.8</v>
      </c>
      <c r="K6145" s="5">
        <v>5.7</v>
      </c>
      <c r="L6145" s="5">
        <v>1501.2</v>
      </c>
      <c r="M6145" s="5">
        <v>440.6</v>
      </c>
      <c r="N6145" s="5">
        <v>1054.9000000000001</v>
      </c>
      <c r="O6145" s="5">
        <v>302010</v>
      </c>
      <c r="P6145" s="3"/>
      <c r="Q6145" s="3"/>
    </row>
    <row r="6146" spans="1:17" x14ac:dyDescent="0.2">
      <c r="A6146" s="2">
        <v>2016</v>
      </c>
      <c r="B6146" s="1" t="s">
        <v>803</v>
      </c>
      <c r="C6146" s="2" t="s">
        <v>804</v>
      </c>
      <c r="D6146" s="2">
        <v>177.4</v>
      </c>
      <c r="E6146" s="2">
        <v>18602.400000000001</v>
      </c>
      <c r="F6146" s="2">
        <v>8631.6</v>
      </c>
      <c r="G6146" s="2">
        <v>11717.6</v>
      </c>
      <c r="H6146" s="2">
        <v>6891.2</v>
      </c>
      <c r="I6146" s="2">
        <v>351.7</v>
      </c>
      <c r="J6146" s="2">
        <v>1.8</v>
      </c>
      <c r="K6146" s="2">
        <v>4.0999999999999996</v>
      </c>
      <c r="L6146" s="2">
        <v>2093.4</v>
      </c>
      <c r="M6146" s="2">
        <v>554.20000000000005</v>
      </c>
      <c r="N6146" s="2">
        <v>1535.1</v>
      </c>
      <c r="O6146" s="2">
        <v>302010</v>
      </c>
      <c r="P6146" s="3"/>
      <c r="Q6146" s="3"/>
    </row>
    <row r="6147" spans="1:17" x14ac:dyDescent="0.2">
      <c r="A6147" s="5">
        <v>2017</v>
      </c>
      <c r="B6147" s="4" t="s">
        <v>803</v>
      </c>
      <c r="C6147" s="5" t="s">
        <v>804</v>
      </c>
      <c r="D6147" s="5">
        <v>90.3</v>
      </c>
      <c r="E6147" s="5">
        <v>20538.7</v>
      </c>
      <c r="F6147" s="5">
        <v>9439.9</v>
      </c>
      <c r="G6147" s="5">
        <v>12476</v>
      </c>
      <c r="H6147" s="5">
        <v>8046.1</v>
      </c>
      <c r="I6147" s="5">
        <v>351.8</v>
      </c>
      <c r="J6147" s="5">
        <v>2.2999999999999998</v>
      </c>
      <c r="K6147" s="5">
        <v>11.9</v>
      </c>
      <c r="L6147" s="5">
        <v>2342.6999999999998</v>
      </c>
      <c r="M6147" s="5">
        <v>11.9</v>
      </c>
      <c r="N6147" s="5">
        <v>2318.9</v>
      </c>
      <c r="O6147" s="5">
        <v>302010</v>
      </c>
      <c r="P6147" s="3"/>
      <c r="Q6147" s="3"/>
    </row>
    <row r="6148" spans="1:17" x14ac:dyDescent="0.2">
      <c r="A6148" s="2">
        <v>2018</v>
      </c>
      <c r="B6148" s="1" t="s">
        <v>803</v>
      </c>
      <c r="C6148" s="2" t="s">
        <v>804</v>
      </c>
      <c r="D6148" s="2">
        <v>93.6</v>
      </c>
      <c r="E6148" s="2">
        <v>29231.5</v>
      </c>
      <c r="F6148" s="2">
        <v>12825</v>
      </c>
      <c r="G6148" s="2">
        <v>16394.3</v>
      </c>
      <c r="H6148" s="2">
        <v>12551</v>
      </c>
      <c r="I6148" s="2">
        <v>379.1</v>
      </c>
      <c r="J6148" s="2">
        <v>12</v>
      </c>
      <c r="K6148" s="2">
        <v>23.2</v>
      </c>
      <c r="L6148" s="2">
        <v>4145</v>
      </c>
      <c r="M6148" s="2">
        <v>685.9</v>
      </c>
      <c r="N6148" s="2">
        <v>3435.9</v>
      </c>
      <c r="O6148" s="2">
        <v>302010</v>
      </c>
      <c r="P6148" s="3"/>
      <c r="Q6148" s="3"/>
    </row>
    <row r="6149" spans="1:17" x14ac:dyDescent="0.2">
      <c r="A6149" s="5">
        <v>2004</v>
      </c>
      <c r="B6149" s="4" t="s">
        <v>805</v>
      </c>
      <c r="C6149" s="5" t="s">
        <v>806</v>
      </c>
      <c r="D6149" s="5">
        <v>250</v>
      </c>
      <c r="E6149" s="5">
        <v>2850.6</v>
      </c>
      <c r="F6149" s="5">
        <v>537.20000000000005</v>
      </c>
      <c r="G6149" s="5">
        <v>1629.3</v>
      </c>
      <c r="H6149" s="5">
        <v>1221.3</v>
      </c>
      <c r="I6149" s="5">
        <v>38.6</v>
      </c>
      <c r="J6149" s="5">
        <v>4.2</v>
      </c>
      <c r="K6149" s="5"/>
      <c r="L6149" s="5">
        <v>329.1</v>
      </c>
      <c r="M6149" s="5">
        <v>88.9</v>
      </c>
      <c r="N6149" s="5">
        <v>366.9</v>
      </c>
      <c r="O6149" s="5">
        <v>201060</v>
      </c>
      <c r="P6149" s="3"/>
      <c r="Q6149" s="3"/>
    </row>
    <row r="6150" spans="1:17" x14ac:dyDescent="0.2">
      <c r="A6150" s="2">
        <v>2005</v>
      </c>
      <c r="B6150" s="1" t="s">
        <v>805</v>
      </c>
      <c r="C6150" s="2" t="s">
        <v>806</v>
      </c>
      <c r="D6150" s="2">
        <v>657.8</v>
      </c>
      <c r="E6150" s="2">
        <v>3545.1</v>
      </c>
      <c r="F6150" s="2">
        <v>917.4</v>
      </c>
      <c r="G6150" s="2">
        <v>2100.1999999999998</v>
      </c>
      <c r="H6150" s="2">
        <v>1444.9</v>
      </c>
      <c r="I6150" s="2">
        <v>40.4</v>
      </c>
      <c r="J6150" s="2">
        <v>6.6</v>
      </c>
      <c r="K6150" s="2"/>
      <c r="L6150" s="2">
        <v>358.2</v>
      </c>
      <c r="M6150" s="2">
        <v>86.5</v>
      </c>
      <c r="N6150" s="2">
        <v>269.60000000000002</v>
      </c>
      <c r="O6150" s="2">
        <v>201060</v>
      </c>
      <c r="P6150" s="3"/>
      <c r="Q6150" s="3"/>
    </row>
    <row r="6151" spans="1:17" x14ac:dyDescent="0.2">
      <c r="A6151" s="5">
        <v>2006</v>
      </c>
      <c r="B6151" s="4" t="s">
        <v>805</v>
      </c>
      <c r="C6151" s="5" t="s">
        <v>806</v>
      </c>
      <c r="D6151" s="5">
        <v>176.6</v>
      </c>
      <c r="E6151" s="5">
        <v>3935.4</v>
      </c>
      <c r="F6151" s="5">
        <v>909.5</v>
      </c>
      <c r="G6151" s="5">
        <v>2383.4</v>
      </c>
      <c r="H6151" s="5">
        <v>1552</v>
      </c>
      <c r="I6151" s="5">
        <v>69.3</v>
      </c>
      <c r="J6151" s="5">
        <v>4.4000000000000004</v>
      </c>
      <c r="K6151" s="5"/>
      <c r="L6151" s="5">
        <v>367.1</v>
      </c>
      <c r="M6151" s="5">
        <v>76.400000000000006</v>
      </c>
      <c r="N6151" s="5">
        <v>289.5</v>
      </c>
      <c r="O6151" s="5">
        <v>201060</v>
      </c>
      <c r="P6151" s="3"/>
      <c r="Q6151" s="3"/>
    </row>
    <row r="6152" spans="1:17" x14ac:dyDescent="0.2">
      <c r="A6152" s="2">
        <v>2007</v>
      </c>
      <c r="B6152" s="1" t="s">
        <v>805</v>
      </c>
      <c r="C6152" s="2" t="s">
        <v>806</v>
      </c>
      <c r="D6152" s="2">
        <v>240.4</v>
      </c>
      <c r="E6152" s="2">
        <v>4779.8999999999996</v>
      </c>
      <c r="F6152" s="2">
        <v>1222.4000000000001</v>
      </c>
      <c r="G6152" s="2">
        <v>3051.4</v>
      </c>
      <c r="H6152" s="2">
        <v>1728.5</v>
      </c>
      <c r="I6152" s="2">
        <v>85.2</v>
      </c>
      <c r="J6152" s="2">
        <v>5</v>
      </c>
      <c r="K6152" s="2"/>
      <c r="L6152" s="2">
        <v>451.1</v>
      </c>
      <c r="M6152" s="2">
        <v>114.5</v>
      </c>
      <c r="N6152" s="2">
        <v>336.6</v>
      </c>
      <c r="O6152" s="2">
        <v>201060</v>
      </c>
      <c r="P6152" s="3"/>
      <c r="Q6152" s="3"/>
    </row>
    <row r="6153" spans="1:17" x14ac:dyDescent="0.2">
      <c r="A6153" s="5">
        <v>2008</v>
      </c>
      <c r="B6153" s="4" t="s">
        <v>805</v>
      </c>
      <c r="C6153" s="5" t="s">
        <v>806</v>
      </c>
      <c r="D6153" s="5">
        <v>211.6</v>
      </c>
      <c r="E6153" s="5">
        <v>4879.2</v>
      </c>
      <c r="F6153" s="5">
        <v>1433.4</v>
      </c>
      <c r="G6153" s="5">
        <v>3191.2</v>
      </c>
      <c r="H6153" s="5">
        <v>1688</v>
      </c>
      <c r="I6153" s="5">
        <v>82</v>
      </c>
      <c r="J6153" s="5">
        <v>9.1999999999999993</v>
      </c>
      <c r="K6153" s="5"/>
      <c r="L6153" s="5">
        <v>301.3</v>
      </c>
      <c r="M6153" s="5">
        <v>75.900000000000006</v>
      </c>
      <c r="N6153" s="5">
        <v>313.3</v>
      </c>
      <c r="O6153" s="5">
        <v>201060</v>
      </c>
      <c r="P6153" s="3"/>
      <c r="Q6153" s="3"/>
    </row>
    <row r="6154" spans="1:17" x14ac:dyDescent="0.2">
      <c r="A6154" s="2">
        <v>2009</v>
      </c>
      <c r="B6154" s="1" t="s">
        <v>805</v>
      </c>
      <c r="C6154" s="2" t="s">
        <v>806</v>
      </c>
      <c r="D6154" s="2">
        <v>400.7</v>
      </c>
      <c r="E6154" s="2">
        <v>4769.1000000000004</v>
      </c>
      <c r="F6154" s="2">
        <v>1292.7</v>
      </c>
      <c r="G6154" s="2">
        <v>2757.6</v>
      </c>
      <c r="H6154" s="2">
        <v>1986.1</v>
      </c>
      <c r="I6154" s="2">
        <v>63.7</v>
      </c>
      <c r="J6154" s="2">
        <v>3.1</v>
      </c>
      <c r="K6154" s="2">
        <v>2</v>
      </c>
      <c r="L6154" s="2">
        <v>283.3</v>
      </c>
      <c r="M6154" s="2">
        <v>54.5</v>
      </c>
      <c r="N6154" s="2">
        <v>224.3</v>
      </c>
      <c r="O6154" s="2">
        <v>201060</v>
      </c>
      <c r="P6154" s="3"/>
      <c r="Q6154" s="3"/>
    </row>
    <row r="6155" spans="1:17" x14ac:dyDescent="0.2">
      <c r="A6155" s="5">
        <v>2010</v>
      </c>
      <c r="B6155" s="4" t="s">
        <v>805</v>
      </c>
      <c r="C6155" s="5" t="s">
        <v>806</v>
      </c>
      <c r="D6155" s="5">
        <v>1745.4</v>
      </c>
      <c r="E6155" s="5">
        <v>15139.4</v>
      </c>
      <c r="F6155" s="5">
        <v>3434.2</v>
      </c>
      <c r="G6155" s="5">
        <v>8069.7</v>
      </c>
      <c r="H6155" s="5">
        <v>7017</v>
      </c>
      <c r="I6155" s="5">
        <v>110</v>
      </c>
      <c r="J6155" s="5">
        <v>9.4</v>
      </c>
      <c r="K6155" s="5">
        <v>0</v>
      </c>
      <c r="L6155" s="5">
        <v>237.1</v>
      </c>
      <c r="M6155" s="5">
        <v>38.9</v>
      </c>
      <c r="N6155" s="5">
        <v>198.2</v>
      </c>
      <c r="O6155" s="5">
        <v>201060</v>
      </c>
      <c r="P6155" s="3"/>
      <c r="Q6155" s="3"/>
    </row>
    <row r="6156" spans="1:17" x14ac:dyDescent="0.2">
      <c r="A6156" s="2">
        <v>2011</v>
      </c>
      <c r="B6156" s="1" t="s">
        <v>805</v>
      </c>
      <c r="C6156" s="2" t="s">
        <v>806</v>
      </c>
      <c r="D6156" s="2">
        <v>906.9</v>
      </c>
      <c r="E6156" s="2">
        <v>15949</v>
      </c>
      <c r="F6156" s="2">
        <v>3452.2</v>
      </c>
      <c r="G6156" s="2">
        <v>8882.2000000000007</v>
      </c>
      <c r="H6156" s="2">
        <v>7003.6</v>
      </c>
      <c r="I6156" s="2">
        <v>140.30000000000001</v>
      </c>
      <c r="J6156" s="2">
        <v>27</v>
      </c>
      <c r="K6156" s="2">
        <v>-0.1</v>
      </c>
      <c r="L6156" s="2">
        <v>779.8</v>
      </c>
      <c r="M6156" s="2">
        <v>88.6</v>
      </c>
      <c r="N6156" s="2">
        <v>674.6</v>
      </c>
      <c r="O6156" s="2">
        <v>201060</v>
      </c>
      <c r="P6156" s="3"/>
      <c r="Q6156" s="3"/>
    </row>
    <row r="6157" spans="1:17" x14ac:dyDescent="0.2">
      <c r="A6157" s="5">
        <v>2012</v>
      </c>
      <c r="B6157" s="4" t="s">
        <v>805</v>
      </c>
      <c r="C6157" s="5" t="s">
        <v>806</v>
      </c>
      <c r="D6157" s="5">
        <v>716</v>
      </c>
      <c r="E6157" s="5">
        <v>15844</v>
      </c>
      <c r="F6157" s="5">
        <v>3536.9</v>
      </c>
      <c r="G6157" s="5">
        <v>9116.9</v>
      </c>
      <c r="H6157" s="5">
        <v>6667.1</v>
      </c>
      <c r="I6157" s="5">
        <v>144.19999999999999</v>
      </c>
      <c r="J6157" s="5">
        <v>10.1</v>
      </c>
      <c r="K6157" s="5">
        <v>-0.8</v>
      </c>
      <c r="L6157" s="5">
        <v>527.6</v>
      </c>
      <c r="M6157" s="5">
        <v>78.900000000000006</v>
      </c>
      <c r="N6157" s="5">
        <v>883.8</v>
      </c>
      <c r="O6157" s="5">
        <v>201060</v>
      </c>
      <c r="P6157" s="3"/>
      <c r="Q6157" s="3"/>
    </row>
    <row r="6158" spans="1:17" x14ac:dyDescent="0.2">
      <c r="A6158" s="2">
        <v>2013</v>
      </c>
      <c r="B6158" s="1" t="s">
        <v>805</v>
      </c>
      <c r="C6158" s="2" t="s">
        <v>806</v>
      </c>
      <c r="D6158" s="2">
        <v>496.2</v>
      </c>
      <c r="E6158" s="2">
        <v>16535.099999999999</v>
      </c>
      <c r="F6158" s="2">
        <v>3809.3</v>
      </c>
      <c r="G6158" s="2">
        <v>9654.6</v>
      </c>
      <c r="H6158" s="2">
        <v>6799.2</v>
      </c>
      <c r="I6158" s="2">
        <v>160.4</v>
      </c>
      <c r="J6158" s="2">
        <v>12.8</v>
      </c>
      <c r="K6158" s="2">
        <v>-1</v>
      </c>
      <c r="L6158" s="2">
        <v>586.6</v>
      </c>
      <c r="M6158" s="2">
        <v>69.3</v>
      </c>
      <c r="N6158" s="2">
        <v>490.3</v>
      </c>
      <c r="O6158" s="2">
        <v>201060</v>
      </c>
      <c r="P6158" s="3"/>
      <c r="Q6158" s="3"/>
    </row>
    <row r="6159" spans="1:17" x14ac:dyDescent="0.2">
      <c r="A6159" s="5">
        <v>2014</v>
      </c>
      <c r="B6159" s="4" t="s">
        <v>805</v>
      </c>
      <c r="C6159" s="5" t="s">
        <v>806</v>
      </c>
      <c r="D6159" s="5">
        <v>496.6</v>
      </c>
      <c r="E6159" s="5">
        <v>15849.1</v>
      </c>
      <c r="F6159" s="5">
        <v>3845.7</v>
      </c>
      <c r="G6159" s="5">
        <v>9337.2000000000007</v>
      </c>
      <c r="H6159" s="5">
        <v>6429.1</v>
      </c>
      <c r="I6159" s="5">
        <v>177.2</v>
      </c>
      <c r="J6159" s="5">
        <v>13.6</v>
      </c>
      <c r="K6159" s="5">
        <v>0.5</v>
      </c>
      <c r="L6159" s="5">
        <v>1084.8</v>
      </c>
      <c r="M6159" s="5">
        <v>227.1</v>
      </c>
      <c r="N6159" s="5">
        <v>760.9</v>
      </c>
      <c r="O6159" s="5">
        <v>201060</v>
      </c>
      <c r="P6159" s="3"/>
      <c r="Q6159" s="3"/>
    </row>
    <row r="6160" spans="1:17" x14ac:dyDescent="0.2">
      <c r="A6160" s="2">
        <v>2015</v>
      </c>
      <c r="B6160" s="1" t="s">
        <v>805</v>
      </c>
      <c r="C6160" s="2" t="s">
        <v>806</v>
      </c>
      <c r="D6160" s="2">
        <v>465.4</v>
      </c>
      <c r="E6160" s="2">
        <v>15172.3</v>
      </c>
      <c r="F6160" s="2">
        <v>3841.7</v>
      </c>
      <c r="G6160" s="2">
        <v>9313.1</v>
      </c>
      <c r="H6160" s="2">
        <v>5811.6</v>
      </c>
      <c r="I6160" s="2">
        <v>180.4</v>
      </c>
      <c r="J6160" s="2">
        <v>15.2</v>
      </c>
      <c r="K6160" s="2">
        <v>-1.6</v>
      </c>
      <c r="L6160" s="2">
        <v>1150.8</v>
      </c>
      <c r="M6160" s="2">
        <v>248.6</v>
      </c>
      <c r="N6160" s="2">
        <v>883.7</v>
      </c>
      <c r="O6160" s="2">
        <v>201060</v>
      </c>
      <c r="P6160" s="3"/>
      <c r="Q6160" s="3"/>
    </row>
    <row r="6161" spans="1:17" x14ac:dyDescent="0.2">
      <c r="A6161" s="5">
        <v>2016</v>
      </c>
      <c r="B6161" s="4" t="s">
        <v>805</v>
      </c>
      <c r="C6161" s="5" t="s">
        <v>806</v>
      </c>
      <c r="D6161" s="5">
        <v>1131.8</v>
      </c>
      <c r="E6161" s="5">
        <v>15634.9</v>
      </c>
      <c r="F6161" s="5">
        <v>3823.1</v>
      </c>
      <c r="G6161" s="5">
        <v>9261.2999999999993</v>
      </c>
      <c r="H6161" s="5">
        <v>6367</v>
      </c>
      <c r="I6161" s="5">
        <v>194.5</v>
      </c>
      <c r="J6161" s="5">
        <v>23.2</v>
      </c>
      <c r="K6161" s="5">
        <v>-0.4</v>
      </c>
      <c r="L6161" s="5">
        <v>1226.0999999999999</v>
      </c>
      <c r="M6161" s="5">
        <v>261.2</v>
      </c>
      <c r="N6161" s="5">
        <v>965.3</v>
      </c>
      <c r="O6161" s="5">
        <v>201060</v>
      </c>
      <c r="P6161" s="3"/>
      <c r="Q6161" s="3"/>
    </row>
    <row r="6162" spans="1:17" x14ac:dyDescent="0.2">
      <c r="A6162" s="2">
        <v>2017</v>
      </c>
      <c r="B6162" s="1" t="s">
        <v>805</v>
      </c>
      <c r="C6162" s="2" t="s">
        <v>806</v>
      </c>
      <c r="D6162" s="2">
        <v>637.5</v>
      </c>
      <c r="E6162" s="2">
        <v>19079.900000000001</v>
      </c>
      <c r="F6162" s="2">
        <v>3826.4</v>
      </c>
      <c r="G6162" s="2">
        <v>10780</v>
      </c>
      <c r="H6162" s="2">
        <v>8297.1</v>
      </c>
      <c r="I6162" s="2">
        <v>222.6</v>
      </c>
      <c r="J6162" s="2">
        <v>40.1</v>
      </c>
      <c r="K6162" s="2">
        <v>-0.4</v>
      </c>
      <c r="L6162" s="2">
        <v>1526.1</v>
      </c>
      <c r="M6162" s="2">
        <v>300.5</v>
      </c>
      <c r="N6162" s="2">
        <v>1226</v>
      </c>
      <c r="O6162" s="2">
        <v>201060</v>
      </c>
      <c r="P6162" s="3"/>
      <c r="Q6162" s="3"/>
    </row>
    <row r="6163" spans="1:17" x14ac:dyDescent="0.2">
      <c r="A6163" s="5">
        <v>2018</v>
      </c>
      <c r="B6163" s="4" t="s">
        <v>805</v>
      </c>
      <c r="C6163" s="5" t="s">
        <v>806</v>
      </c>
      <c r="D6163" s="5">
        <v>311.39999999999998</v>
      </c>
      <c r="E6163" s="5">
        <v>19408</v>
      </c>
      <c r="F6163" s="5">
        <v>3822.3</v>
      </c>
      <c r="G6163" s="5">
        <v>11568.1</v>
      </c>
      <c r="H6163" s="5">
        <v>7836.2</v>
      </c>
      <c r="I6163" s="5">
        <v>277.89999999999998</v>
      </c>
      <c r="J6163" s="5">
        <v>68.7</v>
      </c>
      <c r="K6163" s="5">
        <v>0.6</v>
      </c>
      <c r="L6163" s="5">
        <v>1022.1</v>
      </c>
      <c r="M6163" s="5">
        <v>416.3</v>
      </c>
      <c r="N6163" s="5">
        <v>605.20000000000005</v>
      </c>
      <c r="O6163" s="5">
        <v>201060</v>
      </c>
      <c r="P6163" s="3"/>
      <c r="Q6163" s="3"/>
    </row>
    <row r="6164" spans="1:17" x14ac:dyDescent="0.2">
      <c r="A6164" s="2">
        <v>2019</v>
      </c>
      <c r="B6164" s="1" t="s">
        <v>805</v>
      </c>
      <c r="C6164" s="2" t="s">
        <v>806</v>
      </c>
      <c r="D6164" s="2">
        <v>314.60000000000002</v>
      </c>
      <c r="E6164" s="2">
        <v>20596.599999999999</v>
      </c>
      <c r="F6164" s="2">
        <v>3716.4</v>
      </c>
      <c r="G6164" s="2">
        <v>11454.4</v>
      </c>
      <c r="H6164" s="2">
        <v>9136.2999999999993</v>
      </c>
      <c r="I6164" s="2">
        <v>281.10000000000002</v>
      </c>
      <c r="J6164" s="2">
        <v>53.9</v>
      </c>
      <c r="K6164" s="2">
        <v>2.2000000000000002</v>
      </c>
      <c r="L6164" s="2">
        <v>1118.8</v>
      </c>
      <c r="M6164" s="2">
        <v>160.80000000000001</v>
      </c>
      <c r="N6164" s="2">
        <v>955.8</v>
      </c>
      <c r="O6164" s="2">
        <v>201060</v>
      </c>
      <c r="P6164" s="3"/>
      <c r="Q6164" s="3"/>
    </row>
    <row r="6165" spans="1:17" x14ac:dyDescent="0.2">
      <c r="A6165" s="5">
        <v>2004</v>
      </c>
      <c r="B6165" s="4" t="s">
        <v>807</v>
      </c>
      <c r="C6165" s="5" t="s">
        <v>808</v>
      </c>
      <c r="D6165" s="5">
        <v>214.55199999999999</v>
      </c>
      <c r="E6165" s="5">
        <v>1168.806</v>
      </c>
      <c r="F6165" s="5">
        <v>230</v>
      </c>
      <c r="G6165" s="5">
        <v>417.18299999999999</v>
      </c>
      <c r="H6165" s="5">
        <v>751.62300000000005</v>
      </c>
      <c r="I6165" s="5">
        <v>17.946999999999999</v>
      </c>
      <c r="J6165" s="5"/>
      <c r="K6165" s="5">
        <v>0</v>
      </c>
      <c r="L6165" s="5">
        <v>26.396000000000001</v>
      </c>
      <c r="M6165" s="5">
        <v>3.984</v>
      </c>
      <c r="N6165" s="5">
        <v>22.411999999999999</v>
      </c>
      <c r="O6165" s="5">
        <v>453010</v>
      </c>
      <c r="P6165" s="3"/>
      <c r="Q6165" s="3"/>
    </row>
    <row r="6166" spans="1:17" x14ac:dyDescent="0.2">
      <c r="A6166" s="2">
        <v>2005</v>
      </c>
      <c r="B6166" s="1" t="s">
        <v>807</v>
      </c>
      <c r="C6166" s="2" t="s">
        <v>808</v>
      </c>
      <c r="D6166" s="2">
        <v>235.86</v>
      </c>
      <c r="E6166" s="2">
        <v>1187.8430000000001</v>
      </c>
      <c r="F6166" s="2">
        <v>230</v>
      </c>
      <c r="G6166" s="2">
        <v>395.279</v>
      </c>
      <c r="H6166" s="2">
        <v>792.56399999999996</v>
      </c>
      <c r="I6166" s="2">
        <v>14.597</v>
      </c>
      <c r="J6166" s="2"/>
      <c r="K6166" s="2">
        <v>0</v>
      </c>
      <c r="L6166" s="2">
        <v>40.988999999999997</v>
      </c>
      <c r="M6166" s="2">
        <v>15.378</v>
      </c>
      <c r="N6166" s="2">
        <v>25.611000000000001</v>
      </c>
      <c r="O6166" s="2">
        <v>453010</v>
      </c>
      <c r="P6166" s="3"/>
      <c r="Q6166" s="3"/>
    </row>
    <row r="6167" spans="1:17" x14ac:dyDescent="0.2">
      <c r="A6167" s="5">
        <v>2006</v>
      </c>
      <c r="B6167" s="4" t="s">
        <v>807</v>
      </c>
      <c r="C6167" s="5" t="s">
        <v>808</v>
      </c>
      <c r="D6167" s="5">
        <v>171.20099999999999</v>
      </c>
      <c r="E6167" s="5">
        <v>1090.4960000000001</v>
      </c>
      <c r="F6167" s="5">
        <v>179.33500000000001</v>
      </c>
      <c r="G6167" s="5">
        <v>361.40300000000002</v>
      </c>
      <c r="H6167" s="5">
        <v>729.09299999999996</v>
      </c>
      <c r="I6167" s="5">
        <v>14.225</v>
      </c>
      <c r="J6167" s="5"/>
      <c r="K6167" s="5">
        <v>0</v>
      </c>
      <c r="L6167" s="5">
        <v>-72.774000000000001</v>
      </c>
      <c r="M6167" s="5">
        <v>15.378</v>
      </c>
      <c r="N6167" s="5">
        <v>-88.152000000000001</v>
      </c>
      <c r="O6167" s="5">
        <v>453010</v>
      </c>
      <c r="P6167" s="3"/>
      <c r="Q6167" s="3"/>
    </row>
    <row r="6168" spans="1:17" x14ac:dyDescent="0.2">
      <c r="A6168" s="2">
        <v>2007</v>
      </c>
      <c r="B6168" s="1" t="s">
        <v>807</v>
      </c>
      <c r="C6168" s="2" t="s">
        <v>808</v>
      </c>
      <c r="D6168" s="2">
        <v>253.779</v>
      </c>
      <c r="E6168" s="2">
        <v>1189.9079999999999</v>
      </c>
      <c r="F6168" s="2">
        <v>249.33500000000001</v>
      </c>
      <c r="G6168" s="2">
        <v>403.56099999999998</v>
      </c>
      <c r="H6168" s="2">
        <v>786.34699999999998</v>
      </c>
      <c r="I6168" s="2">
        <v>12.59</v>
      </c>
      <c r="J6168" s="2"/>
      <c r="K6168" s="2">
        <v>0</v>
      </c>
      <c r="L6168" s="2">
        <v>56.77</v>
      </c>
      <c r="M6168" s="2">
        <v>-0.88</v>
      </c>
      <c r="N6168" s="2">
        <v>57.65</v>
      </c>
      <c r="O6168" s="2">
        <v>453010</v>
      </c>
      <c r="P6168" s="3"/>
      <c r="Q6168" s="3"/>
    </row>
    <row r="6169" spans="1:17" x14ac:dyDescent="0.2">
      <c r="A6169" s="5">
        <v>2008</v>
      </c>
      <c r="B6169" s="4" t="s">
        <v>807</v>
      </c>
      <c r="C6169" s="5" t="s">
        <v>808</v>
      </c>
      <c r="D6169" s="5">
        <v>231.066</v>
      </c>
      <c r="E6169" s="5">
        <v>1236.0989999999999</v>
      </c>
      <c r="F6169" s="5">
        <v>137.61600000000001</v>
      </c>
      <c r="G6169" s="5">
        <v>291.88299999999998</v>
      </c>
      <c r="H6169" s="5">
        <v>944.21600000000001</v>
      </c>
      <c r="I6169" s="5">
        <v>7.33</v>
      </c>
      <c r="J6169" s="5"/>
      <c r="K6169" s="5">
        <v>0</v>
      </c>
      <c r="L6169" s="5">
        <v>82.188000000000002</v>
      </c>
      <c r="M6169" s="5">
        <v>-28.818000000000001</v>
      </c>
      <c r="N6169" s="5">
        <v>111.006</v>
      </c>
      <c r="O6169" s="5">
        <v>453010</v>
      </c>
      <c r="P6169" s="3"/>
      <c r="Q6169" s="3"/>
    </row>
    <row r="6170" spans="1:17" x14ac:dyDescent="0.2">
      <c r="A6170" s="2">
        <v>2009</v>
      </c>
      <c r="B6170" s="1" t="s">
        <v>807</v>
      </c>
      <c r="C6170" s="2" t="s">
        <v>808</v>
      </c>
      <c r="D6170" s="2">
        <v>370.084</v>
      </c>
      <c r="E6170" s="2">
        <v>1355.326</v>
      </c>
      <c r="F6170" s="2">
        <v>79.733000000000004</v>
      </c>
      <c r="G6170" s="2">
        <v>250.197</v>
      </c>
      <c r="H6170" s="2">
        <v>1105.1289999999999</v>
      </c>
      <c r="I6170" s="2">
        <v>3.6440000000000001</v>
      </c>
      <c r="J6170" s="2"/>
      <c r="K6170" s="2">
        <v>0</v>
      </c>
      <c r="L6170" s="2">
        <v>65.745999999999995</v>
      </c>
      <c r="M6170" s="2">
        <v>-27.542999999999999</v>
      </c>
      <c r="N6170" s="2">
        <v>93.289000000000001</v>
      </c>
      <c r="O6170" s="2">
        <v>453010</v>
      </c>
      <c r="P6170" s="3"/>
      <c r="Q6170" s="3"/>
    </row>
    <row r="6171" spans="1:17" x14ac:dyDescent="0.2">
      <c r="A6171" s="5">
        <v>2010</v>
      </c>
      <c r="B6171" s="4" t="s">
        <v>807</v>
      </c>
      <c r="C6171" s="5" t="s">
        <v>808</v>
      </c>
      <c r="D6171" s="5">
        <v>459.38499999999999</v>
      </c>
      <c r="E6171" s="5">
        <v>1564.0519999999999</v>
      </c>
      <c r="F6171" s="5">
        <v>24.742999999999999</v>
      </c>
      <c r="G6171" s="5">
        <v>247.45599999999999</v>
      </c>
      <c r="H6171" s="5">
        <v>1316.596</v>
      </c>
      <c r="I6171" s="5">
        <v>4.2460000000000004</v>
      </c>
      <c r="J6171" s="5"/>
      <c r="K6171" s="5">
        <v>0</v>
      </c>
      <c r="L6171" s="5">
        <v>195.07400000000001</v>
      </c>
      <c r="M6171" s="5">
        <v>57.78</v>
      </c>
      <c r="N6171" s="5">
        <v>137.29400000000001</v>
      </c>
      <c r="O6171" s="5">
        <v>453010</v>
      </c>
      <c r="P6171" s="3"/>
      <c r="Q6171" s="3"/>
    </row>
    <row r="6172" spans="1:17" x14ac:dyDescent="0.2">
      <c r="A6172" s="2">
        <v>2011</v>
      </c>
      <c r="B6172" s="1" t="s">
        <v>807</v>
      </c>
      <c r="C6172" s="2" t="s">
        <v>808</v>
      </c>
      <c r="D6172" s="2">
        <v>410.79899999999998</v>
      </c>
      <c r="E6172" s="2">
        <v>1890.3889999999999</v>
      </c>
      <c r="F6172" s="2">
        <v>0</v>
      </c>
      <c r="G6172" s="2">
        <v>281.29399999999998</v>
      </c>
      <c r="H6172" s="2">
        <v>1609.095</v>
      </c>
      <c r="I6172" s="2">
        <v>1.9359999999999999</v>
      </c>
      <c r="J6172" s="2"/>
      <c r="K6172" s="2">
        <v>0</v>
      </c>
      <c r="L6172" s="2">
        <v>293.88600000000002</v>
      </c>
      <c r="M6172" s="2">
        <v>67.301000000000002</v>
      </c>
      <c r="N6172" s="2">
        <v>226.58500000000001</v>
      </c>
      <c r="O6172" s="2">
        <v>453010</v>
      </c>
      <c r="P6172" s="3"/>
      <c r="Q6172" s="3"/>
    </row>
    <row r="6173" spans="1:17" x14ac:dyDescent="0.2">
      <c r="A6173" s="5">
        <v>2012</v>
      </c>
      <c r="B6173" s="4" t="s">
        <v>807</v>
      </c>
      <c r="C6173" s="5" t="s">
        <v>808</v>
      </c>
      <c r="D6173" s="5">
        <v>307.11</v>
      </c>
      <c r="E6173" s="5">
        <v>2136.6460000000002</v>
      </c>
      <c r="F6173" s="5">
        <v>0</v>
      </c>
      <c r="G6173" s="5">
        <v>231.17099999999999</v>
      </c>
      <c r="H6173" s="5">
        <v>1905.4749999999999</v>
      </c>
      <c r="I6173" s="5">
        <v>0.66700000000000004</v>
      </c>
      <c r="J6173" s="5"/>
      <c r="K6173" s="5">
        <v>0</v>
      </c>
      <c r="L6173" s="5">
        <v>254.976</v>
      </c>
      <c r="M6173" s="5">
        <v>52.898000000000003</v>
      </c>
      <c r="N6173" s="5">
        <v>202.078</v>
      </c>
      <c r="O6173" s="5">
        <v>453010</v>
      </c>
      <c r="P6173" s="3"/>
      <c r="Q6173" s="3"/>
    </row>
    <row r="6174" spans="1:17" x14ac:dyDescent="0.2">
      <c r="A6174" s="2">
        <v>2013</v>
      </c>
      <c r="B6174" s="1" t="s">
        <v>807</v>
      </c>
      <c r="C6174" s="2" t="s">
        <v>808</v>
      </c>
      <c r="D6174" s="2">
        <v>511.1</v>
      </c>
      <c r="E6174" s="2">
        <v>2333.1</v>
      </c>
      <c r="F6174" s="2">
        <v>0</v>
      </c>
      <c r="G6174" s="2">
        <v>232</v>
      </c>
      <c r="H6174" s="2">
        <v>2101.1</v>
      </c>
      <c r="I6174" s="2">
        <v>0</v>
      </c>
      <c r="J6174" s="2"/>
      <c r="K6174" s="2">
        <v>0</v>
      </c>
      <c r="L6174" s="2">
        <v>344.5</v>
      </c>
      <c r="M6174" s="2">
        <v>66.400000000000006</v>
      </c>
      <c r="N6174" s="2">
        <v>278.10000000000002</v>
      </c>
      <c r="O6174" s="2">
        <v>453010</v>
      </c>
      <c r="P6174" s="3"/>
      <c r="Q6174" s="3"/>
    </row>
    <row r="6175" spans="1:17" x14ac:dyDescent="0.2">
      <c r="A6175" s="5">
        <v>2014</v>
      </c>
      <c r="B6175" s="4" t="s">
        <v>807</v>
      </c>
      <c r="C6175" s="5" t="s">
        <v>808</v>
      </c>
      <c r="D6175" s="5">
        <v>805.8</v>
      </c>
      <c r="E6175" s="5">
        <v>2973.8</v>
      </c>
      <c r="F6175" s="5">
        <v>0</v>
      </c>
      <c r="G6175" s="5">
        <v>441.4</v>
      </c>
      <c r="H6175" s="5">
        <v>2532.4</v>
      </c>
      <c r="I6175" s="5">
        <v>0</v>
      </c>
      <c r="J6175" s="5">
        <v>0</v>
      </c>
      <c r="K6175" s="5">
        <v>0</v>
      </c>
      <c r="L6175" s="5">
        <v>565.20000000000005</v>
      </c>
      <c r="M6175" s="5">
        <v>107.5</v>
      </c>
      <c r="N6175" s="5">
        <v>457.7</v>
      </c>
      <c r="O6175" s="5">
        <v>453010</v>
      </c>
      <c r="P6175" s="3"/>
      <c r="Q6175" s="3"/>
    </row>
    <row r="6176" spans="1:17" x14ac:dyDescent="0.2">
      <c r="A6176" s="2">
        <v>2015</v>
      </c>
      <c r="B6176" s="1" t="s">
        <v>807</v>
      </c>
      <c r="C6176" s="2" t="s">
        <v>808</v>
      </c>
      <c r="D6176" s="2">
        <v>1043.5999999999999</v>
      </c>
      <c r="E6176" s="2">
        <v>3719.4</v>
      </c>
      <c r="F6176" s="2">
        <v>0</v>
      </c>
      <c r="G6176" s="2">
        <v>560.20000000000005</v>
      </c>
      <c r="H6176" s="2">
        <v>3159.2</v>
      </c>
      <c r="I6176" s="2">
        <v>0</v>
      </c>
      <c r="J6176" s="2">
        <v>0</v>
      </c>
      <c r="K6176" s="2">
        <v>0</v>
      </c>
      <c r="L6176" s="2">
        <v>1023.6</v>
      </c>
      <c r="M6176" s="2">
        <v>225.3</v>
      </c>
      <c r="N6176" s="2">
        <v>798.3</v>
      </c>
      <c r="O6176" s="2">
        <v>453010</v>
      </c>
      <c r="P6176" s="3"/>
      <c r="Q6176" s="3"/>
    </row>
    <row r="6177" spans="1:17" x14ac:dyDescent="0.2">
      <c r="A6177" s="5">
        <v>2016</v>
      </c>
      <c r="B6177" s="4" t="s">
        <v>807</v>
      </c>
      <c r="C6177" s="5" t="s">
        <v>808</v>
      </c>
      <c r="D6177" s="5">
        <v>1086.0999999999999</v>
      </c>
      <c r="E6177" s="5">
        <v>3855.4</v>
      </c>
      <c r="F6177" s="5">
        <v>0</v>
      </c>
      <c r="G6177" s="5">
        <v>314</v>
      </c>
      <c r="H6177" s="5">
        <v>3541.4</v>
      </c>
      <c r="I6177" s="5">
        <v>0</v>
      </c>
      <c r="J6177" s="5">
        <v>0</v>
      </c>
      <c r="K6177" s="5">
        <v>0</v>
      </c>
      <c r="L6177" s="5">
        <v>1200.5999999999999</v>
      </c>
      <c r="M6177" s="5">
        <v>205.4</v>
      </c>
      <c r="N6177" s="5">
        <v>995.2</v>
      </c>
      <c r="O6177" s="5">
        <v>453010</v>
      </c>
      <c r="P6177" s="3"/>
      <c r="Q6177" s="3"/>
    </row>
    <row r="6178" spans="1:17" x14ac:dyDescent="0.2">
      <c r="A6178" s="2">
        <v>2017</v>
      </c>
      <c r="B6178" s="1" t="s">
        <v>807</v>
      </c>
      <c r="C6178" s="2" t="s">
        <v>808</v>
      </c>
      <c r="D6178" s="2">
        <v>1616.8</v>
      </c>
      <c r="E6178" s="2">
        <v>4573.6000000000004</v>
      </c>
      <c r="F6178" s="2">
        <v>0</v>
      </c>
      <c r="G6178" s="2">
        <v>507.9</v>
      </c>
      <c r="H6178" s="2">
        <v>4065.7</v>
      </c>
      <c r="I6178" s="2">
        <v>0</v>
      </c>
      <c r="J6178" s="2"/>
      <c r="K6178" s="2">
        <v>0</v>
      </c>
      <c r="L6178" s="2">
        <v>1257</v>
      </c>
      <c r="M6178" s="2">
        <v>246.8</v>
      </c>
      <c r="N6178" s="2">
        <v>1010.2</v>
      </c>
      <c r="O6178" s="2">
        <v>453010</v>
      </c>
      <c r="P6178" s="3"/>
      <c r="Q6178" s="3"/>
    </row>
    <row r="6179" spans="1:17" x14ac:dyDescent="0.2">
      <c r="A6179" s="5">
        <v>2018</v>
      </c>
      <c r="B6179" s="4" t="s">
        <v>807</v>
      </c>
      <c r="C6179" s="5" t="s">
        <v>808</v>
      </c>
      <c r="D6179" s="5">
        <v>1027.4000000000001</v>
      </c>
      <c r="E6179" s="5">
        <v>4828.8999999999996</v>
      </c>
      <c r="F6179" s="5">
        <v>0</v>
      </c>
      <c r="G6179" s="5">
        <v>731.9</v>
      </c>
      <c r="H6179" s="5">
        <v>4097</v>
      </c>
      <c r="I6179" s="5">
        <v>0</v>
      </c>
      <c r="J6179" s="5"/>
      <c r="K6179" s="5">
        <v>0</v>
      </c>
      <c r="L6179" s="5">
        <v>1332.1</v>
      </c>
      <c r="M6179" s="5">
        <v>413.7</v>
      </c>
      <c r="N6179" s="5">
        <v>918.4</v>
      </c>
      <c r="O6179" s="5">
        <v>453010</v>
      </c>
      <c r="P6179" s="3"/>
      <c r="Q6179" s="3"/>
    </row>
    <row r="6180" spans="1:17" x14ac:dyDescent="0.2">
      <c r="A6180" s="2">
        <v>2019</v>
      </c>
      <c r="B6180" s="1" t="s">
        <v>807</v>
      </c>
      <c r="C6180" s="2" t="s">
        <v>808</v>
      </c>
      <c r="D6180" s="2">
        <v>1054.5999999999999</v>
      </c>
      <c r="E6180" s="2">
        <v>4839.6000000000004</v>
      </c>
      <c r="F6180" s="2">
        <v>0</v>
      </c>
      <c r="G6180" s="2">
        <v>717.3</v>
      </c>
      <c r="H6180" s="2">
        <v>4122.3</v>
      </c>
      <c r="I6180" s="2">
        <v>0</v>
      </c>
      <c r="J6180" s="2"/>
      <c r="K6180" s="2">
        <v>0</v>
      </c>
      <c r="L6180" s="2">
        <v>961</v>
      </c>
      <c r="M6180" s="2">
        <v>107.4</v>
      </c>
      <c r="N6180" s="2">
        <v>853.6</v>
      </c>
      <c r="O6180" s="2">
        <v>453010</v>
      </c>
      <c r="P6180" s="3"/>
      <c r="Q6180" s="3"/>
    </row>
    <row r="6181" spans="1:17" x14ac:dyDescent="0.2">
      <c r="A6181" s="5">
        <v>2012</v>
      </c>
      <c r="B6181" s="4" t="s">
        <v>809</v>
      </c>
      <c r="C6181" s="5" t="s">
        <v>810</v>
      </c>
      <c r="D6181" s="5">
        <v>1390</v>
      </c>
      <c r="E6181" s="5">
        <v>53462</v>
      </c>
      <c r="F6181" s="5">
        <v>27815</v>
      </c>
      <c r="G6181" s="5">
        <v>48880</v>
      </c>
      <c r="H6181" s="5">
        <v>4582</v>
      </c>
      <c r="I6181" s="5">
        <v>383</v>
      </c>
      <c r="J6181" s="5">
        <v>0</v>
      </c>
      <c r="K6181" s="5">
        <v>0</v>
      </c>
      <c r="L6181" s="5">
        <v>3376</v>
      </c>
      <c r="M6181" s="5">
        <v>1257</v>
      </c>
      <c r="N6181" s="5">
        <v>2119</v>
      </c>
      <c r="O6181" s="5">
        <v>402020</v>
      </c>
      <c r="P6181" s="3"/>
      <c r="Q6181" s="3"/>
    </row>
    <row r="6182" spans="1:17" x14ac:dyDescent="0.2">
      <c r="A6182" s="2">
        <v>2013</v>
      </c>
      <c r="B6182" s="1" t="s">
        <v>809</v>
      </c>
      <c r="C6182" s="2" t="s">
        <v>810</v>
      </c>
      <c r="D6182" s="2">
        <v>2395</v>
      </c>
      <c r="E6182" s="2">
        <v>59085</v>
      </c>
      <c r="F6182" s="2">
        <v>24324</v>
      </c>
      <c r="G6182" s="2">
        <v>53125</v>
      </c>
      <c r="H6182" s="2">
        <v>5960</v>
      </c>
      <c r="I6182" s="2">
        <v>368</v>
      </c>
      <c r="J6182" s="2">
        <v>0</v>
      </c>
      <c r="K6182" s="2">
        <v>0</v>
      </c>
      <c r="L6182" s="2">
        <v>3142</v>
      </c>
      <c r="M6182" s="2">
        <v>1163</v>
      </c>
      <c r="N6182" s="2">
        <v>1979</v>
      </c>
      <c r="O6182" s="2">
        <v>402020</v>
      </c>
      <c r="P6182" s="3"/>
      <c r="Q6182" s="3"/>
    </row>
    <row r="6183" spans="1:17" x14ac:dyDescent="0.2">
      <c r="A6183" s="5">
        <v>2014</v>
      </c>
      <c r="B6183" s="4" t="s">
        <v>809</v>
      </c>
      <c r="C6183" s="5" t="s">
        <v>810</v>
      </c>
      <c r="D6183" s="5">
        <v>13937</v>
      </c>
      <c r="E6183" s="5">
        <v>75707</v>
      </c>
      <c r="F6183" s="5">
        <v>27461</v>
      </c>
      <c r="G6183" s="5">
        <v>65229</v>
      </c>
      <c r="H6183" s="5">
        <v>10478</v>
      </c>
      <c r="I6183" s="5">
        <v>452</v>
      </c>
      <c r="J6183" s="5">
        <v>0</v>
      </c>
      <c r="K6183" s="5">
        <v>0</v>
      </c>
      <c r="L6183" s="5">
        <v>3386</v>
      </c>
      <c r="M6183" s="5">
        <v>1277</v>
      </c>
      <c r="N6183" s="5">
        <v>2109</v>
      </c>
      <c r="O6183" s="5">
        <v>402020</v>
      </c>
      <c r="P6183" s="3"/>
      <c r="Q6183" s="3"/>
    </row>
    <row r="6184" spans="1:17" x14ac:dyDescent="0.2">
      <c r="A6184" s="2">
        <v>2015</v>
      </c>
      <c r="B6184" s="1" t="s">
        <v>809</v>
      </c>
      <c r="C6184" s="2" t="s">
        <v>810</v>
      </c>
      <c r="D6184" s="2">
        <v>13934</v>
      </c>
      <c r="E6184" s="2">
        <v>84135</v>
      </c>
      <c r="F6184" s="2">
        <v>24344</v>
      </c>
      <c r="G6184" s="2">
        <v>71531</v>
      </c>
      <c r="H6184" s="2">
        <v>12604</v>
      </c>
      <c r="I6184" s="2">
        <v>528</v>
      </c>
      <c r="J6184" s="2">
        <v>0</v>
      </c>
      <c r="K6184" s="2">
        <v>0</v>
      </c>
      <c r="L6184" s="2">
        <v>3531</v>
      </c>
      <c r="M6184" s="2">
        <v>1317</v>
      </c>
      <c r="N6184" s="2">
        <v>2214</v>
      </c>
      <c r="O6184" s="2">
        <v>402020</v>
      </c>
      <c r="P6184" s="3"/>
      <c r="Q6184" s="3"/>
    </row>
    <row r="6185" spans="1:17" x14ac:dyDescent="0.2">
      <c r="A6185" s="5">
        <v>2016</v>
      </c>
      <c r="B6185" s="4" t="s">
        <v>809</v>
      </c>
      <c r="C6185" s="5" t="s">
        <v>810</v>
      </c>
      <c r="D6185" s="5">
        <v>13144</v>
      </c>
      <c r="E6185" s="5">
        <v>90207</v>
      </c>
      <c r="F6185" s="5">
        <v>20147</v>
      </c>
      <c r="G6185" s="5">
        <v>76011</v>
      </c>
      <c r="H6185" s="5">
        <v>14196</v>
      </c>
      <c r="I6185" s="5">
        <v>521</v>
      </c>
      <c r="J6185" s="5">
        <v>0</v>
      </c>
      <c r="K6185" s="5">
        <v>0</v>
      </c>
      <c r="L6185" s="5">
        <v>3570</v>
      </c>
      <c r="M6185" s="5">
        <v>1319</v>
      </c>
      <c r="N6185" s="5">
        <v>2251</v>
      </c>
      <c r="O6185" s="5">
        <v>402020</v>
      </c>
      <c r="P6185" s="3"/>
      <c r="Q6185" s="3"/>
    </row>
    <row r="6186" spans="1:17" x14ac:dyDescent="0.2">
      <c r="A6186" s="2">
        <v>2017</v>
      </c>
      <c r="B6186" s="1" t="s">
        <v>809</v>
      </c>
      <c r="C6186" s="2" t="s">
        <v>810</v>
      </c>
      <c r="D6186" s="2">
        <v>14135</v>
      </c>
      <c r="E6186" s="2">
        <v>95808</v>
      </c>
      <c r="F6186" s="2">
        <v>20799</v>
      </c>
      <c r="G6186" s="2">
        <v>81574</v>
      </c>
      <c r="H6186" s="2">
        <v>14234</v>
      </c>
      <c r="I6186" s="2">
        <v>543</v>
      </c>
      <c r="J6186" s="2">
        <v>0</v>
      </c>
      <c r="K6186" s="2">
        <v>0</v>
      </c>
      <c r="L6186" s="2">
        <v>3324</v>
      </c>
      <c r="M6186" s="2">
        <v>1389</v>
      </c>
      <c r="N6186" s="2">
        <v>1935</v>
      </c>
      <c r="O6186" s="2">
        <v>402020</v>
      </c>
      <c r="P6186" s="3"/>
      <c r="Q6186" s="3"/>
    </row>
    <row r="6187" spans="1:17" x14ac:dyDescent="0.2">
      <c r="A6187" s="5">
        <v>2018</v>
      </c>
      <c r="B6187" s="4" t="s">
        <v>809</v>
      </c>
      <c r="C6187" s="5" t="s">
        <v>810</v>
      </c>
      <c r="D6187" s="5">
        <v>14880</v>
      </c>
      <c r="E6187" s="5">
        <v>106792</v>
      </c>
      <c r="F6187" s="5">
        <v>23996</v>
      </c>
      <c r="G6187" s="5">
        <v>92114</v>
      </c>
      <c r="H6187" s="5">
        <v>14678</v>
      </c>
      <c r="I6187" s="5">
        <v>684</v>
      </c>
      <c r="J6187" s="5">
        <v>0</v>
      </c>
      <c r="K6187" s="5">
        <v>0</v>
      </c>
      <c r="L6187" s="5">
        <v>3644</v>
      </c>
      <c r="M6187" s="5">
        <v>854</v>
      </c>
      <c r="N6187" s="5">
        <v>2790</v>
      </c>
      <c r="O6187" s="5">
        <v>402020</v>
      </c>
      <c r="P6187" s="3"/>
      <c r="Q6187" s="3"/>
    </row>
    <row r="6188" spans="1:17" x14ac:dyDescent="0.2">
      <c r="A6188" s="2">
        <v>2019</v>
      </c>
      <c r="B6188" s="1" t="s">
        <v>809</v>
      </c>
      <c r="C6188" s="2" t="s">
        <v>810</v>
      </c>
      <c r="D6188" s="2">
        <v>16969</v>
      </c>
      <c r="E6188" s="2">
        <v>104826</v>
      </c>
      <c r="F6188" s="2">
        <v>19866</v>
      </c>
      <c r="G6188" s="2">
        <v>89738</v>
      </c>
      <c r="H6188" s="2">
        <v>15088</v>
      </c>
      <c r="I6188" s="2">
        <v>725</v>
      </c>
      <c r="J6188" s="2">
        <v>0</v>
      </c>
      <c r="K6188" s="2">
        <v>0</v>
      </c>
      <c r="L6188" s="2">
        <v>4887</v>
      </c>
      <c r="M6188" s="2">
        <v>1140</v>
      </c>
      <c r="N6188" s="2">
        <v>3747</v>
      </c>
      <c r="O6188" s="2">
        <v>402020</v>
      </c>
      <c r="P6188" s="3"/>
      <c r="Q6188" s="3"/>
    </row>
    <row r="6189" spans="1:17" x14ac:dyDescent="0.2">
      <c r="A6189" s="5">
        <v>2004</v>
      </c>
      <c r="B6189" s="4" t="s">
        <v>811</v>
      </c>
      <c r="C6189" s="5" t="s">
        <v>812</v>
      </c>
      <c r="D6189" s="5">
        <v>349.4</v>
      </c>
      <c r="E6189" s="5">
        <v>4083.8</v>
      </c>
      <c r="F6189" s="5">
        <v>10</v>
      </c>
      <c r="G6189" s="5">
        <v>1331.8</v>
      </c>
      <c r="H6189" s="5">
        <v>2752</v>
      </c>
      <c r="I6189" s="5">
        <v>6.8</v>
      </c>
      <c r="J6189" s="5">
        <v>4.7</v>
      </c>
      <c r="K6189" s="5"/>
      <c r="L6189" s="5">
        <v>717</v>
      </c>
      <c r="M6189" s="5">
        <v>251.3</v>
      </c>
      <c r="N6189" s="5">
        <v>465.7</v>
      </c>
      <c r="O6189" s="5">
        <v>351010</v>
      </c>
      <c r="P6189" s="3"/>
      <c r="Q6189" s="3"/>
    </row>
    <row r="6190" spans="1:17" x14ac:dyDescent="0.2">
      <c r="A6190" s="2">
        <v>2005</v>
      </c>
      <c r="B6190" s="1" t="s">
        <v>811</v>
      </c>
      <c r="C6190" s="2" t="s">
        <v>812</v>
      </c>
      <c r="D6190" s="2">
        <v>1056.5</v>
      </c>
      <c r="E6190" s="2">
        <v>4944.1000000000004</v>
      </c>
      <c r="F6190" s="2">
        <v>231.6</v>
      </c>
      <c r="G6190" s="2">
        <v>1692.3</v>
      </c>
      <c r="H6190" s="2">
        <v>3251.8</v>
      </c>
      <c r="I6190" s="2">
        <v>7.7</v>
      </c>
      <c r="J6190" s="2">
        <v>13.3</v>
      </c>
      <c r="K6190" s="2"/>
      <c r="L6190" s="2">
        <v>1003.3</v>
      </c>
      <c r="M6190" s="2">
        <v>328.1</v>
      </c>
      <c r="N6190" s="2">
        <v>675.2</v>
      </c>
      <c r="O6190" s="2">
        <v>351010</v>
      </c>
      <c r="P6190" s="3"/>
      <c r="Q6190" s="3"/>
    </row>
    <row r="6191" spans="1:17" x14ac:dyDescent="0.2">
      <c r="A6191" s="5">
        <v>2006</v>
      </c>
      <c r="B6191" s="4" t="s">
        <v>811</v>
      </c>
      <c r="C6191" s="5" t="s">
        <v>812</v>
      </c>
      <c r="D6191" s="5">
        <v>1414.8</v>
      </c>
      <c r="E6191" s="5">
        <v>5873.8</v>
      </c>
      <c r="F6191" s="5">
        <v>14.8</v>
      </c>
      <c r="G6191" s="5">
        <v>1682.8</v>
      </c>
      <c r="H6191" s="5">
        <v>4191</v>
      </c>
      <c r="I6191" s="5">
        <v>9.5</v>
      </c>
      <c r="J6191" s="5">
        <v>41.4</v>
      </c>
      <c r="K6191" s="5"/>
      <c r="L6191" s="5">
        <v>1103.8</v>
      </c>
      <c r="M6191" s="5">
        <v>326.10000000000002</v>
      </c>
      <c r="N6191" s="5">
        <v>777.7</v>
      </c>
      <c r="O6191" s="5">
        <v>351010</v>
      </c>
      <c r="P6191" s="3"/>
      <c r="Q6191" s="3"/>
    </row>
    <row r="6192" spans="1:17" x14ac:dyDescent="0.2">
      <c r="A6192" s="2">
        <v>2007</v>
      </c>
      <c r="B6192" s="1" t="s">
        <v>811</v>
      </c>
      <c r="C6192" s="2" t="s">
        <v>812</v>
      </c>
      <c r="D6192" s="2">
        <v>2410.8000000000002</v>
      </c>
      <c r="E6192" s="2">
        <v>7354</v>
      </c>
      <c r="F6192" s="2">
        <v>16.8</v>
      </c>
      <c r="G6192" s="2">
        <v>1975.5</v>
      </c>
      <c r="H6192" s="2">
        <v>5378.5</v>
      </c>
      <c r="I6192" s="2">
        <v>22.2</v>
      </c>
      <c r="J6192" s="2"/>
      <c r="K6192" s="2"/>
      <c r="L6192" s="2">
        <v>1370.1</v>
      </c>
      <c r="M6192" s="2">
        <v>383.4</v>
      </c>
      <c r="N6192" s="2">
        <v>1017.4</v>
      </c>
      <c r="O6192" s="2">
        <v>351010</v>
      </c>
      <c r="P6192" s="3"/>
      <c r="Q6192" s="3"/>
    </row>
    <row r="6193" spans="1:17" x14ac:dyDescent="0.2">
      <c r="A6193" s="5">
        <v>2008</v>
      </c>
      <c r="B6193" s="4" t="s">
        <v>811</v>
      </c>
      <c r="C6193" s="5" t="s">
        <v>812</v>
      </c>
      <c r="D6193" s="5">
        <v>2195.6</v>
      </c>
      <c r="E6193" s="5">
        <v>7603.3</v>
      </c>
      <c r="F6193" s="5">
        <v>20.5</v>
      </c>
      <c r="G6193" s="5">
        <v>2196.6</v>
      </c>
      <c r="H6193" s="5">
        <v>5406.7</v>
      </c>
      <c r="I6193" s="5">
        <v>30.5</v>
      </c>
      <c r="J6193" s="5"/>
      <c r="K6193" s="5"/>
      <c r="L6193" s="5">
        <v>1580.2</v>
      </c>
      <c r="M6193" s="5">
        <v>432.4</v>
      </c>
      <c r="N6193" s="5">
        <v>1147.8</v>
      </c>
      <c r="O6193" s="5">
        <v>351010</v>
      </c>
      <c r="P6193" s="3"/>
      <c r="Q6193" s="3"/>
    </row>
    <row r="6194" spans="1:17" x14ac:dyDescent="0.2">
      <c r="A6194" s="2">
        <v>2009</v>
      </c>
      <c r="B6194" s="1" t="s">
        <v>811</v>
      </c>
      <c r="C6194" s="2" t="s">
        <v>812</v>
      </c>
      <c r="D6194" s="2">
        <v>2954.8</v>
      </c>
      <c r="E6194" s="2">
        <v>9071.2999999999993</v>
      </c>
      <c r="F6194" s="2">
        <v>18</v>
      </c>
      <c r="G6194" s="2">
        <v>2476.1999999999998</v>
      </c>
      <c r="H6194" s="2">
        <v>6595.1</v>
      </c>
      <c r="I6194" s="2">
        <v>22.4</v>
      </c>
      <c r="J6194" s="2"/>
      <c r="K6194" s="2"/>
      <c r="L6194" s="2">
        <v>1623.9</v>
      </c>
      <c r="M6194" s="2">
        <v>516.5</v>
      </c>
      <c r="N6194" s="2">
        <v>1107.4000000000001</v>
      </c>
      <c r="O6194" s="2">
        <v>351010</v>
      </c>
      <c r="P6194" s="3"/>
      <c r="Q6194" s="3"/>
    </row>
    <row r="6195" spans="1:17" x14ac:dyDescent="0.2">
      <c r="A6195" s="5">
        <v>2010</v>
      </c>
      <c r="B6195" s="4" t="s">
        <v>811</v>
      </c>
      <c r="C6195" s="5" t="s">
        <v>812</v>
      </c>
      <c r="D6195" s="5">
        <v>4380.1000000000004</v>
      </c>
      <c r="E6195" s="5">
        <v>10895.1</v>
      </c>
      <c r="F6195" s="5">
        <v>1021.8</v>
      </c>
      <c r="G6195" s="5">
        <v>3721.5</v>
      </c>
      <c r="H6195" s="5">
        <v>7173.6</v>
      </c>
      <c r="I6195" s="5">
        <v>77.5</v>
      </c>
      <c r="J6195" s="5"/>
      <c r="K6195" s="5"/>
      <c r="L6195" s="5">
        <v>1729.6</v>
      </c>
      <c r="M6195" s="5">
        <v>456.2</v>
      </c>
      <c r="N6195" s="5">
        <v>1273.4000000000001</v>
      </c>
      <c r="O6195" s="5">
        <v>351010</v>
      </c>
      <c r="P6195" s="3"/>
      <c r="Q6195" s="3"/>
    </row>
    <row r="6196" spans="1:17" x14ac:dyDescent="0.2">
      <c r="A6196" s="2">
        <v>2011</v>
      </c>
      <c r="B6196" s="1" t="s">
        <v>811</v>
      </c>
      <c r="C6196" s="2" t="s">
        <v>812</v>
      </c>
      <c r="D6196" s="2">
        <v>3418</v>
      </c>
      <c r="E6196" s="2">
        <v>12405</v>
      </c>
      <c r="F6196" s="2">
        <v>1768</v>
      </c>
      <c r="G6196" s="2">
        <v>4722</v>
      </c>
      <c r="H6196" s="2">
        <v>7683</v>
      </c>
      <c r="I6196" s="2">
        <v>94</v>
      </c>
      <c r="J6196" s="2"/>
      <c r="K6196" s="2">
        <v>0</v>
      </c>
      <c r="L6196" s="2">
        <v>1686</v>
      </c>
      <c r="M6196" s="2">
        <v>341</v>
      </c>
      <c r="N6196" s="2">
        <v>1345</v>
      </c>
      <c r="O6196" s="2">
        <v>351010</v>
      </c>
      <c r="P6196" s="3"/>
      <c r="Q6196" s="3"/>
    </row>
    <row r="6197" spans="1:17" x14ac:dyDescent="0.2">
      <c r="A6197" s="5">
        <v>2012</v>
      </c>
      <c r="B6197" s="4" t="s">
        <v>811</v>
      </c>
      <c r="C6197" s="5" t="s">
        <v>812</v>
      </c>
      <c r="D6197" s="5">
        <v>4285</v>
      </c>
      <c r="E6197" s="5">
        <v>13206</v>
      </c>
      <c r="F6197" s="5">
        <v>1762</v>
      </c>
      <c r="G6197" s="5">
        <v>4609</v>
      </c>
      <c r="H6197" s="5">
        <v>8597</v>
      </c>
      <c r="I6197" s="5">
        <v>63</v>
      </c>
      <c r="J6197" s="5"/>
      <c r="K6197" s="5">
        <v>0</v>
      </c>
      <c r="L6197" s="5">
        <v>1705</v>
      </c>
      <c r="M6197" s="5">
        <v>407</v>
      </c>
      <c r="N6197" s="5">
        <v>1298</v>
      </c>
      <c r="O6197" s="5">
        <v>351010</v>
      </c>
      <c r="P6197" s="3"/>
      <c r="Q6197" s="3"/>
    </row>
    <row r="6198" spans="1:17" x14ac:dyDescent="0.2">
      <c r="A6198" s="2">
        <v>2013</v>
      </c>
      <c r="B6198" s="1" t="s">
        <v>811</v>
      </c>
      <c r="C6198" s="2" t="s">
        <v>812</v>
      </c>
      <c r="D6198" s="2">
        <v>3980</v>
      </c>
      <c r="E6198" s="2">
        <v>15743</v>
      </c>
      <c r="F6198" s="2">
        <v>2764</v>
      </c>
      <c r="G6198" s="2">
        <v>6696</v>
      </c>
      <c r="H6198" s="2">
        <v>9047</v>
      </c>
      <c r="I6198" s="2">
        <v>83</v>
      </c>
      <c r="J6198" s="2"/>
      <c r="K6198" s="2">
        <v>0</v>
      </c>
      <c r="L6198" s="2">
        <v>1212</v>
      </c>
      <c r="M6198" s="2">
        <v>206</v>
      </c>
      <c r="N6198" s="2">
        <v>1006</v>
      </c>
      <c r="O6198" s="2">
        <v>351010</v>
      </c>
      <c r="P6198" s="3"/>
      <c r="Q6198" s="3"/>
    </row>
    <row r="6199" spans="1:17" x14ac:dyDescent="0.2">
      <c r="A6199" s="5">
        <v>2014</v>
      </c>
      <c r="B6199" s="4" t="s">
        <v>811</v>
      </c>
      <c r="C6199" s="5" t="s">
        <v>812</v>
      </c>
      <c r="D6199" s="5">
        <v>5024</v>
      </c>
      <c r="E6199" s="5">
        <v>17713</v>
      </c>
      <c r="F6199" s="5">
        <v>3973</v>
      </c>
      <c r="G6199" s="5">
        <v>9118</v>
      </c>
      <c r="H6199" s="5">
        <v>8595</v>
      </c>
      <c r="I6199" s="5">
        <v>113</v>
      </c>
      <c r="J6199" s="5"/>
      <c r="K6199" s="5">
        <v>0</v>
      </c>
      <c r="L6199" s="5">
        <v>1160</v>
      </c>
      <c r="M6199" s="5">
        <v>645</v>
      </c>
      <c r="N6199" s="5">
        <v>515</v>
      </c>
      <c r="O6199" s="5">
        <v>351010</v>
      </c>
      <c r="P6199" s="3"/>
      <c r="Q6199" s="3"/>
    </row>
    <row r="6200" spans="1:17" x14ac:dyDescent="0.2">
      <c r="A6200" s="2">
        <v>2015</v>
      </c>
      <c r="B6200" s="1" t="s">
        <v>811</v>
      </c>
      <c r="C6200" s="2" t="s">
        <v>812</v>
      </c>
      <c r="D6200" s="2">
        <v>4079</v>
      </c>
      <c r="E6200" s="2">
        <v>16247</v>
      </c>
      <c r="F6200" s="2">
        <v>4022</v>
      </c>
      <c r="G6200" s="2">
        <v>7736</v>
      </c>
      <c r="H6200" s="2">
        <v>8511</v>
      </c>
      <c r="I6200" s="2">
        <v>108</v>
      </c>
      <c r="J6200" s="2"/>
      <c r="K6200" s="2">
        <v>0</v>
      </c>
      <c r="L6200" s="2">
        <v>1735</v>
      </c>
      <c r="M6200" s="2">
        <v>296</v>
      </c>
      <c r="N6200" s="2">
        <v>1439</v>
      </c>
      <c r="O6200" s="2">
        <v>351010</v>
      </c>
      <c r="P6200" s="3"/>
      <c r="Q6200" s="3"/>
    </row>
    <row r="6201" spans="1:17" x14ac:dyDescent="0.2">
      <c r="A6201" s="5">
        <v>2016</v>
      </c>
      <c r="B6201" s="4" t="s">
        <v>811</v>
      </c>
      <c r="C6201" s="5" t="s">
        <v>812</v>
      </c>
      <c r="D6201" s="5">
        <v>3384</v>
      </c>
      <c r="E6201" s="5">
        <v>20435</v>
      </c>
      <c r="F6201" s="5">
        <v>6914</v>
      </c>
      <c r="G6201" s="5">
        <v>10885</v>
      </c>
      <c r="H6201" s="5">
        <v>9550</v>
      </c>
      <c r="I6201" s="5">
        <v>228</v>
      </c>
      <c r="J6201" s="5"/>
      <c r="K6201" s="5">
        <v>0</v>
      </c>
      <c r="L6201" s="5">
        <v>1921</v>
      </c>
      <c r="M6201" s="5">
        <v>274</v>
      </c>
      <c r="N6201" s="5">
        <v>1647</v>
      </c>
      <c r="O6201" s="5">
        <v>351010</v>
      </c>
      <c r="P6201" s="3"/>
      <c r="Q6201" s="3"/>
    </row>
    <row r="6202" spans="1:17" x14ac:dyDescent="0.2">
      <c r="A6202" s="2">
        <v>2017</v>
      </c>
      <c r="B6202" s="1" t="s">
        <v>811</v>
      </c>
      <c r="C6202" s="2" t="s">
        <v>812</v>
      </c>
      <c r="D6202" s="2">
        <v>2793</v>
      </c>
      <c r="E6202" s="2">
        <v>22197</v>
      </c>
      <c r="F6202" s="2">
        <v>7222</v>
      </c>
      <c r="G6202" s="2">
        <v>12217</v>
      </c>
      <c r="H6202" s="2">
        <v>9966</v>
      </c>
      <c r="I6202" s="2">
        <v>247</v>
      </c>
      <c r="J6202" s="2">
        <v>60</v>
      </c>
      <c r="K6202" s="2"/>
      <c r="L6202" s="2">
        <v>2063</v>
      </c>
      <c r="M6202" s="2">
        <v>1043</v>
      </c>
      <c r="N6202" s="2">
        <v>1020</v>
      </c>
      <c r="O6202" s="2">
        <v>351010</v>
      </c>
      <c r="P6202" s="3"/>
      <c r="Q6202" s="3"/>
    </row>
    <row r="6203" spans="1:17" x14ac:dyDescent="0.2">
      <c r="A6203" s="5">
        <v>2018</v>
      </c>
      <c r="B6203" s="4" t="s">
        <v>811</v>
      </c>
      <c r="C6203" s="5" t="s">
        <v>812</v>
      </c>
      <c r="D6203" s="5">
        <v>3699</v>
      </c>
      <c r="E6203" s="5">
        <v>27229</v>
      </c>
      <c r="F6203" s="5">
        <v>9859</v>
      </c>
      <c r="G6203" s="5">
        <v>15499</v>
      </c>
      <c r="H6203" s="5">
        <v>11730</v>
      </c>
      <c r="I6203" s="5">
        <v>264</v>
      </c>
      <c r="J6203" s="5">
        <v>119</v>
      </c>
      <c r="K6203" s="5"/>
      <c r="L6203" s="5">
        <v>2356</v>
      </c>
      <c r="M6203" s="5">
        <v>-1197</v>
      </c>
      <c r="N6203" s="5">
        <v>3553</v>
      </c>
      <c r="O6203" s="5">
        <v>351010</v>
      </c>
      <c r="P6203" s="3"/>
      <c r="Q6203" s="3"/>
    </row>
    <row r="6204" spans="1:17" x14ac:dyDescent="0.2">
      <c r="A6204" s="2">
        <v>2019</v>
      </c>
      <c r="B6204" s="1" t="s">
        <v>811</v>
      </c>
      <c r="C6204" s="2" t="s">
        <v>812</v>
      </c>
      <c r="D6204" s="2">
        <v>4425</v>
      </c>
      <c r="E6204" s="2">
        <v>30167</v>
      </c>
      <c r="F6204" s="2">
        <v>11477</v>
      </c>
      <c r="G6204" s="2">
        <v>17360</v>
      </c>
      <c r="H6204" s="2">
        <v>12807</v>
      </c>
      <c r="I6204" s="2">
        <v>287</v>
      </c>
      <c r="J6204" s="2">
        <v>155</v>
      </c>
      <c r="K6204" s="2">
        <v>0</v>
      </c>
      <c r="L6204" s="2">
        <v>2562</v>
      </c>
      <c r="M6204" s="2">
        <v>479</v>
      </c>
      <c r="N6204" s="2">
        <v>2083</v>
      </c>
      <c r="O6204" s="2">
        <v>351010</v>
      </c>
      <c r="P6204" s="3"/>
      <c r="Q6204" s="3"/>
    </row>
    <row r="6205" spans="1:17" x14ac:dyDescent="0.2">
      <c r="A6205" s="5">
        <v>2004</v>
      </c>
      <c r="B6205" s="4" t="s">
        <v>813</v>
      </c>
      <c r="C6205" s="5" t="s">
        <v>814</v>
      </c>
      <c r="D6205" s="5">
        <v>199.70599999999999</v>
      </c>
      <c r="E6205" s="5">
        <v>7847.6319999999996</v>
      </c>
      <c r="F6205" s="5">
        <v>1394.326</v>
      </c>
      <c r="G6205" s="5">
        <v>5283.1260000000002</v>
      </c>
      <c r="H6205" s="5">
        <v>2564.5059999999999</v>
      </c>
      <c r="I6205" s="5">
        <v>77.375</v>
      </c>
      <c r="J6205" s="5"/>
      <c r="K6205" s="5">
        <v>0</v>
      </c>
      <c r="L6205" s="5">
        <v>1475.144</v>
      </c>
      <c r="M6205" s="5">
        <v>567.92999999999995</v>
      </c>
      <c r="N6205" s="5">
        <v>907.21400000000006</v>
      </c>
      <c r="O6205" s="5">
        <v>301010</v>
      </c>
      <c r="P6205" s="3"/>
      <c r="Q6205" s="3"/>
    </row>
    <row r="6206" spans="1:17" x14ac:dyDescent="0.2">
      <c r="A6206" s="2">
        <v>2005</v>
      </c>
      <c r="B6206" s="1" t="s">
        <v>813</v>
      </c>
      <c r="C6206" s="2" t="s">
        <v>814</v>
      </c>
      <c r="D6206" s="2">
        <v>191.678</v>
      </c>
      <c r="E6206" s="2">
        <v>8267.902</v>
      </c>
      <c r="F6206" s="2">
        <v>1400.1079999999999</v>
      </c>
      <c r="G6206" s="2">
        <v>5509.0630000000001</v>
      </c>
      <c r="H6206" s="2">
        <v>2758.8389999999999</v>
      </c>
      <c r="I6206" s="2">
        <v>79.316000000000003</v>
      </c>
      <c r="J6206" s="2"/>
      <c r="K6206" s="2">
        <v>0</v>
      </c>
      <c r="L6206" s="2">
        <v>1525.4359999999999</v>
      </c>
      <c r="M6206" s="2">
        <v>563.97900000000004</v>
      </c>
      <c r="N6206" s="2">
        <v>961.45699999999999</v>
      </c>
      <c r="O6206" s="2">
        <v>301010</v>
      </c>
      <c r="P6206" s="3"/>
      <c r="Q6206" s="3"/>
    </row>
    <row r="6207" spans="1:17" x14ac:dyDescent="0.2">
      <c r="A6207" s="5">
        <v>2006</v>
      </c>
      <c r="B6207" s="4" t="s">
        <v>813</v>
      </c>
      <c r="C6207" s="5" t="s">
        <v>814</v>
      </c>
      <c r="D6207" s="5">
        <v>201.89699999999999</v>
      </c>
      <c r="E6207" s="5">
        <v>8992.0249999999996</v>
      </c>
      <c r="F6207" s="5">
        <v>1733.3920000000001</v>
      </c>
      <c r="G6207" s="5">
        <v>5939.741</v>
      </c>
      <c r="H6207" s="5">
        <v>3052.2840000000001</v>
      </c>
      <c r="I6207" s="5">
        <v>111.953</v>
      </c>
      <c r="J6207" s="5"/>
      <c r="K6207" s="5">
        <v>0</v>
      </c>
      <c r="L6207" s="5">
        <v>1394.9459999999999</v>
      </c>
      <c r="M6207" s="5">
        <v>548.90599999999995</v>
      </c>
      <c r="N6207" s="5">
        <v>855.32500000000005</v>
      </c>
      <c r="O6207" s="5">
        <v>301010</v>
      </c>
      <c r="P6207" s="3"/>
      <c r="Q6207" s="3"/>
    </row>
    <row r="6208" spans="1:17" x14ac:dyDescent="0.2">
      <c r="A6208" s="2">
        <v>2007</v>
      </c>
      <c r="B6208" s="1" t="s">
        <v>813</v>
      </c>
      <c r="C6208" s="2" t="s">
        <v>814</v>
      </c>
      <c r="D6208" s="2">
        <v>207.87200000000001</v>
      </c>
      <c r="E6208" s="2">
        <v>9518.9310000000005</v>
      </c>
      <c r="F6208" s="2">
        <v>1761.7950000000001</v>
      </c>
      <c r="G6208" s="2">
        <v>6240.5309999999999</v>
      </c>
      <c r="H6208" s="2">
        <v>3278.4</v>
      </c>
      <c r="I6208" s="2">
        <v>108.95699999999999</v>
      </c>
      <c r="J6208" s="2"/>
      <c r="K6208" s="2">
        <v>0</v>
      </c>
      <c r="L6208" s="2">
        <v>1621.2149999999999</v>
      </c>
      <c r="M6208" s="2">
        <v>620.13900000000001</v>
      </c>
      <c r="N6208" s="2">
        <v>1001.076</v>
      </c>
      <c r="O6208" s="2">
        <v>301010</v>
      </c>
      <c r="P6208" s="3"/>
      <c r="Q6208" s="3"/>
    </row>
    <row r="6209" spans="1:17" x14ac:dyDescent="0.2">
      <c r="A6209" s="5">
        <v>2008</v>
      </c>
      <c r="B6209" s="4" t="s">
        <v>813</v>
      </c>
      <c r="C6209" s="5" t="s">
        <v>814</v>
      </c>
      <c r="D6209" s="5">
        <v>551.55200000000002</v>
      </c>
      <c r="E6209" s="5">
        <v>10082.293</v>
      </c>
      <c r="F6209" s="5">
        <v>1980.3309999999999</v>
      </c>
      <c r="G6209" s="5">
        <v>6673.3069999999998</v>
      </c>
      <c r="H6209" s="5">
        <v>3408.9859999999999</v>
      </c>
      <c r="I6209" s="5">
        <v>118.346</v>
      </c>
      <c r="J6209" s="5"/>
      <c r="K6209" s="5">
        <v>0</v>
      </c>
      <c r="L6209" s="5">
        <v>1791.338</v>
      </c>
      <c r="M6209" s="5">
        <v>685.18700000000001</v>
      </c>
      <c r="N6209" s="5">
        <v>1106.1510000000001</v>
      </c>
      <c r="O6209" s="5">
        <v>301010</v>
      </c>
      <c r="P6209" s="3"/>
      <c r="Q6209" s="3"/>
    </row>
    <row r="6210" spans="1:17" x14ac:dyDescent="0.2">
      <c r="A6210" s="2">
        <v>2009</v>
      </c>
      <c r="B6210" s="1" t="s">
        <v>813</v>
      </c>
      <c r="C6210" s="2" t="s">
        <v>814</v>
      </c>
      <c r="D6210" s="2">
        <v>1087.0840000000001</v>
      </c>
      <c r="E6210" s="2">
        <v>10216.619000000001</v>
      </c>
      <c r="F6210" s="2">
        <v>2476.6489999999999</v>
      </c>
      <c r="G6210" s="2">
        <v>6766.9170000000004</v>
      </c>
      <c r="H6210" s="2">
        <v>3449.7020000000002</v>
      </c>
      <c r="I6210" s="2">
        <v>119.85299999999999</v>
      </c>
      <c r="J6210" s="2"/>
      <c r="K6210" s="2">
        <v>0</v>
      </c>
      <c r="L6210" s="2">
        <v>1770.8340000000001</v>
      </c>
      <c r="M6210" s="2">
        <v>714.88599999999997</v>
      </c>
      <c r="N6210" s="2">
        <v>1055.9480000000001</v>
      </c>
      <c r="O6210" s="2">
        <v>301010</v>
      </c>
      <c r="P6210" s="3"/>
      <c r="Q6210" s="3"/>
    </row>
    <row r="6211" spans="1:17" x14ac:dyDescent="0.2">
      <c r="A6211" s="5">
        <v>2010</v>
      </c>
      <c r="B6211" s="4" t="s">
        <v>813</v>
      </c>
      <c r="C6211" s="5" t="s">
        <v>814</v>
      </c>
      <c r="D6211" s="5">
        <v>608.95399999999995</v>
      </c>
      <c r="E6211" s="5">
        <v>10313.700999999999</v>
      </c>
      <c r="F6211" s="5">
        <v>2480.6320000000001</v>
      </c>
      <c r="G6211" s="5">
        <v>6486.1750000000002</v>
      </c>
      <c r="H6211" s="5">
        <v>3827.5259999999998</v>
      </c>
      <c r="I6211" s="5">
        <v>135.477</v>
      </c>
      <c r="J6211" s="5"/>
      <c r="K6211" s="5">
        <v>0</v>
      </c>
      <c r="L6211" s="5">
        <v>1849.5889999999999</v>
      </c>
      <c r="M6211" s="5">
        <v>669.60599999999999</v>
      </c>
      <c r="N6211" s="5">
        <v>1179.9829999999999</v>
      </c>
      <c r="O6211" s="5">
        <v>301010</v>
      </c>
      <c r="P6211" s="3"/>
      <c r="Q6211" s="3"/>
    </row>
    <row r="6212" spans="1:17" x14ac:dyDescent="0.2">
      <c r="A6212" s="2">
        <v>2011</v>
      </c>
      <c r="B6212" s="1" t="s">
        <v>813</v>
      </c>
      <c r="C6212" s="2" t="s">
        <v>814</v>
      </c>
      <c r="D6212" s="2">
        <v>639.76499999999999</v>
      </c>
      <c r="E6212" s="2">
        <v>11385.555</v>
      </c>
      <c r="F6212" s="2">
        <v>2486.5479999999998</v>
      </c>
      <c r="G6212" s="2">
        <v>6680.3130000000001</v>
      </c>
      <c r="H6212" s="2">
        <v>4705.2420000000002</v>
      </c>
      <c r="I6212" s="2">
        <v>132.167</v>
      </c>
      <c r="J6212" s="2"/>
      <c r="K6212" s="2">
        <v>0</v>
      </c>
      <c r="L6212" s="2">
        <v>1827.454</v>
      </c>
      <c r="M6212" s="2">
        <v>675.42399999999998</v>
      </c>
      <c r="N6212" s="2">
        <v>1152.03</v>
      </c>
      <c r="O6212" s="2">
        <v>301010</v>
      </c>
      <c r="P6212" s="3"/>
      <c r="Q6212" s="3"/>
    </row>
    <row r="6213" spans="1:17" x14ac:dyDescent="0.2">
      <c r="A6213" s="5">
        <v>2012</v>
      </c>
      <c r="B6213" s="4" t="s">
        <v>813</v>
      </c>
      <c r="C6213" s="5" t="s">
        <v>814</v>
      </c>
      <c r="D6213" s="5">
        <v>688.86699999999996</v>
      </c>
      <c r="E6213" s="5">
        <v>12094.972</v>
      </c>
      <c r="F6213" s="5">
        <v>3018.3380000000002</v>
      </c>
      <c r="G6213" s="5">
        <v>7409.9319999999998</v>
      </c>
      <c r="H6213" s="5">
        <v>4685.04</v>
      </c>
      <c r="I6213" s="5">
        <v>134.21199999999999</v>
      </c>
      <c r="J6213" s="5"/>
      <c r="K6213" s="5">
        <v>0</v>
      </c>
      <c r="L6213" s="5">
        <v>1784.002</v>
      </c>
      <c r="M6213" s="5">
        <v>662.41700000000003</v>
      </c>
      <c r="N6213" s="5">
        <v>1121.585</v>
      </c>
      <c r="O6213" s="5">
        <v>301010</v>
      </c>
      <c r="P6213" s="3"/>
      <c r="Q6213" s="3"/>
    </row>
    <row r="6214" spans="1:17" x14ac:dyDescent="0.2">
      <c r="A6214" s="2">
        <v>2013</v>
      </c>
      <c r="B6214" s="1" t="s">
        <v>813</v>
      </c>
      <c r="C6214" s="2" t="s">
        <v>814</v>
      </c>
      <c r="D6214" s="2">
        <v>412.28500000000003</v>
      </c>
      <c r="E6214" s="2">
        <v>12663.947</v>
      </c>
      <c r="F6214" s="2">
        <v>2847.2869999999998</v>
      </c>
      <c r="G6214" s="2">
        <v>7472.1369999999997</v>
      </c>
      <c r="H6214" s="2">
        <v>5191.8100000000004</v>
      </c>
      <c r="I6214" s="2">
        <v>132.73699999999999</v>
      </c>
      <c r="J6214" s="2"/>
      <c r="K6214" s="2">
        <v>0</v>
      </c>
      <c r="L6214" s="2">
        <v>1547.4549999999999</v>
      </c>
      <c r="M6214" s="2">
        <v>555.02800000000002</v>
      </c>
      <c r="N6214" s="2">
        <v>992.42700000000002</v>
      </c>
      <c r="O6214" s="2">
        <v>301010</v>
      </c>
      <c r="P6214" s="3"/>
      <c r="Q6214" s="3"/>
    </row>
    <row r="6215" spans="1:17" x14ac:dyDescent="0.2">
      <c r="A6215" s="5">
        <v>2014</v>
      </c>
      <c r="B6215" s="4" t="s">
        <v>813</v>
      </c>
      <c r="C6215" s="5" t="s">
        <v>814</v>
      </c>
      <c r="D6215" s="5">
        <v>413.04599999999999</v>
      </c>
      <c r="E6215" s="5">
        <v>13167.95</v>
      </c>
      <c r="F6215" s="5">
        <v>2688.944</v>
      </c>
      <c r="G6215" s="5">
        <v>7901.2550000000001</v>
      </c>
      <c r="H6215" s="5">
        <v>5266.6949999999997</v>
      </c>
      <c r="I6215" s="5">
        <v>124.83799999999999</v>
      </c>
      <c r="J6215" s="5"/>
      <c r="K6215" s="5">
        <v>0</v>
      </c>
      <c r="L6215" s="5">
        <v>1475.624</v>
      </c>
      <c r="M6215" s="5">
        <v>544.09100000000001</v>
      </c>
      <c r="N6215" s="5">
        <v>931.53300000000002</v>
      </c>
      <c r="O6215" s="5">
        <v>301010</v>
      </c>
      <c r="P6215" s="3"/>
      <c r="Q6215" s="3"/>
    </row>
    <row r="6216" spans="1:17" x14ac:dyDescent="0.2">
      <c r="A6216" s="2">
        <v>2015</v>
      </c>
      <c r="B6216" s="1" t="s">
        <v>813</v>
      </c>
      <c r="C6216" s="2" t="s">
        <v>814</v>
      </c>
      <c r="D6216" s="2">
        <v>5130.0439999999999</v>
      </c>
      <c r="E6216" s="2">
        <v>17989.280999999999</v>
      </c>
      <c r="F6216" s="2">
        <v>7251.1260000000002</v>
      </c>
      <c r="G6216" s="2">
        <v>12687.753000000001</v>
      </c>
      <c r="H6216" s="2">
        <v>5260.2240000000002</v>
      </c>
      <c r="I6216" s="2">
        <v>117.251</v>
      </c>
      <c r="J6216" s="2"/>
      <c r="K6216" s="2"/>
      <c r="L6216" s="2">
        <v>1008.147</v>
      </c>
      <c r="M6216" s="2">
        <v>321.37400000000002</v>
      </c>
      <c r="N6216" s="2">
        <v>686.77300000000002</v>
      </c>
      <c r="O6216" s="2">
        <v>301010</v>
      </c>
      <c r="P6216" s="3"/>
      <c r="Q6216" s="3"/>
    </row>
    <row r="6217" spans="1:17" x14ac:dyDescent="0.2">
      <c r="A6217" s="5">
        <v>2016</v>
      </c>
      <c r="B6217" s="4" t="s">
        <v>813</v>
      </c>
      <c r="C6217" s="5" t="s">
        <v>814</v>
      </c>
      <c r="D6217" s="5">
        <v>3919.3</v>
      </c>
      <c r="E6217" s="5">
        <v>16721.804</v>
      </c>
      <c r="F6217" s="5">
        <v>7345.8389999999999</v>
      </c>
      <c r="G6217" s="5">
        <v>13166.81</v>
      </c>
      <c r="H6217" s="5">
        <v>3479.6080000000002</v>
      </c>
      <c r="I6217" s="5">
        <v>184.18799999999999</v>
      </c>
      <c r="J6217" s="5"/>
      <c r="K6217" s="5"/>
      <c r="L6217" s="5">
        <v>1433.0070000000001</v>
      </c>
      <c r="M6217" s="5">
        <v>483.38499999999999</v>
      </c>
      <c r="N6217" s="5">
        <v>949.62199999999996</v>
      </c>
      <c r="O6217" s="5">
        <v>301010</v>
      </c>
      <c r="P6217" s="3"/>
      <c r="Q6217" s="3"/>
    </row>
    <row r="6218" spans="1:17" x14ac:dyDescent="0.2">
      <c r="A6218" s="2">
        <v>2017</v>
      </c>
      <c r="B6218" s="1" t="s">
        <v>813</v>
      </c>
      <c r="C6218" s="2" t="s">
        <v>814</v>
      </c>
      <c r="D6218" s="2">
        <v>869.50199999999995</v>
      </c>
      <c r="E6218" s="2">
        <v>17756.654999999999</v>
      </c>
      <c r="F6218" s="2">
        <v>8190.9520000000002</v>
      </c>
      <c r="G6218" s="2">
        <v>15292.3</v>
      </c>
      <c r="H6218" s="2">
        <v>2381.5160000000001</v>
      </c>
      <c r="I6218" s="2">
        <v>304.916</v>
      </c>
      <c r="J6218" s="2"/>
      <c r="K6218" s="2"/>
      <c r="L6218" s="2">
        <v>1766.23</v>
      </c>
      <c r="M6218" s="2">
        <v>623.72699999999998</v>
      </c>
      <c r="N6218" s="2">
        <v>1142.5029999999999</v>
      </c>
      <c r="O6218" s="2">
        <v>301010</v>
      </c>
      <c r="P6218" s="3"/>
      <c r="Q6218" s="3"/>
    </row>
    <row r="6219" spans="1:17" x14ac:dyDescent="0.2">
      <c r="A6219" s="5">
        <v>2018</v>
      </c>
      <c r="B6219" s="4" t="s">
        <v>813</v>
      </c>
      <c r="C6219" s="5" t="s">
        <v>814</v>
      </c>
      <c r="D6219" s="5">
        <v>552.32500000000005</v>
      </c>
      <c r="E6219" s="5">
        <v>18070.403999999999</v>
      </c>
      <c r="F6219" s="5">
        <v>8323.0939999999991</v>
      </c>
      <c r="G6219" s="5">
        <v>15525.798000000001</v>
      </c>
      <c r="H6219" s="5">
        <v>2506.9569999999999</v>
      </c>
      <c r="I6219" s="5">
        <v>344.85199999999998</v>
      </c>
      <c r="J6219" s="5"/>
      <c r="K6219" s="5"/>
      <c r="L6219" s="5">
        <v>1956.2239999999999</v>
      </c>
      <c r="M6219" s="5">
        <v>525.45799999999997</v>
      </c>
      <c r="N6219" s="5">
        <v>1430.7660000000001</v>
      </c>
      <c r="O6219" s="5">
        <v>301010</v>
      </c>
      <c r="P6219" s="3"/>
      <c r="Q6219" s="3"/>
    </row>
    <row r="6220" spans="1:17" x14ac:dyDescent="0.2">
      <c r="A6220" s="2">
        <v>2019</v>
      </c>
      <c r="B6220" s="1" t="s">
        <v>813</v>
      </c>
      <c r="C6220" s="2" t="s">
        <v>814</v>
      </c>
      <c r="D6220" s="2">
        <v>525.46600000000001</v>
      </c>
      <c r="E6220" s="2">
        <v>17966.522000000001</v>
      </c>
      <c r="F6220" s="2">
        <v>8159.38</v>
      </c>
      <c r="G6220" s="2">
        <v>15428.493</v>
      </c>
      <c r="H6220" s="2">
        <v>2502.6030000000001</v>
      </c>
      <c r="I6220" s="2">
        <v>360.423</v>
      </c>
      <c r="J6220" s="2"/>
      <c r="K6220" s="2"/>
      <c r="L6220" s="2">
        <v>2005.836</v>
      </c>
      <c r="M6220" s="2">
        <v>331.565</v>
      </c>
      <c r="N6220" s="2">
        <v>1674.271</v>
      </c>
      <c r="O6220" s="2">
        <v>301010</v>
      </c>
      <c r="P6220" s="3"/>
      <c r="Q6220" s="3"/>
    </row>
    <row r="6221" spans="1:17" x14ac:dyDescent="0.2">
      <c r="A6221" s="5">
        <v>2004</v>
      </c>
      <c r="B6221" s="4" t="s">
        <v>815</v>
      </c>
      <c r="C6221" s="5" t="s">
        <v>816</v>
      </c>
      <c r="D6221" s="5">
        <v>859</v>
      </c>
      <c r="E6221" s="5">
        <v>108844</v>
      </c>
      <c r="F6221" s="5">
        <v>22568</v>
      </c>
      <c r="G6221" s="5">
        <v>68340</v>
      </c>
      <c r="H6221" s="5">
        <v>40504</v>
      </c>
      <c r="I6221" s="5">
        <v>1054</v>
      </c>
      <c r="J6221" s="5">
        <v>492</v>
      </c>
      <c r="K6221" s="5"/>
      <c r="L6221" s="5">
        <v>7165</v>
      </c>
      <c r="M6221" s="5">
        <v>2186</v>
      </c>
      <c r="N6221" s="5">
        <v>5887</v>
      </c>
      <c r="O6221" s="5">
        <v>501010</v>
      </c>
      <c r="P6221" s="3"/>
      <c r="Q6221" s="3"/>
    </row>
    <row r="6222" spans="1:17" x14ac:dyDescent="0.2">
      <c r="A6222" s="2">
        <v>2005</v>
      </c>
      <c r="B6222" s="1" t="s">
        <v>815</v>
      </c>
      <c r="C6222" s="2" t="s">
        <v>816</v>
      </c>
      <c r="D6222" s="2">
        <v>1224</v>
      </c>
      <c r="E6222" s="2">
        <v>145632</v>
      </c>
      <c r="F6222" s="2">
        <v>30142</v>
      </c>
      <c r="G6222" s="2">
        <v>90942</v>
      </c>
      <c r="H6222" s="2">
        <v>54690</v>
      </c>
      <c r="I6222" s="2">
        <v>1492</v>
      </c>
      <c r="J6222" s="2">
        <v>383</v>
      </c>
      <c r="K6222" s="2"/>
      <c r="L6222" s="2">
        <v>5718</v>
      </c>
      <c r="M6222" s="2">
        <v>932</v>
      </c>
      <c r="N6222" s="2">
        <v>4786</v>
      </c>
      <c r="O6222" s="2">
        <v>501010</v>
      </c>
      <c r="P6222" s="3"/>
      <c r="Q6222" s="3"/>
    </row>
    <row r="6223" spans="1:17" x14ac:dyDescent="0.2">
      <c r="A6223" s="5">
        <v>2006</v>
      </c>
      <c r="B6223" s="4" t="s">
        <v>815</v>
      </c>
      <c r="C6223" s="5" t="s">
        <v>816</v>
      </c>
      <c r="D6223" s="5">
        <v>2418</v>
      </c>
      <c r="E6223" s="5">
        <v>270634</v>
      </c>
      <c r="F6223" s="5">
        <v>54477</v>
      </c>
      <c r="G6223" s="5">
        <v>155094</v>
      </c>
      <c r="H6223" s="5">
        <v>115540</v>
      </c>
      <c r="I6223" s="5">
        <v>1916</v>
      </c>
      <c r="J6223" s="5">
        <v>377</v>
      </c>
      <c r="K6223" s="5"/>
      <c r="L6223" s="5">
        <v>10881</v>
      </c>
      <c r="M6223" s="5">
        <v>3525</v>
      </c>
      <c r="N6223" s="5">
        <v>7356</v>
      </c>
      <c r="O6223" s="5">
        <v>501010</v>
      </c>
      <c r="P6223" s="3"/>
      <c r="Q6223" s="3"/>
    </row>
    <row r="6224" spans="1:17" x14ac:dyDescent="0.2">
      <c r="A6224" s="2">
        <v>2007</v>
      </c>
      <c r="B6224" s="1" t="s">
        <v>815</v>
      </c>
      <c r="C6224" s="2" t="s">
        <v>816</v>
      </c>
      <c r="D6224" s="2">
        <v>1970</v>
      </c>
      <c r="E6224" s="2">
        <v>275644</v>
      </c>
      <c r="F6224" s="2">
        <v>62194</v>
      </c>
      <c r="G6224" s="2">
        <v>160277</v>
      </c>
      <c r="H6224" s="2">
        <v>115367</v>
      </c>
      <c r="I6224" s="2">
        <v>3678</v>
      </c>
      <c r="J6224" s="2">
        <v>166</v>
      </c>
      <c r="K6224" s="2">
        <v>196</v>
      </c>
      <c r="L6224" s="2">
        <v>18400</v>
      </c>
      <c r="M6224" s="2">
        <v>6253</v>
      </c>
      <c r="N6224" s="2">
        <v>11951</v>
      </c>
      <c r="O6224" s="2">
        <v>501010</v>
      </c>
      <c r="P6224" s="3"/>
      <c r="Q6224" s="3"/>
    </row>
    <row r="6225" spans="1:17" x14ac:dyDescent="0.2">
      <c r="A6225" s="5">
        <v>2008</v>
      </c>
      <c r="B6225" s="4" t="s">
        <v>815</v>
      </c>
      <c r="C6225" s="5" t="s">
        <v>816</v>
      </c>
      <c r="D6225" s="5">
        <v>1792</v>
      </c>
      <c r="E6225" s="5">
        <v>265245</v>
      </c>
      <c r="F6225" s="5">
        <v>70375</v>
      </c>
      <c r="G6225" s="5">
        <v>168898</v>
      </c>
      <c r="H6225" s="5">
        <v>96347</v>
      </c>
      <c r="I6225" s="5">
        <v>4049</v>
      </c>
      <c r="J6225" s="5">
        <v>107</v>
      </c>
      <c r="K6225" s="5">
        <v>261</v>
      </c>
      <c r="L6225" s="5">
        <v>20164</v>
      </c>
      <c r="M6225" s="5">
        <v>7036</v>
      </c>
      <c r="N6225" s="5">
        <v>12867</v>
      </c>
      <c r="O6225" s="5">
        <v>501010</v>
      </c>
      <c r="P6225" s="3"/>
      <c r="Q6225" s="3"/>
    </row>
    <row r="6226" spans="1:17" x14ac:dyDescent="0.2">
      <c r="A6226" s="2">
        <v>2009</v>
      </c>
      <c r="B6226" s="1" t="s">
        <v>815</v>
      </c>
      <c r="C6226" s="2" t="s">
        <v>816</v>
      </c>
      <c r="D6226" s="2">
        <v>3802</v>
      </c>
      <c r="E6226" s="2">
        <v>268752</v>
      </c>
      <c r="F6226" s="2">
        <v>72048</v>
      </c>
      <c r="G6226" s="2">
        <v>166427</v>
      </c>
      <c r="H6226" s="2">
        <v>101900</v>
      </c>
      <c r="I6226" s="2">
        <v>4119</v>
      </c>
      <c r="J6226" s="2"/>
      <c r="K6226" s="2">
        <v>308</v>
      </c>
      <c r="L6226" s="2">
        <v>18999</v>
      </c>
      <c r="M6226" s="2">
        <v>6156</v>
      </c>
      <c r="N6226" s="2">
        <v>12535</v>
      </c>
      <c r="O6226" s="2">
        <v>501010</v>
      </c>
      <c r="P6226" s="3"/>
      <c r="Q6226" s="3"/>
    </row>
    <row r="6227" spans="1:17" x14ac:dyDescent="0.2">
      <c r="A6227" s="5">
        <v>2010</v>
      </c>
      <c r="B6227" s="4" t="s">
        <v>815</v>
      </c>
      <c r="C6227" s="5" t="s">
        <v>816</v>
      </c>
      <c r="D6227" s="5">
        <v>1437</v>
      </c>
      <c r="E6227" s="5">
        <v>268488</v>
      </c>
      <c r="F6227" s="5">
        <v>64515</v>
      </c>
      <c r="G6227" s="5">
        <v>156538</v>
      </c>
      <c r="H6227" s="5">
        <v>111647</v>
      </c>
      <c r="I6227" s="5">
        <v>3766</v>
      </c>
      <c r="J6227" s="5"/>
      <c r="K6227" s="5">
        <v>315</v>
      </c>
      <c r="L6227" s="5">
        <v>18238</v>
      </c>
      <c r="M6227" s="5">
        <v>-1162</v>
      </c>
      <c r="N6227" s="5">
        <v>19864</v>
      </c>
      <c r="O6227" s="5">
        <v>501010</v>
      </c>
      <c r="P6227" s="3"/>
      <c r="Q6227" s="3"/>
    </row>
    <row r="6228" spans="1:17" x14ac:dyDescent="0.2">
      <c r="A6228" s="2">
        <v>2011</v>
      </c>
      <c r="B6228" s="1" t="s">
        <v>815</v>
      </c>
      <c r="C6228" s="2" t="s">
        <v>816</v>
      </c>
      <c r="D6228" s="2">
        <v>3334</v>
      </c>
      <c r="E6228" s="2">
        <v>270344</v>
      </c>
      <c r="F6228" s="2">
        <v>64753</v>
      </c>
      <c r="G6228" s="2">
        <v>164547</v>
      </c>
      <c r="H6228" s="2">
        <v>105534</v>
      </c>
      <c r="I6228" s="2">
        <v>3697</v>
      </c>
      <c r="J6228" s="2"/>
      <c r="K6228" s="2">
        <v>240</v>
      </c>
      <c r="L6228" s="2">
        <v>6716</v>
      </c>
      <c r="M6228" s="2">
        <v>2532</v>
      </c>
      <c r="N6228" s="2">
        <v>3944</v>
      </c>
      <c r="O6228" s="2">
        <v>501010</v>
      </c>
      <c r="P6228" s="3"/>
      <c r="Q6228" s="3"/>
    </row>
    <row r="6229" spans="1:17" x14ac:dyDescent="0.2">
      <c r="A6229" s="5">
        <v>2012</v>
      </c>
      <c r="B6229" s="4" t="s">
        <v>815</v>
      </c>
      <c r="C6229" s="5" t="s">
        <v>816</v>
      </c>
      <c r="D6229" s="5">
        <v>4954</v>
      </c>
      <c r="E6229" s="5">
        <v>272315</v>
      </c>
      <c r="F6229" s="5">
        <v>69843</v>
      </c>
      <c r="G6229" s="5">
        <v>179620</v>
      </c>
      <c r="H6229" s="5">
        <v>92362</v>
      </c>
      <c r="I6229" s="5">
        <v>3531</v>
      </c>
      <c r="J6229" s="5"/>
      <c r="K6229" s="5">
        <v>275</v>
      </c>
      <c r="L6229" s="5">
        <v>10439</v>
      </c>
      <c r="M6229" s="5">
        <v>2900</v>
      </c>
      <c r="N6229" s="5">
        <v>7264</v>
      </c>
      <c r="O6229" s="5">
        <v>501010</v>
      </c>
      <c r="P6229" s="3"/>
      <c r="Q6229" s="3"/>
    </row>
    <row r="6230" spans="1:17" x14ac:dyDescent="0.2">
      <c r="A6230" s="2">
        <v>2013</v>
      </c>
      <c r="B6230" s="1" t="s">
        <v>815</v>
      </c>
      <c r="C6230" s="2" t="s">
        <v>816</v>
      </c>
      <c r="D6230" s="2">
        <v>3445</v>
      </c>
      <c r="E6230" s="2">
        <v>277787</v>
      </c>
      <c r="F6230" s="2">
        <v>74767</v>
      </c>
      <c r="G6230" s="2">
        <v>186305</v>
      </c>
      <c r="H6230" s="2">
        <v>90988</v>
      </c>
      <c r="I6230" s="2">
        <v>3643</v>
      </c>
      <c r="J6230" s="2"/>
      <c r="K6230" s="2">
        <v>304</v>
      </c>
      <c r="L6230" s="2">
        <v>27777</v>
      </c>
      <c r="M6230" s="2">
        <v>9224</v>
      </c>
      <c r="N6230" s="2">
        <v>18249</v>
      </c>
      <c r="O6230" s="2">
        <v>501010</v>
      </c>
      <c r="P6230" s="3"/>
      <c r="Q6230" s="3"/>
    </row>
    <row r="6231" spans="1:17" x14ac:dyDescent="0.2">
      <c r="A6231" s="5">
        <v>2014</v>
      </c>
      <c r="B6231" s="4" t="s">
        <v>815</v>
      </c>
      <c r="C6231" s="5" t="s">
        <v>816</v>
      </c>
      <c r="D6231" s="5">
        <v>10595</v>
      </c>
      <c r="E6231" s="5">
        <v>292829</v>
      </c>
      <c r="F6231" s="5">
        <v>82062</v>
      </c>
      <c r="G6231" s="5">
        <v>205905</v>
      </c>
      <c r="H6231" s="5">
        <v>86370</v>
      </c>
      <c r="I6231" s="5">
        <v>3847</v>
      </c>
      <c r="J6231" s="5"/>
      <c r="K6231" s="5">
        <v>294</v>
      </c>
      <c r="L6231" s="5">
        <v>9960</v>
      </c>
      <c r="M6231" s="5">
        <v>3442</v>
      </c>
      <c r="N6231" s="5">
        <v>6224</v>
      </c>
      <c r="O6231" s="5">
        <v>501010</v>
      </c>
      <c r="P6231" s="3"/>
      <c r="Q6231" s="3"/>
    </row>
    <row r="6232" spans="1:17" x14ac:dyDescent="0.2">
      <c r="A6232" s="2">
        <v>2015</v>
      </c>
      <c r="B6232" s="1" t="s">
        <v>815</v>
      </c>
      <c r="C6232" s="2" t="s">
        <v>816</v>
      </c>
      <c r="D6232" s="2">
        <v>5216</v>
      </c>
      <c r="E6232" s="2">
        <v>402672</v>
      </c>
      <c r="F6232" s="2">
        <v>126147</v>
      </c>
      <c r="G6232" s="2">
        <v>279032</v>
      </c>
      <c r="H6232" s="2">
        <v>122671</v>
      </c>
      <c r="I6232" s="2">
        <v>4917</v>
      </c>
      <c r="J6232" s="2"/>
      <c r="K6232" s="2">
        <v>342</v>
      </c>
      <c r="L6232" s="2">
        <v>20692</v>
      </c>
      <c r="M6232" s="2">
        <v>7005</v>
      </c>
      <c r="N6232" s="2">
        <v>13345</v>
      </c>
      <c r="O6232" s="2">
        <v>501010</v>
      </c>
      <c r="P6232" s="3"/>
      <c r="Q6232" s="3"/>
    </row>
    <row r="6233" spans="1:17" x14ac:dyDescent="0.2">
      <c r="A6233" s="5">
        <v>2016</v>
      </c>
      <c r="B6233" s="4" t="s">
        <v>815</v>
      </c>
      <c r="C6233" s="5" t="s">
        <v>816</v>
      </c>
      <c r="D6233" s="5">
        <v>6033</v>
      </c>
      <c r="E6233" s="5">
        <v>403821</v>
      </c>
      <c r="F6233" s="5">
        <v>123509</v>
      </c>
      <c r="G6233" s="5">
        <v>279711</v>
      </c>
      <c r="H6233" s="5">
        <v>123135</v>
      </c>
      <c r="I6233" s="5">
        <v>5802</v>
      </c>
      <c r="J6233" s="5"/>
      <c r="K6233" s="5">
        <v>357</v>
      </c>
      <c r="L6233" s="5">
        <v>19812</v>
      </c>
      <c r="M6233" s="5">
        <v>6479</v>
      </c>
      <c r="N6233" s="5">
        <v>12976</v>
      </c>
      <c r="O6233" s="5">
        <v>501010</v>
      </c>
      <c r="P6233" s="3"/>
      <c r="Q6233" s="3"/>
    </row>
    <row r="6234" spans="1:17" x14ac:dyDescent="0.2">
      <c r="A6234" s="2">
        <v>2017</v>
      </c>
      <c r="B6234" s="1" t="s">
        <v>815</v>
      </c>
      <c r="C6234" s="2" t="s">
        <v>816</v>
      </c>
      <c r="D6234" s="2">
        <v>50499</v>
      </c>
      <c r="E6234" s="2">
        <v>444097</v>
      </c>
      <c r="F6234" s="2">
        <v>164344</v>
      </c>
      <c r="G6234" s="2">
        <v>302090</v>
      </c>
      <c r="H6234" s="2">
        <v>140861</v>
      </c>
      <c r="I6234" s="2">
        <v>6099</v>
      </c>
      <c r="J6234" s="2"/>
      <c r="K6234" s="2">
        <v>397</v>
      </c>
      <c r="L6234" s="2">
        <v>15139</v>
      </c>
      <c r="M6234" s="2">
        <v>-14708</v>
      </c>
      <c r="N6234" s="2">
        <v>29450</v>
      </c>
      <c r="O6234" s="2">
        <v>501010</v>
      </c>
      <c r="P6234" s="3"/>
      <c r="Q6234" s="3"/>
    </row>
    <row r="6235" spans="1:17" x14ac:dyDescent="0.2">
      <c r="A6235" s="5">
        <v>2018</v>
      </c>
      <c r="B6235" s="4" t="s">
        <v>815</v>
      </c>
      <c r="C6235" s="5" t="s">
        <v>816</v>
      </c>
      <c r="D6235" s="5">
        <v>5273</v>
      </c>
      <c r="E6235" s="5">
        <v>531864</v>
      </c>
      <c r="F6235" s="5">
        <v>173453</v>
      </c>
      <c r="G6235" s="5">
        <v>337980</v>
      </c>
      <c r="H6235" s="5">
        <v>184089</v>
      </c>
      <c r="I6235" s="5">
        <v>7421</v>
      </c>
      <c r="J6235" s="5"/>
      <c r="K6235" s="5">
        <v>583</v>
      </c>
      <c r="L6235" s="5">
        <v>24873</v>
      </c>
      <c r="M6235" s="5">
        <v>4920</v>
      </c>
      <c r="N6235" s="5">
        <v>19370</v>
      </c>
      <c r="O6235" s="5">
        <v>501010</v>
      </c>
      <c r="P6235" s="3"/>
      <c r="Q6235" s="3"/>
    </row>
    <row r="6236" spans="1:17" x14ac:dyDescent="0.2">
      <c r="A6236" s="2">
        <v>2019</v>
      </c>
      <c r="B6236" s="1" t="s">
        <v>815</v>
      </c>
      <c r="C6236" s="2" t="s">
        <v>816</v>
      </c>
      <c r="D6236" s="2">
        <v>12253</v>
      </c>
      <c r="E6236" s="2">
        <v>551669</v>
      </c>
      <c r="F6236" s="2">
        <v>188398</v>
      </c>
      <c r="G6236" s="2">
        <v>349735</v>
      </c>
      <c r="H6236" s="2">
        <v>184221</v>
      </c>
      <c r="I6236" s="2">
        <v>8622</v>
      </c>
      <c r="J6236" s="2"/>
      <c r="K6236" s="2">
        <v>1072</v>
      </c>
      <c r="L6236" s="2">
        <v>18468</v>
      </c>
      <c r="M6236" s="2">
        <v>3493</v>
      </c>
      <c r="N6236" s="2">
        <v>13903</v>
      </c>
      <c r="O6236" s="2">
        <v>501010</v>
      </c>
      <c r="P6236" s="3"/>
      <c r="Q6236" s="3"/>
    </row>
    <row r="6237" spans="1:17" x14ac:dyDescent="0.2">
      <c r="A6237" s="5">
        <v>2004</v>
      </c>
      <c r="B6237" s="4" t="s">
        <v>817</v>
      </c>
      <c r="C6237" s="5" t="s">
        <v>818</v>
      </c>
      <c r="D6237" s="5">
        <v>123.01300000000001</v>
      </c>
      <c r="E6237" s="5">
        <v>4657.5240000000003</v>
      </c>
      <c r="F6237" s="5">
        <v>919.70600000000002</v>
      </c>
      <c r="G6237" s="5">
        <v>3019.49</v>
      </c>
      <c r="H6237" s="5">
        <v>1601.1659999999999</v>
      </c>
      <c r="I6237" s="5">
        <v>74.340999999999994</v>
      </c>
      <c r="J6237" s="5">
        <v>19.251999999999999</v>
      </c>
      <c r="K6237" s="5">
        <v>16.218</v>
      </c>
      <c r="L6237" s="5">
        <v>308.18200000000002</v>
      </c>
      <c r="M6237" s="5">
        <v>95.227999999999994</v>
      </c>
      <c r="N6237" s="5">
        <v>196.73599999999999</v>
      </c>
      <c r="O6237" s="5">
        <v>302010</v>
      </c>
      <c r="P6237" s="3"/>
      <c r="Q6237" s="3"/>
    </row>
    <row r="6238" spans="1:17" x14ac:dyDescent="0.2">
      <c r="A6238" s="2">
        <v>2005</v>
      </c>
      <c r="B6238" s="1" t="s">
        <v>817</v>
      </c>
      <c r="C6238" s="2" t="s">
        <v>818</v>
      </c>
      <c r="D6238" s="2">
        <v>39.412999999999997</v>
      </c>
      <c r="E6238" s="2">
        <v>11799.264999999999</v>
      </c>
      <c r="F6238" s="2">
        <v>2470.7689999999998</v>
      </c>
      <c r="G6238" s="2">
        <v>6390.7359999999999</v>
      </c>
      <c r="H6238" s="2">
        <v>5324.7169999999996</v>
      </c>
      <c r="I6238" s="2">
        <v>137.601</v>
      </c>
      <c r="J6238" s="2">
        <v>17.503</v>
      </c>
      <c r="K6238" s="2">
        <v>14.491</v>
      </c>
      <c r="L6238" s="2">
        <v>295.20100000000002</v>
      </c>
      <c r="M6238" s="2">
        <v>50.264000000000003</v>
      </c>
      <c r="N6238" s="2">
        <v>134.94399999999999</v>
      </c>
      <c r="O6238" s="2">
        <v>302010</v>
      </c>
      <c r="P6238" s="3"/>
      <c r="Q6238" s="3"/>
    </row>
    <row r="6239" spans="1:17" x14ac:dyDescent="0.2">
      <c r="A6239" s="5">
        <v>2006</v>
      </c>
      <c r="B6239" s="4" t="s">
        <v>817</v>
      </c>
      <c r="C6239" s="5" t="s">
        <v>818</v>
      </c>
      <c r="D6239" s="5">
        <v>182.18600000000001</v>
      </c>
      <c r="E6239" s="5">
        <v>11603.413</v>
      </c>
      <c r="F6239" s="5">
        <v>2133.8539999999998</v>
      </c>
      <c r="G6239" s="5">
        <v>5739.2749999999996</v>
      </c>
      <c r="H6239" s="5">
        <v>5817.3559999999998</v>
      </c>
      <c r="I6239" s="5">
        <v>156.79300000000001</v>
      </c>
      <c r="J6239" s="5">
        <v>16.289000000000001</v>
      </c>
      <c r="K6239" s="5">
        <v>16.088999999999999</v>
      </c>
      <c r="L6239" s="5">
        <v>472.05</v>
      </c>
      <c r="M6239" s="5">
        <v>82.405000000000001</v>
      </c>
      <c r="N6239" s="5">
        <v>361.03100000000001</v>
      </c>
      <c r="O6239" s="5">
        <v>302010</v>
      </c>
      <c r="P6239" s="3"/>
      <c r="Q6239" s="3"/>
    </row>
    <row r="6240" spans="1:17" x14ac:dyDescent="0.2">
      <c r="A6240" s="2">
        <v>2007</v>
      </c>
      <c r="B6240" s="1" t="s">
        <v>817</v>
      </c>
      <c r="C6240" s="2" t="s">
        <v>818</v>
      </c>
      <c r="D6240" s="2">
        <v>377.02300000000002</v>
      </c>
      <c r="E6240" s="2">
        <v>13451.566000000001</v>
      </c>
      <c r="F6240" s="2">
        <v>2264.8220000000001</v>
      </c>
      <c r="G6240" s="2">
        <v>6258.424</v>
      </c>
      <c r="H6240" s="2">
        <v>7149.3909999999996</v>
      </c>
      <c r="I6240" s="2">
        <v>135.952</v>
      </c>
      <c r="J6240" s="2">
        <v>26.587</v>
      </c>
      <c r="K6240" s="2">
        <v>15.318</v>
      </c>
      <c r="L6240" s="2">
        <v>534.37800000000004</v>
      </c>
      <c r="M6240" s="2">
        <v>4.1859999999999999</v>
      </c>
      <c r="N6240" s="2">
        <v>497.19200000000001</v>
      </c>
      <c r="O6240" s="2">
        <v>302010</v>
      </c>
      <c r="P6240" s="3"/>
      <c r="Q6240" s="3"/>
    </row>
    <row r="6241" spans="1:17" x14ac:dyDescent="0.2">
      <c r="A6241" s="5">
        <v>2008</v>
      </c>
      <c r="B6241" s="4" t="s">
        <v>817</v>
      </c>
      <c r="C6241" s="5" t="s">
        <v>818</v>
      </c>
      <c r="D6241" s="5">
        <v>216.2</v>
      </c>
      <c r="E6241" s="5">
        <v>10416.6</v>
      </c>
      <c r="F6241" s="5">
        <v>1831.8</v>
      </c>
      <c r="G6241" s="5">
        <v>4426.8999999999996</v>
      </c>
      <c r="H6241" s="5">
        <v>5980.3</v>
      </c>
      <c r="I6241" s="5">
        <v>104.4</v>
      </c>
      <c r="J6241" s="5">
        <v>17.3</v>
      </c>
      <c r="K6241" s="5">
        <v>12.2</v>
      </c>
      <c r="L6241" s="5">
        <v>515.20000000000005</v>
      </c>
      <c r="M6241" s="5">
        <v>102.9</v>
      </c>
      <c r="N6241" s="5">
        <v>388</v>
      </c>
      <c r="O6241" s="5">
        <v>302010</v>
      </c>
      <c r="P6241" s="3"/>
      <c r="Q6241" s="3"/>
    </row>
    <row r="6242" spans="1:17" x14ac:dyDescent="0.2">
      <c r="A6242" s="2">
        <v>2009</v>
      </c>
      <c r="B6242" s="1" t="s">
        <v>817</v>
      </c>
      <c r="C6242" s="2" t="s">
        <v>818</v>
      </c>
      <c r="D6242" s="2">
        <v>734.2</v>
      </c>
      <c r="E6242" s="2">
        <v>12021.1</v>
      </c>
      <c r="F6242" s="2">
        <v>1713</v>
      </c>
      <c r="G6242" s="2">
        <v>4928.3</v>
      </c>
      <c r="H6242" s="2">
        <v>7079.6</v>
      </c>
      <c r="I6242" s="2">
        <v>99.3</v>
      </c>
      <c r="J6242" s="2">
        <v>10.7</v>
      </c>
      <c r="K6242" s="2">
        <v>2.8</v>
      </c>
      <c r="L6242" s="2">
        <v>717.5</v>
      </c>
      <c r="M6242" s="2">
        <v>-14.7</v>
      </c>
      <c r="N6242" s="2">
        <v>720.4</v>
      </c>
      <c r="O6242" s="2">
        <v>302010</v>
      </c>
      <c r="P6242" s="3"/>
      <c r="Q6242" s="3"/>
    </row>
    <row r="6243" spans="1:17" x14ac:dyDescent="0.2">
      <c r="A6243" s="5">
        <v>2010</v>
      </c>
      <c r="B6243" s="4" t="s">
        <v>817</v>
      </c>
      <c r="C6243" s="5" t="s">
        <v>818</v>
      </c>
      <c r="D6243" s="5">
        <v>1217.5999999999999</v>
      </c>
      <c r="E6243" s="5">
        <v>12697.6</v>
      </c>
      <c r="F6243" s="5">
        <v>1959.6</v>
      </c>
      <c r="G6243" s="5">
        <v>4855</v>
      </c>
      <c r="H6243" s="5">
        <v>7798.8</v>
      </c>
      <c r="I6243" s="5">
        <v>111.4</v>
      </c>
      <c r="J6243" s="5">
        <v>10.8</v>
      </c>
      <c r="K6243" s="5">
        <v>2.2000000000000002</v>
      </c>
      <c r="L6243" s="5">
        <v>809</v>
      </c>
      <c r="M6243" s="5">
        <v>138.69999999999999</v>
      </c>
      <c r="N6243" s="5">
        <v>707.7</v>
      </c>
      <c r="O6243" s="5">
        <v>302010</v>
      </c>
      <c r="P6243" s="3"/>
      <c r="Q6243" s="3"/>
    </row>
    <row r="6244" spans="1:17" x14ac:dyDescent="0.2">
      <c r="A6244" s="2">
        <v>2011</v>
      </c>
      <c r="B6244" s="1" t="s">
        <v>817</v>
      </c>
      <c r="C6244" s="2" t="s">
        <v>818</v>
      </c>
      <c r="D6244" s="2">
        <v>1078.9000000000001</v>
      </c>
      <c r="E6244" s="2">
        <v>12423.8</v>
      </c>
      <c r="F6244" s="2">
        <v>1959.6</v>
      </c>
      <c r="G6244" s="2">
        <v>4733.6000000000004</v>
      </c>
      <c r="H6244" s="2">
        <v>7647.9</v>
      </c>
      <c r="I6244" s="2">
        <v>121</v>
      </c>
      <c r="J6244" s="2">
        <v>10.7</v>
      </c>
      <c r="K6244" s="2">
        <v>0.8</v>
      </c>
      <c r="L6244" s="2">
        <v>774.2</v>
      </c>
      <c r="M6244" s="2">
        <v>99.4</v>
      </c>
      <c r="N6244" s="2">
        <v>676.3</v>
      </c>
      <c r="O6244" s="2">
        <v>302010</v>
      </c>
      <c r="P6244" s="3"/>
      <c r="Q6244" s="3"/>
    </row>
    <row r="6245" spans="1:17" x14ac:dyDescent="0.2">
      <c r="A6245" s="5">
        <v>2012</v>
      </c>
      <c r="B6245" s="4" t="s">
        <v>817</v>
      </c>
      <c r="C6245" s="5" t="s">
        <v>818</v>
      </c>
      <c r="D6245" s="5">
        <v>624</v>
      </c>
      <c r="E6245" s="5">
        <v>16212.2</v>
      </c>
      <c r="F6245" s="5">
        <v>4654.8999999999996</v>
      </c>
      <c r="G6245" s="5">
        <v>8220.6</v>
      </c>
      <c r="H6245" s="5">
        <v>7966.9</v>
      </c>
      <c r="I6245" s="5">
        <v>155.80000000000001</v>
      </c>
      <c r="J6245" s="5">
        <v>11.3</v>
      </c>
      <c r="K6245" s="5">
        <v>-3.9</v>
      </c>
      <c r="L6245" s="5">
        <v>592.1</v>
      </c>
      <c r="M6245" s="5">
        <v>154.5</v>
      </c>
      <c r="N6245" s="5">
        <v>443</v>
      </c>
      <c r="O6245" s="5">
        <v>302010</v>
      </c>
      <c r="P6245" s="3"/>
      <c r="Q6245" s="3"/>
    </row>
    <row r="6246" spans="1:17" x14ac:dyDescent="0.2">
      <c r="A6246" s="2">
        <v>2013</v>
      </c>
      <c r="B6246" s="1" t="s">
        <v>817</v>
      </c>
      <c r="C6246" s="2" t="s">
        <v>818</v>
      </c>
      <c r="D6246" s="2">
        <v>442.3</v>
      </c>
      <c r="E6246" s="2">
        <v>15580.1</v>
      </c>
      <c r="F6246" s="2">
        <v>3274.8</v>
      </c>
      <c r="G6246" s="2">
        <v>6916.3</v>
      </c>
      <c r="H6246" s="2">
        <v>8638.9</v>
      </c>
      <c r="I6246" s="2">
        <v>117.7</v>
      </c>
      <c r="J6246" s="2">
        <v>13.7</v>
      </c>
      <c r="K6246" s="2">
        <v>5.2</v>
      </c>
      <c r="L6246" s="2">
        <v>654.5</v>
      </c>
      <c r="M6246" s="2">
        <v>84</v>
      </c>
      <c r="N6246" s="2">
        <v>567.29999999999995</v>
      </c>
      <c r="O6246" s="2">
        <v>302010</v>
      </c>
      <c r="P6246" s="3"/>
      <c r="Q6246" s="3"/>
    </row>
    <row r="6247" spans="1:17" x14ac:dyDescent="0.2">
      <c r="A6247" s="5">
        <v>2014</v>
      </c>
      <c r="B6247" s="4" t="s">
        <v>817</v>
      </c>
      <c r="C6247" s="5" t="s">
        <v>818</v>
      </c>
      <c r="D6247" s="5">
        <v>624.6</v>
      </c>
      <c r="E6247" s="5">
        <v>13996.3</v>
      </c>
      <c r="F6247" s="5">
        <v>3111.4</v>
      </c>
      <c r="G6247" s="5">
        <v>6110.2</v>
      </c>
      <c r="H6247" s="5">
        <v>7863.3</v>
      </c>
      <c r="I6247" s="5">
        <v>146.4</v>
      </c>
      <c r="J6247" s="5">
        <v>11.3</v>
      </c>
      <c r="K6247" s="5">
        <v>3.8</v>
      </c>
      <c r="L6247" s="5">
        <v>586.29999999999995</v>
      </c>
      <c r="M6247" s="5">
        <v>69</v>
      </c>
      <c r="N6247" s="5">
        <v>514</v>
      </c>
      <c r="O6247" s="5">
        <v>302010</v>
      </c>
      <c r="P6247" s="3"/>
      <c r="Q6247" s="3"/>
    </row>
    <row r="6248" spans="1:17" x14ac:dyDescent="0.2">
      <c r="A6248" s="2">
        <v>2015</v>
      </c>
      <c r="B6248" s="1" t="s">
        <v>817</v>
      </c>
      <c r="C6248" s="2" t="s">
        <v>818</v>
      </c>
      <c r="D6248" s="2">
        <v>430.9</v>
      </c>
      <c r="E6248" s="2">
        <v>12276.3</v>
      </c>
      <c r="F6248" s="2">
        <v>2908.7</v>
      </c>
      <c r="G6248" s="2">
        <v>5213.2</v>
      </c>
      <c r="H6248" s="2">
        <v>7043</v>
      </c>
      <c r="I6248" s="2">
        <v>121</v>
      </c>
      <c r="J6248" s="2">
        <v>8.3000000000000007</v>
      </c>
      <c r="K6248" s="2">
        <v>3.3</v>
      </c>
      <c r="L6248" s="2">
        <v>410.7</v>
      </c>
      <c r="M6248" s="2">
        <v>51.8</v>
      </c>
      <c r="N6248" s="2">
        <v>359.5</v>
      </c>
      <c r="O6248" s="2">
        <v>302010</v>
      </c>
      <c r="P6248" s="3"/>
      <c r="Q6248" s="3"/>
    </row>
    <row r="6249" spans="1:17" x14ac:dyDescent="0.2">
      <c r="A6249" s="5">
        <v>2016</v>
      </c>
      <c r="B6249" s="4" t="s">
        <v>817</v>
      </c>
      <c r="C6249" s="5" t="s">
        <v>818</v>
      </c>
      <c r="D6249" s="5">
        <v>560.9</v>
      </c>
      <c r="E6249" s="5">
        <v>29341.5</v>
      </c>
      <c r="F6249" s="5">
        <v>12059.4</v>
      </c>
      <c r="G6249" s="5">
        <v>17719.8</v>
      </c>
      <c r="H6249" s="5">
        <v>11418.7</v>
      </c>
      <c r="I6249" s="5">
        <v>195.4</v>
      </c>
      <c r="J6249" s="5">
        <v>27.2</v>
      </c>
      <c r="K6249" s="5">
        <v>5.9</v>
      </c>
      <c r="L6249" s="5">
        <v>3035.3</v>
      </c>
      <c r="M6249" s="5">
        <v>1050.7</v>
      </c>
      <c r="N6249" s="5">
        <v>1975.9</v>
      </c>
      <c r="O6249" s="5">
        <v>302010</v>
      </c>
      <c r="P6249" s="3"/>
      <c r="Q6249" s="3"/>
    </row>
    <row r="6250" spans="1:17" x14ac:dyDescent="0.2">
      <c r="A6250" s="2">
        <v>2017</v>
      </c>
      <c r="B6250" s="1" t="s">
        <v>817</v>
      </c>
      <c r="C6250" s="2" t="s">
        <v>818</v>
      </c>
      <c r="D6250" s="2">
        <v>418.6</v>
      </c>
      <c r="E6250" s="2">
        <v>30246.9</v>
      </c>
      <c r="F6250" s="2">
        <v>11000.8</v>
      </c>
      <c r="G6250" s="2">
        <v>16811.900000000001</v>
      </c>
      <c r="H6250" s="2">
        <v>13226.1</v>
      </c>
      <c r="I6250" s="2">
        <v>351.8</v>
      </c>
      <c r="J6250" s="2">
        <v>6</v>
      </c>
      <c r="K6250" s="2">
        <v>22.2</v>
      </c>
      <c r="L6250" s="2">
        <v>1381.7</v>
      </c>
      <c r="M6250" s="2">
        <v>-53.2</v>
      </c>
      <c r="N6250" s="2">
        <v>1414.2</v>
      </c>
      <c r="O6250" s="2">
        <v>302010</v>
      </c>
      <c r="P6250" s="3"/>
      <c r="Q6250" s="3"/>
    </row>
    <row r="6251" spans="1:17" x14ac:dyDescent="0.2">
      <c r="A6251" s="5">
        <v>2018</v>
      </c>
      <c r="B6251" s="4" t="s">
        <v>817</v>
      </c>
      <c r="C6251" s="5" t="s">
        <v>818</v>
      </c>
      <c r="D6251" s="5">
        <v>1057.9000000000001</v>
      </c>
      <c r="E6251" s="5">
        <v>30109.8</v>
      </c>
      <c r="F6251" s="5">
        <v>10562.2</v>
      </c>
      <c r="G6251" s="5">
        <v>16374</v>
      </c>
      <c r="H6251" s="5">
        <v>13507.4</v>
      </c>
      <c r="I6251" s="5">
        <v>311.7</v>
      </c>
      <c r="J6251" s="5">
        <v>8</v>
      </c>
      <c r="K6251" s="5">
        <v>18.100000000000001</v>
      </c>
      <c r="L6251" s="5">
        <v>1359.8</v>
      </c>
      <c r="M6251" s="5">
        <v>225.2</v>
      </c>
      <c r="N6251" s="5">
        <v>1116.5</v>
      </c>
      <c r="O6251" s="5">
        <v>302010</v>
      </c>
      <c r="P6251" s="3"/>
      <c r="Q6251" s="3"/>
    </row>
    <row r="6252" spans="1:17" x14ac:dyDescent="0.2">
      <c r="A6252" s="2">
        <v>2019</v>
      </c>
      <c r="B6252" s="1" t="s">
        <v>817</v>
      </c>
      <c r="C6252" s="2" t="s">
        <v>818</v>
      </c>
      <c r="D6252" s="2">
        <v>523.4</v>
      </c>
      <c r="E6252" s="2">
        <v>28859.8</v>
      </c>
      <c r="F6252" s="2">
        <v>9196.9</v>
      </c>
      <c r="G6252" s="2">
        <v>15186.7</v>
      </c>
      <c r="H6252" s="2">
        <v>13419.4</v>
      </c>
      <c r="I6252" s="2">
        <v>289.2</v>
      </c>
      <c r="J6252" s="2">
        <v>8.1999999999999993</v>
      </c>
      <c r="K6252" s="2">
        <v>4.5</v>
      </c>
      <c r="L6252" s="2">
        <v>479.9</v>
      </c>
      <c r="M6252" s="2">
        <v>233.7</v>
      </c>
      <c r="N6252" s="2">
        <v>241.7</v>
      </c>
      <c r="O6252" s="2">
        <v>302010</v>
      </c>
      <c r="P6252" s="3"/>
      <c r="Q6252" s="3"/>
    </row>
    <row r="6253" spans="1:17" x14ac:dyDescent="0.2">
      <c r="A6253" s="5">
        <v>2004</v>
      </c>
      <c r="B6253" s="4" t="s">
        <v>819</v>
      </c>
      <c r="C6253" s="5" t="s">
        <v>820</v>
      </c>
      <c r="D6253" s="5">
        <v>99.099000000000004</v>
      </c>
      <c r="E6253" s="5">
        <v>1345.6489999999999</v>
      </c>
      <c r="F6253" s="5">
        <v>692.79100000000005</v>
      </c>
      <c r="G6253" s="5">
        <v>799.03099999999995</v>
      </c>
      <c r="H6253" s="5">
        <v>546.61800000000005</v>
      </c>
      <c r="I6253" s="5">
        <v>48.936</v>
      </c>
      <c r="J6253" s="5"/>
      <c r="K6253" s="5">
        <v>0</v>
      </c>
      <c r="L6253" s="5">
        <v>46.042999999999999</v>
      </c>
      <c r="M6253" s="5">
        <v>16.433</v>
      </c>
      <c r="N6253" s="5">
        <v>29.61</v>
      </c>
      <c r="O6253" s="5">
        <v>201010</v>
      </c>
      <c r="P6253" s="3"/>
      <c r="Q6253" s="3"/>
    </row>
    <row r="6254" spans="1:17" x14ac:dyDescent="0.2">
      <c r="A6254" s="2">
        <v>2005</v>
      </c>
      <c r="B6254" s="1" t="s">
        <v>819</v>
      </c>
      <c r="C6254" s="2" t="s">
        <v>820</v>
      </c>
      <c r="D6254" s="2">
        <v>104.221</v>
      </c>
      <c r="E6254" s="2">
        <v>1427.653</v>
      </c>
      <c r="F6254" s="2">
        <v>689.84900000000005</v>
      </c>
      <c r="G6254" s="2">
        <v>814.88499999999999</v>
      </c>
      <c r="H6254" s="2">
        <v>612.76800000000003</v>
      </c>
      <c r="I6254" s="2">
        <v>51.46</v>
      </c>
      <c r="J6254" s="2"/>
      <c r="K6254" s="2">
        <v>0</v>
      </c>
      <c r="L6254" s="2">
        <v>86.12</v>
      </c>
      <c r="M6254" s="2">
        <v>32.999000000000002</v>
      </c>
      <c r="N6254" s="2">
        <v>53.121000000000002</v>
      </c>
      <c r="O6254" s="2">
        <v>201010</v>
      </c>
      <c r="P6254" s="3"/>
      <c r="Q6254" s="3"/>
    </row>
    <row r="6255" spans="1:17" x14ac:dyDescent="0.2">
      <c r="A6255" s="5">
        <v>2006</v>
      </c>
      <c r="B6255" s="4" t="s">
        <v>819</v>
      </c>
      <c r="C6255" s="5" t="s">
        <v>820</v>
      </c>
      <c r="D6255" s="5">
        <v>61.216999999999999</v>
      </c>
      <c r="E6255" s="5">
        <v>1416.712</v>
      </c>
      <c r="F6255" s="5">
        <v>925</v>
      </c>
      <c r="G6255" s="5">
        <v>1053.671</v>
      </c>
      <c r="H6255" s="5">
        <v>363.041</v>
      </c>
      <c r="I6255" s="5">
        <v>76.731999999999999</v>
      </c>
      <c r="J6255" s="5"/>
      <c r="K6255" s="5">
        <v>0</v>
      </c>
      <c r="L6255" s="5">
        <v>41.435000000000002</v>
      </c>
      <c r="M6255" s="5">
        <v>16.318000000000001</v>
      </c>
      <c r="N6255" s="5">
        <v>25.117000000000001</v>
      </c>
      <c r="O6255" s="5">
        <v>201010</v>
      </c>
      <c r="P6255" s="3"/>
      <c r="Q6255" s="3"/>
    </row>
    <row r="6256" spans="1:17" x14ac:dyDescent="0.2">
      <c r="A6256" s="2">
        <v>2007</v>
      </c>
      <c r="B6256" s="1" t="s">
        <v>819</v>
      </c>
      <c r="C6256" s="2" t="s">
        <v>820</v>
      </c>
      <c r="D6256" s="2">
        <v>105.946</v>
      </c>
      <c r="E6256" s="2">
        <v>2061.0529999999999</v>
      </c>
      <c r="F6256" s="2">
        <v>1357.854</v>
      </c>
      <c r="G6256" s="2">
        <v>1573.502</v>
      </c>
      <c r="H6256" s="2">
        <v>487.55099999999999</v>
      </c>
      <c r="I6256" s="2">
        <v>91.766999999999996</v>
      </c>
      <c r="J6256" s="2"/>
      <c r="K6256" s="2">
        <v>0</v>
      </c>
      <c r="L6256" s="2">
        <v>142.071</v>
      </c>
      <c r="M6256" s="2">
        <v>53.426000000000002</v>
      </c>
      <c r="N6256" s="2">
        <v>88.644999999999996</v>
      </c>
      <c r="O6256" s="2">
        <v>201010</v>
      </c>
      <c r="P6256" s="3"/>
      <c r="Q6256" s="3"/>
    </row>
    <row r="6257" spans="1:17" x14ac:dyDescent="0.2">
      <c r="A6257" s="5">
        <v>2008</v>
      </c>
      <c r="B6257" s="4" t="s">
        <v>819</v>
      </c>
      <c r="C6257" s="5" t="s">
        <v>820</v>
      </c>
      <c r="D6257" s="5">
        <v>159.06200000000001</v>
      </c>
      <c r="E6257" s="5">
        <v>2255.8209999999999</v>
      </c>
      <c r="F6257" s="5">
        <v>1357.23</v>
      </c>
      <c r="G6257" s="5">
        <v>1601.921</v>
      </c>
      <c r="H6257" s="5">
        <v>653.9</v>
      </c>
      <c r="I6257" s="5">
        <v>92.677000000000007</v>
      </c>
      <c r="J6257" s="5"/>
      <c r="K6257" s="5">
        <v>0</v>
      </c>
      <c r="L6257" s="5">
        <v>206.602</v>
      </c>
      <c r="M6257" s="5">
        <v>73.475999999999999</v>
      </c>
      <c r="N6257" s="5">
        <v>133.126</v>
      </c>
      <c r="O6257" s="5">
        <v>201010</v>
      </c>
      <c r="P6257" s="3"/>
      <c r="Q6257" s="3"/>
    </row>
    <row r="6258" spans="1:17" x14ac:dyDescent="0.2">
      <c r="A6258" s="2">
        <v>2009</v>
      </c>
      <c r="B6258" s="1" t="s">
        <v>819</v>
      </c>
      <c r="C6258" s="2" t="s">
        <v>820</v>
      </c>
      <c r="D6258" s="2">
        <v>190.167</v>
      </c>
      <c r="E6258" s="2">
        <v>2454.44</v>
      </c>
      <c r="F6258" s="2">
        <v>1356.761</v>
      </c>
      <c r="G6258" s="2">
        <v>1635.278</v>
      </c>
      <c r="H6258" s="2">
        <v>819.16200000000003</v>
      </c>
      <c r="I6258" s="2">
        <v>84.397999999999996</v>
      </c>
      <c r="J6258" s="2"/>
      <c r="K6258" s="2">
        <v>0</v>
      </c>
      <c r="L6258" s="2">
        <v>251.00200000000001</v>
      </c>
      <c r="M6258" s="2">
        <v>88.1</v>
      </c>
      <c r="N6258" s="2">
        <v>162.90199999999999</v>
      </c>
      <c r="O6258" s="2">
        <v>201010</v>
      </c>
      <c r="P6258" s="3"/>
      <c r="Q6258" s="3"/>
    </row>
    <row r="6259" spans="1:17" x14ac:dyDescent="0.2">
      <c r="A6259" s="5">
        <v>2010</v>
      </c>
      <c r="B6259" s="4" t="s">
        <v>819</v>
      </c>
      <c r="C6259" s="5" t="s">
        <v>820</v>
      </c>
      <c r="D6259" s="5">
        <v>234.11199999999999</v>
      </c>
      <c r="E6259" s="5">
        <v>2677.8180000000002</v>
      </c>
      <c r="F6259" s="5">
        <v>1771.646</v>
      </c>
      <c r="G6259" s="5">
        <v>2084.8389999999999</v>
      </c>
      <c r="H6259" s="5">
        <v>592.97900000000004</v>
      </c>
      <c r="I6259" s="5">
        <v>112.23399999999999</v>
      </c>
      <c r="J6259" s="5"/>
      <c r="K6259" s="5">
        <v>0</v>
      </c>
      <c r="L6259" s="5">
        <v>250.83500000000001</v>
      </c>
      <c r="M6259" s="5">
        <v>87.39</v>
      </c>
      <c r="N6259" s="5">
        <v>163.44499999999999</v>
      </c>
      <c r="O6259" s="5">
        <v>201010</v>
      </c>
      <c r="P6259" s="3"/>
      <c r="Q6259" s="3"/>
    </row>
    <row r="6260" spans="1:17" x14ac:dyDescent="0.2">
      <c r="A6260" s="2">
        <v>2011</v>
      </c>
      <c r="B6260" s="1" t="s">
        <v>819</v>
      </c>
      <c r="C6260" s="2" t="s">
        <v>820</v>
      </c>
      <c r="D6260" s="2">
        <v>376.18299999999999</v>
      </c>
      <c r="E6260" s="2">
        <v>4513.6360000000004</v>
      </c>
      <c r="F6260" s="2">
        <v>3138.375</v>
      </c>
      <c r="G6260" s="2">
        <v>3702.6869999999999</v>
      </c>
      <c r="H6260" s="2">
        <v>810.94899999999996</v>
      </c>
      <c r="I6260" s="2">
        <v>185.256</v>
      </c>
      <c r="J6260" s="2"/>
      <c r="K6260" s="2">
        <v>0</v>
      </c>
      <c r="L6260" s="2">
        <v>229.42500000000001</v>
      </c>
      <c r="M6260" s="2">
        <v>77.2</v>
      </c>
      <c r="N6260" s="2">
        <v>172.13399999999999</v>
      </c>
      <c r="O6260" s="2">
        <v>201010</v>
      </c>
      <c r="P6260" s="3"/>
      <c r="Q6260" s="3"/>
    </row>
    <row r="6261" spans="1:17" x14ac:dyDescent="0.2">
      <c r="A6261" s="5">
        <v>2012</v>
      </c>
      <c r="B6261" s="4" t="s">
        <v>819</v>
      </c>
      <c r="C6261" s="5" t="s">
        <v>820</v>
      </c>
      <c r="D6261" s="5">
        <v>440.524</v>
      </c>
      <c r="E6261" s="5">
        <v>5459.6170000000002</v>
      </c>
      <c r="F6261" s="5">
        <v>3619.125</v>
      </c>
      <c r="G6261" s="5">
        <v>4240.7830000000004</v>
      </c>
      <c r="H6261" s="5">
        <v>1218.8340000000001</v>
      </c>
      <c r="I6261" s="5">
        <v>211.90600000000001</v>
      </c>
      <c r="J6261" s="5"/>
      <c r="K6261" s="5">
        <v>0</v>
      </c>
      <c r="L6261" s="5">
        <v>487.86900000000003</v>
      </c>
      <c r="M6261" s="5">
        <v>162.9</v>
      </c>
      <c r="N6261" s="5">
        <v>324.96899999999999</v>
      </c>
      <c r="O6261" s="5">
        <v>201010</v>
      </c>
      <c r="P6261" s="3"/>
      <c r="Q6261" s="3"/>
    </row>
    <row r="6262" spans="1:17" x14ac:dyDescent="0.2">
      <c r="A6262" s="2">
        <v>2013</v>
      </c>
      <c r="B6262" s="1" t="s">
        <v>819</v>
      </c>
      <c r="C6262" s="2" t="s">
        <v>820</v>
      </c>
      <c r="D6262" s="2">
        <v>564.74</v>
      </c>
      <c r="E6262" s="2">
        <v>6148.8789999999999</v>
      </c>
      <c r="F6262" s="2">
        <v>5731.2380000000003</v>
      </c>
      <c r="G6262" s="2">
        <v>6485.26</v>
      </c>
      <c r="H6262" s="2">
        <v>-336.38099999999997</v>
      </c>
      <c r="I6262" s="2">
        <v>270.685</v>
      </c>
      <c r="J6262" s="2"/>
      <c r="K6262" s="2">
        <v>0</v>
      </c>
      <c r="L6262" s="2">
        <v>448.48899999999998</v>
      </c>
      <c r="M6262" s="2">
        <v>145.69999999999999</v>
      </c>
      <c r="N6262" s="2">
        <v>302.78899999999999</v>
      </c>
      <c r="O6262" s="2">
        <v>201010</v>
      </c>
      <c r="P6262" s="3"/>
      <c r="Q6262" s="3"/>
    </row>
    <row r="6263" spans="1:17" x14ac:dyDescent="0.2">
      <c r="A6263" s="5">
        <v>2014</v>
      </c>
      <c r="B6263" s="4" t="s">
        <v>819</v>
      </c>
      <c r="C6263" s="5" t="s">
        <v>820</v>
      </c>
      <c r="D6263" s="5">
        <v>819.548</v>
      </c>
      <c r="E6263" s="5">
        <v>6756.848</v>
      </c>
      <c r="F6263" s="5">
        <v>7273.1310000000003</v>
      </c>
      <c r="G6263" s="5">
        <v>8312.9470000000001</v>
      </c>
      <c r="H6263" s="5">
        <v>-1556.0989999999999</v>
      </c>
      <c r="I6263" s="5">
        <v>347.68799999999999</v>
      </c>
      <c r="J6263" s="5"/>
      <c r="K6263" s="5">
        <v>0</v>
      </c>
      <c r="L6263" s="5">
        <v>448.51</v>
      </c>
      <c r="M6263" s="5">
        <v>141.6</v>
      </c>
      <c r="N6263" s="5">
        <v>306.91000000000003</v>
      </c>
      <c r="O6263" s="5">
        <v>201010</v>
      </c>
      <c r="P6263" s="3"/>
      <c r="Q6263" s="3"/>
    </row>
    <row r="6264" spans="1:17" x14ac:dyDescent="0.2">
      <c r="A6264" s="2">
        <v>2015</v>
      </c>
      <c r="B6264" s="1" t="s">
        <v>819</v>
      </c>
      <c r="C6264" s="2" t="s">
        <v>820</v>
      </c>
      <c r="D6264" s="2">
        <v>714.03300000000002</v>
      </c>
      <c r="E6264" s="2">
        <v>8427.0499999999993</v>
      </c>
      <c r="F6264" s="2">
        <v>8227.3420000000006</v>
      </c>
      <c r="G6264" s="2">
        <v>9465.3559999999998</v>
      </c>
      <c r="H6264" s="2">
        <v>-1038.306</v>
      </c>
      <c r="I6264" s="2">
        <v>418.78500000000003</v>
      </c>
      <c r="J6264" s="2"/>
      <c r="K6264" s="2">
        <v>0</v>
      </c>
      <c r="L6264" s="2">
        <v>636.82399999999996</v>
      </c>
      <c r="M6264" s="2">
        <v>189.61199999999999</v>
      </c>
      <c r="N6264" s="2">
        <v>447.21199999999999</v>
      </c>
      <c r="O6264" s="2">
        <v>201010</v>
      </c>
      <c r="P6264" s="3"/>
      <c r="Q6264" s="3"/>
    </row>
    <row r="6265" spans="1:17" x14ac:dyDescent="0.2">
      <c r="A6265" s="5">
        <v>2016</v>
      </c>
      <c r="B6265" s="4" t="s">
        <v>819</v>
      </c>
      <c r="C6265" s="5" t="s">
        <v>820</v>
      </c>
      <c r="D6265" s="5">
        <v>1586.9939999999999</v>
      </c>
      <c r="E6265" s="5">
        <v>10726.277</v>
      </c>
      <c r="F6265" s="5">
        <v>9995.8359999999993</v>
      </c>
      <c r="G6265" s="5">
        <v>11377.767</v>
      </c>
      <c r="H6265" s="5">
        <v>-651.49</v>
      </c>
      <c r="I6265" s="5">
        <v>498.21800000000002</v>
      </c>
      <c r="J6265" s="5"/>
      <c r="K6265" s="5">
        <v>0</v>
      </c>
      <c r="L6265" s="5">
        <v>768.11599999999999</v>
      </c>
      <c r="M6265" s="5">
        <v>181.702</v>
      </c>
      <c r="N6265" s="5">
        <v>586.41399999999999</v>
      </c>
      <c r="O6265" s="5">
        <v>201010</v>
      </c>
      <c r="P6265" s="3"/>
      <c r="Q6265" s="3"/>
    </row>
    <row r="6266" spans="1:17" x14ac:dyDescent="0.2">
      <c r="A6266" s="2">
        <v>2017</v>
      </c>
      <c r="B6266" s="1" t="s">
        <v>819</v>
      </c>
      <c r="C6266" s="2" t="s">
        <v>820</v>
      </c>
      <c r="D6266" s="2">
        <v>650.56100000000004</v>
      </c>
      <c r="E6266" s="2">
        <v>9975.6610000000001</v>
      </c>
      <c r="F6266" s="2">
        <v>11463.074000000001</v>
      </c>
      <c r="G6266" s="2">
        <v>12926.865</v>
      </c>
      <c r="H6266" s="2">
        <v>-2951.2040000000002</v>
      </c>
      <c r="I6266" s="2">
        <v>610.49599999999998</v>
      </c>
      <c r="J6266" s="2"/>
      <c r="K6266" s="2">
        <v>0</v>
      </c>
      <c r="L6266" s="2">
        <v>837.43</v>
      </c>
      <c r="M6266" s="2">
        <v>208.88900000000001</v>
      </c>
      <c r="N6266" s="2">
        <v>596.88699999999994</v>
      </c>
      <c r="O6266" s="2">
        <v>201010</v>
      </c>
      <c r="P6266" s="3"/>
      <c r="Q6266" s="3"/>
    </row>
    <row r="6267" spans="1:17" x14ac:dyDescent="0.2">
      <c r="A6267" s="5">
        <v>2018</v>
      </c>
      <c r="B6267" s="4" t="s">
        <v>819</v>
      </c>
      <c r="C6267" s="5" t="s">
        <v>820</v>
      </c>
      <c r="D6267" s="5">
        <v>2073.0169999999998</v>
      </c>
      <c r="E6267" s="5">
        <v>12197.467000000001</v>
      </c>
      <c r="F6267" s="5">
        <v>12577.763000000001</v>
      </c>
      <c r="G6267" s="5">
        <v>14005.938</v>
      </c>
      <c r="H6267" s="5">
        <v>-1808.471</v>
      </c>
      <c r="I6267" s="5">
        <v>663.00800000000004</v>
      </c>
      <c r="J6267" s="5"/>
      <c r="K6267" s="5">
        <v>0</v>
      </c>
      <c r="L6267" s="5">
        <v>985.55700000000002</v>
      </c>
      <c r="M6267" s="5">
        <v>24.021000000000001</v>
      </c>
      <c r="N6267" s="5">
        <v>957.06200000000001</v>
      </c>
      <c r="O6267" s="5">
        <v>201010</v>
      </c>
      <c r="P6267" s="3"/>
      <c r="Q6267" s="3"/>
    </row>
    <row r="6268" spans="1:17" x14ac:dyDescent="0.2">
      <c r="A6268" s="2">
        <v>2019</v>
      </c>
      <c r="B6268" s="1" t="s">
        <v>819</v>
      </c>
      <c r="C6268" s="2" t="s">
        <v>820</v>
      </c>
      <c r="D6268" s="2">
        <v>1467.4860000000001</v>
      </c>
      <c r="E6268" s="2">
        <v>16254.731</v>
      </c>
      <c r="F6268" s="2">
        <v>16549.434000000001</v>
      </c>
      <c r="G6268" s="2">
        <v>19139.813999999998</v>
      </c>
      <c r="H6268" s="2">
        <v>-2894.9050000000002</v>
      </c>
      <c r="I6268" s="2">
        <v>859.75300000000004</v>
      </c>
      <c r="J6268" s="2"/>
      <c r="K6268" s="2">
        <v>1.5409999999999999</v>
      </c>
      <c r="L6268" s="2">
        <v>1062.865</v>
      </c>
      <c r="M6268" s="2">
        <v>221.98599999999999</v>
      </c>
      <c r="N6268" s="2">
        <v>889.77</v>
      </c>
      <c r="O6268" s="2">
        <v>201010</v>
      </c>
      <c r="P6268" s="3"/>
      <c r="Q6268" s="3"/>
    </row>
    <row r="6269" spans="1:17" x14ac:dyDescent="0.2">
      <c r="A6269" s="5">
        <v>2006</v>
      </c>
      <c r="B6269" s="4" t="s">
        <v>821</v>
      </c>
      <c r="C6269" s="5" t="s">
        <v>822</v>
      </c>
      <c r="D6269" s="5">
        <v>470</v>
      </c>
      <c r="E6269" s="5">
        <v>19091</v>
      </c>
      <c r="F6269" s="5">
        <v>3662</v>
      </c>
      <c r="G6269" s="5">
        <v>7915</v>
      </c>
      <c r="H6269" s="5">
        <v>11160</v>
      </c>
      <c r="I6269" s="5">
        <v>256</v>
      </c>
      <c r="J6269" s="5">
        <v>48</v>
      </c>
      <c r="K6269" s="5">
        <v>6</v>
      </c>
      <c r="L6269" s="5">
        <v>1201</v>
      </c>
      <c r="M6269" s="5">
        <v>32</v>
      </c>
      <c r="N6269" s="5">
        <v>1193</v>
      </c>
      <c r="O6269" s="5">
        <v>452030</v>
      </c>
      <c r="P6269" s="3"/>
      <c r="Q6269" s="3"/>
    </row>
    <row r="6270" spans="1:17" x14ac:dyDescent="0.2">
      <c r="A6270" s="2">
        <v>2007</v>
      </c>
      <c r="B6270" s="1" t="s">
        <v>821</v>
      </c>
      <c r="C6270" s="2" t="s">
        <v>822</v>
      </c>
      <c r="D6270" s="2">
        <v>1864</v>
      </c>
      <c r="E6270" s="2">
        <v>23688</v>
      </c>
      <c r="F6270" s="2">
        <v>3378</v>
      </c>
      <c r="G6270" s="2">
        <v>12296</v>
      </c>
      <c r="H6270" s="2">
        <v>11377</v>
      </c>
      <c r="I6270" s="2">
        <v>231</v>
      </c>
      <c r="J6270" s="2">
        <v>53</v>
      </c>
      <c r="K6270" s="2">
        <v>6</v>
      </c>
      <c r="L6270" s="2">
        <v>356</v>
      </c>
      <c r="M6270" s="2">
        <v>494</v>
      </c>
      <c r="N6270" s="2">
        <v>-554</v>
      </c>
      <c r="O6270" s="2">
        <v>452030</v>
      </c>
      <c r="P6270" s="3"/>
      <c r="Q6270" s="3"/>
    </row>
    <row r="6271" spans="1:17" x14ac:dyDescent="0.2">
      <c r="A6271" s="5">
        <v>2008</v>
      </c>
      <c r="B6271" s="4" t="s">
        <v>821</v>
      </c>
      <c r="C6271" s="5" t="s">
        <v>822</v>
      </c>
      <c r="D6271" s="5">
        <v>1086</v>
      </c>
      <c r="E6271" s="5">
        <v>21600</v>
      </c>
      <c r="F6271" s="5">
        <v>3181</v>
      </c>
      <c r="G6271" s="5">
        <v>10517</v>
      </c>
      <c r="H6271" s="5">
        <v>11073</v>
      </c>
      <c r="I6271" s="5">
        <v>188</v>
      </c>
      <c r="J6271" s="5">
        <v>32</v>
      </c>
      <c r="K6271" s="5">
        <v>5</v>
      </c>
      <c r="L6271" s="5">
        <v>2157</v>
      </c>
      <c r="M6271" s="5">
        <v>558</v>
      </c>
      <c r="N6271" s="5">
        <v>1782</v>
      </c>
      <c r="O6271" s="5">
        <v>452030</v>
      </c>
      <c r="P6271" s="3"/>
      <c r="Q6271" s="3"/>
    </row>
    <row r="6272" spans="1:17" x14ac:dyDescent="0.2">
      <c r="A6272" s="2">
        <v>2009</v>
      </c>
      <c r="B6272" s="1" t="s">
        <v>821</v>
      </c>
      <c r="C6272" s="2" t="s">
        <v>822</v>
      </c>
      <c r="D6272" s="2">
        <v>1521</v>
      </c>
      <c r="E6272" s="2">
        <v>16220</v>
      </c>
      <c r="F6272" s="2">
        <v>2417</v>
      </c>
      <c r="G6272" s="2">
        <v>9194</v>
      </c>
      <c r="H6272" s="2">
        <v>7016</v>
      </c>
      <c r="I6272" s="2">
        <v>165</v>
      </c>
      <c r="J6272" s="2">
        <v>17</v>
      </c>
      <c r="K6272" s="2">
        <v>6</v>
      </c>
      <c r="L6272" s="2">
        <v>-3670</v>
      </c>
      <c r="M6272" s="2">
        <v>-576</v>
      </c>
      <c r="N6272" s="2">
        <v>-3256</v>
      </c>
      <c r="O6272" s="2">
        <v>452030</v>
      </c>
      <c r="P6272" s="3"/>
      <c r="Q6272" s="3"/>
    </row>
    <row r="6273" spans="1:17" x14ac:dyDescent="0.2">
      <c r="A6273" s="5">
        <v>2010</v>
      </c>
      <c r="B6273" s="4" t="s">
        <v>821</v>
      </c>
      <c r="C6273" s="5" t="s">
        <v>822</v>
      </c>
      <c r="D6273" s="5">
        <v>1990</v>
      </c>
      <c r="E6273" s="5">
        <v>16992</v>
      </c>
      <c r="F6273" s="5">
        <v>2313</v>
      </c>
      <c r="G6273" s="5">
        <v>9936</v>
      </c>
      <c r="H6273" s="5">
        <v>7048</v>
      </c>
      <c r="I6273" s="5">
        <v>155</v>
      </c>
      <c r="J6273" s="5">
        <v>20</v>
      </c>
      <c r="K6273" s="5">
        <v>6</v>
      </c>
      <c r="L6273" s="5">
        <v>1558</v>
      </c>
      <c r="M6273" s="5">
        <v>493</v>
      </c>
      <c r="N6273" s="5">
        <v>1103</v>
      </c>
      <c r="O6273" s="5">
        <v>452030</v>
      </c>
      <c r="P6273" s="3"/>
      <c r="Q6273" s="3"/>
    </row>
    <row r="6274" spans="1:17" x14ac:dyDescent="0.2">
      <c r="A6274" s="2">
        <v>2011</v>
      </c>
      <c r="B6274" s="1" t="s">
        <v>821</v>
      </c>
      <c r="C6274" s="2" t="s">
        <v>822</v>
      </c>
      <c r="D6274" s="2">
        <v>1219</v>
      </c>
      <c r="E6274" s="2">
        <v>17723</v>
      </c>
      <c r="F6274" s="2">
        <v>2669</v>
      </c>
      <c r="G6274" s="2">
        <v>10239</v>
      </c>
      <c r="H6274" s="2">
        <v>7474</v>
      </c>
      <c r="I6274" s="2">
        <v>161</v>
      </c>
      <c r="J6274" s="2">
        <v>22</v>
      </c>
      <c r="K6274" s="2">
        <v>5</v>
      </c>
      <c r="L6274" s="2">
        <v>1629</v>
      </c>
      <c r="M6274" s="2">
        <v>376</v>
      </c>
      <c r="N6274" s="2">
        <v>1245</v>
      </c>
      <c r="O6274" s="2">
        <v>452030</v>
      </c>
      <c r="P6274" s="3"/>
      <c r="Q6274" s="3"/>
    </row>
    <row r="6275" spans="1:17" x14ac:dyDescent="0.2">
      <c r="A6275" s="5">
        <v>2012</v>
      </c>
      <c r="B6275" s="4" t="s">
        <v>821</v>
      </c>
      <c r="C6275" s="5" t="s">
        <v>822</v>
      </c>
      <c r="D6275" s="5">
        <v>1589</v>
      </c>
      <c r="E6275" s="5">
        <v>19306</v>
      </c>
      <c r="F6275" s="5">
        <v>3411</v>
      </c>
      <c r="G6275" s="5">
        <v>11329</v>
      </c>
      <c r="H6275" s="5">
        <v>7971</v>
      </c>
      <c r="I6275" s="5">
        <v>176</v>
      </c>
      <c r="J6275" s="5">
        <v>23</v>
      </c>
      <c r="K6275" s="5">
        <v>3</v>
      </c>
      <c r="L6275" s="5">
        <v>1415</v>
      </c>
      <c r="M6275" s="5">
        <v>249</v>
      </c>
      <c r="N6275" s="5">
        <v>1112</v>
      </c>
      <c r="O6275" s="5">
        <v>452030</v>
      </c>
      <c r="P6275" s="3"/>
      <c r="Q6275" s="3"/>
    </row>
    <row r="6276" spans="1:17" x14ac:dyDescent="0.2">
      <c r="A6276" s="2">
        <v>2013</v>
      </c>
      <c r="B6276" s="1" t="s">
        <v>821</v>
      </c>
      <c r="C6276" s="2" t="s">
        <v>822</v>
      </c>
      <c r="D6276" s="2">
        <v>1403</v>
      </c>
      <c r="E6276" s="2">
        <v>18461</v>
      </c>
      <c r="F6276" s="2">
        <v>2664</v>
      </c>
      <c r="G6276" s="2">
        <v>10075</v>
      </c>
      <c r="H6276" s="2">
        <v>8380</v>
      </c>
      <c r="I6276" s="2">
        <v>142</v>
      </c>
      <c r="J6276" s="2">
        <v>17</v>
      </c>
      <c r="K6276" s="2">
        <v>1</v>
      </c>
      <c r="L6276" s="2">
        <v>1248</v>
      </c>
      <c r="M6276" s="2">
        <v>-29</v>
      </c>
      <c r="N6276" s="2">
        <v>1276</v>
      </c>
      <c r="O6276" s="2">
        <v>452030</v>
      </c>
      <c r="P6276" s="3"/>
      <c r="Q6276" s="3"/>
    </row>
    <row r="6277" spans="1:17" x14ac:dyDescent="0.2">
      <c r="A6277" s="5">
        <v>2014</v>
      </c>
      <c r="B6277" s="4" t="s">
        <v>821</v>
      </c>
      <c r="C6277" s="5" t="s">
        <v>822</v>
      </c>
      <c r="D6277" s="5">
        <v>2457</v>
      </c>
      <c r="E6277" s="5">
        <v>20152</v>
      </c>
      <c r="F6277" s="5">
        <v>3621</v>
      </c>
      <c r="G6277" s="5">
        <v>11139</v>
      </c>
      <c r="H6277" s="5">
        <v>9007</v>
      </c>
      <c r="I6277" s="5">
        <v>131</v>
      </c>
      <c r="J6277" s="5">
        <v>19</v>
      </c>
      <c r="K6277" s="5">
        <v>0</v>
      </c>
      <c r="L6277" s="5">
        <v>1996</v>
      </c>
      <c r="M6277" s="5">
        <v>207</v>
      </c>
      <c r="N6277" s="5">
        <v>1781</v>
      </c>
      <c r="O6277" s="5">
        <v>452030</v>
      </c>
      <c r="P6277" s="3"/>
      <c r="Q6277" s="3"/>
    </row>
    <row r="6278" spans="1:17" x14ac:dyDescent="0.2">
      <c r="A6278" s="2">
        <v>2015</v>
      </c>
      <c r="B6278" s="1" t="s">
        <v>821</v>
      </c>
      <c r="C6278" s="2" t="s">
        <v>822</v>
      </c>
      <c r="D6278" s="2">
        <v>3329</v>
      </c>
      <c r="E6278" s="2">
        <v>20608</v>
      </c>
      <c r="F6278" s="2">
        <v>3903</v>
      </c>
      <c r="G6278" s="2">
        <v>11023</v>
      </c>
      <c r="H6278" s="2">
        <v>9585</v>
      </c>
      <c r="I6278" s="2">
        <v>136</v>
      </c>
      <c r="J6278" s="2">
        <v>17</v>
      </c>
      <c r="K6278" s="2">
        <v>0</v>
      </c>
      <c r="L6278" s="2">
        <v>1575</v>
      </c>
      <c r="M6278" s="2">
        <v>337</v>
      </c>
      <c r="N6278" s="2">
        <v>2420</v>
      </c>
      <c r="O6278" s="2">
        <v>452030</v>
      </c>
      <c r="P6278" s="3"/>
      <c r="Q6278" s="3"/>
    </row>
    <row r="6279" spans="1:17" x14ac:dyDescent="0.2">
      <c r="A6279" s="5">
        <v>2016</v>
      </c>
      <c r="B6279" s="4" t="s">
        <v>821</v>
      </c>
      <c r="C6279" s="5" t="s">
        <v>822</v>
      </c>
      <c r="D6279" s="5">
        <v>647</v>
      </c>
      <c r="E6279" s="5">
        <v>17608</v>
      </c>
      <c r="F6279" s="5">
        <v>3740</v>
      </c>
      <c r="G6279" s="5">
        <v>9123</v>
      </c>
      <c r="H6279" s="5">
        <v>8485</v>
      </c>
      <c r="I6279" s="5">
        <v>127</v>
      </c>
      <c r="J6279" s="5">
        <v>19</v>
      </c>
      <c r="K6279" s="5">
        <v>0</v>
      </c>
      <c r="L6279" s="5">
        <v>1162</v>
      </c>
      <c r="M6279" s="5">
        <v>-779</v>
      </c>
      <c r="N6279" s="5">
        <v>2009</v>
      </c>
      <c r="O6279" s="5">
        <v>452030</v>
      </c>
      <c r="P6279" s="3"/>
      <c r="Q6279" s="3"/>
    </row>
    <row r="6280" spans="1:17" x14ac:dyDescent="0.2">
      <c r="A6280" s="2">
        <v>2017</v>
      </c>
      <c r="B6280" s="1" t="s">
        <v>821</v>
      </c>
      <c r="C6280" s="2" t="s">
        <v>822</v>
      </c>
      <c r="D6280" s="2">
        <v>1218</v>
      </c>
      <c r="E6280" s="2">
        <v>19403</v>
      </c>
      <c r="F6280" s="2">
        <v>4344</v>
      </c>
      <c r="G6280" s="2">
        <v>9652</v>
      </c>
      <c r="H6280" s="2">
        <v>9751</v>
      </c>
      <c r="I6280" s="2">
        <v>130</v>
      </c>
      <c r="J6280" s="2">
        <v>20</v>
      </c>
      <c r="K6280" s="2">
        <v>0</v>
      </c>
      <c r="L6280" s="2">
        <v>1928</v>
      </c>
      <c r="M6280" s="2">
        <v>255</v>
      </c>
      <c r="N6280" s="2">
        <v>1683</v>
      </c>
      <c r="O6280" s="2">
        <v>452030</v>
      </c>
      <c r="P6280" s="3"/>
      <c r="Q6280" s="3"/>
    </row>
    <row r="6281" spans="1:17" x14ac:dyDescent="0.2">
      <c r="A6281" s="5">
        <v>2018</v>
      </c>
      <c r="B6281" s="4" t="s">
        <v>821</v>
      </c>
      <c r="C6281" s="5" t="s">
        <v>822</v>
      </c>
      <c r="D6281" s="5">
        <v>848</v>
      </c>
      <c r="E6281" s="5">
        <v>20386</v>
      </c>
      <c r="F6281" s="5">
        <v>3730</v>
      </c>
      <c r="G6281" s="5">
        <v>9555</v>
      </c>
      <c r="H6281" s="5">
        <v>10831</v>
      </c>
      <c r="I6281" s="5">
        <v>107</v>
      </c>
      <c r="J6281" s="5">
        <v>15</v>
      </c>
      <c r="K6281" s="5">
        <v>0</v>
      </c>
      <c r="L6281" s="5">
        <v>2240</v>
      </c>
      <c r="M6281" s="5">
        <v>-344</v>
      </c>
      <c r="N6281" s="5">
        <v>2565</v>
      </c>
      <c r="O6281" s="5">
        <v>452030</v>
      </c>
      <c r="P6281" s="3"/>
      <c r="Q6281" s="3"/>
    </row>
    <row r="6282" spans="1:17" x14ac:dyDescent="0.2">
      <c r="A6282" s="2">
        <v>2019</v>
      </c>
      <c r="B6282" s="1" t="s">
        <v>821</v>
      </c>
      <c r="C6282" s="2" t="s">
        <v>822</v>
      </c>
      <c r="D6282" s="2">
        <v>927</v>
      </c>
      <c r="E6282" s="2">
        <v>19694</v>
      </c>
      <c r="F6282" s="2">
        <v>3746</v>
      </c>
      <c r="G6282" s="2">
        <v>9124</v>
      </c>
      <c r="H6282" s="2">
        <v>10570</v>
      </c>
      <c r="I6282" s="2">
        <v>68</v>
      </c>
      <c r="J6282" s="2">
        <v>19</v>
      </c>
      <c r="K6282" s="2">
        <v>0</v>
      </c>
      <c r="L6282" s="2">
        <v>1931</v>
      </c>
      <c r="M6282" s="2">
        <v>-15</v>
      </c>
      <c r="N6282" s="2">
        <v>1844</v>
      </c>
      <c r="O6282" s="2">
        <v>452030</v>
      </c>
      <c r="P6282" s="3"/>
      <c r="Q6282" s="3"/>
    </row>
    <row r="6283" spans="1:17" x14ac:dyDescent="0.2">
      <c r="A6283" s="5">
        <v>2003</v>
      </c>
      <c r="B6283" s="4" t="s">
        <v>823</v>
      </c>
      <c r="C6283" s="5" t="s">
        <v>824</v>
      </c>
      <c r="D6283" s="5">
        <v>716</v>
      </c>
      <c r="E6283" s="5">
        <v>31392</v>
      </c>
      <c r="F6283" s="5">
        <v>11083</v>
      </c>
      <c r="G6283" s="5">
        <v>20327</v>
      </c>
      <c r="H6283" s="5">
        <v>11065</v>
      </c>
      <c r="I6283" s="5">
        <v>559</v>
      </c>
      <c r="J6283" s="5"/>
      <c r="K6283" s="5">
        <v>0</v>
      </c>
      <c r="L6283" s="5">
        <v>2960</v>
      </c>
      <c r="M6283" s="5">
        <v>1119</v>
      </c>
      <c r="N6283" s="5">
        <v>1841</v>
      </c>
      <c r="O6283" s="5">
        <v>255030</v>
      </c>
      <c r="P6283" s="3"/>
      <c r="Q6283" s="3"/>
    </row>
    <row r="6284" spans="1:17" x14ac:dyDescent="0.2">
      <c r="A6284" s="2">
        <v>2004</v>
      </c>
      <c r="B6284" s="1" t="s">
        <v>823</v>
      </c>
      <c r="C6284" s="2" t="s">
        <v>824</v>
      </c>
      <c r="D6284" s="2">
        <v>2245</v>
      </c>
      <c r="E6284" s="2">
        <v>32293</v>
      </c>
      <c r="F6284" s="2">
        <v>9538</v>
      </c>
      <c r="G6284" s="2">
        <v>19264</v>
      </c>
      <c r="H6284" s="2">
        <v>13029</v>
      </c>
      <c r="I6284" s="2">
        <v>481</v>
      </c>
      <c r="J6284" s="2"/>
      <c r="K6284" s="2">
        <v>0</v>
      </c>
      <c r="L6284" s="2">
        <v>3031</v>
      </c>
      <c r="M6284" s="2">
        <v>1146</v>
      </c>
      <c r="N6284" s="2">
        <v>3198</v>
      </c>
      <c r="O6284" s="2">
        <v>255030</v>
      </c>
      <c r="P6284" s="3"/>
      <c r="Q6284" s="3"/>
    </row>
    <row r="6285" spans="1:17" x14ac:dyDescent="0.2">
      <c r="A6285" s="5">
        <v>2005</v>
      </c>
      <c r="B6285" s="4" t="s">
        <v>823</v>
      </c>
      <c r="C6285" s="5" t="s">
        <v>824</v>
      </c>
      <c r="D6285" s="5">
        <v>1648</v>
      </c>
      <c r="E6285" s="5">
        <v>34995</v>
      </c>
      <c r="F6285" s="5">
        <v>9872</v>
      </c>
      <c r="G6285" s="5">
        <v>20790</v>
      </c>
      <c r="H6285" s="5">
        <v>14205</v>
      </c>
      <c r="I6285" s="5">
        <v>532</v>
      </c>
      <c r="J6285" s="5">
        <v>27</v>
      </c>
      <c r="K6285" s="5">
        <v>0</v>
      </c>
      <c r="L6285" s="5">
        <v>3860</v>
      </c>
      <c r="M6285" s="5">
        <v>1452</v>
      </c>
      <c r="N6285" s="5">
        <v>2408</v>
      </c>
      <c r="O6285" s="5">
        <v>255030</v>
      </c>
      <c r="P6285" s="3"/>
      <c r="Q6285" s="3"/>
    </row>
    <row r="6286" spans="1:17" x14ac:dyDescent="0.2">
      <c r="A6286" s="2">
        <v>2006</v>
      </c>
      <c r="B6286" s="1" t="s">
        <v>823</v>
      </c>
      <c r="C6286" s="2" t="s">
        <v>824</v>
      </c>
      <c r="D6286" s="2">
        <v>813</v>
      </c>
      <c r="E6286" s="2">
        <v>37349</v>
      </c>
      <c r="F6286" s="2">
        <v>10037</v>
      </c>
      <c r="G6286" s="2">
        <v>21716</v>
      </c>
      <c r="H6286" s="2">
        <v>15633</v>
      </c>
      <c r="I6286" s="2">
        <v>646</v>
      </c>
      <c r="J6286" s="2">
        <v>25</v>
      </c>
      <c r="K6286" s="2">
        <v>0</v>
      </c>
      <c r="L6286" s="2">
        <v>4497</v>
      </c>
      <c r="M6286" s="2">
        <v>1710</v>
      </c>
      <c r="N6286" s="2">
        <v>2787</v>
      </c>
      <c r="O6286" s="2">
        <v>255030</v>
      </c>
      <c r="P6286" s="3"/>
      <c r="Q6286" s="3"/>
    </row>
    <row r="6287" spans="1:17" x14ac:dyDescent="0.2">
      <c r="A6287" s="5">
        <v>2007</v>
      </c>
      <c r="B6287" s="4" t="s">
        <v>823</v>
      </c>
      <c r="C6287" s="5" t="s">
        <v>824</v>
      </c>
      <c r="D6287" s="5">
        <v>2450</v>
      </c>
      <c r="E6287" s="5">
        <v>44560</v>
      </c>
      <c r="F6287" s="5">
        <v>17090</v>
      </c>
      <c r="G6287" s="5">
        <v>29253</v>
      </c>
      <c r="H6287" s="5">
        <v>15307</v>
      </c>
      <c r="I6287" s="5">
        <v>747</v>
      </c>
      <c r="J6287" s="5">
        <v>22</v>
      </c>
      <c r="K6287" s="5">
        <v>0</v>
      </c>
      <c r="L6287" s="5">
        <v>4625</v>
      </c>
      <c r="M6287" s="5">
        <v>1776</v>
      </c>
      <c r="N6287" s="5">
        <v>2849</v>
      </c>
      <c r="O6287" s="5">
        <v>255030</v>
      </c>
      <c r="P6287" s="3"/>
      <c r="Q6287" s="3"/>
    </row>
    <row r="6288" spans="1:17" x14ac:dyDescent="0.2">
      <c r="A6288" s="2">
        <v>2008</v>
      </c>
      <c r="B6288" s="1" t="s">
        <v>823</v>
      </c>
      <c r="C6288" s="2" t="s">
        <v>824</v>
      </c>
      <c r="D6288" s="2">
        <v>893</v>
      </c>
      <c r="E6288" s="2">
        <v>44106</v>
      </c>
      <c r="F6288" s="2">
        <v>18752</v>
      </c>
      <c r="G6288" s="2">
        <v>30394</v>
      </c>
      <c r="H6288" s="2">
        <v>13712</v>
      </c>
      <c r="I6288" s="2">
        <v>894</v>
      </c>
      <c r="J6288" s="2">
        <v>28</v>
      </c>
      <c r="K6288" s="2">
        <v>0</v>
      </c>
      <c r="L6288" s="2">
        <v>3536</v>
      </c>
      <c r="M6288" s="2">
        <v>1322</v>
      </c>
      <c r="N6288" s="2">
        <v>2214</v>
      </c>
      <c r="O6288" s="2">
        <v>255030</v>
      </c>
      <c r="P6288" s="3"/>
      <c r="Q6288" s="3"/>
    </row>
    <row r="6289" spans="1:17" x14ac:dyDescent="0.2">
      <c r="A6289" s="5">
        <v>2009</v>
      </c>
      <c r="B6289" s="4" t="s">
        <v>823</v>
      </c>
      <c r="C6289" s="5" t="s">
        <v>824</v>
      </c>
      <c r="D6289" s="5">
        <v>2200</v>
      </c>
      <c r="E6289" s="5">
        <v>44533</v>
      </c>
      <c r="F6289" s="5">
        <v>16814</v>
      </c>
      <c r="G6289" s="5">
        <v>29186</v>
      </c>
      <c r="H6289" s="5">
        <v>15347</v>
      </c>
      <c r="I6289" s="5">
        <v>788</v>
      </c>
      <c r="J6289" s="5">
        <v>3</v>
      </c>
      <c r="K6289" s="5">
        <v>0</v>
      </c>
      <c r="L6289" s="5">
        <v>3872</v>
      </c>
      <c r="M6289" s="5">
        <v>1384</v>
      </c>
      <c r="N6289" s="5">
        <v>2488</v>
      </c>
      <c r="O6289" s="5">
        <v>255030</v>
      </c>
      <c r="P6289" s="3"/>
      <c r="Q6289" s="3"/>
    </row>
    <row r="6290" spans="1:17" x14ac:dyDescent="0.2">
      <c r="A6290" s="2">
        <v>2010</v>
      </c>
      <c r="B6290" s="1" t="s">
        <v>823</v>
      </c>
      <c r="C6290" s="2" t="s">
        <v>824</v>
      </c>
      <c r="D6290" s="2">
        <v>1712</v>
      </c>
      <c r="E6290" s="2">
        <v>43705</v>
      </c>
      <c r="F6290" s="2">
        <v>15726</v>
      </c>
      <c r="G6290" s="2">
        <v>28218</v>
      </c>
      <c r="H6290" s="2">
        <v>15487</v>
      </c>
      <c r="I6290" s="2">
        <v>760</v>
      </c>
      <c r="J6290" s="2">
        <v>3</v>
      </c>
      <c r="K6290" s="2">
        <v>0</v>
      </c>
      <c r="L6290" s="2">
        <v>4495</v>
      </c>
      <c r="M6290" s="2">
        <v>1575</v>
      </c>
      <c r="N6290" s="2">
        <v>2920</v>
      </c>
      <c r="O6290" s="2">
        <v>255030</v>
      </c>
      <c r="P6290" s="3"/>
      <c r="Q6290" s="3"/>
    </row>
    <row r="6291" spans="1:17" x14ac:dyDescent="0.2">
      <c r="A6291" s="5">
        <v>2011</v>
      </c>
      <c r="B6291" s="4" t="s">
        <v>823</v>
      </c>
      <c r="C6291" s="5" t="s">
        <v>824</v>
      </c>
      <c r="D6291" s="5">
        <v>794</v>
      </c>
      <c r="E6291" s="5">
        <v>46630</v>
      </c>
      <c r="F6291" s="5">
        <v>17483</v>
      </c>
      <c r="G6291" s="5">
        <v>30809</v>
      </c>
      <c r="H6291" s="5">
        <v>15821</v>
      </c>
      <c r="I6291" s="5">
        <v>782</v>
      </c>
      <c r="J6291" s="5">
        <v>3</v>
      </c>
      <c r="K6291" s="5">
        <v>0</v>
      </c>
      <c r="L6291" s="5">
        <v>4456</v>
      </c>
      <c r="M6291" s="5">
        <v>1527</v>
      </c>
      <c r="N6291" s="5">
        <v>2929</v>
      </c>
      <c r="O6291" s="5">
        <v>255030</v>
      </c>
      <c r="P6291" s="3"/>
      <c r="Q6291" s="3"/>
    </row>
    <row r="6292" spans="1:17" x14ac:dyDescent="0.2">
      <c r="A6292" s="2">
        <v>2012</v>
      </c>
      <c r="B6292" s="1" t="s">
        <v>823</v>
      </c>
      <c r="C6292" s="2" t="s">
        <v>824</v>
      </c>
      <c r="D6292" s="2">
        <v>784</v>
      </c>
      <c r="E6292" s="2">
        <v>48163</v>
      </c>
      <c r="F6292" s="2">
        <v>16678</v>
      </c>
      <c r="G6292" s="2">
        <v>31605</v>
      </c>
      <c r="H6292" s="2">
        <v>16558</v>
      </c>
      <c r="I6292" s="2">
        <v>762</v>
      </c>
      <c r="J6292" s="2"/>
      <c r="K6292" s="2">
        <v>0</v>
      </c>
      <c r="L6292" s="2">
        <v>4609</v>
      </c>
      <c r="M6292" s="2">
        <v>1610</v>
      </c>
      <c r="N6292" s="2">
        <v>2999</v>
      </c>
      <c r="O6292" s="2">
        <v>255030</v>
      </c>
      <c r="P6292" s="3"/>
      <c r="Q6292" s="3"/>
    </row>
    <row r="6293" spans="1:17" x14ac:dyDescent="0.2">
      <c r="A6293" s="5">
        <v>2013</v>
      </c>
      <c r="B6293" s="4" t="s">
        <v>823</v>
      </c>
      <c r="C6293" s="5" t="s">
        <v>824</v>
      </c>
      <c r="D6293" s="5">
        <v>695</v>
      </c>
      <c r="E6293" s="5">
        <v>44553</v>
      </c>
      <c r="F6293" s="5">
        <v>13702</v>
      </c>
      <c r="G6293" s="5">
        <v>28322</v>
      </c>
      <c r="H6293" s="5">
        <v>16231</v>
      </c>
      <c r="I6293" s="5">
        <v>667</v>
      </c>
      <c r="J6293" s="5"/>
      <c r="K6293" s="5">
        <v>0</v>
      </c>
      <c r="L6293" s="5">
        <v>3103</v>
      </c>
      <c r="M6293" s="5">
        <v>1132</v>
      </c>
      <c r="N6293" s="5">
        <v>1971</v>
      </c>
      <c r="O6293" s="5">
        <v>255030</v>
      </c>
      <c r="P6293" s="3"/>
      <c r="Q6293" s="3"/>
    </row>
    <row r="6294" spans="1:17" x14ac:dyDescent="0.2">
      <c r="A6294" s="2">
        <v>2014</v>
      </c>
      <c r="B6294" s="1" t="s">
        <v>823</v>
      </c>
      <c r="C6294" s="2" t="s">
        <v>824</v>
      </c>
      <c r="D6294" s="2">
        <v>2210</v>
      </c>
      <c r="E6294" s="2">
        <v>41404</v>
      </c>
      <c r="F6294" s="2">
        <v>12796</v>
      </c>
      <c r="G6294" s="2">
        <v>27407</v>
      </c>
      <c r="H6294" s="2">
        <v>13997</v>
      </c>
      <c r="I6294" s="2">
        <v>596</v>
      </c>
      <c r="J6294" s="2"/>
      <c r="K6294" s="2">
        <v>0</v>
      </c>
      <c r="L6294" s="2">
        <v>3653</v>
      </c>
      <c r="M6294" s="2">
        <v>1204</v>
      </c>
      <c r="N6294" s="2">
        <v>-1636</v>
      </c>
      <c r="O6294" s="2">
        <v>255030</v>
      </c>
      <c r="P6294" s="3"/>
      <c r="Q6294" s="3"/>
    </row>
    <row r="6295" spans="1:17" x14ac:dyDescent="0.2">
      <c r="A6295" s="5">
        <v>2015</v>
      </c>
      <c r="B6295" s="4" t="s">
        <v>823</v>
      </c>
      <c r="C6295" s="5" t="s">
        <v>824</v>
      </c>
      <c r="D6295" s="5">
        <v>4046</v>
      </c>
      <c r="E6295" s="5">
        <v>40262</v>
      </c>
      <c r="F6295" s="5">
        <v>12760</v>
      </c>
      <c r="G6295" s="5">
        <v>27305</v>
      </c>
      <c r="H6295" s="5">
        <v>12957</v>
      </c>
      <c r="I6295" s="5">
        <v>623</v>
      </c>
      <c r="J6295" s="5"/>
      <c r="K6295" s="5">
        <v>0</v>
      </c>
      <c r="L6295" s="5">
        <v>4923</v>
      </c>
      <c r="M6295" s="5">
        <v>1602</v>
      </c>
      <c r="N6295" s="5">
        <v>3363</v>
      </c>
      <c r="O6295" s="5">
        <v>255030</v>
      </c>
      <c r="P6295" s="3"/>
      <c r="Q6295" s="3"/>
    </row>
    <row r="6296" spans="1:17" x14ac:dyDescent="0.2">
      <c r="A6296" s="2">
        <v>2016</v>
      </c>
      <c r="B6296" s="1" t="s">
        <v>823</v>
      </c>
      <c r="C6296" s="2" t="s">
        <v>824</v>
      </c>
      <c r="D6296" s="2">
        <v>2512</v>
      </c>
      <c r="E6296" s="2">
        <v>37431</v>
      </c>
      <c r="F6296" s="2">
        <v>12749</v>
      </c>
      <c r="G6296" s="2">
        <v>26478</v>
      </c>
      <c r="H6296" s="2">
        <v>10953</v>
      </c>
      <c r="I6296" s="2">
        <v>602</v>
      </c>
      <c r="J6296" s="2"/>
      <c r="K6296" s="2">
        <v>0</v>
      </c>
      <c r="L6296" s="2">
        <v>3965</v>
      </c>
      <c r="M6296" s="2">
        <v>1296</v>
      </c>
      <c r="N6296" s="2">
        <v>2737</v>
      </c>
      <c r="O6296" s="2">
        <v>255030</v>
      </c>
      <c r="P6296" s="3"/>
      <c r="Q6296" s="3"/>
    </row>
    <row r="6297" spans="1:17" x14ac:dyDescent="0.2">
      <c r="A6297" s="5">
        <v>2017</v>
      </c>
      <c r="B6297" s="4" t="s">
        <v>823</v>
      </c>
      <c r="C6297" s="5" t="s">
        <v>824</v>
      </c>
      <c r="D6297" s="5">
        <v>2643</v>
      </c>
      <c r="E6297" s="5">
        <v>38999</v>
      </c>
      <c r="F6297" s="5">
        <v>11587</v>
      </c>
      <c r="G6297" s="5">
        <v>27290</v>
      </c>
      <c r="H6297" s="5">
        <v>11709</v>
      </c>
      <c r="I6297" s="5">
        <v>559</v>
      </c>
      <c r="J6297" s="5"/>
      <c r="K6297" s="5">
        <v>0</v>
      </c>
      <c r="L6297" s="5">
        <v>3646</v>
      </c>
      <c r="M6297" s="5">
        <v>718</v>
      </c>
      <c r="N6297" s="5">
        <v>2934</v>
      </c>
      <c r="O6297" s="5">
        <v>255030</v>
      </c>
      <c r="P6297" s="3"/>
      <c r="Q6297" s="3"/>
    </row>
    <row r="6298" spans="1:17" x14ac:dyDescent="0.2">
      <c r="A6298" s="2">
        <v>2018</v>
      </c>
      <c r="B6298" s="1" t="s">
        <v>823</v>
      </c>
      <c r="C6298" s="2" t="s">
        <v>824</v>
      </c>
      <c r="D6298" s="2">
        <v>1556</v>
      </c>
      <c r="E6298" s="2">
        <v>41290</v>
      </c>
      <c r="F6298" s="2">
        <v>13445</v>
      </c>
      <c r="G6298" s="2">
        <v>29993</v>
      </c>
      <c r="H6298" s="2">
        <v>11297</v>
      </c>
      <c r="I6298" s="2">
        <v>461</v>
      </c>
      <c r="J6298" s="2"/>
      <c r="K6298" s="2">
        <v>0</v>
      </c>
      <c r="L6298" s="2">
        <v>3676</v>
      </c>
      <c r="M6298" s="2">
        <v>746</v>
      </c>
      <c r="N6298" s="2">
        <v>2937</v>
      </c>
      <c r="O6298" s="2">
        <v>255030</v>
      </c>
      <c r="P6298" s="3"/>
      <c r="Q6298" s="3"/>
    </row>
    <row r="6299" spans="1:17" x14ac:dyDescent="0.2">
      <c r="A6299" s="5">
        <v>2019</v>
      </c>
      <c r="B6299" s="4" t="s">
        <v>823</v>
      </c>
      <c r="C6299" s="5" t="s">
        <v>824</v>
      </c>
      <c r="D6299" s="5">
        <v>2577</v>
      </c>
      <c r="E6299" s="5">
        <v>42779</v>
      </c>
      <c r="F6299" s="5">
        <v>13774</v>
      </c>
      <c r="G6299" s="5">
        <v>30946</v>
      </c>
      <c r="H6299" s="5">
        <v>11833</v>
      </c>
      <c r="I6299" s="5">
        <v>467</v>
      </c>
      <c r="J6299" s="5"/>
      <c r="K6299" s="5">
        <v>0</v>
      </c>
      <c r="L6299" s="5">
        <v>4190</v>
      </c>
      <c r="M6299" s="5">
        <v>921</v>
      </c>
      <c r="N6299" s="5">
        <v>3281</v>
      </c>
      <c r="O6299" s="5">
        <v>255030</v>
      </c>
      <c r="P6299" s="3"/>
      <c r="Q6299" s="3"/>
    </row>
    <row r="6300" spans="1:17" x14ac:dyDescent="0.2">
      <c r="A6300" s="2">
        <v>2003</v>
      </c>
      <c r="B6300" s="1" t="s">
        <v>825</v>
      </c>
      <c r="C6300" s="2" t="s">
        <v>826</v>
      </c>
      <c r="D6300" s="2">
        <v>276.11500000000001</v>
      </c>
      <c r="E6300" s="2">
        <v>2391.0880000000002</v>
      </c>
      <c r="F6300" s="2">
        <v>444.911</v>
      </c>
      <c r="G6300" s="2">
        <v>922.88800000000003</v>
      </c>
      <c r="H6300" s="2">
        <v>1468.2</v>
      </c>
      <c r="I6300" s="2">
        <v>17.241</v>
      </c>
      <c r="J6300" s="2"/>
      <c r="K6300" s="2"/>
      <c r="L6300" s="2">
        <v>342.685</v>
      </c>
      <c r="M6300" s="2">
        <v>127.16800000000001</v>
      </c>
      <c r="N6300" s="2">
        <v>215.517</v>
      </c>
      <c r="O6300" s="2">
        <v>255040</v>
      </c>
      <c r="P6300" s="3"/>
      <c r="Q6300" s="3"/>
    </row>
    <row r="6301" spans="1:17" x14ac:dyDescent="0.2">
      <c r="A6301" s="5">
        <v>2004</v>
      </c>
      <c r="B6301" s="4" t="s">
        <v>825</v>
      </c>
      <c r="C6301" s="5" t="s">
        <v>826</v>
      </c>
      <c r="D6301" s="5">
        <v>326.88099999999997</v>
      </c>
      <c r="E6301" s="5">
        <v>2666.1179999999999</v>
      </c>
      <c r="F6301" s="5">
        <v>397.60599999999999</v>
      </c>
      <c r="G6301" s="5">
        <v>964.95799999999997</v>
      </c>
      <c r="H6301" s="5">
        <v>1701.16</v>
      </c>
      <c r="I6301" s="5">
        <v>22.042999999999999</v>
      </c>
      <c r="J6301" s="5"/>
      <c r="K6301" s="5"/>
      <c r="L6301" s="5">
        <v>472.14800000000002</v>
      </c>
      <c r="M6301" s="5">
        <v>167.84899999999999</v>
      </c>
      <c r="N6301" s="5">
        <v>304.29899999999998</v>
      </c>
      <c r="O6301" s="5">
        <v>255040</v>
      </c>
      <c r="P6301" s="3"/>
      <c r="Q6301" s="3"/>
    </row>
    <row r="6302" spans="1:17" x14ac:dyDescent="0.2">
      <c r="A6302" s="2">
        <v>2005</v>
      </c>
      <c r="B6302" s="1" t="s">
        <v>825</v>
      </c>
      <c r="C6302" s="2" t="s">
        <v>826</v>
      </c>
      <c r="D6302" s="2">
        <v>393.60899999999998</v>
      </c>
      <c r="E6302" s="2">
        <v>2777.2719999999999</v>
      </c>
      <c r="F6302" s="2">
        <v>432.73399999999998</v>
      </c>
      <c r="G6302" s="2">
        <v>946.35900000000004</v>
      </c>
      <c r="H6302" s="2">
        <v>1830.913</v>
      </c>
      <c r="I6302" s="2">
        <v>23.123000000000001</v>
      </c>
      <c r="J6302" s="2"/>
      <c r="K6302" s="2"/>
      <c r="L6302" s="2">
        <v>367.97399999999999</v>
      </c>
      <c r="M6302" s="2">
        <v>113.319</v>
      </c>
      <c r="N6302" s="2">
        <v>254.655</v>
      </c>
      <c r="O6302" s="2">
        <v>255040</v>
      </c>
      <c r="P6302" s="3"/>
      <c r="Q6302" s="3"/>
    </row>
    <row r="6303" spans="1:17" x14ac:dyDescent="0.2">
      <c r="A6303" s="5">
        <v>2006</v>
      </c>
      <c r="B6303" s="4" t="s">
        <v>825</v>
      </c>
      <c r="C6303" s="5" t="s">
        <v>826</v>
      </c>
      <c r="D6303" s="5">
        <v>192.00299999999999</v>
      </c>
      <c r="E6303" s="5">
        <v>2845.51</v>
      </c>
      <c r="F6303" s="5">
        <v>411.78100000000001</v>
      </c>
      <c r="G6303" s="5">
        <v>1040.615</v>
      </c>
      <c r="H6303" s="5">
        <v>1804.895</v>
      </c>
      <c r="I6303" s="5">
        <v>26.082000000000001</v>
      </c>
      <c r="J6303" s="5"/>
      <c r="K6303" s="5"/>
      <c r="L6303" s="5">
        <v>404.435</v>
      </c>
      <c r="M6303" s="5">
        <v>150.50800000000001</v>
      </c>
      <c r="N6303" s="5">
        <v>253.92699999999999</v>
      </c>
      <c r="O6303" s="5">
        <v>255040</v>
      </c>
      <c r="P6303" s="3"/>
      <c r="Q6303" s="3"/>
    </row>
    <row r="6304" spans="1:17" x14ac:dyDescent="0.2">
      <c r="A6304" s="2">
        <v>2007</v>
      </c>
      <c r="B6304" s="1" t="s">
        <v>825</v>
      </c>
      <c r="C6304" s="2" t="s">
        <v>826</v>
      </c>
      <c r="D6304" s="2">
        <v>246.654</v>
      </c>
      <c r="E6304" s="2">
        <v>2922.1559999999999</v>
      </c>
      <c r="F6304" s="2">
        <v>409.10500000000002</v>
      </c>
      <c r="G6304" s="2">
        <v>1284.789</v>
      </c>
      <c r="H6304" s="2">
        <v>1637.367</v>
      </c>
      <c r="I6304" s="2">
        <v>24.724</v>
      </c>
      <c r="J6304" s="2"/>
      <c r="K6304" s="2"/>
      <c r="L6304" s="2">
        <v>522.202</v>
      </c>
      <c r="M6304" s="2">
        <v>190.88300000000001</v>
      </c>
      <c r="N6304" s="2">
        <v>303.77199999999999</v>
      </c>
      <c r="O6304" s="2">
        <v>255040</v>
      </c>
      <c r="P6304" s="3"/>
      <c r="Q6304" s="3"/>
    </row>
    <row r="6305" spans="1:17" x14ac:dyDescent="0.2">
      <c r="A6305" s="5">
        <v>2008</v>
      </c>
      <c r="B6305" s="4" t="s">
        <v>825</v>
      </c>
      <c r="C6305" s="5" t="s">
        <v>826</v>
      </c>
      <c r="D6305" s="5">
        <v>160.44499999999999</v>
      </c>
      <c r="E6305" s="5">
        <v>3102.2829999999999</v>
      </c>
      <c r="F6305" s="5">
        <v>465.83800000000002</v>
      </c>
      <c r="G6305" s="5">
        <v>1513.912</v>
      </c>
      <c r="H6305" s="5">
        <v>1588.3710000000001</v>
      </c>
      <c r="I6305" s="5">
        <v>28.991</v>
      </c>
      <c r="J6305" s="5"/>
      <c r="K6305" s="5"/>
      <c r="L6305" s="5">
        <v>346.07499999999999</v>
      </c>
      <c r="M6305" s="5">
        <v>126.053</v>
      </c>
      <c r="N6305" s="5">
        <v>220.02199999999999</v>
      </c>
      <c r="O6305" s="5">
        <v>255040</v>
      </c>
      <c r="P6305" s="3"/>
      <c r="Q6305" s="3"/>
    </row>
    <row r="6306" spans="1:17" x14ac:dyDescent="0.2">
      <c r="A6306" s="2">
        <v>2009</v>
      </c>
      <c r="B6306" s="1" t="s">
        <v>825</v>
      </c>
      <c r="C6306" s="2" t="s">
        <v>826</v>
      </c>
      <c r="D6306" s="2">
        <v>785.702</v>
      </c>
      <c r="E6306" s="2">
        <v>3488.36</v>
      </c>
      <c r="F6306" s="2">
        <v>726.40700000000004</v>
      </c>
      <c r="G6306" s="2">
        <v>1605.1210000000001</v>
      </c>
      <c r="H6306" s="2">
        <v>1883.239</v>
      </c>
      <c r="I6306" s="2">
        <v>55.040999999999997</v>
      </c>
      <c r="J6306" s="2"/>
      <c r="K6306" s="2"/>
      <c r="L6306" s="2">
        <v>389.97399999999999</v>
      </c>
      <c r="M6306" s="2">
        <v>124.298</v>
      </c>
      <c r="N6306" s="2">
        <v>264.82299999999998</v>
      </c>
      <c r="O6306" s="2">
        <v>255040</v>
      </c>
      <c r="P6306" s="3"/>
      <c r="Q6306" s="3"/>
    </row>
    <row r="6307" spans="1:17" x14ac:dyDescent="0.2">
      <c r="A6307" s="5">
        <v>2010</v>
      </c>
      <c r="B6307" s="4" t="s">
        <v>825</v>
      </c>
      <c r="C6307" s="5" t="s">
        <v>826</v>
      </c>
      <c r="D6307" s="5">
        <v>740.87099999999998</v>
      </c>
      <c r="E6307" s="5">
        <v>3735.6689999999999</v>
      </c>
      <c r="F6307" s="5">
        <v>649.34900000000005</v>
      </c>
      <c r="G6307" s="5">
        <v>1558.194</v>
      </c>
      <c r="H6307" s="5">
        <v>2177.4749999999999</v>
      </c>
      <c r="I6307" s="5">
        <v>54.335000000000001</v>
      </c>
      <c r="J6307" s="5"/>
      <c r="K6307" s="5"/>
      <c r="L6307" s="5">
        <v>547.43399999999997</v>
      </c>
      <c r="M6307" s="5">
        <v>179.03100000000001</v>
      </c>
      <c r="N6307" s="5">
        <v>368.40300000000002</v>
      </c>
      <c r="O6307" s="5">
        <v>255040</v>
      </c>
      <c r="P6307" s="3"/>
      <c r="Q6307" s="3"/>
    </row>
    <row r="6308" spans="1:17" x14ac:dyDescent="0.2">
      <c r="A6308" s="2">
        <v>2011</v>
      </c>
      <c r="B6308" s="1" t="s">
        <v>825</v>
      </c>
      <c r="C6308" s="2" t="s">
        <v>826</v>
      </c>
      <c r="D6308" s="2">
        <v>442.19</v>
      </c>
      <c r="E6308" s="2">
        <v>4158.9920000000002</v>
      </c>
      <c r="F6308" s="2">
        <v>599.17399999999998</v>
      </c>
      <c r="G6308" s="2">
        <v>1810.087</v>
      </c>
      <c r="H6308" s="2">
        <v>2348.9050000000002</v>
      </c>
      <c r="I6308" s="2">
        <v>48.573999999999998</v>
      </c>
      <c r="J6308" s="2"/>
      <c r="K6308" s="2"/>
      <c r="L6308" s="2">
        <v>664.95100000000002</v>
      </c>
      <c r="M6308" s="2">
        <v>225.761</v>
      </c>
      <c r="N6308" s="2">
        <v>439.19</v>
      </c>
      <c r="O6308" s="2">
        <v>255040</v>
      </c>
      <c r="P6308" s="3"/>
      <c r="Q6308" s="3"/>
    </row>
    <row r="6309" spans="1:17" x14ac:dyDescent="0.2">
      <c r="A6309" s="5">
        <v>2012</v>
      </c>
      <c r="B6309" s="4" t="s">
        <v>825</v>
      </c>
      <c r="C6309" s="5" t="s">
        <v>826</v>
      </c>
      <c r="D6309" s="5">
        <v>506.20100000000002</v>
      </c>
      <c r="E6309" s="5">
        <v>4630.8500000000004</v>
      </c>
      <c r="F6309" s="5">
        <v>765.23800000000006</v>
      </c>
      <c r="G6309" s="5">
        <v>2019.5319999999999</v>
      </c>
      <c r="H6309" s="5">
        <v>2598.732</v>
      </c>
      <c r="I6309" s="5">
        <v>59.069000000000003</v>
      </c>
      <c r="J6309" s="5"/>
      <c r="K6309" s="5"/>
      <c r="L6309" s="5">
        <v>643.57600000000002</v>
      </c>
      <c r="M6309" s="5">
        <v>227.41900000000001</v>
      </c>
      <c r="N6309" s="5">
        <v>416.15699999999998</v>
      </c>
      <c r="O6309" s="5">
        <v>255040</v>
      </c>
      <c r="P6309" s="3"/>
      <c r="Q6309" s="3"/>
    </row>
    <row r="6310" spans="1:17" x14ac:dyDescent="0.2">
      <c r="A6310" s="2">
        <v>2013</v>
      </c>
      <c r="B6310" s="1" t="s">
        <v>825</v>
      </c>
      <c r="C6310" s="2" t="s">
        <v>826</v>
      </c>
      <c r="D6310" s="2">
        <v>367.03500000000003</v>
      </c>
      <c r="E6310" s="2">
        <v>4752.3509999999997</v>
      </c>
      <c r="F6310" s="2">
        <v>751.154</v>
      </c>
      <c r="G6310" s="2">
        <v>2018.383</v>
      </c>
      <c r="H6310" s="2">
        <v>2720.4369999999999</v>
      </c>
      <c r="I6310" s="2">
        <v>62.654000000000003</v>
      </c>
      <c r="J6310" s="2"/>
      <c r="K6310" s="2"/>
      <c r="L6310" s="2">
        <v>254.86600000000001</v>
      </c>
      <c r="M6310" s="2">
        <v>73.497</v>
      </c>
      <c r="N6310" s="2">
        <v>181.369</v>
      </c>
      <c r="O6310" s="2">
        <v>255040</v>
      </c>
      <c r="P6310" s="3"/>
      <c r="Q6310" s="3"/>
    </row>
    <row r="6311" spans="1:17" x14ac:dyDescent="0.2">
      <c r="A6311" s="5">
        <v>2014</v>
      </c>
      <c r="B6311" s="4" t="s">
        <v>825</v>
      </c>
      <c r="C6311" s="5" t="s">
        <v>826</v>
      </c>
      <c r="D6311" s="5">
        <v>731.45699999999999</v>
      </c>
      <c r="E6311" s="5">
        <v>5180.6030000000001</v>
      </c>
      <c r="F6311" s="5">
        <v>882.53499999999997</v>
      </c>
      <c r="G6311" s="5">
        <v>2329.9319999999998</v>
      </c>
      <c r="H6311" s="5">
        <v>2835.0590000000002</v>
      </c>
      <c r="I6311" s="5">
        <v>62.902999999999999</v>
      </c>
      <c r="J6311" s="5"/>
      <c r="K6311" s="5"/>
      <c r="L6311" s="5">
        <v>737.53700000000003</v>
      </c>
      <c r="M6311" s="5">
        <v>253.358</v>
      </c>
      <c r="N6311" s="5">
        <v>484.17899999999997</v>
      </c>
      <c r="O6311" s="5">
        <v>255040</v>
      </c>
      <c r="P6311" s="3"/>
      <c r="Q6311" s="3"/>
    </row>
    <row r="6312" spans="1:17" x14ac:dyDescent="0.2">
      <c r="A6312" s="2">
        <v>2015</v>
      </c>
      <c r="B6312" s="1" t="s">
        <v>825</v>
      </c>
      <c r="C6312" s="2" t="s">
        <v>826</v>
      </c>
      <c r="D6312" s="2">
        <v>886.6</v>
      </c>
      <c r="E6312" s="2">
        <v>5129.7</v>
      </c>
      <c r="F6312" s="2">
        <v>882.3</v>
      </c>
      <c r="G6312" s="2">
        <v>2200.1999999999998</v>
      </c>
      <c r="H6312" s="2">
        <v>2911.4</v>
      </c>
      <c r="I6312" s="2">
        <v>49</v>
      </c>
      <c r="J6312" s="2"/>
      <c r="K6312" s="2"/>
      <c r="L6312" s="2">
        <v>709.9</v>
      </c>
      <c r="M6312" s="2">
        <v>246</v>
      </c>
      <c r="N6312" s="2">
        <v>463.9</v>
      </c>
      <c r="O6312" s="2">
        <v>255040</v>
      </c>
      <c r="P6312" s="3"/>
      <c r="Q6312" s="3"/>
    </row>
    <row r="6313" spans="1:17" x14ac:dyDescent="0.2">
      <c r="A6313" s="5">
        <v>2016</v>
      </c>
      <c r="B6313" s="4" t="s">
        <v>825</v>
      </c>
      <c r="C6313" s="5" t="s">
        <v>826</v>
      </c>
      <c r="D6313" s="5">
        <v>985.8</v>
      </c>
      <c r="E6313" s="5">
        <v>5097.6000000000004</v>
      </c>
      <c r="F6313" s="5">
        <v>878.4</v>
      </c>
      <c r="G6313" s="5">
        <v>2069.1999999999998</v>
      </c>
      <c r="H6313" s="5">
        <v>3013.5</v>
      </c>
      <c r="I6313" s="5">
        <v>46</v>
      </c>
      <c r="J6313" s="5"/>
      <c r="K6313" s="5"/>
      <c r="L6313" s="5">
        <v>676.6</v>
      </c>
      <c r="M6313" s="5">
        <v>230.5</v>
      </c>
      <c r="N6313" s="5">
        <v>446.1</v>
      </c>
      <c r="O6313" s="5">
        <v>255040</v>
      </c>
      <c r="P6313" s="3"/>
      <c r="Q6313" s="3"/>
    </row>
    <row r="6314" spans="1:17" x14ac:dyDescent="0.2">
      <c r="A6314" s="2">
        <v>2017</v>
      </c>
      <c r="B6314" s="1" t="s">
        <v>825</v>
      </c>
      <c r="C6314" s="2" t="s">
        <v>826</v>
      </c>
      <c r="D6314" s="2">
        <v>1291.2</v>
      </c>
      <c r="E6314" s="2">
        <v>5468.1</v>
      </c>
      <c r="F6314" s="2">
        <v>882.9</v>
      </c>
      <c r="G6314" s="2">
        <v>2219.9</v>
      </c>
      <c r="H6314" s="2">
        <v>3233.4</v>
      </c>
      <c r="I6314" s="2">
        <v>42</v>
      </c>
      <c r="J6314" s="2"/>
      <c r="K6314" s="2"/>
      <c r="L6314" s="2">
        <v>760.5</v>
      </c>
      <c r="M6314" s="2">
        <v>390.4</v>
      </c>
      <c r="N6314" s="2">
        <v>370.1</v>
      </c>
      <c r="O6314" s="2">
        <v>255040</v>
      </c>
      <c r="P6314" s="3"/>
      <c r="Q6314" s="3"/>
    </row>
    <row r="6315" spans="1:17" x14ac:dyDescent="0.2">
      <c r="A6315" s="5">
        <v>2018</v>
      </c>
      <c r="B6315" s="4" t="s">
        <v>825</v>
      </c>
      <c r="C6315" s="5" t="s">
        <v>826</v>
      </c>
      <c r="D6315" s="5">
        <v>855.3</v>
      </c>
      <c r="E6315" s="5">
        <v>5333</v>
      </c>
      <c r="F6315" s="5">
        <v>883.4</v>
      </c>
      <c r="G6315" s="5">
        <v>2202.1</v>
      </c>
      <c r="H6315" s="5">
        <v>3117.4</v>
      </c>
      <c r="I6315" s="5">
        <v>39.700000000000003</v>
      </c>
      <c r="J6315" s="5"/>
      <c r="K6315" s="5"/>
      <c r="L6315" s="5">
        <v>743.5</v>
      </c>
      <c r="M6315" s="5">
        <v>157.1</v>
      </c>
      <c r="N6315" s="5">
        <v>586.4</v>
      </c>
      <c r="O6315" s="5">
        <v>255040</v>
      </c>
      <c r="P6315" s="3"/>
      <c r="Q6315" s="3"/>
    </row>
    <row r="6316" spans="1:17" x14ac:dyDescent="0.2">
      <c r="A6316" s="2">
        <v>2003</v>
      </c>
      <c r="B6316" s="1" t="s">
        <v>827</v>
      </c>
      <c r="C6316" s="2" t="s">
        <v>828</v>
      </c>
      <c r="D6316" s="2">
        <v>246.40299999999999</v>
      </c>
      <c r="E6316" s="2">
        <v>4396.7669999999998</v>
      </c>
      <c r="F6316" s="2">
        <v>698.78099999999995</v>
      </c>
      <c r="G6316" s="2">
        <v>2844.3789999999999</v>
      </c>
      <c r="H6316" s="2">
        <v>1552.3879999999999</v>
      </c>
      <c r="I6316" s="2">
        <v>34.752000000000002</v>
      </c>
      <c r="J6316" s="2">
        <v>6.5</v>
      </c>
      <c r="K6316" s="2">
        <v>0</v>
      </c>
      <c r="L6316" s="2">
        <v>1068.326</v>
      </c>
      <c r="M6316" s="2">
        <v>409.96100000000001</v>
      </c>
      <c r="N6316" s="2">
        <v>658.36500000000001</v>
      </c>
      <c r="O6316" s="2">
        <v>255040</v>
      </c>
      <c r="P6316" s="3"/>
      <c r="Q6316" s="3"/>
    </row>
    <row r="6317" spans="1:17" x14ac:dyDescent="0.2">
      <c r="A6317" s="5">
        <v>2004</v>
      </c>
      <c r="B6317" s="4" t="s">
        <v>827</v>
      </c>
      <c r="C6317" s="5" t="s">
        <v>828</v>
      </c>
      <c r="D6317" s="5">
        <v>307.18700000000001</v>
      </c>
      <c r="E6317" s="5">
        <v>5075.473</v>
      </c>
      <c r="F6317" s="5">
        <v>700.11599999999999</v>
      </c>
      <c r="G6317" s="5">
        <v>3421.991</v>
      </c>
      <c r="H6317" s="5">
        <v>1653.482</v>
      </c>
      <c r="I6317" s="5">
        <v>33.457000000000001</v>
      </c>
      <c r="J6317" s="5">
        <v>7.7</v>
      </c>
      <c r="K6317" s="5">
        <v>0</v>
      </c>
      <c r="L6317" s="5">
        <v>1079.693</v>
      </c>
      <c r="M6317" s="5">
        <v>415.54899999999998</v>
      </c>
      <c r="N6317" s="5">
        <v>664.14400000000001</v>
      </c>
      <c r="O6317" s="5">
        <v>255040</v>
      </c>
      <c r="P6317" s="3"/>
      <c r="Q6317" s="3"/>
    </row>
    <row r="6318" spans="1:17" x14ac:dyDescent="0.2">
      <c r="A6318" s="2">
        <v>2005</v>
      </c>
      <c r="B6318" s="1" t="s">
        <v>827</v>
      </c>
      <c r="C6318" s="2" t="s">
        <v>828</v>
      </c>
      <c r="D6318" s="2">
        <v>465.649</v>
      </c>
      <c r="E6318" s="2">
        <v>5496.3050000000003</v>
      </c>
      <c r="F6318" s="2">
        <v>808.86199999999997</v>
      </c>
      <c r="G6318" s="2">
        <v>3603.6509999999998</v>
      </c>
      <c r="H6318" s="2">
        <v>1892.654</v>
      </c>
      <c r="I6318" s="2">
        <v>39.031999999999996</v>
      </c>
      <c r="J6318" s="2">
        <v>9.4</v>
      </c>
      <c r="K6318" s="2">
        <v>0</v>
      </c>
      <c r="L6318" s="2">
        <v>1009.327</v>
      </c>
      <c r="M6318" s="2">
        <v>318.904</v>
      </c>
      <c r="N6318" s="2">
        <v>690.423</v>
      </c>
      <c r="O6318" s="2">
        <v>255040</v>
      </c>
      <c r="P6318" s="3"/>
      <c r="Q6318" s="3"/>
    </row>
    <row r="6319" spans="1:17" x14ac:dyDescent="0.2">
      <c r="A6319" s="5">
        <v>2006</v>
      </c>
      <c r="B6319" s="4" t="s">
        <v>827</v>
      </c>
      <c r="C6319" s="5" t="s">
        <v>828</v>
      </c>
      <c r="D6319" s="5">
        <v>856.66899999999998</v>
      </c>
      <c r="E6319" s="5">
        <v>6085.7</v>
      </c>
      <c r="F6319" s="5">
        <v>809.88099999999997</v>
      </c>
      <c r="G6319" s="5">
        <v>3795.5790000000002</v>
      </c>
      <c r="H6319" s="5">
        <v>2290.1210000000001</v>
      </c>
      <c r="I6319" s="5">
        <v>39.165999999999997</v>
      </c>
      <c r="J6319" s="5">
        <v>23.6</v>
      </c>
      <c r="K6319" s="5">
        <v>0</v>
      </c>
      <c r="L6319" s="5">
        <v>1246.848</v>
      </c>
      <c r="M6319" s="5">
        <v>470.09199999999998</v>
      </c>
      <c r="N6319" s="5">
        <v>738.03899999999999</v>
      </c>
      <c r="O6319" s="5">
        <v>255040</v>
      </c>
      <c r="P6319" s="3"/>
      <c r="Q6319" s="3"/>
    </row>
    <row r="6320" spans="1:17" x14ac:dyDescent="0.2">
      <c r="A6320" s="2">
        <v>2007</v>
      </c>
      <c r="B6320" s="1" t="s">
        <v>827</v>
      </c>
      <c r="C6320" s="2" t="s">
        <v>828</v>
      </c>
      <c r="D6320" s="2">
        <v>732.61199999999997</v>
      </c>
      <c r="E6320" s="2">
        <v>6599.9340000000002</v>
      </c>
      <c r="F6320" s="2">
        <v>855.46799999999996</v>
      </c>
      <c r="G6320" s="2">
        <v>4468.6890000000003</v>
      </c>
      <c r="H6320" s="2">
        <v>2131.2449999999999</v>
      </c>
      <c r="I6320" s="2">
        <v>39.901000000000003</v>
      </c>
      <c r="J6320" s="2">
        <v>40.700000000000003</v>
      </c>
      <c r="K6320" s="2">
        <v>0</v>
      </c>
      <c r="L6320" s="2">
        <v>1242.6890000000001</v>
      </c>
      <c r="M6320" s="2">
        <v>470.93900000000002</v>
      </c>
      <c r="N6320" s="2">
        <v>771.75</v>
      </c>
      <c r="O6320" s="2">
        <v>255040</v>
      </c>
      <c r="P6320" s="3"/>
      <c r="Q6320" s="3"/>
    </row>
    <row r="6321" spans="1:17" x14ac:dyDescent="0.2">
      <c r="A6321" s="5">
        <v>2008</v>
      </c>
      <c r="B6321" s="4" t="s">
        <v>827</v>
      </c>
      <c r="C6321" s="5" t="s">
        <v>828</v>
      </c>
      <c r="D6321" s="5">
        <v>453.52699999999999</v>
      </c>
      <c r="E6321" s="5">
        <v>6178.2420000000002</v>
      </c>
      <c r="F6321" s="5">
        <v>778.80899999999997</v>
      </c>
      <c r="G6321" s="5">
        <v>4043.6849999999999</v>
      </c>
      <c r="H6321" s="5">
        <v>2134.5569999999998</v>
      </c>
      <c r="I6321" s="5">
        <v>38.091000000000001</v>
      </c>
      <c r="J6321" s="5">
        <v>22.2</v>
      </c>
      <c r="K6321" s="5">
        <v>0</v>
      </c>
      <c r="L6321" s="5">
        <v>1450.94</v>
      </c>
      <c r="M6321" s="5">
        <v>536.05399999999997</v>
      </c>
      <c r="N6321" s="5">
        <v>880.61699999999996</v>
      </c>
      <c r="O6321" s="5">
        <v>255040</v>
      </c>
      <c r="P6321" s="3"/>
      <c r="Q6321" s="3"/>
    </row>
    <row r="6322" spans="1:17" x14ac:dyDescent="0.2">
      <c r="A6322" s="2">
        <v>2009</v>
      </c>
      <c r="B6322" s="1" t="s">
        <v>827</v>
      </c>
      <c r="C6322" s="2" t="s">
        <v>828</v>
      </c>
      <c r="D6322" s="2">
        <v>1745.2429999999999</v>
      </c>
      <c r="E6322" s="2">
        <v>7463.9769999999999</v>
      </c>
      <c r="F6322" s="2">
        <v>792.524</v>
      </c>
      <c r="G6322" s="2">
        <v>4574.701</v>
      </c>
      <c r="H6322" s="2">
        <v>2889.2759999999998</v>
      </c>
      <c r="I6322" s="2">
        <v>49.277999999999999</v>
      </c>
      <c r="J6322" s="2">
        <v>9.0109999999999992</v>
      </c>
      <c r="K6322" s="2">
        <v>0</v>
      </c>
      <c r="L6322" s="2">
        <v>1951.5619999999999</v>
      </c>
      <c r="M6322" s="2">
        <v>737.99</v>
      </c>
      <c r="N6322" s="2">
        <v>1213.5719999999999</v>
      </c>
      <c r="O6322" s="2">
        <v>255040</v>
      </c>
      <c r="P6322" s="3"/>
      <c r="Q6322" s="3"/>
    </row>
    <row r="6323" spans="1:17" x14ac:dyDescent="0.2">
      <c r="A6323" s="5">
        <v>2010</v>
      </c>
      <c r="B6323" s="4" t="s">
        <v>827</v>
      </c>
      <c r="C6323" s="5" t="s">
        <v>828</v>
      </c>
      <c r="D6323" s="5">
        <v>1818.0119999999999</v>
      </c>
      <c r="E6323" s="5">
        <v>7971.7629999999999</v>
      </c>
      <c r="F6323" s="5">
        <v>790.24400000000003</v>
      </c>
      <c r="G6323" s="5">
        <v>4871.8639999999996</v>
      </c>
      <c r="H6323" s="5">
        <v>3099.8989999999999</v>
      </c>
      <c r="I6323" s="5">
        <v>49.014000000000003</v>
      </c>
      <c r="J6323" s="5">
        <v>9.8770000000000007</v>
      </c>
      <c r="K6323" s="5">
        <v>0</v>
      </c>
      <c r="L6323" s="5">
        <v>2164.0920000000001</v>
      </c>
      <c r="M6323" s="5">
        <v>824.56200000000001</v>
      </c>
      <c r="N6323" s="5">
        <v>1343.1410000000001</v>
      </c>
      <c r="O6323" s="5">
        <v>255040</v>
      </c>
      <c r="P6323" s="3"/>
      <c r="Q6323" s="3"/>
    </row>
    <row r="6324" spans="1:17" x14ac:dyDescent="0.2">
      <c r="A6324" s="2">
        <v>2011</v>
      </c>
      <c r="B6324" s="1" t="s">
        <v>827</v>
      </c>
      <c r="C6324" s="2" t="s">
        <v>828</v>
      </c>
      <c r="D6324" s="2">
        <v>1601.8030000000001</v>
      </c>
      <c r="E6324" s="2">
        <v>8281.6049999999996</v>
      </c>
      <c r="F6324" s="2">
        <v>787.59299999999996</v>
      </c>
      <c r="G6324" s="2">
        <v>5072.3149999999996</v>
      </c>
      <c r="H6324" s="2">
        <v>3209.29</v>
      </c>
      <c r="I6324" s="2">
        <v>49.276000000000003</v>
      </c>
      <c r="J6324" s="2">
        <v>11.035</v>
      </c>
      <c r="K6324" s="2">
        <v>0</v>
      </c>
      <c r="L6324" s="2">
        <v>2411.4140000000002</v>
      </c>
      <c r="M6324" s="2">
        <v>915.32399999999996</v>
      </c>
      <c r="N6324" s="2">
        <v>1496.09</v>
      </c>
      <c r="O6324" s="2">
        <v>255040</v>
      </c>
      <c r="P6324" s="3"/>
      <c r="Q6324" s="3"/>
    </row>
    <row r="6325" spans="1:17" x14ac:dyDescent="0.2">
      <c r="A6325" s="5">
        <v>2012</v>
      </c>
      <c r="B6325" s="4" t="s">
        <v>827</v>
      </c>
      <c r="C6325" s="5" t="s">
        <v>828</v>
      </c>
      <c r="D6325" s="5">
        <v>2047.81</v>
      </c>
      <c r="E6325" s="5">
        <v>9511.8549999999996</v>
      </c>
      <c r="F6325" s="5">
        <v>774.55200000000002</v>
      </c>
      <c r="G6325" s="5">
        <v>5845.9179999999997</v>
      </c>
      <c r="H6325" s="5">
        <v>3665.9369999999999</v>
      </c>
      <c r="I6325" s="5">
        <v>48.582000000000001</v>
      </c>
      <c r="J6325" s="5">
        <v>11.657</v>
      </c>
      <c r="K6325" s="5">
        <v>0</v>
      </c>
      <c r="L6325" s="5">
        <v>3077.3510000000001</v>
      </c>
      <c r="M6325" s="5">
        <v>1170.664</v>
      </c>
      <c r="N6325" s="5">
        <v>1906.6869999999999</v>
      </c>
      <c r="O6325" s="5">
        <v>255040</v>
      </c>
      <c r="P6325" s="3"/>
      <c r="Q6325" s="3"/>
    </row>
    <row r="6326" spans="1:17" x14ac:dyDescent="0.2">
      <c r="A6326" s="2">
        <v>2013</v>
      </c>
      <c r="B6326" s="1" t="s">
        <v>827</v>
      </c>
      <c r="C6326" s="2" t="s">
        <v>828</v>
      </c>
      <c r="D6326" s="2">
        <v>2444.4479999999999</v>
      </c>
      <c r="E6326" s="2">
        <v>10201.022000000001</v>
      </c>
      <c r="F6326" s="2">
        <v>1274.2159999999999</v>
      </c>
      <c r="G6326" s="2">
        <v>5971.1289999999999</v>
      </c>
      <c r="H6326" s="2">
        <v>4229.893</v>
      </c>
      <c r="I6326" s="2">
        <v>57.084000000000003</v>
      </c>
      <c r="J6326" s="2">
        <v>15.01</v>
      </c>
      <c r="K6326" s="2">
        <v>0</v>
      </c>
      <c r="L6326" s="2">
        <v>3319.489</v>
      </c>
      <c r="M6326" s="2">
        <v>1182.0930000000001</v>
      </c>
      <c r="N6326" s="2">
        <v>2137.3960000000002</v>
      </c>
      <c r="O6326" s="2">
        <v>255040</v>
      </c>
      <c r="P6326" s="3"/>
      <c r="Q6326" s="3"/>
    </row>
    <row r="6327" spans="1:17" x14ac:dyDescent="0.2">
      <c r="A6327" s="5">
        <v>2014</v>
      </c>
      <c r="B6327" s="4" t="s">
        <v>827</v>
      </c>
      <c r="C6327" s="5" t="s">
        <v>828</v>
      </c>
      <c r="D6327" s="5">
        <v>2776.3980000000001</v>
      </c>
      <c r="E6327" s="5">
        <v>11128.380999999999</v>
      </c>
      <c r="F6327" s="5">
        <v>1684.597</v>
      </c>
      <c r="G6327" s="5">
        <v>6864.1509999999998</v>
      </c>
      <c r="H6327" s="5">
        <v>4264.2299999999996</v>
      </c>
      <c r="I6327" s="5">
        <v>64.783000000000001</v>
      </c>
      <c r="J6327" s="5">
        <v>15.593</v>
      </c>
      <c r="K6327" s="5">
        <v>0</v>
      </c>
      <c r="L6327" s="5">
        <v>3549.884</v>
      </c>
      <c r="M6327" s="5">
        <v>1334.7560000000001</v>
      </c>
      <c r="N6327" s="5">
        <v>2215.1280000000002</v>
      </c>
      <c r="O6327" s="5">
        <v>255040</v>
      </c>
      <c r="P6327" s="3"/>
      <c r="Q6327" s="3"/>
    </row>
    <row r="6328" spans="1:17" x14ac:dyDescent="0.2">
      <c r="A6328" s="2">
        <v>2015</v>
      </c>
      <c r="B6328" s="1" t="s">
        <v>827</v>
      </c>
      <c r="C6328" s="2" t="s">
        <v>828</v>
      </c>
      <c r="D6328" s="2">
        <v>2447.7860000000001</v>
      </c>
      <c r="E6328" s="2">
        <v>11499.482</v>
      </c>
      <c r="F6328" s="2">
        <v>1709.268</v>
      </c>
      <c r="G6328" s="2">
        <v>7192.4070000000002</v>
      </c>
      <c r="H6328" s="2">
        <v>4307.0749999999998</v>
      </c>
      <c r="I6328" s="2">
        <v>68.253</v>
      </c>
      <c r="J6328" s="2">
        <v>13.869</v>
      </c>
      <c r="K6328" s="2">
        <v>0</v>
      </c>
      <c r="L6328" s="2">
        <v>3658.3</v>
      </c>
      <c r="M6328" s="2">
        <v>1380.6420000000001</v>
      </c>
      <c r="N6328" s="2">
        <v>2277.6579999999999</v>
      </c>
      <c r="O6328" s="2">
        <v>255040</v>
      </c>
      <c r="P6328" s="3"/>
      <c r="Q6328" s="3"/>
    </row>
    <row r="6329" spans="1:17" x14ac:dyDescent="0.2">
      <c r="A6329" s="5">
        <v>2016</v>
      </c>
      <c r="B6329" s="4" t="s">
        <v>827</v>
      </c>
      <c r="C6329" s="5" t="s">
        <v>828</v>
      </c>
      <c r="D6329" s="5">
        <v>3473.0909999999999</v>
      </c>
      <c r="E6329" s="5">
        <v>12883.808000000001</v>
      </c>
      <c r="F6329" s="5">
        <v>2403.8310000000001</v>
      </c>
      <c r="G6329" s="5">
        <v>8373.2090000000007</v>
      </c>
      <c r="H6329" s="5">
        <v>4510.5990000000002</v>
      </c>
      <c r="I6329" s="5">
        <v>69.218999999999994</v>
      </c>
      <c r="J6329" s="5">
        <v>18.137</v>
      </c>
      <c r="K6329" s="5">
        <v>0</v>
      </c>
      <c r="L6329" s="5">
        <v>3723.0430000000001</v>
      </c>
      <c r="M6329" s="5">
        <v>1424.809</v>
      </c>
      <c r="N6329" s="5">
        <v>2298.2339999999999</v>
      </c>
      <c r="O6329" s="5">
        <v>255040</v>
      </c>
      <c r="P6329" s="3"/>
      <c r="Q6329" s="3"/>
    </row>
    <row r="6330" spans="1:17" x14ac:dyDescent="0.2">
      <c r="A6330" s="2">
        <v>2017</v>
      </c>
      <c r="B6330" s="1" t="s">
        <v>827</v>
      </c>
      <c r="C6330" s="2" t="s">
        <v>828</v>
      </c>
      <c r="D6330" s="2">
        <v>3264.6419999999998</v>
      </c>
      <c r="E6330" s="2">
        <v>14058.014999999999</v>
      </c>
      <c r="F6330" s="2">
        <v>2452.5239999999999</v>
      </c>
      <c r="G6330" s="2">
        <v>8909.7060000000001</v>
      </c>
      <c r="H6330" s="2">
        <v>5148.3090000000002</v>
      </c>
      <c r="I6330" s="2">
        <v>69.236999999999995</v>
      </c>
      <c r="J6330" s="2">
        <v>32.707000000000001</v>
      </c>
      <c r="K6330" s="2">
        <v>0</v>
      </c>
      <c r="L6330" s="2">
        <v>3856.5880000000002</v>
      </c>
      <c r="M6330" s="2">
        <v>1248.6400000000001</v>
      </c>
      <c r="N6330" s="2">
        <v>2607.9479999999999</v>
      </c>
      <c r="O6330" s="2">
        <v>255040</v>
      </c>
      <c r="P6330" s="3"/>
      <c r="Q6330" s="3"/>
    </row>
    <row r="6331" spans="1:17" x14ac:dyDescent="0.2">
      <c r="A6331" s="5">
        <v>2018</v>
      </c>
      <c r="B6331" s="4" t="s">
        <v>827</v>
      </c>
      <c r="C6331" s="5" t="s">
        <v>828</v>
      </c>
      <c r="D6331" s="5">
        <v>3030.2289999999998</v>
      </c>
      <c r="E6331" s="5">
        <v>14326.029</v>
      </c>
      <c r="F6331" s="5">
        <v>2476.8739999999998</v>
      </c>
      <c r="G6331" s="5">
        <v>9277.4230000000007</v>
      </c>
      <c r="H6331" s="5">
        <v>5048.6059999999998</v>
      </c>
      <c r="I6331" s="5">
        <v>69.102000000000004</v>
      </c>
      <c r="J6331" s="5">
        <v>55.978999999999999</v>
      </c>
      <c r="K6331" s="5">
        <v>0</v>
      </c>
      <c r="L6331" s="5">
        <v>4173.2110000000002</v>
      </c>
      <c r="M6331" s="5">
        <v>1113.413</v>
      </c>
      <c r="N6331" s="5">
        <v>3059.7979999999998</v>
      </c>
      <c r="O6331" s="5">
        <v>255040</v>
      </c>
      <c r="P6331" s="3"/>
      <c r="Q6331" s="3"/>
    </row>
    <row r="6332" spans="1:17" x14ac:dyDescent="0.2">
      <c r="A6332" s="2">
        <v>2004</v>
      </c>
      <c r="B6332" s="1" t="s">
        <v>829</v>
      </c>
      <c r="C6332" s="2" t="s">
        <v>830</v>
      </c>
      <c r="D6332" s="2">
        <v>512.255</v>
      </c>
      <c r="E6332" s="2">
        <v>3576.7249999999999</v>
      </c>
      <c r="F6332" s="2">
        <v>228.02199999999999</v>
      </c>
      <c r="G6332" s="2">
        <v>911.17499999999995</v>
      </c>
      <c r="H6332" s="2">
        <v>2665.55</v>
      </c>
      <c r="I6332" s="2">
        <v>10.978999999999999</v>
      </c>
      <c r="J6332" s="2">
        <v>9.0210000000000008</v>
      </c>
      <c r="K6332" s="2">
        <v>0</v>
      </c>
      <c r="L6332" s="2">
        <v>259.21899999999999</v>
      </c>
      <c r="M6332" s="2">
        <v>40.851999999999997</v>
      </c>
      <c r="N6332" s="2">
        <v>361.83699999999999</v>
      </c>
      <c r="O6332" s="2">
        <v>352030</v>
      </c>
      <c r="P6332" s="3"/>
      <c r="Q6332" s="3"/>
    </row>
    <row r="6333" spans="1:17" x14ac:dyDescent="0.2">
      <c r="A6333" s="5">
        <v>2005</v>
      </c>
      <c r="B6333" s="4" t="s">
        <v>829</v>
      </c>
      <c r="C6333" s="5" t="s">
        <v>830</v>
      </c>
      <c r="D6333" s="5">
        <v>294.98700000000002</v>
      </c>
      <c r="E6333" s="5">
        <v>4251.5690000000004</v>
      </c>
      <c r="F6333" s="5">
        <v>470.29</v>
      </c>
      <c r="G6333" s="5">
        <v>1458.2570000000001</v>
      </c>
      <c r="H6333" s="5">
        <v>2793.3119999999999</v>
      </c>
      <c r="I6333" s="5">
        <v>26.715</v>
      </c>
      <c r="J6333" s="5">
        <v>11.569000000000001</v>
      </c>
      <c r="K6333" s="5">
        <v>0</v>
      </c>
      <c r="L6333" s="5">
        <v>285.89800000000002</v>
      </c>
      <c r="M6333" s="5">
        <v>87.596999999999994</v>
      </c>
      <c r="N6333" s="5">
        <v>223.21799999999999</v>
      </c>
      <c r="O6333" s="5">
        <v>352030</v>
      </c>
      <c r="P6333" s="3"/>
      <c r="Q6333" s="3"/>
    </row>
    <row r="6334" spans="1:17" x14ac:dyDescent="0.2">
      <c r="A6334" s="2">
        <v>2006</v>
      </c>
      <c r="B6334" s="1" t="s">
        <v>829</v>
      </c>
      <c r="C6334" s="2" t="s">
        <v>830</v>
      </c>
      <c r="D6334" s="2">
        <v>691.19600000000003</v>
      </c>
      <c r="E6334" s="2">
        <v>21262.238000000001</v>
      </c>
      <c r="F6334" s="2">
        <v>2528.0030000000002</v>
      </c>
      <c r="G6334" s="2">
        <v>7350.4110000000001</v>
      </c>
      <c r="H6334" s="2">
        <v>13911.826999999999</v>
      </c>
      <c r="I6334" s="2">
        <v>51.93</v>
      </c>
      <c r="J6334" s="2">
        <v>16.419</v>
      </c>
      <c r="K6334" s="2">
        <v>0</v>
      </c>
      <c r="L6334" s="2">
        <v>209.37</v>
      </c>
      <c r="M6334" s="2">
        <v>43.054000000000002</v>
      </c>
      <c r="N6334" s="2">
        <v>168.935</v>
      </c>
      <c r="O6334" s="2">
        <v>352030</v>
      </c>
      <c r="P6334" s="3"/>
      <c r="Q6334" s="3"/>
    </row>
    <row r="6335" spans="1:17" x14ac:dyDescent="0.2">
      <c r="A6335" s="5">
        <v>2007</v>
      </c>
      <c r="B6335" s="4" t="s">
        <v>829</v>
      </c>
      <c r="C6335" s="5" t="s">
        <v>830</v>
      </c>
      <c r="D6335" s="5">
        <v>639.20000000000005</v>
      </c>
      <c r="E6335" s="5">
        <v>21207.4</v>
      </c>
      <c r="F6335" s="5">
        <v>2195.1999999999998</v>
      </c>
      <c r="G6335" s="5">
        <v>6719.1</v>
      </c>
      <c r="H6335" s="5">
        <v>14488.3</v>
      </c>
      <c r="I6335" s="5">
        <v>139.80000000000001</v>
      </c>
      <c r="J6335" s="5">
        <v>46.5</v>
      </c>
      <c r="K6335" s="5">
        <v>0</v>
      </c>
      <c r="L6335" s="5">
        <v>881.3</v>
      </c>
      <c r="M6335" s="5">
        <v>101.7</v>
      </c>
      <c r="N6335" s="5">
        <v>761.1</v>
      </c>
      <c r="O6335" s="5">
        <v>352030</v>
      </c>
      <c r="P6335" s="3"/>
      <c r="Q6335" s="3"/>
    </row>
    <row r="6336" spans="1:17" x14ac:dyDescent="0.2">
      <c r="A6336" s="2">
        <v>2008</v>
      </c>
      <c r="B6336" s="1" t="s">
        <v>829</v>
      </c>
      <c r="C6336" s="2" t="s">
        <v>830</v>
      </c>
      <c r="D6336" s="2">
        <v>1288</v>
      </c>
      <c r="E6336" s="2">
        <v>21090</v>
      </c>
      <c r="F6336" s="2">
        <v>2058.3000000000002</v>
      </c>
      <c r="G6336" s="2">
        <v>6163.4</v>
      </c>
      <c r="H6336" s="2">
        <v>14926.6</v>
      </c>
      <c r="I6336" s="2">
        <v>129.9</v>
      </c>
      <c r="J6336" s="2">
        <v>51.7</v>
      </c>
      <c r="K6336" s="2">
        <v>0</v>
      </c>
      <c r="L6336" s="2">
        <v>1149.5999999999999</v>
      </c>
      <c r="M6336" s="2">
        <v>160.9</v>
      </c>
      <c r="N6336" s="2">
        <v>994.2</v>
      </c>
      <c r="O6336" s="2">
        <v>352030</v>
      </c>
      <c r="P6336" s="3"/>
      <c r="Q6336" s="3"/>
    </row>
    <row r="6337" spans="1:17" x14ac:dyDescent="0.2">
      <c r="A6337" s="5">
        <v>2009</v>
      </c>
      <c r="B6337" s="4" t="s">
        <v>829</v>
      </c>
      <c r="C6337" s="5" t="s">
        <v>830</v>
      </c>
      <c r="D6337" s="5">
        <v>1571.2</v>
      </c>
      <c r="E6337" s="5">
        <v>21625</v>
      </c>
      <c r="F6337" s="5">
        <v>2183.4</v>
      </c>
      <c r="G6337" s="5">
        <v>6194.1</v>
      </c>
      <c r="H6337" s="5">
        <v>15430.9</v>
      </c>
      <c r="I6337" s="5">
        <v>118.1</v>
      </c>
      <c r="J6337" s="5">
        <v>16.100000000000001</v>
      </c>
      <c r="K6337" s="5">
        <v>0</v>
      </c>
      <c r="L6337" s="5">
        <v>927.1</v>
      </c>
      <c r="M6337" s="5">
        <v>75.8</v>
      </c>
      <c r="N6337" s="5">
        <v>850.3</v>
      </c>
      <c r="O6337" s="5">
        <v>352030</v>
      </c>
      <c r="P6337" s="3"/>
      <c r="Q6337" s="3"/>
    </row>
    <row r="6338" spans="1:17" x14ac:dyDescent="0.2">
      <c r="A6338" s="2">
        <v>2010</v>
      </c>
      <c r="B6338" s="1" t="s">
        <v>829</v>
      </c>
      <c r="C6338" s="2" t="s">
        <v>830</v>
      </c>
      <c r="D6338" s="2">
        <v>926</v>
      </c>
      <c r="E6338" s="2">
        <v>21349.4</v>
      </c>
      <c r="F6338" s="2">
        <v>2137.1</v>
      </c>
      <c r="G6338" s="2">
        <v>5988.4</v>
      </c>
      <c r="H6338" s="2">
        <v>15361</v>
      </c>
      <c r="I6338" s="2">
        <v>84.7</v>
      </c>
      <c r="J6338" s="2">
        <v>12.5</v>
      </c>
      <c r="K6338" s="2">
        <v>0</v>
      </c>
      <c r="L6338" s="2">
        <v>1164.5999999999999</v>
      </c>
      <c r="M6338" s="2">
        <v>131.5</v>
      </c>
      <c r="N6338" s="2">
        <v>1035.5999999999999</v>
      </c>
      <c r="O6338" s="2">
        <v>352030</v>
      </c>
      <c r="P6338" s="3"/>
      <c r="Q6338" s="3"/>
    </row>
    <row r="6339" spans="1:17" x14ac:dyDescent="0.2">
      <c r="A6339" s="5">
        <v>2011</v>
      </c>
      <c r="B6339" s="4" t="s">
        <v>829</v>
      </c>
      <c r="C6339" s="5" t="s">
        <v>830</v>
      </c>
      <c r="D6339" s="5">
        <v>1020.6</v>
      </c>
      <c r="E6339" s="5">
        <v>26833.7</v>
      </c>
      <c r="F6339" s="5">
        <v>6128</v>
      </c>
      <c r="G6339" s="5">
        <v>11795.6</v>
      </c>
      <c r="H6339" s="5">
        <v>15038.1</v>
      </c>
      <c r="I6339" s="5">
        <v>175.3</v>
      </c>
      <c r="J6339" s="5">
        <v>26.9</v>
      </c>
      <c r="K6339" s="5">
        <v>0</v>
      </c>
      <c r="L6339" s="5">
        <v>1126.5999999999999</v>
      </c>
      <c r="M6339" s="5">
        <v>107</v>
      </c>
      <c r="N6339" s="5">
        <v>1329.9</v>
      </c>
      <c r="O6339" s="5">
        <v>352030</v>
      </c>
      <c r="P6339" s="3"/>
      <c r="Q6339" s="3"/>
    </row>
    <row r="6340" spans="1:17" x14ac:dyDescent="0.2">
      <c r="A6340" s="2">
        <v>2012</v>
      </c>
      <c r="B6340" s="1" t="s">
        <v>829</v>
      </c>
      <c r="C6340" s="2" t="s">
        <v>830</v>
      </c>
      <c r="D6340" s="2">
        <v>855.3</v>
      </c>
      <c r="E6340" s="2">
        <v>27444.6</v>
      </c>
      <c r="F6340" s="2">
        <v>7074.3</v>
      </c>
      <c r="G6340" s="2">
        <v>11979.9</v>
      </c>
      <c r="H6340" s="2">
        <v>15464.7</v>
      </c>
      <c r="I6340" s="2">
        <v>241.6</v>
      </c>
      <c r="J6340" s="2">
        <v>25.2</v>
      </c>
      <c r="K6340" s="2">
        <v>0</v>
      </c>
      <c r="L6340" s="2">
        <v>1269.4000000000001</v>
      </c>
      <c r="M6340" s="2">
        <v>11</v>
      </c>
      <c r="N6340" s="2">
        <v>1177.9000000000001</v>
      </c>
      <c r="O6340" s="2">
        <v>352030</v>
      </c>
      <c r="P6340" s="3"/>
      <c r="Q6340" s="3"/>
    </row>
    <row r="6341" spans="1:17" x14ac:dyDescent="0.2">
      <c r="A6341" s="5">
        <v>2013</v>
      </c>
      <c r="B6341" s="4" t="s">
        <v>829</v>
      </c>
      <c r="C6341" s="5" t="s">
        <v>830</v>
      </c>
      <c r="D6341" s="5">
        <v>5879.5</v>
      </c>
      <c r="E6341" s="5">
        <v>31863.4</v>
      </c>
      <c r="F6341" s="5">
        <v>10237.299999999999</v>
      </c>
      <c r="G6341" s="5">
        <v>15007.3</v>
      </c>
      <c r="H6341" s="5">
        <v>16856.099999999999</v>
      </c>
      <c r="I6341" s="5">
        <v>262.10000000000002</v>
      </c>
      <c r="J6341" s="5">
        <v>28</v>
      </c>
      <c r="K6341" s="5">
        <v>0</v>
      </c>
      <c r="L6341" s="5">
        <v>1319.5</v>
      </c>
      <c r="M6341" s="5">
        <v>40.4</v>
      </c>
      <c r="N6341" s="5">
        <v>1273.3</v>
      </c>
      <c r="O6341" s="5">
        <v>352030</v>
      </c>
      <c r="P6341" s="3"/>
      <c r="Q6341" s="3"/>
    </row>
    <row r="6342" spans="1:17" x14ac:dyDescent="0.2">
      <c r="A6342" s="2">
        <v>2014</v>
      </c>
      <c r="B6342" s="1" t="s">
        <v>829</v>
      </c>
      <c r="C6342" s="2" t="s">
        <v>830</v>
      </c>
      <c r="D6342" s="2">
        <v>1352</v>
      </c>
      <c r="E6342" s="2">
        <v>42852.1</v>
      </c>
      <c r="F6342" s="2">
        <v>14564</v>
      </c>
      <c r="G6342" s="2">
        <v>22304</v>
      </c>
      <c r="H6342" s="2">
        <v>20548.099999999999</v>
      </c>
      <c r="I6342" s="2">
        <v>479.9</v>
      </c>
      <c r="J6342" s="2">
        <v>47.7</v>
      </c>
      <c r="K6342" s="2">
        <v>0</v>
      </c>
      <c r="L6342" s="2">
        <v>2087.1999999999998</v>
      </c>
      <c r="M6342" s="2">
        <v>191.7</v>
      </c>
      <c r="N6342" s="2">
        <v>1894.4</v>
      </c>
      <c r="O6342" s="2">
        <v>352030</v>
      </c>
      <c r="P6342" s="3"/>
      <c r="Q6342" s="3"/>
    </row>
    <row r="6343" spans="1:17" x14ac:dyDescent="0.2">
      <c r="A6343" s="5">
        <v>2015</v>
      </c>
      <c r="B6343" s="4" t="s">
        <v>829</v>
      </c>
      <c r="C6343" s="5" t="s">
        <v>830</v>
      </c>
      <c r="D6343" s="5">
        <v>454.1</v>
      </c>
      <c r="E6343" s="5">
        <v>40889</v>
      </c>
      <c r="F6343" s="5">
        <v>12477.1</v>
      </c>
      <c r="G6343" s="5">
        <v>19538.8</v>
      </c>
      <c r="H6343" s="5">
        <v>21350.2</v>
      </c>
      <c r="I6343" s="5">
        <v>414.9</v>
      </c>
      <c r="J6343" s="5">
        <v>30.6</v>
      </c>
      <c r="K6343" s="5">
        <v>0</v>
      </c>
      <c r="L6343" s="5">
        <v>1936.4</v>
      </c>
      <c r="M6343" s="5">
        <v>-43.9</v>
      </c>
      <c r="N6343" s="5">
        <v>1975.4</v>
      </c>
      <c r="O6343" s="5">
        <v>352030</v>
      </c>
      <c r="P6343" s="3"/>
      <c r="Q6343" s="3"/>
    </row>
    <row r="6344" spans="1:17" x14ac:dyDescent="0.2">
      <c r="A6344" s="2">
        <v>2016</v>
      </c>
      <c r="B6344" s="1" t="s">
        <v>829</v>
      </c>
      <c r="C6344" s="2" t="s">
        <v>830</v>
      </c>
      <c r="D6344" s="2">
        <v>806.2</v>
      </c>
      <c r="E6344" s="2">
        <v>45907.5</v>
      </c>
      <c r="F6344" s="2">
        <v>15674.6</v>
      </c>
      <c r="G6344" s="2">
        <v>24368.2</v>
      </c>
      <c r="H6344" s="2">
        <v>21539.3</v>
      </c>
      <c r="I6344" s="2">
        <v>469.6</v>
      </c>
      <c r="J6344" s="2">
        <v>48.4</v>
      </c>
      <c r="K6344" s="2">
        <v>0</v>
      </c>
      <c r="L6344" s="2">
        <v>2023.9</v>
      </c>
      <c r="M6344" s="2">
        <v>-1.4</v>
      </c>
      <c r="N6344" s="2">
        <v>2021.8</v>
      </c>
      <c r="O6344" s="2">
        <v>352030</v>
      </c>
      <c r="P6344" s="3"/>
      <c r="Q6344" s="3"/>
    </row>
    <row r="6345" spans="1:17" x14ac:dyDescent="0.2">
      <c r="A6345" s="5">
        <v>2017</v>
      </c>
      <c r="B6345" s="4" t="s">
        <v>829</v>
      </c>
      <c r="C6345" s="5" t="s">
        <v>830</v>
      </c>
      <c r="D6345" s="5">
        <v>1361</v>
      </c>
      <c r="E6345" s="5">
        <v>56669</v>
      </c>
      <c r="F6345" s="5">
        <v>20048</v>
      </c>
      <c r="G6345" s="5">
        <v>31256</v>
      </c>
      <c r="H6345" s="5">
        <v>25413</v>
      </c>
      <c r="I6345" s="5">
        <v>592</v>
      </c>
      <c r="J6345" s="5">
        <v>81</v>
      </c>
      <c r="K6345" s="5">
        <v>0</v>
      </c>
      <c r="L6345" s="5">
        <v>2429</v>
      </c>
      <c r="M6345" s="5">
        <v>201</v>
      </c>
      <c r="N6345" s="5">
        <v>2225</v>
      </c>
      <c r="O6345" s="5">
        <v>352030</v>
      </c>
      <c r="P6345" s="3"/>
      <c r="Q6345" s="3"/>
    </row>
    <row r="6346" spans="1:17" x14ac:dyDescent="0.2">
      <c r="A6346" s="2">
        <v>2018</v>
      </c>
      <c r="B6346" s="1" t="s">
        <v>829</v>
      </c>
      <c r="C6346" s="2" t="s">
        <v>830</v>
      </c>
      <c r="D6346" s="2">
        <v>2117</v>
      </c>
      <c r="E6346" s="2">
        <v>56232</v>
      </c>
      <c r="F6346" s="2">
        <v>18297</v>
      </c>
      <c r="G6346" s="2">
        <v>28646</v>
      </c>
      <c r="H6346" s="2">
        <v>27586</v>
      </c>
      <c r="I6346" s="2">
        <v>667</v>
      </c>
      <c r="J6346" s="2">
        <v>137</v>
      </c>
      <c r="K6346" s="2">
        <v>0</v>
      </c>
      <c r="L6346" s="2">
        <v>3262</v>
      </c>
      <c r="M6346" s="2">
        <v>324</v>
      </c>
      <c r="N6346" s="2">
        <v>2938</v>
      </c>
      <c r="O6346" s="2">
        <v>352030</v>
      </c>
      <c r="P6346" s="3"/>
      <c r="Q6346" s="3"/>
    </row>
    <row r="6347" spans="1:17" x14ac:dyDescent="0.2">
      <c r="A6347" s="5">
        <v>2019</v>
      </c>
      <c r="B6347" s="4" t="s">
        <v>829</v>
      </c>
      <c r="C6347" s="5" t="s">
        <v>830</v>
      </c>
      <c r="D6347" s="5">
        <v>2420</v>
      </c>
      <c r="E6347" s="5">
        <v>58381</v>
      </c>
      <c r="F6347" s="5">
        <v>18490</v>
      </c>
      <c r="G6347" s="5">
        <v>28706</v>
      </c>
      <c r="H6347" s="5">
        <v>29675</v>
      </c>
      <c r="I6347" s="5">
        <v>676</v>
      </c>
      <c r="J6347" s="5">
        <v>224</v>
      </c>
      <c r="K6347" s="5">
        <v>0</v>
      </c>
      <c r="L6347" s="5">
        <v>4070</v>
      </c>
      <c r="M6347" s="5">
        <v>374</v>
      </c>
      <c r="N6347" s="5">
        <v>3696</v>
      </c>
      <c r="O6347" s="5">
        <v>352030</v>
      </c>
      <c r="P6347" s="3"/>
      <c r="Q6347" s="3"/>
    </row>
    <row r="6348" spans="1:17" x14ac:dyDescent="0.2">
      <c r="A6348" s="2">
        <v>2004</v>
      </c>
      <c r="B6348" s="1" t="s">
        <v>831</v>
      </c>
      <c r="C6348" s="2" t="s">
        <v>832</v>
      </c>
      <c r="D6348" s="2">
        <v>434.44299999999998</v>
      </c>
      <c r="E6348" s="2">
        <v>1028.6579999999999</v>
      </c>
      <c r="F6348" s="2">
        <v>3.5350000000000001</v>
      </c>
      <c r="G6348" s="2">
        <v>206.17400000000001</v>
      </c>
      <c r="H6348" s="2">
        <v>782.28599999999994</v>
      </c>
      <c r="I6348" s="2">
        <v>0.80800000000000005</v>
      </c>
      <c r="J6348" s="2">
        <v>4</v>
      </c>
      <c r="K6348" s="2">
        <v>18.042999999999999</v>
      </c>
      <c r="L6348" s="2">
        <v>447.65699999999998</v>
      </c>
      <c r="M6348" s="2">
        <v>167.86600000000001</v>
      </c>
      <c r="N6348" s="2">
        <v>261.74799999999999</v>
      </c>
      <c r="O6348" s="2">
        <v>252030</v>
      </c>
      <c r="P6348" s="3"/>
      <c r="Q6348" s="3"/>
    </row>
    <row r="6349" spans="1:17" x14ac:dyDescent="0.2">
      <c r="A6349" s="5">
        <v>2005</v>
      </c>
      <c r="B6349" s="4" t="s">
        <v>831</v>
      </c>
      <c r="C6349" s="5" t="s">
        <v>832</v>
      </c>
      <c r="D6349" s="5">
        <v>383.05099999999999</v>
      </c>
      <c r="E6349" s="5">
        <v>1347.1320000000001</v>
      </c>
      <c r="F6349" s="5">
        <v>3.42</v>
      </c>
      <c r="G6349" s="5">
        <v>314.35599999999999</v>
      </c>
      <c r="H6349" s="5">
        <v>1032.7760000000001</v>
      </c>
      <c r="I6349" s="5">
        <v>1.22</v>
      </c>
      <c r="J6349" s="5">
        <v>16.98</v>
      </c>
      <c r="K6349" s="5">
        <v>13.641</v>
      </c>
      <c r="L6349" s="5">
        <v>637.57000000000005</v>
      </c>
      <c r="M6349" s="5">
        <v>235.27699999999999</v>
      </c>
      <c r="N6349" s="5">
        <v>388.65199999999999</v>
      </c>
      <c r="O6349" s="5">
        <v>252030</v>
      </c>
      <c r="P6349" s="3"/>
      <c r="Q6349" s="3"/>
    </row>
    <row r="6350" spans="1:17" x14ac:dyDescent="0.2">
      <c r="A6350" s="2">
        <v>2006</v>
      </c>
      <c r="B6350" s="1" t="s">
        <v>831</v>
      </c>
      <c r="C6350" s="2" t="s">
        <v>832</v>
      </c>
      <c r="D6350" s="2">
        <v>537.56500000000005</v>
      </c>
      <c r="E6350" s="2">
        <v>1626.52</v>
      </c>
      <c r="F6350" s="2">
        <v>3.27</v>
      </c>
      <c r="G6350" s="2">
        <v>437.786</v>
      </c>
      <c r="H6350" s="2">
        <v>1188.7339999999999</v>
      </c>
      <c r="I6350" s="2"/>
      <c r="J6350" s="2"/>
      <c r="K6350" s="2">
        <v>0</v>
      </c>
      <c r="L6350" s="2">
        <v>797.22699999999998</v>
      </c>
      <c r="M6350" s="2">
        <v>302.95</v>
      </c>
      <c r="N6350" s="2">
        <v>494.27699999999999</v>
      </c>
      <c r="O6350" s="2">
        <v>252030</v>
      </c>
      <c r="P6350" s="3"/>
      <c r="Q6350" s="3"/>
    </row>
    <row r="6351" spans="1:17" x14ac:dyDescent="0.2">
      <c r="A6351" s="5">
        <v>2007</v>
      </c>
      <c r="B6351" s="4" t="s">
        <v>831</v>
      </c>
      <c r="C6351" s="5" t="s">
        <v>832</v>
      </c>
      <c r="D6351" s="5">
        <v>1185.816</v>
      </c>
      <c r="E6351" s="5">
        <v>2449.5120000000002</v>
      </c>
      <c r="F6351" s="5">
        <v>3.1</v>
      </c>
      <c r="G6351" s="5">
        <v>539.15800000000002</v>
      </c>
      <c r="H6351" s="5">
        <v>1910.354</v>
      </c>
      <c r="I6351" s="5"/>
      <c r="J6351" s="5"/>
      <c r="K6351" s="5">
        <v>0</v>
      </c>
      <c r="L6351" s="5">
        <v>1034.67</v>
      </c>
      <c r="M6351" s="5">
        <v>398.14100000000002</v>
      </c>
      <c r="N6351" s="5">
        <v>663.66499999999996</v>
      </c>
      <c r="O6351" s="5">
        <v>252030</v>
      </c>
      <c r="P6351" s="3"/>
      <c r="Q6351" s="3"/>
    </row>
    <row r="6352" spans="1:17" x14ac:dyDescent="0.2">
      <c r="A6352" s="2">
        <v>2008</v>
      </c>
      <c r="B6352" s="1" t="s">
        <v>831</v>
      </c>
      <c r="C6352" s="2" t="s">
        <v>832</v>
      </c>
      <c r="D6352" s="2">
        <v>698.90499999999997</v>
      </c>
      <c r="E6352" s="2">
        <v>2273.8440000000001</v>
      </c>
      <c r="F6352" s="2">
        <v>2.8650000000000002</v>
      </c>
      <c r="G6352" s="2">
        <v>758.024</v>
      </c>
      <c r="H6352" s="2">
        <v>1515.82</v>
      </c>
      <c r="I6352" s="2"/>
      <c r="J6352" s="2"/>
      <c r="K6352" s="2">
        <v>0</v>
      </c>
      <c r="L6352" s="2">
        <v>1194.9490000000001</v>
      </c>
      <c r="M6352" s="2">
        <v>411.91</v>
      </c>
      <c r="N6352" s="2">
        <v>783.05499999999995</v>
      </c>
      <c r="O6352" s="2">
        <v>252030</v>
      </c>
      <c r="P6352" s="3"/>
      <c r="Q6352" s="3"/>
    </row>
    <row r="6353" spans="1:17" x14ac:dyDescent="0.2">
      <c r="A6353" s="5">
        <v>2009</v>
      </c>
      <c r="B6353" s="4" t="s">
        <v>831</v>
      </c>
      <c r="C6353" s="5" t="s">
        <v>832</v>
      </c>
      <c r="D6353" s="5">
        <v>800.36199999999997</v>
      </c>
      <c r="E6353" s="5">
        <v>2564.3359999999998</v>
      </c>
      <c r="F6353" s="5">
        <v>25.58</v>
      </c>
      <c r="G6353" s="5">
        <v>868.29399999999998</v>
      </c>
      <c r="H6353" s="5">
        <v>1696.0419999999999</v>
      </c>
      <c r="I6353" s="5"/>
      <c r="J6353" s="5"/>
      <c r="K6353" s="5">
        <v>0</v>
      </c>
      <c r="L6353" s="5">
        <v>977.08100000000002</v>
      </c>
      <c r="M6353" s="5">
        <v>353.71199999999999</v>
      </c>
      <c r="N6353" s="5">
        <v>623.36900000000003</v>
      </c>
      <c r="O6353" s="5">
        <v>252030</v>
      </c>
      <c r="P6353" s="3"/>
      <c r="Q6353" s="3"/>
    </row>
    <row r="6354" spans="1:17" x14ac:dyDescent="0.2">
      <c r="A6354" s="2">
        <v>2010</v>
      </c>
      <c r="B6354" s="1" t="s">
        <v>831</v>
      </c>
      <c r="C6354" s="2" t="s">
        <v>832</v>
      </c>
      <c r="D6354" s="2">
        <v>696.39800000000002</v>
      </c>
      <c r="E6354" s="2">
        <v>2467.1149999999998</v>
      </c>
      <c r="F6354" s="2">
        <v>24.901</v>
      </c>
      <c r="G6354" s="2">
        <v>961.822</v>
      </c>
      <c r="H6354" s="2">
        <v>1505.2929999999999</v>
      </c>
      <c r="I6354" s="2"/>
      <c r="J6354" s="2"/>
      <c r="K6354" s="2">
        <v>0</v>
      </c>
      <c r="L6354" s="2">
        <v>1151.9280000000001</v>
      </c>
      <c r="M6354" s="2">
        <v>416.988</v>
      </c>
      <c r="N6354" s="2">
        <v>734.94</v>
      </c>
      <c r="O6354" s="2">
        <v>252030</v>
      </c>
      <c r="P6354" s="3"/>
      <c r="Q6354" s="3"/>
    </row>
    <row r="6355" spans="1:17" x14ac:dyDescent="0.2">
      <c r="A6355" s="5">
        <v>2011</v>
      </c>
      <c r="B6355" s="4" t="s">
        <v>831</v>
      </c>
      <c r="C6355" s="5" t="s">
        <v>832</v>
      </c>
      <c r="D6355" s="5">
        <v>702.03800000000001</v>
      </c>
      <c r="E6355" s="5">
        <v>2635.116</v>
      </c>
      <c r="F6355" s="5">
        <v>24.155000000000001</v>
      </c>
      <c r="G6355" s="5">
        <v>1022.547</v>
      </c>
      <c r="H6355" s="5">
        <v>1612.569</v>
      </c>
      <c r="I6355" s="5"/>
      <c r="J6355" s="5"/>
      <c r="K6355" s="5">
        <v>0</v>
      </c>
      <c r="L6355" s="5">
        <v>1301.2190000000001</v>
      </c>
      <c r="M6355" s="5">
        <v>420.41899999999998</v>
      </c>
      <c r="N6355" s="5">
        <v>880.8</v>
      </c>
      <c r="O6355" s="5">
        <v>252030</v>
      </c>
      <c r="P6355" s="3"/>
      <c r="Q6355" s="3"/>
    </row>
    <row r="6356" spans="1:17" x14ac:dyDescent="0.2">
      <c r="A6356" s="2">
        <v>2012</v>
      </c>
      <c r="B6356" s="1" t="s">
        <v>831</v>
      </c>
      <c r="C6356" s="2" t="s">
        <v>832</v>
      </c>
      <c r="D6356" s="2">
        <v>917.21500000000003</v>
      </c>
      <c r="E6356" s="2">
        <v>3104.3209999999999</v>
      </c>
      <c r="F6356" s="2">
        <v>23.36</v>
      </c>
      <c r="G6356" s="2">
        <v>1111.3900000000001</v>
      </c>
      <c r="H6356" s="2">
        <v>1992.931</v>
      </c>
      <c r="I6356" s="2"/>
      <c r="J6356" s="2"/>
      <c r="K6356" s="2">
        <v>0</v>
      </c>
      <c r="L6356" s="2">
        <v>1505.663</v>
      </c>
      <c r="M6356" s="2">
        <v>466.75299999999999</v>
      </c>
      <c r="N6356" s="2">
        <v>1038.9100000000001</v>
      </c>
      <c r="O6356" s="2">
        <v>252030</v>
      </c>
      <c r="P6356" s="3"/>
      <c r="Q6356" s="3"/>
    </row>
    <row r="6357" spans="1:17" x14ac:dyDescent="0.2">
      <c r="A6357" s="5">
        <v>2013</v>
      </c>
      <c r="B6357" s="4" t="s">
        <v>831</v>
      </c>
      <c r="C6357" s="5" t="s">
        <v>832</v>
      </c>
      <c r="D6357" s="5">
        <v>1134.8910000000001</v>
      </c>
      <c r="E6357" s="5">
        <v>3531.8969999999999</v>
      </c>
      <c r="F6357" s="5">
        <v>0.98499999999999999</v>
      </c>
      <c r="G6357" s="5">
        <v>1122.739</v>
      </c>
      <c r="H6357" s="5">
        <v>2409.1579999999999</v>
      </c>
      <c r="I6357" s="5"/>
      <c r="J6357" s="5">
        <v>2.3690000000000002</v>
      </c>
      <c r="K6357" s="5">
        <v>0</v>
      </c>
      <c r="L6357" s="5">
        <v>1520.5260000000001</v>
      </c>
      <c r="M6357" s="5">
        <v>486.10599999999999</v>
      </c>
      <c r="N6357" s="5">
        <v>1034.42</v>
      </c>
      <c r="O6357" s="5">
        <v>252030</v>
      </c>
      <c r="P6357" s="3"/>
      <c r="Q6357" s="3"/>
    </row>
    <row r="6358" spans="1:17" x14ac:dyDescent="0.2">
      <c r="A6358" s="2">
        <v>2014</v>
      </c>
      <c r="B6358" s="1" t="s">
        <v>831</v>
      </c>
      <c r="C6358" s="2" t="s">
        <v>832</v>
      </c>
      <c r="D6358" s="2">
        <v>868.62599999999998</v>
      </c>
      <c r="E6358" s="2">
        <v>3663.1309999999999</v>
      </c>
      <c r="F6358" s="2">
        <v>140.48500000000001</v>
      </c>
      <c r="G6358" s="2">
        <v>1242.4780000000001</v>
      </c>
      <c r="H6358" s="2">
        <v>2420.6529999999998</v>
      </c>
      <c r="I6358" s="2"/>
      <c r="J6358" s="2">
        <v>2.181</v>
      </c>
      <c r="K6358" s="2">
        <v>0</v>
      </c>
      <c r="L6358" s="2">
        <v>1122.2550000000001</v>
      </c>
      <c r="M6358" s="2">
        <v>340.91899999999998</v>
      </c>
      <c r="N6358" s="2">
        <v>781.33600000000001</v>
      </c>
      <c r="O6358" s="2">
        <v>252030</v>
      </c>
      <c r="P6358" s="3"/>
      <c r="Q6358" s="3"/>
    </row>
    <row r="6359" spans="1:17" x14ac:dyDescent="0.2">
      <c r="A6359" s="5">
        <v>2015</v>
      </c>
      <c r="B6359" s="4" t="s">
        <v>831</v>
      </c>
      <c r="C6359" s="5" t="s">
        <v>832</v>
      </c>
      <c r="D6359" s="5">
        <v>1525.8</v>
      </c>
      <c r="E6359" s="5">
        <v>4666.8999999999996</v>
      </c>
      <c r="F6359" s="5">
        <v>890.4</v>
      </c>
      <c r="G6359" s="5">
        <v>2177</v>
      </c>
      <c r="H6359" s="5">
        <v>2489.9</v>
      </c>
      <c r="I6359" s="5">
        <v>11.9</v>
      </c>
      <c r="J6359" s="5">
        <v>5.5</v>
      </c>
      <c r="K6359" s="5">
        <v>0</v>
      </c>
      <c r="L6359" s="5">
        <v>611.6</v>
      </c>
      <c r="M6359" s="5">
        <v>209.2</v>
      </c>
      <c r="N6359" s="5">
        <v>402.4</v>
      </c>
      <c r="O6359" s="5">
        <v>252030</v>
      </c>
      <c r="P6359" s="3"/>
      <c r="Q6359" s="3"/>
    </row>
    <row r="6360" spans="1:17" x14ac:dyDescent="0.2">
      <c r="A6360" s="2">
        <v>2016</v>
      </c>
      <c r="B6360" s="1" t="s">
        <v>831</v>
      </c>
      <c r="C6360" s="2" t="s">
        <v>832</v>
      </c>
      <c r="D6360" s="2">
        <v>1319.4</v>
      </c>
      <c r="E6360" s="2">
        <v>4892.7</v>
      </c>
      <c r="F6360" s="2">
        <v>876.2</v>
      </c>
      <c r="G6360" s="2">
        <v>2209.8000000000002</v>
      </c>
      <c r="H6360" s="2">
        <v>2682.9</v>
      </c>
      <c r="I6360" s="2">
        <v>32.9</v>
      </c>
      <c r="J6360" s="2">
        <v>6</v>
      </c>
      <c r="K6360" s="2">
        <v>0</v>
      </c>
      <c r="L6360" s="2">
        <v>626.6</v>
      </c>
      <c r="M6360" s="2">
        <v>166.1</v>
      </c>
      <c r="N6360" s="2">
        <v>460.5</v>
      </c>
      <c r="O6360" s="2">
        <v>252030</v>
      </c>
      <c r="P6360" s="3"/>
      <c r="Q6360" s="3"/>
    </row>
    <row r="6361" spans="1:17" x14ac:dyDescent="0.2">
      <c r="A6361" s="5">
        <v>2017</v>
      </c>
      <c r="B6361" s="4" t="s">
        <v>831</v>
      </c>
      <c r="C6361" s="5" t="s">
        <v>832</v>
      </c>
      <c r="D6361" s="5">
        <v>3083.6</v>
      </c>
      <c r="E6361" s="5">
        <v>5831.6</v>
      </c>
      <c r="F6361" s="5">
        <v>1579.5</v>
      </c>
      <c r="G6361" s="5">
        <v>2829.7</v>
      </c>
      <c r="H6361" s="5">
        <v>3001.9</v>
      </c>
      <c r="I6361" s="5">
        <v>17.3</v>
      </c>
      <c r="J6361" s="5"/>
      <c r="K6361" s="5">
        <v>0</v>
      </c>
      <c r="L6361" s="5">
        <v>759</v>
      </c>
      <c r="M6361" s="5">
        <v>168</v>
      </c>
      <c r="N6361" s="5">
        <v>591</v>
      </c>
      <c r="O6361" s="5">
        <v>252030</v>
      </c>
      <c r="P6361" s="3"/>
      <c r="Q6361" s="3"/>
    </row>
    <row r="6362" spans="1:17" x14ac:dyDescent="0.2">
      <c r="A6362" s="2">
        <v>2018</v>
      </c>
      <c r="B6362" s="1" t="s">
        <v>831</v>
      </c>
      <c r="C6362" s="2" t="s">
        <v>832</v>
      </c>
      <c r="D6362" s="2">
        <v>1250</v>
      </c>
      <c r="E6362" s="2">
        <v>6678.3</v>
      </c>
      <c r="F6362" s="2">
        <v>1600.6</v>
      </c>
      <c r="G6362" s="2">
        <v>3433.7</v>
      </c>
      <c r="H6362" s="2">
        <v>3244.6</v>
      </c>
      <c r="I6362" s="2">
        <v>86.3</v>
      </c>
      <c r="J6362" s="2">
        <v>12.3</v>
      </c>
      <c r="K6362" s="2">
        <v>0</v>
      </c>
      <c r="L6362" s="2">
        <v>596.79999999999995</v>
      </c>
      <c r="M6362" s="2">
        <v>199.3</v>
      </c>
      <c r="N6362" s="2">
        <v>397.5</v>
      </c>
      <c r="O6362" s="2">
        <v>252030</v>
      </c>
      <c r="P6362" s="3"/>
      <c r="Q6362" s="3"/>
    </row>
    <row r="6363" spans="1:17" x14ac:dyDescent="0.2">
      <c r="A6363" s="5">
        <v>2019</v>
      </c>
      <c r="B6363" s="4" t="s">
        <v>831</v>
      </c>
      <c r="C6363" s="5" t="s">
        <v>832</v>
      </c>
      <c r="D6363" s="5">
        <v>1233.8</v>
      </c>
      <c r="E6363" s="5">
        <v>6877.3</v>
      </c>
      <c r="F6363" s="5">
        <v>1602.7</v>
      </c>
      <c r="G6363" s="5">
        <v>3363.9</v>
      </c>
      <c r="H6363" s="5">
        <v>3513.4</v>
      </c>
      <c r="I6363" s="5">
        <v>66.900000000000006</v>
      </c>
      <c r="J6363" s="5">
        <v>19</v>
      </c>
      <c r="K6363" s="5">
        <v>0</v>
      </c>
      <c r="L6363" s="5">
        <v>766.2</v>
      </c>
      <c r="M6363" s="5">
        <v>122.8</v>
      </c>
      <c r="N6363" s="5">
        <v>643.4</v>
      </c>
      <c r="O6363" s="5">
        <v>252030</v>
      </c>
      <c r="P6363" s="3"/>
      <c r="Q6363" s="3"/>
    </row>
    <row r="6364" spans="1:17" x14ac:dyDescent="0.2">
      <c r="A6364" s="2">
        <v>2010</v>
      </c>
      <c r="B6364" s="1" t="s">
        <v>833</v>
      </c>
      <c r="C6364" s="2" t="s">
        <v>834</v>
      </c>
      <c r="D6364" s="2">
        <v>113.43</v>
      </c>
      <c r="E6364" s="2">
        <v>722.88900000000001</v>
      </c>
      <c r="F6364" s="2">
        <v>0</v>
      </c>
      <c r="G6364" s="2">
        <v>183.25700000000001</v>
      </c>
      <c r="H6364" s="2">
        <v>539.63199999999995</v>
      </c>
      <c r="I6364" s="2">
        <v>0.24099999999999999</v>
      </c>
      <c r="J6364" s="2"/>
      <c r="K6364" s="2">
        <v>0.17799999999999999</v>
      </c>
      <c r="L6364" s="2">
        <v>224.41499999999999</v>
      </c>
      <c r="M6364" s="2">
        <v>85.460999999999999</v>
      </c>
      <c r="N6364" s="2">
        <v>138.77600000000001</v>
      </c>
      <c r="O6364" s="2">
        <v>502030</v>
      </c>
      <c r="P6364" s="3"/>
      <c r="Q6364" s="3"/>
    </row>
    <row r="6365" spans="1:17" x14ac:dyDescent="0.2">
      <c r="A6365" s="5">
        <v>2011</v>
      </c>
      <c r="B6365" s="4" t="s">
        <v>833</v>
      </c>
      <c r="C6365" s="5" t="s">
        <v>834</v>
      </c>
      <c r="D6365" s="5">
        <v>183.53200000000001</v>
      </c>
      <c r="E6365" s="5">
        <v>835.88599999999997</v>
      </c>
      <c r="F6365" s="5">
        <v>400</v>
      </c>
      <c r="G6365" s="5">
        <v>542.34900000000005</v>
      </c>
      <c r="H6365" s="5">
        <v>293.53699999999998</v>
      </c>
      <c r="I6365" s="5">
        <v>0.153</v>
      </c>
      <c r="J6365" s="5"/>
      <c r="K6365" s="5">
        <v>0.114</v>
      </c>
      <c r="L6365" s="5">
        <v>271.89400000000001</v>
      </c>
      <c r="M6365" s="5">
        <v>94.102999999999994</v>
      </c>
      <c r="N6365" s="5">
        <v>177.67699999999999</v>
      </c>
      <c r="O6365" s="5">
        <v>502030</v>
      </c>
      <c r="P6365" s="3"/>
      <c r="Q6365" s="3"/>
    </row>
    <row r="6366" spans="1:17" x14ac:dyDescent="0.2">
      <c r="A6366" s="2">
        <v>2012</v>
      </c>
      <c r="B6366" s="1" t="s">
        <v>833</v>
      </c>
      <c r="C6366" s="2" t="s">
        <v>834</v>
      </c>
      <c r="D6366" s="2">
        <v>486.48500000000001</v>
      </c>
      <c r="E6366" s="2">
        <v>1299.194</v>
      </c>
      <c r="F6366" s="2">
        <v>380</v>
      </c>
      <c r="G6366" s="2">
        <v>572.226</v>
      </c>
      <c r="H6366" s="2">
        <v>726.96799999999996</v>
      </c>
      <c r="I6366" s="2">
        <v>11.381</v>
      </c>
      <c r="J6366" s="2">
        <v>0.51</v>
      </c>
      <c r="K6366" s="2">
        <v>0.51900000000000002</v>
      </c>
      <c r="L6366" s="2">
        <v>281.97500000000002</v>
      </c>
      <c r="M6366" s="2">
        <v>87.387</v>
      </c>
      <c r="N6366" s="2">
        <v>194.06899999999999</v>
      </c>
      <c r="O6366" s="2">
        <v>502030</v>
      </c>
      <c r="P6366" s="3"/>
      <c r="Q6366" s="3"/>
    </row>
    <row r="6367" spans="1:17" x14ac:dyDescent="0.2">
      <c r="A6367" s="5">
        <v>2013</v>
      </c>
      <c r="B6367" s="4" t="s">
        <v>833</v>
      </c>
      <c r="C6367" s="5" t="s">
        <v>834</v>
      </c>
      <c r="D6367" s="5">
        <v>482.36799999999999</v>
      </c>
      <c r="E6367" s="5">
        <v>1473.0139999999999</v>
      </c>
      <c r="F6367" s="5">
        <v>340</v>
      </c>
      <c r="G6367" s="5">
        <v>608.53399999999999</v>
      </c>
      <c r="H6367" s="5">
        <v>864.48</v>
      </c>
      <c r="I6367" s="5">
        <v>10.074</v>
      </c>
      <c r="J6367" s="5">
        <v>1.738</v>
      </c>
      <c r="K6367" s="5">
        <v>0</v>
      </c>
      <c r="L6367" s="5">
        <v>284.702</v>
      </c>
      <c r="M6367" s="5">
        <v>79.259</v>
      </c>
      <c r="N6367" s="5">
        <v>205.44300000000001</v>
      </c>
      <c r="O6367" s="5">
        <v>502030</v>
      </c>
      <c r="P6367" s="3"/>
      <c r="Q6367" s="3"/>
    </row>
    <row r="6368" spans="1:17" x14ac:dyDescent="0.2">
      <c r="A6368" s="2">
        <v>2014</v>
      </c>
      <c r="B6368" s="1" t="s">
        <v>833</v>
      </c>
      <c r="C6368" s="2" t="s">
        <v>834</v>
      </c>
      <c r="D6368" s="2">
        <v>563</v>
      </c>
      <c r="E6368" s="2">
        <v>1959</v>
      </c>
      <c r="F6368" s="2">
        <v>300</v>
      </c>
      <c r="G6368" s="2">
        <v>834</v>
      </c>
      <c r="H6368" s="2">
        <v>1125</v>
      </c>
      <c r="I6368" s="2">
        <v>9</v>
      </c>
      <c r="J6368" s="2">
        <v>1</v>
      </c>
      <c r="K6368" s="2">
        <v>0</v>
      </c>
      <c r="L6368" s="2">
        <v>322</v>
      </c>
      <c r="M6368" s="2">
        <v>96</v>
      </c>
      <c r="N6368" s="2">
        <v>226</v>
      </c>
      <c r="O6368" s="2">
        <v>502030</v>
      </c>
      <c r="P6368" s="3"/>
      <c r="Q6368" s="3"/>
    </row>
    <row r="6369" spans="1:17" x14ac:dyDescent="0.2">
      <c r="A6369" s="5">
        <v>2015</v>
      </c>
      <c r="B6369" s="4" t="s">
        <v>833</v>
      </c>
      <c r="C6369" s="5" t="s">
        <v>834</v>
      </c>
      <c r="D6369" s="5">
        <v>661</v>
      </c>
      <c r="E6369" s="5">
        <v>2128</v>
      </c>
      <c r="F6369" s="5">
        <v>200</v>
      </c>
      <c r="G6369" s="5">
        <v>716</v>
      </c>
      <c r="H6369" s="5">
        <v>1412</v>
      </c>
      <c r="I6369" s="5">
        <v>10</v>
      </c>
      <c r="J6369" s="5">
        <v>1</v>
      </c>
      <c r="K6369" s="5">
        <v>0</v>
      </c>
      <c r="L6369" s="5">
        <v>239</v>
      </c>
      <c r="M6369" s="5">
        <v>41</v>
      </c>
      <c r="N6369" s="5">
        <v>198</v>
      </c>
      <c r="O6369" s="5">
        <v>502030</v>
      </c>
      <c r="P6369" s="3"/>
      <c r="Q6369" s="3"/>
    </row>
    <row r="6370" spans="1:17" x14ac:dyDescent="0.2">
      <c r="A6370" s="2">
        <v>2016</v>
      </c>
      <c r="B6370" s="1" t="s">
        <v>833</v>
      </c>
      <c r="C6370" s="2" t="s">
        <v>834</v>
      </c>
      <c r="D6370" s="2">
        <v>730</v>
      </c>
      <c r="E6370" s="2">
        <v>2238</v>
      </c>
      <c r="F6370" s="2">
        <v>91</v>
      </c>
      <c r="G6370" s="2">
        <v>736</v>
      </c>
      <c r="H6370" s="2">
        <v>1502</v>
      </c>
      <c r="I6370" s="2">
        <v>12</v>
      </c>
      <c r="J6370" s="2">
        <v>1</v>
      </c>
      <c r="K6370" s="2">
        <v>0</v>
      </c>
      <c r="L6370" s="2">
        <v>151</v>
      </c>
      <c r="M6370" s="2">
        <v>31</v>
      </c>
      <c r="N6370" s="2">
        <v>120</v>
      </c>
      <c r="O6370" s="2">
        <v>502030</v>
      </c>
      <c r="P6370" s="3"/>
      <c r="Q6370" s="3"/>
    </row>
    <row r="6371" spans="1:17" x14ac:dyDescent="0.2">
      <c r="A6371" s="5">
        <v>2017</v>
      </c>
      <c r="B6371" s="4" t="s">
        <v>833</v>
      </c>
      <c r="C6371" s="5" t="s">
        <v>834</v>
      </c>
      <c r="D6371" s="5">
        <v>708</v>
      </c>
      <c r="E6371" s="5">
        <v>2272</v>
      </c>
      <c r="F6371" s="5">
        <v>230</v>
      </c>
      <c r="G6371" s="5">
        <v>909</v>
      </c>
      <c r="H6371" s="5">
        <v>1363</v>
      </c>
      <c r="I6371" s="5">
        <v>15</v>
      </c>
      <c r="J6371" s="5">
        <v>1</v>
      </c>
      <c r="K6371" s="5">
        <v>0</v>
      </c>
      <c r="L6371" s="5">
        <v>110</v>
      </c>
      <c r="M6371" s="5">
        <v>129</v>
      </c>
      <c r="N6371" s="5">
        <v>-19</v>
      </c>
      <c r="O6371" s="5">
        <v>502030</v>
      </c>
      <c r="P6371" s="3"/>
      <c r="Q6371" s="3"/>
    </row>
    <row r="6372" spans="1:17" x14ac:dyDescent="0.2">
      <c r="A6372" s="2">
        <v>2018</v>
      </c>
      <c r="B6372" s="1" t="s">
        <v>833</v>
      </c>
      <c r="C6372" s="2" t="s">
        <v>834</v>
      </c>
      <c r="D6372" s="2">
        <v>670</v>
      </c>
      <c r="E6372" s="2">
        <v>2167</v>
      </c>
      <c r="F6372" s="2">
        <v>0</v>
      </c>
      <c r="G6372" s="2">
        <v>696</v>
      </c>
      <c r="H6372" s="2">
        <v>1471</v>
      </c>
      <c r="I6372" s="2">
        <v>12</v>
      </c>
      <c r="J6372" s="2">
        <v>7</v>
      </c>
      <c r="K6372" s="2">
        <v>0</v>
      </c>
      <c r="L6372" s="2">
        <v>173</v>
      </c>
      <c r="M6372" s="2">
        <v>60</v>
      </c>
      <c r="N6372" s="2">
        <v>113</v>
      </c>
      <c r="O6372" s="2">
        <v>502030</v>
      </c>
      <c r="P6372" s="3"/>
      <c r="Q6372" s="3"/>
    </row>
    <row r="6373" spans="1:17" x14ac:dyDescent="0.2">
      <c r="A6373" s="5">
        <v>2019</v>
      </c>
      <c r="B6373" s="4" t="s">
        <v>833</v>
      </c>
      <c r="C6373" s="5" t="s">
        <v>834</v>
      </c>
      <c r="D6373" s="5">
        <v>319</v>
      </c>
      <c r="E6373" s="5">
        <v>1984</v>
      </c>
      <c r="F6373" s="5">
        <v>167</v>
      </c>
      <c r="G6373" s="5">
        <v>823</v>
      </c>
      <c r="H6373" s="5">
        <v>1161</v>
      </c>
      <c r="I6373" s="5">
        <v>7</v>
      </c>
      <c r="J6373" s="5">
        <v>17</v>
      </c>
      <c r="K6373" s="5">
        <v>0</v>
      </c>
      <c r="L6373" s="5">
        <v>194</v>
      </c>
      <c r="M6373" s="5">
        <v>68</v>
      </c>
      <c r="N6373" s="5">
        <v>126</v>
      </c>
      <c r="O6373" s="5">
        <v>502030</v>
      </c>
      <c r="P6373" s="3"/>
      <c r="Q6373" s="3"/>
    </row>
    <row r="6374" spans="1:17" x14ac:dyDescent="0.2">
      <c r="A6374" s="2">
        <v>2004</v>
      </c>
      <c r="B6374" s="1" t="s">
        <v>835</v>
      </c>
      <c r="C6374" s="2" t="s">
        <v>836</v>
      </c>
      <c r="D6374" s="2">
        <v>499.75</v>
      </c>
      <c r="E6374" s="2">
        <v>1928.825</v>
      </c>
      <c r="F6374" s="2">
        <v>0</v>
      </c>
      <c r="G6374" s="2">
        <v>231.52500000000001</v>
      </c>
      <c r="H6374" s="2">
        <v>1697.3</v>
      </c>
      <c r="I6374" s="2">
        <v>0.99199999999999999</v>
      </c>
      <c r="J6374" s="2">
        <v>0</v>
      </c>
      <c r="K6374" s="2">
        <v>0</v>
      </c>
      <c r="L6374" s="2">
        <v>533.78300000000002</v>
      </c>
      <c r="M6374" s="2">
        <v>196.523</v>
      </c>
      <c r="N6374" s="2">
        <v>337.26</v>
      </c>
      <c r="O6374" s="2">
        <v>402030</v>
      </c>
      <c r="P6374" s="3"/>
      <c r="Q6374" s="3"/>
    </row>
    <row r="6375" spans="1:17" x14ac:dyDescent="0.2">
      <c r="A6375" s="5">
        <v>2005</v>
      </c>
      <c r="B6375" s="4" t="s">
        <v>835</v>
      </c>
      <c r="C6375" s="5" t="s">
        <v>836</v>
      </c>
      <c r="D6375" s="5">
        <v>803.58900000000006</v>
      </c>
      <c r="E6375" s="5">
        <v>2310.5459999999998</v>
      </c>
      <c r="F6375" s="5">
        <v>0</v>
      </c>
      <c r="G6375" s="5">
        <v>274.44400000000002</v>
      </c>
      <c r="H6375" s="5">
        <v>2036.1020000000001</v>
      </c>
      <c r="I6375" s="5">
        <v>0.38100000000000001</v>
      </c>
      <c r="J6375" s="5">
        <v>0</v>
      </c>
      <c r="K6375" s="5">
        <v>0</v>
      </c>
      <c r="L6375" s="5">
        <v>679.39099999999996</v>
      </c>
      <c r="M6375" s="5">
        <v>248.46199999999999</v>
      </c>
      <c r="N6375" s="5">
        <v>430.92899999999997</v>
      </c>
      <c r="O6375" s="5">
        <v>402030</v>
      </c>
      <c r="P6375" s="3"/>
      <c r="Q6375" s="3"/>
    </row>
    <row r="6376" spans="1:17" x14ac:dyDescent="0.2">
      <c r="A6376" s="2">
        <v>2006</v>
      </c>
      <c r="B6376" s="1" t="s">
        <v>835</v>
      </c>
      <c r="C6376" s="2" t="s">
        <v>836</v>
      </c>
      <c r="D6376" s="2">
        <v>773</v>
      </c>
      <c r="E6376" s="2">
        <v>2765.3</v>
      </c>
      <c r="F6376" s="2">
        <v>0</v>
      </c>
      <c r="G6376" s="2">
        <v>338.4</v>
      </c>
      <c r="H6376" s="2">
        <v>2426.9</v>
      </c>
      <c r="I6376" s="2">
        <v>0.3</v>
      </c>
      <c r="J6376" s="2">
        <v>0</v>
      </c>
      <c r="K6376" s="2">
        <v>0</v>
      </c>
      <c r="L6376" s="2">
        <v>858.3</v>
      </c>
      <c r="M6376" s="2">
        <v>328.7</v>
      </c>
      <c r="N6376" s="2">
        <v>529.6</v>
      </c>
      <c r="O6376" s="2">
        <v>402030</v>
      </c>
      <c r="P6376" s="3"/>
      <c r="Q6376" s="3"/>
    </row>
    <row r="6377" spans="1:17" x14ac:dyDescent="0.2">
      <c r="A6377" s="5">
        <v>2007</v>
      </c>
      <c r="B6377" s="4" t="s">
        <v>835</v>
      </c>
      <c r="C6377" s="5" t="s">
        <v>836</v>
      </c>
      <c r="D6377" s="5">
        <v>785.1</v>
      </c>
      <c r="E6377" s="5">
        <v>3177.3</v>
      </c>
      <c r="F6377" s="5">
        <v>0</v>
      </c>
      <c r="G6377" s="5">
        <v>400.2</v>
      </c>
      <c r="H6377" s="5">
        <v>2777.1</v>
      </c>
      <c r="I6377" s="5">
        <v>0</v>
      </c>
      <c r="J6377" s="5">
        <v>0</v>
      </c>
      <c r="K6377" s="5">
        <v>0</v>
      </c>
      <c r="L6377" s="5">
        <v>1076.8</v>
      </c>
      <c r="M6377" s="5">
        <v>406.2</v>
      </c>
      <c r="N6377" s="5">
        <v>670.6</v>
      </c>
      <c r="O6377" s="5">
        <v>402030</v>
      </c>
      <c r="P6377" s="3"/>
      <c r="Q6377" s="3"/>
    </row>
    <row r="6378" spans="1:17" x14ac:dyDescent="0.2">
      <c r="A6378" s="2">
        <v>2008</v>
      </c>
      <c r="B6378" s="1" t="s">
        <v>835</v>
      </c>
      <c r="C6378" s="2" t="s">
        <v>836</v>
      </c>
      <c r="D6378" s="2">
        <v>619.1</v>
      </c>
      <c r="E6378" s="2">
        <v>2819.4</v>
      </c>
      <c r="F6378" s="2">
        <v>0</v>
      </c>
      <c r="G6378" s="2">
        <v>330.6</v>
      </c>
      <c r="H6378" s="2">
        <v>2488.8000000000002</v>
      </c>
      <c r="I6378" s="2">
        <v>0</v>
      </c>
      <c r="J6378" s="2">
        <v>0</v>
      </c>
      <c r="K6378" s="2">
        <v>0</v>
      </c>
      <c r="L6378" s="2">
        <v>796.2</v>
      </c>
      <c r="M6378" s="2">
        <v>305.39999999999998</v>
      </c>
      <c r="N6378" s="2">
        <v>490.8</v>
      </c>
      <c r="O6378" s="2">
        <v>402030</v>
      </c>
      <c r="P6378" s="3"/>
      <c r="Q6378" s="3"/>
    </row>
    <row r="6379" spans="1:17" x14ac:dyDescent="0.2">
      <c r="A6379" s="5">
        <v>2009</v>
      </c>
      <c r="B6379" s="4" t="s">
        <v>835</v>
      </c>
      <c r="C6379" s="5" t="s">
        <v>836</v>
      </c>
      <c r="D6379" s="5">
        <v>743.3</v>
      </c>
      <c r="E6379" s="5">
        <v>3210.3</v>
      </c>
      <c r="F6379" s="5">
        <v>0</v>
      </c>
      <c r="G6379" s="5">
        <v>328.1</v>
      </c>
      <c r="H6379" s="5">
        <v>2882.2</v>
      </c>
      <c r="I6379" s="5">
        <v>0</v>
      </c>
      <c r="J6379" s="5">
        <v>0</v>
      </c>
      <c r="K6379" s="5">
        <v>0</v>
      </c>
      <c r="L6379" s="5">
        <v>688.9</v>
      </c>
      <c r="M6379" s="5">
        <v>255.3</v>
      </c>
      <c r="N6379" s="5">
        <v>433.6</v>
      </c>
      <c r="O6379" s="5">
        <v>402030</v>
      </c>
      <c r="P6379" s="3"/>
      <c r="Q6379" s="3"/>
    </row>
    <row r="6380" spans="1:17" x14ac:dyDescent="0.2">
      <c r="A6380" s="2">
        <v>2010</v>
      </c>
      <c r="B6380" s="1" t="s">
        <v>835</v>
      </c>
      <c r="C6380" s="2" t="s">
        <v>836</v>
      </c>
      <c r="D6380" s="2">
        <v>813.1</v>
      </c>
      <c r="E6380" s="2">
        <v>3642</v>
      </c>
      <c r="F6380" s="2">
        <v>0</v>
      </c>
      <c r="G6380" s="2">
        <v>345.5</v>
      </c>
      <c r="H6380" s="2">
        <v>3296.5</v>
      </c>
      <c r="I6380" s="2">
        <v>0</v>
      </c>
      <c r="J6380" s="2">
        <v>0</v>
      </c>
      <c r="K6380" s="2">
        <v>0</v>
      </c>
      <c r="L6380" s="2">
        <v>1070</v>
      </c>
      <c r="M6380" s="2">
        <v>397.8</v>
      </c>
      <c r="N6380" s="2">
        <v>672.2</v>
      </c>
      <c r="O6380" s="2">
        <v>402030</v>
      </c>
      <c r="P6380" s="3"/>
      <c r="Q6380" s="3"/>
    </row>
    <row r="6381" spans="1:17" x14ac:dyDescent="0.2">
      <c r="A6381" s="5">
        <v>2011</v>
      </c>
      <c r="B6381" s="4" t="s">
        <v>835</v>
      </c>
      <c r="C6381" s="5" t="s">
        <v>836</v>
      </c>
      <c r="D6381" s="5">
        <v>897.9</v>
      </c>
      <c r="E6381" s="5">
        <v>3770.3</v>
      </c>
      <c r="F6381" s="5">
        <v>0</v>
      </c>
      <c r="G6381" s="5">
        <v>349.6</v>
      </c>
      <c r="H6381" s="5">
        <v>3420.7</v>
      </c>
      <c r="I6381" s="5">
        <v>0</v>
      </c>
      <c r="J6381" s="5">
        <v>0</v>
      </c>
      <c r="K6381" s="5">
        <v>0</v>
      </c>
      <c r="L6381" s="5">
        <v>1250.5999999999999</v>
      </c>
      <c r="M6381" s="5">
        <v>477.4</v>
      </c>
      <c r="N6381" s="5">
        <v>773.2</v>
      </c>
      <c r="O6381" s="5">
        <v>402030</v>
      </c>
      <c r="P6381" s="3"/>
      <c r="Q6381" s="3"/>
    </row>
    <row r="6382" spans="1:17" x14ac:dyDescent="0.2">
      <c r="A6382" s="2">
        <v>2012</v>
      </c>
      <c r="B6382" s="1" t="s">
        <v>835</v>
      </c>
      <c r="C6382" s="2" t="s">
        <v>836</v>
      </c>
      <c r="D6382" s="2">
        <v>879.1</v>
      </c>
      <c r="E6382" s="2">
        <v>4202.8</v>
      </c>
      <c r="F6382" s="2">
        <v>0</v>
      </c>
      <c r="G6382" s="2">
        <v>356.7</v>
      </c>
      <c r="H6382" s="2">
        <v>3846.1</v>
      </c>
      <c r="I6382" s="2">
        <v>0</v>
      </c>
      <c r="J6382" s="2">
        <v>0</v>
      </c>
      <c r="K6382" s="2">
        <v>0</v>
      </c>
      <c r="L6382" s="2">
        <v>1435.1</v>
      </c>
      <c r="M6382" s="2">
        <v>551.5</v>
      </c>
      <c r="N6382" s="2">
        <v>883.6</v>
      </c>
      <c r="O6382" s="2">
        <v>402030</v>
      </c>
      <c r="P6382" s="3"/>
      <c r="Q6382" s="3"/>
    </row>
    <row r="6383" spans="1:17" x14ac:dyDescent="0.2">
      <c r="A6383" s="5">
        <v>2013</v>
      </c>
      <c r="B6383" s="4" t="s">
        <v>835</v>
      </c>
      <c r="C6383" s="5" t="s">
        <v>836</v>
      </c>
      <c r="D6383" s="5">
        <v>1398</v>
      </c>
      <c r="E6383" s="5">
        <v>5033.1000000000004</v>
      </c>
      <c r="F6383" s="5">
        <v>0</v>
      </c>
      <c r="G6383" s="5">
        <v>215</v>
      </c>
      <c r="H6383" s="5">
        <v>4818.1000000000004</v>
      </c>
      <c r="I6383" s="5">
        <v>0</v>
      </c>
      <c r="J6383" s="5">
        <v>0</v>
      </c>
      <c r="K6383" s="5">
        <v>0</v>
      </c>
      <c r="L6383" s="5">
        <v>1700.4</v>
      </c>
      <c r="M6383" s="5">
        <v>652.70000000000005</v>
      </c>
      <c r="N6383" s="5">
        <v>1047.7</v>
      </c>
      <c r="O6383" s="5">
        <v>402030</v>
      </c>
      <c r="P6383" s="3"/>
      <c r="Q6383" s="3"/>
    </row>
    <row r="6384" spans="1:17" x14ac:dyDescent="0.2">
      <c r="A6384" s="2">
        <v>2014</v>
      </c>
      <c r="B6384" s="1" t="s">
        <v>835</v>
      </c>
      <c r="C6384" s="2" t="s">
        <v>836</v>
      </c>
      <c r="D6384" s="2">
        <v>1506.1</v>
      </c>
      <c r="E6384" s="2">
        <v>5644.4</v>
      </c>
      <c r="F6384" s="2">
        <v>0</v>
      </c>
      <c r="G6384" s="2">
        <v>249.2</v>
      </c>
      <c r="H6384" s="2">
        <v>5395.2</v>
      </c>
      <c r="I6384" s="2">
        <v>0</v>
      </c>
      <c r="J6384" s="2">
        <v>0</v>
      </c>
      <c r="K6384" s="2">
        <v>0</v>
      </c>
      <c r="L6384" s="2">
        <v>2003.1</v>
      </c>
      <c r="M6384" s="2">
        <v>773.5</v>
      </c>
      <c r="N6384" s="2">
        <v>1229.5999999999999</v>
      </c>
      <c r="O6384" s="2">
        <v>402030</v>
      </c>
      <c r="P6384" s="3"/>
      <c r="Q6384" s="3"/>
    </row>
    <row r="6385" spans="1:17" x14ac:dyDescent="0.2">
      <c r="A6385" s="5">
        <v>2015</v>
      </c>
      <c r="B6385" s="4" t="s">
        <v>835</v>
      </c>
      <c r="C6385" s="5" t="s">
        <v>836</v>
      </c>
      <c r="D6385" s="5">
        <v>1172.3</v>
      </c>
      <c r="E6385" s="5">
        <v>5106.8999999999996</v>
      </c>
      <c r="F6385" s="5">
        <v>0</v>
      </c>
      <c r="G6385" s="5">
        <v>344.9</v>
      </c>
      <c r="H6385" s="5">
        <v>4762</v>
      </c>
      <c r="I6385" s="5">
        <v>0</v>
      </c>
      <c r="J6385" s="5">
        <v>0</v>
      </c>
      <c r="K6385" s="5">
        <v>0</v>
      </c>
      <c r="L6385" s="5">
        <v>2002.4</v>
      </c>
      <c r="M6385" s="5">
        <v>779.4</v>
      </c>
      <c r="N6385" s="5">
        <v>1223</v>
      </c>
      <c r="O6385" s="5">
        <v>402030</v>
      </c>
      <c r="P6385" s="3"/>
      <c r="Q6385" s="3"/>
    </row>
    <row r="6386" spans="1:17" x14ac:dyDescent="0.2">
      <c r="A6386" s="2">
        <v>2016</v>
      </c>
      <c r="B6386" s="1" t="s">
        <v>835</v>
      </c>
      <c r="C6386" s="2" t="s">
        <v>836</v>
      </c>
      <c r="D6386" s="2">
        <v>1270.5</v>
      </c>
      <c r="E6386" s="2">
        <v>6225</v>
      </c>
      <c r="F6386" s="2">
        <v>0</v>
      </c>
      <c r="G6386" s="2">
        <v>529.20000000000005</v>
      </c>
      <c r="H6386" s="2">
        <v>5008.6000000000004</v>
      </c>
      <c r="I6386" s="2">
        <v>0</v>
      </c>
      <c r="J6386" s="2">
        <v>0</v>
      </c>
      <c r="K6386" s="2">
        <v>39</v>
      </c>
      <c r="L6386" s="2">
        <v>1960.5</v>
      </c>
      <c r="M6386" s="2">
        <v>706.5</v>
      </c>
      <c r="N6386" s="2">
        <v>1215</v>
      </c>
      <c r="O6386" s="2">
        <v>402030</v>
      </c>
      <c r="P6386" s="3"/>
      <c r="Q6386" s="3"/>
    </row>
    <row r="6387" spans="1:17" x14ac:dyDescent="0.2">
      <c r="A6387" s="5">
        <v>2017</v>
      </c>
      <c r="B6387" s="4" t="s">
        <v>835</v>
      </c>
      <c r="C6387" s="5" t="s">
        <v>836</v>
      </c>
      <c r="D6387" s="5">
        <v>2005.8</v>
      </c>
      <c r="E6387" s="5">
        <v>7534.7</v>
      </c>
      <c r="F6387" s="5">
        <v>0</v>
      </c>
      <c r="G6387" s="5">
        <v>717.5</v>
      </c>
      <c r="H6387" s="5">
        <v>5824.4</v>
      </c>
      <c r="I6387" s="5">
        <v>0</v>
      </c>
      <c r="J6387" s="5">
        <v>0</v>
      </c>
      <c r="K6387" s="5">
        <v>83.4</v>
      </c>
      <c r="L6387" s="5">
        <v>2505.1</v>
      </c>
      <c r="M6387" s="5">
        <v>923.9</v>
      </c>
      <c r="N6387" s="5">
        <v>1497.8</v>
      </c>
      <c r="O6387" s="5">
        <v>402030</v>
      </c>
      <c r="P6387" s="3"/>
      <c r="Q6387" s="3"/>
    </row>
    <row r="6388" spans="1:17" x14ac:dyDescent="0.2">
      <c r="A6388" s="2">
        <v>2018</v>
      </c>
      <c r="B6388" s="1" t="s">
        <v>835</v>
      </c>
      <c r="C6388" s="2" t="s">
        <v>836</v>
      </c>
      <c r="D6388" s="2">
        <v>1495.3</v>
      </c>
      <c r="E6388" s="2">
        <v>7689.3</v>
      </c>
      <c r="F6388" s="2">
        <v>0</v>
      </c>
      <c r="G6388" s="2">
        <v>824.7</v>
      </c>
      <c r="H6388" s="2">
        <v>6124.3</v>
      </c>
      <c r="I6388" s="2">
        <v>0</v>
      </c>
      <c r="J6388" s="2">
        <v>0</v>
      </c>
      <c r="K6388" s="2">
        <v>-68.8</v>
      </c>
      <c r="L6388" s="2">
        <v>2384.6</v>
      </c>
      <c r="M6388" s="2">
        <v>615.9</v>
      </c>
      <c r="N6388" s="2">
        <v>1837.5</v>
      </c>
      <c r="O6388" s="2">
        <v>402030</v>
      </c>
      <c r="P6388" s="3"/>
      <c r="Q6388" s="3"/>
    </row>
    <row r="6389" spans="1:17" x14ac:dyDescent="0.2">
      <c r="A6389" s="5">
        <v>2019</v>
      </c>
      <c r="B6389" s="4" t="s">
        <v>835</v>
      </c>
      <c r="C6389" s="5" t="s">
        <v>836</v>
      </c>
      <c r="D6389" s="5">
        <v>1858.3</v>
      </c>
      <c r="E6389" s="5">
        <v>9330.4</v>
      </c>
      <c r="F6389" s="5">
        <v>146.30000000000001</v>
      </c>
      <c r="G6389" s="5">
        <v>1107.3</v>
      </c>
      <c r="H6389" s="5">
        <v>7102.1</v>
      </c>
      <c r="I6389" s="5"/>
      <c r="J6389" s="5">
        <v>0</v>
      </c>
      <c r="K6389" s="5">
        <v>117.6</v>
      </c>
      <c r="L6389" s="5">
        <v>2927.3</v>
      </c>
      <c r="M6389" s="5">
        <v>678.4</v>
      </c>
      <c r="N6389" s="5">
        <v>2131.3000000000002</v>
      </c>
      <c r="O6389" s="5">
        <v>402030</v>
      </c>
      <c r="P6389" s="3"/>
      <c r="Q6389" s="3"/>
    </row>
    <row r="6390" spans="1:17" x14ac:dyDescent="0.2">
      <c r="A6390" s="2">
        <v>2004</v>
      </c>
      <c r="B6390" s="1" t="s">
        <v>837</v>
      </c>
      <c r="C6390" s="2" t="s">
        <v>838</v>
      </c>
      <c r="D6390" s="2">
        <v>7915</v>
      </c>
      <c r="E6390" s="2">
        <v>111815</v>
      </c>
      <c r="F6390" s="2">
        <v>5709</v>
      </c>
      <c r="G6390" s="2">
        <v>90491</v>
      </c>
      <c r="H6390" s="2">
        <v>21201</v>
      </c>
      <c r="I6390" s="2">
        <v>244</v>
      </c>
      <c r="J6390" s="2">
        <v>0</v>
      </c>
      <c r="K6390" s="2">
        <v>35</v>
      </c>
      <c r="L6390" s="2">
        <v>1128</v>
      </c>
      <c r="M6390" s="2">
        <v>138</v>
      </c>
      <c r="N6390" s="2">
        <v>955</v>
      </c>
      <c r="O6390" s="2">
        <v>403010</v>
      </c>
      <c r="P6390" s="3"/>
      <c r="Q6390" s="3"/>
    </row>
    <row r="6391" spans="1:17" x14ac:dyDescent="0.2">
      <c r="A6391" s="5">
        <v>2005</v>
      </c>
      <c r="B6391" s="4" t="s">
        <v>837</v>
      </c>
      <c r="C6391" s="5" t="s">
        <v>838</v>
      </c>
      <c r="D6391" s="5">
        <v>9429</v>
      </c>
      <c r="E6391" s="5">
        <v>113187</v>
      </c>
      <c r="F6391" s="5">
        <v>5540</v>
      </c>
      <c r="G6391" s="5">
        <v>90884</v>
      </c>
      <c r="H6391" s="5">
        <v>22303</v>
      </c>
      <c r="I6391" s="5">
        <v>286</v>
      </c>
      <c r="J6391" s="5">
        <v>0</v>
      </c>
      <c r="K6391" s="5">
        <v>0</v>
      </c>
      <c r="L6391" s="5">
        <v>2671</v>
      </c>
      <c r="M6391" s="5">
        <v>610</v>
      </c>
      <c r="N6391" s="5">
        <v>1622</v>
      </c>
      <c r="O6391" s="5">
        <v>403010</v>
      </c>
      <c r="P6391" s="3"/>
      <c r="Q6391" s="3"/>
    </row>
    <row r="6392" spans="1:17" x14ac:dyDescent="0.2">
      <c r="A6392" s="2">
        <v>2006</v>
      </c>
      <c r="B6392" s="1" t="s">
        <v>837</v>
      </c>
      <c r="C6392" s="2" t="s">
        <v>838</v>
      </c>
      <c r="D6392" s="2">
        <v>8874</v>
      </c>
      <c r="E6392" s="2">
        <v>113761</v>
      </c>
      <c r="F6392" s="2">
        <v>5660</v>
      </c>
      <c r="G6392" s="2">
        <v>88626</v>
      </c>
      <c r="H6392" s="2">
        <v>25135</v>
      </c>
      <c r="I6392" s="2">
        <v>324</v>
      </c>
      <c r="J6392" s="2">
        <v>0</v>
      </c>
      <c r="K6392" s="2">
        <v>0</v>
      </c>
      <c r="L6392" s="2">
        <v>5725</v>
      </c>
      <c r="M6392" s="2">
        <v>1517</v>
      </c>
      <c r="N6392" s="2">
        <v>4208</v>
      </c>
      <c r="O6392" s="2">
        <v>403010</v>
      </c>
      <c r="P6392" s="3"/>
      <c r="Q6392" s="3"/>
    </row>
    <row r="6393" spans="1:17" x14ac:dyDescent="0.2">
      <c r="A6393" s="5">
        <v>2007</v>
      </c>
      <c r="B6393" s="4" t="s">
        <v>837</v>
      </c>
      <c r="C6393" s="5" t="s">
        <v>838</v>
      </c>
      <c r="D6393" s="5">
        <v>8749</v>
      </c>
      <c r="E6393" s="5">
        <v>115224</v>
      </c>
      <c r="F6393" s="5">
        <v>6142</v>
      </c>
      <c r="G6393" s="5">
        <v>88608</v>
      </c>
      <c r="H6393" s="5">
        <v>26616</v>
      </c>
      <c r="I6393" s="5">
        <v>346</v>
      </c>
      <c r="J6393" s="5">
        <v>0</v>
      </c>
      <c r="K6393" s="5">
        <v>0</v>
      </c>
      <c r="L6393" s="5">
        <v>6216</v>
      </c>
      <c r="M6393" s="5">
        <v>1615</v>
      </c>
      <c r="N6393" s="5">
        <v>4601</v>
      </c>
      <c r="O6393" s="5">
        <v>403010</v>
      </c>
      <c r="P6393" s="3"/>
      <c r="Q6393" s="3"/>
    </row>
    <row r="6394" spans="1:17" x14ac:dyDescent="0.2">
      <c r="A6394" s="2">
        <v>2008</v>
      </c>
      <c r="B6394" s="1" t="s">
        <v>837</v>
      </c>
      <c r="C6394" s="2" t="s">
        <v>838</v>
      </c>
      <c r="D6394" s="2">
        <v>8581</v>
      </c>
      <c r="E6394" s="2">
        <v>109751</v>
      </c>
      <c r="F6394" s="2">
        <v>6081</v>
      </c>
      <c r="G6394" s="2">
        <v>84432</v>
      </c>
      <c r="H6394" s="2">
        <v>25319</v>
      </c>
      <c r="I6394" s="2">
        <v>370</v>
      </c>
      <c r="J6394" s="2">
        <v>0</v>
      </c>
      <c r="K6394" s="2">
        <v>0</v>
      </c>
      <c r="L6394" s="2">
        <v>3716</v>
      </c>
      <c r="M6394" s="2">
        <v>792</v>
      </c>
      <c r="N6394" s="2">
        <v>2924</v>
      </c>
      <c r="O6394" s="2">
        <v>403010</v>
      </c>
      <c r="P6394" s="3"/>
      <c r="Q6394" s="3"/>
    </row>
    <row r="6395" spans="1:17" x14ac:dyDescent="0.2">
      <c r="A6395" s="5">
        <v>2009</v>
      </c>
      <c r="B6395" s="4" t="s">
        <v>837</v>
      </c>
      <c r="C6395" s="5" t="s">
        <v>838</v>
      </c>
      <c r="D6395" s="5">
        <v>9475</v>
      </c>
      <c r="E6395" s="5">
        <v>109560</v>
      </c>
      <c r="F6395" s="5">
        <v>6427</v>
      </c>
      <c r="G6395" s="5">
        <v>82145</v>
      </c>
      <c r="H6395" s="5">
        <v>27415</v>
      </c>
      <c r="I6395" s="5">
        <v>382</v>
      </c>
      <c r="J6395" s="5">
        <v>0</v>
      </c>
      <c r="K6395" s="5">
        <v>0</v>
      </c>
      <c r="L6395" s="5">
        <v>4711</v>
      </c>
      <c r="M6395" s="5">
        <v>1089</v>
      </c>
      <c r="N6395" s="5">
        <v>3622</v>
      </c>
      <c r="O6395" s="5">
        <v>403010</v>
      </c>
      <c r="P6395" s="3"/>
      <c r="Q6395" s="3"/>
    </row>
    <row r="6396" spans="1:17" x14ac:dyDescent="0.2">
      <c r="A6396" s="2">
        <v>2010</v>
      </c>
      <c r="B6396" s="1" t="s">
        <v>837</v>
      </c>
      <c r="C6396" s="2" t="s">
        <v>838</v>
      </c>
      <c r="D6396" s="2">
        <v>11156</v>
      </c>
      <c r="E6396" s="2">
        <v>105181</v>
      </c>
      <c r="F6396" s="2">
        <v>6511</v>
      </c>
      <c r="G6396" s="2">
        <v>79706</v>
      </c>
      <c r="H6396" s="2">
        <v>25475</v>
      </c>
      <c r="I6396" s="2">
        <v>388</v>
      </c>
      <c r="J6396" s="2">
        <v>0</v>
      </c>
      <c r="K6396" s="2">
        <v>0</v>
      </c>
      <c r="L6396" s="2">
        <v>4306</v>
      </c>
      <c r="M6396" s="2">
        <v>1090</v>
      </c>
      <c r="N6396" s="2">
        <v>3216</v>
      </c>
      <c r="O6396" s="2">
        <v>403010</v>
      </c>
      <c r="P6396" s="3"/>
      <c r="Q6396" s="3"/>
    </row>
    <row r="6397" spans="1:17" x14ac:dyDescent="0.2">
      <c r="A6397" s="5">
        <v>2011</v>
      </c>
      <c r="B6397" s="4" t="s">
        <v>837</v>
      </c>
      <c r="C6397" s="5" t="s">
        <v>838</v>
      </c>
      <c r="D6397" s="5">
        <v>9709</v>
      </c>
      <c r="E6397" s="5">
        <v>104602</v>
      </c>
      <c r="F6397" s="5">
        <v>6505</v>
      </c>
      <c r="G6397" s="5">
        <v>80125</v>
      </c>
      <c r="H6397" s="5">
        <v>24477</v>
      </c>
      <c r="I6397" s="5">
        <v>386</v>
      </c>
      <c r="J6397" s="5">
        <v>0</v>
      </c>
      <c r="K6397" s="5">
        <v>0</v>
      </c>
      <c r="L6397" s="5">
        <v>1352</v>
      </c>
      <c r="M6397" s="5">
        <v>-74</v>
      </c>
      <c r="N6397" s="5">
        <v>1426</v>
      </c>
      <c r="O6397" s="5">
        <v>403010</v>
      </c>
      <c r="P6397" s="3"/>
      <c r="Q6397" s="3"/>
    </row>
    <row r="6398" spans="1:17" x14ac:dyDescent="0.2">
      <c r="A6398" s="2">
        <v>2012</v>
      </c>
      <c r="B6398" s="1" t="s">
        <v>837</v>
      </c>
      <c r="C6398" s="2" t="s">
        <v>838</v>
      </c>
      <c r="D6398" s="2">
        <v>9532</v>
      </c>
      <c r="E6398" s="2">
        <v>104938</v>
      </c>
      <c r="F6398" s="2">
        <v>6250</v>
      </c>
      <c r="G6398" s="2">
        <v>79533</v>
      </c>
      <c r="H6398" s="2">
        <v>25405</v>
      </c>
      <c r="I6398" s="2">
        <v>378</v>
      </c>
      <c r="J6398" s="2">
        <v>0</v>
      </c>
      <c r="K6398" s="2"/>
      <c r="L6398" s="2">
        <v>3166</v>
      </c>
      <c r="M6398" s="2">
        <v>693</v>
      </c>
      <c r="N6398" s="2">
        <v>2473</v>
      </c>
      <c r="O6398" s="2">
        <v>403010</v>
      </c>
      <c r="P6398" s="3"/>
      <c r="Q6398" s="3"/>
    </row>
    <row r="6399" spans="1:17" x14ac:dyDescent="0.2">
      <c r="A6399" s="5">
        <v>2013</v>
      </c>
      <c r="B6399" s="4" t="s">
        <v>837</v>
      </c>
      <c r="C6399" s="5" t="s">
        <v>838</v>
      </c>
      <c r="D6399" s="5">
        <v>12701</v>
      </c>
      <c r="E6399" s="5">
        <v>103812</v>
      </c>
      <c r="F6399" s="5">
        <v>6246</v>
      </c>
      <c r="G6399" s="5">
        <v>79016</v>
      </c>
      <c r="H6399" s="5">
        <v>24796</v>
      </c>
      <c r="I6399" s="5">
        <v>361</v>
      </c>
      <c r="J6399" s="5">
        <v>0</v>
      </c>
      <c r="K6399" s="5"/>
      <c r="L6399" s="5">
        <v>4945</v>
      </c>
      <c r="M6399" s="5">
        <v>1272</v>
      </c>
      <c r="N6399" s="5">
        <v>3673</v>
      </c>
      <c r="O6399" s="5">
        <v>403010</v>
      </c>
      <c r="P6399" s="3"/>
      <c r="Q6399" s="3"/>
    </row>
    <row r="6400" spans="1:17" x14ac:dyDescent="0.2">
      <c r="A6400" s="2">
        <v>2014</v>
      </c>
      <c r="B6400" s="1" t="s">
        <v>837</v>
      </c>
      <c r="C6400" s="2" t="s">
        <v>838</v>
      </c>
      <c r="D6400" s="2">
        <v>12597</v>
      </c>
      <c r="E6400" s="2">
        <v>103078</v>
      </c>
      <c r="F6400" s="2">
        <v>6249</v>
      </c>
      <c r="G6400" s="2">
        <v>78242</v>
      </c>
      <c r="H6400" s="2">
        <v>24836</v>
      </c>
      <c r="I6400" s="2">
        <v>369</v>
      </c>
      <c r="J6400" s="2">
        <v>0</v>
      </c>
      <c r="K6400" s="2"/>
      <c r="L6400" s="2">
        <v>5089</v>
      </c>
      <c r="M6400" s="2">
        <v>1397</v>
      </c>
      <c r="N6400" s="2">
        <v>3692</v>
      </c>
      <c r="O6400" s="2">
        <v>403010</v>
      </c>
      <c r="P6400" s="3"/>
      <c r="Q6400" s="3"/>
    </row>
    <row r="6401" spans="1:17" x14ac:dyDescent="0.2">
      <c r="A6401" s="5">
        <v>2015</v>
      </c>
      <c r="B6401" s="4" t="s">
        <v>837</v>
      </c>
      <c r="C6401" s="5" t="s">
        <v>838</v>
      </c>
      <c r="D6401" s="5">
        <v>11375</v>
      </c>
      <c r="E6401" s="5">
        <v>100184</v>
      </c>
      <c r="F6401" s="5">
        <v>6244</v>
      </c>
      <c r="G6401" s="5">
        <v>76586</v>
      </c>
      <c r="H6401" s="5">
        <v>23598</v>
      </c>
      <c r="I6401" s="5">
        <v>373</v>
      </c>
      <c r="J6401" s="5">
        <v>0</v>
      </c>
      <c r="K6401" s="5"/>
      <c r="L6401" s="5">
        <v>4740</v>
      </c>
      <c r="M6401" s="5">
        <v>1301</v>
      </c>
      <c r="N6401" s="5">
        <v>3439</v>
      </c>
      <c r="O6401" s="5">
        <v>403010</v>
      </c>
      <c r="P6401" s="3"/>
      <c r="Q6401" s="3"/>
    </row>
    <row r="6402" spans="1:17" x14ac:dyDescent="0.2">
      <c r="A6402" s="2">
        <v>2016</v>
      </c>
      <c r="B6402" s="1" t="s">
        <v>837</v>
      </c>
      <c r="C6402" s="2" t="s">
        <v>838</v>
      </c>
      <c r="D6402" s="2">
        <v>10849</v>
      </c>
      <c r="E6402" s="2">
        <v>100245</v>
      </c>
      <c r="F6402" s="2">
        <v>6337</v>
      </c>
      <c r="G6402" s="2">
        <v>77024</v>
      </c>
      <c r="H6402" s="2">
        <v>23221</v>
      </c>
      <c r="I6402" s="2">
        <v>363</v>
      </c>
      <c r="J6402" s="2">
        <v>0</v>
      </c>
      <c r="K6402" s="2"/>
      <c r="L6402" s="2">
        <v>4053</v>
      </c>
      <c r="M6402" s="2">
        <v>1039</v>
      </c>
      <c r="N6402" s="2">
        <v>3014</v>
      </c>
      <c r="O6402" s="2">
        <v>403010</v>
      </c>
      <c r="P6402" s="3"/>
      <c r="Q6402" s="3"/>
    </row>
    <row r="6403" spans="1:17" x14ac:dyDescent="0.2">
      <c r="A6403" s="5">
        <v>2017</v>
      </c>
      <c r="B6403" s="4" t="s">
        <v>837</v>
      </c>
      <c r="C6403" s="5" t="s">
        <v>838</v>
      </c>
      <c r="D6403" s="5">
        <v>9988</v>
      </c>
      <c r="E6403" s="5">
        <v>103483</v>
      </c>
      <c r="F6403" s="5">
        <v>6471</v>
      </c>
      <c r="G6403" s="5">
        <v>79752</v>
      </c>
      <c r="H6403" s="5">
        <v>23731</v>
      </c>
      <c r="I6403" s="5">
        <v>369</v>
      </c>
      <c r="J6403" s="5">
        <v>0</v>
      </c>
      <c r="K6403" s="5"/>
      <c r="L6403" s="5">
        <v>2730</v>
      </c>
      <c r="M6403" s="5">
        <v>674</v>
      </c>
      <c r="N6403" s="5">
        <v>2056</v>
      </c>
      <c r="O6403" s="5">
        <v>403010</v>
      </c>
      <c r="P6403" s="3"/>
      <c r="Q6403" s="3"/>
    </row>
    <row r="6404" spans="1:17" x14ac:dyDescent="0.2">
      <c r="A6404" s="2">
        <v>2018</v>
      </c>
      <c r="B6404" s="1" t="s">
        <v>837</v>
      </c>
      <c r="C6404" s="2" t="s">
        <v>838</v>
      </c>
      <c r="D6404" s="2">
        <v>8863</v>
      </c>
      <c r="E6404" s="2">
        <v>104233</v>
      </c>
      <c r="F6404" s="2">
        <v>6464</v>
      </c>
      <c r="G6404" s="2">
        <v>81339</v>
      </c>
      <c r="H6404" s="2">
        <v>22894</v>
      </c>
      <c r="I6404" s="2">
        <v>352</v>
      </c>
      <c r="J6404" s="2">
        <v>0</v>
      </c>
      <c r="K6404" s="2"/>
      <c r="L6404" s="2">
        <v>2961</v>
      </c>
      <c r="M6404" s="2">
        <v>438</v>
      </c>
      <c r="N6404" s="2">
        <v>2523</v>
      </c>
      <c r="O6404" s="2">
        <v>403010</v>
      </c>
      <c r="P6404" s="3"/>
      <c r="Q6404" s="3"/>
    </row>
    <row r="6405" spans="1:17" x14ac:dyDescent="0.2">
      <c r="A6405" s="5">
        <v>2019</v>
      </c>
      <c r="B6405" s="4" t="s">
        <v>837</v>
      </c>
      <c r="C6405" s="5" t="s">
        <v>838</v>
      </c>
      <c r="D6405" s="5">
        <v>9197</v>
      </c>
      <c r="E6405" s="5">
        <v>110122</v>
      </c>
      <c r="F6405" s="5">
        <v>6838</v>
      </c>
      <c r="G6405" s="5">
        <v>84179</v>
      </c>
      <c r="H6405" s="5">
        <v>25943</v>
      </c>
      <c r="I6405" s="5">
        <v>344</v>
      </c>
      <c r="J6405" s="5">
        <v>0</v>
      </c>
      <c r="K6405" s="5"/>
      <c r="L6405" s="5">
        <v>3138</v>
      </c>
      <c r="M6405" s="5">
        <v>516</v>
      </c>
      <c r="N6405" s="5">
        <v>2622</v>
      </c>
      <c r="O6405" s="5">
        <v>403010</v>
      </c>
      <c r="P6405" s="3"/>
      <c r="Q6405" s="3"/>
    </row>
    <row r="6406" spans="1:17" x14ac:dyDescent="0.2">
      <c r="A6406" s="2">
        <v>2004</v>
      </c>
      <c r="B6406" s="1" t="s">
        <v>839</v>
      </c>
      <c r="C6406" s="2" t="s">
        <v>840</v>
      </c>
      <c r="D6406" s="2">
        <v>28.940999999999999</v>
      </c>
      <c r="E6406" s="2">
        <v>678.48500000000001</v>
      </c>
      <c r="F6406" s="2">
        <v>35.625999999999998</v>
      </c>
      <c r="G6406" s="2">
        <v>307.90100000000001</v>
      </c>
      <c r="H6406" s="2">
        <v>370.584</v>
      </c>
      <c r="I6406" s="2">
        <v>1.44</v>
      </c>
      <c r="J6406" s="2"/>
      <c r="K6406" s="2">
        <v>0</v>
      </c>
      <c r="L6406" s="2">
        <v>100.10599999999999</v>
      </c>
      <c r="M6406" s="2">
        <v>36.036999999999999</v>
      </c>
      <c r="N6406" s="2">
        <v>64.069000000000003</v>
      </c>
      <c r="O6406" s="2">
        <v>255040</v>
      </c>
      <c r="P6406" s="3"/>
      <c r="Q6406" s="3"/>
    </row>
    <row r="6407" spans="1:17" x14ac:dyDescent="0.2">
      <c r="A6407" s="5">
        <v>2005</v>
      </c>
      <c r="B6407" s="4" t="s">
        <v>839</v>
      </c>
      <c r="C6407" s="5" t="s">
        <v>840</v>
      </c>
      <c r="D6407" s="5">
        <v>21.202999999999999</v>
      </c>
      <c r="E6407" s="5">
        <v>814.79499999999996</v>
      </c>
      <c r="F6407" s="5">
        <v>11.788</v>
      </c>
      <c r="G6407" s="5">
        <v>337.09699999999998</v>
      </c>
      <c r="H6407" s="5">
        <v>477.69799999999998</v>
      </c>
      <c r="I6407" s="5">
        <v>1.6319999999999999</v>
      </c>
      <c r="J6407" s="5"/>
      <c r="K6407" s="5">
        <v>0</v>
      </c>
      <c r="L6407" s="5">
        <v>134.81200000000001</v>
      </c>
      <c r="M6407" s="5">
        <v>49.143000000000001</v>
      </c>
      <c r="N6407" s="5">
        <v>85.668999999999997</v>
      </c>
      <c r="O6407" s="5">
        <v>255040</v>
      </c>
      <c r="P6407" s="3"/>
      <c r="Q6407" s="3"/>
    </row>
    <row r="6408" spans="1:17" x14ac:dyDescent="0.2">
      <c r="A6408" s="2">
        <v>2006</v>
      </c>
      <c r="B6408" s="1" t="s">
        <v>839</v>
      </c>
      <c r="C6408" s="2" t="s">
        <v>840</v>
      </c>
      <c r="D6408" s="2">
        <v>37.604999999999997</v>
      </c>
      <c r="E6408" s="2">
        <v>1007.992</v>
      </c>
      <c r="F6408" s="2">
        <v>3.8730000000000002</v>
      </c>
      <c r="G6408" s="2">
        <v>409.08800000000002</v>
      </c>
      <c r="H6408" s="2">
        <v>598.904</v>
      </c>
      <c r="I6408" s="2">
        <v>2.6880000000000002</v>
      </c>
      <c r="J6408" s="2"/>
      <c r="K6408" s="2">
        <v>0</v>
      </c>
      <c r="L6408" s="2">
        <v>145.33199999999999</v>
      </c>
      <c r="M6408" s="2">
        <v>54.323999999999998</v>
      </c>
      <c r="N6408" s="2">
        <v>91.007999999999996</v>
      </c>
      <c r="O6408" s="2">
        <v>255040</v>
      </c>
      <c r="P6408" s="3"/>
      <c r="Q6408" s="3"/>
    </row>
    <row r="6409" spans="1:17" x14ac:dyDescent="0.2">
      <c r="A6409" s="5">
        <v>2007</v>
      </c>
      <c r="B6409" s="4" t="s">
        <v>839</v>
      </c>
      <c r="C6409" s="5" t="s">
        <v>840</v>
      </c>
      <c r="D6409" s="5">
        <v>13.7</v>
      </c>
      <c r="E6409" s="5">
        <v>1057.971</v>
      </c>
      <c r="F6409" s="5">
        <v>58.198</v>
      </c>
      <c r="G6409" s="5">
        <v>492.63400000000001</v>
      </c>
      <c r="H6409" s="5">
        <v>565.33699999999999</v>
      </c>
      <c r="I6409" s="5">
        <v>5.0369999999999999</v>
      </c>
      <c r="J6409" s="5"/>
      <c r="K6409" s="5">
        <v>0</v>
      </c>
      <c r="L6409" s="5">
        <v>155.00399999999999</v>
      </c>
      <c r="M6409" s="5">
        <v>58.762999999999998</v>
      </c>
      <c r="N6409" s="5">
        <v>96.241</v>
      </c>
      <c r="O6409" s="5">
        <v>255040</v>
      </c>
      <c r="P6409" s="3"/>
      <c r="Q6409" s="3"/>
    </row>
    <row r="6410" spans="1:17" x14ac:dyDescent="0.2">
      <c r="A6410" s="2">
        <v>2008</v>
      </c>
      <c r="B6410" s="1" t="s">
        <v>839</v>
      </c>
      <c r="C6410" s="2" t="s">
        <v>840</v>
      </c>
      <c r="D6410" s="2">
        <v>37.231999999999999</v>
      </c>
      <c r="E6410" s="2">
        <v>1075.9970000000001</v>
      </c>
      <c r="F6410" s="2">
        <v>2.347</v>
      </c>
      <c r="G6410" s="2">
        <v>465.86700000000002</v>
      </c>
      <c r="H6410" s="2">
        <v>610.13</v>
      </c>
      <c r="I6410" s="2">
        <v>2.133</v>
      </c>
      <c r="J6410" s="2"/>
      <c r="K6410" s="2">
        <v>0</v>
      </c>
      <c r="L6410" s="2">
        <v>133.43600000000001</v>
      </c>
      <c r="M6410" s="2">
        <v>51.506</v>
      </c>
      <c r="N6410" s="2">
        <v>81.93</v>
      </c>
      <c r="O6410" s="2">
        <v>255040</v>
      </c>
      <c r="P6410" s="3"/>
      <c r="Q6410" s="3"/>
    </row>
    <row r="6411" spans="1:17" x14ac:dyDescent="0.2">
      <c r="A6411" s="5">
        <v>2009</v>
      </c>
      <c r="B6411" s="4" t="s">
        <v>839</v>
      </c>
      <c r="C6411" s="5" t="s">
        <v>840</v>
      </c>
      <c r="D6411" s="5">
        <v>172.851</v>
      </c>
      <c r="E6411" s="5">
        <v>1230.845</v>
      </c>
      <c r="F6411" s="5">
        <v>1.7989999999999999</v>
      </c>
      <c r="G6411" s="5">
        <v>497.642</v>
      </c>
      <c r="H6411" s="5">
        <v>733.20299999999997</v>
      </c>
      <c r="I6411" s="5">
        <v>1.6439999999999999</v>
      </c>
      <c r="J6411" s="5"/>
      <c r="K6411" s="5">
        <v>0</v>
      </c>
      <c r="L6411" s="5">
        <v>182.989</v>
      </c>
      <c r="M6411" s="5">
        <v>67.522999999999996</v>
      </c>
      <c r="N6411" s="5">
        <v>115.46599999999999</v>
      </c>
      <c r="O6411" s="5">
        <v>255040</v>
      </c>
      <c r="P6411" s="3"/>
      <c r="Q6411" s="3"/>
    </row>
    <row r="6412" spans="1:17" x14ac:dyDescent="0.2">
      <c r="A6412" s="2">
        <v>2010</v>
      </c>
      <c r="B6412" s="1" t="s">
        <v>839</v>
      </c>
      <c r="C6412" s="2" t="s">
        <v>840</v>
      </c>
      <c r="D6412" s="2">
        <v>273.25200000000001</v>
      </c>
      <c r="E6412" s="2">
        <v>1463.4739999999999</v>
      </c>
      <c r="F6412" s="2">
        <v>1.407</v>
      </c>
      <c r="G6412" s="2">
        <v>530.23199999999997</v>
      </c>
      <c r="H6412" s="2">
        <v>933.24199999999996</v>
      </c>
      <c r="I6412" s="2">
        <v>1.284</v>
      </c>
      <c r="J6412" s="2"/>
      <c r="K6412" s="2">
        <v>0</v>
      </c>
      <c r="L6412" s="2">
        <v>264.94</v>
      </c>
      <c r="M6412" s="2">
        <v>96.968000000000004</v>
      </c>
      <c r="N6412" s="2">
        <v>167.97200000000001</v>
      </c>
      <c r="O6412" s="2">
        <v>255040</v>
      </c>
      <c r="P6412" s="3"/>
      <c r="Q6412" s="3"/>
    </row>
    <row r="6413" spans="1:17" x14ac:dyDescent="0.2">
      <c r="A6413" s="5">
        <v>2011</v>
      </c>
      <c r="B6413" s="4" t="s">
        <v>839</v>
      </c>
      <c r="C6413" s="5" t="s">
        <v>840</v>
      </c>
      <c r="D6413" s="5">
        <v>198.83500000000001</v>
      </c>
      <c r="E6413" s="5">
        <v>1594.8320000000001</v>
      </c>
      <c r="F6413" s="5">
        <v>1.3169999999999999</v>
      </c>
      <c r="G6413" s="5">
        <v>586.54200000000003</v>
      </c>
      <c r="H6413" s="5">
        <v>1008.29</v>
      </c>
      <c r="I6413" s="5">
        <v>2.0870000000000002</v>
      </c>
      <c r="J6413" s="5"/>
      <c r="K6413" s="5">
        <v>0</v>
      </c>
      <c r="L6413" s="5">
        <v>350.61599999999999</v>
      </c>
      <c r="M6413" s="5">
        <v>127.876</v>
      </c>
      <c r="N6413" s="5">
        <v>222.74</v>
      </c>
      <c r="O6413" s="5">
        <v>255040</v>
      </c>
      <c r="P6413" s="3"/>
      <c r="Q6413" s="3"/>
    </row>
    <row r="6414" spans="1:17" x14ac:dyDescent="0.2">
      <c r="A6414" s="2">
        <v>2012</v>
      </c>
      <c r="B6414" s="1" t="s">
        <v>839</v>
      </c>
      <c r="C6414" s="2" t="s">
        <v>840</v>
      </c>
      <c r="D6414" s="2">
        <v>147.03</v>
      </c>
      <c r="E6414" s="2">
        <v>1706.808</v>
      </c>
      <c r="F6414" s="2">
        <v>1.28</v>
      </c>
      <c r="G6414" s="2">
        <v>681.83399999999995</v>
      </c>
      <c r="H6414" s="2">
        <v>1024.9739999999999</v>
      </c>
      <c r="I6414" s="2">
        <v>1.0549999999999999</v>
      </c>
      <c r="J6414" s="2"/>
      <c r="K6414" s="2">
        <v>0</v>
      </c>
      <c r="L6414" s="2">
        <v>435.73700000000002</v>
      </c>
      <c r="M6414" s="2">
        <v>159.28</v>
      </c>
      <c r="N6414" s="2">
        <v>276.45699999999999</v>
      </c>
      <c r="O6414" s="2">
        <v>255040</v>
      </c>
      <c r="P6414" s="3"/>
      <c r="Q6414" s="3"/>
    </row>
    <row r="6415" spans="1:17" x14ac:dyDescent="0.2">
      <c r="A6415" s="5">
        <v>2013</v>
      </c>
      <c r="B6415" s="4" t="s">
        <v>839</v>
      </c>
      <c r="C6415" s="5" t="s">
        <v>840</v>
      </c>
      <c r="D6415" s="5">
        <v>142.74299999999999</v>
      </c>
      <c r="E6415" s="5">
        <v>1903.3910000000001</v>
      </c>
      <c r="F6415" s="5">
        <v>1.242</v>
      </c>
      <c r="G6415" s="5">
        <v>656.49699999999996</v>
      </c>
      <c r="H6415" s="5">
        <v>1246.894</v>
      </c>
      <c r="I6415" s="5">
        <v>0.55700000000000005</v>
      </c>
      <c r="J6415" s="5"/>
      <c r="K6415" s="5">
        <v>0</v>
      </c>
      <c r="L6415" s="5">
        <v>514.09299999999996</v>
      </c>
      <c r="M6415" s="5">
        <v>185.85900000000001</v>
      </c>
      <c r="N6415" s="5">
        <v>328.23399999999998</v>
      </c>
      <c r="O6415" s="5">
        <v>255040</v>
      </c>
      <c r="P6415" s="3"/>
      <c r="Q6415" s="3"/>
    </row>
    <row r="6416" spans="1:17" x14ac:dyDescent="0.2">
      <c r="A6416" s="2">
        <v>2014</v>
      </c>
      <c r="B6416" s="1" t="s">
        <v>839</v>
      </c>
      <c r="C6416" s="2" t="s">
        <v>840</v>
      </c>
      <c r="D6416" s="2">
        <v>51.134</v>
      </c>
      <c r="E6416" s="2">
        <v>2034.5709999999999</v>
      </c>
      <c r="F6416" s="2">
        <v>5.17</v>
      </c>
      <c r="G6416" s="2">
        <v>741.01</v>
      </c>
      <c r="H6416" s="2">
        <v>1293.5609999999999</v>
      </c>
      <c r="I6416" s="2">
        <v>1.885</v>
      </c>
      <c r="J6416" s="2"/>
      <c r="K6416" s="2">
        <v>0</v>
      </c>
      <c r="L6416" s="2">
        <v>587.58699999999999</v>
      </c>
      <c r="M6416" s="2">
        <v>216.702</v>
      </c>
      <c r="N6416" s="2">
        <v>370.88499999999999</v>
      </c>
      <c r="O6416" s="2">
        <v>255040</v>
      </c>
      <c r="P6416" s="3"/>
      <c r="Q6416" s="3"/>
    </row>
    <row r="6417" spans="1:17" x14ac:dyDescent="0.2">
      <c r="A6417" s="5">
        <v>2015</v>
      </c>
      <c r="B6417" s="4" t="s">
        <v>839</v>
      </c>
      <c r="C6417" s="5" t="s">
        <v>840</v>
      </c>
      <c r="D6417" s="5">
        <v>63.813000000000002</v>
      </c>
      <c r="E6417" s="5">
        <v>2370.826</v>
      </c>
      <c r="F6417" s="5">
        <v>167.87</v>
      </c>
      <c r="G6417" s="5">
        <v>977.53200000000004</v>
      </c>
      <c r="H6417" s="5">
        <v>1393.2940000000001</v>
      </c>
      <c r="I6417" s="5">
        <v>2.891</v>
      </c>
      <c r="J6417" s="5"/>
      <c r="K6417" s="5">
        <v>0</v>
      </c>
      <c r="L6417" s="5">
        <v>647.61699999999996</v>
      </c>
      <c r="M6417" s="5">
        <v>237.22200000000001</v>
      </c>
      <c r="N6417" s="5">
        <v>410.39499999999998</v>
      </c>
      <c r="O6417" s="5">
        <v>255040</v>
      </c>
      <c r="P6417" s="3"/>
      <c r="Q6417" s="3"/>
    </row>
    <row r="6418" spans="1:17" x14ac:dyDescent="0.2">
      <c r="A6418" s="2">
        <v>2016</v>
      </c>
      <c r="B6418" s="1" t="s">
        <v>839</v>
      </c>
      <c r="C6418" s="2" t="s">
        <v>840</v>
      </c>
      <c r="D6418" s="2">
        <v>53.915999999999997</v>
      </c>
      <c r="E6418" s="2">
        <v>2674.942</v>
      </c>
      <c r="F6418" s="2">
        <v>301.06299999999999</v>
      </c>
      <c r="G6418" s="2">
        <v>1221.7239999999999</v>
      </c>
      <c r="H6418" s="2">
        <v>1453.2180000000001</v>
      </c>
      <c r="I6418" s="2">
        <v>5.81</v>
      </c>
      <c r="J6418" s="2"/>
      <c r="K6418" s="2">
        <v>0</v>
      </c>
      <c r="L6418" s="2">
        <v>688.27</v>
      </c>
      <c r="M6418" s="2">
        <v>251.15</v>
      </c>
      <c r="N6418" s="2">
        <v>437.12</v>
      </c>
      <c r="O6418" s="2">
        <v>255040</v>
      </c>
      <c r="P6418" s="3"/>
      <c r="Q6418" s="3"/>
    </row>
    <row r="6419" spans="1:17" x14ac:dyDescent="0.2">
      <c r="A6419" s="5">
        <v>2017</v>
      </c>
      <c r="B6419" s="4" t="s">
        <v>839</v>
      </c>
      <c r="C6419" s="5" t="s">
        <v>840</v>
      </c>
      <c r="D6419" s="5">
        <v>109.148</v>
      </c>
      <c r="E6419" s="5">
        <v>2868.7689999999998</v>
      </c>
      <c r="F6419" s="5">
        <v>462.23099999999999</v>
      </c>
      <c r="G6419" s="5">
        <v>1450.096</v>
      </c>
      <c r="H6419" s="5">
        <v>1418.673</v>
      </c>
      <c r="I6419" s="5">
        <v>13.859</v>
      </c>
      <c r="J6419" s="5"/>
      <c r="K6419" s="5">
        <v>0</v>
      </c>
      <c r="L6419" s="5">
        <v>672.52300000000002</v>
      </c>
      <c r="M6419" s="5">
        <v>249.92400000000001</v>
      </c>
      <c r="N6419" s="5">
        <v>422.59899999999999</v>
      </c>
      <c r="O6419" s="5">
        <v>255040</v>
      </c>
      <c r="P6419" s="3"/>
      <c r="Q6419" s="3"/>
    </row>
    <row r="6420" spans="1:17" x14ac:dyDescent="0.2">
      <c r="A6420" s="2">
        <v>2018</v>
      </c>
      <c r="B6420" s="1" t="s">
        <v>839</v>
      </c>
      <c r="C6420" s="2" t="s">
        <v>840</v>
      </c>
      <c r="D6420" s="2">
        <v>86.299000000000007</v>
      </c>
      <c r="E6420" s="2">
        <v>3085.2620000000002</v>
      </c>
      <c r="F6420" s="2">
        <v>440.26600000000002</v>
      </c>
      <c r="G6420" s="2">
        <v>1523.442</v>
      </c>
      <c r="H6420" s="2">
        <v>1561.82</v>
      </c>
      <c r="I6420" s="2">
        <v>18.352</v>
      </c>
      <c r="J6420" s="2"/>
      <c r="K6420" s="2">
        <v>0</v>
      </c>
      <c r="L6420" s="2">
        <v>683.38499999999999</v>
      </c>
      <c r="M6420" s="2">
        <v>151.02799999999999</v>
      </c>
      <c r="N6420" s="2">
        <v>532.35699999999997</v>
      </c>
      <c r="O6420" s="2">
        <v>255040</v>
      </c>
      <c r="P6420" s="3"/>
      <c r="Q6420" s="3"/>
    </row>
    <row r="6421" spans="1:17" x14ac:dyDescent="0.2">
      <c r="A6421" s="5">
        <v>2019</v>
      </c>
      <c r="B6421" s="4" t="s">
        <v>839</v>
      </c>
      <c r="C6421" s="5" t="s">
        <v>840</v>
      </c>
      <c r="D6421" s="5">
        <v>84.241</v>
      </c>
      <c r="E6421" s="5">
        <v>5289.268</v>
      </c>
      <c r="F6421" s="5">
        <v>2709.1660000000002</v>
      </c>
      <c r="G6421" s="5">
        <v>3722.145</v>
      </c>
      <c r="H6421" s="5">
        <v>1567.123</v>
      </c>
      <c r="I6421" s="5">
        <v>19.843</v>
      </c>
      <c r="J6421" s="5"/>
      <c r="K6421" s="5">
        <v>0</v>
      </c>
      <c r="L6421" s="5">
        <v>723.37699999999995</v>
      </c>
      <c r="M6421" s="5">
        <v>161.023</v>
      </c>
      <c r="N6421" s="5">
        <v>562.35400000000004</v>
      </c>
      <c r="O6421" s="5">
        <v>255040</v>
      </c>
      <c r="P6421" s="3"/>
      <c r="Q6421" s="3"/>
    </row>
    <row r="6422" spans="1:17" x14ac:dyDescent="0.2">
      <c r="A6422" s="2">
        <v>2004</v>
      </c>
      <c r="B6422" s="1" t="s">
        <v>841</v>
      </c>
      <c r="C6422" s="2" t="s">
        <v>842</v>
      </c>
      <c r="D6422" s="2">
        <v>96</v>
      </c>
      <c r="E6422" s="2">
        <v>10464</v>
      </c>
      <c r="F6422" s="2">
        <v>3362</v>
      </c>
      <c r="G6422" s="2">
        <v>6172</v>
      </c>
      <c r="H6422" s="2">
        <v>4292</v>
      </c>
      <c r="I6422" s="2">
        <v>278</v>
      </c>
      <c r="J6422" s="2"/>
      <c r="K6422" s="2">
        <v>0</v>
      </c>
      <c r="L6422" s="2">
        <v>635</v>
      </c>
      <c r="M6422" s="2">
        <v>232</v>
      </c>
      <c r="N6422" s="2">
        <v>403</v>
      </c>
      <c r="O6422" s="2">
        <v>302020</v>
      </c>
      <c r="P6422" s="3"/>
      <c r="Q6422" s="3"/>
    </row>
    <row r="6423" spans="1:17" x14ac:dyDescent="0.2">
      <c r="A6423" s="5">
        <v>2005</v>
      </c>
      <c r="B6423" s="4" t="s">
        <v>841</v>
      </c>
      <c r="C6423" s="5" t="s">
        <v>842</v>
      </c>
      <c r="D6423" s="5">
        <v>45</v>
      </c>
      <c r="E6423" s="5">
        <v>10504</v>
      </c>
      <c r="F6423" s="5">
        <v>2995</v>
      </c>
      <c r="G6423" s="5">
        <v>5833</v>
      </c>
      <c r="H6423" s="5">
        <v>4671</v>
      </c>
      <c r="I6423" s="5">
        <v>233</v>
      </c>
      <c r="J6423" s="5"/>
      <c r="K6423" s="5">
        <v>0</v>
      </c>
      <c r="L6423" s="5">
        <v>528</v>
      </c>
      <c r="M6423" s="5">
        <v>156</v>
      </c>
      <c r="N6423" s="5">
        <v>372</v>
      </c>
      <c r="O6423" s="5">
        <v>302020</v>
      </c>
      <c r="P6423" s="3"/>
      <c r="Q6423" s="3"/>
    </row>
    <row r="6424" spans="1:17" x14ac:dyDescent="0.2">
      <c r="A6424" s="2">
        <v>2006</v>
      </c>
      <c r="B6424" s="1" t="s">
        <v>841</v>
      </c>
      <c r="C6424" s="2" t="s">
        <v>842</v>
      </c>
      <c r="D6424" s="2">
        <v>798</v>
      </c>
      <c r="E6424" s="2">
        <v>11121</v>
      </c>
      <c r="F6424" s="2">
        <v>3979</v>
      </c>
      <c r="G6424" s="2">
        <v>6681</v>
      </c>
      <c r="H6424" s="2">
        <v>4440</v>
      </c>
      <c r="I6424" s="2">
        <v>276</v>
      </c>
      <c r="J6424" s="2">
        <v>30</v>
      </c>
      <c r="K6424" s="2"/>
      <c r="L6424" s="2">
        <v>-293</v>
      </c>
      <c r="M6424" s="2">
        <v>-102</v>
      </c>
      <c r="N6424" s="2">
        <v>-196</v>
      </c>
      <c r="O6424" s="2">
        <v>302020</v>
      </c>
      <c r="P6424" s="3"/>
      <c r="Q6424" s="3"/>
    </row>
    <row r="6425" spans="1:17" x14ac:dyDescent="0.2">
      <c r="A6425" s="5">
        <v>2007</v>
      </c>
      <c r="B6425" s="4" t="s">
        <v>841</v>
      </c>
      <c r="C6425" s="5" t="s">
        <v>842</v>
      </c>
      <c r="D6425" s="5">
        <v>42</v>
      </c>
      <c r="E6425" s="5">
        <v>10227</v>
      </c>
      <c r="F6425" s="5">
        <v>2779</v>
      </c>
      <c r="G6425" s="5">
        <v>5496</v>
      </c>
      <c r="H6425" s="5">
        <v>4731</v>
      </c>
      <c r="I6425" s="5">
        <v>234</v>
      </c>
      <c r="J6425" s="5">
        <v>8</v>
      </c>
      <c r="K6425" s="5"/>
      <c r="L6425" s="5">
        <v>410</v>
      </c>
      <c r="M6425" s="5">
        <v>142</v>
      </c>
      <c r="N6425" s="5">
        <v>268</v>
      </c>
      <c r="O6425" s="5">
        <v>302020</v>
      </c>
      <c r="P6425" s="3"/>
      <c r="Q6425" s="3"/>
    </row>
    <row r="6426" spans="1:17" x14ac:dyDescent="0.2">
      <c r="A6426" s="2">
        <v>2008</v>
      </c>
      <c r="B6426" s="1" t="s">
        <v>841</v>
      </c>
      <c r="C6426" s="2" t="s">
        <v>842</v>
      </c>
      <c r="D6426" s="2">
        <v>250</v>
      </c>
      <c r="E6426" s="2">
        <v>10850</v>
      </c>
      <c r="F6426" s="2">
        <v>2896</v>
      </c>
      <c r="G6426" s="2">
        <v>5836</v>
      </c>
      <c r="H6426" s="2">
        <v>5014</v>
      </c>
      <c r="I6426" s="2">
        <v>218</v>
      </c>
      <c r="J6426" s="2">
        <v>9</v>
      </c>
      <c r="K6426" s="2"/>
      <c r="L6426" s="2">
        <v>154</v>
      </c>
      <c r="M6426" s="2">
        <v>68</v>
      </c>
      <c r="N6426" s="2">
        <v>86</v>
      </c>
      <c r="O6426" s="2">
        <v>302020</v>
      </c>
      <c r="P6426" s="3"/>
      <c r="Q6426" s="3"/>
    </row>
    <row r="6427" spans="1:17" x14ac:dyDescent="0.2">
      <c r="A6427" s="5">
        <v>2009</v>
      </c>
      <c r="B6427" s="4" t="s">
        <v>841</v>
      </c>
      <c r="C6427" s="5" t="s">
        <v>842</v>
      </c>
      <c r="D6427" s="5">
        <v>1144</v>
      </c>
      <c r="E6427" s="5">
        <v>10595</v>
      </c>
      <c r="F6427" s="5">
        <v>3552</v>
      </c>
      <c r="G6427" s="5">
        <v>6145</v>
      </c>
      <c r="H6427" s="5">
        <v>4352</v>
      </c>
      <c r="I6427" s="5">
        <v>313</v>
      </c>
      <c r="J6427" s="5">
        <v>17</v>
      </c>
      <c r="K6427" s="5">
        <v>-4</v>
      </c>
      <c r="L6427" s="5">
        <v>-526</v>
      </c>
      <c r="M6427" s="5">
        <v>14</v>
      </c>
      <c r="N6427" s="5">
        <v>-537</v>
      </c>
      <c r="O6427" s="5">
        <v>302020</v>
      </c>
      <c r="P6427" s="3"/>
      <c r="Q6427" s="3"/>
    </row>
    <row r="6428" spans="1:17" x14ac:dyDescent="0.2">
      <c r="A6428" s="2">
        <v>2010</v>
      </c>
      <c r="B6428" s="1" t="s">
        <v>841</v>
      </c>
      <c r="C6428" s="2" t="s">
        <v>842</v>
      </c>
      <c r="D6428" s="2">
        <v>978</v>
      </c>
      <c r="E6428" s="2">
        <v>10752</v>
      </c>
      <c r="F6428" s="2">
        <v>2536</v>
      </c>
      <c r="G6428" s="2">
        <v>5487</v>
      </c>
      <c r="H6428" s="2">
        <v>5166</v>
      </c>
      <c r="I6428" s="2">
        <v>286</v>
      </c>
      <c r="J6428" s="2">
        <v>14</v>
      </c>
      <c r="K6428" s="2">
        <v>-15</v>
      </c>
      <c r="L6428" s="2">
        <v>1203</v>
      </c>
      <c r="M6428" s="2">
        <v>438</v>
      </c>
      <c r="N6428" s="2">
        <v>780</v>
      </c>
      <c r="O6428" s="2">
        <v>302020</v>
      </c>
      <c r="P6428" s="3"/>
      <c r="Q6428" s="3"/>
    </row>
    <row r="6429" spans="1:17" x14ac:dyDescent="0.2">
      <c r="A6429" s="5">
        <v>2011</v>
      </c>
      <c r="B6429" s="4" t="s">
        <v>841</v>
      </c>
      <c r="C6429" s="5" t="s">
        <v>842</v>
      </c>
      <c r="D6429" s="5">
        <v>716</v>
      </c>
      <c r="E6429" s="5">
        <v>11071</v>
      </c>
      <c r="F6429" s="5">
        <v>2182</v>
      </c>
      <c r="G6429" s="5">
        <v>5386</v>
      </c>
      <c r="H6429" s="5">
        <v>5657</v>
      </c>
      <c r="I6429" s="5">
        <v>242</v>
      </c>
      <c r="J6429" s="5">
        <v>11</v>
      </c>
      <c r="K6429" s="5">
        <v>-17</v>
      </c>
      <c r="L6429" s="5">
        <v>1074</v>
      </c>
      <c r="M6429" s="5">
        <v>341</v>
      </c>
      <c r="N6429" s="5">
        <v>750</v>
      </c>
      <c r="O6429" s="5">
        <v>302020</v>
      </c>
      <c r="P6429" s="3"/>
      <c r="Q6429" s="3"/>
    </row>
    <row r="6430" spans="1:17" x14ac:dyDescent="0.2">
      <c r="A6430" s="2">
        <v>2012</v>
      </c>
      <c r="B6430" s="1" t="s">
        <v>841</v>
      </c>
      <c r="C6430" s="2" t="s">
        <v>842</v>
      </c>
      <c r="D6430" s="2">
        <v>1071</v>
      </c>
      <c r="E6430" s="2">
        <v>11896</v>
      </c>
      <c r="F6430" s="2">
        <v>2432</v>
      </c>
      <c r="G6430" s="2">
        <v>5854</v>
      </c>
      <c r="H6430" s="2">
        <v>6012</v>
      </c>
      <c r="I6430" s="2">
        <v>189</v>
      </c>
      <c r="J6430" s="2">
        <v>12</v>
      </c>
      <c r="K6430" s="2">
        <v>-7</v>
      </c>
      <c r="L6430" s="2">
        <v>927</v>
      </c>
      <c r="M6430" s="2">
        <v>351</v>
      </c>
      <c r="N6430" s="2">
        <v>583</v>
      </c>
      <c r="O6430" s="2">
        <v>302020</v>
      </c>
      <c r="P6430" s="3"/>
      <c r="Q6430" s="3"/>
    </row>
    <row r="6431" spans="1:17" x14ac:dyDescent="0.2">
      <c r="A6431" s="5">
        <v>2013</v>
      </c>
      <c r="B6431" s="4" t="s">
        <v>841</v>
      </c>
      <c r="C6431" s="5" t="s">
        <v>842</v>
      </c>
      <c r="D6431" s="5">
        <v>1145</v>
      </c>
      <c r="E6431" s="5">
        <v>12177</v>
      </c>
      <c r="F6431" s="5">
        <v>2408</v>
      </c>
      <c r="G6431" s="5">
        <v>5944</v>
      </c>
      <c r="H6431" s="5">
        <v>6201</v>
      </c>
      <c r="I6431" s="5">
        <v>153</v>
      </c>
      <c r="J6431" s="5">
        <v>7</v>
      </c>
      <c r="K6431" s="5">
        <v>0</v>
      </c>
      <c r="L6431" s="5">
        <v>1257</v>
      </c>
      <c r="M6431" s="5">
        <v>409</v>
      </c>
      <c r="N6431" s="5">
        <v>778</v>
      </c>
      <c r="O6431" s="5">
        <v>302020</v>
      </c>
      <c r="P6431" s="3"/>
      <c r="Q6431" s="3"/>
    </row>
    <row r="6432" spans="1:17" x14ac:dyDescent="0.2">
      <c r="A6432" s="2">
        <v>2014</v>
      </c>
      <c r="B6432" s="1" t="s">
        <v>841</v>
      </c>
      <c r="C6432" s="2" t="s">
        <v>842</v>
      </c>
      <c r="D6432" s="2">
        <v>439</v>
      </c>
      <c r="E6432" s="2">
        <v>23956</v>
      </c>
      <c r="F6432" s="2">
        <v>8178</v>
      </c>
      <c r="G6432" s="2">
        <v>15052</v>
      </c>
      <c r="H6432" s="2">
        <v>8890</v>
      </c>
      <c r="I6432" s="2">
        <v>140</v>
      </c>
      <c r="J6432" s="2">
        <v>7</v>
      </c>
      <c r="K6432" s="2">
        <v>-8</v>
      </c>
      <c r="L6432" s="2">
        <v>1252</v>
      </c>
      <c r="M6432" s="2">
        <v>396</v>
      </c>
      <c r="N6432" s="2">
        <v>864</v>
      </c>
      <c r="O6432" s="2">
        <v>302020</v>
      </c>
      <c r="P6432" s="3"/>
      <c r="Q6432" s="3"/>
    </row>
    <row r="6433" spans="1:17" x14ac:dyDescent="0.2">
      <c r="A6433" s="5">
        <v>2015</v>
      </c>
      <c r="B6433" s="4" t="s">
        <v>841</v>
      </c>
      <c r="C6433" s="5" t="s">
        <v>842</v>
      </c>
      <c r="D6433" s="5">
        <v>690</v>
      </c>
      <c r="E6433" s="5">
        <v>23004</v>
      </c>
      <c r="F6433" s="5">
        <v>6725</v>
      </c>
      <c r="G6433" s="5">
        <v>13298</v>
      </c>
      <c r="H6433" s="5">
        <v>9691</v>
      </c>
      <c r="I6433" s="5">
        <v>303</v>
      </c>
      <c r="J6433" s="5">
        <v>9</v>
      </c>
      <c r="K6433" s="5">
        <v>4</v>
      </c>
      <c r="L6433" s="5">
        <v>1921</v>
      </c>
      <c r="M6433" s="5">
        <v>697</v>
      </c>
      <c r="N6433" s="5">
        <v>1220</v>
      </c>
      <c r="O6433" s="5">
        <v>302020</v>
      </c>
      <c r="P6433" s="3"/>
      <c r="Q6433" s="3"/>
    </row>
    <row r="6434" spans="1:17" x14ac:dyDescent="0.2">
      <c r="A6434" s="2">
        <v>2016</v>
      </c>
      <c r="B6434" s="1" t="s">
        <v>841</v>
      </c>
      <c r="C6434" s="2" t="s">
        <v>842</v>
      </c>
      <c r="D6434" s="2">
        <v>353</v>
      </c>
      <c r="E6434" s="2">
        <v>22373</v>
      </c>
      <c r="F6434" s="2">
        <v>6279</v>
      </c>
      <c r="G6434" s="2">
        <v>12749</v>
      </c>
      <c r="H6434" s="2">
        <v>9608</v>
      </c>
      <c r="I6434" s="2">
        <v>256</v>
      </c>
      <c r="J6434" s="2">
        <v>6</v>
      </c>
      <c r="K6434" s="2">
        <v>4</v>
      </c>
      <c r="L6434" s="2">
        <v>2598</v>
      </c>
      <c r="M6434" s="2">
        <v>826</v>
      </c>
      <c r="N6434" s="2">
        <v>1768</v>
      </c>
      <c r="O6434" s="2">
        <v>302020</v>
      </c>
      <c r="P6434" s="3"/>
      <c r="Q6434" s="3"/>
    </row>
    <row r="6435" spans="1:17" x14ac:dyDescent="0.2">
      <c r="A6435" s="5">
        <v>2017</v>
      </c>
      <c r="B6435" s="4" t="s">
        <v>841</v>
      </c>
      <c r="C6435" s="5" t="s">
        <v>842</v>
      </c>
      <c r="D6435" s="5">
        <v>321</v>
      </c>
      <c r="E6435" s="5">
        <v>28066</v>
      </c>
      <c r="F6435" s="5">
        <v>9425</v>
      </c>
      <c r="G6435" s="5">
        <v>17507</v>
      </c>
      <c r="H6435" s="5">
        <v>10541</v>
      </c>
      <c r="I6435" s="5">
        <v>291</v>
      </c>
      <c r="J6435" s="5">
        <v>7</v>
      </c>
      <c r="K6435" s="5">
        <v>4</v>
      </c>
      <c r="L6435" s="5">
        <v>2628</v>
      </c>
      <c r="M6435" s="5">
        <v>850</v>
      </c>
      <c r="N6435" s="5">
        <v>1774</v>
      </c>
      <c r="O6435" s="5">
        <v>302020</v>
      </c>
      <c r="P6435" s="3"/>
      <c r="Q6435" s="3"/>
    </row>
    <row r="6436" spans="1:17" x14ac:dyDescent="0.2">
      <c r="A6436" s="2">
        <v>2018</v>
      </c>
      <c r="B6436" s="1" t="s">
        <v>841</v>
      </c>
      <c r="C6436" s="2" t="s">
        <v>842</v>
      </c>
      <c r="D6436" s="2">
        <v>271</v>
      </c>
      <c r="E6436" s="2">
        <v>29109</v>
      </c>
      <c r="F6436" s="2">
        <v>9268</v>
      </c>
      <c r="G6436" s="2">
        <v>16298</v>
      </c>
      <c r="H6436" s="2">
        <v>12803</v>
      </c>
      <c r="I6436" s="2">
        <v>350</v>
      </c>
      <c r="J6436" s="2">
        <v>7</v>
      </c>
      <c r="K6436" s="2">
        <v>3</v>
      </c>
      <c r="L6436" s="2">
        <v>2745</v>
      </c>
      <c r="M6436" s="2">
        <v>-282</v>
      </c>
      <c r="N6436" s="2">
        <v>3024</v>
      </c>
      <c r="O6436" s="2">
        <v>302020</v>
      </c>
      <c r="P6436" s="3"/>
      <c r="Q6436" s="3"/>
    </row>
    <row r="6437" spans="1:17" x14ac:dyDescent="0.2">
      <c r="A6437" s="5">
        <v>2019</v>
      </c>
      <c r="B6437" s="4" t="s">
        <v>841</v>
      </c>
      <c r="C6437" s="5" t="s">
        <v>842</v>
      </c>
      <c r="D6437" s="5">
        <v>485</v>
      </c>
      <c r="E6437" s="5">
        <v>33097</v>
      </c>
      <c r="F6437" s="5">
        <v>10932</v>
      </c>
      <c r="G6437" s="5">
        <v>18871</v>
      </c>
      <c r="H6437" s="5">
        <v>14082</v>
      </c>
      <c r="I6437" s="5">
        <v>462</v>
      </c>
      <c r="J6437" s="5">
        <v>11</v>
      </c>
      <c r="K6437" s="5">
        <v>13</v>
      </c>
      <c r="L6437" s="5">
        <v>2431</v>
      </c>
      <c r="M6437" s="5">
        <v>396</v>
      </c>
      <c r="N6437" s="5">
        <v>2022</v>
      </c>
      <c r="O6437" s="5">
        <v>302020</v>
      </c>
      <c r="P6437" s="3"/>
      <c r="Q6437" s="3"/>
    </row>
    <row r="6438" spans="1:17" x14ac:dyDescent="0.2">
      <c r="A6438" s="2">
        <v>2004</v>
      </c>
      <c r="B6438" s="1" t="s">
        <v>843</v>
      </c>
      <c r="C6438" s="2" t="s">
        <v>844</v>
      </c>
      <c r="D6438" s="2">
        <v>6358</v>
      </c>
      <c r="E6438" s="2">
        <v>16299</v>
      </c>
      <c r="F6438" s="2">
        <v>379</v>
      </c>
      <c r="G6438" s="2">
        <v>3236</v>
      </c>
      <c r="H6438" s="2">
        <v>13063</v>
      </c>
      <c r="I6438" s="2">
        <v>24</v>
      </c>
      <c r="J6438" s="2">
        <v>136</v>
      </c>
      <c r="K6438" s="2">
        <v>0</v>
      </c>
      <c r="L6438" s="2">
        <v>2421</v>
      </c>
      <c r="M6438" s="2">
        <v>560</v>
      </c>
      <c r="N6438" s="2">
        <v>1861</v>
      </c>
      <c r="O6438" s="2">
        <v>453010</v>
      </c>
      <c r="P6438" s="3"/>
      <c r="Q6438" s="3"/>
    </row>
    <row r="6439" spans="1:17" x14ac:dyDescent="0.2">
      <c r="A6439" s="5">
        <v>2005</v>
      </c>
      <c r="B6439" s="4" t="s">
        <v>843</v>
      </c>
      <c r="C6439" s="5" t="s">
        <v>844</v>
      </c>
      <c r="D6439" s="5">
        <v>5335</v>
      </c>
      <c r="E6439" s="5">
        <v>15063</v>
      </c>
      <c r="F6439" s="5">
        <v>661</v>
      </c>
      <c r="G6439" s="5">
        <v>3126</v>
      </c>
      <c r="H6439" s="5">
        <v>11937</v>
      </c>
      <c r="I6439" s="5">
        <v>14</v>
      </c>
      <c r="J6439" s="5">
        <v>165</v>
      </c>
      <c r="K6439" s="5">
        <v>0</v>
      </c>
      <c r="L6439" s="5">
        <v>2988</v>
      </c>
      <c r="M6439" s="5">
        <v>664</v>
      </c>
      <c r="N6439" s="5">
        <v>2324</v>
      </c>
      <c r="O6439" s="5">
        <v>453010</v>
      </c>
      <c r="P6439" s="3"/>
      <c r="Q6439" s="3"/>
    </row>
    <row r="6440" spans="1:17" x14ac:dyDescent="0.2">
      <c r="A6440" s="2">
        <v>2006</v>
      </c>
      <c r="B6440" s="1" t="s">
        <v>843</v>
      </c>
      <c r="C6440" s="2" t="s">
        <v>844</v>
      </c>
      <c r="D6440" s="2">
        <v>3717</v>
      </c>
      <c r="E6440" s="2">
        <v>13930</v>
      </c>
      <c r="F6440" s="2">
        <v>43</v>
      </c>
      <c r="G6440" s="2">
        <v>2570</v>
      </c>
      <c r="H6440" s="2">
        <v>11360</v>
      </c>
      <c r="I6440" s="2">
        <v>12</v>
      </c>
      <c r="J6440" s="2">
        <v>196</v>
      </c>
      <c r="K6440" s="2">
        <v>0</v>
      </c>
      <c r="L6440" s="2">
        <v>3625</v>
      </c>
      <c r="M6440" s="2">
        <v>987</v>
      </c>
      <c r="N6440" s="2">
        <v>4341</v>
      </c>
      <c r="O6440" s="2">
        <v>453010</v>
      </c>
      <c r="P6440" s="3"/>
      <c r="Q6440" s="3"/>
    </row>
    <row r="6441" spans="1:17" x14ac:dyDescent="0.2">
      <c r="A6441" s="5">
        <v>2007</v>
      </c>
      <c r="B6441" s="4" t="s">
        <v>843</v>
      </c>
      <c r="C6441" s="5" t="s">
        <v>844</v>
      </c>
      <c r="D6441" s="5">
        <v>2924</v>
      </c>
      <c r="E6441" s="5">
        <v>12667</v>
      </c>
      <c r="F6441" s="5">
        <v>0</v>
      </c>
      <c r="G6441" s="5">
        <v>2692</v>
      </c>
      <c r="H6441" s="5">
        <v>9975</v>
      </c>
      <c r="I6441" s="5">
        <v>1</v>
      </c>
      <c r="J6441" s="5">
        <v>157</v>
      </c>
      <c r="K6441" s="5">
        <v>0</v>
      </c>
      <c r="L6441" s="5">
        <v>3692</v>
      </c>
      <c r="M6441" s="5">
        <v>1051</v>
      </c>
      <c r="N6441" s="5">
        <v>2657</v>
      </c>
      <c r="O6441" s="5">
        <v>453010</v>
      </c>
      <c r="P6441" s="3"/>
      <c r="Q6441" s="3"/>
    </row>
    <row r="6442" spans="1:17" x14ac:dyDescent="0.2">
      <c r="A6442" s="2">
        <v>2008</v>
      </c>
      <c r="B6442" s="1" t="s">
        <v>843</v>
      </c>
      <c r="C6442" s="2" t="s">
        <v>844</v>
      </c>
      <c r="D6442" s="2">
        <v>2540</v>
      </c>
      <c r="E6442" s="2">
        <v>11923</v>
      </c>
      <c r="F6442" s="2">
        <v>0</v>
      </c>
      <c r="G6442" s="2">
        <v>2597</v>
      </c>
      <c r="H6442" s="2">
        <v>9326</v>
      </c>
      <c r="I6442" s="2">
        <v>0</v>
      </c>
      <c r="J6442" s="2">
        <v>76</v>
      </c>
      <c r="K6442" s="2">
        <v>0</v>
      </c>
      <c r="L6442" s="2">
        <v>2481</v>
      </c>
      <c r="M6442" s="2">
        <v>561</v>
      </c>
      <c r="N6442" s="2">
        <v>1920</v>
      </c>
      <c r="O6442" s="2">
        <v>453010</v>
      </c>
      <c r="P6442" s="3"/>
      <c r="Q6442" s="3"/>
    </row>
    <row r="6443" spans="1:17" x14ac:dyDescent="0.2">
      <c r="A6443" s="5">
        <v>2009</v>
      </c>
      <c r="B6443" s="4" t="s">
        <v>843</v>
      </c>
      <c r="C6443" s="5" t="s">
        <v>844</v>
      </c>
      <c r="D6443" s="5">
        <v>2925</v>
      </c>
      <c r="E6443" s="5">
        <v>12119</v>
      </c>
      <c r="F6443" s="5">
        <v>0</v>
      </c>
      <c r="G6443" s="5">
        <v>2397</v>
      </c>
      <c r="H6443" s="5">
        <v>9722</v>
      </c>
      <c r="I6443" s="5"/>
      <c r="J6443" s="5">
        <v>24</v>
      </c>
      <c r="K6443" s="5">
        <v>0</v>
      </c>
      <c r="L6443" s="5">
        <v>2017</v>
      </c>
      <c r="M6443" s="5">
        <v>547</v>
      </c>
      <c r="N6443" s="5">
        <v>1470</v>
      </c>
      <c r="O6443" s="5">
        <v>453010</v>
      </c>
      <c r="P6443" s="3"/>
      <c r="Q6443" s="3"/>
    </row>
    <row r="6444" spans="1:17" x14ac:dyDescent="0.2">
      <c r="A6444" s="2">
        <v>2010</v>
      </c>
      <c r="B6444" s="1" t="s">
        <v>843</v>
      </c>
      <c r="C6444" s="2" t="s">
        <v>844</v>
      </c>
      <c r="D6444" s="2">
        <v>3072</v>
      </c>
      <c r="E6444" s="2">
        <v>13401</v>
      </c>
      <c r="F6444" s="2">
        <v>0</v>
      </c>
      <c r="G6444" s="2">
        <v>2964</v>
      </c>
      <c r="H6444" s="2">
        <v>10437</v>
      </c>
      <c r="I6444" s="2"/>
      <c r="J6444" s="2">
        <v>13</v>
      </c>
      <c r="K6444" s="2">
        <v>0</v>
      </c>
      <c r="L6444" s="2">
        <v>4551</v>
      </c>
      <c r="M6444" s="2">
        <v>1323</v>
      </c>
      <c r="N6444" s="2">
        <v>3228</v>
      </c>
      <c r="O6444" s="2">
        <v>453010</v>
      </c>
      <c r="P6444" s="3"/>
      <c r="Q6444" s="3"/>
    </row>
    <row r="6445" spans="1:17" x14ac:dyDescent="0.2">
      <c r="A6445" s="5">
        <v>2011</v>
      </c>
      <c r="B6445" s="4" t="s">
        <v>843</v>
      </c>
      <c r="C6445" s="5" t="s">
        <v>844</v>
      </c>
      <c r="D6445" s="5">
        <v>2935</v>
      </c>
      <c r="E6445" s="5">
        <v>20497</v>
      </c>
      <c r="F6445" s="5">
        <v>4593</v>
      </c>
      <c r="G6445" s="5">
        <v>9545</v>
      </c>
      <c r="H6445" s="5">
        <v>10952</v>
      </c>
      <c r="I6445" s="5">
        <v>42</v>
      </c>
      <c r="J6445" s="5">
        <v>11</v>
      </c>
      <c r="K6445" s="5">
        <v>0</v>
      </c>
      <c r="L6445" s="5">
        <v>2955</v>
      </c>
      <c r="M6445" s="5">
        <v>719</v>
      </c>
      <c r="N6445" s="5">
        <v>2236</v>
      </c>
      <c r="O6445" s="5">
        <v>453010</v>
      </c>
      <c r="P6445" s="3"/>
      <c r="Q6445" s="3"/>
    </row>
    <row r="6446" spans="1:17" x14ac:dyDescent="0.2">
      <c r="A6446" s="2">
        <v>2012</v>
      </c>
      <c r="B6446" s="1" t="s">
        <v>843</v>
      </c>
      <c r="C6446" s="2" t="s">
        <v>844</v>
      </c>
      <c r="D6446" s="2">
        <v>3965</v>
      </c>
      <c r="E6446" s="2">
        <v>20021</v>
      </c>
      <c r="F6446" s="2">
        <v>5686</v>
      </c>
      <c r="G6446" s="2">
        <v>9060</v>
      </c>
      <c r="H6446" s="2">
        <v>10961</v>
      </c>
      <c r="I6446" s="2">
        <v>85</v>
      </c>
      <c r="J6446" s="2">
        <v>8</v>
      </c>
      <c r="K6446" s="2">
        <v>0</v>
      </c>
      <c r="L6446" s="2">
        <v>1935</v>
      </c>
      <c r="M6446" s="2">
        <v>176</v>
      </c>
      <c r="N6446" s="2">
        <v>1759</v>
      </c>
      <c r="O6446" s="2">
        <v>453010</v>
      </c>
      <c r="P6446" s="3"/>
      <c r="Q6446" s="3"/>
    </row>
    <row r="6447" spans="1:17" x14ac:dyDescent="0.2">
      <c r="A6447" s="5">
        <v>2013</v>
      </c>
      <c r="B6447" s="4" t="s">
        <v>843</v>
      </c>
      <c r="C6447" s="5" t="s">
        <v>844</v>
      </c>
      <c r="D6447" s="5">
        <v>3829</v>
      </c>
      <c r="E6447" s="5">
        <v>18938</v>
      </c>
      <c r="F6447" s="5">
        <v>5158</v>
      </c>
      <c r="G6447" s="5">
        <v>8131</v>
      </c>
      <c r="H6447" s="5">
        <v>10807</v>
      </c>
      <c r="I6447" s="5">
        <v>95</v>
      </c>
      <c r="J6447" s="5">
        <v>10</v>
      </c>
      <c r="K6447" s="5">
        <v>0</v>
      </c>
      <c r="L6447" s="5">
        <v>2754</v>
      </c>
      <c r="M6447" s="5">
        <v>592</v>
      </c>
      <c r="N6447" s="5">
        <v>2162</v>
      </c>
      <c r="O6447" s="5">
        <v>453010</v>
      </c>
      <c r="P6447" s="3"/>
      <c r="Q6447" s="3"/>
    </row>
    <row r="6448" spans="1:17" x14ac:dyDescent="0.2">
      <c r="A6448" s="2">
        <v>2014</v>
      </c>
      <c r="B6448" s="1" t="s">
        <v>843</v>
      </c>
      <c r="C6448" s="2" t="s">
        <v>844</v>
      </c>
      <c r="D6448" s="2">
        <v>3541</v>
      </c>
      <c r="E6448" s="2">
        <v>17722</v>
      </c>
      <c r="F6448" s="2">
        <v>4642</v>
      </c>
      <c r="G6448" s="2">
        <v>7332</v>
      </c>
      <c r="H6448" s="2">
        <v>10390</v>
      </c>
      <c r="I6448" s="2">
        <v>94</v>
      </c>
      <c r="J6448" s="2">
        <v>7</v>
      </c>
      <c r="K6448" s="2">
        <v>0</v>
      </c>
      <c r="L6448" s="2">
        <v>3874</v>
      </c>
      <c r="M6448" s="2">
        <v>1053</v>
      </c>
      <c r="N6448" s="2">
        <v>2821</v>
      </c>
      <c r="O6448" s="2">
        <v>453010</v>
      </c>
      <c r="P6448" s="3"/>
      <c r="Q6448" s="3"/>
    </row>
    <row r="6449" spans="1:17" x14ac:dyDescent="0.2">
      <c r="A6449" s="5">
        <v>2015</v>
      </c>
      <c r="B6449" s="4" t="s">
        <v>843</v>
      </c>
      <c r="C6449" s="5" t="s">
        <v>844</v>
      </c>
      <c r="D6449" s="5">
        <v>3218</v>
      </c>
      <c r="E6449" s="5">
        <v>16230</v>
      </c>
      <c r="F6449" s="5">
        <v>4120</v>
      </c>
      <c r="G6449" s="5">
        <v>6284</v>
      </c>
      <c r="H6449" s="5">
        <v>9946</v>
      </c>
      <c r="I6449" s="5">
        <v>90</v>
      </c>
      <c r="J6449" s="5">
        <v>6</v>
      </c>
      <c r="K6449" s="5">
        <v>0</v>
      </c>
      <c r="L6449" s="5">
        <v>4216</v>
      </c>
      <c r="M6449" s="5">
        <v>1230</v>
      </c>
      <c r="N6449" s="5">
        <v>2986</v>
      </c>
      <c r="O6449" s="5">
        <v>453010</v>
      </c>
      <c r="P6449" s="3"/>
      <c r="Q6449" s="3"/>
    </row>
    <row r="6450" spans="1:17" x14ac:dyDescent="0.2">
      <c r="A6450" s="2">
        <v>2016</v>
      </c>
      <c r="B6450" s="1" t="s">
        <v>843</v>
      </c>
      <c r="C6450" s="2" t="s">
        <v>844</v>
      </c>
      <c r="D6450" s="2">
        <v>3490</v>
      </c>
      <c r="E6450" s="2">
        <v>16431</v>
      </c>
      <c r="F6450" s="2">
        <v>3609</v>
      </c>
      <c r="G6450" s="2">
        <v>5958</v>
      </c>
      <c r="H6450" s="2">
        <v>10473</v>
      </c>
      <c r="I6450" s="2">
        <v>80</v>
      </c>
      <c r="J6450" s="2">
        <v>11</v>
      </c>
      <c r="K6450" s="2">
        <v>0</v>
      </c>
      <c r="L6450" s="2">
        <v>4930</v>
      </c>
      <c r="M6450" s="2">
        <v>1335</v>
      </c>
      <c r="N6450" s="2">
        <v>3595</v>
      </c>
      <c r="O6450" s="2">
        <v>453010</v>
      </c>
      <c r="P6450" s="3"/>
      <c r="Q6450" s="3"/>
    </row>
    <row r="6451" spans="1:17" x14ac:dyDescent="0.2">
      <c r="A6451" s="5">
        <v>2017</v>
      </c>
      <c r="B6451" s="4" t="s">
        <v>843</v>
      </c>
      <c r="C6451" s="5" t="s">
        <v>844</v>
      </c>
      <c r="D6451" s="5">
        <v>4469</v>
      </c>
      <c r="E6451" s="5">
        <v>17642</v>
      </c>
      <c r="F6451" s="5">
        <v>4077</v>
      </c>
      <c r="G6451" s="5">
        <v>7305</v>
      </c>
      <c r="H6451" s="5">
        <v>10337</v>
      </c>
      <c r="I6451" s="5">
        <v>78</v>
      </c>
      <c r="J6451" s="5"/>
      <c r="K6451" s="5">
        <v>0</v>
      </c>
      <c r="L6451" s="5">
        <v>6080</v>
      </c>
      <c r="M6451" s="5">
        <v>2398</v>
      </c>
      <c r="N6451" s="5">
        <v>3682</v>
      </c>
      <c r="O6451" s="5">
        <v>453010</v>
      </c>
      <c r="P6451" s="3"/>
      <c r="Q6451" s="3"/>
    </row>
    <row r="6452" spans="1:17" x14ac:dyDescent="0.2">
      <c r="A6452" s="2">
        <v>2018</v>
      </c>
      <c r="B6452" s="1" t="s">
        <v>843</v>
      </c>
      <c r="C6452" s="2" t="s">
        <v>844</v>
      </c>
      <c r="D6452" s="2">
        <v>4233</v>
      </c>
      <c r="E6452" s="2">
        <v>17137</v>
      </c>
      <c r="F6452" s="2">
        <v>5068</v>
      </c>
      <c r="G6452" s="2">
        <v>8143</v>
      </c>
      <c r="H6452" s="2">
        <v>8994</v>
      </c>
      <c r="I6452" s="2">
        <v>125</v>
      </c>
      <c r="J6452" s="2"/>
      <c r="K6452" s="2">
        <v>0</v>
      </c>
      <c r="L6452" s="2">
        <v>6686</v>
      </c>
      <c r="M6452" s="2">
        <v>1106</v>
      </c>
      <c r="N6452" s="2">
        <v>5580</v>
      </c>
      <c r="O6452" s="2">
        <v>453010</v>
      </c>
      <c r="P6452" s="3"/>
      <c r="Q6452" s="3"/>
    </row>
    <row r="6453" spans="1:17" x14ac:dyDescent="0.2">
      <c r="A6453" s="5">
        <v>2019</v>
      </c>
      <c r="B6453" s="4" t="s">
        <v>843</v>
      </c>
      <c r="C6453" s="5" t="s">
        <v>844</v>
      </c>
      <c r="D6453" s="5">
        <v>5387</v>
      </c>
      <c r="E6453" s="5">
        <v>18018</v>
      </c>
      <c r="F6453" s="5">
        <v>6135</v>
      </c>
      <c r="G6453" s="5">
        <v>9111</v>
      </c>
      <c r="H6453" s="5">
        <v>8907</v>
      </c>
      <c r="I6453" s="5">
        <v>170</v>
      </c>
      <c r="J6453" s="5"/>
      <c r="K6453" s="5">
        <v>0</v>
      </c>
      <c r="L6453" s="5">
        <v>5728</v>
      </c>
      <c r="M6453" s="5">
        <v>711</v>
      </c>
      <c r="N6453" s="5">
        <v>5017</v>
      </c>
      <c r="O6453" s="5">
        <v>453010</v>
      </c>
      <c r="P6453" s="3"/>
      <c r="Q6453" s="3"/>
    </row>
    <row r="6454" spans="1:17" x14ac:dyDescent="0.2">
      <c r="A6454" s="2">
        <v>2004</v>
      </c>
      <c r="B6454" s="1" t="s">
        <v>845</v>
      </c>
      <c r="C6454" s="2" t="s">
        <v>846</v>
      </c>
      <c r="D6454" s="2">
        <v>732</v>
      </c>
      <c r="E6454" s="2">
        <v>15875</v>
      </c>
      <c r="F6454" s="2">
        <v>5267</v>
      </c>
      <c r="G6454" s="2">
        <v>12223</v>
      </c>
      <c r="H6454" s="2">
        <v>3652</v>
      </c>
      <c r="I6454" s="2">
        <v>248</v>
      </c>
      <c r="J6454" s="2"/>
      <c r="K6454" s="2"/>
      <c r="L6454" s="2">
        <v>528</v>
      </c>
      <c r="M6454" s="2">
        <v>155</v>
      </c>
      <c r="N6454" s="2">
        <v>365</v>
      </c>
      <c r="O6454" s="2">
        <v>201010</v>
      </c>
      <c r="P6454" s="3"/>
      <c r="Q6454" s="3"/>
    </row>
    <row r="6455" spans="1:17" x14ac:dyDescent="0.2">
      <c r="A6455" s="5">
        <v>2005</v>
      </c>
      <c r="B6455" s="4" t="s">
        <v>845</v>
      </c>
      <c r="C6455" s="5" t="s">
        <v>846</v>
      </c>
      <c r="D6455" s="5">
        <v>796</v>
      </c>
      <c r="E6455" s="5">
        <v>16499</v>
      </c>
      <c r="F6455" s="5">
        <v>5887</v>
      </c>
      <c r="G6455" s="5">
        <v>13223</v>
      </c>
      <c r="H6455" s="5">
        <v>3276</v>
      </c>
      <c r="I6455" s="5">
        <v>290</v>
      </c>
      <c r="J6455" s="5"/>
      <c r="K6455" s="5"/>
      <c r="L6455" s="5">
        <v>739</v>
      </c>
      <c r="M6455" s="5">
        <v>223</v>
      </c>
      <c r="N6455" s="5">
        <v>203</v>
      </c>
      <c r="O6455" s="5">
        <v>201010</v>
      </c>
      <c r="P6455" s="3"/>
      <c r="Q6455" s="3"/>
    </row>
    <row r="6456" spans="1:17" x14ac:dyDescent="0.2">
      <c r="A6456" s="2">
        <v>2006</v>
      </c>
      <c r="B6456" s="1" t="s">
        <v>845</v>
      </c>
      <c r="C6456" s="2" t="s">
        <v>846</v>
      </c>
      <c r="D6456" s="2">
        <v>780</v>
      </c>
      <c r="E6456" s="2">
        <v>17550</v>
      </c>
      <c r="F6456" s="2">
        <v>6842</v>
      </c>
      <c r="G6456" s="2">
        <v>14901</v>
      </c>
      <c r="H6456" s="2">
        <v>2649</v>
      </c>
      <c r="I6456" s="2">
        <v>438</v>
      </c>
      <c r="J6456" s="2"/>
      <c r="K6456" s="2"/>
      <c r="L6456" s="2">
        <v>975</v>
      </c>
      <c r="M6456" s="2">
        <v>269</v>
      </c>
      <c r="N6456" s="2">
        <v>601</v>
      </c>
      <c r="O6456" s="2">
        <v>201010</v>
      </c>
      <c r="P6456" s="3"/>
      <c r="Q6456" s="3"/>
    </row>
    <row r="6457" spans="1:17" x14ac:dyDescent="0.2">
      <c r="A6457" s="5">
        <v>2007</v>
      </c>
      <c r="B6457" s="4" t="s">
        <v>845</v>
      </c>
      <c r="C6457" s="5" t="s">
        <v>846</v>
      </c>
      <c r="D6457" s="5">
        <v>531</v>
      </c>
      <c r="E6457" s="5">
        <v>19956</v>
      </c>
      <c r="F6457" s="5">
        <v>7998</v>
      </c>
      <c r="G6457" s="5">
        <v>16449</v>
      </c>
      <c r="H6457" s="5">
        <v>3507</v>
      </c>
      <c r="I6457" s="5">
        <v>484</v>
      </c>
      <c r="J6457" s="5"/>
      <c r="K6457" s="5"/>
      <c r="L6457" s="5">
        <v>1300</v>
      </c>
      <c r="M6457" s="5">
        <v>385</v>
      </c>
      <c r="N6457" s="5">
        <v>917</v>
      </c>
      <c r="O6457" s="5">
        <v>201010</v>
      </c>
      <c r="P6457" s="3"/>
      <c r="Q6457" s="3"/>
    </row>
    <row r="6458" spans="1:17" x14ac:dyDescent="0.2">
      <c r="A6458" s="2">
        <v>2008</v>
      </c>
      <c r="B6458" s="1" t="s">
        <v>845</v>
      </c>
      <c r="C6458" s="2" t="s">
        <v>846</v>
      </c>
      <c r="D6458" s="2">
        <v>547</v>
      </c>
      <c r="E6458" s="2">
        <v>20020</v>
      </c>
      <c r="F6458" s="2">
        <v>8322</v>
      </c>
      <c r="G6458" s="2">
        <v>17654</v>
      </c>
      <c r="H6458" s="2">
        <v>2366</v>
      </c>
      <c r="I6458" s="2">
        <v>432</v>
      </c>
      <c r="J6458" s="2"/>
      <c r="K6458" s="2"/>
      <c r="L6458" s="2">
        <v>658</v>
      </c>
      <c r="M6458" s="2">
        <v>314</v>
      </c>
      <c r="N6458" s="2">
        <v>486</v>
      </c>
      <c r="O6458" s="2">
        <v>201010</v>
      </c>
      <c r="P6458" s="3"/>
      <c r="Q6458" s="3"/>
    </row>
    <row r="6459" spans="1:17" x14ac:dyDescent="0.2">
      <c r="A6459" s="5">
        <v>2009</v>
      </c>
      <c r="B6459" s="4" t="s">
        <v>845</v>
      </c>
      <c r="C6459" s="5" t="s">
        <v>846</v>
      </c>
      <c r="D6459" s="5">
        <v>1892</v>
      </c>
      <c r="E6459" s="5">
        <v>18940</v>
      </c>
      <c r="F6459" s="5">
        <v>9251</v>
      </c>
      <c r="G6459" s="5">
        <v>16114</v>
      </c>
      <c r="H6459" s="5">
        <v>2826</v>
      </c>
      <c r="I6459" s="5">
        <v>309</v>
      </c>
      <c r="J6459" s="5">
        <v>6</v>
      </c>
      <c r="K6459" s="5"/>
      <c r="L6459" s="5">
        <v>-149</v>
      </c>
      <c r="M6459" s="5">
        <v>-76</v>
      </c>
      <c r="N6459" s="5">
        <v>-31</v>
      </c>
      <c r="O6459" s="5">
        <v>201010</v>
      </c>
      <c r="P6459" s="3"/>
      <c r="Q6459" s="3"/>
    </row>
    <row r="6460" spans="1:17" x14ac:dyDescent="0.2">
      <c r="A6460" s="2">
        <v>2010</v>
      </c>
      <c r="B6460" s="1" t="s">
        <v>845</v>
      </c>
      <c r="C6460" s="2" t="s">
        <v>846</v>
      </c>
      <c r="D6460" s="2">
        <v>931</v>
      </c>
      <c r="E6460" s="2">
        <v>15282</v>
      </c>
      <c r="F6460" s="2">
        <v>5962</v>
      </c>
      <c r="G6460" s="2">
        <v>12310</v>
      </c>
      <c r="H6460" s="2">
        <v>2972</v>
      </c>
      <c r="I6460" s="2">
        <v>270</v>
      </c>
      <c r="J6460" s="2">
        <v>0</v>
      </c>
      <c r="K6460" s="2"/>
      <c r="L6460" s="2">
        <v>86</v>
      </c>
      <c r="M6460" s="2">
        <v>-6</v>
      </c>
      <c r="N6460" s="2">
        <v>86</v>
      </c>
      <c r="O6460" s="2">
        <v>201010</v>
      </c>
      <c r="P6460" s="3"/>
      <c r="Q6460" s="3"/>
    </row>
    <row r="6461" spans="1:17" x14ac:dyDescent="0.2">
      <c r="A6461" s="5">
        <v>2011</v>
      </c>
      <c r="B6461" s="4" t="s">
        <v>845</v>
      </c>
      <c r="C6461" s="5" t="s">
        <v>846</v>
      </c>
      <c r="D6461" s="5">
        <v>885</v>
      </c>
      <c r="E6461" s="5">
        <v>13615</v>
      </c>
      <c r="F6461" s="5">
        <v>4433</v>
      </c>
      <c r="G6461" s="5">
        <v>10870</v>
      </c>
      <c r="H6461" s="5">
        <v>2745</v>
      </c>
      <c r="I6461" s="5">
        <v>246</v>
      </c>
      <c r="J6461" s="5">
        <v>0</v>
      </c>
      <c r="K6461" s="5"/>
      <c r="L6461" s="5">
        <v>337</v>
      </c>
      <c r="M6461" s="5">
        <v>95</v>
      </c>
      <c r="N6461" s="5">
        <v>242</v>
      </c>
      <c r="O6461" s="5">
        <v>201010</v>
      </c>
      <c r="P6461" s="3"/>
      <c r="Q6461" s="3"/>
    </row>
    <row r="6462" spans="1:17" x14ac:dyDescent="0.2">
      <c r="A6462" s="2">
        <v>2012</v>
      </c>
      <c r="B6462" s="1" t="s">
        <v>845</v>
      </c>
      <c r="C6462" s="2" t="s">
        <v>846</v>
      </c>
      <c r="D6462" s="2">
        <v>1413</v>
      </c>
      <c r="E6462" s="2">
        <v>13033</v>
      </c>
      <c r="F6462" s="2">
        <v>3987</v>
      </c>
      <c r="G6462" s="2">
        <v>10042</v>
      </c>
      <c r="H6462" s="2">
        <v>2991</v>
      </c>
      <c r="I6462" s="2">
        <v>212</v>
      </c>
      <c r="J6462" s="2">
        <v>0</v>
      </c>
      <c r="K6462" s="2"/>
      <c r="L6462" s="2">
        <v>841</v>
      </c>
      <c r="M6462" s="2">
        <v>260</v>
      </c>
      <c r="N6462" s="2">
        <v>589</v>
      </c>
      <c r="O6462" s="2">
        <v>201010</v>
      </c>
      <c r="P6462" s="3"/>
      <c r="Q6462" s="3"/>
    </row>
    <row r="6463" spans="1:17" x14ac:dyDescent="0.2">
      <c r="A6463" s="5">
        <v>2013</v>
      </c>
      <c r="B6463" s="4" t="s">
        <v>845</v>
      </c>
      <c r="C6463" s="5" t="s">
        <v>846</v>
      </c>
      <c r="D6463" s="5">
        <v>1211</v>
      </c>
      <c r="E6463" s="5">
        <v>12944</v>
      </c>
      <c r="F6463" s="5">
        <v>3187</v>
      </c>
      <c r="G6463" s="5">
        <v>8560</v>
      </c>
      <c r="H6463" s="5">
        <v>4384</v>
      </c>
      <c r="I6463" s="5">
        <v>173</v>
      </c>
      <c r="J6463" s="5">
        <v>0</v>
      </c>
      <c r="K6463" s="5"/>
      <c r="L6463" s="5">
        <v>674</v>
      </c>
      <c r="M6463" s="5">
        <v>176</v>
      </c>
      <c r="N6463" s="5">
        <v>498</v>
      </c>
      <c r="O6463" s="5">
        <v>201010</v>
      </c>
      <c r="P6463" s="3"/>
      <c r="Q6463" s="3"/>
    </row>
    <row r="6464" spans="1:17" x14ac:dyDescent="0.2">
      <c r="A6464" s="2">
        <v>2014</v>
      </c>
      <c r="B6464" s="1" t="s">
        <v>845</v>
      </c>
      <c r="C6464" s="2" t="s">
        <v>846</v>
      </c>
      <c r="D6464" s="2">
        <v>822</v>
      </c>
      <c r="E6464" s="2">
        <v>14605</v>
      </c>
      <c r="F6464" s="2">
        <v>3874</v>
      </c>
      <c r="G6464" s="2">
        <v>10333</v>
      </c>
      <c r="H6464" s="2">
        <v>4272</v>
      </c>
      <c r="I6464" s="2">
        <v>191</v>
      </c>
      <c r="J6464" s="2">
        <v>0</v>
      </c>
      <c r="K6464" s="2"/>
      <c r="L6464" s="2">
        <v>853</v>
      </c>
      <c r="M6464" s="2">
        <v>248</v>
      </c>
      <c r="N6464" s="2">
        <v>600</v>
      </c>
      <c r="O6464" s="2">
        <v>201010</v>
      </c>
      <c r="P6464" s="3"/>
      <c r="Q6464" s="3"/>
    </row>
    <row r="6465" spans="1:17" x14ac:dyDescent="0.2">
      <c r="A6465" s="5">
        <v>2015</v>
      </c>
      <c r="B6465" s="4" t="s">
        <v>845</v>
      </c>
      <c r="C6465" s="5" t="s">
        <v>846</v>
      </c>
      <c r="D6465" s="5">
        <v>1005</v>
      </c>
      <c r="E6465" s="5">
        <v>14708</v>
      </c>
      <c r="F6465" s="5">
        <v>3610</v>
      </c>
      <c r="G6465" s="5">
        <v>9744</v>
      </c>
      <c r="H6465" s="5">
        <v>4964</v>
      </c>
      <c r="I6465" s="5">
        <v>169</v>
      </c>
      <c r="J6465" s="5">
        <v>0</v>
      </c>
      <c r="K6465" s="5"/>
      <c r="L6465" s="5">
        <v>971</v>
      </c>
      <c r="M6465" s="5">
        <v>273</v>
      </c>
      <c r="N6465" s="5">
        <v>697</v>
      </c>
      <c r="O6465" s="5">
        <v>201010</v>
      </c>
      <c r="P6465" s="3"/>
      <c r="Q6465" s="3"/>
    </row>
    <row r="6466" spans="1:17" x14ac:dyDescent="0.2">
      <c r="A6466" s="2">
        <v>2016</v>
      </c>
      <c r="B6466" s="1" t="s">
        <v>845</v>
      </c>
      <c r="C6466" s="2" t="s">
        <v>846</v>
      </c>
      <c r="D6466" s="2">
        <v>1298</v>
      </c>
      <c r="E6466" s="2">
        <v>15358</v>
      </c>
      <c r="F6466" s="2">
        <v>3680</v>
      </c>
      <c r="G6466" s="2">
        <v>9784</v>
      </c>
      <c r="H6466" s="2">
        <v>5574</v>
      </c>
      <c r="I6466" s="2">
        <v>174</v>
      </c>
      <c r="J6466" s="2">
        <v>0</v>
      </c>
      <c r="K6466" s="2"/>
      <c r="L6466" s="2">
        <v>876</v>
      </c>
      <c r="M6466" s="2">
        <v>33</v>
      </c>
      <c r="N6466" s="2">
        <v>962</v>
      </c>
      <c r="O6466" s="2">
        <v>201010</v>
      </c>
      <c r="P6466" s="3"/>
      <c r="Q6466" s="3"/>
    </row>
    <row r="6467" spans="1:17" x14ac:dyDescent="0.2">
      <c r="A6467" s="5">
        <v>2017</v>
      </c>
      <c r="B6467" s="4" t="s">
        <v>845</v>
      </c>
      <c r="C6467" s="5" t="s">
        <v>846</v>
      </c>
      <c r="D6467" s="5">
        <v>1262</v>
      </c>
      <c r="E6467" s="5">
        <v>15340</v>
      </c>
      <c r="F6467" s="5">
        <v>3912</v>
      </c>
      <c r="G6467" s="5">
        <v>9693</v>
      </c>
      <c r="H6467" s="5">
        <v>5647</v>
      </c>
      <c r="I6467" s="5">
        <v>174</v>
      </c>
      <c r="J6467" s="5">
        <v>0</v>
      </c>
      <c r="K6467" s="5"/>
      <c r="L6467" s="5">
        <v>762</v>
      </c>
      <c r="M6467" s="5">
        <v>456</v>
      </c>
      <c r="N6467" s="5">
        <v>307</v>
      </c>
      <c r="O6467" s="5">
        <v>201010</v>
      </c>
      <c r="P6467" s="3"/>
      <c r="Q6467" s="3"/>
    </row>
    <row r="6468" spans="1:17" x14ac:dyDescent="0.2">
      <c r="A6468" s="2">
        <v>2018</v>
      </c>
      <c r="B6468" s="1" t="s">
        <v>845</v>
      </c>
      <c r="C6468" s="2" t="s">
        <v>846</v>
      </c>
      <c r="D6468" s="2">
        <v>1107</v>
      </c>
      <c r="E6468" s="2">
        <v>14264</v>
      </c>
      <c r="F6468" s="2">
        <v>3784</v>
      </c>
      <c r="G6468" s="2">
        <v>9072</v>
      </c>
      <c r="H6468" s="2">
        <v>5192</v>
      </c>
      <c r="I6468" s="2">
        <v>166</v>
      </c>
      <c r="J6468" s="2">
        <v>0</v>
      </c>
      <c r="K6468" s="2"/>
      <c r="L6468" s="2">
        <v>1384</v>
      </c>
      <c r="M6468" s="2">
        <v>162</v>
      </c>
      <c r="N6468" s="2">
        <v>1222</v>
      </c>
      <c r="O6468" s="2">
        <v>201010</v>
      </c>
      <c r="P6468" s="3"/>
      <c r="Q6468" s="3"/>
    </row>
    <row r="6469" spans="1:17" x14ac:dyDescent="0.2">
      <c r="A6469" s="5">
        <v>2019</v>
      </c>
      <c r="B6469" s="4" t="s">
        <v>845</v>
      </c>
      <c r="C6469" s="5" t="s">
        <v>846</v>
      </c>
      <c r="D6469" s="5">
        <v>1357</v>
      </c>
      <c r="E6469" s="5">
        <v>15018</v>
      </c>
      <c r="F6469" s="5">
        <v>4091</v>
      </c>
      <c r="G6469" s="5">
        <v>9500</v>
      </c>
      <c r="H6469" s="5">
        <v>5518</v>
      </c>
      <c r="I6469" s="5">
        <v>171</v>
      </c>
      <c r="J6469" s="5">
        <v>0</v>
      </c>
      <c r="K6469" s="5"/>
      <c r="L6469" s="5">
        <v>942</v>
      </c>
      <c r="M6469" s="5">
        <v>127</v>
      </c>
      <c r="N6469" s="5">
        <v>815</v>
      </c>
      <c r="O6469" s="5">
        <v>201010</v>
      </c>
      <c r="P6469" s="3"/>
      <c r="Q6469" s="3"/>
    </row>
    <row r="6470" spans="1:17" x14ac:dyDescent="0.2">
      <c r="A6470" s="2">
        <v>2004</v>
      </c>
      <c r="B6470" s="1" t="s">
        <v>847</v>
      </c>
      <c r="C6470" s="2" t="s">
        <v>848</v>
      </c>
      <c r="D6470" s="2">
        <v>1.085</v>
      </c>
      <c r="E6470" s="2">
        <v>110.977</v>
      </c>
      <c r="F6470" s="2">
        <v>6.3849999999999998</v>
      </c>
      <c r="G6470" s="2">
        <v>83.048000000000002</v>
      </c>
      <c r="H6470" s="2">
        <v>27.928999999999998</v>
      </c>
      <c r="I6470" s="2">
        <v>1.284</v>
      </c>
      <c r="J6470" s="2"/>
      <c r="K6470" s="2">
        <v>0</v>
      </c>
      <c r="L6470" s="2">
        <v>24.096</v>
      </c>
      <c r="M6470" s="2">
        <v>7.774</v>
      </c>
      <c r="N6470" s="2">
        <v>16.321999999999999</v>
      </c>
      <c r="O6470" s="2">
        <v>252030</v>
      </c>
      <c r="P6470" s="3"/>
      <c r="Q6470" s="3"/>
    </row>
    <row r="6471" spans="1:17" x14ac:dyDescent="0.2">
      <c r="A6471" s="5">
        <v>2005</v>
      </c>
      <c r="B6471" s="4" t="s">
        <v>847</v>
      </c>
      <c r="C6471" s="5" t="s">
        <v>848</v>
      </c>
      <c r="D6471" s="5">
        <v>62.976999999999997</v>
      </c>
      <c r="E6471" s="5">
        <v>203.68700000000001</v>
      </c>
      <c r="F6471" s="5">
        <v>8.391</v>
      </c>
      <c r="G6471" s="5">
        <v>52.856999999999999</v>
      </c>
      <c r="H6471" s="5">
        <v>150.83000000000001</v>
      </c>
      <c r="I6471" s="5">
        <v>3.1880000000000002</v>
      </c>
      <c r="J6471" s="5">
        <v>0.27300000000000002</v>
      </c>
      <c r="K6471" s="5">
        <v>0</v>
      </c>
      <c r="L6471" s="5">
        <v>32.973999999999997</v>
      </c>
      <c r="M6471" s="5">
        <v>13.255000000000001</v>
      </c>
      <c r="N6471" s="5">
        <v>19.719000000000001</v>
      </c>
      <c r="O6471" s="5">
        <v>252030</v>
      </c>
      <c r="P6471" s="3"/>
      <c r="Q6471" s="3"/>
    </row>
    <row r="6472" spans="1:17" x14ac:dyDescent="0.2">
      <c r="A6472" s="2">
        <v>2006</v>
      </c>
      <c r="B6472" s="1" t="s">
        <v>847</v>
      </c>
      <c r="C6472" s="2" t="s">
        <v>848</v>
      </c>
      <c r="D6472" s="2">
        <v>70.655000000000001</v>
      </c>
      <c r="E6472" s="2">
        <v>289.36799999999999</v>
      </c>
      <c r="F6472" s="2">
        <v>6.2569999999999997</v>
      </c>
      <c r="G6472" s="2">
        <v>74.98</v>
      </c>
      <c r="H6472" s="2">
        <v>214.38800000000001</v>
      </c>
      <c r="I6472" s="2">
        <v>0.59699999999999998</v>
      </c>
      <c r="J6472" s="2">
        <v>2.2309999999999999</v>
      </c>
      <c r="K6472" s="2">
        <v>0</v>
      </c>
      <c r="L6472" s="2">
        <v>59.087000000000003</v>
      </c>
      <c r="M6472" s="2">
        <v>20.108000000000001</v>
      </c>
      <c r="N6472" s="2">
        <v>38.978999999999999</v>
      </c>
      <c r="O6472" s="2">
        <v>252030</v>
      </c>
      <c r="P6472" s="3"/>
      <c r="Q6472" s="3"/>
    </row>
    <row r="6473" spans="1:17" x14ac:dyDescent="0.2">
      <c r="A6473" s="5">
        <v>2007</v>
      </c>
      <c r="B6473" s="4" t="s">
        <v>847</v>
      </c>
      <c r="C6473" s="5" t="s">
        <v>848</v>
      </c>
      <c r="D6473" s="5">
        <v>40.588000000000001</v>
      </c>
      <c r="E6473" s="5">
        <v>390.613</v>
      </c>
      <c r="F6473" s="5">
        <v>14.332000000000001</v>
      </c>
      <c r="G6473" s="5">
        <v>110.128</v>
      </c>
      <c r="H6473" s="5">
        <v>280.48500000000001</v>
      </c>
      <c r="I6473" s="5">
        <v>0.8</v>
      </c>
      <c r="J6473" s="5">
        <v>1.5489999999999999</v>
      </c>
      <c r="K6473" s="5">
        <v>0</v>
      </c>
      <c r="L6473" s="5">
        <v>89.043000000000006</v>
      </c>
      <c r="M6473" s="5">
        <v>36.484999999999999</v>
      </c>
      <c r="N6473" s="5">
        <v>52.558</v>
      </c>
      <c r="O6473" s="5">
        <v>252030</v>
      </c>
      <c r="P6473" s="3"/>
      <c r="Q6473" s="3"/>
    </row>
    <row r="6474" spans="1:17" x14ac:dyDescent="0.2">
      <c r="A6474" s="2">
        <v>2008</v>
      </c>
      <c r="B6474" s="1" t="s">
        <v>847</v>
      </c>
      <c r="C6474" s="2" t="s">
        <v>848</v>
      </c>
      <c r="D6474" s="2">
        <v>102.042</v>
      </c>
      <c r="E6474" s="2">
        <v>487.55500000000001</v>
      </c>
      <c r="F6474" s="2">
        <v>20.591000000000001</v>
      </c>
      <c r="G6474" s="2">
        <v>156.458</v>
      </c>
      <c r="H6474" s="2">
        <v>331.09699999999998</v>
      </c>
      <c r="I6474" s="2">
        <v>1.85</v>
      </c>
      <c r="J6474" s="2">
        <v>0.6</v>
      </c>
      <c r="K6474" s="2">
        <v>0</v>
      </c>
      <c r="L6474" s="2">
        <v>69.900000000000006</v>
      </c>
      <c r="M6474" s="2">
        <v>31.670999999999999</v>
      </c>
      <c r="N6474" s="2">
        <v>38.228999999999999</v>
      </c>
      <c r="O6474" s="2">
        <v>252030</v>
      </c>
      <c r="P6474" s="3"/>
      <c r="Q6474" s="3"/>
    </row>
    <row r="6475" spans="1:17" x14ac:dyDescent="0.2">
      <c r="A6475" s="5">
        <v>2009</v>
      </c>
      <c r="B6475" s="4" t="s">
        <v>847</v>
      </c>
      <c r="C6475" s="5" t="s">
        <v>848</v>
      </c>
      <c r="D6475" s="5">
        <v>187.297</v>
      </c>
      <c r="E6475" s="5">
        <v>545.58799999999997</v>
      </c>
      <c r="F6475" s="5">
        <v>20.222999999999999</v>
      </c>
      <c r="G6475" s="5">
        <v>145.59100000000001</v>
      </c>
      <c r="H6475" s="5">
        <v>399.99700000000001</v>
      </c>
      <c r="I6475" s="5">
        <v>2.6440000000000001</v>
      </c>
      <c r="J6475" s="5">
        <v>0.1</v>
      </c>
      <c r="K6475" s="5">
        <v>0</v>
      </c>
      <c r="L6475" s="5">
        <v>82.418000000000006</v>
      </c>
      <c r="M6475" s="5">
        <v>35.633000000000003</v>
      </c>
      <c r="N6475" s="5">
        <v>46.784999999999997</v>
      </c>
      <c r="O6475" s="5">
        <v>252030</v>
      </c>
      <c r="P6475" s="3"/>
      <c r="Q6475" s="3"/>
    </row>
    <row r="6476" spans="1:17" x14ac:dyDescent="0.2">
      <c r="A6476" s="2">
        <v>2010</v>
      </c>
      <c r="B6476" s="1" t="s">
        <v>847</v>
      </c>
      <c r="C6476" s="2" t="s">
        <v>848</v>
      </c>
      <c r="D6476" s="2">
        <v>203.87</v>
      </c>
      <c r="E6476" s="2">
        <v>675.37800000000004</v>
      </c>
      <c r="F6476" s="2">
        <v>15.942</v>
      </c>
      <c r="G6476" s="2">
        <v>178.41200000000001</v>
      </c>
      <c r="H6476" s="2">
        <v>496.96600000000001</v>
      </c>
      <c r="I6476" s="2">
        <v>2.3069999999999999</v>
      </c>
      <c r="J6476" s="2">
        <v>4.9000000000000002E-2</v>
      </c>
      <c r="K6476" s="2">
        <v>0</v>
      </c>
      <c r="L6476" s="2">
        <v>108.919</v>
      </c>
      <c r="M6476" s="2">
        <v>40.442</v>
      </c>
      <c r="N6476" s="2">
        <v>68.477000000000004</v>
      </c>
      <c r="O6476" s="2">
        <v>252030</v>
      </c>
      <c r="P6476" s="3"/>
      <c r="Q6476" s="3"/>
    </row>
    <row r="6477" spans="1:17" x14ac:dyDescent="0.2">
      <c r="A6477" s="5">
        <v>2011</v>
      </c>
      <c r="B6477" s="4" t="s">
        <v>847</v>
      </c>
      <c r="C6477" s="5" t="s">
        <v>848</v>
      </c>
      <c r="D6477" s="5">
        <v>175.38399999999999</v>
      </c>
      <c r="E6477" s="5">
        <v>919.21</v>
      </c>
      <c r="F6477" s="5">
        <v>77.724000000000004</v>
      </c>
      <c r="G6477" s="5">
        <v>282.77800000000002</v>
      </c>
      <c r="H6477" s="5">
        <v>636.43200000000002</v>
      </c>
      <c r="I6477" s="5">
        <v>3.871</v>
      </c>
      <c r="J6477" s="5">
        <v>0.03</v>
      </c>
      <c r="K6477" s="5">
        <v>0</v>
      </c>
      <c r="L6477" s="5">
        <v>156.86199999999999</v>
      </c>
      <c r="M6477" s="5">
        <v>59.942999999999998</v>
      </c>
      <c r="N6477" s="5">
        <v>96.918999999999997</v>
      </c>
      <c r="O6477" s="5">
        <v>252030</v>
      </c>
      <c r="P6477" s="3"/>
      <c r="Q6477" s="3"/>
    </row>
    <row r="6478" spans="1:17" x14ac:dyDescent="0.2">
      <c r="A6478" s="2">
        <v>2012</v>
      </c>
      <c r="B6478" s="1" t="s">
        <v>847</v>
      </c>
      <c r="C6478" s="2" t="s">
        <v>848</v>
      </c>
      <c r="D6478" s="2">
        <v>341.84100000000001</v>
      </c>
      <c r="E6478" s="2">
        <v>1157.0830000000001</v>
      </c>
      <c r="F6478" s="2">
        <v>61.889000000000003</v>
      </c>
      <c r="G6478" s="2">
        <v>340.161</v>
      </c>
      <c r="H6478" s="2">
        <v>816.92200000000003</v>
      </c>
      <c r="I6478" s="2">
        <v>5.2080000000000002</v>
      </c>
      <c r="J6478" s="2">
        <v>2.5000000000000001E-2</v>
      </c>
      <c r="K6478" s="2">
        <v>0</v>
      </c>
      <c r="L6478" s="2">
        <v>203.43899999999999</v>
      </c>
      <c r="M6478" s="2">
        <v>74.661000000000001</v>
      </c>
      <c r="N6478" s="2">
        <v>128.77799999999999</v>
      </c>
      <c r="O6478" s="2">
        <v>252030</v>
      </c>
      <c r="P6478" s="3"/>
      <c r="Q6478" s="3"/>
    </row>
    <row r="6479" spans="1:17" x14ac:dyDescent="0.2">
      <c r="A6479" s="5">
        <v>2013</v>
      </c>
      <c r="B6479" s="4" t="s">
        <v>847</v>
      </c>
      <c r="C6479" s="5" t="s">
        <v>848</v>
      </c>
      <c r="D6479" s="5">
        <v>347.48899999999998</v>
      </c>
      <c r="E6479" s="5">
        <v>1577.741</v>
      </c>
      <c r="F6479" s="5">
        <v>52.923000000000002</v>
      </c>
      <c r="G6479" s="5">
        <v>524.38699999999994</v>
      </c>
      <c r="H6479" s="5">
        <v>1053.354</v>
      </c>
      <c r="I6479" s="5">
        <v>2.9569999999999999</v>
      </c>
      <c r="J6479" s="5">
        <v>2.4E-2</v>
      </c>
      <c r="K6479" s="5">
        <v>0</v>
      </c>
      <c r="L6479" s="5">
        <v>260.99299999999999</v>
      </c>
      <c r="M6479" s="5">
        <v>98.662999999999997</v>
      </c>
      <c r="N6479" s="5">
        <v>162.33000000000001</v>
      </c>
      <c r="O6479" s="5">
        <v>252030</v>
      </c>
      <c r="P6479" s="3"/>
      <c r="Q6479" s="3"/>
    </row>
    <row r="6480" spans="1:17" x14ac:dyDescent="0.2">
      <c r="A6480" s="2">
        <v>2014</v>
      </c>
      <c r="B6480" s="1" t="s">
        <v>847</v>
      </c>
      <c r="C6480" s="2" t="s">
        <v>848</v>
      </c>
      <c r="D6480" s="2">
        <v>593.17499999999995</v>
      </c>
      <c r="E6480" s="2">
        <v>2095.0830000000001</v>
      </c>
      <c r="F6480" s="2">
        <v>284.20100000000002</v>
      </c>
      <c r="G6480" s="2">
        <v>744.78300000000002</v>
      </c>
      <c r="H6480" s="2">
        <v>1350.3</v>
      </c>
      <c r="I6480" s="2">
        <v>5.5270000000000001</v>
      </c>
      <c r="J6480" s="2">
        <v>0.192</v>
      </c>
      <c r="K6480" s="2">
        <v>0</v>
      </c>
      <c r="L6480" s="2">
        <v>342.21</v>
      </c>
      <c r="M6480" s="2">
        <v>134.16800000000001</v>
      </c>
      <c r="N6480" s="2">
        <v>208.042</v>
      </c>
      <c r="O6480" s="2">
        <v>252030</v>
      </c>
      <c r="P6480" s="3"/>
      <c r="Q6480" s="3"/>
    </row>
    <row r="6481" spans="1:17" x14ac:dyDescent="0.2">
      <c r="A6481" s="5">
        <v>2015</v>
      </c>
      <c r="B6481" s="4" t="s">
        <v>847</v>
      </c>
      <c r="C6481" s="5" t="s">
        <v>848</v>
      </c>
      <c r="D6481" s="5">
        <v>129.852</v>
      </c>
      <c r="E6481" s="5">
        <v>2868.9</v>
      </c>
      <c r="F6481" s="5">
        <v>669</v>
      </c>
      <c r="G6481" s="5">
        <v>1200.6780000000001</v>
      </c>
      <c r="H6481" s="5">
        <v>1668.222</v>
      </c>
      <c r="I6481" s="5">
        <v>14.792</v>
      </c>
      <c r="J6481" s="5">
        <v>0.16400000000000001</v>
      </c>
      <c r="K6481" s="5">
        <v>0</v>
      </c>
      <c r="L6481" s="5">
        <v>386.685</v>
      </c>
      <c r="M6481" s="5">
        <v>154.11199999999999</v>
      </c>
      <c r="N6481" s="5">
        <v>232.57300000000001</v>
      </c>
      <c r="O6481" s="5">
        <v>252030</v>
      </c>
      <c r="P6481" s="3"/>
      <c r="Q6481" s="3"/>
    </row>
    <row r="6482" spans="1:17" x14ac:dyDescent="0.2">
      <c r="A6482" s="2">
        <v>2016</v>
      </c>
      <c r="B6482" s="1" t="s">
        <v>847</v>
      </c>
      <c r="C6482" s="2" t="s">
        <v>848</v>
      </c>
      <c r="D6482" s="2">
        <v>250.47</v>
      </c>
      <c r="E6482" s="2">
        <v>3644.3310000000001</v>
      </c>
      <c r="F6482" s="2">
        <v>817.38800000000003</v>
      </c>
      <c r="G6482" s="2">
        <v>1613.431</v>
      </c>
      <c r="H6482" s="2">
        <v>2030.9</v>
      </c>
      <c r="I6482" s="2">
        <v>26.692</v>
      </c>
      <c r="J6482" s="2">
        <v>0.25800000000000001</v>
      </c>
      <c r="K6482" s="2">
        <v>0</v>
      </c>
      <c r="L6482" s="2">
        <v>388.28199999999998</v>
      </c>
      <c r="M6482" s="2">
        <v>131.303</v>
      </c>
      <c r="N6482" s="2">
        <v>256.97899999999998</v>
      </c>
      <c r="O6482" s="2">
        <v>252030</v>
      </c>
      <c r="P6482" s="3"/>
      <c r="Q6482" s="3"/>
    </row>
    <row r="6483" spans="1:17" x14ac:dyDescent="0.2">
      <c r="A6483" s="5">
        <v>2017</v>
      </c>
      <c r="B6483" s="4" t="s">
        <v>847</v>
      </c>
      <c r="C6483" s="5" t="s">
        <v>848</v>
      </c>
      <c r="D6483" s="5">
        <v>312.483</v>
      </c>
      <c r="E6483" s="5">
        <v>4006.3670000000002</v>
      </c>
      <c r="F6483" s="5">
        <v>917.04600000000005</v>
      </c>
      <c r="G6483" s="5">
        <v>1987.7249999999999</v>
      </c>
      <c r="H6483" s="5">
        <v>2018.6420000000001</v>
      </c>
      <c r="I6483" s="5">
        <v>34.938000000000002</v>
      </c>
      <c r="J6483" s="5">
        <v>0.4</v>
      </c>
      <c r="K6483" s="5">
        <v>0</v>
      </c>
      <c r="L6483" s="5">
        <v>-10.308999999999999</v>
      </c>
      <c r="M6483" s="5">
        <v>37.951000000000001</v>
      </c>
      <c r="N6483" s="5">
        <v>-48.26</v>
      </c>
      <c r="O6483" s="5">
        <v>252030</v>
      </c>
      <c r="P6483" s="3"/>
      <c r="Q6483" s="3"/>
    </row>
    <row r="6484" spans="1:17" x14ac:dyDescent="0.2">
      <c r="A6484" s="2">
        <v>2018</v>
      </c>
      <c r="B6484" s="1" t="s">
        <v>847</v>
      </c>
      <c r="C6484" s="2" t="s">
        <v>848</v>
      </c>
      <c r="D6484" s="2">
        <v>566.05999999999995</v>
      </c>
      <c r="E6484" s="2">
        <v>4245.0219999999999</v>
      </c>
      <c r="F6484" s="2">
        <v>728.83399999999995</v>
      </c>
      <c r="G6484" s="2">
        <v>2228.1509999999998</v>
      </c>
      <c r="H6484" s="2">
        <v>2016.8710000000001</v>
      </c>
      <c r="I6484" s="2">
        <v>33.567999999999998</v>
      </c>
      <c r="J6484" s="2"/>
      <c r="K6484" s="2">
        <v>0</v>
      </c>
      <c r="L6484" s="2">
        <v>-66.853999999999999</v>
      </c>
      <c r="M6484" s="2">
        <v>-20.552</v>
      </c>
      <c r="N6484" s="2">
        <v>-46.302</v>
      </c>
      <c r="O6484" s="2">
        <v>252030</v>
      </c>
      <c r="P6484" s="3"/>
      <c r="Q6484" s="3"/>
    </row>
    <row r="6485" spans="1:17" x14ac:dyDescent="0.2">
      <c r="A6485" s="5">
        <v>2019</v>
      </c>
      <c r="B6485" s="4" t="s">
        <v>847</v>
      </c>
      <c r="C6485" s="5" t="s">
        <v>848</v>
      </c>
      <c r="D6485" s="5">
        <v>796.00800000000004</v>
      </c>
      <c r="E6485" s="5">
        <v>4843.5309999999999</v>
      </c>
      <c r="F6485" s="5">
        <v>1299.222</v>
      </c>
      <c r="G6485" s="5">
        <v>2693.444</v>
      </c>
      <c r="H6485" s="5">
        <v>2150.087</v>
      </c>
      <c r="I6485" s="5">
        <v>21.24</v>
      </c>
      <c r="J6485" s="5"/>
      <c r="K6485" s="5">
        <v>0</v>
      </c>
      <c r="L6485" s="5">
        <v>162.16300000000001</v>
      </c>
      <c r="M6485" s="5">
        <v>70.024000000000001</v>
      </c>
      <c r="N6485" s="5">
        <v>92.138999999999996</v>
      </c>
      <c r="O6485" s="5">
        <v>252030</v>
      </c>
      <c r="P6485" s="3"/>
      <c r="Q6485" s="3"/>
    </row>
    <row r="6486" spans="1:17" x14ac:dyDescent="0.2">
      <c r="A6486" s="2">
        <v>2004</v>
      </c>
      <c r="B6486" s="1" t="s">
        <v>849</v>
      </c>
      <c r="C6486" s="2" t="s">
        <v>850</v>
      </c>
      <c r="D6486" s="2">
        <v>2178</v>
      </c>
      <c r="E6486" s="2">
        <v>20705</v>
      </c>
      <c r="F6486" s="2">
        <v>1204</v>
      </c>
      <c r="G6486" s="2">
        <v>28385</v>
      </c>
      <c r="H6486" s="2">
        <v>-7680</v>
      </c>
      <c r="I6486" s="2">
        <v>449</v>
      </c>
      <c r="J6486" s="2">
        <v>25</v>
      </c>
      <c r="K6486" s="2">
        <v>0</v>
      </c>
      <c r="L6486" s="2">
        <v>-1721</v>
      </c>
      <c r="M6486" s="2">
        <v>0</v>
      </c>
      <c r="N6486" s="2">
        <v>-1721</v>
      </c>
      <c r="O6486" s="2">
        <v>203020</v>
      </c>
      <c r="P6486" s="3"/>
      <c r="Q6486" s="3"/>
    </row>
    <row r="6487" spans="1:17" x14ac:dyDescent="0.2">
      <c r="A6487" s="5">
        <v>2005</v>
      </c>
      <c r="B6487" s="4" t="s">
        <v>849</v>
      </c>
      <c r="C6487" s="5" t="s">
        <v>850</v>
      </c>
      <c r="D6487" s="5">
        <v>2481</v>
      </c>
      <c r="E6487" s="5">
        <v>19342</v>
      </c>
      <c r="F6487" s="5">
        <v>1433</v>
      </c>
      <c r="G6487" s="5">
        <v>44902</v>
      </c>
      <c r="H6487" s="5">
        <v>-25560</v>
      </c>
      <c r="I6487" s="5">
        <v>485</v>
      </c>
      <c r="J6487" s="5">
        <v>38</v>
      </c>
      <c r="K6487" s="5">
        <v>0</v>
      </c>
      <c r="L6487" s="5">
        <v>-21176</v>
      </c>
      <c r="M6487" s="5">
        <v>0</v>
      </c>
      <c r="N6487" s="5">
        <v>-21176</v>
      </c>
      <c r="O6487" s="5">
        <v>203020</v>
      </c>
      <c r="P6487" s="3"/>
      <c r="Q6487" s="3"/>
    </row>
    <row r="6488" spans="1:17" x14ac:dyDescent="0.2">
      <c r="A6488" s="2">
        <v>2006</v>
      </c>
      <c r="B6488" s="1" t="s">
        <v>849</v>
      </c>
      <c r="C6488" s="2" t="s">
        <v>850</v>
      </c>
      <c r="D6488" s="2">
        <v>4485</v>
      </c>
      <c r="E6488" s="2">
        <v>25369</v>
      </c>
      <c r="F6488" s="2">
        <v>10600</v>
      </c>
      <c r="G6488" s="2">
        <v>22860</v>
      </c>
      <c r="H6488" s="2">
        <v>2509</v>
      </c>
      <c r="I6488" s="2">
        <v>770</v>
      </c>
      <c r="J6488" s="2">
        <v>249</v>
      </c>
      <c r="K6488" s="2">
        <v>0</v>
      </c>
      <c r="L6488" s="2">
        <v>22897</v>
      </c>
      <c r="M6488" s="2">
        <v>21</v>
      </c>
      <c r="N6488" s="2">
        <v>22876</v>
      </c>
      <c r="O6488" s="2">
        <v>203020</v>
      </c>
      <c r="P6488" s="3"/>
      <c r="Q6488" s="3"/>
    </row>
    <row r="6489" spans="1:17" x14ac:dyDescent="0.2">
      <c r="A6489" s="5">
        <v>2007</v>
      </c>
      <c r="B6489" s="4" t="s">
        <v>849</v>
      </c>
      <c r="C6489" s="5" t="s">
        <v>850</v>
      </c>
      <c r="D6489" s="5">
        <v>3879</v>
      </c>
      <c r="E6489" s="5">
        <v>24220</v>
      </c>
      <c r="F6489" s="5">
        <v>8449</v>
      </c>
      <c r="G6489" s="5">
        <v>21431</v>
      </c>
      <c r="H6489" s="5">
        <v>2789</v>
      </c>
      <c r="I6489" s="5">
        <v>652</v>
      </c>
      <c r="J6489" s="5">
        <v>257</v>
      </c>
      <c r="K6489" s="5">
        <v>0</v>
      </c>
      <c r="L6489" s="5">
        <v>700</v>
      </c>
      <c r="M6489" s="5">
        <v>297</v>
      </c>
      <c r="N6489" s="5">
        <v>403</v>
      </c>
      <c r="O6489" s="5">
        <v>203020</v>
      </c>
      <c r="P6489" s="3"/>
      <c r="Q6489" s="3"/>
    </row>
    <row r="6490" spans="1:17" x14ac:dyDescent="0.2">
      <c r="A6490" s="2">
        <v>2008</v>
      </c>
      <c r="B6490" s="1" t="s">
        <v>849</v>
      </c>
      <c r="C6490" s="2" t="s">
        <v>850</v>
      </c>
      <c r="D6490" s="2">
        <v>2093</v>
      </c>
      <c r="E6490" s="2">
        <v>19461</v>
      </c>
      <c r="F6490" s="2">
        <v>8149</v>
      </c>
      <c r="G6490" s="2">
        <v>21926</v>
      </c>
      <c r="H6490" s="2">
        <v>-2465</v>
      </c>
      <c r="I6490" s="2">
        <v>523</v>
      </c>
      <c r="J6490" s="2">
        <v>112</v>
      </c>
      <c r="K6490" s="2">
        <v>0</v>
      </c>
      <c r="L6490" s="2">
        <v>-5373</v>
      </c>
      <c r="M6490" s="2">
        <v>-25</v>
      </c>
      <c r="N6490" s="2">
        <v>-5348</v>
      </c>
      <c r="O6490" s="2">
        <v>203020</v>
      </c>
      <c r="P6490" s="3"/>
      <c r="Q6490" s="3"/>
    </row>
    <row r="6491" spans="1:17" x14ac:dyDescent="0.2">
      <c r="A6491" s="5">
        <v>2009</v>
      </c>
      <c r="B6491" s="4" t="s">
        <v>849</v>
      </c>
      <c r="C6491" s="5" t="s">
        <v>850</v>
      </c>
      <c r="D6491" s="5">
        <v>3170</v>
      </c>
      <c r="E6491" s="5">
        <v>18684</v>
      </c>
      <c r="F6491" s="5">
        <v>8543</v>
      </c>
      <c r="G6491" s="5">
        <v>21495</v>
      </c>
      <c r="H6491" s="5">
        <v>-2811</v>
      </c>
      <c r="I6491" s="5">
        <v>577</v>
      </c>
      <c r="J6491" s="5">
        <v>19</v>
      </c>
      <c r="K6491" s="5">
        <v>0</v>
      </c>
      <c r="L6491" s="5">
        <v>-668</v>
      </c>
      <c r="M6491" s="5">
        <v>-17</v>
      </c>
      <c r="N6491" s="5">
        <v>-651</v>
      </c>
      <c r="O6491" s="5">
        <v>203020</v>
      </c>
      <c r="P6491" s="3"/>
      <c r="Q6491" s="3"/>
    </row>
    <row r="6492" spans="1:17" x14ac:dyDescent="0.2">
      <c r="A6492" s="2">
        <v>2010</v>
      </c>
      <c r="B6492" s="1" t="s">
        <v>849</v>
      </c>
      <c r="C6492" s="2" t="s">
        <v>850</v>
      </c>
      <c r="D6492" s="2">
        <v>8717</v>
      </c>
      <c r="E6492" s="2">
        <v>39598</v>
      </c>
      <c r="F6492" s="2">
        <v>15133</v>
      </c>
      <c r="G6492" s="2">
        <v>37871</v>
      </c>
      <c r="H6492" s="2">
        <v>1727</v>
      </c>
      <c r="I6492" s="2">
        <v>798</v>
      </c>
      <c r="J6492" s="2">
        <v>15</v>
      </c>
      <c r="K6492" s="2">
        <v>0</v>
      </c>
      <c r="L6492" s="2">
        <v>253</v>
      </c>
      <c r="M6492" s="2">
        <v>0</v>
      </c>
      <c r="N6492" s="2">
        <v>253</v>
      </c>
      <c r="O6492" s="2">
        <v>203020</v>
      </c>
      <c r="P6492" s="3"/>
      <c r="Q6492" s="3"/>
    </row>
    <row r="6493" spans="1:17" x14ac:dyDescent="0.2">
      <c r="A6493" s="5">
        <v>2011</v>
      </c>
      <c r="B6493" s="4" t="s">
        <v>849</v>
      </c>
      <c r="C6493" s="5" t="s">
        <v>850</v>
      </c>
      <c r="D6493" s="5">
        <v>7802</v>
      </c>
      <c r="E6493" s="5">
        <v>37988</v>
      </c>
      <c r="F6493" s="5">
        <v>12735</v>
      </c>
      <c r="G6493" s="5">
        <v>36182</v>
      </c>
      <c r="H6493" s="5">
        <v>1806</v>
      </c>
      <c r="I6493" s="5">
        <v>949</v>
      </c>
      <c r="J6493" s="5">
        <v>20</v>
      </c>
      <c r="K6493" s="5">
        <v>0</v>
      </c>
      <c r="L6493" s="5">
        <v>845</v>
      </c>
      <c r="M6493" s="5">
        <v>5</v>
      </c>
      <c r="N6493" s="5">
        <v>840</v>
      </c>
      <c r="O6493" s="5">
        <v>203020</v>
      </c>
      <c r="P6493" s="3"/>
      <c r="Q6493" s="3"/>
    </row>
    <row r="6494" spans="1:17" x14ac:dyDescent="0.2">
      <c r="A6494" s="2">
        <v>2012</v>
      </c>
      <c r="B6494" s="1" t="s">
        <v>849</v>
      </c>
      <c r="C6494" s="2" t="s">
        <v>850</v>
      </c>
      <c r="D6494" s="2">
        <v>6608</v>
      </c>
      <c r="E6494" s="2">
        <v>37628</v>
      </c>
      <c r="F6494" s="2">
        <v>13166</v>
      </c>
      <c r="G6494" s="2">
        <v>37147</v>
      </c>
      <c r="H6494" s="2">
        <v>481</v>
      </c>
      <c r="I6494" s="2">
        <v>835</v>
      </c>
      <c r="J6494" s="2">
        <v>23</v>
      </c>
      <c r="K6494" s="2">
        <v>0</v>
      </c>
      <c r="L6494" s="2">
        <v>-724</v>
      </c>
      <c r="M6494" s="2">
        <v>-1</v>
      </c>
      <c r="N6494" s="2">
        <v>-723</v>
      </c>
      <c r="O6494" s="2">
        <v>203020</v>
      </c>
      <c r="P6494" s="3"/>
      <c r="Q6494" s="3"/>
    </row>
    <row r="6495" spans="1:17" x14ac:dyDescent="0.2">
      <c r="A6495" s="5">
        <v>2013</v>
      </c>
      <c r="B6495" s="4" t="s">
        <v>849</v>
      </c>
      <c r="C6495" s="5" t="s">
        <v>850</v>
      </c>
      <c r="D6495" s="5">
        <v>5152</v>
      </c>
      <c r="E6495" s="5">
        <v>36812</v>
      </c>
      <c r="F6495" s="5">
        <v>12409</v>
      </c>
      <c r="G6495" s="5">
        <v>33828</v>
      </c>
      <c r="H6495" s="5">
        <v>2984</v>
      </c>
      <c r="I6495" s="5">
        <v>783</v>
      </c>
      <c r="J6495" s="5">
        <v>21</v>
      </c>
      <c r="K6495" s="5">
        <v>0</v>
      </c>
      <c r="L6495" s="5">
        <v>539</v>
      </c>
      <c r="M6495" s="5">
        <v>-32</v>
      </c>
      <c r="N6495" s="5">
        <v>571</v>
      </c>
      <c r="O6495" s="5">
        <v>203020</v>
      </c>
      <c r="P6495" s="3"/>
      <c r="Q6495" s="3"/>
    </row>
    <row r="6496" spans="1:17" x14ac:dyDescent="0.2">
      <c r="A6496" s="2">
        <v>2014</v>
      </c>
      <c r="B6496" s="1" t="s">
        <v>849</v>
      </c>
      <c r="C6496" s="2" t="s">
        <v>850</v>
      </c>
      <c r="D6496" s="2">
        <v>4428</v>
      </c>
      <c r="E6496" s="2">
        <v>37353</v>
      </c>
      <c r="F6496" s="2">
        <v>12115</v>
      </c>
      <c r="G6496" s="2">
        <v>34957</v>
      </c>
      <c r="H6496" s="2">
        <v>2396</v>
      </c>
      <c r="I6496" s="2">
        <v>735</v>
      </c>
      <c r="J6496" s="2">
        <v>22</v>
      </c>
      <c r="K6496" s="2">
        <v>0</v>
      </c>
      <c r="L6496" s="2">
        <v>1128</v>
      </c>
      <c r="M6496" s="2">
        <v>-4</v>
      </c>
      <c r="N6496" s="2">
        <v>1132</v>
      </c>
      <c r="O6496" s="2">
        <v>203020</v>
      </c>
      <c r="P6496" s="3"/>
      <c r="Q6496" s="3"/>
    </row>
    <row r="6497" spans="1:17" x14ac:dyDescent="0.2">
      <c r="A6497" s="5">
        <v>2015</v>
      </c>
      <c r="B6497" s="4" t="s">
        <v>849</v>
      </c>
      <c r="C6497" s="5" t="s">
        <v>850</v>
      </c>
      <c r="D6497" s="5">
        <v>5198</v>
      </c>
      <c r="E6497" s="5">
        <v>40861</v>
      </c>
      <c r="F6497" s="5">
        <v>11759</v>
      </c>
      <c r="G6497" s="5">
        <v>31895</v>
      </c>
      <c r="H6497" s="5">
        <v>8966</v>
      </c>
      <c r="I6497" s="5">
        <v>669</v>
      </c>
      <c r="J6497" s="5">
        <v>25</v>
      </c>
      <c r="K6497" s="5">
        <v>0</v>
      </c>
      <c r="L6497" s="5">
        <v>4219</v>
      </c>
      <c r="M6497" s="5">
        <v>-3121</v>
      </c>
      <c r="N6497" s="5">
        <v>7340</v>
      </c>
      <c r="O6497" s="5">
        <v>203020</v>
      </c>
      <c r="P6497" s="3"/>
      <c r="Q6497" s="3"/>
    </row>
    <row r="6498" spans="1:17" x14ac:dyDescent="0.2">
      <c r="A6498" s="2">
        <v>2016</v>
      </c>
      <c r="B6498" s="1" t="s">
        <v>849</v>
      </c>
      <c r="C6498" s="2" t="s">
        <v>850</v>
      </c>
      <c r="D6498" s="2">
        <v>4428</v>
      </c>
      <c r="E6498" s="2">
        <v>40140</v>
      </c>
      <c r="F6498" s="2">
        <v>11705</v>
      </c>
      <c r="G6498" s="2">
        <v>31481</v>
      </c>
      <c r="H6498" s="2">
        <v>8659</v>
      </c>
      <c r="I6498" s="2">
        <v>614</v>
      </c>
      <c r="J6498" s="2">
        <v>42</v>
      </c>
      <c r="K6498" s="2">
        <v>0</v>
      </c>
      <c r="L6498" s="2">
        <v>3819</v>
      </c>
      <c r="M6498" s="2">
        <v>1556</v>
      </c>
      <c r="N6498" s="2">
        <v>2263</v>
      </c>
      <c r="O6498" s="2">
        <v>203020</v>
      </c>
      <c r="P6498" s="3"/>
      <c r="Q6498" s="3"/>
    </row>
    <row r="6499" spans="1:17" x14ac:dyDescent="0.2">
      <c r="A6499" s="5">
        <v>2017</v>
      </c>
      <c r="B6499" s="4" t="s">
        <v>849</v>
      </c>
      <c r="C6499" s="5" t="s">
        <v>850</v>
      </c>
      <c r="D6499" s="5">
        <v>3816</v>
      </c>
      <c r="E6499" s="5">
        <v>42326</v>
      </c>
      <c r="F6499" s="5">
        <v>14392</v>
      </c>
      <c r="G6499" s="5">
        <v>33520</v>
      </c>
      <c r="H6499" s="5">
        <v>8806</v>
      </c>
      <c r="I6499" s="5">
        <v>643</v>
      </c>
      <c r="J6499" s="5">
        <v>57</v>
      </c>
      <c r="K6499" s="5">
        <v>0</v>
      </c>
      <c r="L6499" s="5">
        <v>2999</v>
      </c>
      <c r="M6499" s="5">
        <v>868</v>
      </c>
      <c r="N6499" s="5">
        <v>2131</v>
      </c>
      <c r="O6499" s="5">
        <v>203020</v>
      </c>
      <c r="P6499" s="3"/>
      <c r="Q6499" s="3"/>
    </row>
    <row r="6500" spans="1:17" x14ac:dyDescent="0.2">
      <c r="A6500" s="2">
        <v>2018</v>
      </c>
      <c r="B6500" s="1" t="s">
        <v>849</v>
      </c>
      <c r="C6500" s="2" t="s">
        <v>850</v>
      </c>
      <c r="D6500" s="2">
        <v>3950</v>
      </c>
      <c r="E6500" s="2">
        <v>44792</v>
      </c>
      <c r="F6500" s="2">
        <v>14728</v>
      </c>
      <c r="G6500" s="2">
        <v>34797</v>
      </c>
      <c r="H6500" s="2">
        <v>9995</v>
      </c>
      <c r="I6500" s="2">
        <v>729</v>
      </c>
      <c r="J6500" s="2">
        <v>101</v>
      </c>
      <c r="K6500" s="2">
        <v>0</v>
      </c>
      <c r="L6500" s="2">
        <v>2658</v>
      </c>
      <c r="M6500" s="2">
        <v>529</v>
      </c>
      <c r="N6500" s="2">
        <v>2129</v>
      </c>
      <c r="O6500" s="2">
        <v>203020</v>
      </c>
      <c r="P6500" s="3"/>
      <c r="Q6500" s="3"/>
    </row>
    <row r="6501" spans="1:17" x14ac:dyDescent="0.2">
      <c r="A6501" s="5">
        <v>2019</v>
      </c>
      <c r="B6501" s="4" t="s">
        <v>849</v>
      </c>
      <c r="C6501" s="5" t="s">
        <v>850</v>
      </c>
      <c r="D6501" s="5">
        <v>4944</v>
      </c>
      <c r="E6501" s="5">
        <v>52611</v>
      </c>
      <c r="F6501" s="5">
        <v>20450</v>
      </c>
      <c r="G6501" s="5">
        <v>41080</v>
      </c>
      <c r="H6501" s="5">
        <v>11531</v>
      </c>
      <c r="I6501" s="5">
        <v>731</v>
      </c>
      <c r="J6501" s="5">
        <v>133</v>
      </c>
      <c r="K6501" s="5">
        <v>0</v>
      </c>
      <c r="L6501" s="5">
        <v>3914</v>
      </c>
      <c r="M6501" s="5">
        <v>905</v>
      </c>
      <c r="N6501" s="5">
        <v>3009</v>
      </c>
      <c r="O6501" s="5">
        <v>203020</v>
      </c>
      <c r="P6501" s="3"/>
      <c r="Q6501" s="3"/>
    </row>
    <row r="6502" spans="1:17" x14ac:dyDescent="0.2">
      <c r="A6502" s="2">
        <v>2004</v>
      </c>
      <c r="B6502" s="1" t="s">
        <v>851</v>
      </c>
      <c r="C6502" s="2" t="s">
        <v>852</v>
      </c>
      <c r="D6502" s="2">
        <v>13.99</v>
      </c>
      <c r="E6502" s="2">
        <v>4332.0010000000002</v>
      </c>
      <c r="F6502" s="2">
        <v>2601.8820000000001</v>
      </c>
      <c r="G6502" s="2">
        <v>3052.9569999999999</v>
      </c>
      <c r="H6502" s="2">
        <v>1195.451</v>
      </c>
      <c r="I6502" s="2">
        <v>125.087</v>
      </c>
      <c r="J6502" s="2">
        <v>0</v>
      </c>
      <c r="K6502" s="2">
        <v>0.625</v>
      </c>
      <c r="L6502" s="2">
        <v>32.445999999999998</v>
      </c>
      <c r="M6502" s="2">
        <v>0</v>
      </c>
      <c r="N6502" s="2">
        <v>97.152000000000001</v>
      </c>
      <c r="O6502" s="2">
        <v>601010</v>
      </c>
      <c r="P6502" s="3"/>
      <c r="Q6502" s="3"/>
    </row>
    <row r="6503" spans="1:17" x14ac:dyDescent="0.2">
      <c r="A6503" s="5">
        <v>2005</v>
      </c>
      <c r="B6503" s="4" t="s">
        <v>851</v>
      </c>
      <c r="C6503" s="5" t="s">
        <v>852</v>
      </c>
      <c r="D6503" s="5">
        <v>20.126000000000001</v>
      </c>
      <c r="E6503" s="5">
        <v>4541.5929999999998</v>
      </c>
      <c r="F6503" s="5">
        <v>2948.9769999999999</v>
      </c>
      <c r="G6503" s="5">
        <v>3350.05</v>
      </c>
      <c r="H6503" s="5">
        <v>1107.7239999999999</v>
      </c>
      <c r="I6503" s="5">
        <v>165.30799999999999</v>
      </c>
      <c r="J6503" s="5">
        <v>0</v>
      </c>
      <c r="K6503" s="5">
        <v>0.28799999999999998</v>
      </c>
      <c r="L6503" s="5">
        <v>18.59</v>
      </c>
      <c r="M6503" s="5">
        <v>0</v>
      </c>
      <c r="N6503" s="5">
        <v>155.166</v>
      </c>
      <c r="O6503" s="5">
        <v>601010</v>
      </c>
      <c r="P6503" s="3"/>
      <c r="Q6503" s="3"/>
    </row>
    <row r="6504" spans="1:17" x14ac:dyDescent="0.2">
      <c r="A6504" s="2">
        <v>2006</v>
      </c>
      <c r="B6504" s="1" t="s">
        <v>851</v>
      </c>
      <c r="C6504" s="2" t="s">
        <v>852</v>
      </c>
      <c r="D6504" s="2">
        <v>7.7450000000000001</v>
      </c>
      <c r="E6504" s="2">
        <v>4675.875</v>
      </c>
      <c r="F6504" s="2">
        <v>3251.585</v>
      </c>
      <c r="G6504" s="2">
        <v>3531.7869999999998</v>
      </c>
      <c r="H6504" s="2">
        <v>1055.2550000000001</v>
      </c>
      <c r="I6504" s="2">
        <v>187.48500000000001</v>
      </c>
      <c r="J6504" s="2">
        <v>0</v>
      </c>
      <c r="K6504" s="2">
        <v>-2.6190000000000002</v>
      </c>
      <c r="L6504" s="2">
        <v>-30.026</v>
      </c>
      <c r="M6504" s="2">
        <v>0</v>
      </c>
      <c r="N6504" s="2">
        <v>128.60499999999999</v>
      </c>
      <c r="O6504" s="2">
        <v>601010</v>
      </c>
      <c r="P6504" s="3"/>
      <c r="Q6504" s="3"/>
    </row>
    <row r="6505" spans="1:17" x14ac:dyDescent="0.2">
      <c r="A6505" s="5">
        <v>2007</v>
      </c>
      <c r="B6505" s="4" t="s">
        <v>851</v>
      </c>
      <c r="C6505" s="5" t="s">
        <v>852</v>
      </c>
      <c r="D6505" s="5">
        <v>9.5139999999999993</v>
      </c>
      <c r="E6505" s="5">
        <v>4801.1210000000001</v>
      </c>
      <c r="F6505" s="5">
        <v>3193.1759999999999</v>
      </c>
      <c r="G6505" s="5">
        <v>3719.6790000000001</v>
      </c>
      <c r="H6505" s="5">
        <v>1019.393</v>
      </c>
      <c r="I6505" s="5">
        <v>187.87700000000001</v>
      </c>
      <c r="J6505" s="5">
        <v>0</v>
      </c>
      <c r="K6505" s="5">
        <v>-1.6E-2</v>
      </c>
      <c r="L6505" s="5">
        <v>13.202999999999999</v>
      </c>
      <c r="M6505" s="5">
        <v>0</v>
      </c>
      <c r="N6505" s="5">
        <v>221.34899999999999</v>
      </c>
      <c r="O6505" s="5">
        <v>601010</v>
      </c>
      <c r="P6505" s="3"/>
      <c r="Q6505" s="3"/>
    </row>
    <row r="6506" spans="1:17" x14ac:dyDescent="0.2">
      <c r="A6506" s="2">
        <v>2008</v>
      </c>
      <c r="B6506" s="1" t="s">
        <v>851</v>
      </c>
      <c r="C6506" s="2" t="s">
        <v>852</v>
      </c>
      <c r="D6506" s="2">
        <v>20.466000000000001</v>
      </c>
      <c r="E6506" s="2">
        <v>5144.2950000000001</v>
      </c>
      <c r="F6506" s="2">
        <v>3274.047</v>
      </c>
      <c r="G6506" s="2">
        <v>3496.2429999999999</v>
      </c>
      <c r="H6506" s="2">
        <v>1570.6769999999999</v>
      </c>
      <c r="I6506" s="2">
        <v>173.602</v>
      </c>
      <c r="J6506" s="2">
        <v>0</v>
      </c>
      <c r="K6506" s="2">
        <v>-3.7810000000000001</v>
      </c>
      <c r="L6506" s="2">
        <v>-63.701000000000001</v>
      </c>
      <c r="M6506" s="2">
        <v>-9.7129999999999992</v>
      </c>
      <c r="N6506" s="2">
        <v>706.92899999999997</v>
      </c>
      <c r="O6506" s="2">
        <v>601010</v>
      </c>
      <c r="P6506" s="3"/>
      <c r="Q6506" s="3"/>
    </row>
    <row r="6507" spans="1:17" x14ac:dyDescent="0.2">
      <c r="A6507" s="5">
        <v>2009</v>
      </c>
      <c r="B6507" s="4" t="s">
        <v>851</v>
      </c>
      <c r="C6507" s="5" t="s">
        <v>852</v>
      </c>
      <c r="D6507" s="5">
        <v>14.864000000000001</v>
      </c>
      <c r="E6507" s="5">
        <v>5132.6170000000002</v>
      </c>
      <c r="F6507" s="5">
        <v>3426.5889999999999</v>
      </c>
      <c r="G6507" s="5">
        <v>3634.877</v>
      </c>
      <c r="H6507" s="5">
        <v>1395.441</v>
      </c>
      <c r="I6507" s="5">
        <v>162.56299999999999</v>
      </c>
      <c r="J6507" s="5">
        <v>0</v>
      </c>
      <c r="K6507" s="5">
        <v>-4.0910000000000002</v>
      </c>
      <c r="L6507" s="5">
        <v>-93.736000000000004</v>
      </c>
      <c r="M6507" s="5">
        <v>0.311</v>
      </c>
      <c r="N6507" s="5">
        <v>-87.531999999999996</v>
      </c>
      <c r="O6507" s="5">
        <v>601010</v>
      </c>
      <c r="P6507" s="3"/>
      <c r="Q6507" s="3"/>
    </row>
    <row r="6508" spans="1:17" x14ac:dyDescent="0.2">
      <c r="A6508" s="2">
        <v>2010</v>
      </c>
      <c r="B6508" s="1" t="s">
        <v>851</v>
      </c>
      <c r="C6508" s="2" t="s">
        <v>852</v>
      </c>
      <c r="D6508" s="2">
        <v>24.933</v>
      </c>
      <c r="E6508" s="2">
        <v>5529.54</v>
      </c>
      <c r="F6508" s="2">
        <v>3567.5039999999999</v>
      </c>
      <c r="G6508" s="2">
        <v>3800.453</v>
      </c>
      <c r="H6508" s="2">
        <v>1606.3430000000001</v>
      </c>
      <c r="I6508" s="2">
        <v>161.292</v>
      </c>
      <c r="J6508" s="2">
        <v>0</v>
      </c>
      <c r="K6508" s="2">
        <v>-3.6890000000000001</v>
      </c>
      <c r="L6508" s="2">
        <v>-113.846</v>
      </c>
      <c r="M6508" s="2">
        <v>-2.5329999999999999</v>
      </c>
      <c r="N6508" s="2">
        <v>-102.899</v>
      </c>
      <c r="O6508" s="2">
        <v>601010</v>
      </c>
      <c r="P6508" s="3"/>
      <c r="Q6508" s="3"/>
    </row>
    <row r="6509" spans="1:17" x14ac:dyDescent="0.2">
      <c r="A6509" s="5">
        <v>2011</v>
      </c>
      <c r="B6509" s="4" t="s">
        <v>851</v>
      </c>
      <c r="C6509" s="5" t="s">
        <v>852</v>
      </c>
      <c r="D6509" s="5">
        <v>37.137</v>
      </c>
      <c r="E6509" s="5">
        <v>6721.3540000000003</v>
      </c>
      <c r="F6509" s="5">
        <v>3918.37</v>
      </c>
      <c r="G6509" s="5">
        <v>4166.0950000000003</v>
      </c>
      <c r="H6509" s="5">
        <v>2314.0500000000002</v>
      </c>
      <c r="I6509" s="5">
        <v>165.2</v>
      </c>
      <c r="J6509" s="5">
        <v>0</v>
      </c>
      <c r="K6509" s="5">
        <v>0.56200000000000006</v>
      </c>
      <c r="L6509" s="5">
        <v>-117.283</v>
      </c>
      <c r="M6509" s="5">
        <v>-5.6470000000000002</v>
      </c>
      <c r="N6509" s="5">
        <v>20.023</v>
      </c>
      <c r="O6509" s="5">
        <v>601010</v>
      </c>
      <c r="P6509" s="3"/>
      <c r="Q6509" s="3"/>
    </row>
    <row r="6510" spans="1:17" x14ac:dyDescent="0.2">
      <c r="A6510" s="2">
        <v>2012</v>
      </c>
      <c r="B6510" s="1" t="s">
        <v>851</v>
      </c>
      <c r="C6510" s="2" t="s">
        <v>852</v>
      </c>
      <c r="D6510" s="2">
        <v>35.676000000000002</v>
      </c>
      <c r="E6510" s="2">
        <v>6888.509</v>
      </c>
      <c r="F6510" s="2">
        <v>3409.3330000000001</v>
      </c>
      <c r="G6510" s="2">
        <v>3671.259</v>
      </c>
      <c r="H6510" s="2">
        <v>2992.9160000000002</v>
      </c>
      <c r="I6510" s="2">
        <v>165.43700000000001</v>
      </c>
      <c r="J6510" s="2">
        <v>0</v>
      </c>
      <c r="K6510" s="2">
        <v>8.1259999999999994</v>
      </c>
      <c r="L6510" s="2">
        <v>-73.317999999999998</v>
      </c>
      <c r="M6510" s="2">
        <v>-30.282</v>
      </c>
      <c r="N6510" s="2">
        <v>212.17699999999999</v>
      </c>
      <c r="O6510" s="2">
        <v>601010</v>
      </c>
      <c r="P6510" s="3"/>
      <c r="Q6510" s="3"/>
    </row>
    <row r="6511" spans="1:17" x14ac:dyDescent="0.2">
      <c r="A6511" s="5">
        <v>2013</v>
      </c>
      <c r="B6511" s="4" t="s">
        <v>851</v>
      </c>
      <c r="C6511" s="5" t="s">
        <v>852</v>
      </c>
      <c r="D6511" s="5">
        <v>53.045000000000002</v>
      </c>
      <c r="E6511" s="5">
        <v>6807.7219999999998</v>
      </c>
      <c r="F6511" s="5">
        <v>3523.703</v>
      </c>
      <c r="G6511" s="5">
        <v>3777.6210000000001</v>
      </c>
      <c r="H6511" s="5">
        <v>2811.6480000000001</v>
      </c>
      <c r="I6511" s="5">
        <v>155.29</v>
      </c>
      <c r="J6511" s="5">
        <v>0</v>
      </c>
      <c r="K6511" s="5">
        <v>-0.108</v>
      </c>
      <c r="L6511" s="5">
        <v>-4.9589999999999996</v>
      </c>
      <c r="M6511" s="5">
        <v>-7.2990000000000004</v>
      </c>
      <c r="N6511" s="5">
        <v>44.811999999999998</v>
      </c>
      <c r="O6511" s="5">
        <v>601010</v>
      </c>
      <c r="P6511" s="3"/>
      <c r="Q6511" s="3"/>
    </row>
    <row r="6512" spans="1:17" x14ac:dyDescent="0.2">
      <c r="A6512" s="2">
        <v>2014</v>
      </c>
      <c r="B6512" s="1" t="s">
        <v>851</v>
      </c>
      <c r="C6512" s="2" t="s">
        <v>852</v>
      </c>
      <c r="D6512" s="2">
        <v>37.564</v>
      </c>
      <c r="E6512" s="2">
        <v>6846.5339999999997</v>
      </c>
      <c r="F6512" s="2">
        <v>3583.105</v>
      </c>
      <c r="G6512" s="2">
        <v>3828.1039999999998</v>
      </c>
      <c r="H6512" s="2">
        <v>2735.0970000000002</v>
      </c>
      <c r="I6512" s="2">
        <v>150.511</v>
      </c>
      <c r="J6512" s="2">
        <v>0</v>
      </c>
      <c r="K6512" s="2">
        <v>5.508</v>
      </c>
      <c r="L6512" s="2">
        <v>144.73400000000001</v>
      </c>
      <c r="M6512" s="2">
        <v>-15.098000000000001</v>
      </c>
      <c r="N6512" s="2">
        <v>154.334</v>
      </c>
      <c r="O6512" s="2">
        <v>601010</v>
      </c>
      <c r="P6512" s="3"/>
      <c r="Q6512" s="3"/>
    </row>
    <row r="6513" spans="1:17" x14ac:dyDescent="0.2">
      <c r="A6513" s="5">
        <v>2015</v>
      </c>
      <c r="B6513" s="4" t="s">
        <v>851</v>
      </c>
      <c r="C6513" s="5" t="s">
        <v>852</v>
      </c>
      <c r="D6513" s="5">
        <v>27.54</v>
      </c>
      <c r="E6513" s="5">
        <v>7663.8440000000001</v>
      </c>
      <c r="F6513" s="5">
        <v>3570.7950000000001</v>
      </c>
      <c r="G6513" s="5">
        <v>3816.797</v>
      </c>
      <c r="H6513" s="5">
        <v>2899.7550000000001</v>
      </c>
      <c r="I6513" s="5">
        <v>137.97999999999999</v>
      </c>
      <c r="J6513" s="5">
        <v>0</v>
      </c>
      <c r="K6513" s="5">
        <v>16.776</v>
      </c>
      <c r="L6513" s="5">
        <v>353.27300000000002</v>
      </c>
      <c r="M6513" s="5">
        <v>-3.8860000000000001</v>
      </c>
      <c r="N6513" s="5">
        <v>340.38299999999998</v>
      </c>
      <c r="O6513" s="5">
        <v>601010</v>
      </c>
      <c r="P6513" s="3"/>
      <c r="Q6513" s="3"/>
    </row>
    <row r="6514" spans="1:17" x14ac:dyDescent="0.2">
      <c r="A6514" s="2">
        <v>2016</v>
      </c>
      <c r="B6514" s="1" t="s">
        <v>851</v>
      </c>
      <c r="C6514" s="2" t="s">
        <v>852</v>
      </c>
      <c r="D6514" s="2">
        <v>22.106000000000002</v>
      </c>
      <c r="E6514" s="2">
        <v>7679.5839999999998</v>
      </c>
      <c r="F6514" s="2">
        <v>3401.4780000000001</v>
      </c>
      <c r="G6514" s="2">
        <v>3673.1320000000001</v>
      </c>
      <c r="H6514" s="2">
        <v>3093.11</v>
      </c>
      <c r="I6514" s="2">
        <v>137.78399999999999</v>
      </c>
      <c r="J6514" s="2">
        <v>0</v>
      </c>
      <c r="K6514" s="2">
        <v>27.661999999999999</v>
      </c>
      <c r="L6514" s="2">
        <v>316.60599999999999</v>
      </c>
      <c r="M6514" s="2">
        <v>-3.774</v>
      </c>
      <c r="N6514" s="2">
        <v>292.71800000000002</v>
      </c>
      <c r="O6514" s="2">
        <v>601010</v>
      </c>
      <c r="P6514" s="3"/>
      <c r="Q6514" s="3"/>
    </row>
    <row r="6515" spans="1:17" x14ac:dyDescent="0.2">
      <c r="A6515" s="5">
        <v>2017</v>
      </c>
      <c r="B6515" s="4" t="s">
        <v>851</v>
      </c>
      <c r="C6515" s="5" t="s">
        <v>852</v>
      </c>
      <c r="D6515" s="5">
        <v>21.83</v>
      </c>
      <c r="E6515" s="5">
        <v>7733.2730000000001</v>
      </c>
      <c r="F6515" s="5">
        <v>3671.663</v>
      </c>
      <c r="G6515" s="5">
        <v>3949.7710000000002</v>
      </c>
      <c r="H6515" s="5">
        <v>2825.8</v>
      </c>
      <c r="I6515" s="5">
        <v>138.13399999999999</v>
      </c>
      <c r="J6515" s="5">
        <v>0</v>
      </c>
      <c r="K6515" s="5">
        <v>11.097</v>
      </c>
      <c r="L6515" s="5">
        <v>132.41499999999999</v>
      </c>
      <c r="M6515" s="5">
        <v>-0.24</v>
      </c>
      <c r="N6515" s="5">
        <v>121.55800000000001</v>
      </c>
      <c r="O6515" s="5">
        <v>601010</v>
      </c>
      <c r="P6515" s="3"/>
      <c r="Q6515" s="3"/>
    </row>
    <row r="6516" spans="1:17" x14ac:dyDescent="0.2">
      <c r="A6516" s="2">
        <v>2018</v>
      </c>
      <c r="B6516" s="1" t="s">
        <v>851</v>
      </c>
      <c r="C6516" s="2" t="s">
        <v>852</v>
      </c>
      <c r="D6516" s="2">
        <v>208.89099999999999</v>
      </c>
      <c r="E6516" s="2">
        <v>7711.7280000000001</v>
      </c>
      <c r="F6516" s="2">
        <v>3547.7869999999998</v>
      </c>
      <c r="G6516" s="2">
        <v>3816.2109999999998</v>
      </c>
      <c r="H6516" s="2">
        <v>2905.625</v>
      </c>
      <c r="I6516" s="2">
        <v>141.43600000000001</v>
      </c>
      <c r="J6516" s="2">
        <v>0</v>
      </c>
      <c r="K6516" s="2">
        <v>18.436</v>
      </c>
      <c r="L6516" s="2">
        <v>222.23</v>
      </c>
      <c r="M6516" s="2">
        <v>0.68799999999999994</v>
      </c>
      <c r="N6516" s="2">
        <v>203.10599999999999</v>
      </c>
      <c r="O6516" s="2">
        <v>601010</v>
      </c>
      <c r="P6516" s="3"/>
      <c r="Q6516" s="3"/>
    </row>
    <row r="6517" spans="1:17" x14ac:dyDescent="0.2">
      <c r="A6517" s="5">
        <v>2019</v>
      </c>
      <c r="B6517" s="4" t="s">
        <v>851</v>
      </c>
      <c r="C6517" s="5" t="s">
        <v>852</v>
      </c>
      <c r="D6517" s="5">
        <v>33.290999999999997</v>
      </c>
      <c r="E6517" s="5">
        <v>9636.4719999999998</v>
      </c>
      <c r="F6517" s="5">
        <v>4906.0820000000003</v>
      </c>
      <c r="G6517" s="5">
        <v>5228.4930000000004</v>
      </c>
      <c r="H6517" s="5">
        <v>3358.5419999999999</v>
      </c>
      <c r="I6517" s="5">
        <v>146.46600000000001</v>
      </c>
      <c r="J6517" s="5">
        <v>0</v>
      </c>
      <c r="K6517" s="5">
        <v>14.614000000000001</v>
      </c>
      <c r="L6517" s="5">
        <v>203.417</v>
      </c>
      <c r="M6517" s="5">
        <v>3.8380000000000001</v>
      </c>
      <c r="N6517" s="5">
        <v>184.965</v>
      </c>
      <c r="O6517" s="5">
        <v>601010</v>
      </c>
      <c r="P6517" s="3"/>
      <c r="Q6517" s="3"/>
    </row>
    <row r="6518" spans="1:17" x14ac:dyDescent="0.2">
      <c r="A6518" s="2">
        <v>2004</v>
      </c>
      <c r="B6518" s="1" t="s">
        <v>853</v>
      </c>
      <c r="C6518" s="2" t="s">
        <v>854</v>
      </c>
      <c r="D6518" s="2">
        <v>33.125</v>
      </c>
      <c r="E6518" s="2">
        <v>3022.8429999999998</v>
      </c>
      <c r="F6518" s="2">
        <v>869.197</v>
      </c>
      <c r="G6518" s="2">
        <v>1615.7139999999999</v>
      </c>
      <c r="H6518" s="2">
        <v>1220.586</v>
      </c>
      <c r="I6518" s="2">
        <v>44.905000000000001</v>
      </c>
      <c r="J6518" s="2"/>
      <c r="K6518" s="2">
        <v>20.216000000000001</v>
      </c>
      <c r="L6518" s="2">
        <v>291.35899999999998</v>
      </c>
      <c r="M6518" s="2">
        <v>101.137</v>
      </c>
      <c r="N6518" s="2">
        <v>169.49199999999999</v>
      </c>
      <c r="O6518" s="2">
        <v>351020</v>
      </c>
      <c r="P6518" s="3"/>
      <c r="Q6518" s="3"/>
    </row>
    <row r="6519" spans="1:17" x14ac:dyDescent="0.2">
      <c r="A6519" s="5">
        <v>2005</v>
      </c>
      <c r="B6519" s="4" t="s">
        <v>853</v>
      </c>
      <c r="C6519" s="5" t="s">
        <v>854</v>
      </c>
      <c r="D6519" s="5">
        <v>7.9630000000000001</v>
      </c>
      <c r="E6519" s="5">
        <v>2858.7089999999998</v>
      </c>
      <c r="F6519" s="5">
        <v>642.84500000000003</v>
      </c>
      <c r="G6519" s="5">
        <v>1493.732</v>
      </c>
      <c r="H6519" s="5">
        <v>1205.098</v>
      </c>
      <c r="I6519" s="5">
        <v>32.933</v>
      </c>
      <c r="J6519" s="5"/>
      <c r="K6519" s="5">
        <v>25.645</v>
      </c>
      <c r="L6519" s="5">
        <v>197.78899999999999</v>
      </c>
      <c r="M6519" s="5">
        <v>62.301000000000002</v>
      </c>
      <c r="N6519" s="5">
        <v>240.845</v>
      </c>
      <c r="O6519" s="5">
        <v>351020</v>
      </c>
      <c r="P6519" s="3"/>
      <c r="Q6519" s="3"/>
    </row>
    <row r="6520" spans="1:17" x14ac:dyDescent="0.2">
      <c r="A6520" s="2">
        <v>2006</v>
      </c>
      <c r="B6520" s="1" t="s">
        <v>853</v>
      </c>
      <c r="C6520" s="2" t="s">
        <v>854</v>
      </c>
      <c r="D6520" s="2">
        <v>14.939</v>
      </c>
      <c r="E6520" s="2">
        <v>3277.0419999999999</v>
      </c>
      <c r="F6520" s="2">
        <v>823.30100000000004</v>
      </c>
      <c r="G6520" s="2">
        <v>1700.5170000000001</v>
      </c>
      <c r="H6520" s="2">
        <v>1402.4639999999999</v>
      </c>
      <c r="I6520" s="2">
        <v>37.738999999999997</v>
      </c>
      <c r="J6520" s="2">
        <v>1.778</v>
      </c>
      <c r="K6520" s="2">
        <v>46.238</v>
      </c>
      <c r="L6520" s="2">
        <v>458.71</v>
      </c>
      <c r="M6520" s="2">
        <v>152.87799999999999</v>
      </c>
      <c r="N6520" s="2">
        <v>259.45800000000003</v>
      </c>
      <c r="O6520" s="2">
        <v>351020</v>
      </c>
      <c r="P6520" s="3"/>
      <c r="Q6520" s="3"/>
    </row>
    <row r="6521" spans="1:17" x14ac:dyDescent="0.2">
      <c r="A6521" s="5">
        <v>2007</v>
      </c>
      <c r="B6521" s="4" t="s">
        <v>853</v>
      </c>
      <c r="C6521" s="5" t="s">
        <v>854</v>
      </c>
      <c r="D6521" s="5">
        <v>16.353999999999999</v>
      </c>
      <c r="E6521" s="5">
        <v>3608.6570000000002</v>
      </c>
      <c r="F6521" s="5">
        <v>1011.902</v>
      </c>
      <c r="G6521" s="5">
        <v>1881.2739999999999</v>
      </c>
      <c r="H6521" s="5">
        <v>1517.1990000000001</v>
      </c>
      <c r="I6521" s="5">
        <v>61.915999999999997</v>
      </c>
      <c r="J6521" s="5">
        <v>1.06</v>
      </c>
      <c r="K6521" s="5">
        <v>43.360999999999997</v>
      </c>
      <c r="L6521" s="5">
        <v>318.43</v>
      </c>
      <c r="M6521" s="5">
        <v>104.55</v>
      </c>
      <c r="N6521" s="5">
        <v>170.387</v>
      </c>
      <c r="O6521" s="5">
        <v>351020</v>
      </c>
      <c r="P6521" s="3"/>
      <c r="Q6521" s="3"/>
    </row>
    <row r="6522" spans="1:17" x14ac:dyDescent="0.2">
      <c r="A6522" s="2">
        <v>2008</v>
      </c>
      <c r="B6522" s="1" t="s">
        <v>853</v>
      </c>
      <c r="C6522" s="2" t="s">
        <v>854</v>
      </c>
      <c r="D6522" s="2">
        <v>5.46</v>
      </c>
      <c r="E6522" s="2">
        <v>3742.462</v>
      </c>
      <c r="F6522" s="2">
        <v>999.36900000000003</v>
      </c>
      <c r="G6522" s="2">
        <v>1971.877</v>
      </c>
      <c r="H6522" s="2">
        <v>1543.85</v>
      </c>
      <c r="I6522" s="2">
        <v>61.97</v>
      </c>
      <c r="J6522" s="2">
        <v>0.86399999999999999</v>
      </c>
      <c r="K6522" s="2">
        <v>40.692999999999998</v>
      </c>
      <c r="L6522" s="2">
        <v>357.012</v>
      </c>
      <c r="M6522" s="2">
        <v>123.378</v>
      </c>
      <c r="N6522" s="2">
        <v>199.37700000000001</v>
      </c>
      <c r="O6522" s="2">
        <v>351020</v>
      </c>
      <c r="P6522" s="3"/>
      <c r="Q6522" s="3"/>
    </row>
    <row r="6523" spans="1:17" x14ac:dyDescent="0.2">
      <c r="A6523" s="5">
        <v>2009</v>
      </c>
      <c r="B6523" s="4" t="s">
        <v>853</v>
      </c>
      <c r="C6523" s="5" t="s">
        <v>854</v>
      </c>
      <c r="D6523" s="5">
        <v>9.18</v>
      </c>
      <c r="E6523" s="5">
        <v>3964.4630000000002</v>
      </c>
      <c r="F6523" s="5">
        <v>959.00199999999995</v>
      </c>
      <c r="G6523" s="5">
        <v>1974.9169999999999</v>
      </c>
      <c r="H6523" s="5">
        <v>1751.0709999999999</v>
      </c>
      <c r="I6523" s="5">
        <v>57.762</v>
      </c>
      <c r="J6523" s="5">
        <v>0.38700000000000001</v>
      </c>
      <c r="K6523" s="5">
        <v>43.874000000000002</v>
      </c>
      <c r="L6523" s="5">
        <v>474.72199999999998</v>
      </c>
      <c r="M6523" s="5">
        <v>170.47499999999999</v>
      </c>
      <c r="N6523" s="5">
        <v>260.37299999999999</v>
      </c>
      <c r="O6523" s="5">
        <v>351020</v>
      </c>
      <c r="P6523" s="3"/>
      <c r="Q6523" s="3"/>
    </row>
    <row r="6524" spans="1:17" x14ac:dyDescent="0.2">
      <c r="A6524" s="2">
        <v>2010</v>
      </c>
      <c r="B6524" s="1" t="s">
        <v>853</v>
      </c>
      <c r="C6524" s="2" t="s">
        <v>854</v>
      </c>
      <c r="D6524" s="2">
        <v>29.474</v>
      </c>
      <c r="E6524" s="2">
        <v>7527.9359999999997</v>
      </c>
      <c r="F6524" s="2">
        <v>3915.5509999999999</v>
      </c>
      <c r="G6524" s="2">
        <v>5292.4040000000005</v>
      </c>
      <c r="H6524" s="2">
        <v>1978.7719999999999</v>
      </c>
      <c r="I6524" s="2">
        <v>85.632000000000005</v>
      </c>
      <c r="J6524" s="2">
        <v>0.39100000000000001</v>
      </c>
      <c r="K6524" s="2">
        <v>45.612000000000002</v>
      </c>
      <c r="L6524" s="2">
        <v>428.09699999999998</v>
      </c>
      <c r="M6524" s="2">
        <v>152.30199999999999</v>
      </c>
      <c r="N6524" s="2">
        <v>230.18299999999999</v>
      </c>
      <c r="O6524" s="2">
        <v>351020</v>
      </c>
      <c r="P6524" s="3"/>
      <c r="Q6524" s="3"/>
    </row>
    <row r="6525" spans="1:17" x14ac:dyDescent="0.2">
      <c r="A6525" s="5">
        <v>2011</v>
      </c>
      <c r="B6525" s="4" t="s">
        <v>853</v>
      </c>
      <c r="C6525" s="5" t="s">
        <v>854</v>
      </c>
      <c r="D6525" s="5">
        <v>41.228999999999999</v>
      </c>
      <c r="E6525" s="5">
        <v>7665.2449999999999</v>
      </c>
      <c r="F6525" s="5">
        <v>3653.9070000000002</v>
      </c>
      <c r="G6525" s="5">
        <v>5099.8609999999999</v>
      </c>
      <c r="H6525" s="5">
        <v>2296.3519999999999</v>
      </c>
      <c r="I6525" s="5">
        <v>201.40299999999999</v>
      </c>
      <c r="J6525" s="5">
        <v>0.16400000000000001</v>
      </c>
      <c r="K6525" s="5">
        <v>50.703000000000003</v>
      </c>
      <c r="L6525" s="5">
        <v>696.33600000000001</v>
      </c>
      <c r="M6525" s="5">
        <v>247.46600000000001</v>
      </c>
      <c r="N6525" s="5">
        <v>398.16699999999997</v>
      </c>
      <c r="O6525" s="5">
        <v>351020</v>
      </c>
      <c r="P6525" s="3"/>
      <c r="Q6525" s="3"/>
    </row>
    <row r="6526" spans="1:17" x14ac:dyDescent="0.2">
      <c r="A6526" s="2">
        <v>2012</v>
      </c>
      <c r="B6526" s="1" t="s">
        <v>853</v>
      </c>
      <c r="C6526" s="2" t="s">
        <v>854</v>
      </c>
      <c r="D6526" s="2">
        <v>23.471</v>
      </c>
      <c r="E6526" s="2">
        <v>8200.8430000000008</v>
      </c>
      <c r="F6526" s="2">
        <v>3730.02</v>
      </c>
      <c r="G6526" s="2">
        <v>5200.5910000000003</v>
      </c>
      <c r="H6526" s="2">
        <v>2713.3449999999998</v>
      </c>
      <c r="I6526" s="2">
        <v>184.66900000000001</v>
      </c>
      <c r="J6526" s="2">
        <v>8.5000000000000006E-2</v>
      </c>
      <c r="K6526" s="2">
        <v>45.600999999999999</v>
      </c>
      <c r="L6526" s="2">
        <v>763.66300000000001</v>
      </c>
      <c r="M6526" s="2">
        <v>274.61599999999999</v>
      </c>
      <c r="N6526" s="2">
        <v>443.44600000000003</v>
      </c>
      <c r="O6526" s="2">
        <v>351020</v>
      </c>
      <c r="P6526" s="3"/>
      <c r="Q6526" s="3"/>
    </row>
    <row r="6527" spans="1:17" x14ac:dyDescent="0.2">
      <c r="A6527" s="5">
        <v>2013</v>
      </c>
      <c r="B6527" s="4" t="s">
        <v>853</v>
      </c>
      <c r="C6527" s="5" t="s">
        <v>854</v>
      </c>
      <c r="D6527" s="5">
        <v>17.238</v>
      </c>
      <c r="E6527" s="5">
        <v>8311.723</v>
      </c>
      <c r="F6527" s="5">
        <v>3309.0740000000001</v>
      </c>
      <c r="G6527" s="5">
        <v>4793.3869999999997</v>
      </c>
      <c r="H6527" s="5">
        <v>3249.9789999999998</v>
      </c>
      <c r="I6527" s="5">
        <v>156.80600000000001</v>
      </c>
      <c r="J6527" s="5">
        <v>5.7539999999999996</v>
      </c>
      <c r="K6527" s="5">
        <v>43.29</v>
      </c>
      <c r="L6527" s="5">
        <v>869.33199999999999</v>
      </c>
      <c r="M6527" s="5">
        <v>315.30900000000003</v>
      </c>
      <c r="N6527" s="5">
        <v>510.733</v>
      </c>
      <c r="O6527" s="5">
        <v>351020</v>
      </c>
      <c r="P6527" s="3"/>
      <c r="Q6527" s="3"/>
    </row>
    <row r="6528" spans="1:17" x14ac:dyDescent="0.2">
      <c r="A6528" s="2">
        <v>2014</v>
      </c>
      <c r="B6528" s="1" t="s">
        <v>853</v>
      </c>
      <c r="C6528" s="2" t="s">
        <v>854</v>
      </c>
      <c r="D6528" s="2">
        <v>32.069000000000003</v>
      </c>
      <c r="E6528" s="2">
        <v>8974.4429999999993</v>
      </c>
      <c r="F6528" s="2">
        <v>3278.5340000000001</v>
      </c>
      <c r="G6528" s="2">
        <v>4943.8109999999997</v>
      </c>
      <c r="H6528" s="2">
        <v>3735.9459999999999</v>
      </c>
      <c r="I6528" s="2">
        <v>134.17500000000001</v>
      </c>
      <c r="J6528" s="2">
        <v>0.53700000000000003</v>
      </c>
      <c r="K6528" s="2">
        <v>59.652999999999999</v>
      </c>
      <c r="L6528" s="2">
        <v>929.66700000000003</v>
      </c>
      <c r="M6528" s="2">
        <v>324.67099999999999</v>
      </c>
      <c r="N6528" s="2">
        <v>545.34299999999996</v>
      </c>
      <c r="O6528" s="2">
        <v>351020</v>
      </c>
      <c r="P6528" s="3"/>
      <c r="Q6528" s="3"/>
    </row>
    <row r="6529" spans="1:17" x14ac:dyDescent="0.2">
      <c r="A6529" s="5">
        <v>2015</v>
      </c>
      <c r="B6529" s="4" t="s">
        <v>853</v>
      </c>
      <c r="C6529" s="5" t="s">
        <v>854</v>
      </c>
      <c r="D6529" s="5">
        <v>61.228000000000002</v>
      </c>
      <c r="E6529" s="5">
        <v>9634.1129999999994</v>
      </c>
      <c r="F6529" s="5">
        <v>3450.0250000000001</v>
      </c>
      <c r="G6529" s="5">
        <v>5082.4430000000002</v>
      </c>
      <c r="H6529" s="5">
        <v>4249.6469999999999</v>
      </c>
      <c r="I6529" s="5">
        <v>114.077</v>
      </c>
      <c r="J6529" s="5">
        <v>0.27900000000000003</v>
      </c>
      <c r="K6529" s="5">
        <v>70.17</v>
      </c>
      <c r="L6529" s="5">
        <v>1145.9010000000001</v>
      </c>
      <c r="M6529" s="5">
        <v>395.20299999999997</v>
      </c>
      <c r="N6529" s="5">
        <v>680.52800000000002</v>
      </c>
      <c r="O6529" s="5">
        <v>351020</v>
      </c>
      <c r="P6529" s="3"/>
      <c r="Q6529" s="3"/>
    </row>
    <row r="6530" spans="1:17" x14ac:dyDescent="0.2">
      <c r="A6530" s="2">
        <v>2016</v>
      </c>
      <c r="B6530" s="1" t="s">
        <v>853</v>
      </c>
      <c r="C6530" s="2" t="s">
        <v>854</v>
      </c>
      <c r="D6530" s="2">
        <v>33.747</v>
      </c>
      <c r="E6530" s="2">
        <v>10317.802</v>
      </c>
      <c r="F6530" s="2">
        <v>4136.125</v>
      </c>
      <c r="G6530" s="2">
        <v>5710.8890000000001</v>
      </c>
      <c r="H6530" s="2">
        <v>4533.22</v>
      </c>
      <c r="I6530" s="2">
        <v>127.119</v>
      </c>
      <c r="J6530" s="2">
        <v>0.15</v>
      </c>
      <c r="K6530" s="2">
        <v>44.762</v>
      </c>
      <c r="L6530" s="2">
        <v>1156.3579999999999</v>
      </c>
      <c r="M6530" s="2">
        <v>409.18700000000001</v>
      </c>
      <c r="N6530" s="2">
        <v>702.40899999999999</v>
      </c>
      <c r="O6530" s="2">
        <v>351020</v>
      </c>
      <c r="P6530" s="3"/>
      <c r="Q6530" s="3"/>
    </row>
    <row r="6531" spans="1:17" x14ac:dyDescent="0.2">
      <c r="A6531" s="5">
        <v>2017</v>
      </c>
      <c r="B6531" s="4" t="s">
        <v>853</v>
      </c>
      <c r="C6531" s="5" t="s">
        <v>854</v>
      </c>
      <c r="D6531" s="5">
        <v>74.423000000000002</v>
      </c>
      <c r="E6531" s="5">
        <v>10761.828</v>
      </c>
      <c r="F6531" s="5">
        <v>4040.009</v>
      </c>
      <c r="G6531" s="5">
        <v>5703.69</v>
      </c>
      <c r="H6531" s="5">
        <v>4989.5140000000001</v>
      </c>
      <c r="I6531" s="5">
        <v>146.27000000000001</v>
      </c>
      <c r="J6531" s="5">
        <v>8.1000000000000003E-2</v>
      </c>
      <c r="K6531" s="5">
        <v>19.009</v>
      </c>
      <c r="L6531" s="5">
        <v>1135.009</v>
      </c>
      <c r="M6531" s="5">
        <v>363.697</v>
      </c>
      <c r="N6531" s="5">
        <v>752.303</v>
      </c>
      <c r="O6531" s="5">
        <v>351020</v>
      </c>
      <c r="P6531" s="3"/>
      <c r="Q6531" s="3"/>
    </row>
    <row r="6532" spans="1:17" x14ac:dyDescent="0.2">
      <c r="A6532" s="2">
        <v>2018</v>
      </c>
      <c r="B6532" s="1" t="s">
        <v>853</v>
      </c>
      <c r="C6532" s="2" t="s">
        <v>854</v>
      </c>
      <c r="D6532" s="2">
        <v>105.22</v>
      </c>
      <c r="E6532" s="2">
        <v>11265.48</v>
      </c>
      <c r="F6532" s="2">
        <v>3998.6329999999998</v>
      </c>
      <c r="G6532" s="2">
        <v>5795.3950000000004</v>
      </c>
      <c r="H6532" s="2">
        <v>5389.2619999999997</v>
      </c>
      <c r="I6532" s="2">
        <v>158.75299999999999</v>
      </c>
      <c r="J6532" s="2">
        <v>1.5309999999999999</v>
      </c>
      <c r="K6532" s="2">
        <v>18.178000000000001</v>
      </c>
      <c r="L6532" s="2">
        <v>1034.5250000000001</v>
      </c>
      <c r="M6532" s="2">
        <v>236.642</v>
      </c>
      <c r="N6532" s="2">
        <v>779.70500000000004</v>
      </c>
      <c r="O6532" s="2">
        <v>351020</v>
      </c>
      <c r="P6532" s="3"/>
      <c r="Q6532" s="3"/>
    </row>
    <row r="6533" spans="1:17" x14ac:dyDescent="0.2">
      <c r="A6533" s="5">
        <v>2019</v>
      </c>
      <c r="B6533" s="4" t="s">
        <v>853</v>
      </c>
      <c r="C6533" s="5" t="s">
        <v>854</v>
      </c>
      <c r="D6533" s="5">
        <v>61.268000000000001</v>
      </c>
      <c r="E6533" s="5">
        <v>11668.25</v>
      </c>
      <c r="F6533" s="5">
        <v>4310.6450000000004</v>
      </c>
      <c r="G6533" s="5">
        <v>6085.0460000000003</v>
      </c>
      <c r="H6533" s="5">
        <v>5504.1049999999996</v>
      </c>
      <c r="I6533" s="5">
        <v>166.56800000000001</v>
      </c>
      <c r="J6533" s="5">
        <v>0.46899999999999997</v>
      </c>
      <c r="K6533" s="5">
        <v>12.689</v>
      </c>
      <c r="L6533" s="5">
        <v>1066.337</v>
      </c>
      <c r="M6533" s="5">
        <v>238.79400000000001</v>
      </c>
      <c r="N6533" s="5">
        <v>814.85400000000004</v>
      </c>
      <c r="O6533" s="5">
        <v>351020</v>
      </c>
      <c r="P6533" s="3"/>
      <c r="Q6533" s="3"/>
    </row>
    <row r="6534" spans="1:17" x14ac:dyDescent="0.2">
      <c r="A6534" s="2">
        <v>2005</v>
      </c>
      <c r="B6534" s="1" t="s">
        <v>855</v>
      </c>
      <c r="C6534" s="2" t="s">
        <v>856</v>
      </c>
      <c r="D6534" s="2">
        <v>2.839</v>
      </c>
      <c r="E6534" s="2">
        <v>282.61500000000001</v>
      </c>
      <c r="F6534" s="2">
        <v>50.173000000000002</v>
      </c>
      <c r="G6534" s="2">
        <v>159.6</v>
      </c>
      <c r="H6534" s="2">
        <v>123.015</v>
      </c>
      <c r="I6534" s="2">
        <v>3.2309999999999999</v>
      </c>
      <c r="J6534" s="2">
        <v>0</v>
      </c>
      <c r="K6534" s="2">
        <v>0</v>
      </c>
      <c r="L6534" s="2">
        <v>26.472999999999999</v>
      </c>
      <c r="M6534" s="2">
        <v>10.504</v>
      </c>
      <c r="N6534" s="2">
        <v>15.968999999999999</v>
      </c>
      <c r="O6534" s="2">
        <v>255040</v>
      </c>
      <c r="P6534" s="3"/>
      <c r="Q6534" s="3"/>
    </row>
    <row r="6535" spans="1:17" x14ac:dyDescent="0.2">
      <c r="A6535" s="5">
        <v>2006</v>
      </c>
      <c r="B6535" s="4" t="s">
        <v>855</v>
      </c>
      <c r="C6535" s="5" t="s">
        <v>856</v>
      </c>
      <c r="D6535" s="5">
        <v>3.645</v>
      </c>
      <c r="E6535" s="5">
        <v>338.59699999999998</v>
      </c>
      <c r="F6535" s="5">
        <v>55.529000000000003</v>
      </c>
      <c r="G6535" s="5">
        <v>189.83699999999999</v>
      </c>
      <c r="H6535" s="5">
        <v>148.76</v>
      </c>
      <c r="I6535" s="5">
        <v>3.7130000000000001</v>
      </c>
      <c r="J6535" s="5">
        <v>0</v>
      </c>
      <c r="K6535" s="5">
        <v>0</v>
      </c>
      <c r="L6535" s="5">
        <v>36.774000000000001</v>
      </c>
      <c r="M6535" s="5">
        <v>14.231</v>
      </c>
      <c r="N6535" s="5">
        <v>22.542999999999999</v>
      </c>
      <c r="O6535" s="5">
        <v>255040</v>
      </c>
      <c r="P6535" s="3"/>
      <c r="Q6535" s="3"/>
    </row>
    <row r="6536" spans="1:17" x14ac:dyDescent="0.2">
      <c r="A6536" s="2">
        <v>2007</v>
      </c>
      <c r="B6536" s="1" t="s">
        <v>855</v>
      </c>
      <c r="C6536" s="2" t="s">
        <v>856</v>
      </c>
      <c r="D6536" s="2">
        <v>3.7890000000000001</v>
      </c>
      <c r="E6536" s="2">
        <v>469.41300000000001</v>
      </c>
      <c r="F6536" s="2">
        <v>74.77</v>
      </c>
      <c r="G6536" s="2">
        <v>257.91000000000003</v>
      </c>
      <c r="H6536" s="2">
        <v>211.50299999999999</v>
      </c>
      <c r="I6536" s="2">
        <v>5.3129999999999997</v>
      </c>
      <c r="J6536" s="2">
        <v>0</v>
      </c>
      <c r="K6536" s="2">
        <v>0</v>
      </c>
      <c r="L6536" s="2">
        <v>42.179000000000002</v>
      </c>
      <c r="M6536" s="2">
        <v>16.844000000000001</v>
      </c>
      <c r="N6536" s="2">
        <v>25.335000000000001</v>
      </c>
      <c r="O6536" s="2">
        <v>255040</v>
      </c>
      <c r="P6536" s="3"/>
      <c r="Q6536" s="3"/>
    </row>
    <row r="6537" spans="1:17" x14ac:dyDescent="0.2">
      <c r="A6537" s="5">
        <v>2008</v>
      </c>
      <c r="B6537" s="4" t="s">
        <v>855</v>
      </c>
      <c r="C6537" s="5" t="s">
        <v>856</v>
      </c>
      <c r="D6537" s="5">
        <v>3.6379999999999999</v>
      </c>
      <c r="E6537" s="5">
        <v>568.93200000000002</v>
      </c>
      <c r="F6537" s="5">
        <v>106.047</v>
      </c>
      <c r="G6537" s="5">
        <v>323.964</v>
      </c>
      <c r="H6537" s="5">
        <v>244.96799999999999</v>
      </c>
      <c r="I6537" s="5">
        <v>4.742</v>
      </c>
      <c r="J6537" s="5">
        <v>0</v>
      </c>
      <c r="K6537" s="5">
        <v>0</v>
      </c>
      <c r="L6537" s="5">
        <v>42.357999999999997</v>
      </c>
      <c r="M6537" s="5">
        <v>17.09</v>
      </c>
      <c r="N6537" s="5">
        <v>25.268000000000001</v>
      </c>
      <c r="O6537" s="5">
        <v>255040</v>
      </c>
      <c r="P6537" s="3"/>
      <c r="Q6537" s="3"/>
    </row>
    <row r="6538" spans="1:17" x14ac:dyDescent="0.2">
      <c r="A6538" s="2">
        <v>2009</v>
      </c>
      <c r="B6538" s="1" t="s">
        <v>855</v>
      </c>
      <c r="C6538" s="2" t="s">
        <v>856</v>
      </c>
      <c r="D6538" s="2">
        <v>4.0170000000000003</v>
      </c>
      <c r="E6538" s="2">
        <v>553.63499999999999</v>
      </c>
      <c r="F6538" s="2">
        <v>0</v>
      </c>
      <c r="G6538" s="2">
        <v>261.02699999999999</v>
      </c>
      <c r="H6538" s="2">
        <v>292.608</v>
      </c>
      <c r="I6538" s="2">
        <v>2.444</v>
      </c>
      <c r="J6538" s="2">
        <v>0</v>
      </c>
      <c r="K6538" s="2">
        <v>0</v>
      </c>
      <c r="L6538" s="2">
        <v>65.950999999999993</v>
      </c>
      <c r="M6538" s="2">
        <v>26.594999999999999</v>
      </c>
      <c r="N6538" s="2">
        <v>39.356000000000002</v>
      </c>
      <c r="O6538" s="2">
        <v>255040</v>
      </c>
      <c r="P6538" s="3"/>
      <c r="Q6538" s="3"/>
    </row>
    <row r="6539" spans="1:17" x14ac:dyDescent="0.2">
      <c r="A6539" s="5">
        <v>2010</v>
      </c>
      <c r="B6539" s="4" t="s">
        <v>855</v>
      </c>
      <c r="C6539" s="5" t="s">
        <v>856</v>
      </c>
      <c r="D6539" s="5">
        <v>111.185</v>
      </c>
      <c r="E6539" s="5">
        <v>730.48800000000006</v>
      </c>
      <c r="F6539" s="5">
        <v>0</v>
      </c>
      <c r="G6539" s="5">
        <v>327.95499999999998</v>
      </c>
      <c r="H6539" s="5">
        <v>402.53300000000002</v>
      </c>
      <c r="I6539" s="5">
        <v>0.755</v>
      </c>
      <c r="J6539" s="5">
        <v>0</v>
      </c>
      <c r="K6539" s="5">
        <v>0</v>
      </c>
      <c r="L6539" s="5">
        <v>118.129</v>
      </c>
      <c r="M6539" s="5">
        <v>47.098999999999997</v>
      </c>
      <c r="N6539" s="5">
        <v>71.03</v>
      </c>
      <c r="O6539" s="5">
        <v>255040</v>
      </c>
      <c r="P6539" s="3"/>
      <c r="Q6539" s="3"/>
    </row>
    <row r="6540" spans="1:17" x14ac:dyDescent="0.2">
      <c r="A6540" s="2">
        <v>2011</v>
      </c>
      <c r="B6540" s="1" t="s">
        <v>855</v>
      </c>
      <c r="C6540" s="2" t="s">
        <v>856</v>
      </c>
      <c r="D6540" s="2">
        <v>253.738</v>
      </c>
      <c r="E6540" s="2">
        <v>957.21699999999998</v>
      </c>
      <c r="F6540" s="2">
        <v>0</v>
      </c>
      <c r="G6540" s="2">
        <v>372.51299999999998</v>
      </c>
      <c r="H6540" s="2">
        <v>584.70399999999995</v>
      </c>
      <c r="I6540" s="2">
        <v>0.58699999999999997</v>
      </c>
      <c r="J6540" s="2">
        <v>0</v>
      </c>
      <c r="K6540" s="2">
        <v>0</v>
      </c>
      <c r="L6540" s="2">
        <v>195.608</v>
      </c>
      <c r="M6540" s="2">
        <v>75.343999999999994</v>
      </c>
      <c r="N6540" s="2">
        <v>120.264</v>
      </c>
      <c r="O6540" s="2">
        <v>255040</v>
      </c>
      <c r="P6540" s="3"/>
      <c r="Q6540" s="3"/>
    </row>
    <row r="6541" spans="1:17" x14ac:dyDescent="0.2">
      <c r="A6541" s="5">
        <v>2012</v>
      </c>
      <c r="B6541" s="4" t="s">
        <v>855</v>
      </c>
      <c r="C6541" s="5" t="s">
        <v>856</v>
      </c>
      <c r="D6541" s="5">
        <v>320.47500000000002</v>
      </c>
      <c r="E6541" s="5">
        <v>1275.249</v>
      </c>
      <c r="F6541" s="5">
        <v>0</v>
      </c>
      <c r="G6541" s="5">
        <v>488.30700000000002</v>
      </c>
      <c r="H6541" s="5">
        <v>786.94200000000001</v>
      </c>
      <c r="I6541" s="5">
        <v>0.185</v>
      </c>
      <c r="J6541" s="5">
        <v>0</v>
      </c>
      <c r="K6541" s="5">
        <v>0</v>
      </c>
      <c r="L6541" s="5">
        <v>279.79300000000001</v>
      </c>
      <c r="M6541" s="5">
        <v>107.244</v>
      </c>
      <c r="N6541" s="5">
        <v>172.54900000000001</v>
      </c>
      <c r="O6541" s="5">
        <v>255040</v>
      </c>
      <c r="P6541" s="3"/>
      <c r="Q6541" s="3"/>
    </row>
    <row r="6542" spans="1:17" x14ac:dyDescent="0.2">
      <c r="A6542" s="2">
        <v>2013</v>
      </c>
      <c r="B6542" s="1" t="s">
        <v>855</v>
      </c>
      <c r="C6542" s="2" t="s">
        <v>856</v>
      </c>
      <c r="D6542" s="2">
        <v>419.476</v>
      </c>
      <c r="E6542" s="2">
        <v>1602.7270000000001</v>
      </c>
      <c r="F6542" s="2">
        <v>0</v>
      </c>
      <c r="G6542" s="2">
        <v>599.63300000000004</v>
      </c>
      <c r="H6542" s="2">
        <v>1003.0940000000001</v>
      </c>
      <c r="I6542" s="2"/>
      <c r="J6542" s="2"/>
      <c r="K6542" s="2">
        <v>0</v>
      </c>
      <c r="L6542" s="2">
        <v>327.70600000000002</v>
      </c>
      <c r="M6542" s="2">
        <v>124.857</v>
      </c>
      <c r="N6542" s="2">
        <v>202.84899999999999</v>
      </c>
      <c r="O6542" s="2">
        <v>255040</v>
      </c>
      <c r="P6542" s="3"/>
      <c r="Q6542" s="3"/>
    </row>
    <row r="6543" spans="1:17" x14ac:dyDescent="0.2">
      <c r="A6543" s="5">
        <v>2014</v>
      </c>
      <c r="B6543" s="4" t="s">
        <v>855</v>
      </c>
      <c r="C6543" s="5" t="s">
        <v>856</v>
      </c>
      <c r="D6543" s="5">
        <v>539.35799999999995</v>
      </c>
      <c r="E6543" s="5">
        <v>1983.17</v>
      </c>
      <c r="F6543" s="5">
        <v>0</v>
      </c>
      <c r="G6543" s="5">
        <v>735.66099999999994</v>
      </c>
      <c r="H6543" s="5">
        <v>1247.509</v>
      </c>
      <c r="I6543" s="5"/>
      <c r="J6543" s="5"/>
      <c r="K6543" s="5">
        <v>0</v>
      </c>
      <c r="L6543" s="5">
        <v>411.30900000000003</v>
      </c>
      <c r="M6543" s="5">
        <v>154.17400000000001</v>
      </c>
      <c r="N6543" s="5">
        <v>257.13499999999999</v>
      </c>
      <c r="O6543" s="5">
        <v>255040</v>
      </c>
      <c r="P6543" s="3"/>
      <c r="Q6543" s="3"/>
    </row>
    <row r="6544" spans="1:17" x14ac:dyDescent="0.2">
      <c r="A6544" s="2">
        <v>2015</v>
      </c>
      <c r="B6544" s="1" t="s">
        <v>855</v>
      </c>
      <c r="C6544" s="2" t="s">
        <v>856</v>
      </c>
      <c r="D6544" s="2">
        <v>475.84</v>
      </c>
      <c r="E6544" s="2">
        <v>2230.9180000000001</v>
      </c>
      <c r="F6544" s="2">
        <v>0</v>
      </c>
      <c r="G6544" s="2">
        <v>788.03200000000004</v>
      </c>
      <c r="H6544" s="2">
        <v>1442.886</v>
      </c>
      <c r="I6544" s="2"/>
      <c r="J6544" s="2"/>
      <c r="K6544" s="2">
        <v>0</v>
      </c>
      <c r="L6544" s="2">
        <v>507.44</v>
      </c>
      <c r="M6544" s="2">
        <v>187.43199999999999</v>
      </c>
      <c r="N6544" s="2">
        <v>320.00799999999998</v>
      </c>
      <c r="O6544" s="2">
        <v>255040</v>
      </c>
      <c r="P6544" s="3"/>
      <c r="Q6544" s="3"/>
    </row>
    <row r="6545" spans="1:17" x14ac:dyDescent="0.2">
      <c r="A6545" s="5">
        <v>2016</v>
      </c>
      <c r="B6545" s="4" t="s">
        <v>855</v>
      </c>
      <c r="C6545" s="5" t="s">
        <v>856</v>
      </c>
      <c r="D6545" s="5">
        <v>415.01</v>
      </c>
      <c r="E6545" s="5">
        <v>2551.8780000000002</v>
      </c>
      <c r="F6545" s="5">
        <v>0</v>
      </c>
      <c r="G6545" s="5">
        <v>1001.66</v>
      </c>
      <c r="H6545" s="5">
        <v>1550.2180000000001</v>
      </c>
      <c r="I6545" s="5"/>
      <c r="J6545" s="5"/>
      <c r="K6545" s="5">
        <v>0</v>
      </c>
      <c r="L6545" s="5">
        <v>655.71400000000006</v>
      </c>
      <c r="M6545" s="5">
        <v>245.95400000000001</v>
      </c>
      <c r="N6545" s="5">
        <v>409.76</v>
      </c>
      <c r="O6545" s="5">
        <v>255040</v>
      </c>
      <c r="P6545" s="3"/>
      <c r="Q6545" s="3"/>
    </row>
    <row r="6546" spans="1:17" x14ac:dyDescent="0.2">
      <c r="A6546" s="2">
        <v>2017</v>
      </c>
      <c r="B6546" s="1" t="s">
        <v>855</v>
      </c>
      <c r="C6546" s="2" t="s">
        <v>856</v>
      </c>
      <c r="D6546" s="2">
        <v>397.44499999999999</v>
      </c>
      <c r="E6546" s="2">
        <v>2908.6869999999999</v>
      </c>
      <c r="F6546" s="2">
        <v>0</v>
      </c>
      <c r="G6546" s="2">
        <v>1134.47</v>
      </c>
      <c r="H6546" s="2">
        <v>1774.2170000000001</v>
      </c>
      <c r="I6546" s="2"/>
      <c r="J6546" s="2"/>
      <c r="K6546" s="2">
        <v>0</v>
      </c>
      <c r="L6546" s="2">
        <v>786.85900000000004</v>
      </c>
      <c r="M6546" s="2">
        <v>231.625</v>
      </c>
      <c r="N6546" s="2">
        <v>555.23400000000004</v>
      </c>
      <c r="O6546" s="2">
        <v>255040</v>
      </c>
      <c r="P6546" s="3"/>
      <c r="Q6546" s="3"/>
    </row>
    <row r="6547" spans="1:17" x14ac:dyDescent="0.2">
      <c r="A6547" s="5">
        <v>2018</v>
      </c>
      <c r="B6547" s="4" t="s">
        <v>855</v>
      </c>
      <c r="C6547" s="5" t="s">
        <v>856</v>
      </c>
      <c r="D6547" s="5">
        <v>409.25099999999998</v>
      </c>
      <c r="E6547" s="5">
        <v>3191.172</v>
      </c>
      <c r="F6547" s="5">
        <v>0</v>
      </c>
      <c r="G6547" s="5">
        <v>1370.954</v>
      </c>
      <c r="H6547" s="5">
        <v>1820.2180000000001</v>
      </c>
      <c r="I6547" s="5"/>
      <c r="J6547" s="5"/>
      <c r="K6547" s="5">
        <v>0</v>
      </c>
      <c r="L6547" s="5">
        <v>859.14099999999996</v>
      </c>
      <c r="M6547" s="5">
        <v>200.58199999999999</v>
      </c>
      <c r="N6547" s="5">
        <v>658.55899999999997</v>
      </c>
      <c r="O6547" s="5">
        <v>255040</v>
      </c>
      <c r="P6547" s="3"/>
      <c r="Q6547" s="3"/>
    </row>
    <row r="6548" spans="1:17" x14ac:dyDescent="0.2">
      <c r="A6548" s="2">
        <v>2004</v>
      </c>
      <c r="B6548" s="1" t="s">
        <v>857</v>
      </c>
      <c r="C6548" s="2" t="s">
        <v>858</v>
      </c>
      <c r="D6548" s="2">
        <v>4505</v>
      </c>
      <c r="E6548" s="2">
        <v>27879</v>
      </c>
      <c r="F6548" s="2">
        <v>4023</v>
      </c>
      <c r="G6548" s="2">
        <v>17162</v>
      </c>
      <c r="H6548" s="2">
        <v>10717</v>
      </c>
      <c r="I6548" s="2">
        <v>128</v>
      </c>
      <c r="J6548" s="2"/>
      <c r="K6548" s="2">
        <v>0</v>
      </c>
      <c r="L6548" s="2">
        <v>3973</v>
      </c>
      <c r="M6548" s="2">
        <v>1386</v>
      </c>
      <c r="N6548" s="2">
        <v>2587</v>
      </c>
      <c r="O6548" s="2">
        <v>351020</v>
      </c>
      <c r="P6548" s="3"/>
      <c r="Q6548" s="3"/>
    </row>
    <row r="6549" spans="1:17" x14ac:dyDescent="0.2">
      <c r="A6549" s="5">
        <v>2005</v>
      </c>
      <c r="B6549" s="4" t="s">
        <v>857</v>
      </c>
      <c r="C6549" s="5" t="s">
        <v>858</v>
      </c>
      <c r="D6549" s="5">
        <v>6011</v>
      </c>
      <c r="E6549" s="5">
        <v>41374</v>
      </c>
      <c r="F6549" s="5">
        <v>7111</v>
      </c>
      <c r="G6549" s="5">
        <v>23641</v>
      </c>
      <c r="H6549" s="5">
        <v>17733</v>
      </c>
      <c r="I6549" s="5">
        <v>241</v>
      </c>
      <c r="J6549" s="5">
        <v>0</v>
      </c>
      <c r="K6549" s="5">
        <v>0</v>
      </c>
      <c r="L6549" s="5">
        <v>5132</v>
      </c>
      <c r="M6549" s="5">
        <v>1832</v>
      </c>
      <c r="N6549" s="5">
        <v>3300</v>
      </c>
      <c r="O6549" s="5">
        <v>351020</v>
      </c>
      <c r="P6549" s="3"/>
      <c r="Q6549" s="3"/>
    </row>
    <row r="6550" spans="1:17" x14ac:dyDescent="0.2">
      <c r="A6550" s="2">
        <v>2006</v>
      </c>
      <c r="B6550" s="1" t="s">
        <v>857</v>
      </c>
      <c r="C6550" s="2" t="s">
        <v>858</v>
      </c>
      <c r="D6550" s="2">
        <v>10940</v>
      </c>
      <c r="E6550" s="2">
        <v>48320</v>
      </c>
      <c r="F6550" s="2">
        <v>7456</v>
      </c>
      <c r="G6550" s="2">
        <v>27510</v>
      </c>
      <c r="H6550" s="2">
        <v>20810</v>
      </c>
      <c r="I6550" s="2">
        <v>456</v>
      </c>
      <c r="J6550" s="2">
        <v>0</v>
      </c>
      <c r="K6550" s="2">
        <v>0</v>
      </c>
      <c r="L6550" s="2">
        <v>6528</v>
      </c>
      <c r="M6550" s="2">
        <v>2369</v>
      </c>
      <c r="N6550" s="2">
        <v>4159</v>
      </c>
      <c r="O6550" s="2">
        <v>351020</v>
      </c>
      <c r="P6550" s="3"/>
      <c r="Q6550" s="3"/>
    </row>
    <row r="6551" spans="1:17" x14ac:dyDescent="0.2">
      <c r="A6551" s="5">
        <v>2007</v>
      </c>
      <c r="B6551" s="4" t="s">
        <v>857</v>
      </c>
      <c r="C6551" s="5" t="s">
        <v>858</v>
      </c>
      <c r="D6551" s="5">
        <v>9619</v>
      </c>
      <c r="E6551" s="5">
        <v>50899</v>
      </c>
      <c r="F6551" s="5">
        <v>11009</v>
      </c>
      <c r="G6551" s="5">
        <v>30836</v>
      </c>
      <c r="H6551" s="5">
        <v>20063</v>
      </c>
      <c r="I6551" s="5">
        <v>544</v>
      </c>
      <c r="J6551" s="5">
        <v>0</v>
      </c>
      <c r="K6551" s="5">
        <v>0</v>
      </c>
      <c r="L6551" s="5">
        <v>7305</v>
      </c>
      <c r="M6551" s="5">
        <v>2651</v>
      </c>
      <c r="N6551" s="5">
        <v>4654</v>
      </c>
      <c r="O6551" s="5">
        <v>351020</v>
      </c>
      <c r="P6551" s="3"/>
      <c r="Q6551" s="3"/>
    </row>
    <row r="6552" spans="1:17" x14ac:dyDescent="0.2">
      <c r="A6552" s="2">
        <v>2008</v>
      </c>
      <c r="B6552" s="1" t="s">
        <v>857</v>
      </c>
      <c r="C6552" s="2" t="s">
        <v>858</v>
      </c>
      <c r="D6552" s="2">
        <v>8209</v>
      </c>
      <c r="E6552" s="2">
        <v>55815</v>
      </c>
      <c r="F6552" s="2">
        <v>12794</v>
      </c>
      <c r="G6552" s="2">
        <v>35035</v>
      </c>
      <c r="H6552" s="2">
        <v>20780</v>
      </c>
      <c r="I6552" s="2">
        <v>639</v>
      </c>
      <c r="J6552" s="2">
        <v>0</v>
      </c>
      <c r="K6552" s="2">
        <v>0</v>
      </c>
      <c r="L6552" s="2">
        <v>4624</v>
      </c>
      <c r="M6552" s="2">
        <v>1647</v>
      </c>
      <c r="N6552" s="2">
        <v>2977</v>
      </c>
      <c r="O6552" s="2">
        <v>351020</v>
      </c>
      <c r="P6552" s="3"/>
      <c r="Q6552" s="3"/>
    </row>
    <row r="6553" spans="1:17" x14ac:dyDescent="0.2">
      <c r="A6553" s="5">
        <v>2009</v>
      </c>
      <c r="B6553" s="4" t="s">
        <v>857</v>
      </c>
      <c r="C6553" s="5" t="s">
        <v>858</v>
      </c>
      <c r="D6553" s="5">
        <v>11039</v>
      </c>
      <c r="E6553" s="5">
        <v>59045</v>
      </c>
      <c r="F6553" s="5">
        <v>11173</v>
      </c>
      <c r="G6553" s="5">
        <v>35439</v>
      </c>
      <c r="H6553" s="5">
        <v>23606</v>
      </c>
      <c r="I6553" s="5">
        <v>551</v>
      </c>
      <c r="J6553" s="5">
        <v>0</v>
      </c>
      <c r="K6553" s="5">
        <v>0</v>
      </c>
      <c r="L6553" s="5">
        <v>5808</v>
      </c>
      <c r="M6553" s="5">
        <v>1986</v>
      </c>
      <c r="N6553" s="5">
        <v>3822</v>
      </c>
      <c r="O6553" s="5">
        <v>351020</v>
      </c>
      <c r="P6553" s="3"/>
      <c r="Q6553" s="3"/>
    </row>
    <row r="6554" spans="1:17" x14ac:dyDescent="0.2">
      <c r="A6554" s="2">
        <v>2010</v>
      </c>
      <c r="B6554" s="1" t="s">
        <v>857</v>
      </c>
      <c r="C6554" s="2" t="s">
        <v>858</v>
      </c>
      <c r="D6554" s="2">
        <v>11195</v>
      </c>
      <c r="E6554" s="2">
        <v>63063</v>
      </c>
      <c r="F6554" s="2">
        <v>10212</v>
      </c>
      <c r="G6554" s="2">
        <v>37238</v>
      </c>
      <c r="H6554" s="2">
        <v>25825</v>
      </c>
      <c r="I6554" s="2">
        <v>481</v>
      </c>
      <c r="J6554" s="2">
        <v>0</v>
      </c>
      <c r="K6554" s="2">
        <v>0</v>
      </c>
      <c r="L6554" s="2">
        <v>7383</v>
      </c>
      <c r="M6554" s="2">
        <v>2749</v>
      </c>
      <c r="N6554" s="2">
        <v>4634</v>
      </c>
      <c r="O6554" s="2">
        <v>351020</v>
      </c>
      <c r="P6554" s="3"/>
      <c r="Q6554" s="3"/>
    </row>
    <row r="6555" spans="1:17" x14ac:dyDescent="0.2">
      <c r="A6555" s="5">
        <v>2011</v>
      </c>
      <c r="B6555" s="4" t="s">
        <v>857</v>
      </c>
      <c r="C6555" s="5" t="s">
        <v>858</v>
      </c>
      <c r="D6555" s="5">
        <v>12006</v>
      </c>
      <c r="E6555" s="5">
        <v>67889</v>
      </c>
      <c r="F6555" s="5">
        <v>11638</v>
      </c>
      <c r="G6555" s="5">
        <v>39597</v>
      </c>
      <c r="H6555" s="5">
        <v>28292</v>
      </c>
      <c r="I6555" s="5">
        <v>505</v>
      </c>
      <c r="J6555" s="5">
        <v>0</v>
      </c>
      <c r="K6555" s="5">
        <v>0</v>
      </c>
      <c r="L6555" s="5">
        <v>7959</v>
      </c>
      <c r="M6555" s="5">
        <v>2817</v>
      </c>
      <c r="N6555" s="5">
        <v>5142</v>
      </c>
      <c r="O6555" s="5">
        <v>351020</v>
      </c>
      <c r="P6555" s="3"/>
      <c r="Q6555" s="3"/>
    </row>
    <row r="6556" spans="1:17" x14ac:dyDescent="0.2">
      <c r="A6556" s="2">
        <v>2012</v>
      </c>
      <c r="B6556" s="1" t="s">
        <v>857</v>
      </c>
      <c r="C6556" s="2" t="s">
        <v>858</v>
      </c>
      <c r="D6556" s="2">
        <v>11437</v>
      </c>
      <c r="E6556" s="2">
        <v>80885</v>
      </c>
      <c r="F6556" s="2">
        <v>15167</v>
      </c>
      <c r="G6556" s="2">
        <v>47586</v>
      </c>
      <c r="H6556" s="2">
        <v>31178</v>
      </c>
      <c r="I6556" s="2">
        <v>632</v>
      </c>
      <c r="J6556" s="2">
        <v>0</v>
      </c>
      <c r="K6556" s="2"/>
      <c r="L6556" s="2">
        <v>8622</v>
      </c>
      <c r="M6556" s="2">
        <v>3096</v>
      </c>
      <c r="N6556" s="2">
        <v>5526</v>
      </c>
      <c r="O6556" s="2">
        <v>351020</v>
      </c>
      <c r="P6556" s="3"/>
      <c r="Q6556" s="3"/>
    </row>
    <row r="6557" spans="1:17" x14ac:dyDescent="0.2">
      <c r="A6557" s="5">
        <v>2013</v>
      </c>
      <c r="B6557" s="4" t="s">
        <v>857</v>
      </c>
      <c r="C6557" s="5" t="s">
        <v>858</v>
      </c>
      <c r="D6557" s="5">
        <v>9213</v>
      </c>
      <c r="E6557" s="5">
        <v>81882</v>
      </c>
      <c r="F6557" s="5">
        <v>15745</v>
      </c>
      <c r="G6557" s="5">
        <v>48558</v>
      </c>
      <c r="H6557" s="5">
        <v>32149</v>
      </c>
      <c r="I6557" s="5">
        <v>708</v>
      </c>
      <c r="J6557" s="5">
        <v>0</v>
      </c>
      <c r="K6557" s="5">
        <v>48</v>
      </c>
      <c r="L6557" s="5">
        <v>8915</v>
      </c>
      <c r="M6557" s="5">
        <v>3242</v>
      </c>
      <c r="N6557" s="5">
        <v>5625</v>
      </c>
      <c r="O6557" s="5">
        <v>351020</v>
      </c>
      <c r="P6557" s="3"/>
      <c r="Q6557" s="3"/>
    </row>
    <row r="6558" spans="1:17" x14ac:dyDescent="0.2">
      <c r="A6558" s="2">
        <v>2014</v>
      </c>
      <c r="B6558" s="1" t="s">
        <v>857</v>
      </c>
      <c r="C6558" s="2" t="s">
        <v>858</v>
      </c>
      <c r="D6558" s="2">
        <v>9236</v>
      </c>
      <c r="E6558" s="2">
        <v>86382</v>
      </c>
      <c r="F6558" s="2">
        <v>17085</v>
      </c>
      <c r="G6558" s="2">
        <v>52540</v>
      </c>
      <c r="H6558" s="2">
        <v>32454</v>
      </c>
      <c r="I6558" s="2">
        <v>618</v>
      </c>
      <c r="J6558" s="2">
        <v>0</v>
      </c>
      <c r="K6558" s="2">
        <v>0</v>
      </c>
      <c r="L6558" s="2">
        <v>9656</v>
      </c>
      <c r="M6558" s="2">
        <v>4037</v>
      </c>
      <c r="N6558" s="2">
        <v>5619</v>
      </c>
      <c r="O6558" s="2">
        <v>351020</v>
      </c>
      <c r="P6558" s="3"/>
      <c r="Q6558" s="3"/>
    </row>
    <row r="6559" spans="1:17" x14ac:dyDescent="0.2">
      <c r="A6559" s="5">
        <v>2015</v>
      </c>
      <c r="B6559" s="4" t="s">
        <v>857</v>
      </c>
      <c r="C6559" s="5" t="s">
        <v>858</v>
      </c>
      <c r="D6559" s="5">
        <v>12911</v>
      </c>
      <c r="E6559" s="5">
        <v>111383</v>
      </c>
      <c r="F6559" s="5">
        <v>28107</v>
      </c>
      <c r="G6559" s="5">
        <v>75922</v>
      </c>
      <c r="H6559" s="5">
        <v>33830</v>
      </c>
      <c r="I6559" s="5">
        <v>790</v>
      </c>
      <c r="J6559" s="5">
        <v>0</v>
      </c>
      <c r="K6559" s="5">
        <v>55</v>
      </c>
      <c r="L6559" s="5">
        <v>10231</v>
      </c>
      <c r="M6559" s="5">
        <v>4363</v>
      </c>
      <c r="N6559" s="5">
        <v>5813</v>
      </c>
      <c r="O6559" s="5">
        <v>351020</v>
      </c>
      <c r="P6559" s="3"/>
      <c r="Q6559" s="3"/>
    </row>
    <row r="6560" spans="1:17" x14ac:dyDescent="0.2">
      <c r="A6560" s="2">
        <v>2016</v>
      </c>
      <c r="B6560" s="1" t="s">
        <v>857</v>
      </c>
      <c r="C6560" s="2" t="s">
        <v>858</v>
      </c>
      <c r="D6560" s="2">
        <v>13275</v>
      </c>
      <c r="E6560" s="2">
        <v>122810</v>
      </c>
      <c r="F6560" s="2">
        <v>29337</v>
      </c>
      <c r="G6560" s="2">
        <v>82621</v>
      </c>
      <c r="H6560" s="2">
        <v>38274</v>
      </c>
      <c r="I6560" s="2">
        <v>1067</v>
      </c>
      <c r="J6560" s="2">
        <v>0</v>
      </c>
      <c r="K6560" s="2">
        <v>56</v>
      </c>
      <c r="L6560" s="2">
        <v>11863</v>
      </c>
      <c r="M6560" s="2">
        <v>4790</v>
      </c>
      <c r="N6560" s="2">
        <v>7017</v>
      </c>
      <c r="O6560" s="2">
        <v>351020</v>
      </c>
      <c r="P6560" s="3"/>
      <c r="Q6560" s="3"/>
    </row>
    <row r="6561" spans="1:17" x14ac:dyDescent="0.2">
      <c r="A6561" s="5">
        <v>2017</v>
      </c>
      <c r="B6561" s="4" t="s">
        <v>857</v>
      </c>
      <c r="C6561" s="5" t="s">
        <v>858</v>
      </c>
      <c r="D6561" s="5">
        <v>15490</v>
      </c>
      <c r="E6561" s="5">
        <v>139058</v>
      </c>
      <c r="F6561" s="5">
        <v>31542</v>
      </c>
      <c r="G6561" s="5">
        <v>87036</v>
      </c>
      <c r="H6561" s="5">
        <v>47776</v>
      </c>
      <c r="I6561" s="5">
        <v>1186</v>
      </c>
      <c r="J6561" s="5">
        <v>0</v>
      </c>
      <c r="K6561" s="5">
        <v>265</v>
      </c>
      <c r="L6561" s="5">
        <v>14023</v>
      </c>
      <c r="M6561" s="5">
        <v>3200</v>
      </c>
      <c r="N6561" s="5">
        <v>10558</v>
      </c>
      <c r="O6561" s="5">
        <v>351020</v>
      </c>
      <c r="P6561" s="3"/>
      <c r="Q6561" s="3"/>
    </row>
    <row r="6562" spans="1:17" x14ac:dyDescent="0.2">
      <c r="A6562" s="2">
        <v>2018</v>
      </c>
      <c r="B6562" s="1" t="s">
        <v>857</v>
      </c>
      <c r="C6562" s="2" t="s">
        <v>858</v>
      </c>
      <c r="D6562" s="2">
        <v>14324</v>
      </c>
      <c r="E6562" s="2">
        <v>152221</v>
      </c>
      <c r="F6562" s="2">
        <v>36554</v>
      </c>
      <c r="G6562" s="2">
        <v>95994</v>
      </c>
      <c r="H6562" s="2">
        <v>51696</v>
      </c>
      <c r="I6562" s="2">
        <v>1400</v>
      </c>
      <c r="J6562" s="2">
        <v>0</v>
      </c>
      <c r="K6562" s="2">
        <v>396</v>
      </c>
      <c r="L6562" s="2">
        <v>15944</v>
      </c>
      <c r="M6562" s="2">
        <v>3562</v>
      </c>
      <c r="N6562" s="2">
        <v>11986</v>
      </c>
      <c r="O6562" s="2">
        <v>351020</v>
      </c>
      <c r="P6562" s="3"/>
      <c r="Q6562" s="3"/>
    </row>
    <row r="6563" spans="1:17" x14ac:dyDescent="0.2">
      <c r="A6563" s="5">
        <v>2019</v>
      </c>
      <c r="B6563" s="4" t="s">
        <v>857</v>
      </c>
      <c r="C6563" s="5" t="s">
        <v>858</v>
      </c>
      <c r="D6563" s="5">
        <v>14245</v>
      </c>
      <c r="E6563" s="5">
        <v>173889</v>
      </c>
      <c r="F6563" s="5">
        <v>40278</v>
      </c>
      <c r="G6563" s="5">
        <v>111727</v>
      </c>
      <c r="H6563" s="5">
        <v>57616</v>
      </c>
      <c r="I6563" s="5">
        <v>1704</v>
      </c>
      <c r="J6563" s="5">
        <v>0</v>
      </c>
      <c r="K6563" s="5">
        <v>400</v>
      </c>
      <c r="L6563" s="5">
        <v>17981</v>
      </c>
      <c r="M6563" s="5">
        <v>3742</v>
      </c>
      <c r="N6563" s="5">
        <v>13839</v>
      </c>
      <c r="O6563" s="5">
        <v>351020</v>
      </c>
      <c r="P6563" s="3"/>
      <c r="Q6563" s="3"/>
    </row>
    <row r="6564" spans="1:17" x14ac:dyDescent="0.2">
      <c r="A6564" s="2">
        <v>2004</v>
      </c>
      <c r="B6564" s="1" t="s">
        <v>859</v>
      </c>
      <c r="C6564" s="2" t="s">
        <v>860</v>
      </c>
      <c r="D6564" s="2">
        <v>791.3</v>
      </c>
      <c r="E6564" s="2">
        <v>50832.3</v>
      </c>
      <c r="F6564" s="2">
        <v>3089</v>
      </c>
      <c r="G6564" s="2">
        <v>43608.2</v>
      </c>
      <c r="H6564" s="2">
        <v>7224.1</v>
      </c>
      <c r="I6564" s="2">
        <v>207.1</v>
      </c>
      <c r="J6564" s="2">
        <v>0</v>
      </c>
      <c r="K6564" s="2">
        <v>0</v>
      </c>
      <c r="L6564" s="2">
        <v>-259.5</v>
      </c>
      <c r="M6564" s="2">
        <v>-67.3</v>
      </c>
      <c r="N6564" s="2">
        <v>-253</v>
      </c>
      <c r="O6564" s="2">
        <v>403010</v>
      </c>
      <c r="P6564" s="3"/>
      <c r="Q6564" s="3"/>
    </row>
    <row r="6565" spans="1:17" x14ac:dyDescent="0.2">
      <c r="A6565" s="5">
        <v>2005</v>
      </c>
      <c r="B6565" s="4" t="s">
        <v>859</v>
      </c>
      <c r="C6565" s="5" t="s">
        <v>860</v>
      </c>
      <c r="D6565" s="5">
        <v>918.7</v>
      </c>
      <c r="E6565" s="5">
        <v>51866.8</v>
      </c>
      <c r="F6565" s="5">
        <v>3261.6</v>
      </c>
      <c r="G6565" s="5">
        <v>44502.9</v>
      </c>
      <c r="H6565" s="5">
        <v>7363.9</v>
      </c>
      <c r="I6565" s="5">
        <v>208</v>
      </c>
      <c r="J6565" s="5">
        <v>0</v>
      </c>
      <c r="K6565" s="5">
        <v>0</v>
      </c>
      <c r="L6565" s="5">
        <v>709.6</v>
      </c>
      <c r="M6565" s="5">
        <v>196</v>
      </c>
      <c r="N6565" s="5">
        <v>513.6</v>
      </c>
      <c r="O6565" s="5">
        <v>403010</v>
      </c>
      <c r="P6565" s="3"/>
      <c r="Q6565" s="3"/>
    </row>
    <row r="6566" spans="1:17" x14ac:dyDescent="0.2">
      <c r="A6566" s="2">
        <v>2006</v>
      </c>
      <c r="B6566" s="1" t="s">
        <v>859</v>
      </c>
      <c r="C6566" s="2" t="s">
        <v>860</v>
      </c>
      <c r="D6566" s="2">
        <v>1071.9000000000001</v>
      </c>
      <c r="E6566" s="2">
        <v>52823.3</v>
      </c>
      <c r="F6566" s="2">
        <v>2659.6</v>
      </c>
      <c r="G6566" s="2">
        <v>45104.5</v>
      </c>
      <c r="H6566" s="2">
        <v>7718.8</v>
      </c>
      <c r="I6566" s="2">
        <v>191.8</v>
      </c>
      <c r="J6566" s="2">
        <v>0</v>
      </c>
      <c r="K6566" s="2">
        <v>0</v>
      </c>
      <c r="L6566" s="2">
        <v>465.4</v>
      </c>
      <c r="M6566" s="2">
        <v>61.8</v>
      </c>
      <c r="N6566" s="2">
        <v>411</v>
      </c>
      <c r="O6566" s="2">
        <v>403010</v>
      </c>
      <c r="P6566" s="3"/>
      <c r="Q6566" s="3"/>
    </row>
    <row r="6567" spans="1:17" x14ac:dyDescent="0.2">
      <c r="A6567" s="5">
        <v>2007</v>
      </c>
      <c r="B6567" s="4" t="s">
        <v>859</v>
      </c>
      <c r="C6567" s="5" t="s">
        <v>860</v>
      </c>
      <c r="D6567" s="5">
        <v>1990.9</v>
      </c>
      <c r="E6567" s="5">
        <v>52432.7</v>
      </c>
      <c r="F6567" s="5">
        <v>2690.2</v>
      </c>
      <c r="G6567" s="5">
        <v>44392.800000000003</v>
      </c>
      <c r="H6567" s="5">
        <v>8039.9</v>
      </c>
      <c r="I6567" s="5">
        <v>183.1</v>
      </c>
      <c r="J6567" s="5">
        <v>0</v>
      </c>
      <c r="K6567" s="5"/>
      <c r="L6567" s="5">
        <v>997.2</v>
      </c>
      <c r="M6567" s="5">
        <v>324.8</v>
      </c>
      <c r="N6567" s="5">
        <v>679.3</v>
      </c>
      <c r="O6567" s="5">
        <v>403010</v>
      </c>
      <c r="P6567" s="3"/>
      <c r="Q6567" s="3"/>
    </row>
    <row r="6568" spans="1:17" x14ac:dyDescent="0.2">
      <c r="A6568" s="2">
        <v>2008</v>
      </c>
      <c r="B6568" s="1" t="s">
        <v>859</v>
      </c>
      <c r="C6568" s="2" t="s">
        <v>860</v>
      </c>
      <c r="D6568" s="2">
        <v>1600.4</v>
      </c>
      <c r="E6568" s="2">
        <v>49417.4</v>
      </c>
      <c r="F6568" s="2">
        <v>2391.6</v>
      </c>
      <c r="G6568" s="2">
        <v>43019.5</v>
      </c>
      <c r="H6568" s="2">
        <v>6397.9</v>
      </c>
      <c r="I6568" s="2">
        <v>156.30000000000001</v>
      </c>
      <c r="J6568" s="2">
        <v>0</v>
      </c>
      <c r="K6568" s="2"/>
      <c r="L6568" s="2">
        <v>824</v>
      </c>
      <c r="M6568" s="2">
        <v>270.8</v>
      </c>
      <c r="N6568" s="2">
        <v>553.20000000000005</v>
      </c>
      <c r="O6568" s="2">
        <v>403010</v>
      </c>
      <c r="P6568" s="3"/>
      <c r="Q6568" s="3"/>
    </row>
    <row r="6569" spans="1:17" x14ac:dyDescent="0.2">
      <c r="A6569" s="5">
        <v>2009</v>
      </c>
      <c r="B6569" s="4" t="s">
        <v>859</v>
      </c>
      <c r="C6569" s="5" t="s">
        <v>860</v>
      </c>
      <c r="D6569" s="5">
        <v>1581.2</v>
      </c>
      <c r="E6569" s="5">
        <v>54477</v>
      </c>
      <c r="F6569" s="5">
        <v>2549.6</v>
      </c>
      <c r="G6569" s="5">
        <v>45976.9</v>
      </c>
      <c r="H6569" s="5">
        <v>8500.1</v>
      </c>
      <c r="I6569" s="5">
        <v>125.4</v>
      </c>
      <c r="J6569" s="5">
        <v>0</v>
      </c>
      <c r="K6569" s="5"/>
      <c r="L6569" s="5">
        <v>1292.3</v>
      </c>
      <c r="M6569" s="5">
        <v>439.7</v>
      </c>
      <c r="N6569" s="5">
        <v>852.6</v>
      </c>
      <c r="O6569" s="5">
        <v>403010</v>
      </c>
      <c r="P6569" s="3"/>
      <c r="Q6569" s="3"/>
    </row>
    <row r="6570" spans="1:17" x14ac:dyDescent="0.2">
      <c r="A6570" s="2">
        <v>2010</v>
      </c>
      <c r="B6570" s="1" t="s">
        <v>859</v>
      </c>
      <c r="C6570" s="2" t="s">
        <v>860</v>
      </c>
      <c r="D6570" s="2">
        <v>1912.9</v>
      </c>
      <c r="E6570" s="2">
        <v>57307.7</v>
      </c>
      <c r="F6570" s="2">
        <v>2631.3</v>
      </c>
      <c r="G6570" s="2">
        <v>48363.3</v>
      </c>
      <c r="H6570" s="2">
        <v>8944.4</v>
      </c>
      <c r="I6570" s="2">
        <v>141.80000000000001</v>
      </c>
      <c r="J6570" s="2">
        <v>0</v>
      </c>
      <c r="K6570" s="2"/>
      <c r="L6570" s="2">
        <v>1331.3</v>
      </c>
      <c r="M6570" s="2">
        <v>445.2</v>
      </c>
      <c r="N6570" s="2">
        <v>886.1</v>
      </c>
      <c r="O6570" s="2">
        <v>403010</v>
      </c>
      <c r="P6570" s="3"/>
      <c r="Q6570" s="3"/>
    </row>
    <row r="6571" spans="1:17" x14ac:dyDescent="0.2">
      <c r="A6571" s="5">
        <v>2011</v>
      </c>
      <c r="B6571" s="4" t="s">
        <v>859</v>
      </c>
      <c r="C6571" s="5" t="s">
        <v>860</v>
      </c>
      <c r="D6571" s="5">
        <v>2271.1</v>
      </c>
      <c r="E6571" s="5">
        <v>60179</v>
      </c>
      <c r="F6571" s="5">
        <v>2570.1999999999998</v>
      </c>
      <c r="G6571" s="5">
        <v>51602</v>
      </c>
      <c r="H6571" s="5">
        <v>8577</v>
      </c>
      <c r="I6571" s="5">
        <v>143.30000000000001</v>
      </c>
      <c r="J6571" s="5">
        <v>0</v>
      </c>
      <c r="K6571" s="5"/>
      <c r="L6571" s="5">
        <v>257.2</v>
      </c>
      <c r="M6571" s="5">
        <v>21.8</v>
      </c>
      <c r="N6571" s="5">
        <v>235.4</v>
      </c>
      <c r="O6571" s="5">
        <v>403010</v>
      </c>
      <c r="P6571" s="3"/>
      <c r="Q6571" s="3"/>
    </row>
    <row r="6572" spans="1:17" x14ac:dyDescent="0.2">
      <c r="A6572" s="2">
        <v>2012</v>
      </c>
      <c r="B6572" s="1" t="s">
        <v>859</v>
      </c>
      <c r="C6572" s="2" t="s">
        <v>860</v>
      </c>
      <c r="D6572" s="2">
        <v>2514.6999999999998</v>
      </c>
      <c r="E6572" s="2">
        <v>62236.1</v>
      </c>
      <c r="F6572" s="2">
        <v>2755.4</v>
      </c>
      <c r="G6572" s="2">
        <v>53623.5</v>
      </c>
      <c r="H6572" s="2">
        <v>8612.6</v>
      </c>
      <c r="I6572" s="2">
        <v>145.4</v>
      </c>
      <c r="J6572" s="2">
        <v>0</v>
      </c>
      <c r="K6572" s="2"/>
      <c r="L6572" s="2">
        <v>1249.5</v>
      </c>
      <c r="M6572" s="2">
        <v>355.1</v>
      </c>
      <c r="N6572" s="2">
        <v>894.4</v>
      </c>
      <c r="O6572" s="2">
        <v>403010</v>
      </c>
      <c r="P6572" s="3"/>
      <c r="Q6572" s="3"/>
    </row>
    <row r="6573" spans="1:17" x14ac:dyDescent="0.2">
      <c r="A6573" s="5">
        <v>2013</v>
      </c>
      <c r="B6573" s="4" t="s">
        <v>859</v>
      </c>
      <c r="C6573" s="5" t="s">
        <v>860</v>
      </c>
      <c r="D6573" s="5">
        <v>1932</v>
      </c>
      <c r="E6573" s="5">
        <v>59403.6</v>
      </c>
      <c r="F6573" s="5">
        <v>2612</v>
      </c>
      <c r="G6573" s="5">
        <v>50744.5</v>
      </c>
      <c r="H6573" s="5">
        <v>8659.1</v>
      </c>
      <c r="I6573" s="5">
        <v>149.4</v>
      </c>
      <c r="J6573" s="5">
        <v>0</v>
      </c>
      <c r="K6573" s="5"/>
      <c r="L6573" s="5">
        <v>1205.2</v>
      </c>
      <c r="M6573" s="5">
        <v>347.1</v>
      </c>
      <c r="N6573" s="5">
        <v>858.1</v>
      </c>
      <c r="O6573" s="5">
        <v>403010</v>
      </c>
      <c r="P6573" s="3"/>
      <c r="Q6573" s="3"/>
    </row>
    <row r="6574" spans="1:17" x14ac:dyDescent="0.2">
      <c r="A6574" s="2">
        <v>2014</v>
      </c>
      <c r="B6574" s="1" t="s">
        <v>859</v>
      </c>
      <c r="C6574" s="2" t="s">
        <v>860</v>
      </c>
      <c r="D6574" s="2">
        <v>2483.1</v>
      </c>
      <c r="E6574" s="2">
        <v>62497.1</v>
      </c>
      <c r="F6574" s="2">
        <v>2780.6</v>
      </c>
      <c r="G6574" s="2">
        <v>53944.7</v>
      </c>
      <c r="H6574" s="2">
        <v>8552.4</v>
      </c>
      <c r="I6574" s="2">
        <v>154.30000000000001</v>
      </c>
      <c r="J6574" s="2">
        <v>0</v>
      </c>
      <c r="K6574" s="2"/>
      <c r="L6574" s="2">
        <v>527.20000000000005</v>
      </c>
      <c r="M6574" s="2">
        <v>113.8</v>
      </c>
      <c r="N6574" s="2">
        <v>413.4</v>
      </c>
      <c r="O6574" s="2">
        <v>403010</v>
      </c>
      <c r="P6574" s="3"/>
      <c r="Q6574" s="3"/>
    </row>
    <row r="6575" spans="1:17" x14ac:dyDescent="0.2">
      <c r="A6575" s="5">
        <v>2015</v>
      </c>
      <c r="B6575" s="4" t="s">
        <v>859</v>
      </c>
      <c r="C6575" s="5" t="s">
        <v>860</v>
      </c>
      <c r="D6575" s="5">
        <v>2052.8000000000002</v>
      </c>
      <c r="E6575" s="5">
        <v>60589.7</v>
      </c>
      <c r="F6575" s="5">
        <v>2827.5</v>
      </c>
      <c r="G6575" s="5">
        <v>51925.8</v>
      </c>
      <c r="H6575" s="5">
        <v>8663.9</v>
      </c>
      <c r="I6575" s="5">
        <v>152.80000000000001</v>
      </c>
      <c r="J6575" s="5">
        <v>0</v>
      </c>
      <c r="K6575" s="5"/>
      <c r="L6575" s="5">
        <v>1238.3</v>
      </c>
      <c r="M6575" s="5">
        <v>371.2</v>
      </c>
      <c r="N6575" s="5">
        <v>867.1</v>
      </c>
      <c r="O6575" s="5">
        <v>403010</v>
      </c>
      <c r="P6575" s="3"/>
      <c r="Q6575" s="3"/>
    </row>
    <row r="6576" spans="1:17" x14ac:dyDescent="0.2">
      <c r="A6576" s="2">
        <v>2016</v>
      </c>
      <c r="B6576" s="1" t="s">
        <v>859</v>
      </c>
      <c r="C6576" s="2" t="s">
        <v>860</v>
      </c>
      <c r="D6576" s="2">
        <v>2247.8000000000002</v>
      </c>
      <c r="E6576" s="2">
        <v>61941.5</v>
      </c>
      <c r="F6576" s="2">
        <v>2999.4</v>
      </c>
      <c r="G6576" s="2">
        <v>52973.5</v>
      </c>
      <c r="H6576" s="2">
        <v>8968</v>
      </c>
      <c r="I6576" s="2">
        <v>166</v>
      </c>
      <c r="J6576" s="2">
        <v>0</v>
      </c>
      <c r="K6576" s="2"/>
      <c r="L6576" s="2">
        <v>1347.7</v>
      </c>
      <c r="M6576" s="2">
        <v>416.3</v>
      </c>
      <c r="N6576" s="2">
        <v>931.4</v>
      </c>
      <c r="O6576" s="2">
        <v>403010</v>
      </c>
      <c r="P6576" s="3"/>
      <c r="Q6576" s="3"/>
    </row>
    <row r="6577" spans="1:17" x14ac:dyDescent="0.2">
      <c r="A6577" s="5">
        <v>2017</v>
      </c>
      <c r="B6577" s="4" t="s">
        <v>859</v>
      </c>
      <c r="C6577" s="5" t="s">
        <v>860</v>
      </c>
      <c r="D6577" s="5">
        <v>2885.4</v>
      </c>
      <c r="E6577" s="5">
        <v>64013.1</v>
      </c>
      <c r="F6577" s="5">
        <v>2938.3</v>
      </c>
      <c r="G6577" s="5">
        <v>54438.2</v>
      </c>
      <c r="H6577" s="5">
        <v>9574.9</v>
      </c>
      <c r="I6577" s="5">
        <v>159.9</v>
      </c>
      <c r="J6577" s="5">
        <v>0</v>
      </c>
      <c r="K6577" s="5"/>
      <c r="L6577" s="5">
        <v>1404</v>
      </c>
      <c r="M6577" s="5">
        <v>409.8</v>
      </c>
      <c r="N6577" s="5">
        <v>994.2</v>
      </c>
      <c r="O6577" s="5">
        <v>403010</v>
      </c>
      <c r="P6577" s="3"/>
      <c r="Q6577" s="3"/>
    </row>
    <row r="6578" spans="1:17" x14ac:dyDescent="0.2">
      <c r="A6578" s="2">
        <v>2018</v>
      </c>
      <c r="B6578" s="1" t="s">
        <v>859</v>
      </c>
      <c r="C6578" s="2" t="s">
        <v>860</v>
      </c>
      <c r="D6578" s="2">
        <v>2141.5</v>
      </c>
      <c r="E6578" s="2">
        <v>61875.6</v>
      </c>
      <c r="F6578" s="2">
        <v>2971.3</v>
      </c>
      <c r="G6578" s="2">
        <v>53253.8</v>
      </c>
      <c r="H6578" s="2">
        <v>8621.7999999999993</v>
      </c>
      <c r="I6578" s="2">
        <v>167.3</v>
      </c>
      <c r="J6578" s="2">
        <v>0</v>
      </c>
      <c r="K6578" s="2"/>
      <c r="L6578" s="2">
        <v>627.79999999999995</v>
      </c>
      <c r="M6578" s="2">
        <v>104.4</v>
      </c>
      <c r="N6578" s="2">
        <v>523.4</v>
      </c>
      <c r="O6578" s="2">
        <v>403010</v>
      </c>
      <c r="P6578" s="3"/>
      <c r="Q6578" s="3"/>
    </row>
    <row r="6579" spans="1:17" x14ac:dyDescent="0.2">
      <c r="A6579" s="5">
        <v>2019</v>
      </c>
      <c r="B6579" s="4" t="s">
        <v>859</v>
      </c>
      <c r="C6579" s="5" t="s">
        <v>860</v>
      </c>
      <c r="D6579" s="5">
        <v>2214.4</v>
      </c>
      <c r="E6579" s="5">
        <v>67013.399999999994</v>
      </c>
      <c r="F6579" s="5">
        <v>3441.3</v>
      </c>
      <c r="G6579" s="5">
        <v>57048.4</v>
      </c>
      <c r="H6579" s="5">
        <v>9965</v>
      </c>
      <c r="I6579" s="5">
        <v>177.4</v>
      </c>
      <c r="J6579" s="5">
        <v>0</v>
      </c>
      <c r="K6579" s="5"/>
      <c r="L6579" s="5">
        <v>1382.1</v>
      </c>
      <c r="M6579" s="5">
        <v>281.8</v>
      </c>
      <c r="N6579" s="5">
        <v>1100.3</v>
      </c>
      <c r="O6579" s="5">
        <v>403010</v>
      </c>
      <c r="P6579" s="3"/>
      <c r="Q6579" s="3"/>
    </row>
    <row r="6580" spans="1:17" x14ac:dyDescent="0.2">
      <c r="A6580" s="2">
        <v>2004</v>
      </c>
      <c r="B6580" s="1" t="s">
        <v>861</v>
      </c>
      <c r="C6580" s="2" t="s">
        <v>862</v>
      </c>
      <c r="D6580" s="2">
        <v>977</v>
      </c>
      <c r="E6580" s="2">
        <v>34589</v>
      </c>
      <c r="F6580" s="2">
        <v>8131</v>
      </c>
      <c r="G6580" s="2">
        <v>21934</v>
      </c>
      <c r="H6580" s="2">
        <v>12655</v>
      </c>
      <c r="I6580" s="2">
        <v>521</v>
      </c>
      <c r="J6580" s="2">
        <v>10</v>
      </c>
      <c r="K6580" s="2">
        <v>0</v>
      </c>
      <c r="L6580" s="2">
        <v>856</v>
      </c>
      <c r="M6580" s="2">
        <v>252</v>
      </c>
      <c r="N6580" s="2">
        <v>604</v>
      </c>
      <c r="O6580" s="2">
        <v>203040</v>
      </c>
      <c r="P6580" s="3"/>
      <c r="Q6580" s="3"/>
    </row>
    <row r="6581" spans="1:17" x14ac:dyDescent="0.2">
      <c r="A6581" s="5">
        <v>2005</v>
      </c>
      <c r="B6581" s="4" t="s">
        <v>861</v>
      </c>
      <c r="C6581" s="5" t="s">
        <v>862</v>
      </c>
      <c r="D6581" s="5">
        <v>773</v>
      </c>
      <c r="E6581" s="5">
        <v>35620</v>
      </c>
      <c r="F6581" s="5">
        <v>7416</v>
      </c>
      <c r="G6581" s="5">
        <v>21913</v>
      </c>
      <c r="H6581" s="5">
        <v>13707</v>
      </c>
      <c r="I6581" s="5">
        <v>504</v>
      </c>
      <c r="J6581" s="5">
        <v>17</v>
      </c>
      <c r="K6581" s="5">
        <v>0</v>
      </c>
      <c r="L6581" s="5">
        <v>1436</v>
      </c>
      <c r="M6581" s="5">
        <v>410</v>
      </c>
      <c r="N6581" s="5">
        <v>1026</v>
      </c>
      <c r="O6581" s="5">
        <v>203040</v>
      </c>
      <c r="P6581" s="3"/>
      <c r="Q6581" s="3"/>
    </row>
    <row r="6582" spans="1:17" x14ac:dyDescent="0.2">
      <c r="A6582" s="2">
        <v>2006</v>
      </c>
      <c r="B6582" s="1" t="s">
        <v>861</v>
      </c>
      <c r="C6582" s="2" t="s">
        <v>862</v>
      </c>
      <c r="D6582" s="2">
        <v>827</v>
      </c>
      <c r="E6582" s="2">
        <v>36515</v>
      </c>
      <c r="F6582" s="2">
        <v>6780</v>
      </c>
      <c r="G6582" s="2">
        <v>21203</v>
      </c>
      <c r="H6582" s="2">
        <v>15312</v>
      </c>
      <c r="I6582" s="2">
        <v>477</v>
      </c>
      <c r="J6582" s="2">
        <v>29</v>
      </c>
      <c r="K6582" s="2">
        <v>0</v>
      </c>
      <c r="L6582" s="2">
        <v>2525</v>
      </c>
      <c r="M6582" s="2">
        <v>919</v>
      </c>
      <c r="N6582" s="2">
        <v>1606</v>
      </c>
      <c r="O6582" s="2">
        <v>203040</v>
      </c>
      <c r="P6582" s="3"/>
      <c r="Q6582" s="3"/>
    </row>
    <row r="6583" spans="1:17" x14ac:dyDescent="0.2">
      <c r="A6583" s="5">
        <v>2007</v>
      </c>
      <c r="B6583" s="4" t="s">
        <v>861</v>
      </c>
      <c r="C6583" s="5" t="s">
        <v>862</v>
      </c>
      <c r="D6583" s="5">
        <v>878</v>
      </c>
      <c r="E6583" s="5">
        <v>38033</v>
      </c>
      <c r="F6583" s="5">
        <v>7682</v>
      </c>
      <c r="G6583" s="5">
        <v>22448</v>
      </c>
      <c r="H6583" s="5">
        <v>15585</v>
      </c>
      <c r="I6583" s="5">
        <v>482</v>
      </c>
      <c r="J6583" s="5">
        <v>50</v>
      </c>
      <c r="K6583" s="5">
        <v>0</v>
      </c>
      <c r="L6583" s="5">
        <v>3009</v>
      </c>
      <c r="M6583" s="5">
        <v>1154</v>
      </c>
      <c r="N6583" s="5">
        <v>1855</v>
      </c>
      <c r="O6583" s="5">
        <v>203040</v>
      </c>
      <c r="P6583" s="3"/>
      <c r="Q6583" s="3"/>
    </row>
    <row r="6584" spans="1:17" x14ac:dyDescent="0.2">
      <c r="A6584" s="2">
        <v>2008</v>
      </c>
      <c r="B6584" s="1" t="s">
        <v>861</v>
      </c>
      <c r="C6584" s="2" t="s">
        <v>862</v>
      </c>
      <c r="D6584" s="2">
        <v>1249</v>
      </c>
      <c r="E6584" s="2">
        <v>39722</v>
      </c>
      <c r="F6584" s="2">
        <v>8927</v>
      </c>
      <c r="G6584" s="2">
        <v>24275</v>
      </c>
      <c r="H6584" s="2">
        <v>15447</v>
      </c>
      <c r="I6584" s="2">
        <v>511</v>
      </c>
      <c r="J6584" s="2">
        <v>21</v>
      </c>
      <c r="K6584" s="2">
        <v>0</v>
      </c>
      <c r="L6584" s="2">
        <v>3656</v>
      </c>
      <c r="M6584" s="2">
        <v>1318</v>
      </c>
      <c r="N6584" s="2">
        <v>2338</v>
      </c>
      <c r="O6584" s="2">
        <v>203040</v>
      </c>
      <c r="P6584" s="3"/>
      <c r="Q6584" s="3"/>
    </row>
    <row r="6585" spans="1:17" x14ac:dyDescent="0.2">
      <c r="A6585" s="5">
        <v>2009</v>
      </c>
      <c r="B6585" s="4" t="s">
        <v>861</v>
      </c>
      <c r="C6585" s="5" t="s">
        <v>862</v>
      </c>
      <c r="D6585" s="5">
        <v>1850</v>
      </c>
      <c r="E6585" s="5">
        <v>42410</v>
      </c>
      <c r="F6585" s="5">
        <v>9848</v>
      </c>
      <c r="G6585" s="5">
        <v>25469</v>
      </c>
      <c r="H6585" s="5">
        <v>16941</v>
      </c>
      <c r="I6585" s="5">
        <v>600</v>
      </c>
      <c r="J6585" s="5">
        <v>5</v>
      </c>
      <c r="K6585" s="5">
        <v>0</v>
      </c>
      <c r="L6585" s="5">
        <v>2987</v>
      </c>
      <c r="M6585" s="5">
        <v>1089</v>
      </c>
      <c r="N6585" s="5">
        <v>1898</v>
      </c>
      <c r="O6585" s="5">
        <v>203040</v>
      </c>
      <c r="P6585" s="3"/>
      <c r="Q6585" s="3"/>
    </row>
    <row r="6586" spans="1:17" x14ac:dyDescent="0.2">
      <c r="A6586" s="2">
        <v>2010</v>
      </c>
      <c r="B6586" s="1" t="s">
        <v>861</v>
      </c>
      <c r="C6586" s="2" t="s">
        <v>862</v>
      </c>
      <c r="D6586" s="2">
        <v>1086</v>
      </c>
      <c r="E6586" s="2">
        <v>43088</v>
      </c>
      <c r="F6586" s="2">
        <v>9242</v>
      </c>
      <c r="G6586" s="2">
        <v>25325</v>
      </c>
      <c r="H6586" s="2">
        <v>17763</v>
      </c>
      <c r="I6586" s="2">
        <v>602</v>
      </c>
      <c r="J6586" s="2">
        <v>4</v>
      </c>
      <c r="K6586" s="2">
        <v>0</v>
      </c>
      <c r="L6586" s="2">
        <v>4433</v>
      </c>
      <c r="M6586" s="2">
        <v>1653</v>
      </c>
      <c r="N6586" s="2">
        <v>2780</v>
      </c>
      <c r="O6586" s="2">
        <v>203040</v>
      </c>
      <c r="P6586" s="3"/>
      <c r="Q6586" s="3"/>
    </row>
    <row r="6587" spans="1:17" x14ac:dyDescent="0.2">
      <c r="A6587" s="5">
        <v>2011</v>
      </c>
      <c r="B6587" s="4" t="s">
        <v>861</v>
      </c>
      <c r="C6587" s="5" t="s">
        <v>862</v>
      </c>
      <c r="D6587" s="5">
        <v>1217</v>
      </c>
      <c r="E6587" s="5">
        <v>45096</v>
      </c>
      <c r="F6587" s="5">
        <v>8906</v>
      </c>
      <c r="G6587" s="5">
        <v>26518</v>
      </c>
      <c r="H6587" s="5">
        <v>18578</v>
      </c>
      <c r="I6587" s="5">
        <v>572</v>
      </c>
      <c r="J6587" s="5">
        <v>3</v>
      </c>
      <c r="K6587" s="5">
        <v>0</v>
      </c>
      <c r="L6587" s="5">
        <v>5264</v>
      </c>
      <c r="M6587" s="5">
        <v>1972</v>
      </c>
      <c r="N6587" s="5">
        <v>3292</v>
      </c>
      <c r="O6587" s="5">
        <v>203040</v>
      </c>
      <c r="P6587" s="3"/>
      <c r="Q6587" s="3"/>
    </row>
    <row r="6588" spans="1:17" x14ac:dyDescent="0.2">
      <c r="A6588" s="2">
        <v>2012</v>
      </c>
      <c r="B6588" s="1" t="s">
        <v>861</v>
      </c>
      <c r="C6588" s="2" t="s">
        <v>862</v>
      </c>
      <c r="D6588" s="2">
        <v>1063</v>
      </c>
      <c r="E6588" s="2">
        <v>47153</v>
      </c>
      <c r="F6588" s="2">
        <v>8997</v>
      </c>
      <c r="G6588" s="2">
        <v>27276</v>
      </c>
      <c r="H6588" s="2">
        <v>19877</v>
      </c>
      <c r="I6588" s="2">
        <v>535</v>
      </c>
      <c r="J6588" s="2">
        <v>3</v>
      </c>
      <c r="K6588" s="2">
        <v>0</v>
      </c>
      <c r="L6588" s="2">
        <v>6318</v>
      </c>
      <c r="M6588" s="2">
        <v>2375</v>
      </c>
      <c r="N6588" s="2">
        <v>3943</v>
      </c>
      <c r="O6588" s="2">
        <v>203040</v>
      </c>
      <c r="P6588" s="3"/>
      <c r="Q6588" s="3"/>
    </row>
    <row r="6589" spans="1:17" x14ac:dyDescent="0.2">
      <c r="A6589" s="5">
        <v>2013</v>
      </c>
      <c r="B6589" s="4" t="s">
        <v>861</v>
      </c>
      <c r="C6589" s="5" t="s">
        <v>862</v>
      </c>
      <c r="D6589" s="5">
        <v>1432</v>
      </c>
      <c r="E6589" s="5">
        <v>49731</v>
      </c>
      <c r="F6589" s="5">
        <v>9577</v>
      </c>
      <c r="G6589" s="5">
        <v>28506</v>
      </c>
      <c r="H6589" s="5">
        <v>21225</v>
      </c>
      <c r="I6589" s="5">
        <v>526</v>
      </c>
      <c r="J6589" s="5">
        <v>4</v>
      </c>
      <c r="K6589" s="5">
        <v>0</v>
      </c>
      <c r="L6589" s="5">
        <v>7048</v>
      </c>
      <c r="M6589" s="5">
        <v>2660</v>
      </c>
      <c r="N6589" s="5">
        <v>4388</v>
      </c>
      <c r="O6589" s="5">
        <v>203040</v>
      </c>
      <c r="P6589" s="3"/>
      <c r="Q6589" s="3"/>
    </row>
    <row r="6590" spans="1:17" x14ac:dyDescent="0.2">
      <c r="A6590" s="2">
        <v>2014</v>
      </c>
      <c r="B6590" s="1" t="s">
        <v>861</v>
      </c>
      <c r="C6590" s="2" t="s">
        <v>862</v>
      </c>
      <c r="D6590" s="2">
        <v>1586</v>
      </c>
      <c r="E6590" s="2">
        <v>52716</v>
      </c>
      <c r="F6590" s="2">
        <v>11480</v>
      </c>
      <c r="G6590" s="2">
        <v>31527</v>
      </c>
      <c r="H6590" s="2">
        <v>21189</v>
      </c>
      <c r="I6590" s="2">
        <v>561</v>
      </c>
      <c r="J6590" s="2">
        <v>4</v>
      </c>
      <c r="K6590" s="2">
        <v>0</v>
      </c>
      <c r="L6590" s="2">
        <v>8343</v>
      </c>
      <c r="M6590" s="2">
        <v>3163</v>
      </c>
      <c r="N6590" s="2">
        <v>5180</v>
      </c>
      <c r="O6590" s="2">
        <v>203040</v>
      </c>
      <c r="P6590" s="3"/>
      <c r="Q6590" s="3"/>
    </row>
    <row r="6591" spans="1:17" x14ac:dyDescent="0.2">
      <c r="A6591" s="5">
        <v>2015</v>
      </c>
      <c r="B6591" s="4" t="s">
        <v>861</v>
      </c>
      <c r="C6591" s="5" t="s">
        <v>862</v>
      </c>
      <c r="D6591" s="5">
        <v>1391</v>
      </c>
      <c r="E6591" s="5">
        <v>54600</v>
      </c>
      <c r="F6591" s="5">
        <v>14201</v>
      </c>
      <c r="G6591" s="5">
        <v>33898</v>
      </c>
      <c r="H6591" s="5">
        <v>20702</v>
      </c>
      <c r="I6591" s="5">
        <v>622</v>
      </c>
      <c r="J6591" s="5">
        <v>5</v>
      </c>
      <c r="K6591" s="5">
        <v>0</v>
      </c>
      <c r="L6591" s="5">
        <v>7656</v>
      </c>
      <c r="M6591" s="5">
        <v>2884</v>
      </c>
      <c r="N6591" s="5">
        <v>4772</v>
      </c>
      <c r="O6591" s="5">
        <v>203040</v>
      </c>
      <c r="P6591" s="3"/>
      <c r="Q6591" s="3"/>
    </row>
    <row r="6592" spans="1:17" x14ac:dyDescent="0.2">
      <c r="A6592" s="2">
        <v>2016</v>
      </c>
      <c r="B6592" s="1" t="s">
        <v>861</v>
      </c>
      <c r="C6592" s="2" t="s">
        <v>862</v>
      </c>
      <c r="D6592" s="2">
        <v>1337</v>
      </c>
      <c r="E6592" s="2">
        <v>55718</v>
      </c>
      <c r="F6592" s="2">
        <v>15007</v>
      </c>
      <c r="G6592" s="2">
        <v>35786</v>
      </c>
      <c r="H6592" s="2">
        <v>19932</v>
      </c>
      <c r="I6592" s="2">
        <v>698</v>
      </c>
      <c r="J6592" s="2">
        <v>11</v>
      </c>
      <c r="K6592" s="2">
        <v>0</v>
      </c>
      <c r="L6592" s="2">
        <v>6766</v>
      </c>
      <c r="M6592" s="2">
        <v>2533</v>
      </c>
      <c r="N6592" s="2">
        <v>4233</v>
      </c>
      <c r="O6592" s="2">
        <v>203040</v>
      </c>
      <c r="P6592" s="3"/>
      <c r="Q6592" s="3"/>
    </row>
    <row r="6593" spans="1:17" x14ac:dyDescent="0.2">
      <c r="A6593" s="5">
        <v>2017</v>
      </c>
      <c r="B6593" s="4" t="s">
        <v>861</v>
      </c>
      <c r="C6593" s="5" t="s">
        <v>862</v>
      </c>
      <c r="D6593" s="5">
        <v>1365</v>
      </c>
      <c r="E6593" s="5">
        <v>57806</v>
      </c>
      <c r="F6593" s="5">
        <v>16944</v>
      </c>
      <c r="G6593" s="5">
        <v>32950</v>
      </c>
      <c r="H6593" s="5">
        <v>24856</v>
      </c>
      <c r="I6593" s="5">
        <v>719</v>
      </c>
      <c r="J6593" s="5">
        <v>16</v>
      </c>
      <c r="K6593" s="5">
        <v>0</v>
      </c>
      <c r="L6593" s="5">
        <v>7632</v>
      </c>
      <c r="M6593" s="5">
        <v>-3080</v>
      </c>
      <c r="N6593" s="5">
        <v>10712</v>
      </c>
      <c r="O6593" s="5">
        <v>203040</v>
      </c>
      <c r="P6593" s="3"/>
      <c r="Q6593" s="3"/>
    </row>
    <row r="6594" spans="1:17" x14ac:dyDescent="0.2">
      <c r="A6594" s="2">
        <v>2018</v>
      </c>
      <c r="B6594" s="1" t="s">
        <v>861</v>
      </c>
      <c r="C6594" s="2" t="s">
        <v>862</v>
      </c>
      <c r="D6594" s="2">
        <v>1375</v>
      </c>
      <c r="E6594" s="2">
        <v>59147</v>
      </c>
      <c r="F6594" s="2">
        <v>22191</v>
      </c>
      <c r="G6594" s="2">
        <v>38724</v>
      </c>
      <c r="H6594" s="2">
        <v>20423</v>
      </c>
      <c r="I6594" s="2">
        <v>870</v>
      </c>
      <c r="J6594" s="2">
        <v>30</v>
      </c>
      <c r="K6594" s="2">
        <v>0</v>
      </c>
      <c r="L6594" s="2">
        <v>7741</v>
      </c>
      <c r="M6594" s="2">
        <v>1775</v>
      </c>
      <c r="N6594" s="2">
        <v>5966</v>
      </c>
      <c r="O6594" s="2">
        <v>203040</v>
      </c>
      <c r="P6594" s="3"/>
      <c r="Q6594" s="3"/>
    </row>
    <row r="6595" spans="1:17" x14ac:dyDescent="0.2">
      <c r="A6595" s="5">
        <v>2019</v>
      </c>
      <c r="B6595" s="4" t="s">
        <v>861</v>
      </c>
      <c r="C6595" s="5" t="s">
        <v>862</v>
      </c>
      <c r="D6595" s="5">
        <v>904</v>
      </c>
      <c r="E6595" s="5">
        <v>61673</v>
      </c>
      <c r="F6595" s="5">
        <v>26833</v>
      </c>
      <c r="G6595" s="5">
        <v>43545</v>
      </c>
      <c r="H6595" s="5">
        <v>18128</v>
      </c>
      <c r="I6595" s="5">
        <v>1050</v>
      </c>
      <c r="J6595" s="5">
        <v>32</v>
      </c>
      <c r="K6595" s="5">
        <v>0</v>
      </c>
      <c r="L6595" s="5">
        <v>7747</v>
      </c>
      <c r="M6595" s="5">
        <v>1828</v>
      </c>
      <c r="N6595" s="5">
        <v>5919</v>
      </c>
      <c r="O6595" s="5">
        <v>203040</v>
      </c>
      <c r="P6595" s="3"/>
      <c r="Q6595" s="3"/>
    </row>
    <row r="6596" spans="1:17" x14ac:dyDescent="0.2">
      <c r="A6596" s="2">
        <v>2004</v>
      </c>
      <c r="B6596" s="1" t="s">
        <v>863</v>
      </c>
      <c r="C6596" s="2" t="s">
        <v>864</v>
      </c>
      <c r="D6596" s="2">
        <v>5197</v>
      </c>
      <c r="E6596" s="2">
        <v>33026</v>
      </c>
      <c r="F6596" s="2">
        <v>4448</v>
      </c>
      <c r="G6596" s="2">
        <v>16642</v>
      </c>
      <c r="H6596" s="2">
        <v>16384</v>
      </c>
      <c r="I6596" s="2">
        <v>174</v>
      </c>
      <c r="J6596" s="2"/>
      <c r="K6596" s="2">
        <v>0</v>
      </c>
      <c r="L6596" s="2">
        <v>4922</v>
      </c>
      <c r="M6596" s="2">
        <v>1589</v>
      </c>
      <c r="N6596" s="2">
        <v>3333</v>
      </c>
      <c r="O6596" s="2">
        <v>203010</v>
      </c>
      <c r="P6596" s="3"/>
      <c r="Q6596" s="3"/>
    </row>
    <row r="6597" spans="1:17" x14ac:dyDescent="0.2">
      <c r="A6597" s="5">
        <v>2005</v>
      </c>
      <c r="B6597" s="4" t="s">
        <v>863</v>
      </c>
      <c r="C6597" s="5" t="s">
        <v>864</v>
      </c>
      <c r="D6597" s="5">
        <v>3041</v>
      </c>
      <c r="E6597" s="5">
        <v>35222</v>
      </c>
      <c r="F6597" s="5">
        <v>3980</v>
      </c>
      <c r="G6597" s="5">
        <v>18338</v>
      </c>
      <c r="H6597" s="5">
        <v>16884</v>
      </c>
      <c r="I6597" s="5">
        <v>204</v>
      </c>
      <c r="J6597" s="5"/>
      <c r="K6597" s="5">
        <v>0</v>
      </c>
      <c r="L6597" s="5">
        <v>6075</v>
      </c>
      <c r="M6597" s="5">
        <v>2205</v>
      </c>
      <c r="N6597" s="5">
        <v>3870</v>
      </c>
      <c r="O6597" s="5">
        <v>203010</v>
      </c>
      <c r="P6597" s="3"/>
      <c r="Q6597" s="3"/>
    </row>
    <row r="6598" spans="1:17" x14ac:dyDescent="0.2">
      <c r="A6598" s="2">
        <v>2006</v>
      </c>
      <c r="B6598" s="1" t="s">
        <v>863</v>
      </c>
      <c r="C6598" s="2" t="s">
        <v>864</v>
      </c>
      <c r="D6598" s="2">
        <v>1983</v>
      </c>
      <c r="E6598" s="2">
        <v>33210</v>
      </c>
      <c r="F6598" s="2">
        <v>4116</v>
      </c>
      <c r="G6598" s="2">
        <v>17728</v>
      </c>
      <c r="H6598" s="2">
        <v>15482</v>
      </c>
      <c r="I6598" s="2">
        <v>259</v>
      </c>
      <c r="J6598" s="2"/>
      <c r="K6598" s="2">
        <v>0</v>
      </c>
      <c r="L6598" s="2">
        <v>6510</v>
      </c>
      <c r="M6598" s="2">
        <v>2308</v>
      </c>
      <c r="N6598" s="2">
        <v>4202</v>
      </c>
      <c r="O6598" s="2">
        <v>203010</v>
      </c>
      <c r="P6598" s="3"/>
      <c r="Q6598" s="3"/>
    </row>
    <row r="6599" spans="1:17" x14ac:dyDescent="0.2">
      <c r="A6599" s="5">
        <v>2007</v>
      </c>
      <c r="B6599" s="4" t="s">
        <v>863</v>
      </c>
      <c r="C6599" s="5" t="s">
        <v>864</v>
      </c>
      <c r="D6599" s="5">
        <v>2604</v>
      </c>
      <c r="E6599" s="5">
        <v>39042</v>
      </c>
      <c r="F6599" s="5">
        <v>11018</v>
      </c>
      <c r="G6599" s="5">
        <v>26859</v>
      </c>
      <c r="H6599" s="5">
        <v>12183</v>
      </c>
      <c r="I6599" s="5">
        <v>313</v>
      </c>
      <c r="J6599" s="5"/>
      <c r="K6599" s="5">
        <v>0</v>
      </c>
      <c r="L6599" s="5">
        <v>431</v>
      </c>
      <c r="M6599" s="5">
        <v>49</v>
      </c>
      <c r="N6599" s="5">
        <v>382</v>
      </c>
      <c r="O6599" s="5">
        <v>203010</v>
      </c>
      <c r="P6599" s="3"/>
      <c r="Q6599" s="3"/>
    </row>
    <row r="6600" spans="1:17" x14ac:dyDescent="0.2">
      <c r="A6600" s="2">
        <v>2008</v>
      </c>
      <c r="B6600" s="1" t="s">
        <v>863</v>
      </c>
      <c r="C6600" s="2" t="s">
        <v>864</v>
      </c>
      <c r="D6600" s="2">
        <v>1049</v>
      </c>
      <c r="E6600" s="2">
        <v>31879</v>
      </c>
      <c r="F6600" s="2">
        <v>9871</v>
      </c>
      <c r="G6600" s="2">
        <v>25099</v>
      </c>
      <c r="H6600" s="2">
        <v>6780</v>
      </c>
      <c r="I6600" s="2">
        <v>490</v>
      </c>
      <c r="J6600" s="2"/>
      <c r="K6600" s="2">
        <v>0</v>
      </c>
      <c r="L6600" s="2">
        <v>5015</v>
      </c>
      <c r="M6600" s="2">
        <v>2012</v>
      </c>
      <c r="N6600" s="2">
        <v>3003</v>
      </c>
      <c r="O6600" s="2">
        <v>203010</v>
      </c>
      <c r="P6600" s="3"/>
      <c r="Q6600" s="3"/>
    </row>
    <row r="6601" spans="1:17" x14ac:dyDescent="0.2">
      <c r="A6601" s="5">
        <v>2009</v>
      </c>
      <c r="B6601" s="4" t="s">
        <v>863</v>
      </c>
      <c r="C6601" s="5" t="s">
        <v>864</v>
      </c>
      <c r="D6601" s="5">
        <v>2100</v>
      </c>
      <c r="E6601" s="5">
        <v>31883</v>
      </c>
      <c r="F6601" s="5">
        <v>9521</v>
      </c>
      <c r="G6601" s="5">
        <v>24187</v>
      </c>
      <c r="H6601" s="5">
        <v>7630</v>
      </c>
      <c r="I6601" s="5">
        <v>482</v>
      </c>
      <c r="J6601" s="5"/>
      <c r="K6601" s="5">
        <v>0</v>
      </c>
      <c r="L6601" s="5">
        <v>3366</v>
      </c>
      <c r="M6601" s="5">
        <v>1214</v>
      </c>
      <c r="N6601" s="5">
        <v>2152</v>
      </c>
      <c r="O6601" s="5">
        <v>203010</v>
      </c>
      <c r="P6601" s="3"/>
      <c r="Q6601" s="3"/>
    </row>
    <row r="6602" spans="1:17" x14ac:dyDescent="0.2">
      <c r="A6602" s="2">
        <v>2010</v>
      </c>
      <c r="B6602" s="1" t="s">
        <v>863</v>
      </c>
      <c r="C6602" s="2" t="s">
        <v>864</v>
      </c>
      <c r="D6602" s="2">
        <v>4081</v>
      </c>
      <c r="E6602" s="2">
        <v>33597</v>
      </c>
      <c r="F6602" s="2">
        <v>10846</v>
      </c>
      <c r="G6602" s="2">
        <v>25550</v>
      </c>
      <c r="H6602" s="2">
        <v>7979</v>
      </c>
      <c r="I6602" s="2">
        <v>372</v>
      </c>
      <c r="J6602" s="2"/>
      <c r="K6602" s="2">
        <v>0</v>
      </c>
      <c r="L6602" s="2">
        <v>5523</v>
      </c>
      <c r="M6602" s="2">
        <v>2035</v>
      </c>
      <c r="N6602" s="2">
        <v>3488</v>
      </c>
      <c r="O6602" s="2">
        <v>203010</v>
      </c>
      <c r="P6602" s="3"/>
      <c r="Q6602" s="3"/>
    </row>
    <row r="6603" spans="1:17" x14ac:dyDescent="0.2">
      <c r="A6603" s="5">
        <v>2011</v>
      </c>
      <c r="B6603" s="4" t="s">
        <v>863</v>
      </c>
      <c r="C6603" s="5" t="s">
        <v>864</v>
      </c>
      <c r="D6603" s="5">
        <v>4275</v>
      </c>
      <c r="E6603" s="5">
        <v>34701</v>
      </c>
      <c r="F6603" s="5">
        <v>11128</v>
      </c>
      <c r="G6603" s="5">
        <v>27593</v>
      </c>
      <c r="H6603" s="5">
        <v>7035</v>
      </c>
      <c r="I6603" s="5">
        <v>365</v>
      </c>
      <c r="J6603" s="5"/>
      <c r="K6603" s="5">
        <v>0</v>
      </c>
      <c r="L6603" s="5">
        <v>5776</v>
      </c>
      <c r="M6603" s="5">
        <v>1972</v>
      </c>
      <c r="N6603" s="5">
        <v>3804</v>
      </c>
      <c r="O6603" s="5">
        <v>203010</v>
      </c>
      <c r="P6603" s="3"/>
      <c r="Q6603" s="3"/>
    </row>
    <row r="6604" spans="1:17" x14ac:dyDescent="0.2">
      <c r="A6604" s="2">
        <v>2012</v>
      </c>
      <c r="B6604" s="1" t="s">
        <v>863</v>
      </c>
      <c r="C6604" s="2" t="s">
        <v>864</v>
      </c>
      <c r="D6604" s="2">
        <v>7924</v>
      </c>
      <c r="E6604" s="2">
        <v>38863</v>
      </c>
      <c r="F6604" s="2">
        <v>12870</v>
      </c>
      <c r="G6604" s="2">
        <v>34130</v>
      </c>
      <c r="H6604" s="2">
        <v>4653</v>
      </c>
      <c r="I6604" s="2">
        <v>411</v>
      </c>
      <c r="J6604" s="2"/>
      <c r="K6604" s="2">
        <v>0</v>
      </c>
      <c r="L6604" s="2">
        <v>974</v>
      </c>
      <c r="M6604" s="2">
        <v>167</v>
      </c>
      <c r="N6604" s="2">
        <v>807</v>
      </c>
      <c r="O6604" s="2">
        <v>203010</v>
      </c>
      <c r="P6604" s="3"/>
      <c r="Q6604" s="3"/>
    </row>
    <row r="6605" spans="1:17" x14ac:dyDescent="0.2">
      <c r="A6605" s="5">
        <v>2013</v>
      </c>
      <c r="B6605" s="4" t="s">
        <v>863</v>
      </c>
      <c r="C6605" s="5" t="s">
        <v>864</v>
      </c>
      <c r="D6605" s="5">
        <v>5245</v>
      </c>
      <c r="E6605" s="5">
        <v>36212</v>
      </c>
      <c r="F6605" s="5">
        <v>10872</v>
      </c>
      <c r="G6605" s="5">
        <v>29724</v>
      </c>
      <c r="H6605" s="5">
        <v>6474</v>
      </c>
      <c r="I6605" s="5">
        <v>394</v>
      </c>
      <c r="J6605" s="5"/>
      <c r="K6605" s="5">
        <v>0</v>
      </c>
      <c r="L6605" s="5">
        <v>6674</v>
      </c>
      <c r="M6605" s="5">
        <v>2302</v>
      </c>
      <c r="N6605" s="5">
        <v>4372</v>
      </c>
      <c r="O6605" s="5">
        <v>203010</v>
      </c>
      <c r="P6605" s="3"/>
      <c r="Q6605" s="3"/>
    </row>
    <row r="6606" spans="1:17" x14ac:dyDescent="0.2">
      <c r="A6606" s="2">
        <v>2014</v>
      </c>
      <c r="B6606" s="1" t="s">
        <v>863</v>
      </c>
      <c r="C6606" s="2" t="s">
        <v>864</v>
      </c>
      <c r="D6606" s="2">
        <v>3283</v>
      </c>
      <c r="E6606" s="2">
        <v>35471</v>
      </c>
      <c r="F6606" s="2">
        <v>10015</v>
      </c>
      <c r="G6606" s="2">
        <v>33313</v>
      </c>
      <c r="H6606" s="2">
        <v>2141</v>
      </c>
      <c r="I6606" s="2">
        <v>364</v>
      </c>
      <c r="J6606" s="2"/>
      <c r="K6606" s="2">
        <v>0</v>
      </c>
      <c r="L6606" s="2">
        <v>4637</v>
      </c>
      <c r="M6606" s="2">
        <v>1605</v>
      </c>
      <c r="N6606" s="2">
        <v>3032</v>
      </c>
      <c r="O6606" s="2">
        <v>203010</v>
      </c>
      <c r="P6606" s="3"/>
      <c r="Q6606" s="3"/>
    </row>
    <row r="6607" spans="1:17" x14ac:dyDescent="0.2">
      <c r="A6607" s="5">
        <v>2015</v>
      </c>
      <c r="B6607" s="4" t="s">
        <v>863</v>
      </c>
      <c r="C6607" s="5" t="s">
        <v>864</v>
      </c>
      <c r="D6607" s="5">
        <v>4726</v>
      </c>
      <c r="E6607" s="5">
        <v>38311</v>
      </c>
      <c r="F6607" s="5">
        <v>11369</v>
      </c>
      <c r="G6607" s="5">
        <v>35820</v>
      </c>
      <c r="H6607" s="5">
        <v>2470</v>
      </c>
      <c r="I6607" s="5">
        <v>354</v>
      </c>
      <c r="J6607" s="5"/>
      <c r="K6607" s="5">
        <v>0</v>
      </c>
      <c r="L6607" s="5">
        <v>7342</v>
      </c>
      <c r="M6607" s="5">
        <v>2498</v>
      </c>
      <c r="N6607" s="5">
        <v>4844</v>
      </c>
      <c r="O6607" s="5">
        <v>203010</v>
      </c>
      <c r="P6607" s="3"/>
      <c r="Q6607" s="3"/>
    </row>
    <row r="6608" spans="1:17" x14ac:dyDescent="0.2">
      <c r="A6608" s="2">
        <v>2016</v>
      </c>
      <c r="B6608" s="1" t="s">
        <v>863</v>
      </c>
      <c r="C6608" s="2" t="s">
        <v>864</v>
      </c>
      <c r="D6608" s="2">
        <v>4567</v>
      </c>
      <c r="E6608" s="2">
        <v>40377</v>
      </c>
      <c r="F6608" s="2">
        <v>12825</v>
      </c>
      <c r="G6608" s="2">
        <v>39948</v>
      </c>
      <c r="H6608" s="2">
        <v>405</v>
      </c>
      <c r="I6608" s="2">
        <v>395</v>
      </c>
      <c r="J6608" s="2"/>
      <c r="K6608" s="2">
        <v>0</v>
      </c>
      <c r="L6608" s="2">
        <v>5136</v>
      </c>
      <c r="M6608" s="2">
        <v>1705</v>
      </c>
      <c r="N6608" s="2">
        <v>3431</v>
      </c>
      <c r="O6608" s="2">
        <v>203010</v>
      </c>
      <c r="P6608" s="3"/>
      <c r="Q6608" s="3"/>
    </row>
    <row r="6609" spans="1:17" x14ac:dyDescent="0.2">
      <c r="A6609" s="5">
        <v>2017</v>
      </c>
      <c r="B6609" s="4" t="s">
        <v>863</v>
      </c>
      <c r="C6609" s="5" t="s">
        <v>864</v>
      </c>
      <c r="D6609" s="5">
        <v>4069</v>
      </c>
      <c r="E6609" s="5">
        <v>45403</v>
      </c>
      <c r="F6609" s="5">
        <v>21086</v>
      </c>
      <c r="G6609" s="5">
        <v>44373</v>
      </c>
      <c r="H6609" s="5">
        <v>1000</v>
      </c>
      <c r="I6609" s="5">
        <v>502</v>
      </c>
      <c r="J6609" s="5"/>
      <c r="K6609" s="5">
        <v>0</v>
      </c>
      <c r="L6609" s="5">
        <v>7148</v>
      </c>
      <c r="M6609" s="5">
        <v>2238</v>
      </c>
      <c r="N6609" s="5">
        <v>4910</v>
      </c>
      <c r="O6609" s="5">
        <v>203010</v>
      </c>
      <c r="P6609" s="3"/>
      <c r="Q6609" s="3"/>
    </row>
    <row r="6610" spans="1:17" x14ac:dyDescent="0.2">
      <c r="A6610" s="2">
        <v>2018</v>
      </c>
      <c r="B6610" s="1" t="s">
        <v>863</v>
      </c>
      <c r="C6610" s="2" t="s">
        <v>864</v>
      </c>
      <c r="D6610" s="2">
        <v>5035</v>
      </c>
      <c r="E6610" s="2">
        <v>50016</v>
      </c>
      <c r="F6610" s="2">
        <v>20074</v>
      </c>
      <c r="G6610" s="2">
        <v>46979</v>
      </c>
      <c r="H6610" s="2">
        <v>3021</v>
      </c>
      <c r="I6610" s="2">
        <v>702</v>
      </c>
      <c r="J6610" s="2"/>
      <c r="K6610" s="2">
        <v>0</v>
      </c>
      <c r="L6610" s="2">
        <v>6019</v>
      </c>
      <c r="M6610" s="2">
        <v>1228</v>
      </c>
      <c r="N6610" s="2">
        <v>4791</v>
      </c>
      <c r="O6610" s="2">
        <v>203010</v>
      </c>
      <c r="P6610" s="3"/>
      <c r="Q6610" s="3"/>
    </row>
    <row r="6611" spans="1:17" x14ac:dyDescent="0.2">
      <c r="A6611" s="5">
        <v>2019</v>
      </c>
      <c r="B6611" s="4" t="s">
        <v>863</v>
      </c>
      <c r="C6611" s="5" t="s">
        <v>864</v>
      </c>
      <c r="D6611" s="5">
        <v>5741</v>
      </c>
      <c r="E6611" s="5">
        <v>57857</v>
      </c>
      <c r="F6611" s="5">
        <v>24933</v>
      </c>
      <c r="G6611" s="5">
        <v>54574</v>
      </c>
      <c r="H6611" s="5">
        <v>3267</v>
      </c>
      <c r="I6611" s="5">
        <v>744</v>
      </c>
      <c r="J6611" s="5"/>
      <c r="K6611" s="5">
        <v>0</v>
      </c>
      <c r="L6611" s="5">
        <v>5652</v>
      </c>
      <c r="M6611" s="5">
        <v>1212</v>
      </c>
      <c r="N6611" s="5">
        <v>4440</v>
      </c>
      <c r="O6611" s="5">
        <v>203010</v>
      </c>
      <c r="P6611" s="3"/>
      <c r="Q6611" s="3"/>
    </row>
    <row r="6612" spans="1:17" x14ac:dyDescent="0.2">
      <c r="A6612" s="2">
        <v>2004</v>
      </c>
      <c r="B6612" s="1" t="s">
        <v>865</v>
      </c>
      <c r="C6612" s="2" t="s">
        <v>866</v>
      </c>
      <c r="D6612" s="2">
        <v>303</v>
      </c>
      <c r="E6612" s="2">
        <v>4882</v>
      </c>
      <c r="F6612" s="2">
        <v>3167</v>
      </c>
      <c r="G6612" s="2">
        <v>3856</v>
      </c>
      <c r="H6612" s="2">
        <v>1026</v>
      </c>
      <c r="I6612" s="2">
        <v>169</v>
      </c>
      <c r="J6612" s="2"/>
      <c r="K6612" s="2">
        <v>0</v>
      </c>
      <c r="L6612" s="2">
        <v>-88</v>
      </c>
      <c r="M6612" s="2">
        <v>-4</v>
      </c>
      <c r="N6612" s="2">
        <v>-84</v>
      </c>
      <c r="O6612" s="2">
        <v>201070</v>
      </c>
      <c r="P6612" s="3"/>
      <c r="Q6612" s="3"/>
    </row>
    <row r="6613" spans="1:17" x14ac:dyDescent="0.2">
      <c r="A6613" s="5">
        <v>2005</v>
      </c>
      <c r="B6613" s="4" t="s">
        <v>865</v>
      </c>
      <c r="C6613" s="5" t="s">
        <v>866</v>
      </c>
      <c r="D6613" s="5">
        <v>316</v>
      </c>
      <c r="E6613" s="5">
        <v>5274</v>
      </c>
      <c r="F6613" s="5">
        <v>3152</v>
      </c>
      <c r="G6613" s="5">
        <v>4045</v>
      </c>
      <c r="H6613" s="5">
        <v>1229</v>
      </c>
      <c r="I6613" s="5">
        <v>199</v>
      </c>
      <c r="J6613" s="5"/>
      <c r="K6613" s="5">
        <v>0</v>
      </c>
      <c r="L6613" s="5">
        <v>310</v>
      </c>
      <c r="M6613" s="5">
        <v>123</v>
      </c>
      <c r="N6613" s="5">
        <v>187</v>
      </c>
      <c r="O6613" s="5">
        <v>201070</v>
      </c>
      <c r="P6613" s="3"/>
      <c r="Q6613" s="3"/>
    </row>
    <row r="6614" spans="1:17" x14ac:dyDescent="0.2">
      <c r="A6614" s="2">
        <v>2006</v>
      </c>
      <c r="B6614" s="1" t="s">
        <v>865</v>
      </c>
      <c r="C6614" s="2" t="s">
        <v>866</v>
      </c>
      <c r="D6614" s="2">
        <v>119</v>
      </c>
      <c r="E6614" s="2">
        <v>5366</v>
      </c>
      <c r="F6614" s="2">
        <v>2702</v>
      </c>
      <c r="G6614" s="2">
        <v>3828</v>
      </c>
      <c r="H6614" s="2">
        <v>1538</v>
      </c>
      <c r="I6614" s="2">
        <v>215</v>
      </c>
      <c r="J6614" s="2">
        <v>0</v>
      </c>
      <c r="K6614" s="2">
        <v>0</v>
      </c>
      <c r="L6614" s="2">
        <v>405</v>
      </c>
      <c r="M6614" s="2">
        <v>156</v>
      </c>
      <c r="N6614" s="2">
        <v>224</v>
      </c>
      <c r="O6614" s="2">
        <v>201070</v>
      </c>
      <c r="P6614" s="3"/>
      <c r="Q6614" s="3"/>
    </row>
    <row r="6615" spans="1:17" x14ac:dyDescent="0.2">
      <c r="A6615" s="5">
        <v>2007</v>
      </c>
      <c r="B6615" s="4" t="s">
        <v>865</v>
      </c>
      <c r="C6615" s="5" t="s">
        <v>866</v>
      </c>
      <c r="D6615" s="5">
        <v>381</v>
      </c>
      <c r="E6615" s="5">
        <v>5842</v>
      </c>
      <c r="F6615" s="5">
        <v>2716</v>
      </c>
      <c r="G6615" s="5">
        <v>3824</v>
      </c>
      <c r="H6615" s="5">
        <v>2018</v>
      </c>
      <c r="I6615" s="5">
        <v>196</v>
      </c>
      <c r="J6615" s="5"/>
      <c r="K6615" s="5">
        <v>0</v>
      </c>
      <c r="L6615" s="5">
        <v>578</v>
      </c>
      <c r="M6615" s="5">
        <v>215</v>
      </c>
      <c r="N6615" s="5">
        <v>362</v>
      </c>
      <c r="O6615" s="5">
        <v>201070</v>
      </c>
      <c r="P6615" s="3"/>
      <c r="Q6615" s="3"/>
    </row>
    <row r="6616" spans="1:17" x14ac:dyDescent="0.2">
      <c r="A6616" s="2">
        <v>2008</v>
      </c>
      <c r="B6616" s="1" t="s">
        <v>865</v>
      </c>
      <c r="C6616" s="2" t="s">
        <v>866</v>
      </c>
      <c r="D6616" s="2">
        <v>77</v>
      </c>
      <c r="E6616" s="2">
        <v>4191</v>
      </c>
      <c r="F6616" s="2">
        <v>3345</v>
      </c>
      <c r="G6616" s="2">
        <v>4220</v>
      </c>
      <c r="H6616" s="2">
        <v>-29</v>
      </c>
      <c r="I6616" s="2">
        <v>228</v>
      </c>
      <c r="J6616" s="2"/>
      <c r="K6616" s="2">
        <v>0</v>
      </c>
      <c r="L6616" s="2">
        <v>-813</v>
      </c>
      <c r="M6616" s="2">
        <v>-109</v>
      </c>
      <c r="N6616" s="2">
        <v>-704</v>
      </c>
      <c r="O6616" s="2">
        <v>201070</v>
      </c>
      <c r="P6616" s="3"/>
      <c r="Q6616" s="3"/>
    </row>
    <row r="6617" spans="1:17" x14ac:dyDescent="0.2">
      <c r="A6617" s="5">
        <v>2009</v>
      </c>
      <c r="B6617" s="4" t="s">
        <v>865</v>
      </c>
      <c r="C6617" s="5" t="s">
        <v>866</v>
      </c>
      <c r="D6617" s="5">
        <v>169</v>
      </c>
      <c r="E6617" s="5">
        <v>3859</v>
      </c>
      <c r="F6617" s="5">
        <v>3075</v>
      </c>
      <c r="G6617" s="5">
        <v>3878</v>
      </c>
      <c r="H6617" s="5">
        <v>-19</v>
      </c>
      <c r="I6617" s="5">
        <v>242</v>
      </c>
      <c r="J6617" s="5"/>
      <c r="K6617" s="5">
        <v>0</v>
      </c>
      <c r="L6617" s="5">
        <v>-107</v>
      </c>
      <c r="M6617" s="5">
        <v>-47</v>
      </c>
      <c r="N6617" s="5">
        <v>-62</v>
      </c>
      <c r="O6617" s="5">
        <v>201070</v>
      </c>
      <c r="P6617" s="3"/>
      <c r="Q6617" s="3"/>
    </row>
    <row r="6618" spans="1:17" x14ac:dyDescent="0.2">
      <c r="A6618" s="2">
        <v>2010</v>
      </c>
      <c r="B6618" s="1" t="s">
        <v>865</v>
      </c>
      <c r="C6618" s="2" t="s">
        <v>866</v>
      </c>
      <c r="D6618" s="2">
        <v>203</v>
      </c>
      <c r="E6618" s="2">
        <v>3693</v>
      </c>
      <c r="F6618" s="2">
        <v>2929</v>
      </c>
      <c r="G6618" s="2">
        <v>3713</v>
      </c>
      <c r="H6618" s="2">
        <v>-20</v>
      </c>
      <c r="I6618" s="2">
        <v>235</v>
      </c>
      <c r="J6618" s="2"/>
      <c r="K6618" s="2">
        <v>0</v>
      </c>
      <c r="L6618" s="2">
        <v>-63</v>
      </c>
      <c r="M6618" s="2">
        <v>-41</v>
      </c>
      <c r="N6618" s="2">
        <v>-26</v>
      </c>
      <c r="O6618" s="2">
        <v>201070</v>
      </c>
      <c r="P6618" s="3"/>
      <c r="Q6618" s="3"/>
    </row>
    <row r="6619" spans="1:17" x14ac:dyDescent="0.2">
      <c r="A6619" s="5">
        <v>2011</v>
      </c>
      <c r="B6619" s="4" t="s">
        <v>865</v>
      </c>
      <c r="C6619" s="5" t="s">
        <v>866</v>
      </c>
      <c r="D6619" s="5">
        <v>36</v>
      </c>
      <c r="E6619" s="5">
        <v>4143</v>
      </c>
      <c r="F6619" s="5">
        <v>2658</v>
      </c>
      <c r="G6619" s="5">
        <v>4040</v>
      </c>
      <c r="H6619" s="5">
        <v>103</v>
      </c>
      <c r="I6619" s="5">
        <v>230</v>
      </c>
      <c r="J6619" s="5"/>
      <c r="K6619" s="5">
        <v>0</v>
      </c>
      <c r="L6619" s="5">
        <v>164</v>
      </c>
      <c r="M6619" s="5">
        <v>63</v>
      </c>
      <c r="N6619" s="5">
        <v>101</v>
      </c>
      <c r="O6619" s="5">
        <v>201070</v>
      </c>
      <c r="P6619" s="3"/>
      <c r="Q6619" s="3"/>
    </row>
    <row r="6620" spans="1:17" x14ac:dyDescent="0.2">
      <c r="A6620" s="2">
        <v>2012</v>
      </c>
      <c r="B6620" s="1" t="s">
        <v>865</v>
      </c>
      <c r="C6620" s="2" t="s">
        <v>866</v>
      </c>
      <c r="D6620" s="2">
        <v>106</v>
      </c>
      <c r="E6620" s="2">
        <v>11026</v>
      </c>
      <c r="F6620" s="2">
        <v>6774</v>
      </c>
      <c r="G6620" s="2">
        <v>9452</v>
      </c>
      <c r="H6620" s="2">
        <v>1574</v>
      </c>
      <c r="I6620" s="2">
        <v>444</v>
      </c>
      <c r="J6620" s="2"/>
      <c r="K6620" s="2">
        <v>0</v>
      </c>
      <c r="L6620" s="2">
        <v>88</v>
      </c>
      <c r="M6620" s="2">
        <v>13</v>
      </c>
      <c r="N6620" s="2">
        <v>75</v>
      </c>
      <c r="O6620" s="2">
        <v>201070</v>
      </c>
      <c r="P6620" s="3"/>
      <c r="Q6620" s="3"/>
    </row>
    <row r="6621" spans="1:17" x14ac:dyDescent="0.2">
      <c r="A6621" s="5">
        <v>2013</v>
      </c>
      <c r="B6621" s="4" t="s">
        <v>865</v>
      </c>
      <c r="C6621" s="5" t="s">
        <v>866</v>
      </c>
      <c r="D6621" s="5">
        <v>175</v>
      </c>
      <c r="E6621" s="5">
        <v>11231</v>
      </c>
      <c r="F6621" s="5">
        <v>6607</v>
      </c>
      <c r="G6621" s="5">
        <v>9383</v>
      </c>
      <c r="H6621" s="5">
        <v>1848</v>
      </c>
      <c r="I6621" s="5">
        <v>475</v>
      </c>
      <c r="J6621" s="5"/>
      <c r="K6621" s="5">
        <v>0</v>
      </c>
      <c r="L6621" s="5">
        <v>605</v>
      </c>
      <c r="M6621" s="5">
        <v>218</v>
      </c>
      <c r="N6621" s="5">
        <v>387</v>
      </c>
      <c r="O6621" s="5">
        <v>201070</v>
      </c>
      <c r="P6621" s="3"/>
      <c r="Q6621" s="3"/>
    </row>
    <row r="6622" spans="1:17" x14ac:dyDescent="0.2">
      <c r="A6622" s="2">
        <v>2014</v>
      </c>
      <c r="B6622" s="1" t="s">
        <v>865</v>
      </c>
      <c r="C6622" s="2" t="s">
        <v>866</v>
      </c>
      <c r="D6622" s="2">
        <v>158</v>
      </c>
      <c r="E6622" s="2">
        <v>12467</v>
      </c>
      <c r="F6622" s="2">
        <v>7472</v>
      </c>
      <c r="G6622" s="2">
        <v>10669</v>
      </c>
      <c r="H6622" s="2">
        <v>1798</v>
      </c>
      <c r="I6622" s="2">
        <v>475</v>
      </c>
      <c r="J6622" s="2"/>
      <c r="K6622" s="2">
        <v>0</v>
      </c>
      <c r="L6622" s="2">
        <v>850</v>
      </c>
      <c r="M6622" s="2">
        <v>310</v>
      </c>
      <c r="N6622" s="2">
        <v>540</v>
      </c>
      <c r="O6622" s="2">
        <v>201070</v>
      </c>
      <c r="P6622" s="3"/>
      <c r="Q6622" s="3"/>
    </row>
    <row r="6623" spans="1:17" x14ac:dyDescent="0.2">
      <c r="A6623" s="5">
        <v>2015</v>
      </c>
      <c r="B6623" s="4" t="s">
        <v>865</v>
      </c>
      <c r="C6623" s="5" t="s">
        <v>866</v>
      </c>
      <c r="D6623" s="5">
        <v>179</v>
      </c>
      <c r="E6623" s="5">
        <v>12083</v>
      </c>
      <c r="F6623" s="5">
        <v>7591</v>
      </c>
      <c r="G6623" s="5">
        <v>10607</v>
      </c>
      <c r="H6623" s="5">
        <v>1476</v>
      </c>
      <c r="I6623" s="5">
        <v>444</v>
      </c>
      <c r="J6623" s="5"/>
      <c r="K6623" s="5">
        <v>0</v>
      </c>
      <c r="L6623" s="5">
        <v>963</v>
      </c>
      <c r="M6623" s="5">
        <v>378</v>
      </c>
      <c r="N6623" s="5">
        <v>585</v>
      </c>
      <c r="O6623" s="5">
        <v>201070</v>
      </c>
      <c r="P6623" s="3"/>
      <c r="Q6623" s="3"/>
    </row>
    <row r="6624" spans="1:17" x14ac:dyDescent="0.2">
      <c r="A6624" s="2">
        <v>2016</v>
      </c>
      <c r="B6624" s="1" t="s">
        <v>865</v>
      </c>
      <c r="C6624" s="2" t="s">
        <v>866</v>
      </c>
      <c r="D6624" s="2">
        <v>312</v>
      </c>
      <c r="E6624" s="2">
        <v>11988</v>
      </c>
      <c r="F6624" s="2">
        <v>7222</v>
      </c>
      <c r="G6624" s="2">
        <v>10340</v>
      </c>
      <c r="H6624" s="2">
        <v>1648</v>
      </c>
      <c r="I6624" s="2">
        <v>410</v>
      </c>
      <c r="J6624" s="2"/>
      <c r="K6624" s="2">
        <v>0</v>
      </c>
      <c r="L6624" s="2">
        <v>909</v>
      </c>
      <c r="M6624" s="2">
        <v>343</v>
      </c>
      <c r="N6624" s="2">
        <v>566</v>
      </c>
      <c r="O6624" s="2">
        <v>201070</v>
      </c>
      <c r="P6624" s="3"/>
      <c r="Q6624" s="3"/>
    </row>
    <row r="6625" spans="1:17" x14ac:dyDescent="0.2">
      <c r="A6625" s="5">
        <v>2017</v>
      </c>
      <c r="B6625" s="4" t="s">
        <v>865</v>
      </c>
      <c r="C6625" s="5" t="s">
        <v>866</v>
      </c>
      <c r="D6625" s="5">
        <v>352</v>
      </c>
      <c r="E6625" s="5">
        <v>15030</v>
      </c>
      <c r="F6625" s="5">
        <v>8745</v>
      </c>
      <c r="G6625" s="5">
        <v>11924</v>
      </c>
      <c r="H6625" s="5">
        <v>3106</v>
      </c>
      <c r="I6625" s="5">
        <v>410</v>
      </c>
      <c r="J6625" s="5"/>
      <c r="K6625" s="5">
        <v>0</v>
      </c>
      <c r="L6625" s="5">
        <v>1048</v>
      </c>
      <c r="M6625" s="5">
        <v>-298</v>
      </c>
      <c r="N6625" s="5">
        <v>1346</v>
      </c>
      <c r="O6625" s="5">
        <v>201070</v>
      </c>
      <c r="P6625" s="3"/>
      <c r="Q6625" s="3"/>
    </row>
    <row r="6626" spans="1:17" x14ac:dyDescent="0.2">
      <c r="A6626" s="2">
        <v>2018</v>
      </c>
      <c r="B6626" s="1" t="s">
        <v>865</v>
      </c>
      <c r="C6626" s="2" t="s">
        <v>866</v>
      </c>
      <c r="D6626" s="2">
        <v>43</v>
      </c>
      <c r="E6626" s="2">
        <v>18133</v>
      </c>
      <c r="F6626" s="2">
        <v>10897</v>
      </c>
      <c r="G6626" s="2">
        <v>14730</v>
      </c>
      <c r="H6626" s="2">
        <v>3403</v>
      </c>
      <c r="I6626" s="2">
        <v>481</v>
      </c>
      <c r="J6626" s="2"/>
      <c r="K6626" s="2">
        <v>0</v>
      </c>
      <c r="L6626" s="2">
        <v>1476</v>
      </c>
      <c r="M6626" s="2">
        <v>380</v>
      </c>
      <c r="N6626" s="2">
        <v>1096</v>
      </c>
      <c r="O6626" s="2">
        <v>201070</v>
      </c>
      <c r="P6626" s="3"/>
      <c r="Q6626" s="3"/>
    </row>
    <row r="6627" spans="1:17" x14ac:dyDescent="0.2">
      <c r="A6627" s="5">
        <v>2019</v>
      </c>
      <c r="B6627" s="4" t="s">
        <v>865</v>
      </c>
      <c r="C6627" s="5" t="s">
        <v>866</v>
      </c>
      <c r="D6627" s="5">
        <v>52</v>
      </c>
      <c r="E6627" s="5">
        <v>18970</v>
      </c>
      <c r="F6627" s="5">
        <v>11210</v>
      </c>
      <c r="G6627" s="5">
        <v>15140</v>
      </c>
      <c r="H6627" s="5">
        <v>3830</v>
      </c>
      <c r="I6627" s="5">
        <v>587</v>
      </c>
      <c r="J6627" s="5"/>
      <c r="K6627" s="5">
        <v>0</v>
      </c>
      <c r="L6627" s="5">
        <v>1514</v>
      </c>
      <c r="M6627" s="5">
        <v>340</v>
      </c>
      <c r="N6627" s="5">
        <v>1174</v>
      </c>
      <c r="O6627" s="5">
        <v>201070</v>
      </c>
      <c r="P6627" s="3"/>
      <c r="Q6627" s="3"/>
    </row>
    <row r="6628" spans="1:17" x14ac:dyDescent="0.2">
      <c r="A6628" s="2">
        <v>2004</v>
      </c>
      <c r="B6628" s="1" t="s">
        <v>867</v>
      </c>
      <c r="C6628" s="2" t="s">
        <v>868</v>
      </c>
      <c r="D6628" s="2">
        <v>6336</v>
      </c>
      <c r="E6628" s="2">
        <v>195104</v>
      </c>
      <c r="F6628" s="2"/>
      <c r="G6628" s="2">
        <v>175565</v>
      </c>
      <c r="H6628" s="2">
        <v>19539</v>
      </c>
      <c r="I6628" s="2"/>
      <c r="J6628" s="2"/>
      <c r="K6628" s="2">
        <v>0</v>
      </c>
      <c r="L6628" s="2">
        <v>6176.4</v>
      </c>
      <c r="M6628" s="2">
        <v>2009.6</v>
      </c>
      <c r="N6628" s="2">
        <v>4166.8</v>
      </c>
      <c r="O6628" s="2">
        <v>401010</v>
      </c>
      <c r="P6628" s="3"/>
      <c r="Q6628" s="3"/>
    </row>
    <row r="6629" spans="1:17" x14ac:dyDescent="0.2">
      <c r="A6629" s="5">
        <v>2005</v>
      </c>
      <c r="B6629" s="4" t="s">
        <v>867</v>
      </c>
      <c r="C6629" s="5" t="s">
        <v>868</v>
      </c>
      <c r="D6629" s="5">
        <v>8004</v>
      </c>
      <c r="E6629" s="5">
        <v>209465</v>
      </c>
      <c r="F6629" s="5"/>
      <c r="G6629" s="5">
        <v>189379</v>
      </c>
      <c r="H6629" s="5">
        <v>20086</v>
      </c>
      <c r="I6629" s="5"/>
      <c r="J6629" s="5"/>
      <c r="K6629" s="5">
        <v>0</v>
      </c>
      <c r="L6629" s="5">
        <v>6571</v>
      </c>
      <c r="M6629" s="5">
        <v>2082</v>
      </c>
      <c r="N6629" s="5">
        <v>4489</v>
      </c>
      <c r="O6629" s="5">
        <v>401010</v>
      </c>
      <c r="P6629" s="3"/>
      <c r="Q6629" s="3"/>
    </row>
    <row r="6630" spans="1:17" x14ac:dyDescent="0.2">
      <c r="A6630" s="2">
        <v>2006</v>
      </c>
      <c r="B6630" s="1" t="s">
        <v>867</v>
      </c>
      <c r="C6630" s="2" t="s">
        <v>868</v>
      </c>
      <c r="D6630" s="2">
        <v>8639</v>
      </c>
      <c r="E6630" s="2">
        <v>219232</v>
      </c>
      <c r="F6630" s="2"/>
      <c r="G6630" s="2">
        <v>198035</v>
      </c>
      <c r="H6630" s="2">
        <v>21197</v>
      </c>
      <c r="I6630" s="2"/>
      <c r="J6630" s="2"/>
      <c r="K6630" s="2">
        <v>0</v>
      </c>
      <c r="L6630" s="2">
        <v>6863</v>
      </c>
      <c r="M6630" s="2">
        <v>2112</v>
      </c>
      <c r="N6630" s="2">
        <v>4751</v>
      </c>
      <c r="O6630" s="2">
        <v>401010</v>
      </c>
      <c r="P6630" s="3"/>
      <c r="Q6630" s="3"/>
    </row>
    <row r="6631" spans="1:17" x14ac:dyDescent="0.2">
      <c r="A6631" s="5">
        <v>2007</v>
      </c>
      <c r="B6631" s="4" t="s">
        <v>867</v>
      </c>
      <c r="C6631" s="5" t="s">
        <v>868</v>
      </c>
      <c r="D6631" s="5">
        <v>8884</v>
      </c>
      <c r="E6631" s="5">
        <v>237615</v>
      </c>
      <c r="F6631" s="5"/>
      <c r="G6631" s="5">
        <v>216569</v>
      </c>
      <c r="H6631" s="5">
        <v>21046</v>
      </c>
      <c r="I6631" s="5"/>
      <c r="J6631" s="5"/>
      <c r="K6631" s="5">
        <v>0</v>
      </c>
      <c r="L6631" s="5">
        <v>6207</v>
      </c>
      <c r="M6631" s="5">
        <v>1883</v>
      </c>
      <c r="N6631" s="5">
        <v>4324</v>
      </c>
      <c r="O6631" s="5">
        <v>401010</v>
      </c>
      <c r="P6631" s="3"/>
      <c r="Q6631" s="3"/>
    </row>
    <row r="6632" spans="1:17" x14ac:dyDescent="0.2">
      <c r="A6632" s="2">
        <v>2008</v>
      </c>
      <c r="B6632" s="1" t="s">
        <v>867</v>
      </c>
      <c r="C6632" s="2" t="s">
        <v>868</v>
      </c>
      <c r="D6632" s="2">
        <v>6859</v>
      </c>
      <c r="E6632" s="2">
        <v>265912</v>
      </c>
      <c r="F6632" s="2"/>
      <c r="G6632" s="2">
        <v>239612</v>
      </c>
      <c r="H6632" s="2">
        <v>26300</v>
      </c>
      <c r="I6632" s="2"/>
      <c r="J6632" s="2"/>
      <c r="K6632" s="2">
        <v>0</v>
      </c>
      <c r="L6632" s="2">
        <v>4033</v>
      </c>
      <c r="M6632" s="2">
        <v>1087</v>
      </c>
      <c r="N6632" s="2">
        <v>2946</v>
      </c>
      <c r="O6632" s="2">
        <v>401010</v>
      </c>
      <c r="P6632" s="3"/>
      <c r="Q6632" s="3"/>
    </row>
    <row r="6633" spans="1:17" x14ac:dyDescent="0.2">
      <c r="A6633" s="5">
        <v>2009</v>
      </c>
      <c r="B6633" s="4" t="s">
        <v>867</v>
      </c>
      <c r="C6633" s="5" t="s">
        <v>868</v>
      </c>
      <c r="D6633" s="5">
        <v>6206</v>
      </c>
      <c r="E6633" s="5">
        <v>281176</v>
      </c>
      <c r="F6633" s="5"/>
      <c r="G6633" s="5">
        <v>254515</v>
      </c>
      <c r="H6633" s="5">
        <v>25963</v>
      </c>
      <c r="I6633" s="5"/>
      <c r="J6633" s="5"/>
      <c r="K6633" s="5">
        <v>32</v>
      </c>
      <c r="L6633" s="5">
        <v>2632</v>
      </c>
      <c r="M6633" s="5">
        <v>395</v>
      </c>
      <c r="N6633" s="5">
        <v>2205</v>
      </c>
      <c r="O6633" s="5">
        <v>401010</v>
      </c>
      <c r="P6633" s="3"/>
      <c r="Q6633" s="3"/>
    </row>
    <row r="6634" spans="1:17" x14ac:dyDescent="0.2">
      <c r="A6634" s="2">
        <v>2010</v>
      </c>
      <c r="B6634" s="1" t="s">
        <v>867</v>
      </c>
      <c r="C6634" s="2" t="s">
        <v>868</v>
      </c>
      <c r="D6634" s="2">
        <v>14487</v>
      </c>
      <c r="E6634" s="2">
        <v>307786</v>
      </c>
      <c r="F6634" s="2"/>
      <c r="G6634" s="2">
        <v>277464</v>
      </c>
      <c r="H6634" s="2">
        <v>29519</v>
      </c>
      <c r="I6634" s="2"/>
      <c r="J6634" s="2"/>
      <c r="K6634" s="2">
        <v>-52</v>
      </c>
      <c r="L6634" s="2">
        <v>4200</v>
      </c>
      <c r="M6634" s="2">
        <v>935</v>
      </c>
      <c r="N6634" s="2">
        <v>3317</v>
      </c>
      <c r="O6634" s="2">
        <v>401010</v>
      </c>
      <c r="P6634" s="3"/>
      <c r="Q6634" s="3"/>
    </row>
    <row r="6635" spans="1:17" x14ac:dyDescent="0.2">
      <c r="A6635" s="5">
        <v>2011</v>
      </c>
      <c r="B6635" s="4" t="s">
        <v>867</v>
      </c>
      <c r="C6635" s="5" t="s">
        <v>868</v>
      </c>
      <c r="D6635" s="5">
        <v>13962</v>
      </c>
      <c r="E6635" s="5">
        <v>340122</v>
      </c>
      <c r="F6635" s="5"/>
      <c r="G6635" s="5">
        <v>305151</v>
      </c>
      <c r="H6635" s="5">
        <v>33978</v>
      </c>
      <c r="I6635" s="5"/>
      <c r="J6635" s="5"/>
      <c r="K6635" s="5">
        <v>-84</v>
      </c>
      <c r="L6635" s="5">
        <v>6629</v>
      </c>
      <c r="M6635" s="5">
        <v>1841</v>
      </c>
      <c r="N6635" s="5">
        <v>4872</v>
      </c>
      <c r="O6635" s="5">
        <v>401010</v>
      </c>
      <c r="P6635" s="3"/>
      <c r="Q6635" s="3"/>
    </row>
    <row r="6636" spans="1:17" x14ac:dyDescent="0.2">
      <c r="A6636" s="2">
        <v>2012</v>
      </c>
      <c r="B6636" s="1" t="s">
        <v>867</v>
      </c>
      <c r="C6636" s="2" t="s">
        <v>868</v>
      </c>
      <c r="D6636" s="2">
        <v>8252</v>
      </c>
      <c r="E6636" s="2">
        <v>353855</v>
      </c>
      <c r="F6636" s="2"/>
      <c r="G6636" s="2">
        <v>313588</v>
      </c>
      <c r="H6636" s="2">
        <v>38998</v>
      </c>
      <c r="I6636" s="2"/>
      <c r="J6636" s="2"/>
      <c r="K6636" s="2">
        <v>-157</v>
      </c>
      <c r="L6636" s="2">
        <v>7726</v>
      </c>
      <c r="M6636" s="2">
        <v>2236</v>
      </c>
      <c r="N6636" s="2">
        <v>5647</v>
      </c>
      <c r="O6636" s="2">
        <v>401010</v>
      </c>
      <c r="P6636" s="3"/>
      <c r="Q6636" s="3"/>
    </row>
    <row r="6637" spans="1:17" x14ac:dyDescent="0.2">
      <c r="A6637" s="5">
        <v>2013</v>
      </c>
      <c r="B6637" s="4" t="s">
        <v>867</v>
      </c>
      <c r="C6637" s="5" t="s">
        <v>868</v>
      </c>
      <c r="D6637" s="5">
        <v>8477</v>
      </c>
      <c r="E6637" s="5">
        <v>364021</v>
      </c>
      <c r="F6637" s="5"/>
      <c r="G6637" s="5">
        <v>322214</v>
      </c>
      <c r="H6637" s="5">
        <v>41113</v>
      </c>
      <c r="I6637" s="5"/>
      <c r="J6637" s="5"/>
      <c r="K6637" s="5">
        <v>-104</v>
      </c>
      <c r="L6637" s="5">
        <v>7764</v>
      </c>
      <c r="M6637" s="5">
        <v>2032</v>
      </c>
      <c r="N6637" s="5">
        <v>5836</v>
      </c>
      <c r="O6637" s="5">
        <v>401010</v>
      </c>
      <c r="P6637" s="3"/>
      <c r="Q6637" s="3"/>
    </row>
    <row r="6638" spans="1:17" x14ac:dyDescent="0.2">
      <c r="A6638" s="2">
        <v>2014</v>
      </c>
      <c r="B6638" s="1" t="s">
        <v>867</v>
      </c>
      <c r="C6638" s="2" t="s">
        <v>868</v>
      </c>
      <c r="D6638" s="2">
        <v>10654</v>
      </c>
      <c r="E6638" s="2">
        <v>402529</v>
      </c>
      <c r="F6638" s="2"/>
      <c r="G6638" s="2">
        <v>358361</v>
      </c>
      <c r="H6638" s="2">
        <v>43479</v>
      </c>
      <c r="I6638" s="2"/>
      <c r="J6638" s="2"/>
      <c r="K6638" s="2">
        <v>57</v>
      </c>
      <c r="L6638" s="2">
        <v>7995</v>
      </c>
      <c r="M6638" s="2">
        <v>2087</v>
      </c>
      <c r="N6638" s="2">
        <v>5851</v>
      </c>
      <c r="O6638" s="2">
        <v>401010</v>
      </c>
      <c r="P6638" s="3"/>
      <c r="Q6638" s="3"/>
    </row>
    <row r="6639" spans="1:17" x14ac:dyDescent="0.2">
      <c r="A6639" s="5">
        <v>2015</v>
      </c>
      <c r="B6639" s="4" t="s">
        <v>867</v>
      </c>
      <c r="C6639" s="5" t="s">
        <v>868</v>
      </c>
      <c r="D6639" s="5">
        <v>11147</v>
      </c>
      <c r="E6639" s="5">
        <v>421853</v>
      </c>
      <c r="F6639" s="5"/>
      <c r="G6639" s="5">
        <v>375036</v>
      </c>
      <c r="H6639" s="5">
        <v>46131</v>
      </c>
      <c r="I6639" s="5"/>
      <c r="J6639" s="5"/>
      <c r="K6639" s="5">
        <v>54</v>
      </c>
      <c r="L6639" s="5">
        <v>8030</v>
      </c>
      <c r="M6639" s="5">
        <v>2097</v>
      </c>
      <c r="N6639" s="5">
        <v>5879</v>
      </c>
      <c r="O6639" s="5">
        <v>401010</v>
      </c>
      <c r="P6639" s="3"/>
      <c r="Q6639" s="3"/>
    </row>
    <row r="6640" spans="1:17" x14ac:dyDescent="0.2">
      <c r="A6640" s="2">
        <v>2016</v>
      </c>
      <c r="B6640" s="1" t="s">
        <v>867</v>
      </c>
      <c r="C6640" s="2" t="s">
        <v>868</v>
      </c>
      <c r="D6640" s="2">
        <v>15843</v>
      </c>
      <c r="E6640" s="2">
        <v>445964</v>
      </c>
      <c r="F6640" s="2"/>
      <c r="G6640" s="2">
        <v>398031</v>
      </c>
      <c r="H6640" s="2">
        <v>47298</v>
      </c>
      <c r="I6640" s="2"/>
      <c r="J6640" s="2"/>
      <c r="K6640" s="2">
        <v>56</v>
      </c>
      <c r="L6640" s="2">
        <v>8105</v>
      </c>
      <c r="M6640" s="2">
        <v>2161</v>
      </c>
      <c r="N6640" s="2">
        <v>5888</v>
      </c>
      <c r="O6640" s="2">
        <v>401010</v>
      </c>
      <c r="P6640" s="3"/>
      <c r="Q6640" s="3"/>
    </row>
    <row r="6641" spans="1:17" x14ac:dyDescent="0.2">
      <c r="A6641" s="5">
        <v>2017</v>
      </c>
      <c r="B6641" s="4" t="s">
        <v>867</v>
      </c>
      <c r="C6641" s="5" t="s">
        <v>868</v>
      </c>
      <c r="D6641" s="5">
        <v>19598</v>
      </c>
      <c r="E6641" s="5">
        <v>462040</v>
      </c>
      <c r="F6641" s="5"/>
      <c r="G6641" s="5">
        <v>412374</v>
      </c>
      <c r="H6641" s="5">
        <v>49040</v>
      </c>
      <c r="I6641" s="5"/>
      <c r="J6641" s="5"/>
      <c r="K6641" s="5">
        <v>35</v>
      </c>
      <c r="L6641" s="5">
        <v>7517</v>
      </c>
      <c r="M6641" s="5">
        <v>1264</v>
      </c>
      <c r="N6641" s="5">
        <v>6218</v>
      </c>
      <c r="O6641" s="5">
        <v>401010</v>
      </c>
      <c r="P6641" s="3"/>
      <c r="Q6641" s="3"/>
    </row>
    <row r="6642" spans="1:17" x14ac:dyDescent="0.2">
      <c r="A6642" s="2">
        <v>2018</v>
      </c>
      <c r="B6642" s="1" t="s">
        <v>867</v>
      </c>
      <c r="C6642" s="2" t="s">
        <v>868</v>
      </c>
      <c r="D6642" s="2">
        <v>21759</v>
      </c>
      <c r="E6642" s="2">
        <v>467374</v>
      </c>
      <c r="F6642" s="2"/>
      <c r="G6642" s="2">
        <v>415717</v>
      </c>
      <c r="H6642" s="2">
        <v>51029</v>
      </c>
      <c r="I6642" s="2"/>
      <c r="J6642" s="2"/>
      <c r="K6642" s="2">
        <v>28</v>
      </c>
      <c r="L6642" s="2">
        <v>8678</v>
      </c>
      <c r="M6642" s="2">
        <v>1554</v>
      </c>
      <c r="N6642" s="2">
        <v>7096</v>
      </c>
      <c r="O6642" s="2">
        <v>401010</v>
      </c>
      <c r="P6642" s="3"/>
      <c r="Q6642" s="3"/>
    </row>
    <row r="6643" spans="1:17" x14ac:dyDescent="0.2">
      <c r="A6643" s="5">
        <v>2019</v>
      </c>
      <c r="B6643" s="4" t="s">
        <v>867</v>
      </c>
      <c r="C6643" s="5" t="s">
        <v>868</v>
      </c>
      <c r="D6643" s="5">
        <v>23441</v>
      </c>
      <c r="E6643" s="5">
        <v>495426</v>
      </c>
      <c r="F6643" s="5"/>
      <c r="G6643" s="5">
        <v>442943</v>
      </c>
      <c r="H6643" s="5">
        <v>51853</v>
      </c>
      <c r="I6643" s="5"/>
      <c r="J6643" s="5"/>
      <c r="K6643" s="5">
        <v>32</v>
      </c>
      <c r="L6643" s="5">
        <v>8594</v>
      </c>
      <c r="M6643" s="5">
        <v>1648</v>
      </c>
      <c r="N6643" s="5">
        <v>6914</v>
      </c>
      <c r="O6643" s="5">
        <v>401010</v>
      </c>
      <c r="P6643" s="3"/>
      <c r="Q6643" s="3"/>
    </row>
    <row r="6644" spans="1:17" x14ac:dyDescent="0.2">
      <c r="A6644" s="2">
        <v>2004</v>
      </c>
      <c r="B6644" s="1" t="s">
        <v>869</v>
      </c>
      <c r="C6644" s="2" t="s">
        <v>870</v>
      </c>
      <c r="D6644" s="2">
        <v>2265</v>
      </c>
      <c r="E6644" s="2">
        <v>40035</v>
      </c>
      <c r="F6644" s="2">
        <v>4271</v>
      </c>
      <c r="G6644" s="2">
        <v>25117</v>
      </c>
      <c r="H6644" s="2">
        <v>14008</v>
      </c>
      <c r="I6644" s="2">
        <v>363</v>
      </c>
      <c r="J6644" s="2"/>
      <c r="K6644" s="2">
        <v>234</v>
      </c>
      <c r="L6644" s="2">
        <v>4107</v>
      </c>
      <c r="M6644" s="2">
        <v>1085</v>
      </c>
      <c r="N6644" s="2">
        <v>2788</v>
      </c>
      <c r="O6644" s="2">
        <v>201010</v>
      </c>
      <c r="P6644" s="3"/>
      <c r="Q6644" s="3"/>
    </row>
    <row r="6645" spans="1:17" x14ac:dyDescent="0.2">
      <c r="A6645" s="5">
        <v>2005</v>
      </c>
      <c r="B6645" s="4" t="s">
        <v>869</v>
      </c>
      <c r="C6645" s="5" t="s">
        <v>870</v>
      </c>
      <c r="D6645" s="5">
        <v>2247</v>
      </c>
      <c r="E6645" s="5">
        <v>45925</v>
      </c>
      <c r="F6645" s="5">
        <v>6628</v>
      </c>
      <c r="G6645" s="5">
        <v>28156</v>
      </c>
      <c r="H6645" s="5">
        <v>16991</v>
      </c>
      <c r="I6645" s="5">
        <v>498</v>
      </c>
      <c r="J6645" s="5"/>
      <c r="K6645" s="5">
        <v>267</v>
      </c>
      <c r="L6645" s="5">
        <v>4684</v>
      </c>
      <c r="M6645" s="5">
        <v>1253</v>
      </c>
      <c r="N6645" s="5">
        <v>3069</v>
      </c>
      <c r="O6645" s="5">
        <v>201010</v>
      </c>
      <c r="P6645" s="3"/>
      <c r="Q6645" s="3"/>
    </row>
    <row r="6646" spans="1:17" x14ac:dyDescent="0.2">
      <c r="A6646" s="2">
        <v>2006</v>
      </c>
      <c r="B6646" s="1" t="s">
        <v>869</v>
      </c>
      <c r="C6646" s="2" t="s">
        <v>870</v>
      </c>
      <c r="D6646" s="2">
        <v>2546</v>
      </c>
      <c r="E6646" s="2">
        <v>47141</v>
      </c>
      <c r="F6646" s="2">
        <v>7074</v>
      </c>
      <c r="G6646" s="2">
        <v>29008</v>
      </c>
      <c r="H6646" s="2">
        <v>17297</v>
      </c>
      <c r="I6646" s="2">
        <v>606</v>
      </c>
      <c r="J6646" s="2"/>
      <c r="K6646" s="2">
        <v>266</v>
      </c>
      <c r="L6646" s="2">
        <v>5492</v>
      </c>
      <c r="M6646" s="2">
        <v>1494</v>
      </c>
      <c r="N6646" s="2">
        <v>3732</v>
      </c>
      <c r="O6646" s="2">
        <v>201010</v>
      </c>
      <c r="P6646" s="3"/>
      <c r="Q6646" s="3"/>
    </row>
    <row r="6647" spans="1:17" x14ac:dyDescent="0.2">
      <c r="A6647" s="5">
        <v>2007</v>
      </c>
      <c r="B6647" s="4" t="s">
        <v>869</v>
      </c>
      <c r="C6647" s="5" t="s">
        <v>870</v>
      </c>
      <c r="D6647" s="5">
        <v>2904</v>
      </c>
      <c r="E6647" s="5">
        <v>54575</v>
      </c>
      <c r="F6647" s="5">
        <v>8063</v>
      </c>
      <c r="G6647" s="5">
        <v>32308</v>
      </c>
      <c r="H6647" s="5">
        <v>21355</v>
      </c>
      <c r="I6647" s="5">
        <v>666</v>
      </c>
      <c r="J6647" s="5"/>
      <c r="K6647" s="5">
        <v>324</v>
      </c>
      <c r="L6647" s="5">
        <v>6384</v>
      </c>
      <c r="M6647" s="5">
        <v>1836</v>
      </c>
      <c r="N6647" s="5">
        <v>4224</v>
      </c>
      <c r="O6647" s="5">
        <v>201010</v>
      </c>
      <c r="P6647" s="3"/>
      <c r="Q6647" s="3"/>
    </row>
    <row r="6648" spans="1:17" x14ac:dyDescent="0.2">
      <c r="A6648" s="2">
        <v>2008</v>
      </c>
      <c r="B6648" s="1" t="s">
        <v>869</v>
      </c>
      <c r="C6648" s="2" t="s">
        <v>870</v>
      </c>
      <c r="D6648" s="2">
        <v>4362</v>
      </c>
      <c r="E6648" s="2">
        <v>56469</v>
      </c>
      <c r="F6648" s="2">
        <v>10453</v>
      </c>
      <c r="G6648" s="2">
        <v>39543</v>
      </c>
      <c r="H6648" s="2">
        <v>15917</v>
      </c>
      <c r="I6648" s="2">
        <v>689</v>
      </c>
      <c r="J6648" s="2"/>
      <c r="K6648" s="2">
        <v>364</v>
      </c>
      <c r="L6648" s="2">
        <v>6936</v>
      </c>
      <c r="M6648" s="2">
        <v>1883</v>
      </c>
      <c r="N6648" s="2">
        <v>4689</v>
      </c>
      <c r="O6648" s="2">
        <v>201010</v>
      </c>
      <c r="P6648" s="3"/>
      <c r="Q6648" s="3"/>
    </row>
    <row r="6649" spans="1:17" x14ac:dyDescent="0.2">
      <c r="A6649" s="5">
        <v>2009</v>
      </c>
      <c r="B6649" s="4" t="s">
        <v>869</v>
      </c>
      <c r="C6649" s="5" t="s">
        <v>870</v>
      </c>
      <c r="D6649" s="5">
        <v>4490</v>
      </c>
      <c r="E6649" s="5">
        <v>55762</v>
      </c>
      <c r="F6649" s="5">
        <v>9490</v>
      </c>
      <c r="G6649" s="5">
        <v>34374</v>
      </c>
      <c r="H6649" s="5">
        <v>20066</v>
      </c>
      <c r="I6649" s="5">
        <v>705</v>
      </c>
      <c r="J6649" s="5"/>
      <c r="K6649" s="5">
        <v>350</v>
      </c>
      <c r="L6649" s="5">
        <v>5760</v>
      </c>
      <c r="M6649" s="5">
        <v>1581</v>
      </c>
      <c r="N6649" s="5">
        <v>3829</v>
      </c>
      <c r="O6649" s="5">
        <v>201010</v>
      </c>
      <c r="P6649" s="3"/>
      <c r="Q6649" s="3"/>
    </row>
    <row r="6650" spans="1:17" x14ac:dyDescent="0.2">
      <c r="A6650" s="2">
        <v>2010</v>
      </c>
      <c r="B6650" s="1" t="s">
        <v>869</v>
      </c>
      <c r="C6650" s="2" t="s">
        <v>870</v>
      </c>
      <c r="D6650" s="2">
        <v>4158</v>
      </c>
      <c r="E6650" s="2">
        <v>58493</v>
      </c>
      <c r="F6650" s="2">
        <v>10173</v>
      </c>
      <c r="G6650" s="2">
        <v>35844</v>
      </c>
      <c r="H6650" s="2">
        <v>21385</v>
      </c>
      <c r="I6650" s="2">
        <v>750</v>
      </c>
      <c r="J6650" s="2">
        <v>78</v>
      </c>
      <c r="K6650" s="2">
        <v>338</v>
      </c>
      <c r="L6650" s="2">
        <v>6538</v>
      </c>
      <c r="M6650" s="2">
        <v>1827</v>
      </c>
      <c r="N6650" s="2">
        <v>4373</v>
      </c>
      <c r="O6650" s="2">
        <v>201010</v>
      </c>
      <c r="P6650" s="3"/>
      <c r="Q6650" s="3"/>
    </row>
    <row r="6651" spans="1:17" x14ac:dyDescent="0.2">
      <c r="A6651" s="5">
        <v>2011</v>
      </c>
      <c r="B6651" s="4" t="s">
        <v>869</v>
      </c>
      <c r="C6651" s="5" t="s">
        <v>870</v>
      </c>
      <c r="D6651" s="5">
        <v>5997</v>
      </c>
      <c r="E6651" s="5">
        <v>61452</v>
      </c>
      <c r="F6651" s="5">
        <v>9630</v>
      </c>
      <c r="G6651" s="5">
        <v>38274</v>
      </c>
      <c r="H6651" s="5">
        <v>21880</v>
      </c>
      <c r="I6651" s="5">
        <v>673</v>
      </c>
      <c r="J6651" s="5">
        <v>179</v>
      </c>
      <c r="K6651" s="5">
        <v>395</v>
      </c>
      <c r="L6651" s="5">
        <v>7605</v>
      </c>
      <c r="M6651" s="5">
        <v>2231</v>
      </c>
      <c r="N6651" s="5">
        <v>4979</v>
      </c>
      <c r="O6651" s="5">
        <v>201010</v>
      </c>
      <c r="P6651" s="3"/>
      <c r="Q6651" s="3"/>
    </row>
    <row r="6652" spans="1:17" x14ac:dyDescent="0.2">
      <c r="A6652" s="2">
        <v>2012</v>
      </c>
      <c r="B6652" s="1" t="s">
        <v>869</v>
      </c>
      <c r="C6652" s="2" t="s">
        <v>870</v>
      </c>
      <c r="D6652" s="2">
        <v>4854</v>
      </c>
      <c r="E6652" s="2">
        <v>89409</v>
      </c>
      <c r="F6652" s="2">
        <v>22718</v>
      </c>
      <c r="G6652" s="2">
        <v>62102</v>
      </c>
      <c r="H6652" s="2">
        <v>25914</v>
      </c>
      <c r="I6652" s="2">
        <v>893</v>
      </c>
      <c r="J6652" s="2">
        <v>80</v>
      </c>
      <c r="K6652" s="2">
        <v>360</v>
      </c>
      <c r="L6652" s="2">
        <v>6911</v>
      </c>
      <c r="M6652" s="2">
        <v>1711</v>
      </c>
      <c r="N6652" s="2">
        <v>5130</v>
      </c>
      <c r="O6652" s="2">
        <v>201010</v>
      </c>
      <c r="P6652" s="3"/>
      <c r="Q6652" s="3"/>
    </row>
    <row r="6653" spans="1:17" x14ac:dyDescent="0.2">
      <c r="A6653" s="5">
        <v>2013</v>
      </c>
      <c r="B6653" s="4" t="s">
        <v>869</v>
      </c>
      <c r="C6653" s="5" t="s">
        <v>870</v>
      </c>
      <c r="D6653" s="5">
        <v>4619</v>
      </c>
      <c r="E6653" s="5">
        <v>90594</v>
      </c>
      <c r="F6653" s="5">
        <v>19853</v>
      </c>
      <c r="G6653" s="5">
        <v>57264</v>
      </c>
      <c r="H6653" s="5">
        <v>31866</v>
      </c>
      <c r="I6653" s="5">
        <v>1056</v>
      </c>
      <c r="J6653" s="5">
        <v>89</v>
      </c>
      <c r="K6653" s="5">
        <v>388</v>
      </c>
      <c r="L6653" s="5">
        <v>8312</v>
      </c>
      <c r="M6653" s="5">
        <v>2238</v>
      </c>
      <c r="N6653" s="5">
        <v>5721</v>
      </c>
      <c r="O6653" s="5">
        <v>201010</v>
      </c>
      <c r="P6653" s="3"/>
      <c r="Q6653" s="3"/>
    </row>
    <row r="6654" spans="1:17" x14ac:dyDescent="0.2">
      <c r="A6654" s="2">
        <v>2014</v>
      </c>
      <c r="B6654" s="1" t="s">
        <v>869</v>
      </c>
      <c r="C6654" s="2" t="s">
        <v>870</v>
      </c>
      <c r="D6654" s="2">
        <v>5235</v>
      </c>
      <c r="E6654" s="2">
        <v>91289</v>
      </c>
      <c r="F6654" s="2">
        <v>19668</v>
      </c>
      <c r="G6654" s="2">
        <v>58585</v>
      </c>
      <c r="H6654" s="2">
        <v>31213</v>
      </c>
      <c r="I6654" s="2">
        <v>982</v>
      </c>
      <c r="J6654" s="2">
        <v>86</v>
      </c>
      <c r="K6654" s="2">
        <v>403</v>
      </c>
      <c r="L6654" s="2">
        <v>8887</v>
      </c>
      <c r="M6654" s="2">
        <v>2264</v>
      </c>
      <c r="N6654" s="2">
        <v>6220</v>
      </c>
      <c r="O6654" s="2">
        <v>201010</v>
      </c>
      <c r="P6654" s="3"/>
      <c r="Q6654" s="3"/>
    </row>
    <row r="6655" spans="1:17" x14ac:dyDescent="0.2">
      <c r="A6655" s="5">
        <v>2015</v>
      </c>
      <c r="B6655" s="4" t="s">
        <v>869</v>
      </c>
      <c r="C6655" s="5" t="s">
        <v>870</v>
      </c>
      <c r="D6655" s="5">
        <v>7075</v>
      </c>
      <c r="E6655" s="5">
        <v>87484</v>
      </c>
      <c r="F6655" s="5">
        <v>19499</v>
      </c>
      <c r="G6655" s="5">
        <v>58518</v>
      </c>
      <c r="H6655" s="5">
        <v>27358</v>
      </c>
      <c r="I6655" s="5">
        <v>972</v>
      </c>
      <c r="J6655" s="5">
        <v>121</v>
      </c>
      <c r="K6655" s="5">
        <v>360</v>
      </c>
      <c r="L6655" s="5">
        <v>6467</v>
      </c>
      <c r="M6655" s="5">
        <v>2111</v>
      </c>
      <c r="N6655" s="5">
        <v>7608</v>
      </c>
      <c r="O6655" s="5">
        <v>201010</v>
      </c>
      <c r="P6655" s="3"/>
      <c r="Q6655" s="3"/>
    </row>
    <row r="6656" spans="1:17" x14ac:dyDescent="0.2">
      <c r="A6656" s="2">
        <v>2016</v>
      </c>
      <c r="B6656" s="1" t="s">
        <v>869</v>
      </c>
      <c r="C6656" s="2" t="s">
        <v>870</v>
      </c>
      <c r="D6656" s="2">
        <v>7157</v>
      </c>
      <c r="E6656" s="2">
        <v>89706</v>
      </c>
      <c r="F6656" s="2">
        <v>23300</v>
      </c>
      <c r="G6656" s="2">
        <v>60241</v>
      </c>
      <c r="H6656" s="2">
        <v>27579</v>
      </c>
      <c r="I6656" s="2">
        <v>1055</v>
      </c>
      <c r="J6656" s="2">
        <v>122</v>
      </c>
      <c r="K6656" s="2">
        <v>371</v>
      </c>
      <c r="L6656" s="2">
        <v>7133</v>
      </c>
      <c r="M6656" s="2">
        <v>1697</v>
      </c>
      <c r="N6656" s="2">
        <v>5055</v>
      </c>
      <c r="O6656" s="2">
        <v>201010</v>
      </c>
      <c r="P6656" s="3"/>
      <c r="Q6656" s="3"/>
    </row>
    <row r="6657" spans="1:17" x14ac:dyDescent="0.2">
      <c r="A6657" s="5">
        <v>2017</v>
      </c>
      <c r="B6657" s="4" t="s">
        <v>869</v>
      </c>
      <c r="C6657" s="5" t="s">
        <v>870</v>
      </c>
      <c r="D6657" s="5">
        <v>8985</v>
      </c>
      <c r="E6657" s="5">
        <v>96920</v>
      </c>
      <c r="F6657" s="5">
        <v>27093</v>
      </c>
      <c r="G6657" s="5">
        <v>65368</v>
      </c>
      <c r="H6657" s="5">
        <v>29610</v>
      </c>
      <c r="I6657" s="5">
        <v>1053</v>
      </c>
      <c r="J6657" s="5">
        <v>108</v>
      </c>
      <c r="K6657" s="5">
        <v>368</v>
      </c>
      <c r="L6657" s="5">
        <v>7763</v>
      </c>
      <c r="M6657" s="5">
        <v>2843</v>
      </c>
      <c r="N6657" s="5">
        <v>4552</v>
      </c>
      <c r="O6657" s="5">
        <v>201010</v>
      </c>
      <c r="P6657" s="3"/>
      <c r="Q6657" s="3"/>
    </row>
    <row r="6658" spans="1:17" x14ac:dyDescent="0.2">
      <c r="A6658" s="2">
        <v>2018</v>
      </c>
      <c r="B6658" s="1" t="s">
        <v>869</v>
      </c>
      <c r="C6658" s="2" t="s">
        <v>870</v>
      </c>
      <c r="D6658" s="2">
        <v>6152</v>
      </c>
      <c r="E6658" s="2">
        <v>134211</v>
      </c>
      <c r="F6658" s="2">
        <v>44068</v>
      </c>
      <c r="G6658" s="2">
        <v>93492</v>
      </c>
      <c r="H6658" s="2">
        <v>38446</v>
      </c>
      <c r="I6658" s="2">
        <v>1111</v>
      </c>
      <c r="J6658" s="2">
        <v>119</v>
      </c>
      <c r="K6658" s="2">
        <v>385</v>
      </c>
      <c r="L6658" s="2">
        <v>8280</v>
      </c>
      <c r="M6658" s="2">
        <v>2626</v>
      </c>
      <c r="N6658" s="2">
        <v>5269</v>
      </c>
      <c r="O6658" s="2">
        <v>201010</v>
      </c>
      <c r="P6658" s="3"/>
      <c r="Q6658" s="3"/>
    </row>
    <row r="6659" spans="1:17" x14ac:dyDescent="0.2">
      <c r="A6659" s="5">
        <v>2019</v>
      </c>
      <c r="B6659" s="4" t="s">
        <v>869</v>
      </c>
      <c r="C6659" s="5" t="s">
        <v>870</v>
      </c>
      <c r="D6659" s="5">
        <v>7378</v>
      </c>
      <c r="E6659" s="5">
        <v>139716</v>
      </c>
      <c r="F6659" s="5">
        <v>43972</v>
      </c>
      <c r="G6659" s="5">
        <v>95390</v>
      </c>
      <c r="H6659" s="5">
        <v>41774</v>
      </c>
      <c r="I6659" s="5">
        <v>1611</v>
      </c>
      <c r="J6659" s="5"/>
      <c r="K6659" s="5">
        <v>411</v>
      </c>
      <c r="L6659" s="5">
        <v>8243</v>
      </c>
      <c r="M6659" s="5">
        <v>2295</v>
      </c>
      <c r="N6659" s="5">
        <v>5537</v>
      </c>
      <c r="O6659" s="5">
        <v>201010</v>
      </c>
      <c r="P6659" s="3"/>
      <c r="Q6659" s="3"/>
    </row>
    <row r="6660" spans="1:17" x14ac:dyDescent="0.2">
      <c r="A6660" s="2">
        <v>2006</v>
      </c>
      <c r="B6660" s="1" t="s">
        <v>871</v>
      </c>
      <c r="C6660" s="2" t="s">
        <v>872</v>
      </c>
      <c r="D6660" s="2">
        <v>986.42200000000003</v>
      </c>
      <c r="E6660" s="2">
        <v>2963.9180000000001</v>
      </c>
      <c r="F6660" s="2">
        <v>73.619</v>
      </c>
      <c r="G6660" s="2">
        <v>2343.2640000000001</v>
      </c>
      <c r="H6660" s="2">
        <v>582.81399999999996</v>
      </c>
      <c r="I6660" s="2">
        <v>89.539000000000001</v>
      </c>
      <c r="J6660" s="2"/>
      <c r="K6660" s="2">
        <v>15.917</v>
      </c>
      <c r="L6660" s="2">
        <v>721.81600000000003</v>
      </c>
      <c r="M6660" s="2">
        <v>251.33799999999999</v>
      </c>
      <c r="N6660" s="2">
        <v>454.56099999999998</v>
      </c>
      <c r="O6660" s="2">
        <v>451020</v>
      </c>
      <c r="P6660" s="3"/>
      <c r="Q6660" s="3"/>
    </row>
    <row r="6661" spans="1:17" x14ac:dyDescent="0.2">
      <c r="A6661" s="5">
        <v>2007</v>
      </c>
      <c r="B6661" s="4" t="s">
        <v>871</v>
      </c>
      <c r="C6661" s="5" t="s">
        <v>872</v>
      </c>
      <c r="D6661" s="5">
        <v>1096.83</v>
      </c>
      <c r="E6661" s="5">
        <v>4390.1170000000002</v>
      </c>
      <c r="F6661" s="5">
        <v>41.28</v>
      </c>
      <c r="G6661" s="5">
        <v>4852.8339999999998</v>
      </c>
      <c r="H6661" s="5">
        <v>-501.327</v>
      </c>
      <c r="I6661" s="5">
        <v>80.658000000000001</v>
      </c>
      <c r="J6661" s="5"/>
      <c r="K6661" s="5">
        <v>4.67</v>
      </c>
      <c r="L6661" s="5">
        <v>-1387.4179999999999</v>
      </c>
      <c r="M6661" s="5">
        <v>-315.99299999999999</v>
      </c>
      <c r="N6661" s="5">
        <v>-1076.095</v>
      </c>
      <c r="O6661" s="5">
        <v>451020</v>
      </c>
      <c r="P6661" s="3"/>
      <c r="Q6661" s="3"/>
    </row>
    <row r="6662" spans="1:17" x14ac:dyDescent="0.2">
      <c r="A6662" s="2">
        <v>2008</v>
      </c>
      <c r="B6662" s="1" t="s">
        <v>871</v>
      </c>
      <c r="C6662" s="2" t="s">
        <v>872</v>
      </c>
      <c r="D6662" s="2">
        <v>8264</v>
      </c>
      <c r="E6662" s="2">
        <v>34981</v>
      </c>
      <c r="F6662" s="2">
        <v>106</v>
      </c>
      <c r="G6662" s="2">
        <v>12704</v>
      </c>
      <c r="H6662" s="2">
        <v>22277</v>
      </c>
      <c r="I6662" s="2">
        <v>143</v>
      </c>
      <c r="J6662" s="2"/>
      <c r="K6662" s="2">
        <v>0</v>
      </c>
      <c r="L6662" s="2">
        <v>1336</v>
      </c>
      <c r="M6662" s="2">
        <v>532</v>
      </c>
      <c r="N6662" s="2">
        <v>804</v>
      </c>
      <c r="O6662" s="2">
        <v>451020</v>
      </c>
      <c r="P6662" s="3"/>
      <c r="Q6662" s="3"/>
    </row>
    <row r="6663" spans="1:17" x14ac:dyDescent="0.2">
      <c r="A6663" s="5">
        <v>2009</v>
      </c>
      <c r="B6663" s="4" t="s">
        <v>871</v>
      </c>
      <c r="C6663" s="5" t="s">
        <v>872</v>
      </c>
      <c r="D6663" s="5">
        <v>6978</v>
      </c>
      <c r="E6663" s="5">
        <v>32281</v>
      </c>
      <c r="F6663" s="5">
        <v>56</v>
      </c>
      <c r="G6663" s="5">
        <v>9088</v>
      </c>
      <c r="H6663" s="5">
        <v>23189</v>
      </c>
      <c r="I6663" s="5">
        <v>115</v>
      </c>
      <c r="J6663" s="5"/>
      <c r="K6663" s="5">
        <v>-1</v>
      </c>
      <c r="L6663" s="5">
        <v>4000</v>
      </c>
      <c r="M6663" s="5">
        <v>1648</v>
      </c>
      <c r="N6663" s="5">
        <v>2353</v>
      </c>
      <c r="O6663" s="5">
        <v>451020</v>
      </c>
      <c r="P6663" s="3"/>
      <c r="Q6663" s="3"/>
    </row>
    <row r="6664" spans="1:17" x14ac:dyDescent="0.2">
      <c r="A6664" s="2">
        <v>2010</v>
      </c>
      <c r="B6664" s="1" t="s">
        <v>871</v>
      </c>
      <c r="C6664" s="2" t="s">
        <v>872</v>
      </c>
      <c r="D6664" s="2">
        <v>6816</v>
      </c>
      <c r="E6664" s="2">
        <v>33408</v>
      </c>
      <c r="F6664" s="2">
        <v>44</v>
      </c>
      <c r="G6664" s="2">
        <v>8394</v>
      </c>
      <c r="H6664" s="2">
        <v>25011</v>
      </c>
      <c r="I6664" s="2">
        <v>72</v>
      </c>
      <c r="J6664" s="2"/>
      <c r="K6664" s="2">
        <v>-2</v>
      </c>
      <c r="L6664" s="2">
        <v>4638</v>
      </c>
      <c r="M6664" s="2">
        <v>1674</v>
      </c>
      <c r="N6664" s="2">
        <v>2966</v>
      </c>
      <c r="O6664" s="2">
        <v>451020</v>
      </c>
      <c r="P6664" s="3"/>
      <c r="Q6664" s="3"/>
    </row>
    <row r="6665" spans="1:17" x14ac:dyDescent="0.2">
      <c r="A6665" s="5">
        <v>2011</v>
      </c>
      <c r="B6665" s="4" t="s">
        <v>871</v>
      </c>
      <c r="C6665" s="5" t="s">
        <v>872</v>
      </c>
      <c r="D6665" s="5">
        <v>7186</v>
      </c>
      <c r="E6665" s="5">
        <v>34760</v>
      </c>
      <c r="F6665" s="5">
        <v>0</v>
      </c>
      <c r="G6665" s="5">
        <v>8323</v>
      </c>
      <c r="H6665" s="5">
        <v>26437</v>
      </c>
      <c r="I6665" s="5">
        <v>32</v>
      </c>
      <c r="J6665" s="5"/>
      <c r="K6665" s="5">
        <v>-4</v>
      </c>
      <c r="L6665" s="5">
        <v>5656</v>
      </c>
      <c r="M6665" s="5">
        <v>2010</v>
      </c>
      <c r="N6665" s="5">
        <v>3650</v>
      </c>
      <c r="O6665" s="5">
        <v>451020</v>
      </c>
      <c r="P6665" s="3"/>
      <c r="Q6665" s="3"/>
    </row>
    <row r="6666" spans="1:17" x14ac:dyDescent="0.2">
      <c r="A6666" s="2">
        <v>2012</v>
      </c>
      <c r="B6666" s="1" t="s">
        <v>871</v>
      </c>
      <c r="C6666" s="2" t="s">
        <v>872</v>
      </c>
      <c r="D6666" s="2">
        <v>8072</v>
      </c>
      <c r="E6666" s="2">
        <v>40013</v>
      </c>
      <c r="F6666" s="2">
        <v>0</v>
      </c>
      <c r="G6666" s="2">
        <v>12383</v>
      </c>
      <c r="H6666" s="2">
        <v>27630</v>
      </c>
      <c r="I6666" s="2"/>
      <c r="J6666" s="2"/>
      <c r="K6666" s="2">
        <v>-2</v>
      </c>
      <c r="L6666" s="2">
        <v>2207</v>
      </c>
      <c r="M6666" s="2">
        <v>65</v>
      </c>
      <c r="N6666" s="2">
        <v>2144</v>
      </c>
      <c r="O6666" s="2">
        <v>451020</v>
      </c>
      <c r="P6666" s="3"/>
      <c r="Q6666" s="3"/>
    </row>
    <row r="6667" spans="1:17" x14ac:dyDescent="0.2">
      <c r="A6667" s="5">
        <v>2013</v>
      </c>
      <c r="B6667" s="4" t="s">
        <v>871</v>
      </c>
      <c r="C6667" s="5" t="s">
        <v>872</v>
      </c>
      <c r="D6667" s="5">
        <v>5170</v>
      </c>
      <c r="E6667" s="5">
        <v>35956</v>
      </c>
      <c r="F6667" s="5">
        <v>0</v>
      </c>
      <c r="G6667" s="5">
        <v>9086</v>
      </c>
      <c r="H6667" s="5">
        <v>26870</v>
      </c>
      <c r="I6667" s="5"/>
      <c r="J6667" s="5"/>
      <c r="K6667" s="5">
        <v>0</v>
      </c>
      <c r="L6667" s="5">
        <v>7257</v>
      </c>
      <c r="M6667" s="5">
        <v>2277</v>
      </c>
      <c r="N6667" s="5">
        <v>4980</v>
      </c>
      <c r="O6667" s="5">
        <v>451020</v>
      </c>
      <c r="P6667" s="3"/>
      <c r="Q6667" s="3"/>
    </row>
    <row r="6668" spans="1:17" x14ac:dyDescent="0.2">
      <c r="A6668" s="2">
        <v>2014</v>
      </c>
      <c r="B6668" s="1" t="s">
        <v>871</v>
      </c>
      <c r="C6668" s="2" t="s">
        <v>872</v>
      </c>
      <c r="D6668" s="2">
        <v>6409</v>
      </c>
      <c r="E6668" s="2">
        <v>38569</v>
      </c>
      <c r="F6668" s="2">
        <v>0</v>
      </c>
      <c r="G6668" s="2">
        <v>11156</v>
      </c>
      <c r="H6668" s="2">
        <v>27413</v>
      </c>
      <c r="I6668" s="2"/>
      <c r="J6668" s="2"/>
      <c r="K6668" s="2">
        <v>0</v>
      </c>
      <c r="L6668" s="2">
        <v>7724</v>
      </c>
      <c r="M6668" s="2">
        <v>2286</v>
      </c>
      <c r="N6668" s="2">
        <v>5438</v>
      </c>
      <c r="O6668" s="2">
        <v>451020</v>
      </c>
      <c r="P6668" s="3"/>
      <c r="Q6668" s="3"/>
    </row>
    <row r="6669" spans="1:17" x14ac:dyDescent="0.2">
      <c r="A6669" s="5">
        <v>2015</v>
      </c>
      <c r="B6669" s="4" t="s">
        <v>871</v>
      </c>
      <c r="C6669" s="5" t="s">
        <v>872</v>
      </c>
      <c r="D6669" s="5">
        <v>8110</v>
      </c>
      <c r="E6669" s="5">
        <v>40236</v>
      </c>
      <c r="F6669" s="5">
        <v>0</v>
      </c>
      <c r="G6669" s="5">
        <v>10394</v>
      </c>
      <c r="H6669" s="5">
        <v>29842</v>
      </c>
      <c r="I6669" s="5"/>
      <c r="J6669" s="5"/>
      <c r="K6669" s="5">
        <v>0</v>
      </c>
      <c r="L6669" s="5">
        <v>8995</v>
      </c>
      <c r="M6669" s="5">
        <v>2667</v>
      </c>
      <c r="N6669" s="5">
        <v>6328</v>
      </c>
      <c r="O6669" s="5">
        <v>451020</v>
      </c>
      <c r="P6669" s="3"/>
      <c r="Q6669" s="3"/>
    </row>
    <row r="6670" spans="1:17" x14ac:dyDescent="0.2">
      <c r="A6670" s="2">
        <v>2016</v>
      </c>
      <c r="B6670" s="1" t="s">
        <v>871</v>
      </c>
      <c r="C6670" s="2" t="s">
        <v>872</v>
      </c>
      <c r="D6670" s="2">
        <v>10966</v>
      </c>
      <c r="E6670" s="2">
        <v>64035</v>
      </c>
      <c r="F6670" s="2">
        <v>15882</v>
      </c>
      <c r="G6670" s="2">
        <v>31123</v>
      </c>
      <c r="H6670" s="2">
        <v>32912</v>
      </c>
      <c r="I6670" s="2">
        <v>427</v>
      </c>
      <c r="J6670" s="2"/>
      <c r="K6670" s="2">
        <v>0</v>
      </c>
      <c r="L6670" s="2">
        <v>8012</v>
      </c>
      <c r="M6670" s="2">
        <v>2021</v>
      </c>
      <c r="N6670" s="2">
        <v>5991</v>
      </c>
      <c r="O6670" s="2">
        <v>451020</v>
      </c>
      <c r="P6670" s="3"/>
      <c r="Q6670" s="3"/>
    </row>
    <row r="6671" spans="1:17" x14ac:dyDescent="0.2">
      <c r="A6671" s="5">
        <v>2017</v>
      </c>
      <c r="B6671" s="4" t="s">
        <v>871</v>
      </c>
      <c r="C6671" s="5" t="s">
        <v>872</v>
      </c>
      <c r="D6671" s="5">
        <v>15575</v>
      </c>
      <c r="E6671" s="5">
        <v>67977</v>
      </c>
      <c r="F6671" s="5">
        <v>18367</v>
      </c>
      <c r="G6671" s="5">
        <v>35217</v>
      </c>
      <c r="H6671" s="5">
        <v>32760</v>
      </c>
      <c r="I6671" s="5">
        <v>563</v>
      </c>
      <c r="J6671" s="5"/>
      <c r="K6671" s="5">
        <v>0</v>
      </c>
      <c r="L6671" s="5">
        <v>11694</v>
      </c>
      <c r="M6671" s="5">
        <v>4995</v>
      </c>
      <c r="N6671" s="5">
        <v>6699</v>
      </c>
      <c r="O6671" s="5">
        <v>451020</v>
      </c>
      <c r="P6671" s="3"/>
      <c r="Q6671" s="3"/>
    </row>
    <row r="6672" spans="1:17" x14ac:dyDescent="0.2">
      <c r="A6672" s="2">
        <v>2018</v>
      </c>
      <c r="B6672" s="1" t="s">
        <v>871</v>
      </c>
      <c r="C6672" s="2" t="s">
        <v>872</v>
      </c>
      <c r="D6672" s="2">
        <v>14524</v>
      </c>
      <c r="E6672" s="2">
        <v>69225</v>
      </c>
      <c r="F6672" s="2">
        <v>16630</v>
      </c>
      <c r="G6672" s="2">
        <v>35219</v>
      </c>
      <c r="H6672" s="2">
        <v>34006</v>
      </c>
      <c r="I6672" s="2">
        <v>611</v>
      </c>
      <c r="J6672" s="2"/>
      <c r="K6672" s="2">
        <v>0</v>
      </c>
      <c r="L6672" s="2">
        <v>12806</v>
      </c>
      <c r="M6672" s="2">
        <v>2505</v>
      </c>
      <c r="N6672" s="2">
        <v>10301</v>
      </c>
      <c r="O6672" s="2">
        <v>451020</v>
      </c>
      <c r="P6672" s="3"/>
      <c r="Q6672" s="3"/>
    </row>
    <row r="6673" spans="1:17" x14ac:dyDescent="0.2">
      <c r="A6673" s="5">
        <v>2019</v>
      </c>
      <c r="B6673" s="4" t="s">
        <v>871</v>
      </c>
      <c r="C6673" s="5" t="s">
        <v>872</v>
      </c>
      <c r="D6673" s="5">
        <v>14927</v>
      </c>
      <c r="E6673" s="5">
        <v>72574</v>
      </c>
      <c r="F6673" s="5">
        <v>16729</v>
      </c>
      <c r="G6673" s="5">
        <v>37890</v>
      </c>
      <c r="H6673" s="5">
        <v>34684</v>
      </c>
      <c r="I6673" s="5">
        <v>533</v>
      </c>
      <c r="J6673" s="5"/>
      <c r="K6673" s="5">
        <v>0</v>
      </c>
      <c r="L6673" s="5">
        <v>14884</v>
      </c>
      <c r="M6673" s="5">
        <v>2804</v>
      </c>
      <c r="N6673" s="5">
        <v>12080</v>
      </c>
      <c r="O6673" s="5">
        <v>451020</v>
      </c>
      <c r="P6673" s="3"/>
      <c r="Q6673" s="3"/>
    </row>
    <row r="6674" spans="1:17" x14ac:dyDescent="0.2">
      <c r="A6674" s="2">
        <v>2004</v>
      </c>
      <c r="B6674" s="1" t="s">
        <v>873</v>
      </c>
      <c r="C6674" s="2" t="s">
        <v>874</v>
      </c>
      <c r="D6674" s="2">
        <v>351.94799999999998</v>
      </c>
      <c r="E6674" s="2">
        <v>1170.192</v>
      </c>
      <c r="F6674" s="2">
        <v>58.5</v>
      </c>
      <c r="G6674" s="2">
        <v>556.47799999999995</v>
      </c>
      <c r="H6674" s="2">
        <v>613.71400000000006</v>
      </c>
      <c r="I6674" s="2">
        <v>4.6680000000000001</v>
      </c>
      <c r="J6674" s="2">
        <v>5.97</v>
      </c>
      <c r="K6674" s="2">
        <v>0</v>
      </c>
      <c r="L6674" s="2">
        <v>257.303</v>
      </c>
      <c r="M6674" s="2">
        <v>90.06</v>
      </c>
      <c r="N6674" s="2">
        <v>167.24299999999999</v>
      </c>
      <c r="O6674" s="2">
        <v>351010</v>
      </c>
      <c r="P6674" s="3"/>
      <c r="Q6674" s="3"/>
    </row>
    <row r="6675" spans="1:17" x14ac:dyDescent="0.2">
      <c r="A6675" s="5">
        <v>2005</v>
      </c>
      <c r="B6675" s="4" t="s">
        <v>873</v>
      </c>
      <c r="C6675" s="5" t="s">
        <v>874</v>
      </c>
      <c r="D6675" s="5">
        <v>378.44200000000001</v>
      </c>
      <c r="E6675" s="5">
        <v>1317.402</v>
      </c>
      <c r="F6675" s="5">
        <v>60.006999999999998</v>
      </c>
      <c r="G6675" s="5">
        <v>658.375</v>
      </c>
      <c r="H6675" s="5">
        <v>659.02700000000004</v>
      </c>
      <c r="I6675" s="5">
        <v>4.6980000000000004</v>
      </c>
      <c r="J6675" s="5">
        <v>8.048</v>
      </c>
      <c r="K6675" s="5">
        <v>0</v>
      </c>
      <c r="L6675" s="5">
        <v>308.32600000000002</v>
      </c>
      <c r="M6675" s="5">
        <v>101.75</v>
      </c>
      <c r="N6675" s="5">
        <v>206.57599999999999</v>
      </c>
      <c r="O6675" s="5">
        <v>351010</v>
      </c>
      <c r="P6675" s="3"/>
      <c r="Q6675" s="3"/>
    </row>
    <row r="6676" spans="1:17" x14ac:dyDescent="0.2">
      <c r="A6676" s="2">
        <v>2006</v>
      </c>
      <c r="B6676" s="1" t="s">
        <v>873</v>
      </c>
      <c r="C6676" s="2" t="s">
        <v>874</v>
      </c>
      <c r="D6676" s="2">
        <v>366.10700000000003</v>
      </c>
      <c r="E6676" s="2">
        <v>1511.751</v>
      </c>
      <c r="F6676" s="2">
        <v>57.31</v>
      </c>
      <c r="G6676" s="2">
        <v>714.49800000000005</v>
      </c>
      <c r="H6676" s="2">
        <v>797.25300000000004</v>
      </c>
      <c r="I6676" s="2">
        <v>4.6479999999999997</v>
      </c>
      <c r="J6676" s="2">
        <v>13.974</v>
      </c>
      <c r="K6676" s="2">
        <v>0</v>
      </c>
      <c r="L6676" s="2">
        <v>318.68200000000002</v>
      </c>
      <c r="M6676" s="2">
        <v>75.12</v>
      </c>
      <c r="N6676" s="2">
        <v>245.09100000000001</v>
      </c>
      <c r="O6676" s="2">
        <v>351010</v>
      </c>
      <c r="P6676" s="3"/>
      <c r="Q6676" s="3"/>
    </row>
    <row r="6677" spans="1:17" x14ac:dyDescent="0.2">
      <c r="A6677" s="5">
        <v>2007</v>
      </c>
      <c r="B6677" s="4" t="s">
        <v>873</v>
      </c>
      <c r="C6677" s="5" t="s">
        <v>874</v>
      </c>
      <c r="D6677" s="5">
        <v>263.24599999999998</v>
      </c>
      <c r="E6677" s="5">
        <v>1684.375</v>
      </c>
      <c r="F6677" s="5">
        <v>49.356000000000002</v>
      </c>
      <c r="G6677" s="5">
        <v>862.92</v>
      </c>
      <c r="H6677" s="5">
        <v>821.45500000000004</v>
      </c>
      <c r="I6677" s="5">
        <v>4.7910000000000004</v>
      </c>
      <c r="J6677" s="5">
        <v>12.164999999999999</v>
      </c>
      <c r="K6677" s="5">
        <v>0</v>
      </c>
      <c r="L6677" s="5">
        <v>342.53899999999999</v>
      </c>
      <c r="M6677" s="5">
        <v>103.083</v>
      </c>
      <c r="N6677" s="5">
        <v>239.45599999999999</v>
      </c>
      <c r="O6677" s="5">
        <v>351010</v>
      </c>
      <c r="P6677" s="3"/>
      <c r="Q6677" s="3"/>
    </row>
    <row r="6678" spans="1:17" x14ac:dyDescent="0.2">
      <c r="A6678" s="2">
        <v>2008</v>
      </c>
      <c r="B6678" s="1" t="s">
        <v>873</v>
      </c>
      <c r="C6678" s="2" t="s">
        <v>874</v>
      </c>
      <c r="D6678" s="2">
        <v>397.30599999999998</v>
      </c>
      <c r="E6678" s="2">
        <v>1975.5119999999999</v>
      </c>
      <c r="F6678" s="2">
        <v>40.386000000000003</v>
      </c>
      <c r="G6678" s="2">
        <v>948.327</v>
      </c>
      <c r="H6678" s="2">
        <v>1027.1849999999999</v>
      </c>
      <c r="I6678" s="2">
        <v>4.8789999999999996</v>
      </c>
      <c r="J6678" s="2">
        <v>11.497999999999999</v>
      </c>
      <c r="K6678" s="2">
        <v>0</v>
      </c>
      <c r="L6678" s="2">
        <v>426.02300000000002</v>
      </c>
      <c r="M6678" s="2">
        <v>130.767</v>
      </c>
      <c r="N6678" s="2">
        <v>279.48399999999998</v>
      </c>
      <c r="O6678" s="2">
        <v>351010</v>
      </c>
      <c r="P6678" s="3"/>
      <c r="Q6678" s="3"/>
    </row>
    <row r="6679" spans="1:17" x14ac:dyDescent="0.2">
      <c r="A6679" s="5">
        <v>2009</v>
      </c>
      <c r="B6679" s="4" t="s">
        <v>873</v>
      </c>
      <c r="C6679" s="5" t="s">
        <v>874</v>
      </c>
      <c r="D6679" s="5">
        <v>553.529</v>
      </c>
      <c r="E6679" s="5">
        <v>2308.248</v>
      </c>
      <c r="F6679" s="5">
        <v>32.399000000000001</v>
      </c>
      <c r="G6679" s="5">
        <v>996.46500000000003</v>
      </c>
      <c r="H6679" s="5">
        <v>1311.7829999999999</v>
      </c>
      <c r="I6679" s="5">
        <v>4.0970000000000004</v>
      </c>
      <c r="J6679" s="5">
        <v>4.5940000000000003</v>
      </c>
      <c r="K6679" s="5">
        <v>0</v>
      </c>
      <c r="L6679" s="5">
        <v>474.64299999999997</v>
      </c>
      <c r="M6679" s="5">
        <v>143.167</v>
      </c>
      <c r="N6679" s="5">
        <v>319.02199999999999</v>
      </c>
      <c r="O6679" s="5">
        <v>351010</v>
      </c>
      <c r="P6679" s="3"/>
      <c r="Q6679" s="3"/>
    </row>
    <row r="6680" spans="1:17" x14ac:dyDescent="0.2">
      <c r="A6680" s="2">
        <v>2010</v>
      </c>
      <c r="B6680" s="1" t="s">
        <v>873</v>
      </c>
      <c r="C6680" s="2" t="s">
        <v>874</v>
      </c>
      <c r="D6680" s="2">
        <v>520.221</v>
      </c>
      <c r="E6680" s="2">
        <v>2323.9520000000002</v>
      </c>
      <c r="F6680" s="2">
        <v>23.393999999999998</v>
      </c>
      <c r="G6680" s="2">
        <v>1048.585</v>
      </c>
      <c r="H6680" s="2">
        <v>1275.367</v>
      </c>
      <c r="I6680" s="2">
        <v>4.1079999999999997</v>
      </c>
      <c r="J6680" s="2">
        <v>2.831</v>
      </c>
      <c r="K6680" s="2">
        <v>0</v>
      </c>
      <c r="L6680" s="2">
        <v>532.92499999999995</v>
      </c>
      <c r="M6680" s="2">
        <v>165.44399999999999</v>
      </c>
      <c r="N6680" s="2">
        <v>360.42200000000003</v>
      </c>
      <c r="O6680" s="2">
        <v>351010</v>
      </c>
      <c r="P6680" s="3"/>
      <c r="Q6680" s="3"/>
    </row>
    <row r="6681" spans="1:17" x14ac:dyDescent="0.2">
      <c r="A6681" s="5">
        <v>2011</v>
      </c>
      <c r="B6681" s="4" t="s">
        <v>873</v>
      </c>
      <c r="C6681" s="5" t="s">
        <v>874</v>
      </c>
      <c r="D6681" s="5">
        <v>583.66200000000003</v>
      </c>
      <c r="E6681" s="5">
        <v>2498.761</v>
      </c>
      <c r="F6681" s="5">
        <v>16.126000000000001</v>
      </c>
      <c r="G6681" s="5">
        <v>1254.8699999999999</v>
      </c>
      <c r="H6681" s="5">
        <v>1243.8910000000001</v>
      </c>
      <c r="I6681" s="5">
        <v>2.5990000000000002</v>
      </c>
      <c r="J6681" s="5">
        <v>2.8580000000000001</v>
      </c>
      <c r="K6681" s="5">
        <v>0</v>
      </c>
      <c r="L6681" s="5">
        <v>588.71</v>
      </c>
      <c r="M6681" s="5">
        <v>180.084</v>
      </c>
      <c r="N6681" s="5">
        <v>398.93299999999999</v>
      </c>
      <c r="O6681" s="5">
        <v>351010</v>
      </c>
      <c r="P6681" s="3"/>
      <c r="Q6681" s="3"/>
    </row>
    <row r="6682" spans="1:17" x14ac:dyDescent="0.2">
      <c r="A6682" s="2">
        <v>2012</v>
      </c>
      <c r="B6682" s="1" t="s">
        <v>873</v>
      </c>
      <c r="C6682" s="2" t="s">
        <v>874</v>
      </c>
      <c r="D6682" s="2">
        <v>754.279</v>
      </c>
      <c r="E6682" s="2">
        <v>2878.7260000000001</v>
      </c>
      <c r="F6682" s="2">
        <v>6.25</v>
      </c>
      <c r="G6682" s="2">
        <v>1368.95</v>
      </c>
      <c r="H6682" s="2">
        <v>1509.7760000000001</v>
      </c>
      <c r="I6682" s="2">
        <v>3.419</v>
      </c>
      <c r="J6682" s="2">
        <v>5.2690000000000001</v>
      </c>
      <c r="K6682" s="2">
        <v>0</v>
      </c>
      <c r="L6682" s="2">
        <v>595.92399999999998</v>
      </c>
      <c r="M6682" s="2">
        <v>168.875</v>
      </c>
      <c r="N6682" s="2">
        <v>427.04899999999998</v>
      </c>
      <c r="O6682" s="2">
        <v>351010</v>
      </c>
      <c r="P6682" s="3"/>
      <c r="Q6682" s="3"/>
    </row>
    <row r="6683" spans="1:17" x14ac:dyDescent="0.2">
      <c r="A6683" s="5">
        <v>2013</v>
      </c>
      <c r="B6683" s="4" t="s">
        <v>873</v>
      </c>
      <c r="C6683" s="5" t="s">
        <v>874</v>
      </c>
      <c r="D6683" s="5">
        <v>1180.5609999999999</v>
      </c>
      <c r="E6683" s="5">
        <v>3468.4740000000002</v>
      </c>
      <c r="F6683" s="5">
        <v>506.25</v>
      </c>
      <c r="G6683" s="5">
        <v>1754.627</v>
      </c>
      <c r="H6683" s="5">
        <v>1713.847</v>
      </c>
      <c r="I6683" s="5">
        <v>4.1289999999999996</v>
      </c>
      <c r="J6683" s="5">
        <v>7.3220000000000001</v>
      </c>
      <c r="K6683" s="5">
        <v>0</v>
      </c>
      <c r="L6683" s="5">
        <v>612.08299999999997</v>
      </c>
      <c r="M6683" s="5">
        <v>173.83500000000001</v>
      </c>
      <c r="N6683" s="5">
        <v>438.24799999999999</v>
      </c>
      <c r="O6683" s="5">
        <v>351010</v>
      </c>
      <c r="P6683" s="3"/>
      <c r="Q6683" s="3"/>
    </row>
    <row r="6684" spans="1:17" x14ac:dyDescent="0.2">
      <c r="A6684" s="2">
        <v>2014</v>
      </c>
      <c r="B6684" s="1" t="s">
        <v>873</v>
      </c>
      <c r="C6684" s="2" t="s">
        <v>874</v>
      </c>
      <c r="D6684" s="2">
        <v>915.45100000000002</v>
      </c>
      <c r="E6684" s="2">
        <v>3357.29</v>
      </c>
      <c r="F6684" s="2">
        <v>437.5</v>
      </c>
      <c r="G6684" s="2">
        <v>1740.87</v>
      </c>
      <c r="H6684" s="2">
        <v>1616.42</v>
      </c>
      <c r="I6684" s="2">
        <v>7.1589999999999998</v>
      </c>
      <c r="J6684" s="2">
        <v>10.513999999999999</v>
      </c>
      <c r="K6684" s="2">
        <v>0</v>
      </c>
      <c r="L6684" s="2">
        <v>574.51</v>
      </c>
      <c r="M6684" s="2">
        <v>170.80699999999999</v>
      </c>
      <c r="N6684" s="2">
        <v>403.70299999999997</v>
      </c>
      <c r="O6684" s="2">
        <v>351010</v>
      </c>
      <c r="P6684" s="3"/>
      <c r="Q6684" s="3"/>
    </row>
    <row r="6685" spans="1:17" x14ac:dyDescent="0.2">
      <c r="A6685" s="5">
        <v>2015</v>
      </c>
      <c r="B6685" s="4" t="s">
        <v>873</v>
      </c>
      <c r="C6685" s="5" t="s">
        <v>874</v>
      </c>
      <c r="D6685" s="5">
        <v>845.46799999999996</v>
      </c>
      <c r="E6685" s="5">
        <v>3600.748</v>
      </c>
      <c r="F6685" s="5">
        <v>387.5</v>
      </c>
      <c r="G6685" s="5">
        <v>1874.404</v>
      </c>
      <c r="H6685" s="5">
        <v>1711.6</v>
      </c>
      <c r="I6685" s="5">
        <v>7.9349999999999996</v>
      </c>
      <c r="J6685" s="5">
        <v>13.63</v>
      </c>
      <c r="K6685" s="5">
        <v>0.53300000000000003</v>
      </c>
      <c r="L6685" s="5">
        <v>554.66200000000003</v>
      </c>
      <c r="M6685" s="5">
        <v>142.64400000000001</v>
      </c>
      <c r="N6685" s="5">
        <v>411.48500000000001</v>
      </c>
      <c r="O6685" s="5">
        <v>351010</v>
      </c>
      <c r="P6685" s="3"/>
      <c r="Q6685" s="3"/>
    </row>
    <row r="6686" spans="1:17" x14ac:dyDescent="0.2">
      <c r="A6686" s="2">
        <v>2016</v>
      </c>
      <c r="B6686" s="1" t="s">
        <v>873</v>
      </c>
      <c r="C6686" s="2" t="s">
        <v>874</v>
      </c>
      <c r="D6686" s="2">
        <v>938.8</v>
      </c>
      <c r="E6686" s="2">
        <v>3816</v>
      </c>
      <c r="F6686" s="2">
        <v>337.5</v>
      </c>
      <c r="G6686" s="2">
        <v>2061.5</v>
      </c>
      <c r="H6686" s="2">
        <v>1740.5</v>
      </c>
      <c r="I6686" s="2">
        <v>11.8</v>
      </c>
      <c r="J6686" s="2">
        <v>17.399999999999999</v>
      </c>
      <c r="K6686" s="2">
        <v>0.4</v>
      </c>
      <c r="L6686" s="2">
        <v>556.4</v>
      </c>
      <c r="M6686" s="2">
        <v>153.69999999999999</v>
      </c>
      <c r="N6686" s="2">
        <v>402.3</v>
      </c>
      <c r="O6686" s="2">
        <v>351010</v>
      </c>
      <c r="P6686" s="3"/>
      <c r="Q6686" s="3"/>
    </row>
    <row r="6687" spans="1:17" x14ac:dyDescent="0.2">
      <c r="A6687" s="5">
        <v>2017</v>
      </c>
      <c r="B6687" s="4" t="s">
        <v>873</v>
      </c>
      <c r="C6687" s="5" t="s">
        <v>874</v>
      </c>
      <c r="D6687" s="5">
        <v>716.2</v>
      </c>
      <c r="E6687" s="5">
        <v>3179.4</v>
      </c>
      <c r="F6687" s="5">
        <v>0</v>
      </c>
      <c r="G6687" s="5">
        <v>1680.1</v>
      </c>
      <c r="H6687" s="5">
        <v>1495</v>
      </c>
      <c r="I6687" s="5">
        <v>10.7</v>
      </c>
      <c r="J6687" s="5">
        <v>13.6</v>
      </c>
      <c r="K6687" s="5">
        <v>0.7</v>
      </c>
      <c r="L6687" s="5">
        <v>344.8</v>
      </c>
      <c r="M6687" s="5">
        <v>87.7</v>
      </c>
      <c r="N6687" s="5">
        <v>249.6</v>
      </c>
      <c r="O6687" s="5">
        <v>351010</v>
      </c>
      <c r="P6687" s="3"/>
      <c r="Q6687" s="3"/>
    </row>
    <row r="6688" spans="1:17" x14ac:dyDescent="0.2">
      <c r="A6688" s="2">
        <v>2018</v>
      </c>
      <c r="B6688" s="1" t="s">
        <v>873</v>
      </c>
      <c r="C6688" s="2" t="s">
        <v>874</v>
      </c>
      <c r="D6688" s="2">
        <v>544.20000000000005</v>
      </c>
      <c r="E6688" s="2">
        <v>3252.7</v>
      </c>
      <c r="F6688" s="2">
        <v>0</v>
      </c>
      <c r="G6688" s="2">
        <v>1664</v>
      </c>
      <c r="H6688" s="2">
        <v>1584.4</v>
      </c>
      <c r="I6688" s="2">
        <v>6.8</v>
      </c>
      <c r="J6688" s="2">
        <v>17.3</v>
      </c>
      <c r="K6688" s="2">
        <v>0.4</v>
      </c>
      <c r="L6688" s="2">
        <v>452.1</v>
      </c>
      <c r="M6688" s="2">
        <v>301.8</v>
      </c>
      <c r="N6688" s="2">
        <v>149.9</v>
      </c>
      <c r="O6688" s="2">
        <v>351010</v>
      </c>
      <c r="P6688" s="3"/>
      <c r="Q6688" s="3"/>
    </row>
    <row r="6689" spans="1:17" x14ac:dyDescent="0.2">
      <c r="A6689" s="5">
        <v>2019</v>
      </c>
      <c r="B6689" s="4" t="s">
        <v>873</v>
      </c>
      <c r="C6689" s="5" t="s">
        <v>874</v>
      </c>
      <c r="D6689" s="5">
        <v>535.6</v>
      </c>
      <c r="E6689" s="5">
        <v>4101.7</v>
      </c>
      <c r="F6689" s="5">
        <v>0</v>
      </c>
      <c r="G6689" s="5">
        <v>2324.1</v>
      </c>
      <c r="H6689" s="5">
        <v>1768.3</v>
      </c>
      <c r="I6689" s="5">
        <v>8.8000000000000007</v>
      </c>
      <c r="J6689" s="5">
        <v>15.1</v>
      </c>
      <c r="K6689" s="5">
        <v>0.3</v>
      </c>
      <c r="L6689" s="5">
        <v>420.8</v>
      </c>
      <c r="M6689" s="5">
        <v>128.6</v>
      </c>
      <c r="N6689" s="5">
        <v>291.89999999999998</v>
      </c>
      <c r="O6689" s="5">
        <v>351010</v>
      </c>
      <c r="P6689" s="3"/>
      <c r="Q6689" s="3"/>
    </row>
    <row r="6690" spans="1:17" x14ac:dyDescent="0.2">
      <c r="A6690" s="2">
        <v>2004</v>
      </c>
      <c r="B6690" s="1" t="s">
        <v>875</v>
      </c>
      <c r="C6690" s="2" t="s">
        <v>876</v>
      </c>
      <c r="D6690" s="2">
        <v>485.50700000000001</v>
      </c>
      <c r="E6690" s="2">
        <v>5004.2780000000002</v>
      </c>
      <c r="F6690" s="2">
        <v>957.87099999999998</v>
      </c>
      <c r="G6690" s="2">
        <v>2464.9839999999999</v>
      </c>
      <c r="H6690" s="2">
        <v>2539.2939999999999</v>
      </c>
      <c r="I6690" s="2">
        <v>76.087000000000003</v>
      </c>
      <c r="J6690" s="2">
        <v>7.1509999999999998</v>
      </c>
      <c r="K6690" s="2"/>
      <c r="L6690" s="2">
        <v>712.12</v>
      </c>
      <c r="M6690" s="2">
        <v>237.41800000000001</v>
      </c>
      <c r="N6690" s="2">
        <v>474.702</v>
      </c>
      <c r="O6690" s="2">
        <v>252030</v>
      </c>
      <c r="P6690" s="3"/>
      <c r="Q6690" s="3"/>
    </row>
    <row r="6691" spans="1:17" x14ac:dyDescent="0.2">
      <c r="A6691" s="5">
        <v>2005</v>
      </c>
      <c r="B6691" s="4" t="s">
        <v>875</v>
      </c>
      <c r="C6691" s="5" t="s">
        <v>876</v>
      </c>
      <c r="D6691" s="5">
        <v>296.55700000000002</v>
      </c>
      <c r="E6691" s="5">
        <v>5171.0709999999999</v>
      </c>
      <c r="F6691" s="5">
        <v>681.68399999999997</v>
      </c>
      <c r="G6691" s="5">
        <v>2339.5320000000002</v>
      </c>
      <c r="H6691" s="5">
        <v>2831.5390000000002</v>
      </c>
      <c r="I6691" s="5">
        <v>70.641000000000005</v>
      </c>
      <c r="J6691" s="5">
        <v>8.2170000000000005</v>
      </c>
      <c r="K6691" s="5"/>
      <c r="L6691" s="5">
        <v>770.81299999999999</v>
      </c>
      <c r="M6691" s="5">
        <v>252.27799999999999</v>
      </c>
      <c r="N6691" s="5">
        <v>506.702</v>
      </c>
      <c r="O6691" s="5">
        <v>252030</v>
      </c>
      <c r="P6691" s="3"/>
      <c r="Q6691" s="3"/>
    </row>
    <row r="6692" spans="1:17" x14ac:dyDescent="0.2">
      <c r="A6692" s="2">
        <v>2006</v>
      </c>
      <c r="B6692" s="1" t="s">
        <v>875</v>
      </c>
      <c r="C6692" s="2" t="s">
        <v>876</v>
      </c>
      <c r="D6692" s="2">
        <v>343.22399999999999</v>
      </c>
      <c r="E6692" s="2">
        <v>5465.6930000000002</v>
      </c>
      <c r="F6692" s="2">
        <v>704.23500000000001</v>
      </c>
      <c r="G6692" s="2">
        <v>2195.1280000000002</v>
      </c>
      <c r="H6692" s="2">
        <v>3265.172</v>
      </c>
      <c r="I6692" s="2">
        <v>57.259</v>
      </c>
      <c r="J6692" s="2">
        <v>5.9939999999999998</v>
      </c>
      <c r="K6692" s="2"/>
      <c r="L6692" s="2">
        <v>777.23800000000006</v>
      </c>
      <c r="M6692" s="2">
        <v>242.18700000000001</v>
      </c>
      <c r="N6692" s="2">
        <v>533.51599999999996</v>
      </c>
      <c r="O6692" s="2">
        <v>252030</v>
      </c>
      <c r="P6692" s="3"/>
      <c r="Q6692" s="3"/>
    </row>
    <row r="6693" spans="1:17" x14ac:dyDescent="0.2">
      <c r="A6693" s="5">
        <v>2007</v>
      </c>
      <c r="B6693" s="4" t="s">
        <v>875</v>
      </c>
      <c r="C6693" s="5" t="s">
        <v>876</v>
      </c>
      <c r="D6693" s="5">
        <v>321.863</v>
      </c>
      <c r="E6693" s="5">
        <v>6446.6850000000004</v>
      </c>
      <c r="F6693" s="5">
        <v>1148.6130000000001</v>
      </c>
      <c r="G6693" s="5">
        <v>2868.13</v>
      </c>
      <c r="H6693" s="5">
        <v>3576.8290000000002</v>
      </c>
      <c r="I6693" s="5">
        <v>72.122</v>
      </c>
      <c r="J6693" s="5">
        <v>9.31</v>
      </c>
      <c r="K6693" s="5"/>
      <c r="L6693" s="5">
        <v>905.57</v>
      </c>
      <c r="M6693" s="5">
        <v>292.32400000000001</v>
      </c>
      <c r="N6693" s="5">
        <v>591.62099999999998</v>
      </c>
      <c r="O6693" s="5">
        <v>252030</v>
      </c>
      <c r="P6693" s="3"/>
      <c r="Q6693" s="3"/>
    </row>
    <row r="6694" spans="1:17" x14ac:dyDescent="0.2">
      <c r="A6694" s="2">
        <v>2008</v>
      </c>
      <c r="B6694" s="1" t="s">
        <v>875</v>
      </c>
      <c r="C6694" s="2" t="s">
        <v>876</v>
      </c>
      <c r="D6694" s="2">
        <v>381.84399999999999</v>
      </c>
      <c r="E6694" s="2">
        <v>6433.8680000000004</v>
      </c>
      <c r="F6694" s="2">
        <v>1144.8679999999999</v>
      </c>
      <c r="G6694" s="2">
        <v>2876.623</v>
      </c>
      <c r="H6694" s="2">
        <v>3555.8919999999998</v>
      </c>
      <c r="I6694" s="2">
        <v>94.05</v>
      </c>
      <c r="J6694" s="2">
        <v>6.1150000000000002</v>
      </c>
      <c r="K6694" s="2"/>
      <c r="L6694" s="2">
        <v>847.95699999999999</v>
      </c>
      <c r="M6694" s="2">
        <v>245.209</v>
      </c>
      <c r="N6694" s="2">
        <v>602.74800000000005</v>
      </c>
      <c r="O6694" s="2">
        <v>252030</v>
      </c>
      <c r="P6694" s="3"/>
      <c r="Q6694" s="3"/>
    </row>
    <row r="6695" spans="1:17" x14ac:dyDescent="0.2">
      <c r="A6695" s="5">
        <v>2009</v>
      </c>
      <c r="B6695" s="4" t="s">
        <v>875</v>
      </c>
      <c r="C6695" s="5" t="s">
        <v>876</v>
      </c>
      <c r="D6695" s="5">
        <v>731.54899999999998</v>
      </c>
      <c r="E6695" s="5">
        <v>6470.6570000000002</v>
      </c>
      <c r="F6695" s="5">
        <v>1141.673</v>
      </c>
      <c r="G6695" s="5">
        <v>2657.3719999999998</v>
      </c>
      <c r="H6695" s="5">
        <v>3815.1509999999998</v>
      </c>
      <c r="I6695" s="5">
        <v>85.902000000000001</v>
      </c>
      <c r="J6695" s="5">
        <v>2.23</v>
      </c>
      <c r="K6695" s="5">
        <v>-2.8130000000000002</v>
      </c>
      <c r="L6695" s="5">
        <v>654.673</v>
      </c>
      <c r="M6695" s="5">
        <v>196.215</v>
      </c>
      <c r="N6695" s="5">
        <v>461.27100000000002</v>
      </c>
      <c r="O6695" s="5">
        <v>252030</v>
      </c>
      <c r="P6695" s="3"/>
      <c r="Q6695" s="3"/>
    </row>
    <row r="6696" spans="1:17" x14ac:dyDescent="0.2">
      <c r="A6696" s="2">
        <v>2010</v>
      </c>
      <c r="B6696" s="1" t="s">
        <v>875</v>
      </c>
      <c r="C6696" s="2" t="s">
        <v>876</v>
      </c>
      <c r="D6696" s="2">
        <v>792.23900000000003</v>
      </c>
      <c r="E6696" s="2">
        <v>6457.5559999999996</v>
      </c>
      <c r="F6696" s="2">
        <v>938.61900000000003</v>
      </c>
      <c r="G6696" s="2">
        <v>2596.2370000000001</v>
      </c>
      <c r="H6696" s="2">
        <v>3861.2190000000001</v>
      </c>
      <c r="I6696" s="2">
        <v>77.738</v>
      </c>
      <c r="J6696" s="2">
        <v>2.3359999999999999</v>
      </c>
      <c r="K6696" s="2">
        <v>2.15</v>
      </c>
      <c r="L6696" s="2">
        <v>750.21199999999999</v>
      </c>
      <c r="M6696" s="2">
        <v>176.7</v>
      </c>
      <c r="N6696" s="2">
        <v>571.36199999999997</v>
      </c>
      <c r="O6696" s="2">
        <v>252030</v>
      </c>
      <c r="P6696" s="3"/>
      <c r="Q6696" s="3"/>
    </row>
    <row r="6697" spans="1:17" x14ac:dyDescent="0.2">
      <c r="A6697" s="5">
        <v>2011</v>
      </c>
      <c r="B6697" s="4" t="s">
        <v>875</v>
      </c>
      <c r="C6697" s="5" t="s">
        <v>876</v>
      </c>
      <c r="D6697" s="5">
        <v>341.22800000000001</v>
      </c>
      <c r="E6697" s="5">
        <v>9313.1260000000002</v>
      </c>
      <c r="F6697" s="5">
        <v>1834.5250000000001</v>
      </c>
      <c r="G6697" s="5">
        <v>4787.951</v>
      </c>
      <c r="H6697" s="5">
        <v>4525.991</v>
      </c>
      <c r="I6697" s="5">
        <v>77.578000000000003</v>
      </c>
      <c r="J6697" s="5">
        <v>4.7779999999999996</v>
      </c>
      <c r="K6697" s="5">
        <v>2.3039999999999998</v>
      </c>
      <c r="L6697" s="5">
        <v>1164.7429999999999</v>
      </c>
      <c r="M6697" s="5">
        <v>274.35000000000002</v>
      </c>
      <c r="N6697" s="5">
        <v>888.08900000000006</v>
      </c>
      <c r="O6697" s="5">
        <v>252030</v>
      </c>
      <c r="P6697" s="3"/>
      <c r="Q6697" s="3"/>
    </row>
    <row r="6698" spans="1:17" x14ac:dyDescent="0.2">
      <c r="A6698" s="2">
        <v>2012</v>
      </c>
      <c r="B6698" s="1" t="s">
        <v>875</v>
      </c>
      <c r="C6698" s="2" t="s">
        <v>876</v>
      </c>
      <c r="D6698" s="2">
        <v>597.46100000000001</v>
      </c>
      <c r="E6698" s="2">
        <v>9633.0210000000006</v>
      </c>
      <c r="F6698" s="2">
        <v>1832.039</v>
      </c>
      <c r="G6698" s="2">
        <v>4507.3959999999997</v>
      </c>
      <c r="H6698" s="2">
        <v>5125.625</v>
      </c>
      <c r="I6698" s="2">
        <v>93.605000000000004</v>
      </c>
      <c r="J6698" s="2">
        <v>3.3530000000000002</v>
      </c>
      <c r="K6698" s="2">
        <v>0.13900000000000001</v>
      </c>
      <c r="L6698" s="2">
        <v>1421.875</v>
      </c>
      <c r="M6698" s="2">
        <v>335.73700000000002</v>
      </c>
      <c r="N6698" s="2">
        <v>1085.999</v>
      </c>
      <c r="O6698" s="2">
        <v>252030</v>
      </c>
      <c r="P6698" s="3"/>
      <c r="Q6698" s="3"/>
    </row>
    <row r="6699" spans="1:17" x14ac:dyDescent="0.2">
      <c r="A6699" s="5">
        <v>2013</v>
      </c>
      <c r="B6699" s="4" t="s">
        <v>875</v>
      </c>
      <c r="C6699" s="5" t="s">
        <v>876</v>
      </c>
      <c r="D6699" s="5">
        <v>776.40300000000002</v>
      </c>
      <c r="E6699" s="5">
        <v>10315.442999999999</v>
      </c>
      <c r="F6699" s="5">
        <v>1431.9960000000001</v>
      </c>
      <c r="G6699" s="5">
        <v>4238.4049999999997</v>
      </c>
      <c r="H6699" s="5">
        <v>6077.0379999999996</v>
      </c>
      <c r="I6699" s="5">
        <v>84.772999999999996</v>
      </c>
      <c r="J6699" s="5">
        <v>4.141</v>
      </c>
      <c r="K6699" s="5">
        <v>0</v>
      </c>
      <c r="L6699" s="5">
        <v>1562.49</v>
      </c>
      <c r="M6699" s="5">
        <v>352.37099999999998</v>
      </c>
      <c r="N6699" s="5">
        <v>1210.1189999999999</v>
      </c>
      <c r="O6699" s="5">
        <v>252030</v>
      </c>
      <c r="P6699" s="3"/>
      <c r="Q6699" s="3"/>
    </row>
    <row r="6700" spans="1:17" x14ac:dyDescent="0.2">
      <c r="A6700" s="2">
        <v>2014</v>
      </c>
      <c r="B6700" s="1" t="s">
        <v>875</v>
      </c>
      <c r="C6700" s="2" t="s">
        <v>876</v>
      </c>
      <c r="D6700" s="2">
        <v>971.89499999999998</v>
      </c>
      <c r="E6700" s="2">
        <v>9980.14</v>
      </c>
      <c r="F6700" s="2">
        <v>1427.556</v>
      </c>
      <c r="G6700" s="2">
        <v>4349.2579999999998</v>
      </c>
      <c r="H6700" s="2">
        <v>5630.8819999999996</v>
      </c>
      <c r="I6700" s="2">
        <v>86.724999999999994</v>
      </c>
      <c r="J6700" s="2">
        <v>6.9109999999999996</v>
      </c>
      <c r="K6700" s="2">
        <v>0</v>
      </c>
      <c r="L6700" s="2">
        <v>1352.366</v>
      </c>
      <c r="M6700" s="2">
        <v>304.86099999999999</v>
      </c>
      <c r="N6700" s="2">
        <v>1047.5050000000001</v>
      </c>
      <c r="O6700" s="2">
        <v>252030</v>
      </c>
      <c r="P6700" s="3"/>
      <c r="Q6700" s="3"/>
    </row>
    <row r="6701" spans="1:17" x14ac:dyDescent="0.2">
      <c r="A6701" s="5">
        <v>2015</v>
      </c>
      <c r="B6701" s="4" t="s">
        <v>875</v>
      </c>
      <c r="C6701" s="5" t="s">
        <v>876</v>
      </c>
      <c r="D6701" s="5">
        <v>945.60500000000002</v>
      </c>
      <c r="E6701" s="5">
        <v>9639.5419999999995</v>
      </c>
      <c r="F6701" s="5">
        <v>1415.0989999999999</v>
      </c>
      <c r="G6701" s="5">
        <v>4254.7039999999997</v>
      </c>
      <c r="H6701" s="5">
        <v>5384.8379999999997</v>
      </c>
      <c r="I6701" s="5">
        <v>89.414000000000001</v>
      </c>
      <c r="J6701" s="5">
        <v>7.1520000000000001</v>
      </c>
      <c r="K6701" s="5">
        <v>0</v>
      </c>
      <c r="L6701" s="5">
        <v>1580.3889999999999</v>
      </c>
      <c r="M6701" s="5">
        <v>348.79599999999999</v>
      </c>
      <c r="N6701" s="5">
        <v>1231.5930000000001</v>
      </c>
      <c r="O6701" s="5">
        <v>252030</v>
      </c>
      <c r="P6701" s="3"/>
      <c r="Q6701" s="3"/>
    </row>
    <row r="6702" spans="1:17" x14ac:dyDescent="0.2">
      <c r="A6702" s="2">
        <v>2016</v>
      </c>
      <c r="B6702" s="1" t="s">
        <v>875</v>
      </c>
      <c r="C6702" s="2" t="s">
        <v>876</v>
      </c>
      <c r="D6702" s="2">
        <v>1227.8620000000001</v>
      </c>
      <c r="E6702" s="2">
        <v>9739.2870000000003</v>
      </c>
      <c r="F6702" s="2">
        <v>2292.8690000000001</v>
      </c>
      <c r="G6702" s="2">
        <v>4798.366</v>
      </c>
      <c r="H6702" s="2">
        <v>4940.9210000000003</v>
      </c>
      <c r="I6702" s="2">
        <v>94.73</v>
      </c>
      <c r="J6702" s="2">
        <v>9.0939999999999994</v>
      </c>
      <c r="K6702" s="2">
        <v>0</v>
      </c>
      <c r="L6702" s="2">
        <v>1415.5909999999999</v>
      </c>
      <c r="M6702" s="2">
        <v>243.06399999999999</v>
      </c>
      <c r="N6702" s="2">
        <v>1074.106</v>
      </c>
      <c r="O6702" s="2">
        <v>252030</v>
      </c>
      <c r="P6702" s="3"/>
      <c r="Q6702" s="3"/>
    </row>
    <row r="6703" spans="1:17" x14ac:dyDescent="0.2">
      <c r="A6703" s="5">
        <v>2017</v>
      </c>
      <c r="B6703" s="4" t="s">
        <v>875</v>
      </c>
      <c r="C6703" s="5" t="s">
        <v>876</v>
      </c>
      <c r="D6703" s="5">
        <v>566.07500000000005</v>
      </c>
      <c r="E6703" s="5">
        <v>9958.5020000000004</v>
      </c>
      <c r="F6703" s="5">
        <v>2193.9540000000002</v>
      </c>
      <c r="G6703" s="5">
        <v>6238.6019999999999</v>
      </c>
      <c r="H6703" s="5">
        <v>3719.9</v>
      </c>
      <c r="I6703" s="5">
        <v>101.97499999999999</v>
      </c>
      <c r="J6703" s="5">
        <v>16.094999999999999</v>
      </c>
      <c r="K6703" s="5">
        <v>0</v>
      </c>
      <c r="L6703" s="5">
        <v>1416.4949999999999</v>
      </c>
      <c r="M6703" s="5">
        <v>695.28599999999994</v>
      </c>
      <c r="N6703" s="5">
        <v>614.923</v>
      </c>
      <c r="O6703" s="5">
        <v>252030</v>
      </c>
      <c r="P6703" s="3"/>
      <c r="Q6703" s="3"/>
    </row>
    <row r="6704" spans="1:17" x14ac:dyDescent="0.2">
      <c r="A6704" s="2">
        <v>2018</v>
      </c>
      <c r="B6704" s="1" t="s">
        <v>875</v>
      </c>
      <c r="C6704" s="2" t="s">
        <v>876</v>
      </c>
      <c r="D6704" s="2">
        <v>546.65599999999995</v>
      </c>
      <c r="E6704" s="2">
        <v>10356.785</v>
      </c>
      <c r="F6704" s="2">
        <v>2121.1469999999999</v>
      </c>
      <c r="G6704" s="2">
        <v>6058.2690000000002</v>
      </c>
      <c r="H6704" s="2">
        <v>4298.5159999999996</v>
      </c>
      <c r="I6704" s="2">
        <v>108.068</v>
      </c>
      <c r="J6704" s="2">
        <v>22.643000000000001</v>
      </c>
      <c r="K6704" s="2">
        <v>0</v>
      </c>
      <c r="L6704" s="2">
        <v>1527.404</v>
      </c>
      <c r="M6704" s="2">
        <v>268.39999999999998</v>
      </c>
      <c r="N6704" s="2">
        <v>1259.7919999999999</v>
      </c>
      <c r="O6704" s="2">
        <v>252030</v>
      </c>
      <c r="P6704" s="3"/>
      <c r="Q6704" s="3"/>
    </row>
    <row r="6705" spans="1:17" x14ac:dyDescent="0.2">
      <c r="A6705" s="5">
        <v>2004</v>
      </c>
      <c r="B6705" s="4" t="s">
        <v>877</v>
      </c>
      <c r="C6705" s="5" t="s">
        <v>878</v>
      </c>
      <c r="D6705" s="5">
        <v>888.1</v>
      </c>
      <c r="E6705" s="5">
        <v>19391.599999999999</v>
      </c>
      <c r="F6705" s="5">
        <v>4312.8</v>
      </c>
      <c r="G6705" s="5">
        <v>11593.6</v>
      </c>
      <c r="H6705" s="5">
        <v>7798</v>
      </c>
      <c r="I6705" s="5">
        <v>296.89999999999998</v>
      </c>
      <c r="J6705" s="5"/>
      <c r="K6705" s="5">
        <v>0</v>
      </c>
      <c r="L6705" s="5">
        <v>2710.1</v>
      </c>
      <c r="M6705" s="5">
        <v>906.3</v>
      </c>
      <c r="N6705" s="5">
        <v>1803.8</v>
      </c>
      <c r="O6705" s="5">
        <v>101020</v>
      </c>
      <c r="P6705" s="3"/>
      <c r="Q6705" s="3"/>
    </row>
    <row r="6706" spans="1:17" x14ac:dyDescent="0.2">
      <c r="A6706" s="2">
        <v>2005</v>
      </c>
      <c r="B6706" s="1" t="s">
        <v>877</v>
      </c>
      <c r="C6706" s="2" t="s">
        <v>878</v>
      </c>
      <c r="D6706" s="2">
        <v>466</v>
      </c>
      <c r="E6706" s="2">
        <v>32728</v>
      </c>
      <c r="F6706" s="2">
        <v>5378</v>
      </c>
      <c r="G6706" s="2">
        <v>17678</v>
      </c>
      <c r="H6706" s="2">
        <v>15050</v>
      </c>
      <c r="I6706" s="2">
        <v>334</v>
      </c>
      <c r="J6706" s="2"/>
      <c r="K6706" s="2">
        <v>0</v>
      </c>
      <c r="L6706" s="2">
        <v>5287</v>
      </c>
      <c r="M6706" s="2">
        <v>1697</v>
      </c>
      <c r="N6706" s="2">
        <v>3590</v>
      </c>
      <c r="O6706" s="2">
        <v>101020</v>
      </c>
      <c r="P6706" s="3"/>
      <c r="Q6706" s="3"/>
    </row>
    <row r="6707" spans="1:17" x14ac:dyDescent="0.2">
      <c r="A6707" s="5">
        <v>2006</v>
      </c>
      <c r="B6707" s="4" t="s">
        <v>877</v>
      </c>
      <c r="C6707" s="5" t="s">
        <v>878</v>
      </c>
      <c r="D6707" s="5">
        <v>1621</v>
      </c>
      <c r="E6707" s="5">
        <v>37753</v>
      </c>
      <c r="F6707" s="5">
        <v>5133</v>
      </c>
      <c r="G6707" s="5">
        <v>19148</v>
      </c>
      <c r="H6707" s="5">
        <v>18605</v>
      </c>
      <c r="I6707" s="5">
        <v>378</v>
      </c>
      <c r="J6707" s="5"/>
      <c r="K6707" s="5">
        <v>7</v>
      </c>
      <c r="L6707" s="5">
        <v>8196</v>
      </c>
      <c r="M6707" s="5">
        <v>2726</v>
      </c>
      <c r="N6707" s="5">
        <v>5463</v>
      </c>
      <c r="O6707" s="5">
        <v>101020</v>
      </c>
      <c r="P6707" s="3"/>
      <c r="Q6707" s="3"/>
    </row>
    <row r="6708" spans="1:17" x14ac:dyDescent="0.2">
      <c r="A6708" s="2">
        <v>2007</v>
      </c>
      <c r="B6708" s="1" t="s">
        <v>877</v>
      </c>
      <c r="C6708" s="2" t="s">
        <v>878</v>
      </c>
      <c r="D6708" s="2">
        <v>2495</v>
      </c>
      <c r="E6708" s="2">
        <v>42722</v>
      </c>
      <c r="F6708" s="2">
        <v>6862</v>
      </c>
      <c r="G6708" s="2">
        <v>24215</v>
      </c>
      <c r="H6708" s="2">
        <v>18507</v>
      </c>
      <c r="I6708" s="2">
        <v>466</v>
      </c>
      <c r="J6708" s="2"/>
      <c r="K6708" s="2">
        <v>0</v>
      </c>
      <c r="L6708" s="2">
        <v>6726</v>
      </c>
      <c r="M6708" s="2">
        <v>2161</v>
      </c>
      <c r="N6708" s="2">
        <v>5234</v>
      </c>
      <c r="O6708" s="2">
        <v>101020</v>
      </c>
      <c r="P6708" s="3"/>
      <c r="Q6708" s="3"/>
    </row>
    <row r="6709" spans="1:17" x14ac:dyDescent="0.2">
      <c r="A6709" s="5">
        <v>2008</v>
      </c>
      <c r="B6709" s="4" t="s">
        <v>877</v>
      </c>
      <c r="C6709" s="5" t="s">
        <v>878</v>
      </c>
      <c r="D6709" s="5">
        <v>1071</v>
      </c>
      <c r="E6709" s="5">
        <v>34417</v>
      </c>
      <c r="F6709" s="5">
        <v>6576</v>
      </c>
      <c r="G6709" s="5">
        <v>18797</v>
      </c>
      <c r="H6709" s="5">
        <v>15620</v>
      </c>
      <c r="I6709" s="5">
        <v>451</v>
      </c>
      <c r="J6709" s="5"/>
      <c r="K6709" s="5">
        <v>0</v>
      </c>
      <c r="L6709" s="5">
        <v>336</v>
      </c>
      <c r="M6709" s="5">
        <v>1467</v>
      </c>
      <c r="N6709" s="5">
        <v>-1131</v>
      </c>
      <c r="O6709" s="5">
        <v>101020</v>
      </c>
      <c r="P6709" s="3"/>
      <c r="Q6709" s="3"/>
    </row>
    <row r="6710" spans="1:17" x14ac:dyDescent="0.2">
      <c r="A6710" s="2">
        <v>2009</v>
      </c>
      <c r="B6710" s="1" t="s">
        <v>877</v>
      </c>
      <c r="C6710" s="2" t="s">
        <v>878</v>
      </c>
      <c r="D6710" s="2">
        <v>947</v>
      </c>
      <c r="E6710" s="2">
        <v>35629</v>
      </c>
      <c r="F6710" s="2">
        <v>7400</v>
      </c>
      <c r="G6710" s="2">
        <v>20904</v>
      </c>
      <c r="H6710" s="2">
        <v>14725</v>
      </c>
      <c r="I6710" s="2">
        <v>514</v>
      </c>
      <c r="J6710" s="2"/>
      <c r="K6710" s="2">
        <v>0</v>
      </c>
      <c r="L6710" s="2">
        <v>-449</v>
      </c>
      <c r="M6710" s="2">
        <v>-97</v>
      </c>
      <c r="N6710" s="2">
        <v>-1982</v>
      </c>
      <c r="O6710" s="2">
        <v>101020</v>
      </c>
      <c r="P6710" s="3"/>
      <c r="Q6710" s="3"/>
    </row>
    <row r="6711" spans="1:17" x14ac:dyDescent="0.2">
      <c r="A6711" s="5">
        <v>2010</v>
      </c>
      <c r="B6711" s="4" t="s">
        <v>877</v>
      </c>
      <c r="C6711" s="5" t="s">
        <v>878</v>
      </c>
      <c r="D6711" s="5">
        <v>3334</v>
      </c>
      <c r="E6711" s="5">
        <v>37621</v>
      </c>
      <c r="F6711" s="5">
        <v>8337</v>
      </c>
      <c r="G6711" s="5">
        <v>22596</v>
      </c>
      <c r="H6711" s="5">
        <v>15025</v>
      </c>
      <c r="I6711" s="5">
        <v>573</v>
      </c>
      <c r="J6711" s="5"/>
      <c r="K6711" s="5">
        <v>0</v>
      </c>
      <c r="L6711" s="5">
        <v>1498</v>
      </c>
      <c r="M6711" s="5">
        <v>575</v>
      </c>
      <c r="N6711" s="5">
        <v>324</v>
      </c>
      <c r="O6711" s="5">
        <v>101020</v>
      </c>
      <c r="P6711" s="3"/>
      <c r="Q6711" s="3"/>
    </row>
    <row r="6712" spans="1:17" x14ac:dyDescent="0.2">
      <c r="A6712" s="2">
        <v>2011</v>
      </c>
      <c r="B6712" s="1" t="s">
        <v>877</v>
      </c>
      <c r="C6712" s="2" t="s">
        <v>878</v>
      </c>
      <c r="D6712" s="2">
        <v>1024</v>
      </c>
      <c r="E6712" s="2">
        <v>42783</v>
      </c>
      <c r="F6712" s="2">
        <v>7741</v>
      </c>
      <c r="G6712" s="2">
        <v>26338</v>
      </c>
      <c r="H6712" s="2">
        <v>16423</v>
      </c>
      <c r="I6712" s="2">
        <v>553</v>
      </c>
      <c r="J6712" s="2"/>
      <c r="K6712" s="2">
        <v>-1</v>
      </c>
      <c r="L6712" s="2">
        <v>3322</v>
      </c>
      <c r="M6712" s="2">
        <v>1226</v>
      </c>
      <c r="N6712" s="2">
        <v>2090</v>
      </c>
      <c r="O6712" s="2">
        <v>101020</v>
      </c>
      <c r="P6712" s="3"/>
      <c r="Q6712" s="3"/>
    </row>
    <row r="6713" spans="1:17" x14ac:dyDescent="0.2">
      <c r="A6713" s="5">
        <v>2012</v>
      </c>
      <c r="B6713" s="4" t="s">
        <v>877</v>
      </c>
      <c r="C6713" s="5" t="s">
        <v>878</v>
      </c>
      <c r="D6713" s="5">
        <v>1723</v>
      </c>
      <c r="E6713" s="5">
        <v>44477</v>
      </c>
      <c r="F6713" s="5">
        <v>7049</v>
      </c>
      <c r="G6713" s="5">
        <v>26382</v>
      </c>
      <c r="H6713" s="5">
        <v>18032</v>
      </c>
      <c r="I6713" s="5">
        <v>522</v>
      </c>
      <c r="J6713" s="5"/>
      <c r="K6713" s="5">
        <v>-3</v>
      </c>
      <c r="L6713" s="5">
        <v>3706</v>
      </c>
      <c r="M6713" s="5">
        <v>1626</v>
      </c>
      <c r="N6713" s="5">
        <v>2083</v>
      </c>
      <c r="O6713" s="5">
        <v>101020</v>
      </c>
      <c r="P6713" s="3"/>
      <c r="Q6713" s="3"/>
    </row>
    <row r="6714" spans="1:17" x14ac:dyDescent="0.2">
      <c r="A6714" s="2">
        <v>2013</v>
      </c>
      <c r="B6714" s="1" t="s">
        <v>877</v>
      </c>
      <c r="C6714" s="2" t="s">
        <v>878</v>
      </c>
      <c r="D6714" s="2">
        <v>4292</v>
      </c>
      <c r="E6714" s="2">
        <v>47260</v>
      </c>
      <c r="F6714" s="2">
        <v>6564</v>
      </c>
      <c r="G6714" s="2">
        <v>27314</v>
      </c>
      <c r="H6714" s="2">
        <v>19460</v>
      </c>
      <c r="I6714" s="2">
        <v>483</v>
      </c>
      <c r="J6714" s="2"/>
      <c r="K6714" s="2">
        <v>8</v>
      </c>
      <c r="L6714" s="2">
        <v>3982</v>
      </c>
      <c r="M6714" s="2">
        <v>1254</v>
      </c>
      <c r="N6714" s="2">
        <v>2720</v>
      </c>
      <c r="O6714" s="2">
        <v>101020</v>
      </c>
      <c r="P6714" s="3"/>
      <c r="Q6714" s="3"/>
    </row>
    <row r="6715" spans="1:17" x14ac:dyDescent="0.2">
      <c r="A6715" s="5">
        <v>2014</v>
      </c>
      <c r="B6715" s="4" t="s">
        <v>877</v>
      </c>
      <c r="C6715" s="5" t="s">
        <v>878</v>
      </c>
      <c r="D6715" s="5">
        <v>3689</v>
      </c>
      <c r="E6715" s="5">
        <v>45550</v>
      </c>
      <c r="F6715" s="5">
        <v>6386</v>
      </c>
      <c r="G6715" s="5">
        <v>24306</v>
      </c>
      <c r="H6715" s="5">
        <v>20677</v>
      </c>
      <c r="I6715" s="5">
        <v>467</v>
      </c>
      <c r="J6715" s="5"/>
      <c r="K6715" s="5">
        <v>81</v>
      </c>
      <c r="L6715" s="5">
        <v>5552</v>
      </c>
      <c r="M6715" s="5">
        <v>1777</v>
      </c>
      <c r="N6715" s="5">
        <v>3630</v>
      </c>
      <c r="O6715" s="5">
        <v>101020</v>
      </c>
      <c r="P6715" s="3"/>
      <c r="Q6715" s="3"/>
    </row>
    <row r="6716" spans="1:17" x14ac:dyDescent="0.2">
      <c r="A6716" s="2">
        <v>2015</v>
      </c>
      <c r="B6716" s="1" t="s">
        <v>877</v>
      </c>
      <c r="C6716" s="2" t="s">
        <v>878</v>
      </c>
      <c r="D6716" s="2">
        <v>4114</v>
      </c>
      <c r="E6716" s="2">
        <v>44343</v>
      </c>
      <c r="F6716" s="2">
        <v>7377</v>
      </c>
      <c r="G6716" s="2">
        <v>22989</v>
      </c>
      <c r="H6716" s="2">
        <v>20527</v>
      </c>
      <c r="I6716" s="2">
        <v>504</v>
      </c>
      <c r="J6716" s="2"/>
      <c r="K6716" s="2">
        <v>111</v>
      </c>
      <c r="L6716" s="2">
        <v>5971</v>
      </c>
      <c r="M6716" s="2">
        <v>1870</v>
      </c>
      <c r="N6716" s="2">
        <v>3990</v>
      </c>
      <c r="O6716" s="2">
        <v>101020</v>
      </c>
      <c r="P6716" s="3"/>
      <c r="Q6716" s="3"/>
    </row>
    <row r="6717" spans="1:17" x14ac:dyDescent="0.2">
      <c r="A6717" s="5">
        <v>2016</v>
      </c>
      <c r="B6717" s="4" t="s">
        <v>877</v>
      </c>
      <c r="C6717" s="5" t="s">
        <v>878</v>
      </c>
      <c r="D6717" s="5">
        <v>4816</v>
      </c>
      <c r="E6717" s="5">
        <v>46173</v>
      </c>
      <c r="F6717" s="5">
        <v>8001</v>
      </c>
      <c r="G6717" s="5">
        <v>25319</v>
      </c>
      <c r="H6717" s="5">
        <v>20024</v>
      </c>
      <c r="I6717" s="5">
        <v>511</v>
      </c>
      <c r="J6717" s="5"/>
      <c r="K6717" s="5">
        <v>128</v>
      </c>
      <c r="L6717" s="5">
        <v>3182</v>
      </c>
      <c r="M6717" s="5">
        <v>765</v>
      </c>
      <c r="N6717" s="5">
        <v>2289</v>
      </c>
      <c r="O6717" s="5">
        <v>101020</v>
      </c>
      <c r="P6717" s="3"/>
      <c r="Q6717" s="3"/>
    </row>
    <row r="6718" spans="1:17" x14ac:dyDescent="0.2">
      <c r="A6718" s="2">
        <v>2017</v>
      </c>
      <c r="B6718" s="1" t="s">
        <v>877</v>
      </c>
      <c r="C6718" s="2" t="s">
        <v>878</v>
      </c>
      <c r="D6718" s="2">
        <v>5850</v>
      </c>
      <c r="E6718" s="2">
        <v>50158</v>
      </c>
      <c r="F6718" s="2">
        <v>8872</v>
      </c>
      <c r="G6718" s="2">
        <v>27258</v>
      </c>
      <c r="H6718" s="2">
        <v>21991</v>
      </c>
      <c r="I6718" s="2">
        <v>539</v>
      </c>
      <c r="J6718" s="2"/>
      <c r="K6718" s="2">
        <v>91</v>
      </c>
      <c r="L6718" s="2">
        <v>3207</v>
      </c>
      <c r="M6718" s="2">
        <v>-949</v>
      </c>
      <c r="N6718" s="2">
        <v>4065</v>
      </c>
      <c r="O6718" s="2">
        <v>101020</v>
      </c>
      <c r="P6718" s="3"/>
      <c r="Q6718" s="3"/>
    </row>
    <row r="6719" spans="1:17" x14ac:dyDescent="0.2">
      <c r="A6719" s="5">
        <v>2018</v>
      </c>
      <c r="B6719" s="4" t="s">
        <v>877</v>
      </c>
      <c r="C6719" s="5" t="s">
        <v>878</v>
      </c>
      <c r="D6719" s="5">
        <v>2982</v>
      </c>
      <c r="E6719" s="5">
        <v>50155</v>
      </c>
      <c r="F6719" s="5">
        <v>9109</v>
      </c>
      <c r="G6719" s="5">
        <v>27424</v>
      </c>
      <c r="H6719" s="5">
        <v>21667</v>
      </c>
      <c r="I6719" s="5">
        <v>557</v>
      </c>
      <c r="J6719" s="5"/>
      <c r="K6719" s="5">
        <v>231</v>
      </c>
      <c r="L6719" s="5">
        <v>4232</v>
      </c>
      <c r="M6719" s="5">
        <v>879</v>
      </c>
      <c r="N6719" s="5">
        <v>3122</v>
      </c>
      <c r="O6719" s="5">
        <v>101020</v>
      </c>
      <c r="P6719" s="3"/>
      <c r="Q6719" s="3"/>
    </row>
    <row r="6720" spans="1:17" x14ac:dyDescent="0.2">
      <c r="A6720" s="2">
        <v>2019</v>
      </c>
      <c r="B6720" s="1" t="s">
        <v>877</v>
      </c>
      <c r="C6720" s="2" t="s">
        <v>878</v>
      </c>
      <c r="D6720" s="2">
        <v>2583</v>
      </c>
      <c r="E6720" s="2">
        <v>53864</v>
      </c>
      <c r="F6720" s="2">
        <v>10962</v>
      </c>
      <c r="G6720" s="2">
        <v>31328</v>
      </c>
      <c r="H6720" s="2">
        <v>21803</v>
      </c>
      <c r="I6720" s="2">
        <v>544</v>
      </c>
      <c r="J6720" s="2"/>
      <c r="K6720" s="2">
        <v>362</v>
      </c>
      <c r="L6720" s="2">
        <v>3486</v>
      </c>
      <c r="M6720" s="2">
        <v>702</v>
      </c>
      <c r="N6720" s="2">
        <v>2422</v>
      </c>
      <c r="O6720" s="2">
        <v>101020</v>
      </c>
      <c r="P6720" s="3"/>
      <c r="Q6720" s="3"/>
    </row>
    <row r="6721" spans="1:17" x14ac:dyDescent="0.2">
      <c r="A6721" s="5">
        <v>2004</v>
      </c>
      <c r="B6721" s="4" t="s">
        <v>879</v>
      </c>
      <c r="C6721" s="5" t="s">
        <v>880</v>
      </c>
      <c r="D6721" s="5">
        <v>450.66</v>
      </c>
      <c r="E6721" s="5">
        <v>3665.1329999999998</v>
      </c>
      <c r="F6721" s="5">
        <v>607.74800000000005</v>
      </c>
      <c r="G6721" s="5">
        <v>1651.1579999999999</v>
      </c>
      <c r="H6721" s="5">
        <v>2013.9749999999999</v>
      </c>
      <c r="I6721" s="5">
        <v>42.26</v>
      </c>
      <c r="J6721" s="5">
        <v>5.5990000000000002</v>
      </c>
      <c r="K6721" s="5">
        <v>0</v>
      </c>
      <c r="L6721" s="5">
        <v>375.56599999999997</v>
      </c>
      <c r="M6721" s="5">
        <v>114.35299999999999</v>
      </c>
      <c r="N6721" s="5">
        <v>287.38499999999999</v>
      </c>
      <c r="O6721" s="5">
        <v>151020</v>
      </c>
      <c r="P6721" s="3"/>
      <c r="Q6721" s="3"/>
    </row>
    <row r="6722" spans="1:17" x14ac:dyDescent="0.2">
      <c r="A6722" s="2">
        <v>2005</v>
      </c>
      <c r="B6722" s="1" t="s">
        <v>879</v>
      </c>
      <c r="C6722" s="2" t="s">
        <v>880</v>
      </c>
      <c r="D6722" s="2">
        <v>450.27800000000002</v>
      </c>
      <c r="E6722" s="2">
        <v>3588.884</v>
      </c>
      <c r="F6722" s="2">
        <v>595.45899999999995</v>
      </c>
      <c r="G6722" s="2">
        <v>1462.3430000000001</v>
      </c>
      <c r="H6722" s="2">
        <v>2126.5410000000002</v>
      </c>
      <c r="I6722" s="2">
        <v>39.08</v>
      </c>
      <c r="J6722" s="2">
        <v>16.626999999999999</v>
      </c>
      <c r="K6722" s="2">
        <v>0</v>
      </c>
      <c r="L6722" s="2">
        <v>480.23700000000002</v>
      </c>
      <c r="M6722" s="2">
        <v>136.40199999999999</v>
      </c>
      <c r="N6722" s="2">
        <v>388.75700000000001</v>
      </c>
      <c r="O6722" s="2">
        <v>151020</v>
      </c>
      <c r="P6722" s="3"/>
      <c r="Q6722" s="3"/>
    </row>
    <row r="6723" spans="1:17" x14ac:dyDescent="0.2">
      <c r="A6723" s="5">
        <v>2006</v>
      </c>
      <c r="B6723" s="4" t="s">
        <v>879</v>
      </c>
      <c r="C6723" s="5" t="s">
        <v>880</v>
      </c>
      <c r="D6723" s="5">
        <v>55.23</v>
      </c>
      <c r="E6723" s="5">
        <v>3424.2249999999999</v>
      </c>
      <c r="F6723" s="5">
        <v>322.69400000000002</v>
      </c>
      <c r="G6723" s="5">
        <v>1423.114</v>
      </c>
      <c r="H6723" s="5">
        <v>2001.1110000000001</v>
      </c>
      <c r="I6723" s="5">
        <v>31.31</v>
      </c>
      <c r="J6723" s="5">
        <v>6.1710000000000003</v>
      </c>
      <c r="K6723" s="5">
        <v>0</v>
      </c>
      <c r="L6723" s="5">
        <v>703.46100000000001</v>
      </c>
      <c r="M6723" s="5">
        <v>225.96299999999999</v>
      </c>
      <c r="N6723" s="5">
        <v>467.53399999999999</v>
      </c>
      <c r="O6723" s="5">
        <v>151020</v>
      </c>
      <c r="P6723" s="3"/>
      <c r="Q6723" s="3"/>
    </row>
    <row r="6724" spans="1:17" x14ac:dyDescent="0.2">
      <c r="A6724" s="2">
        <v>2007</v>
      </c>
      <c r="B6724" s="1" t="s">
        <v>879</v>
      </c>
      <c r="C6724" s="2" t="s">
        <v>880</v>
      </c>
      <c r="D6724" s="2">
        <v>34.887999999999998</v>
      </c>
      <c r="E6724" s="2">
        <v>8936.3700000000008</v>
      </c>
      <c r="F6724" s="2">
        <v>1565.009</v>
      </c>
      <c r="G6724" s="2">
        <v>5176.3599999999997</v>
      </c>
      <c r="H6724" s="2">
        <v>3759.6</v>
      </c>
      <c r="I6724" s="2">
        <v>53.347999999999999</v>
      </c>
      <c r="J6724" s="2">
        <v>6.625</v>
      </c>
      <c r="K6724" s="2">
        <v>0.151</v>
      </c>
      <c r="L6724" s="2">
        <v>667.65300000000002</v>
      </c>
      <c r="M6724" s="2">
        <v>204.416</v>
      </c>
      <c r="N6724" s="2">
        <v>450.91</v>
      </c>
      <c r="O6724" s="2">
        <v>151020</v>
      </c>
      <c r="P6724" s="3"/>
      <c r="Q6724" s="3"/>
    </row>
    <row r="6725" spans="1:17" x14ac:dyDescent="0.2">
      <c r="A6725" s="5">
        <v>2008</v>
      </c>
      <c r="B6725" s="4" t="s">
        <v>879</v>
      </c>
      <c r="C6725" s="5" t="s">
        <v>880</v>
      </c>
      <c r="D6725" s="5">
        <v>46.927999999999997</v>
      </c>
      <c r="E6725" s="5">
        <v>8914.1689999999999</v>
      </c>
      <c r="F6725" s="5">
        <v>2465.2730000000001</v>
      </c>
      <c r="G6725" s="5">
        <v>5391.0240000000003</v>
      </c>
      <c r="H6725" s="5">
        <v>3522.7359999999999</v>
      </c>
      <c r="I6725" s="5">
        <v>187.05600000000001</v>
      </c>
      <c r="J6725" s="5">
        <v>3.1259999999999999</v>
      </c>
      <c r="K6725" s="5">
        <v>-0.28299999999999997</v>
      </c>
      <c r="L6725" s="5">
        <v>74.775000000000006</v>
      </c>
      <c r="M6725" s="5">
        <v>76.724000000000004</v>
      </c>
      <c r="N6725" s="5">
        <v>-4.1150000000000002</v>
      </c>
      <c r="O6725" s="5">
        <v>151020</v>
      </c>
      <c r="P6725" s="3"/>
      <c r="Q6725" s="3"/>
    </row>
    <row r="6726" spans="1:17" x14ac:dyDescent="0.2">
      <c r="A6726" s="2">
        <v>2009</v>
      </c>
      <c r="B6726" s="1" t="s">
        <v>879</v>
      </c>
      <c r="C6726" s="2" t="s">
        <v>880</v>
      </c>
      <c r="D6726" s="2">
        <v>26.376000000000001</v>
      </c>
      <c r="E6726" s="2">
        <v>8532.9500000000007</v>
      </c>
      <c r="F6726" s="2">
        <v>2501.5010000000002</v>
      </c>
      <c r="G6726" s="2">
        <v>4480.9279999999999</v>
      </c>
      <c r="H6726" s="2">
        <v>4052.0219999999999</v>
      </c>
      <c r="I6726" s="2">
        <v>185.983</v>
      </c>
      <c r="J6726" s="2">
        <v>2.282</v>
      </c>
      <c r="K6726" s="2"/>
      <c r="L6726" s="2">
        <v>-19.221</v>
      </c>
      <c r="M6726" s="2">
        <v>-37.869</v>
      </c>
      <c r="N6726" s="2">
        <v>30.314</v>
      </c>
      <c r="O6726" s="2">
        <v>151020</v>
      </c>
      <c r="P6726" s="3"/>
      <c r="Q6726" s="3"/>
    </row>
    <row r="6727" spans="1:17" x14ac:dyDescent="0.2">
      <c r="A6727" s="5">
        <v>2010</v>
      </c>
      <c r="B6727" s="4" t="s">
        <v>879</v>
      </c>
      <c r="C6727" s="5" t="s">
        <v>880</v>
      </c>
      <c r="D6727" s="5">
        <v>48.088000000000001</v>
      </c>
      <c r="E6727" s="5">
        <v>8337.8909999999996</v>
      </c>
      <c r="F6727" s="5">
        <v>2432.7620000000002</v>
      </c>
      <c r="G6727" s="5">
        <v>4372.9110000000001</v>
      </c>
      <c r="H6727" s="5">
        <v>3964.98</v>
      </c>
      <c r="I6727" s="5">
        <v>185.24</v>
      </c>
      <c r="J6727" s="5">
        <v>0.86299999999999999</v>
      </c>
      <c r="K6727" s="5"/>
      <c r="L6727" s="5">
        <v>-192.20599999999999</v>
      </c>
      <c r="M6727" s="5">
        <v>-89.662999999999997</v>
      </c>
      <c r="N6727" s="5">
        <v>-96.49</v>
      </c>
      <c r="O6727" s="5">
        <v>151020</v>
      </c>
      <c r="P6727" s="3"/>
      <c r="Q6727" s="3"/>
    </row>
    <row r="6728" spans="1:17" x14ac:dyDescent="0.2">
      <c r="A6728" s="2">
        <v>2011</v>
      </c>
      <c r="B6728" s="1" t="s">
        <v>879</v>
      </c>
      <c r="C6728" s="2" t="s">
        <v>880</v>
      </c>
      <c r="D6728" s="2">
        <v>155.91999999999999</v>
      </c>
      <c r="E6728" s="2">
        <v>8229.3140000000003</v>
      </c>
      <c r="F6728" s="2">
        <v>2815.4389999999999</v>
      </c>
      <c r="G6728" s="2">
        <v>4437.6970000000001</v>
      </c>
      <c r="H6728" s="2">
        <v>3791.6170000000002</v>
      </c>
      <c r="I6728" s="2">
        <v>197.10300000000001</v>
      </c>
      <c r="J6728" s="2">
        <v>3.444</v>
      </c>
      <c r="K6728" s="2"/>
      <c r="L6728" s="2">
        <v>-153.738</v>
      </c>
      <c r="M6728" s="2">
        <v>-78.483000000000004</v>
      </c>
      <c r="N6728" s="2">
        <v>-70.778000000000006</v>
      </c>
      <c r="O6728" s="2">
        <v>151020</v>
      </c>
      <c r="P6728" s="3"/>
      <c r="Q6728" s="3"/>
    </row>
    <row r="6729" spans="1:17" x14ac:dyDescent="0.2">
      <c r="A6729" s="5">
        <v>2012</v>
      </c>
      <c r="B6729" s="4" t="s">
        <v>879</v>
      </c>
      <c r="C6729" s="5" t="s">
        <v>880</v>
      </c>
      <c r="D6729" s="5">
        <v>275.47800000000001</v>
      </c>
      <c r="E6729" s="5">
        <v>8126.5990000000002</v>
      </c>
      <c r="F6729" s="5">
        <v>2677.0030000000002</v>
      </c>
      <c r="G6729" s="5">
        <v>4365.5370000000003</v>
      </c>
      <c r="H6729" s="5">
        <v>3761.0619999999999</v>
      </c>
      <c r="I6729" s="5">
        <v>215.78299999999999</v>
      </c>
      <c r="J6729" s="5">
        <v>1.141</v>
      </c>
      <c r="K6729" s="5"/>
      <c r="L6729" s="5">
        <v>-120.41800000000001</v>
      </c>
      <c r="M6729" s="5">
        <v>-66.492000000000004</v>
      </c>
      <c r="N6729" s="5">
        <v>-52.593000000000004</v>
      </c>
      <c r="O6729" s="5">
        <v>151020</v>
      </c>
      <c r="P6729" s="3"/>
      <c r="Q6729" s="3"/>
    </row>
    <row r="6730" spans="1:17" x14ac:dyDescent="0.2">
      <c r="A6730" s="2">
        <v>2013</v>
      </c>
      <c r="B6730" s="1" t="s">
        <v>879</v>
      </c>
      <c r="C6730" s="2" t="s">
        <v>880</v>
      </c>
      <c r="D6730" s="2">
        <v>193.738</v>
      </c>
      <c r="E6730" s="2">
        <v>8259.143</v>
      </c>
      <c r="F6730" s="2">
        <v>2522.413</v>
      </c>
      <c r="G6730" s="2">
        <v>4321.0370000000003</v>
      </c>
      <c r="H6730" s="2">
        <v>3938.1060000000002</v>
      </c>
      <c r="I6730" s="2">
        <v>203.67699999999999</v>
      </c>
      <c r="J6730" s="2">
        <v>0.94299999999999995</v>
      </c>
      <c r="K6730" s="2"/>
      <c r="L6730" s="2">
        <v>-3.7029999999999998</v>
      </c>
      <c r="M6730" s="2">
        <v>-24.459</v>
      </c>
      <c r="N6730" s="2">
        <v>24.382000000000001</v>
      </c>
      <c r="O6730" s="2">
        <v>151020</v>
      </c>
      <c r="P6730" s="3"/>
      <c r="Q6730" s="3"/>
    </row>
    <row r="6731" spans="1:17" x14ac:dyDescent="0.2">
      <c r="A6731" s="5">
        <v>2014</v>
      </c>
      <c r="B6731" s="4" t="s">
        <v>879</v>
      </c>
      <c r="C6731" s="5" t="s">
        <v>880</v>
      </c>
      <c r="D6731" s="5">
        <v>141.273</v>
      </c>
      <c r="E6731" s="5">
        <v>8061.902</v>
      </c>
      <c r="F6731" s="5">
        <v>2005.5840000000001</v>
      </c>
      <c r="G6731" s="5">
        <v>3885.203</v>
      </c>
      <c r="H6731" s="5">
        <v>4176.6989999999996</v>
      </c>
      <c r="I6731" s="5">
        <v>172.51</v>
      </c>
      <c r="J6731" s="5">
        <v>0.96</v>
      </c>
      <c r="K6731" s="5"/>
      <c r="L6731" s="5">
        <v>298.83800000000002</v>
      </c>
      <c r="M6731" s="5">
        <v>91.691999999999993</v>
      </c>
      <c r="N6731" s="5">
        <v>204.923</v>
      </c>
      <c r="O6731" s="5">
        <v>151020</v>
      </c>
      <c r="P6731" s="3"/>
      <c r="Q6731" s="3"/>
    </row>
    <row r="6732" spans="1:17" x14ac:dyDescent="0.2">
      <c r="A6732" s="2">
        <v>2015</v>
      </c>
      <c r="B6732" s="1" t="s">
        <v>879</v>
      </c>
      <c r="C6732" s="2" t="s">
        <v>880</v>
      </c>
      <c r="D6732" s="2">
        <v>285.20999999999998</v>
      </c>
      <c r="E6732" s="2">
        <v>8301.6319999999996</v>
      </c>
      <c r="F6732" s="2">
        <v>1980.4639999999999</v>
      </c>
      <c r="G6732" s="2">
        <v>3847.444</v>
      </c>
      <c r="H6732" s="2">
        <v>4454.1880000000001</v>
      </c>
      <c r="I6732" s="2">
        <v>156.41800000000001</v>
      </c>
      <c r="J6732" s="2">
        <v>0.34499999999999997</v>
      </c>
      <c r="K6732" s="2"/>
      <c r="L6732" s="2">
        <v>327.85700000000003</v>
      </c>
      <c r="M6732" s="2">
        <v>94.942999999999998</v>
      </c>
      <c r="N6732" s="2">
        <v>221.17699999999999</v>
      </c>
      <c r="O6732" s="2">
        <v>151020</v>
      </c>
      <c r="P6732" s="3"/>
      <c r="Q6732" s="3"/>
    </row>
    <row r="6733" spans="1:17" x14ac:dyDescent="0.2">
      <c r="A6733" s="5">
        <v>2016</v>
      </c>
      <c r="B6733" s="4" t="s">
        <v>879</v>
      </c>
      <c r="C6733" s="5" t="s">
        <v>880</v>
      </c>
      <c r="D6733" s="5">
        <v>268.01900000000001</v>
      </c>
      <c r="E6733" s="5">
        <v>8471.4750000000004</v>
      </c>
      <c r="F6733" s="5">
        <v>1982.8889999999999</v>
      </c>
      <c r="G6733" s="5">
        <v>3898.9989999999998</v>
      </c>
      <c r="H6733" s="5">
        <v>4572.4759999999997</v>
      </c>
      <c r="I6733" s="5">
        <v>141.54400000000001</v>
      </c>
      <c r="J6733" s="5">
        <v>0.80700000000000005</v>
      </c>
      <c r="K6733" s="5"/>
      <c r="L6733" s="5">
        <v>547.25699999999995</v>
      </c>
      <c r="M6733" s="5">
        <v>124.851</v>
      </c>
      <c r="N6733" s="5">
        <v>419.49099999999999</v>
      </c>
      <c r="O6733" s="5">
        <v>151020</v>
      </c>
      <c r="P6733" s="3"/>
      <c r="Q6733" s="3"/>
    </row>
    <row r="6734" spans="1:17" x14ac:dyDescent="0.2">
      <c r="A6734" s="2">
        <v>2017</v>
      </c>
      <c r="B6734" s="1" t="s">
        <v>879</v>
      </c>
      <c r="C6734" s="2" t="s">
        <v>880</v>
      </c>
      <c r="D6734" s="2">
        <v>146.64599999999999</v>
      </c>
      <c r="E6734" s="2">
        <v>9504.8909999999996</v>
      </c>
      <c r="F6734" s="2">
        <v>2854.8649999999998</v>
      </c>
      <c r="G6734" s="2">
        <v>4535.9979999999996</v>
      </c>
      <c r="H6734" s="2">
        <v>4968.893</v>
      </c>
      <c r="I6734" s="2">
        <v>152.66900000000001</v>
      </c>
      <c r="J6734" s="2">
        <v>4.4370000000000003</v>
      </c>
      <c r="K6734" s="2">
        <v>0</v>
      </c>
      <c r="L6734" s="2">
        <v>361.31599999999997</v>
      </c>
      <c r="M6734" s="2">
        <v>-232.07499999999999</v>
      </c>
      <c r="N6734" s="2">
        <v>601.18499999999995</v>
      </c>
      <c r="O6734" s="2">
        <v>151020</v>
      </c>
      <c r="P6734" s="3"/>
      <c r="Q6734" s="3"/>
    </row>
    <row r="6735" spans="1:17" x14ac:dyDescent="0.2">
      <c r="A6735" s="5">
        <v>2018</v>
      </c>
      <c r="B6735" s="4" t="s">
        <v>879</v>
      </c>
      <c r="C6735" s="5" t="s">
        <v>880</v>
      </c>
      <c r="D6735" s="5">
        <v>44.404000000000003</v>
      </c>
      <c r="E6735" s="5">
        <v>9832.1299999999992</v>
      </c>
      <c r="F6735" s="5">
        <v>2779.38</v>
      </c>
      <c r="G6735" s="5">
        <v>4629.2269999999999</v>
      </c>
      <c r="H6735" s="5">
        <v>5202.9030000000002</v>
      </c>
      <c r="I6735" s="5">
        <v>134.26300000000001</v>
      </c>
      <c r="J6735" s="5">
        <v>0.55400000000000005</v>
      </c>
      <c r="K6735" s="5">
        <v>0</v>
      </c>
      <c r="L6735" s="5">
        <v>623.29</v>
      </c>
      <c r="M6735" s="5">
        <v>105.449</v>
      </c>
      <c r="N6735" s="5">
        <v>515.80499999999995</v>
      </c>
      <c r="O6735" s="5">
        <v>151020</v>
      </c>
      <c r="P6735" s="3"/>
      <c r="Q6735" s="3"/>
    </row>
    <row r="6736" spans="1:17" x14ac:dyDescent="0.2">
      <c r="A6736" s="2">
        <v>2019</v>
      </c>
      <c r="B6736" s="1" t="s">
        <v>879</v>
      </c>
      <c r="C6736" s="2" t="s">
        <v>880</v>
      </c>
      <c r="D6736" s="2">
        <v>274.50599999999997</v>
      </c>
      <c r="E6736" s="2">
        <v>10648.793</v>
      </c>
      <c r="F6736" s="2">
        <v>3202.3530000000001</v>
      </c>
      <c r="G6736" s="2">
        <v>5026.9359999999997</v>
      </c>
      <c r="H6736" s="2">
        <v>5621.857</v>
      </c>
      <c r="I6736" s="2">
        <v>134.05099999999999</v>
      </c>
      <c r="J6736" s="2">
        <v>1.155</v>
      </c>
      <c r="K6736" s="2">
        <v>0</v>
      </c>
      <c r="L6736" s="2">
        <v>757.70100000000002</v>
      </c>
      <c r="M6736" s="2">
        <v>135.19800000000001</v>
      </c>
      <c r="N6736" s="2">
        <v>617.66200000000003</v>
      </c>
      <c r="O6736" s="2">
        <v>151020</v>
      </c>
      <c r="P6736" s="3"/>
      <c r="Q6736" s="3"/>
    </row>
    <row r="6737" spans="1:17" x14ac:dyDescent="0.2">
      <c r="A6737" s="5">
        <v>2004</v>
      </c>
      <c r="B6737" s="4" t="s">
        <v>881</v>
      </c>
      <c r="C6737" s="5" t="s">
        <v>882</v>
      </c>
      <c r="D6737" s="5">
        <v>599.28200000000004</v>
      </c>
      <c r="E6737" s="5">
        <v>11580.517</v>
      </c>
      <c r="F6737" s="5">
        <v>4936.6329999999998</v>
      </c>
      <c r="G6737" s="5">
        <v>5619.9049999999997</v>
      </c>
      <c r="H6737" s="5">
        <v>4012.741</v>
      </c>
      <c r="I6737" s="5">
        <v>250.68600000000001</v>
      </c>
      <c r="J6737" s="5">
        <v>0</v>
      </c>
      <c r="K6737" s="5">
        <v>157.30799999999999</v>
      </c>
      <c r="L6737" s="5">
        <v>671.62800000000004</v>
      </c>
      <c r="M6737" s="5">
        <v>0</v>
      </c>
      <c r="N6737" s="5">
        <v>592.91700000000003</v>
      </c>
      <c r="O6737" s="5">
        <v>601010</v>
      </c>
      <c r="P6737" s="3"/>
      <c r="Q6737" s="3"/>
    </row>
    <row r="6738" spans="1:17" x14ac:dyDescent="0.2">
      <c r="A6738" s="2">
        <v>2005</v>
      </c>
      <c r="B6738" s="1" t="s">
        <v>881</v>
      </c>
      <c r="C6738" s="2" t="s">
        <v>882</v>
      </c>
      <c r="D6738" s="2">
        <v>294.50400000000002</v>
      </c>
      <c r="E6738" s="2">
        <v>13637.163</v>
      </c>
      <c r="F6738" s="2">
        <v>6303.2120000000004</v>
      </c>
      <c r="G6738" s="2">
        <v>7117.2120000000004</v>
      </c>
      <c r="H6738" s="2">
        <v>5263.51</v>
      </c>
      <c r="I6738" s="2">
        <v>356.33300000000003</v>
      </c>
      <c r="J6738" s="2">
        <v>0</v>
      </c>
      <c r="K6738" s="2">
        <v>137.68199999999999</v>
      </c>
      <c r="L6738" s="2">
        <v>644.846</v>
      </c>
      <c r="M6738" s="2">
        <v>0</v>
      </c>
      <c r="N6738" s="2">
        <v>539.60400000000004</v>
      </c>
      <c r="O6738" s="2">
        <v>601010</v>
      </c>
      <c r="P6738" s="3"/>
      <c r="Q6738" s="3"/>
    </row>
    <row r="6739" spans="1:17" x14ac:dyDescent="0.2">
      <c r="A6739" s="5">
        <v>2006</v>
      </c>
      <c r="B6739" s="4" t="s">
        <v>881</v>
      </c>
      <c r="C6739" s="5" t="s">
        <v>882</v>
      </c>
      <c r="D6739" s="5">
        <v>2233.317</v>
      </c>
      <c r="E6739" s="5">
        <v>17954.280999999999</v>
      </c>
      <c r="F6739" s="5">
        <v>9606.8369999999995</v>
      </c>
      <c r="G6739" s="5">
        <v>10675.307000000001</v>
      </c>
      <c r="H6739" s="5">
        <v>6150.77</v>
      </c>
      <c r="I6739" s="5">
        <v>470.57</v>
      </c>
      <c r="J6739" s="5">
        <v>0</v>
      </c>
      <c r="K6739" s="5">
        <v>60.387</v>
      </c>
      <c r="L6739" s="5">
        <v>587.11900000000003</v>
      </c>
      <c r="M6739" s="5">
        <v>0</v>
      </c>
      <c r="N6739" s="5">
        <v>560.14</v>
      </c>
      <c r="O6739" s="5">
        <v>601010</v>
      </c>
      <c r="P6739" s="3"/>
      <c r="Q6739" s="3"/>
    </row>
    <row r="6740" spans="1:17" x14ac:dyDescent="0.2">
      <c r="A6740" s="2">
        <v>2007</v>
      </c>
      <c r="B6740" s="1" t="s">
        <v>881</v>
      </c>
      <c r="C6740" s="2" t="s">
        <v>882</v>
      </c>
      <c r="D6740" s="2">
        <v>1154.595</v>
      </c>
      <c r="E6740" s="2">
        <v>22478.935000000001</v>
      </c>
      <c r="F6740" s="2">
        <v>13022.165999999999</v>
      </c>
      <c r="G6740" s="2">
        <v>14866.776</v>
      </c>
      <c r="H6740" s="2">
        <v>6118.3990000000003</v>
      </c>
      <c r="I6740" s="2">
        <v>680.64</v>
      </c>
      <c r="J6740" s="2">
        <v>0</v>
      </c>
      <c r="K6740" s="2">
        <v>48.222999999999999</v>
      </c>
      <c r="L6740" s="2">
        <v>568.94299999999998</v>
      </c>
      <c r="M6740" s="2">
        <v>10.53</v>
      </c>
      <c r="N6740" s="2">
        <v>568.90599999999995</v>
      </c>
      <c r="O6740" s="2">
        <v>601010</v>
      </c>
      <c r="P6740" s="3"/>
      <c r="Q6740" s="3"/>
    </row>
    <row r="6741" spans="1:17" x14ac:dyDescent="0.2">
      <c r="A6741" s="5">
        <v>2008</v>
      </c>
      <c r="B6741" s="4" t="s">
        <v>881</v>
      </c>
      <c r="C6741" s="5" t="s">
        <v>882</v>
      </c>
      <c r="D6741" s="5">
        <v>1526.8530000000001</v>
      </c>
      <c r="E6741" s="5">
        <v>21418.21</v>
      </c>
      <c r="F6741" s="5">
        <v>12655.874</v>
      </c>
      <c r="G6741" s="5">
        <v>14162.834000000001</v>
      </c>
      <c r="H6741" s="5">
        <v>5664.4849999999997</v>
      </c>
      <c r="I6741" s="5">
        <v>659.24099999999999</v>
      </c>
      <c r="J6741" s="5">
        <v>0</v>
      </c>
      <c r="K6741" s="5">
        <v>39.857999999999997</v>
      </c>
      <c r="L6741" s="5">
        <v>75.921999999999997</v>
      </c>
      <c r="M6741" s="5">
        <v>-204.53700000000001</v>
      </c>
      <c r="N6741" s="5">
        <v>395.04300000000001</v>
      </c>
      <c r="O6741" s="5">
        <v>601010</v>
      </c>
      <c r="P6741" s="3"/>
      <c r="Q6741" s="3"/>
    </row>
    <row r="6742" spans="1:17" x14ac:dyDescent="0.2">
      <c r="A6742" s="2">
        <v>2009</v>
      </c>
      <c r="B6742" s="1" t="s">
        <v>881</v>
      </c>
      <c r="C6742" s="2" t="s">
        <v>882</v>
      </c>
      <c r="D6742" s="2">
        <v>869.42899999999997</v>
      </c>
      <c r="E6742" s="2">
        <v>20185.472000000002</v>
      </c>
      <c r="F6742" s="2">
        <v>10946.368</v>
      </c>
      <c r="G6742" s="2">
        <v>12284.438</v>
      </c>
      <c r="H6742" s="2">
        <v>6242.7690000000002</v>
      </c>
      <c r="I6742" s="2">
        <v>651.53899999999999</v>
      </c>
      <c r="J6742" s="2">
        <v>0</v>
      </c>
      <c r="K6742" s="2">
        <v>18.866</v>
      </c>
      <c r="L6742" s="2">
        <v>97.281999999999996</v>
      </c>
      <c r="M6742" s="2">
        <v>20.736999999999998</v>
      </c>
      <c r="N6742" s="2">
        <v>106.169</v>
      </c>
      <c r="O6742" s="2">
        <v>601010</v>
      </c>
      <c r="P6742" s="3"/>
      <c r="Q6742" s="3"/>
    </row>
    <row r="6743" spans="1:17" x14ac:dyDescent="0.2">
      <c r="A6743" s="5">
        <v>2010</v>
      </c>
      <c r="B6743" s="4" t="s">
        <v>881</v>
      </c>
      <c r="C6743" s="5" t="s">
        <v>882</v>
      </c>
      <c r="D6743" s="5">
        <v>891.61099999999999</v>
      </c>
      <c r="E6743" s="5">
        <v>20517.471000000001</v>
      </c>
      <c r="F6743" s="5">
        <v>10900.352999999999</v>
      </c>
      <c r="G6743" s="5">
        <v>12359.092000000001</v>
      </c>
      <c r="H6743" s="5">
        <v>6315.71</v>
      </c>
      <c r="I6743" s="5">
        <v>561.13400000000001</v>
      </c>
      <c r="J6743" s="5">
        <v>0</v>
      </c>
      <c r="K6743" s="5">
        <v>60.927</v>
      </c>
      <c r="L6743" s="5">
        <v>751.69200000000001</v>
      </c>
      <c r="M6743" s="5">
        <v>22.475999999999999</v>
      </c>
      <c r="N6743" s="5">
        <v>647.88300000000004</v>
      </c>
      <c r="O6743" s="5">
        <v>601010</v>
      </c>
      <c r="P6743" s="3"/>
      <c r="Q6743" s="3"/>
    </row>
    <row r="6744" spans="1:17" x14ac:dyDescent="0.2">
      <c r="A6744" s="2">
        <v>2011</v>
      </c>
      <c r="B6744" s="1" t="s">
        <v>881</v>
      </c>
      <c r="C6744" s="2" t="s">
        <v>882</v>
      </c>
      <c r="D6744" s="2">
        <v>704.62099999999998</v>
      </c>
      <c r="E6744" s="2">
        <v>20446.487000000001</v>
      </c>
      <c r="F6744" s="2">
        <v>10568.673000000001</v>
      </c>
      <c r="G6744" s="2">
        <v>11777.362999999999</v>
      </c>
      <c r="H6744" s="2">
        <v>6828.3159999999998</v>
      </c>
      <c r="I6744" s="2">
        <v>545.21199999999999</v>
      </c>
      <c r="J6744" s="2">
        <v>0</v>
      </c>
      <c r="K6744" s="2">
        <v>68.882999999999996</v>
      </c>
      <c r="L6744" s="2">
        <v>619.29399999999998</v>
      </c>
      <c r="M6744" s="2">
        <v>24.827000000000002</v>
      </c>
      <c r="N6744" s="2">
        <v>662.30200000000002</v>
      </c>
      <c r="O6744" s="2">
        <v>601010</v>
      </c>
      <c r="P6744" s="3"/>
      <c r="Q6744" s="3"/>
    </row>
    <row r="6745" spans="1:17" x14ac:dyDescent="0.2">
      <c r="A6745" s="5">
        <v>2012</v>
      </c>
      <c r="B6745" s="4" t="s">
        <v>881</v>
      </c>
      <c r="C6745" s="5" t="s">
        <v>882</v>
      </c>
      <c r="D6745" s="5">
        <v>1143.575</v>
      </c>
      <c r="E6745" s="5">
        <v>21965.974999999999</v>
      </c>
      <c r="F6745" s="5">
        <v>11545.475</v>
      </c>
      <c r="G6745" s="5">
        <v>13117.679</v>
      </c>
      <c r="H6745" s="5">
        <v>6850.9350000000004</v>
      </c>
      <c r="I6745" s="5">
        <v>517.16200000000003</v>
      </c>
      <c r="J6745" s="5">
        <v>0</v>
      </c>
      <c r="K6745" s="5">
        <v>61.207000000000001</v>
      </c>
      <c r="L6745" s="5">
        <v>416.73099999999999</v>
      </c>
      <c r="M6745" s="5">
        <v>8.1319999999999997</v>
      </c>
      <c r="N6745" s="5">
        <v>617.26</v>
      </c>
      <c r="O6745" s="5">
        <v>601010</v>
      </c>
      <c r="P6745" s="3"/>
      <c r="Q6745" s="3"/>
    </row>
    <row r="6746" spans="1:17" x14ac:dyDescent="0.2">
      <c r="A6746" s="2">
        <v>2013</v>
      </c>
      <c r="B6746" s="1" t="s">
        <v>881</v>
      </c>
      <c r="C6746" s="2" t="s">
        <v>882</v>
      </c>
      <c r="D6746" s="2">
        <v>845.73</v>
      </c>
      <c r="E6746" s="2">
        <v>20097.223999999998</v>
      </c>
      <c r="F6746" s="2">
        <v>10218.718000000001</v>
      </c>
      <c r="G6746" s="2">
        <v>11498.86</v>
      </c>
      <c r="H6746" s="2">
        <v>6765.232</v>
      </c>
      <c r="I6746" s="2">
        <v>525.49300000000005</v>
      </c>
      <c r="J6746" s="2">
        <v>0</v>
      </c>
      <c r="K6746" s="2">
        <v>62.033999999999999</v>
      </c>
      <c r="L6746" s="2">
        <v>133.821</v>
      </c>
      <c r="M6746" s="2">
        <v>-6.4059999999999997</v>
      </c>
      <c r="N6746" s="2">
        <v>475.971</v>
      </c>
      <c r="O6746" s="2">
        <v>601010</v>
      </c>
      <c r="P6746" s="3"/>
      <c r="Q6746" s="3"/>
    </row>
    <row r="6747" spans="1:17" x14ac:dyDescent="0.2">
      <c r="A6747" s="5">
        <v>2014</v>
      </c>
      <c r="B6747" s="4" t="s">
        <v>881</v>
      </c>
      <c r="C6747" s="5" t="s">
        <v>882</v>
      </c>
      <c r="D6747" s="5">
        <v>1384.989</v>
      </c>
      <c r="E6747" s="5">
        <v>21248.32</v>
      </c>
      <c r="F6747" s="5">
        <v>11138.859</v>
      </c>
      <c r="G6747" s="5">
        <v>12421.157999999999</v>
      </c>
      <c r="H6747" s="5">
        <v>6745.4260000000004</v>
      </c>
      <c r="I6747" s="5">
        <v>530.50099999999998</v>
      </c>
      <c r="J6747" s="5">
        <v>0</v>
      </c>
      <c r="K6747" s="5">
        <v>114.85</v>
      </c>
      <c r="L6747" s="5">
        <v>505.185</v>
      </c>
      <c r="M6747" s="5">
        <v>11.002000000000001</v>
      </c>
      <c r="N6747" s="5">
        <v>864.85199999999998</v>
      </c>
      <c r="O6747" s="5">
        <v>601010</v>
      </c>
      <c r="P6747" s="3"/>
      <c r="Q6747" s="3"/>
    </row>
    <row r="6748" spans="1:17" x14ac:dyDescent="0.2">
      <c r="A6748" s="2">
        <v>2015</v>
      </c>
      <c r="B6748" s="1" t="s">
        <v>881</v>
      </c>
      <c r="C6748" s="2" t="s">
        <v>882</v>
      </c>
      <c r="D6748" s="2">
        <v>1943.5060000000001</v>
      </c>
      <c r="E6748" s="2">
        <v>21143.293000000001</v>
      </c>
      <c r="F6748" s="2">
        <v>11331.01</v>
      </c>
      <c r="G6748" s="2">
        <v>12437.994000000001</v>
      </c>
      <c r="H6748" s="2">
        <v>6697.5950000000003</v>
      </c>
      <c r="I6748" s="2">
        <v>437.33</v>
      </c>
      <c r="J6748" s="2">
        <v>0</v>
      </c>
      <c r="K6748" s="2">
        <v>95.927999999999997</v>
      </c>
      <c r="L6748" s="2">
        <v>722.47299999999996</v>
      </c>
      <c r="M6748" s="2">
        <v>-84.694999999999993</v>
      </c>
      <c r="N6748" s="2">
        <v>760.43399999999997</v>
      </c>
      <c r="O6748" s="2">
        <v>601010</v>
      </c>
      <c r="P6748" s="3"/>
      <c r="Q6748" s="3"/>
    </row>
    <row r="6749" spans="1:17" x14ac:dyDescent="0.2">
      <c r="A6749" s="5">
        <v>2016</v>
      </c>
      <c r="B6749" s="4" t="s">
        <v>881</v>
      </c>
      <c r="C6749" s="5" t="s">
        <v>882</v>
      </c>
      <c r="D6749" s="5">
        <v>1599.3219999999999</v>
      </c>
      <c r="E6749" s="5">
        <v>20814.847000000002</v>
      </c>
      <c r="F6749" s="5">
        <v>10851.684999999999</v>
      </c>
      <c r="G6749" s="5">
        <v>11917.905000000001</v>
      </c>
      <c r="H6749" s="5">
        <v>6898.5190000000002</v>
      </c>
      <c r="I6749" s="5">
        <v>428.94799999999998</v>
      </c>
      <c r="J6749" s="5">
        <v>0</v>
      </c>
      <c r="K6749" s="5">
        <v>74.564999999999998</v>
      </c>
      <c r="L6749" s="5">
        <v>983.06200000000001</v>
      </c>
      <c r="M6749" s="5">
        <v>8.3119999999999994</v>
      </c>
      <c r="N6749" s="5">
        <v>906.91700000000003</v>
      </c>
      <c r="O6749" s="5">
        <v>601010</v>
      </c>
      <c r="P6749" s="3"/>
      <c r="Q6749" s="3"/>
    </row>
    <row r="6750" spans="1:17" x14ac:dyDescent="0.2">
      <c r="A6750" s="2">
        <v>2017</v>
      </c>
      <c r="B6750" s="1" t="s">
        <v>881</v>
      </c>
      <c r="C6750" s="2" t="s">
        <v>882</v>
      </c>
      <c r="D6750" s="2">
        <v>1914.8119999999999</v>
      </c>
      <c r="E6750" s="2">
        <v>17397.934000000001</v>
      </c>
      <c r="F6750" s="2">
        <v>9969.4869999999992</v>
      </c>
      <c r="G6750" s="2">
        <v>10949.781999999999</v>
      </c>
      <c r="H6750" s="2">
        <v>4793.1660000000002</v>
      </c>
      <c r="I6750" s="2">
        <v>393.88499999999999</v>
      </c>
      <c r="J6750" s="2">
        <v>0</v>
      </c>
      <c r="K6750" s="2">
        <v>37.531999999999996</v>
      </c>
      <c r="L6750" s="2">
        <v>318.44600000000003</v>
      </c>
      <c r="M6750" s="2">
        <v>41.09</v>
      </c>
      <c r="N6750" s="2">
        <v>227.416</v>
      </c>
      <c r="O6750" s="2">
        <v>601010</v>
      </c>
      <c r="P6750" s="3"/>
      <c r="Q6750" s="3"/>
    </row>
    <row r="6751" spans="1:17" x14ac:dyDescent="0.2">
      <c r="A6751" s="5">
        <v>2018</v>
      </c>
      <c r="B6751" s="4" t="s">
        <v>881</v>
      </c>
      <c r="C6751" s="5" t="s">
        <v>882</v>
      </c>
      <c r="D6751" s="5">
        <v>716.90499999999997</v>
      </c>
      <c r="E6751" s="5">
        <v>17180.794000000002</v>
      </c>
      <c r="F6751" s="5">
        <v>9836.6209999999992</v>
      </c>
      <c r="G6751" s="5">
        <v>11289.349</v>
      </c>
      <c r="H6751" s="5">
        <v>4465.2309999999998</v>
      </c>
      <c r="I6751" s="5">
        <v>421.11500000000001</v>
      </c>
      <c r="J6751" s="5">
        <v>0</v>
      </c>
      <c r="K6751" s="5">
        <v>-27.390999999999998</v>
      </c>
      <c r="L6751" s="5">
        <v>459.59800000000001</v>
      </c>
      <c r="M6751" s="5">
        <v>37.633000000000003</v>
      </c>
      <c r="N6751" s="5">
        <v>449.95400000000001</v>
      </c>
      <c r="O6751" s="5">
        <v>601010</v>
      </c>
      <c r="P6751" s="3"/>
      <c r="Q6751" s="3"/>
    </row>
    <row r="6752" spans="1:17" x14ac:dyDescent="0.2">
      <c r="A6752" s="2">
        <v>2019</v>
      </c>
      <c r="B6752" s="1" t="s">
        <v>881</v>
      </c>
      <c r="C6752" s="2" t="s">
        <v>882</v>
      </c>
      <c r="D6752" s="2">
        <v>1607.1310000000001</v>
      </c>
      <c r="E6752" s="2">
        <v>18287.012999999999</v>
      </c>
      <c r="F6752" s="2">
        <v>7904.8630000000003</v>
      </c>
      <c r="G6752" s="2">
        <v>10087.120000000001</v>
      </c>
      <c r="H6752" s="2">
        <v>6732.03</v>
      </c>
      <c r="I6752" s="2">
        <v>336.28300000000002</v>
      </c>
      <c r="J6752" s="2">
        <v>0</v>
      </c>
      <c r="K6752" s="2">
        <v>186.327</v>
      </c>
      <c r="L6752" s="2">
        <v>3437.7310000000002</v>
      </c>
      <c r="M6752" s="2">
        <v>103.43899999999999</v>
      </c>
      <c r="N6752" s="2">
        <v>3147.9369999999999</v>
      </c>
      <c r="O6752" s="2">
        <v>601010</v>
      </c>
      <c r="P6752" s="3"/>
      <c r="Q6752" s="3"/>
    </row>
    <row r="6753" spans="1:17" x14ac:dyDescent="0.2">
      <c r="A6753" s="5">
        <v>2007</v>
      </c>
      <c r="B6753" s="4" t="s">
        <v>883</v>
      </c>
      <c r="C6753" s="5" t="s">
        <v>884</v>
      </c>
      <c r="D6753" s="5">
        <v>52.451999999999998</v>
      </c>
      <c r="E6753" s="5">
        <v>830.04100000000005</v>
      </c>
      <c r="F6753" s="5">
        <v>403.15899999999999</v>
      </c>
      <c r="G6753" s="5">
        <v>862.20100000000002</v>
      </c>
      <c r="H6753" s="5">
        <v>-32.159999999999997</v>
      </c>
      <c r="I6753" s="5">
        <v>22.928000000000001</v>
      </c>
      <c r="J6753" s="5"/>
      <c r="K6753" s="5">
        <v>0</v>
      </c>
      <c r="L6753" s="5">
        <v>258.14699999999999</v>
      </c>
      <c r="M6753" s="5">
        <v>103.184</v>
      </c>
      <c r="N6753" s="5">
        <v>150.374</v>
      </c>
      <c r="O6753" s="5">
        <v>202020</v>
      </c>
      <c r="P6753" s="3"/>
      <c r="Q6753" s="3"/>
    </row>
    <row r="6754" spans="1:17" x14ac:dyDescent="0.2">
      <c r="A6754" s="2">
        <v>2008</v>
      </c>
      <c r="B6754" s="1" t="s">
        <v>883</v>
      </c>
      <c r="C6754" s="2" t="s">
        <v>884</v>
      </c>
      <c r="D6754" s="2">
        <v>44.152000000000001</v>
      </c>
      <c r="E6754" s="2">
        <v>928.87699999999995</v>
      </c>
      <c r="F6754" s="2">
        <v>450.35599999999999</v>
      </c>
      <c r="G6754" s="2">
        <v>1189.1610000000001</v>
      </c>
      <c r="H6754" s="2">
        <v>-260.28399999999999</v>
      </c>
      <c r="I6754" s="2">
        <v>31.315999999999999</v>
      </c>
      <c r="J6754" s="2"/>
      <c r="K6754" s="2">
        <v>0</v>
      </c>
      <c r="L6754" s="2">
        <v>278.899</v>
      </c>
      <c r="M6754" s="2">
        <v>120.67100000000001</v>
      </c>
      <c r="N6754" s="2">
        <v>158.22800000000001</v>
      </c>
      <c r="O6754" s="2">
        <v>202020</v>
      </c>
      <c r="P6754" s="3"/>
      <c r="Q6754" s="3"/>
    </row>
    <row r="6755" spans="1:17" x14ac:dyDescent="0.2">
      <c r="A6755" s="5">
        <v>2009</v>
      </c>
      <c r="B6755" s="4" t="s">
        <v>883</v>
      </c>
      <c r="C6755" s="5" t="s">
        <v>884</v>
      </c>
      <c r="D6755" s="5">
        <v>80.813000000000002</v>
      </c>
      <c r="E6755" s="5">
        <v>996.95299999999997</v>
      </c>
      <c r="F6755" s="5">
        <v>527.50900000000001</v>
      </c>
      <c r="G6755" s="5">
        <v>1031.902</v>
      </c>
      <c r="H6755" s="5">
        <v>-34.948999999999998</v>
      </c>
      <c r="I6755" s="5">
        <v>35.265000000000001</v>
      </c>
      <c r="J6755" s="5"/>
      <c r="K6755" s="5">
        <v>0</v>
      </c>
      <c r="L6755" s="5">
        <v>264.60500000000002</v>
      </c>
      <c r="M6755" s="5">
        <v>137.99100000000001</v>
      </c>
      <c r="N6755" s="5">
        <v>126.614</v>
      </c>
      <c r="O6755" s="5">
        <v>202020</v>
      </c>
      <c r="P6755" s="3"/>
      <c r="Q6755" s="3"/>
    </row>
    <row r="6756" spans="1:17" x14ac:dyDescent="0.2">
      <c r="A6756" s="2">
        <v>2010</v>
      </c>
      <c r="B6756" s="1" t="s">
        <v>883</v>
      </c>
      <c r="C6756" s="2" t="s">
        <v>884</v>
      </c>
      <c r="D6756" s="2">
        <v>60.627000000000002</v>
      </c>
      <c r="E6756" s="2">
        <v>1217.0899999999999</v>
      </c>
      <c r="F6756" s="2">
        <v>401.82600000000002</v>
      </c>
      <c r="G6756" s="2">
        <v>1331.5319999999999</v>
      </c>
      <c r="H6756" s="2">
        <v>-114.44199999999999</v>
      </c>
      <c r="I6756" s="2">
        <v>34.664000000000001</v>
      </c>
      <c r="J6756" s="2"/>
      <c r="K6756" s="2">
        <v>0</v>
      </c>
      <c r="L6756" s="2">
        <v>406.65</v>
      </c>
      <c r="M6756" s="2">
        <v>164.09800000000001</v>
      </c>
      <c r="N6756" s="2">
        <v>242.55199999999999</v>
      </c>
      <c r="O6756" s="2">
        <v>202020</v>
      </c>
      <c r="P6756" s="3"/>
      <c r="Q6756" s="3"/>
    </row>
    <row r="6757" spans="1:17" x14ac:dyDescent="0.2">
      <c r="A6757" s="5">
        <v>2011</v>
      </c>
      <c r="B6757" s="4" t="s">
        <v>883</v>
      </c>
      <c r="C6757" s="5" t="s">
        <v>884</v>
      </c>
      <c r="D6757" s="5">
        <v>196.66900000000001</v>
      </c>
      <c r="E6757" s="5">
        <v>1541.106</v>
      </c>
      <c r="F6757" s="5">
        <v>1105.886</v>
      </c>
      <c r="G6757" s="5">
        <v>1639.596</v>
      </c>
      <c r="H6757" s="5">
        <v>-98.49</v>
      </c>
      <c r="I6757" s="5">
        <v>53.847000000000001</v>
      </c>
      <c r="J6757" s="5"/>
      <c r="K6757" s="5">
        <v>0</v>
      </c>
      <c r="L6757" s="5">
        <v>460.42099999999999</v>
      </c>
      <c r="M6757" s="5">
        <v>177.66300000000001</v>
      </c>
      <c r="N6757" s="5">
        <v>282.75799999999998</v>
      </c>
      <c r="O6757" s="5">
        <v>202020</v>
      </c>
      <c r="P6757" s="3"/>
      <c r="Q6757" s="3"/>
    </row>
    <row r="6758" spans="1:17" x14ac:dyDescent="0.2">
      <c r="A6758" s="2">
        <v>2012</v>
      </c>
      <c r="B6758" s="1" t="s">
        <v>883</v>
      </c>
      <c r="C6758" s="2" t="s">
        <v>884</v>
      </c>
      <c r="D6758" s="2">
        <v>94.701999999999998</v>
      </c>
      <c r="E6758" s="2">
        <v>2360.3359999999998</v>
      </c>
      <c r="F6758" s="2">
        <v>1451.425</v>
      </c>
      <c r="G6758" s="2">
        <v>2104.7449999999999</v>
      </c>
      <c r="H6758" s="2">
        <v>255.59100000000001</v>
      </c>
      <c r="I6758" s="2">
        <v>72.507999999999996</v>
      </c>
      <c r="J6758" s="2"/>
      <c r="K6758" s="2">
        <v>0</v>
      </c>
      <c r="L6758" s="2">
        <v>519.20799999999997</v>
      </c>
      <c r="M6758" s="2">
        <v>190.066</v>
      </c>
      <c r="N6758" s="2">
        <v>329.142</v>
      </c>
      <c r="O6758" s="2">
        <v>202020</v>
      </c>
      <c r="P6758" s="3"/>
      <c r="Q6758" s="3"/>
    </row>
    <row r="6759" spans="1:17" x14ac:dyDescent="0.2">
      <c r="A6759" s="5">
        <v>2013</v>
      </c>
      <c r="B6759" s="4" t="s">
        <v>883</v>
      </c>
      <c r="C6759" s="5" t="s">
        <v>884</v>
      </c>
      <c r="D6759" s="5">
        <v>169.71199999999999</v>
      </c>
      <c r="E6759" s="5">
        <v>2504.451</v>
      </c>
      <c r="F6759" s="5">
        <v>1275.8869999999999</v>
      </c>
      <c r="G6759" s="5">
        <v>1956.8620000000001</v>
      </c>
      <c r="H6759" s="5">
        <v>547.58900000000006</v>
      </c>
      <c r="I6759" s="5">
        <v>76.135999999999996</v>
      </c>
      <c r="J6759" s="5"/>
      <c r="K6759" s="5">
        <v>0</v>
      </c>
      <c r="L6759" s="5">
        <v>538.74</v>
      </c>
      <c r="M6759" s="5">
        <v>196.42599999999999</v>
      </c>
      <c r="N6759" s="5">
        <v>348.38</v>
      </c>
      <c r="O6759" s="5">
        <v>202020</v>
      </c>
      <c r="P6759" s="3"/>
      <c r="Q6759" s="3"/>
    </row>
    <row r="6760" spans="1:17" x14ac:dyDescent="0.2">
      <c r="A6760" s="2">
        <v>2014</v>
      </c>
      <c r="B6760" s="1" t="s">
        <v>883</v>
      </c>
      <c r="C6760" s="2" t="s">
        <v>884</v>
      </c>
      <c r="D6760" s="2">
        <v>43.16</v>
      </c>
      <c r="E6760" s="2">
        <v>2345.33</v>
      </c>
      <c r="F6760" s="2">
        <v>1276.932</v>
      </c>
      <c r="G6760" s="2">
        <v>2134.2869999999998</v>
      </c>
      <c r="H6760" s="2">
        <v>211.04300000000001</v>
      </c>
      <c r="I6760" s="2">
        <v>69.983999999999995</v>
      </c>
      <c r="J6760" s="2"/>
      <c r="K6760" s="2">
        <v>0</v>
      </c>
      <c r="L6760" s="2">
        <v>590.62</v>
      </c>
      <c r="M6760" s="2">
        <v>219.755</v>
      </c>
      <c r="N6760" s="2">
        <v>400.04199999999997</v>
      </c>
      <c r="O6760" s="2">
        <v>202020</v>
      </c>
      <c r="P6760" s="3"/>
      <c r="Q6760" s="3"/>
    </row>
    <row r="6761" spans="1:17" x14ac:dyDescent="0.2">
      <c r="A6761" s="5">
        <v>2015</v>
      </c>
      <c r="B6761" s="4" t="s">
        <v>883</v>
      </c>
      <c r="C6761" s="5" t="s">
        <v>884</v>
      </c>
      <c r="D6761" s="5">
        <v>180.614</v>
      </c>
      <c r="E6761" s="5">
        <v>5615.9269999999997</v>
      </c>
      <c r="F6761" s="5">
        <v>2297.9899999999998</v>
      </c>
      <c r="G6761" s="5">
        <v>4243.9160000000002</v>
      </c>
      <c r="H6761" s="5">
        <v>1372.011</v>
      </c>
      <c r="I6761" s="5">
        <v>103.194</v>
      </c>
      <c r="J6761" s="5"/>
      <c r="K6761" s="5">
        <v>0</v>
      </c>
      <c r="L6761" s="5">
        <v>717.43600000000004</v>
      </c>
      <c r="M6761" s="5">
        <v>209.85900000000001</v>
      </c>
      <c r="N6761" s="5">
        <v>507.577</v>
      </c>
      <c r="O6761" s="5">
        <v>202020</v>
      </c>
      <c r="P6761" s="3"/>
      <c r="Q6761" s="3"/>
    </row>
    <row r="6762" spans="1:17" x14ac:dyDescent="0.2">
      <c r="A6762" s="2">
        <v>2016</v>
      </c>
      <c r="B6762" s="1" t="s">
        <v>883</v>
      </c>
      <c r="C6762" s="2" t="s">
        <v>884</v>
      </c>
      <c r="D6762" s="2">
        <v>142.6</v>
      </c>
      <c r="E6762" s="2">
        <v>4631.2</v>
      </c>
      <c r="F6762" s="2">
        <v>2287</v>
      </c>
      <c r="G6762" s="2">
        <v>3298.8</v>
      </c>
      <c r="H6762" s="2">
        <v>1332.4</v>
      </c>
      <c r="I6762" s="2">
        <v>120</v>
      </c>
      <c r="J6762" s="2"/>
      <c r="K6762" s="2">
        <v>0</v>
      </c>
      <c r="L6762" s="2">
        <v>653.70000000000005</v>
      </c>
      <c r="M6762" s="2">
        <v>202.2</v>
      </c>
      <c r="N6762" s="2">
        <v>591.20000000000005</v>
      </c>
      <c r="O6762" s="2">
        <v>202020</v>
      </c>
      <c r="P6762" s="3"/>
      <c r="Q6762" s="3"/>
    </row>
    <row r="6763" spans="1:17" x14ac:dyDescent="0.2">
      <c r="A6763" s="5">
        <v>2017</v>
      </c>
      <c r="B6763" s="4" t="s">
        <v>883</v>
      </c>
      <c r="C6763" s="5" t="s">
        <v>884</v>
      </c>
      <c r="D6763" s="5">
        <v>169</v>
      </c>
      <c r="E6763" s="5">
        <v>6020.3</v>
      </c>
      <c r="F6763" s="5">
        <v>2293.8000000000002</v>
      </c>
      <c r="G6763" s="5">
        <v>4094.9</v>
      </c>
      <c r="H6763" s="5">
        <v>1925.4</v>
      </c>
      <c r="I6763" s="5">
        <v>119.4</v>
      </c>
      <c r="J6763" s="5"/>
      <c r="K6763" s="5">
        <v>0</v>
      </c>
      <c r="L6763" s="5">
        <v>691</v>
      </c>
      <c r="M6763" s="5">
        <v>135.9</v>
      </c>
      <c r="N6763" s="5">
        <v>555.1</v>
      </c>
      <c r="O6763" s="5">
        <v>202020</v>
      </c>
      <c r="P6763" s="3"/>
      <c r="Q6763" s="3"/>
    </row>
    <row r="6764" spans="1:17" x14ac:dyDescent="0.2">
      <c r="A6764" s="2">
        <v>2018</v>
      </c>
      <c r="B6764" s="1" t="s">
        <v>883</v>
      </c>
      <c r="C6764" s="2" t="s">
        <v>884</v>
      </c>
      <c r="D6764" s="2">
        <v>174</v>
      </c>
      <c r="E6764" s="2">
        <v>5900.3</v>
      </c>
      <c r="F6764" s="2">
        <v>2308.3000000000002</v>
      </c>
      <c r="G6764" s="2">
        <v>3829.7</v>
      </c>
      <c r="H6764" s="2">
        <v>2070.6</v>
      </c>
      <c r="I6764" s="2">
        <v>129.69999999999999</v>
      </c>
      <c r="J6764" s="2"/>
      <c r="K6764" s="2">
        <v>0</v>
      </c>
      <c r="L6764" s="2">
        <v>719.7</v>
      </c>
      <c r="M6764" s="2">
        <v>121</v>
      </c>
      <c r="N6764" s="2">
        <v>598.70000000000005</v>
      </c>
      <c r="O6764" s="2">
        <v>202020</v>
      </c>
      <c r="P6764" s="3"/>
      <c r="Q6764" s="3"/>
    </row>
    <row r="6765" spans="1:17" x14ac:dyDescent="0.2">
      <c r="A6765" s="5">
        <v>2019</v>
      </c>
      <c r="B6765" s="4" t="s">
        <v>883</v>
      </c>
      <c r="C6765" s="5" t="s">
        <v>884</v>
      </c>
      <c r="D6765" s="5">
        <v>188.7</v>
      </c>
      <c r="E6765" s="5">
        <v>7055.2</v>
      </c>
      <c r="F6765" s="5">
        <v>2904.7</v>
      </c>
      <c r="G6765" s="5">
        <v>4794.3999999999996</v>
      </c>
      <c r="H6765" s="5">
        <v>2260.8000000000002</v>
      </c>
      <c r="I6765" s="5">
        <v>126.8</v>
      </c>
      <c r="J6765" s="5"/>
      <c r="K6765" s="5">
        <v>0</v>
      </c>
      <c r="L6765" s="5">
        <v>568.4</v>
      </c>
      <c r="M6765" s="5">
        <v>118.5</v>
      </c>
      <c r="N6765" s="5">
        <v>449.9</v>
      </c>
      <c r="O6765" s="5">
        <v>202020</v>
      </c>
      <c r="P6765" s="3"/>
      <c r="Q6765" s="3"/>
    </row>
    <row r="6766" spans="1:17" x14ac:dyDescent="0.2">
      <c r="A6766" s="2">
        <v>2004</v>
      </c>
      <c r="B6766" s="1" t="s">
        <v>885</v>
      </c>
      <c r="C6766" s="2" t="s">
        <v>886</v>
      </c>
      <c r="D6766" s="2">
        <v>737.42499999999995</v>
      </c>
      <c r="E6766" s="2">
        <v>2592.8739999999998</v>
      </c>
      <c r="F6766" s="2">
        <v>0</v>
      </c>
      <c r="G6766" s="2">
        <v>864.6</v>
      </c>
      <c r="H6766" s="2">
        <v>1691.9970000000001</v>
      </c>
      <c r="I6766" s="2"/>
      <c r="J6766" s="2"/>
      <c r="K6766" s="2">
        <v>2.6179999999999999</v>
      </c>
      <c r="L6766" s="2">
        <v>216.423</v>
      </c>
      <c r="M6766" s="2">
        <v>27.58</v>
      </c>
      <c r="N6766" s="2">
        <v>186.22499999999999</v>
      </c>
      <c r="O6766" s="2">
        <v>451020</v>
      </c>
      <c r="P6766" s="3"/>
      <c r="Q6766" s="3"/>
    </row>
    <row r="6767" spans="1:17" x14ac:dyDescent="0.2">
      <c r="A6767" s="5">
        <v>2005</v>
      </c>
      <c r="B6767" s="4" t="s">
        <v>885</v>
      </c>
      <c r="C6767" s="5" t="s">
        <v>886</v>
      </c>
      <c r="D6767" s="5">
        <v>854.83199999999999</v>
      </c>
      <c r="E6767" s="5">
        <v>3172.8989999999999</v>
      </c>
      <c r="F6767" s="5">
        <v>0</v>
      </c>
      <c r="G6767" s="5">
        <v>1099.739</v>
      </c>
      <c r="H6767" s="5">
        <v>2031.675</v>
      </c>
      <c r="I6767" s="5"/>
      <c r="J6767" s="5"/>
      <c r="K6767" s="5">
        <v>4.702</v>
      </c>
      <c r="L6767" s="5">
        <v>247.935</v>
      </c>
      <c r="M6767" s="5">
        <v>104.655</v>
      </c>
      <c r="N6767" s="5">
        <v>406.46100000000001</v>
      </c>
      <c r="O6767" s="5">
        <v>451020</v>
      </c>
      <c r="P6767" s="3"/>
      <c r="Q6767" s="3"/>
    </row>
    <row r="6768" spans="1:17" x14ac:dyDescent="0.2">
      <c r="A6768" s="2">
        <v>2006</v>
      </c>
      <c r="B6768" s="1" t="s">
        <v>885</v>
      </c>
      <c r="C6768" s="2" t="s">
        <v>886</v>
      </c>
      <c r="D6768" s="2">
        <v>699.84</v>
      </c>
      <c r="E6768" s="2">
        <v>3974.2530000000002</v>
      </c>
      <c r="F6768" s="2">
        <v>0</v>
      </c>
      <c r="G6768" s="2">
        <v>1549.6769999999999</v>
      </c>
      <c r="H6768" s="2">
        <v>2376.86</v>
      </c>
      <c r="I6768" s="2">
        <v>7.8380000000000001</v>
      </c>
      <c r="J6768" s="2">
        <v>27.536999999999999</v>
      </c>
      <c r="K6768" s="2">
        <v>2.875</v>
      </c>
      <c r="L6768" s="2">
        <v>139.56</v>
      </c>
      <c r="M6768" s="2">
        <v>-241.285</v>
      </c>
      <c r="N6768" s="2">
        <v>379.01499999999999</v>
      </c>
      <c r="O6768" s="2">
        <v>451020</v>
      </c>
      <c r="P6768" s="3"/>
      <c r="Q6768" s="3"/>
    </row>
    <row r="6769" spans="1:17" x14ac:dyDescent="0.2">
      <c r="A6769" s="5">
        <v>2007</v>
      </c>
      <c r="B6769" s="4" t="s">
        <v>885</v>
      </c>
      <c r="C6769" s="5" t="s">
        <v>886</v>
      </c>
      <c r="D6769" s="5">
        <v>1377.7329999999999</v>
      </c>
      <c r="E6769" s="5">
        <v>4023.1129999999998</v>
      </c>
      <c r="F6769" s="5">
        <v>1265.296</v>
      </c>
      <c r="G6769" s="5">
        <v>2440.7629999999999</v>
      </c>
      <c r="H6769" s="5">
        <v>1527.865</v>
      </c>
      <c r="I6769" s="5">
        <v>18.265999999999998</v>
      </c>
      <c r="J6769" s="5">
        <v>47.347999999999999</v>
      </c>
      <c r="K6769" s="5">
        <v>3.84</v>
      </c>
      <c r="L6769" s="5">
        <v>-129.76</v>
      </c>
      <c r="M6769" s="5">
        <v>11.08</v>
      </c>
      <c r="N6769" s="5">
        <v>-139.50200000000001</v>
      </c>
      <c r="O6769" s="5">
        <v>451020</v>
      </c>
      <c r="P6769" s="3"/>
      <c r="Q6769" s="3"/>
    </row>
    <row r="6770" spans="1:17" x14ac:dyDescent="0.2">
      <c r="A6770" s="2">
        <v>2008</v>
      </c>
      <c r="B6770" s="1" t="s">
        <v>885</v>
      </c>
      <c r="C6770" s="2" t="s">
        <v>886</v>
      </c>
      <c r="D6770" s="2">
        <v>939.67399999999998</v>
      </c>
      <c r="E6770" s="2">
        <v>2573.232</v>
      </c>
      <c r="F6770" s="2">
        <v>1261.655</v>
      </c>
      <c r="G6770" s="2">
        <v>2473.2289999999998</v>
      </c>
      <c r="H6770" s="2">
        <v>50.795000000000002</v>
      </c>
      <c r="I6770" s="2">
        <v>41.061999999999998</v>
      </c>
      <c r="J6770" s="2">
        <v>16.376000000000001</v>
      </c>
      <c r="K6770" s="2">
        <v>-16.009</v>
      </c>
      <c r="L6770" s="2">
        <v>119.383</v>
      </c>
      <c r="M6770" s="2">
        <v>42.8</v>
      </c>
      <c r="N6770" s="2">
        <v>-374.69200000000001</v>
      </c>
      <c r="O6770" s="2">
        <v>451020</v>
      </c>
      <c r="P6770" s="3"/>
      <c r="Q6770" s="3"/>
    </row>
    <row r="6771" spans="1:17" x14ac:dyDescent="0.2">
      <c r="A6771" s="5">
        <v>2009</v>
      </c>
      <c r="B6771" s="4" t="s">
        <v>885</v>
      </c>
      <c r="C6771" s="5" t="s">
        <v>886</v>
      </c>
      <c r="D6771" s="5">
        <v>1498.2180000000001</v>
      </c>
      <c r="E6771" s="5">
        <v>2470.1439999999998</v>
      </c>
      <c r="F6771" s="5">
        <v>574.37800000000004</v>
      </c>
      <c r="G6771" s="5">
        <v>1871.48</v>
      </c>
      <c r="H6771" s="5">
        <v>549.74099999999999</v>
      </c>
      <c r="I6771" s="5">
        <v>47.350999999999999</v>
      </c>
      <c r="J6771" s="5">
        <v>4.3710000000000004</v>
      </c>
      <c r="K6771" s="5">
        <v>3.6859999999999999</v>
      </c>
      <c r="L6771" s="5">
        <v>281.29000000000002</v>
      </c>
      <c r="M6771" s="5">
        <v>80.105000000000004</v>
      </c>
      <c r="N6771" s="5">
        <v>245.553</v>
      </c>
      <c r="O6771" s="5">
        <v>451020</v>
      </c>
      <c r="P6771" s="3"/>
      <c r="Q6771" s="3"/>
    </row>
    <row r="6772" spans="1:17" x14ac:dyDescent="0.2">
      <c r="A6772" s="2">
        <v>2010</v>
      </c>
      <c r="B6772" s="1" t="s">
        <v>885</v>
      </c>
      <c r="C6772" s="2" t="s">
        <v>886</v>
      </c>
      <c r="D6772" s="2">
        <v>2060.866</v>
      </c>
      <c r="E6772" s="2">
        <v>2444.0059999999999</v>
      </c>
      <c r="F6772" s="2">
        <v>581.62599999999998</v>
      </c>
      <c r="G6772" s="2">
        <v>1767.576</v>
      </c>
      <c r="H6772" s="2">
        <v>676.43</v>
      </c>
      <c r="I6772" s="2">
        <v>158.34299999999999</v>
      </c>
      <c r="J6772" s="2">
        <v>7.6520000000000001</v>
      </c>
      <c r="K6772" s="2">
        <v>0</v>
      </c>
      <c r="L6772" s="2">
        <v>95.353999999999999</v>
      </c>
      <c r="M6772" s="2">
        <v>25.321999999999999</v>
      </c>
      <c r="N6772" s="2">
        <v>830.96699999999998</v>
      </c>
      <c r="O6772" s="2">
        <v>451020</v>
      </c>
      <c r="P6772" s="3"/>
      <c r="Q6772" s="3"/>
    </row>
    <row r="6773" spans="1:17" x14ac:dyDescent="0.2">
      <c r="A6773" s="5">
        <v>2011</v>
      </c>
      <c r="B6773" s="4" t="s">
        <v>885</v>
      </c>
      <c r="C6773" s="5" t="s">
        <v>886</v>
      </c>
      <c r="D6773" s="5">
        <v>1346.2090000000001</v>
      </c>
      <c r="E6773" s="5">
        <v>1856.1790000000001</v>
      </c>
      <c r="F6773" s="5">
        <v>690.08600000000001</v>
      </c>
      <c r="G6773" s="5">
        <v>1944.2860000000001</v>
      </c>
      <c r="H6773" s="5">
        <v>-88.106999999999999</v>
      </c>
      <c r="I6773" s="5">
        <v>148.31200000000001</v>
      </c>
      <c r="J6773" s="5">
        <v>5.0170000000000003</v>
      </c>
      <c r="K6773" s="5">
        <v>0</v>
      </c>
      <c r="L6773" s="5">
        <v>193.58699999999999</v>
      </c>
      <c r="M6773" s="5">
        <v>55.030999999999999</v>
      </c>
      <c r="N6773" s="5">
        <v>142.89099999999999</v>
      </c>
      <c r="O6773" s="5">
        <v>451020</v>
      </c>
      <c r="P6773" s="3"/>
      <c r="Q6773" s="3"/>
    </row>
    <row r="6774" spans="1:17" x14ac:dyDescent="0.2">
      <c r="A6774" s="2">
        <v>2012</v>
      </c>
      <c r="B6774" s="1" t="s">
        <v>885</v>
      </c>
      <c r="C6774" s="2" t="s">
        <v>886</v>
      </c>
      <c r="D6774" s="2">
        <v>1556.4359999999999</v>
      </c>
      <c r="E6774" s="2">
        <v>2062.4760000000001</v>
      </c>
      <c r="F6774" s="2">
        <v>697.61400000000003</v>
      </c>
      <c r="G6774" s="2">
        <v>2071.799</v>
      </c>
      <c r="H6774" s="2">
        <v>-9.3230000000000004</v>
      </c>
      <c r="I6774" s="2">
        <v>51.13</v>
      </c>
      <c r="J6774" s="2"/>
      <c r="K6774" s="2">
        <v>0</v>
      </c>
      <c r="L6774" s="2">
        <v>412.69499999999999</v>
      </c>
      <c r="M6774" s="2">
        <v>100.21</v>
      </c>
      <c r="N6774" s="2">
        <v>320.03199999999998</v>
      </c>
      <c r="O6774" s="2">
        <v>451020</v>
      </c>
      <c r="P6774" s="3"/>
      <c r="Q6774" s="3"/>
    </row>
    <row r="6775" spans="1:17" x14ac:dyDescent="0.2">
      <c r="A6775" s="5">
        <v>2013</v>
      </c>
      <c r="B6775" s="4" t="s">
        <v>885</v>
      </c>
      <c r="C6775" s="5" t="s">
        <v>886</v>
      </c>
      <c r="D6775" s="5">
        <v>1723.2850000000001</v>
      </c>
      <c r="E6775" s="5">
        <v>2660.7669999999998</v>
      </c>
      <c r="F6775" s="5">
        <v>1374.056</v>
      </c>
      <c r="G6775" s="5">
        <v>3084.3249999999998</v>
      </c>
      <c r="H6775" s="5">
        <v>-423.55799999999999</v>
      </c>
      <c r="I6775" s="5">
        <v>75.978999999999999</v>
      </c>
      <c r="J6775" s="5"/>
      <c r="K6775" s="5">
        <v>0</v>
      </c>
      <c r="L6775" s="5">
        <v>456.77100000000002</v>
      </c>
      <c r="M6775" s="5">
        <v>-87.679000000000002</v>
      </c>
      <c r="N6775" s="5">
        <v>544.45000000000005</v>
      </c>
      <c r="O6775" s="5">
        <v>451020</v>
      </c>
      <c r="P6775" s="3"/>
      <c r="Q6775" s="3"/>
    </row>
    <row r="6776" spans="1:17" x14ac:dyDescent="0.2">
      <c r="A6776" s="2">
        <v>2014</v>
      </c>
      <c r="B6776" s="1" t="s">
        <v>885</v>
      </c>
      <c r="C6776" s="2" t="s">
        <v>886</v>
      </c>
      <c r="D6776" s="2">
        <v>1424.684</v>
      </c>
      <c r="E6776" s="2">
        <v>2154.8589999999999</v>
      </c>
      <c r="F6776" s="2">
        <v>1381.19</v>
      </c>
      <c r="G6776" s="2">
        <v>3038.3249999999998</v>
      </c>
      <c r="H6776" s="2">
        <v>-883.46600000000001</v>
      </c>
      <c r="I6776" s="2">
        <v>86.700999999999993</v>
      </c>
      <c r="J6776" s="2"/>
      <c r="K6776" s="2">
        <v>0</v>
      </c>
      <c r="L6776" s="2">
        <v>483.31099999999998</v>
      </c>
      <c r="M6776" s="2">
        <v>128.05099999999999</v>
      </c>
      <c r="N6776" s="2">
        <v>355.26</v>
      </c>
      <c r="O6776" s="2">
        <v>451020</v>
      </c>
      <c r="P6776" s="3"/>
      <c r="Q6776" s="3"/>
    </row>
    <row r="6777" spans="1:17" x14ac:dyDescent="0.2">
      <c r="A6777" s="5">
        <v>2015</v>
      </c>
      <c r="B6777" s="4" t="s">
        <v>885</v>
      </c>
      <c r="C6777" s="5" t="s">
        <v>886</v>
      </c>
      <c r="D6777" s="5">
        <v>1915.43</v>
      </c>
      <c r="E6777" s="5">
        <v>2357.7370000000001</v>
      </c>
      <c r="F6777" s="5">
        <v>1869.68</v>
      </c>
      <c r="G6777" s="5">
        <v>3428.1840000000002</v>
      </c>
      <c r="H6777" s="5">
        <v>-1070.4469999999999</v>
      </c>
      <c r="I6777" s="5">
        <v>108.217</v>
      </c>
      <c r="J6777" s="5"/>
      <c r="K6777" s="5">
        <v>0</v>
      </c>
      <c r="L6777" s="5">
        <v>487.65</v>
      </c>
      <c r="M6777" s="5">
        <v>112.414</v>
      </c>
      <c r="N6777" s="5">
        <v>375.23599999999999</v>
      </c>
      <c r="O6777" s="5">
        <v>451020</v>
      </c>
      <c r="P6777" s="3"/>
      <c r="Q6777" s="3"/>
    </row>
    <row r="6778" spans="1:17" x14ac:dyDescent="0.2">
      <c r="A6778" s="2">
        <v>2016</v>
      </c>
      <c r="B6778" s="1" t="s">
        <v>885</v>
      </c>
      <c r="C6778" s="2" t="s">
        <v>886</v>
      </c>
      <c r="D6778" s="2">
        <v>1797.9069999999999</v>
      </c>
      <c r="E6778" s="2">
        <v>2334.5720000000001</v>
      </c>
      <c r="F6778" s="2">
        <v>1866.953</v>
      </c>
      <c r="G6778" s="2">
        <v>3535.1669999999999</v>
      </c>
      <c r="H6778" s="2">
        <v>-1200.595</v>
      </c>
      <c r="I6778" s="2">
        <v>115.56399999999999</v>
      </c>
      <c r="J6778" s="2">
        <v>6.1909999999999998</v>
      </c>
      <c r="K6778" s="2">
        <v>0</v>
      </c>
      <c r="L6778" s="2">
        <v>581.173</v>
      </c>
      <c r="M6778" s="2">
        <v>140.52799999999999</v>
      </c>
      <c r="N6778" s="2">
        <v>440.64499999999998</v>
      </c>
      <c r="O6778" s="2">
        <v>451020</v>
      </c>
      <c r="P6778" s="3"/>
      <c r="Q6778" s="3"/>
    </row>
    <row r="6779" spans="1:17" x14ac:dyDescent="0.2">
      <c r="A6779" s="5">
        <v>2017</v>
      </c>
      <c r="B6779" s="4" t="s">
        <v>885</v>
      </c>
      <c r="C6779" s="5" t="s">
        <v>886</v>
      </c>
      <c r="D6779" s="5">
        <v>2414.7510000000002</v>
      </c>
      <c r="E6779" s="5">
        <v>2941.1880000000001</v>
      </c>
      <c r="F6779" s="5">
        <v>2410.145</v>
      </c>
      <c r="G6779" s="5">
        <v>4201.4589999999998</v>
      </c>
      <c r="H6779" s="5">
        <v>-1260.271</v>
      </c>
      <c r="I6779" s="5">
        <v>136.33600000000001</v>
      </c>
      <c r="J6779" s="5">
        <v>17.943999999999999</v>
      </c>
      <c r="K6779" s="5">
        <v>0</v>
      </c>
      <c r="L6779" s="5">
        <v>599.01199999999994</v>
      </c>
      <c r="M6779" s="5">
        <v>141.76400000000001</v>
      </c>
      <c r="N6779" s="5">
        <v>457.24799999999999</v>
      </c>
      <c r="O6779" s="5">
        <v>451020</v>
      </c>
      <c r="P6779" s="3"/>
      <c r="Q6779" s="3"/>
    </row>
    <row r="6780" spans="1:17" x14ac:dyDescent="0.2">
      <c r="A6780" s="2">
        <v>2018</v>
      </c>
      <c r="B6780" s="1" t="s">
        <v>885</v>
      </c>
      <c r="C6780" s="2" t="s">
        <v>886</v>
      </c>
      <c r="D6780" s="2">
        <v>1269.6690000000001</v>
      </c>
      <c r="E6780" s="2">
        <v>1914.5039999999999</v>
      </c>
      <c r="F6780" s="2">
        <v>1785.047</v>
      </c>
      <c r="G6780" s="2">
        <v>3299.9780000000001</v>
      </c>
      <c r="H6780" s="2">
        <v>-1385.4739999999999</v>
      </c>
      <c r="I6780" s="2">
        <v>114.845</v>
      </c>
      <c r="J6780" s="2">
        <v>26.49</v>
      </c>
      <c r="K6780" s="2">
        <v>0</v>
      </c>
      <c r="L6780" s="2">
        <v>729.51599999999996</v>
      </c>
      <c r="M6780" s="2">
        <v>147.02699999999999</v>
      </c>
      <c r="N6780" s="2">
        <v>582.48900000000003</v>
      </c>
      <c r="O6780" s="2">
        <v>451020</v>
      </c>
      <c r="P6780" s="3"/>
      <c r="Q6780" s="3"/>
    </row>
    <row r="6781" spans="1:17" x14ac:dyDescent="0.2">
      <c r="A6781" s="5">
        <v>2019</v>
      </c>
      <c r="B6781" s="4" t="s">
        <v>885</v>
      </c>
      <c r="C6781" s="5" t="s">
        <v>886</v>
      </c>
      <c r="D6781" s="5">
        <v>1218.059</v>
      </c>
      <c r="E6781" s="5">
        <v>1854.009</v>
      </c>
      <c r="F6781" s="5"/>
      <c r="G6781" s="5">
        <v>3344.1089999999999</v>
      </c>
      <c r="H6781" s="5">
        <v>-1490.1</v>
      </c>
      <c r="I6781" s="5">
        <v>90.611000000000004</v>
      </c>
      <c r="J6781" s="5">
        <v>26.596</v>
      </c>
      <c r="K6781" s="5">
        <v>0</v>
      </c>
      <c r="L6781" s="5">
        <v>758.77599999999995</v>
      </c>
      <c r="M6781" s="5">
        <v>146.477</v>
      </c>
      <c r="N6781" s="5">
        <v>612.29899999999998</v>
      </c>
      <c r="O6781" s="5">
        <v>451020</v>
      </c>
      <c r="P6781" s="3"/>
      <c r="Q6781" s="3"/>
    </row>
    <row r="6782" spans="1:17" x14ac:dyDescent="0.2">
      <c r="A6782" s="2">
        <v>2004</v>
      </c>
      <c r="B6782" s="1" t="s">
        <v>887</v>
      </c>
      <c r="C6782" s="2" t="s">
        <v>888</v>
      </c>
      <c r="D6782" s="2">
        <v>392.32</v>
      </c>
      <c r="E6782" s="2">
        <v>545.45299999999997</v>
      </c>
      <c r="F6782" s="2">
        <v>334.99700000000001</v>
      </c>
      <c r="G6782" s="2">
        <v>510.012</v>
      </c>
      <c r="H6782" s="2">
        <v>35.441000000000003</v>
      </c>
      <c r="I6782" s="2">
        <v>18.317</v>
      </c>
      <c r="J6782" s="2">
        <v>10.323</v>
      </c>
      <c r="K6782" s="2">
        <v>0</v>
      </c>
      <c r="L6782" s="2">
        <v>-166.24700000000001</v>
      </c>
      <c r="M6782" s="2">
        <v>0</v>
      </c>
      <c r="N6782" s="2">
        <v>-166.24700000000001</v>
      </c>
      <c r="O6782" s="2">
        <v>352010</v>
      </c>
      <c r="P6782" s="3"/>
      <c r="Q6782" s="3"/>
    </row>
    <row r="6783" spans="1:17" x14ac:dyDescent="0.2">
      <c r="A6783" s="5">
        <v>2005</v>
      </c>
      <c r="B6783" s="4" t="s">
        <v>887</v>
      </c>
      <c r="C6783" s="5" t="s">
        <v>888</v>
      </c>
      <c r="D6783" s="5">
        <v>361.15699999999998</v>
      </c>
      <c r="E6783" s="5">
        <v>548.99800000000005</v>
      </c>
      <c r="F6783" s="5">
        <v>180.09700000000001</v>
      </c>
      <c r="G6783" s="5">
        <v>309.822</v>
      </c>
      <c r="H6783" s="5">
        <v>239.17599999999999</v>
      </c>
      <c r="I6783" s="5">
        <v>17.326000000000001</v>
      </c>
      <c r="J6783" s="5">
        <v>11.994</v>
      </c>
      <c r="K6783" s="5">
        <v>0</v>
      </c>
      <c r="L6783" s="5">
        <v>-203.417</v>
      </c>
      <c r="M6783" s="5">
        <v>0</v>
      </c>
      <c r="N6783" s="5">
        <v>-203.417</v>
      </c>
      <c r="O6783" s="5">
        <v>352010</v>
      </c>
      <c r="P6783" s="3"/>
      <c r="Q6783" s="3"/>
    </row>
    <row r="6784" spans="1:17" x14ac:dyDescent="0.2">
      <c r="A6784" s="2">
        <v>2006</v>
      </c>
      <c r="B6784" s="1" t="s">
        <v>887</v>
      </c>
      <c r="C6784" s="2" t="s">
        <v>888</v>
      </c>
      <c r="D6784" s="2">
        <v>704.62599999999998</v>
      </c>
      <c r="E6784" s="2">
        <v>921.57899999999995</v>
      </c>
      <c r="F6784" s="2">
        <v>121.747</v>
      </c>
      <c r="G6784" s="2">
        <v>415.64400000000001</v>
      </c>
      <c r="H6784" s="2">
        <v>505.935</v>
      </c>
      <c r="I6784" s="2">
        <v>7.9550000000000001</v>
      </c>
      <c r="J6784" s="2">
        <v>23.024000000000001</v>
      </c>
      <c r="K6784" s="2">
        <v>0</v>
      </c>
      <c r="L6784" s="2">
        <v>-207.93700000000001</v>
      </c>
      <c r="M6784" s="2">
        <v>0</v>
      </c>
      <c r="N6784" s="2">
        <v>-206.89099999999999</v>
      </c>
      <c r="O6784" s="2">
        <v>352010</v>
      </c>
      <c r="P6784" s="3"/>
      <c r="Q6784" s="3"/>
    </row>
    <row r="6785" spans="1:17" x14ac:dyDescent="0.2">
      <c r="A6785" s="5">
        <v>2007</v>
      </c>
      <c r="B6785" s="4" t="s">
        <v>887</v>
      </c>
      <c r="C6785" s="5" t="s">
        <v>888</v>
      </c>
      <c r="D6785" s="5">
        <v>460.87099999999998</v>
      </c>
      <c r="E6785" s="5">
        <v>601.47699999999998</v>
      </c>
      <c r="F6785" s="5">
        <v>19.997</v>
      </c>
      <c r="G6785" s="5">
        <v>330.18200000000002</v>
      </c>
      <c r="H6785" s="5">
        <v>271.29500000000002</v>
      </c>
      <c r="I6785" s="5">
        <v>2.2850000000000001</v>
      </c>
      <c r="J6785" s="5">
        <v>30.797999999999998</v>
      </c>
      <c r="K6785" s="5">
        <v>0</v>
      </c>
      <c r="L6785" s="5">
        <v>-391.279</v>
      </c>
      <c r="M6785" s="5">
        <v>0</v>
      </c>
      <c r="N6785" s="5">
        <v>-391.279</v>
      </c>
      <c r="O6785" s="5">
        <v>352010</v>
      </c>
      <c r="P6785" s="3"/>
      <c r="Q6785" s="3"/>
    </row>
    <row r="6786" spans="1:17" x14ac:dyDescent="0.2">
      <c r="A6786" s="2">
        <v>2008</v>
      </c>
      <c r="B6786" s="1" t="s">
        <v>887</v>
      </c>
      <c r="C6786" s="2" t="s">
        <v>888</v>
      </c>
      <c r="D6786" s="2">
        <v>832.101</v>
      </c>
      <c r="E6786" s="2">
        <v>980.47900000000004</v>
      </c>
      <c r="F6786" s="2">
        <v>287.5</v>
      </c>
      <c r="G6786" s="2">
        <v>741.60500000000002</v>
      </c>
      <c r="H6786" s="2">
        <v>238.874</v>
      </c>
      <c r="I6786" s="2">
        <v>13.471</v>
      </c>
      <c r="J6786" s="2">
        <v>16.327999999999999</v>
      </c>
      <c r="K6786" s="2">
        <v>0</v>
      </c>
      <c r="L6786" s="2">
        <v>-459.851</v>
      </c>
      <c r="M6786" s="2">
        <v>0</v>
      </c>
      <c r="N6786" s="2">
        <v>-459.851</v>
      </c>
      <c r="O6786" s="2">
        <v>352010</v>
      </c>
      <c r="P6786" s="3"/>
      <c r="Q6786" s="3"/>
    </row>
    <row r="6787" spans="1:17" x14ac:dyDescent="0.2">
      <c r="A6787" s="5">
        <v>2009</v>
      </c>
      <c r="B6787" s="4" t="s">
        <v>887</v>
      </c>
      <c r="C6787" s="5" t="s">
        <v>888</v>
      </c>
      <c r="D6787" s="5">
        <v>1284.913</v>
      </c>
      <c r="E6787" s="5">
        <v>1955.4880000000001</v>
      </c>
      <c r="F6787" s="5">
        <v>153.83600000000001</v>
      </c>
      <c r="G6787" s="5">
        <v>859.14200000000005</v>
      </c>
      <c r="H6787" s="5">
        <v>1096.346</v>
      </c>
      <c r="I6787" s="5">
        <v>13.192</v>
      </c>
      <c r="J6787" s="5">
        <v>5.01</v>
      </c>
      <c r="K6787" s="5">
        <v>0</v>
      </c>
      <c r="L6787" s="5">
        <v>-642.178</v>
      </c>
      <c r="M6787" s="5">
        <v>0</v>
      </c>
      <c r="N6787" s="5">
        <v>-642.178</v>
      </c>
      <c r="O6787" s="5">
        <v>352010</v>
      </c>
      <c r="P6787" s="3"/>
      <c r="Q6787" s="3"/>
    </row>
    <row r="6788" spans="1:17" x14ac:dyDescent="0.2">
      <c r="A6788" s="2">
        <v>2010</v>
      </c>
      <c r="B6788" s="1" t="s">
        <v>887</v>
      </c>
      <c r="C6788" s="2" t="s">
        <v>888</v>
      </c>
      <c r="D6788" s="2">
        <v>1031.4110000000001</v>
      </c>
      <c r="E6788" s="2">
        <v>1725.4459999999999</v>
      </c>
      <c r="F6788" s="2">
        <v>536.99099999999999</v>
      </c>
      <c r="G6788" s="2">
        <v>1221.473</v>
      </c>
      <c r="H6788" s="2">
        <v>503.97300000000001</v>
      </c>
      <c r="I6788" s="2">
        <v>19.274999999999999</v>
      </c>
      <c r="J6788" s="2">
        <v>1.9550000000000001</v>
      </c>
      <c r="K6788" s="2">
        <v>0</v>
      </c>
      <c r="L6788" s="2">
        <v>-754.62599999999998</v>
      </c>
      <c r="M6788" s="2">
        <v>0</v>
      </c>
      <c r="N6788" s="2">
        <v>-754.62599999999998</v>
      </c>
      <c r="O6788" s="2">
        <v>352010</v>
      </c>
      <c r="P6788" s="3"/>
      <c r="Q6788" s="3"/>
    </row>
    <row r="6789" spans="1:17" x14ac:dyDescent="0.2">
      <c r="A6789" s="5">
        <v>2011</v>
      </c>
      <c r="B6789" s="4" t="s">
        <v>887</v>
      </c>
      <c r="C6789" s="5" t="s">
        <v>888</v>
      </c>
      <c r="D6789" s="5">
        <v>1020.8</v>
      </c>
      <c r="E6789" s="5">
        <v>2204.2800000000002</v>
      </c>
      <c r="F6789" s="5">
        <v>455.95</v>
      </c>
      <c r="G6789" s="5">
        <v>1238.768</v>
      </c>
      <c r="H6789" s="5">
        <v>786.84299999999996</v>
      </c>
      <c r="I6789" s="5">
        <v>38.451999999999998</v>
      </c>
      <c r="J6789" s="5">
        <v>1.8779999999999999</v>
      </c>
      <c r="K6789" s="5">
        <v>11.605</v>
      </c>
      <c r="L6789" s="5">
        <v>60.445</v>
      </c>
      <c r="M6789" s="5">
        <v>19.265999999999998</v>
      </c>
      <c r="N6789" s="5">
        <v>29.574000000000002</v>
      </c>
      <c r="O6789" s="5">
        <v>352010</v>
      </c>
      <c r="P6789" s="3"/>
      <c r="Q6789" s="3"/>
    </row>
    <row r="6790" spans="1:17" x14ac:dyDescent="0.2">
      <c r="A6790" s="2">
        <v>2012</v>
      </c>
      <c r="B6790" s="1" t="s">
        <v>887</v>
      </c>
      <c r="C6790" s="2" t="s">
        <v>888</v>
      </c>
      <c r="D6790" s="2">
        <v>1391.1980000000001</v>
      </c>
      <c r="E6790" s="2">
        <v>2759.288</v>
      </c>
      <c r="F6790" s="2">
        <v>696.90800000000002</v>
      </c>
      <c r="G6790" s="2">
        <v>1524.9059999999999</v>
      </c>
      <c r="H6790" s="2">
        <v>999.18</v>
      </c>
      <c r="I6790" s="2">
        <v>16.652999999999999</v>
      </c>
      <c r="J6790" s="2">
        <v>1.94</v>
      </c>
      <c r="K6790" s="2">
        <v>55.896999999999998</v>
      </c>
      <c r="L6790" s="2">
        <v>-12.381</v>
      </c>
      <c r="M6790" s="2">
        <v>38.753999999999998</v>
      </c>
      <c r="N6790" s="2">
        <v>-107.032</v>
      </c>
      <c r="O6790" s="2">
        <v>352010</v>
      </c>
      <c r="P6790" s="3"/>
      <c r="Q6790" s="3"/>
    </row>
    <row r="6791" spans="1:17" x14ac:dyDescent="0.2">
      <c r="A6791" s="5">
        <v>2013</v>
      </c>
      <c r="B6791" s="4" t="s">
        <v>887</v>
      </c>
      <c r="C6791" s="5" t="s">
        <v>888</v>
      </c>
      <c r="D6791" s="5">
        <v>1465.076</v>
      </c>
      <c r="E6791" s="5">
        <v>2319.0410000000002</v>
      </c>
      <c r="F6791" s="5">
        <v>506.584</v>
      </c>
      <c r="G6791" s="5">
        <v>962.63599999999997</v>
      </c>
      <c r="H6791" s="5">
        <v>1356.405</v>
      </c>
      <c r="I6791" s="5">
        <v>22.73</v>
      </c>
      <c r="J6791" s="5"/>
      <c r="K6791" s="5">
        <v>-242.52199999999999</v>
      </c>
      <c r="L6791" s="5">
        <v>-976.11699999999996</v>
      </c>
      <c r="M6791" s="5">
        <v>-288.56700000000001</v>
      </c>
      <c r="N6791" s="5">
        <v>-445.02800000000002</v>
      </c>
      <c r="O6791" s="5">
        <v>352010</v>
      </c>
      <c r="P6791" s="3"/>
      <c r="Q6791" s="3"/>
    </row>
    <row r="6792" spans="1:17" x14ac:dyDescent="0.2">
      <c r="A6792" s="2">
        <v>2014</v>
      </c>
      <c r="B6792" s="1" t="s">
        <v>887</v>
      </c>
      <c r="C6792" s="2" t="s">
        <v>888</v>
      </c>
      <c r="D6792" s="2">
        <v>1395.5239999999999</v>
      </c>
      <c r="E6792" s="2">
        <v>2334.6790000000001</v>
      </c>
      <c r="F6792" s="2">
        <v>824.947</v>
      </c>
      <c r="G6792" s="2">
        <v>1238.4960000000001</v>
      </c>
      <c r="H6792" s="2">
        <v>1075.0060000000001</v>
      </c>
      <c r="I6792" s="2">
        <v>72.863</v>
      </c>
      <c r="J6792" s="2"/>
      <c r="K6792" s="2">
        <v>-4.1900000000000004</v>
      </c>
      <c r="L6792" s="2">
        <v>-734.875</v>
      </c>
      <c r="M6792" s="2">
        <v>6.9580000000000002</v>
      </c>
      <c r="N6792" s="2">
        <v>-738.55499999999995</v>
      </c>
      <c r="O6792" s="2">
        <v>352010</v>
      </c>
      <c r="P6792" s="3"/>
      <c r="Q6792" s="3"/>
    </row>
    <row r="6793" spans="1:17" x14ac:dyDescent="0.2">
      <c r="A6793" s="5">
        <v>2015</v>
      </c>
      <c r="B6793" s="4" t="s">
        <v>887</v>
      </c>
      <c r="C6793" s="5" t="s">
        <v>888</v>
      </c>
      <c r="D6793" s="5">
        <v>1121.3720000000001</v>
      </c>
      <c r="E6793" s="5">
        <v>2498.875</v>
      </c>
      <c r="F6793" s="5">
        <v>826.52599999999995</v>
      </c>
      <c r="G6793" s="5">
        <v>1405.2470000000001</v>
      </c>
      <c r="H6793" s="5">
        <v>939.96699999999998</v>
      </c>
      <c r="I6793" s="5">
        <v>84.206000000000003</v>
      </c>
      <c r="J6793" s="5"/>
      <c r="K6793" s="5">
        <v>-31.847000000000001</v>
      </c>
      <c r="L6793" s="5">
        <v>-557.79999999999995</v>
      </c>
      <c r="M6793" s="5">
        <v>30.381</v>
      </c>
      <c r="N6793" s="5">
        <v>-556.33399999999995</v>
      </c>
      <c r="O6793" s="5">
        <v>352010</v>
      </c>
      <c r="P6793" s="3"/>
      <c r="Q6793" s="3"/>
    </row>
    <row r="6794" spans="1:17" x14ac:dyDescent="0.2">
      <c r="A6794" s="2">
        <v>2016</v>
      </c>
      <c r="B6794" s="1" t="s">
        <v>887</v>
      </c>
      <c r="C6794" s="2" t="s">
        <v>888</v>
      </c>
      <c r="D6794" s="2">
        <v>1482.319</v>
      </c>
      <c r="E6794" s="2">
        <v>2896.7869999999998</v>
      </c>
      <c r="F6794" s="2">
        <v>540.76099999999997</v>
      </c>
      <c r="G6794" s="2">
        <v>1558.596</v>
      </c>
      <c r="H6794" s="2">
        <v>1156.5820000000001</v>
      </c>
      <c r="I6794" s="2">
        <v>81.432000000000002</v>
      </c>
      <c r="J6794" s="2"/>
      <c r="K6794" s="2">
        <v>28.021000000000001</v>
      </c>
      <c r="L6794" s="2">
        <v>-67.366</v>
      </c>
      <c r="M6794" s="2">
        <v>16.664999999999999</v>
      </c>
      <c r="N6794" s="2">
        <v>-112.05200000000001</v>
      </c>
      <c r="O6794" s="2">
        <v>352010</v>
      </c>
      <c r="P6794" s="3"/>
      <c r="Q6794" s="3"/>
    </row>
    <row r="6795" spans="1:17" x14ac:dyDescent="0.2">
      <c r="A6795" s="5">
        <v>2017</v>
      </c>
      <c r="B6795" s="4" t="s">
        <v>887</v>
      </c>
      <c r="C6795" s="5" t="s">
        <v>888</v>
      </c>
      <c r="D6795" s="5">
        <v>2090.1550000000002</v>
      </c>
      <c r="E6795" s="5">
        <v>3546.0140000000001</v>
      </c>
      <c r="F6795" s="5">
        <v>606.43299999999999</v>
      </c>
      <c r="G6795" s="5">
        <v>1503.7080000000001</v>
      </c>
      <c r="H6795" s="5">
        <v>2028.579</v>
      </c>
      <c r="I6795" s="5">
        <v>57.55</v>
      </c>
      <c r="J6795" s="5"/>
      <c r="K6795" s="5">
        <v>-171.84899999999999</v>
      </c>
      <c r="L6795" s="5">
        <v>-15.689</v>
      </c>
      <c r="M6795" s="5">
        <v>-107.324</v>
      </c>
      <c r="N6795" s="5">
        <v>263.48399999999998</v>
      </c>
      <c r="O6795" s="5">
        <v>352010</v>
      </c>
      <c r="P6795" s="3"/>
      <c r="Q6795" s="3"/>
    </row>
    <row r="6796" spans="1:17" x14ac:dyDescent="0.2">
      <c r="A6796" s="2">
        <v>2018</v>
      </c>
      <c r="B6796" s="1" t="s">
        <v>887</v>
      </c>
      <c r="C6796" s="2" t="s">
        <v>888</v>
      </c>
      <c r="D6796" s="2">
        <v>3173.152</v>
      </c>
      <c r="E6796" s="2">
        <v>6245.8980000000001</v>
      </c>
      <c r="F6796" s="2">
        <v>591.36699999999996</v>
      </c>
      <c r="G6796" s="2">
        <v>1810.6949999999999</v>
      </c>
      <c r="H6796" s="2">
        <v>4435.2030000000004</v>
      </c>
      <c r="I6796" s="2">
        <v>72.471000000000004</v>
      </c>
      <c r="J6796" s="2">
        <v>38.351999999999997</v>
      </c>
      <c r="K6796" s="2">
        <v>-9.7929999999999993</v>
      </c>
      <c r="L6796" s="2">
        <v>600.24099999999999</v>
      </c>
      <c r="M6796" s="2">
        <v>-1486.8620000000001</v>
      </c>
      <c r="N6796" s="2">
        <v>2096.8960000000002</v>
      </c>
      <c r="O6796" s="2">
        <v>352010</v>
      </c>
      <c r="P6796" s="3"/>
      <c r="Q6796" s="3"/>
    </row>
    <row r="6797" spans="1:17" x14ac:dyDescent="0.2">
      <c r="A6797" s="5">
        <v>2019</v>
      </c>
      <c r="B6797" s="4" t="s">
        <v>887</v>
      </c>
      <c r="C6797" s="5" t="s">
        <v>888</v>
      </c>
      <c r="D6797" s="5">
        <v>3816.2979999999998</v>
      </c>
      <c r="E6797" s="5">
        <v>8318.4650000000001</v>
      </c>
      <c r="F6797" s="5">
        <v>673.16700000000003</v>
      </c>
      <c r="G6797" s="5">
        <v>2233.221</v>
      </c>
      <c r="H6797" s="5">
        <v>6085.2439999999997</v>
      </c>
      <c r="I6797" s="5">
        <v>58.502000000000002</v>
      </c>
      <c r="J6797" s="5">
        <v>63.677999999999997</v>
      </c>
      <c r="K6797" s="5">
        <v>0</v>
      </c>
      <c r="L6797" s="5">
        <v>1394.9190000000001</v>
      </c>
      <c r="M6797" s="5">
        <v>218.10900000000001</v>
      </c>
      <c r="N6797" s="5">
        <v>1176.81</v>
      </c>
      <c r="O6797" s="5">
        <v>352010</v>
      </c>
      <c r="P6797" s="3"/>
      <c r="Q6797" s="3"/>
    </row>
    <row r="6798" spans="1:17" x14ac:dyDescent="0.2">
      <c r="A6798" s="2">
        <v>2004</v>
      </c>
      <c r="B6798" s="1" t="s">
        <v>889</v>
      </c>
      <c r="C6798" s="2" t="s">
        <v>890</v>
      </c>
      <c r="D6798" s="2">
        <v>29.074999999999999</v>
      </c>
      <c r="E6798" s="2">
        <v>1126.9349999999999</v>
      </c>
      <c r="F6798" s="2">
        <v>843.178</v>
      </c>
      <c r="G6798" s="2">
        <v>966.71100000000001</v>
      </c>
      <c r="H6798" s="2">
        <v>160.22399999999999</v>
      </c>
      <c r="I6798" s="2">
        <v>66.816999999999993</v>
      </c>
      <c r="J6798" s="2">
        <v>0</v>
      </c>
      <c r="K6798" s="2">
        <v>0</v>
      </c>
      <c r="L6798" s="2">
        <v>100.173</v>
      </c>
      <c r="M6798" s="2">
        <v>0</v>
      </c>
      <c r="N6798" s="2">
        <v>120.9</v>
      </c>
      <c r="O6798" s="2">
        <v>601010</v>
      </c>
      <c r="P6798" s="3"/>
      <c r="Q6798" s="3"/>
    </row>
    <row r="6799" spans="1:17" x14ac:dyDescent="0.2">
      <c r="A6799" s="5">
        <v>2005</v>
      </c>
      <c r="B6799" s="4" t="s">
        <v>889</v>
      </c>
      <c r="C6799" s="5" t="s">
        <v>890</v>
      </c>
      <c r="D6799" s="5">
        <v>61.308</v>
      </c>
      <c r="E6799" s="5">
        <v>2639.1179999999999</v>
      </c>
      <c r="F6799" s="5">
        <v>1802.5640000000001</v>
      </c>
      <c r="G6799" s="5">
        <v>1971.799</v>
      </c>
      <c r="H6799" s="5">
        <v>667.31899999999996</v>
      </c>
      <c r="I6799" s="5">
        <v>105.581</v>
      </c>
      <c r="J6799" s="5">
        <v>0</v>
      </c>
      <c r="K6799" s="5">
        <v>0</v>
      </c>
      <c r="L6799" s="5">
        <v>125.247</v>
      </c>
      <c r="M6799" s="5">
        <v>0</v>
      </c>
      <c r="N6799" s="5">
        <v>130.583</v>
      </c>
      <c r="O6799" s="5">
        <v>601010</v>
      </c>
      <c r="P6799" s="3"/>
      <c r="Q6799" s="3"/>
    </row>
    <row r="6800" spans="1:17" x14ac:dyDescent="0.2">
      <c r="A6800" s="2">
        <v>2006</v>
      </c>
      <c r="B6800" s="1" t="s">
        <v>889</v>
      </c>
      <c r="C6800" s="2" t="s">
        <v>890</v>
      </c>
      <c r="D6800" s="2">
        <v>81.284999999999997</v>
      </c>
      <c r="E6800" s="2">
        <v>3253.8</v>
      </c>
      <c r="F6800" s="2">
        <v>2329.0529999999999</v>
      </c>
      <c r="G6800" s="2">
        <v>2543.924</v>
      </c>
      <c r="H6800" s="2">
        <v>709.87599999999998</v>
      </c>
      <c r="I6800" s="2">
        <v>141.09399999999999</v>
      </c>
      <c r="J6800" s="2">
        <v>0</v>
      </c>
      <c r="K6800" s="2">
        <v>0</v>
      </c>
      <c r="L6800" s="2">
        <v>131.43</v>
      </c>
      <c r="M6800" s="2">
        <v>0</v>
      </c>
      <c r="N6800" s="2">
        <v>131.43</v>
      </c>
      <c r="O6800" s="2">
        <v>601010</v>
      </c>
      <c r="P6800" s="3"/>
      <c r="Q6800" s="3"/>
    </row>
    <row r="6801" spans="1:17" x14ac:dyDescent="0.2">
      <c r="A6801" s="5">
        <v>2007</v>
      </c>
      <c r="B6801" s="4" t="s">
        <v>889</v>
      </c>
      <c r="C6801" s="5" t="s">
        <v>890</v>
      </c>
      <c r="D6801" s="5">
        <v>82.411000000000001</v>
      </c>
      <c r="E6801" s="5">
        <v>5716.6279999999997</v>
      </c>
      <c r="F6801" s="5">
        <v>3360.4989999999998</v>
      </c>
      <c r="G6801" s="5">
        <v>3861.52</v>
      </c>
      <c r="H6801" s="5">
        <v>1823.654</v>
      </c>
      <c r="I6801" s="5">
        <v>204.21799999999999</v>
      </c>
      <c r="J6801" s="5">
        <v>0</v>
      </c>
      <c r="K6801" s="5">
        <v>1.698</v>
      </c>
      <c r="L6801" s="5">
        <v>120.351</v>
      </c>
      <c r="M6801" s="5">
        <v>-28.042000000000002</v>
      </c>
      <c r="N6801" s="5">
        <v>282.31799999999998</v>
      </c>
      <c r="O6801" s="5">
        <v>601010</v>
      </c>
      <c r="P6801" s="3"/>
      <c r="Q6801" s="3"/>
    </row>
    <row r="6802" spans="1:17" x14ac:dyDescent="0.2">
      <c r="A6802" s="2">
        <v>2008</v>
      </c>
      <c r="B6802" s="1" t="s">
        <v>889</v>
      </c>
      <c r="C6802" s="2" t="s">
        <v>890</v>
      </c>
      <c r="D6802" s="2">
        <v>232.678</v>
      </c>
      <c r="E6802" s="2">
        <v>5769.9840000000004</v>
      </c>
      <c r="F6802" s="2">
        <v>3147.694</v>
      </c>
      <c r="G6802" s="2">
        <v>3602.3789999999999</v>
      </c>
      <c r="H6802" s="2">
        <v>2148.4679999999998</v>
      </c>
      <c r="I6802" s="2">
        <v>203.184</v>
      </c>
      <c r="J6802" s="2">
        <v>0</v>
      </c>
      <c r="K6802" s="2">
        <v>2.6840000000000002</v>
      </c>
      <c r="L6802" s="2">
        <v>168.613</v>
      </c>
      <c r="M6802" s="2">
        <v>-15.885</v>
      </c>
      <c r="N6802" s="2">
        <v>226.28800000000001</v>
      </c>
      <c r="O6802" s="2">
        <v>601010</v>
      </c>
      <c r="P6802" s="3"/>
      <c r="Q6802" s="3"/>
    </row>
    <row r="6803" spans="1:17" x14ac:dyDescent="0.2">
      <c r="A6803" s="5">
        <v>2009</v>
      </c>
      <c r="B6803" s="4" t="s">
        <v>889</v>
      </c>
      <c r="C6803" s="5" t="s">
        <v>890</v>
      </c>
      <c r="D6803" s="5">
        <v>147.22900000000001</v>
      </c>
      <c r="E6803" s="5">
        <v>5616.2449999999999</v>
      </c>
      <c r="F6803" s="5">
        <v>2670.1010000000001</v>
      </c>
      <c r="G6803" s="5">
        <v>3132.1849999999999</v>
      </c>
      <c r="H6803" s="5">
        <v>2465.511</v>
      </c>
      <c r="I6803" s="5">
        <v>178.50299999999999</v>
      </c>
      <c r="J6803" s="5">
        <v>0</v>
      </c>
      <c r="K6803" s="5">
        <v>2.8650000000000002</v>
      </c>
      <c r="L6803" s="5">
        <v>195.892</v>
      </c>
      <c r="M6803" s="5">
        <v>-1.7190000000000001</v>
      </c>
      <c r="N6803" s="5">
        <v>266.495</v>
      </c>
      <c r="O6803" s="5">
        <v>601010</v>
      </c>
      <c r="P6803" s="3"/>
      <c r="Q6803" s="3"/>
    </row>
    <row r="6804" spans="1:17" x14ac:dyDescent="0.2">
      <c r="A6804" s="2">
        <v>2010</v>
      </c>
      <c r="B6804" s="1" t="s">
        <v>889</v>
      </c>
      <c r="C6804" s="2" t="s">
        <v>890</v>
      </c>
      <c r="D6804" s="2">
        <v>60.752000000000002</v>
      </c>
      <c r="E6804" s="2">
        <v>5758.0209999999997</v>
      </c>
      <c r="F6804" s="2">
        <v>2900.0439999999999</v>
      </c>
      <c r="G6804" s="2">
        <v>3367.8159999999998</v>
      </c>
      <c r="H6804" s="2">
        <v>2386.7260000000001</v>
      </c>
      <c r="I6804" s="2">
        <v>178.863</v>
      </c>
      <c r="J6804" s="2">
        <v>0</v>
      </c>
      <c r="K6804" s="2">
        <v>3.5619999999999998</v>
      </c>
      <c r="L6804" s="2">
        <v>227.13300000000001</v>
      </c>
      <c r="M6804" s="2">
        <v>5.2009999999999996</v>
      </c>
      <c r="N6804" s="2">
        <v>246.167</v>
      </c>
      <c r="O6804" s="2">
        <v>601010</v>
      </c>
      <c r="P6804" s="3"/>
      <c r="Q6804" s="3"/>
    </row>
    <row r="6805" spans="1:17" x14ac:dyDescent="0.2">
      <c r="A6805" s="5">
        <v>2011</v>
      </c>
      <c r="B6805" s="4" t="s">
        <v>889</v>
      </c>
      <c r="C6805" s="5" t="s">
        <v>890</v>
      </c>
      <c r="D6805" s="5">
        <v>122.39700000000001</v>
      </c>
      <c r="E6805" s="5">
        <v>17271.91</v>
      </c>
      <c r="F6805" s="5">
        <v>6429.116</v>
      </c>
      <c r="G6805" s="5">
        <v>7813.1289999999999</v>
      </c>
      <c r="H6805" s="5">
        <v>9274.9570000000003</v>
      </c>
      <c r="I6805" s="5">
        <v>236.80699999999999</v>
      </c>
      <c r="J6805" s="5">
        <v>0</v>
      </c>
      <c r="K6805" s="5">
        <v>-1.232</v>
      </c>
      <c r="L6805" s="5">
        <v>330.44099999999997</v>
      </c>
      <c r="M6805" s="5">
        <v>-31.137</v>
      </c>
      <c r="N6805" s="5">
        <v>364.49299999999999</v>
      </c>
      <c r="O6805" s="5">
        <v>601010</v>
      </c>
      <c r="P6805" s="3"/>
      <c r="Q6805" s="3"/>
    </row>
    <row r="6806" spans="1:17" x14ac:dyDescent="0.2">
      <c r="A6806" s="2">
        <v>2012</v>
      </c>
      <c r="B6806" s="1" t="s">
        <v>889</v>
      </c>
      <c r="C6806" s="2" t="s">
        <v>890</v>
      </c>
      <c r="D6806" s="2">
        <v>173.821</v>
      </c>
      <c r="E6806" s="2">
        <v>18980</v>
      </c>
      <c r="F6806" s="2">
        <v>8413.6460000000006</v>
      </c>
      <c r="G6806" s="2">
        <v>9716.0820000000003</v>
      </c>
      <c r="H6806" s="2">
        <v>9019.1280000000006</v>
      </c>
      <c r="I6806" s="2">
        <v>293.40100000000001</v>
      </c>
      <c r="J6806" s="2">
        <v>0</v>
      </c>
      <c r="K6806" s="2">
        <v>-1.0249999999999999</v>
      </c>
      <c r="L6806" s="2">
        <v>298.26600000000002</v>
      </c>
      <c r="M6806" s="2">
        <v>-6.282</v>
      </c>
      <c r="N6806" s="2">
        <v>362.8</v>
      </c>
      <c r="O6806" s="2">
        <v>601010</v>
      </c>
      <c r="P6806" s="3"/>
      <c r="Q6806" s="3"/>
    </row>
    <row r="6807" spans="1:17" x14ac:dyDescent="0.2">
      <c r="A6807" s="5">
        <v>2013</v>
      </c>
      <c r="B6807" s="4" t="s">
        <v>889</v>
      </c>
      <c r="C6807" s="5" t="s">
        <v>890</v>
      </c>
      <c r="D6807" s="5">
        <v>179.47300000000001</v>
      </c>
      <c r="E6807" s="5">
        <v>19731.493999999999</v>
      </c>
      <c r="F6807" s="5">
        <v>9364.9920000000002</v>
      </c>
      <c r="G6807" s="5">
        <v>10671.022999999999</v>
      </c>
      <c r="H6807" s="5">
        <v>8824.2810000000009</v>
      </c>
      <c r="I6807" s="5">
        <v>335.339</v>
      </c>
      <c r="J6807" s="5">
        <v>0</v>
      </c>
      <c r="K6807" s="5">
        <v>1.38</v>
      </c>
      <c r="L6807" s="5">
        <v>478.48200000000003</v>
      </c>
      <c r="M6807" s="5">
        <v>-11.827999999999999</v>
      </c>
      <c r="N6807" s="5">
        <v>453.50900000000001</v>
      </c>
      <c r="O6807" s="5">
        <v>601010</v>
      </c>
      <c r="P6807" s="3"/>
      <c r="Q6807" s="3"/>
    </row>
    <row r="6808" spans="1:17" x14ac:dyDescent="0.2">
      <c r="A6808" s="2">
        <v>2014</v>
      </c>
      <c r="B6808" s="1" t="s">
        <v>889</v>
      </c>
      <c r="C6808" s="2" t="s">
        <v>890</v>
      </c>
      <c r="D6808" s="2">
        <v>127.119</v>
      </c>
      <c r="E6808" s="2">
        <v>21226.170999999998</v>
      </c>
      <c r="F6808" s="2">
        <v>10888.092000000001</v>
      </c>
      <c r="G6808" s="2">
        <v>12299.758</v>
      </c>
      <c r="H6808" s="2">
        <v>8680.1839999999993</v>
      </c>
      <c r="I6808" s="2">
        <v>377.79199999999997</v>
      </c>
      <c r="J6808" s="2">
        <v>0</v>
      </c>
      <c r="K6808" s="2">
        <v>1.419</v>
      </c>
      <c r="L6808" s="2">
        <v>466.34800000000001</v>
      </c>
      <c r="M6808" s="2">
        <v>-8.7319999999999993</v>
      </c>
      <c r="N6808" s="2">
        <v>475.767</v>
      </c>
      <c r="O6808" s="2">
        <v>601010</v>
      </c>
      <c r="P6808" s="3"/>
      <c r="Q6808" s="3"/>
    </row>
    <row r="6809" spans="1:17" x14ac:dyDescent="0.2">
      <c r="A6809" s="5">
        <v>2015</v>
      </c>
      <c r="B6809" s="4" t="s">
        <v>889</v>
      </c>
      <c r="C6809" s="5" t="s">
        <v>890</v>
      </c>
      <c r="D6809" s="5">
        <v>130.91900000000001</v>
      </c>
      <c r="E6809" s="5">
        <v>22261.918000000001</v>
      </c>
      <c r="F6809" s="5">
        <v>11206.995999999999</v>
      </c>
      <c r="G6809" s="5">
        <v>12439.962</v>
      </c>
      <c r="H6809" s="5">
        <v>9564.3269999999993</v>
      </c>
      <c r="I6809" s="5">
        <v>368.78500000000003</v>
      </c>
      <c r="J6809" s="5">
        <v>0</v>
      </c>
      <c r="K6809" s="5">
        <v>1.379</v>
      </c>
      <c r="L6809" s="5">
        <v>368.83499999999998</v>
      </c>
      <c r="M6809" s="5">
        <v>-39.283999999999999</v>
      </c>
      <c r="N6809" s="5">
        <v>417.84300000000002</v>
      </c>
      <c r="O6809" s="5">
        <v>601010</v>
      </c>
      <c r="P6809" s="3"/>
      <c r="Q6809" s="3"/>
    </row>
    <row r="6810" spans="1:17" x14ac:dyDescent="0.2">
      <c r="A6810" s="2">
        <v>2016</v>
      </c>
      <c r="B6810" s="1" t="s">
        <v>889</v>
      </c>
      <c r="C6810" s="2" t="s">
        <v>890</v>
      </c>
      <c r="D6810" s="2">
        <v>367.35399999999998</v>
      </c>
      <c r="E6810" s="2">
        <v>23166.6</v>
      </c>
      <c r="F6810" s="2">
        <v>11127.325999999999</v>
      </c>
      <c r="G6810" s="2">
        <v>12437.119000000001</v>
      </c>
      <c r="H6810" s="2">
        <v>10460.24</v>
      </c>
      <c r="I6810" s="2">
        <v>422.09500000000003</v>
      </c>
      <c r="J6810" s="2">
        <v>0</v>
      </c>
      <c r="K6810" s="2">
        <v>2.2589999999999999</v>
      </c>
      <c r="L6810" s="2">
        <v>621.06899999999996</v>
      </c>
      <c r="M6810" s="2">
        <v>-31.343</v>
      </c>
      <c r="N6810" s="2">
        <v>649.23099999999999</v>
      </c>
      <c r="O6810" s="2">
        <v>601010</v>
      </c>
      <c r="P6810" s="3"/>
      <c r="Q6810" s="3"/>
    </row>
    <row r="6811" spans="1:17" x14ac:dyDescent="0.2">
      <c r="A6811" s="5">
        <v>2017</v>
      </c>
      <c r="B6811" s="4" t="s">
        <v>889</v>
      </c>
      <c r="C6811" s="5" t="s">
        <v>890</v>
      </c>
      <c r="D6811" s="5">
        <v>188.25299999999999</v>
      </c>
      <c r="E6811" s="5">
        <v>23954.541000000001</v>
      </c>
      <c r="F6811" s="5">
        <v>11276.062</v>
      </c>
      <c r="G6811" s="5">
        <v>12863.866</v>
      </c>
      <c r="H6811" s="5">
        <v>10866.226000000001</v>
      </c>
      <c r="I6811" s="5">
        <v>453.04</v>
      </c>
      <c r="J6811" s="5">
        <v>0</v>
      </c>
      <c r="K6811" s="5">
        <v>4.6420000000000003</v>
      </c>
      <c r="L6811" s="5">
        <v>1301.423</v>
      </c>
      <c r="M6811" s="5">
        <v>-59.798999999999999</v>
      </c>
      <c r="N6811" s="5">
        <v>1356.47</v>
      </c>
      <c r="O6811" s="5">
        <v>601010</v>
      </c>
      <c r="P6811" s="3"/>
      <c r="Q6811" s="3"/>
    </row>
    <row r="6812" spans="1:17" x14ac:dyDescent="0.2">
      <c r="A6812" s="2">
        <v>2018</v>
      </c>
      <c r="B6812" s="1" t="s">
        <v>889</v>
      </c>
      <c r="C6812" s="2" t="s">
        <v>890</v>
      </c>
      <c r="D6812" s="2">
        <v>131.464</v>
      </c>
      <c r="E6812" s="2">
        <v>22584.555</v>
      </c>
      <c r="F6812" s="2">
        <v>10733.699000000001</v>
      </c>
      <c r="G6812" s="2">
        <v>12124.82</v>
      </c>
      <c r="H6812" s="2">
        <v>10215.857</v>
      </c>
      <c r="I6812" s="2">
        <v>453.39699999999999</v>
      </c>
      <c r="J6812" s="2">
        <v>0</v>
      </c>
      <c r="K6812" s="2">
        <v>6.5140000000000002</v>
      </c>
      <c r="L6812" s="2">
        <v>376.03800000000001</v>
      </c>
      <c r="M6812" s="2">
        <v>-39.953000000000003</v>
      </c>
      <c r="N6812" s="2">
        <v>409.46699999999998</v>
      </c>
      <c r="O6812" s="2">
        <v>601010</v>
      </c>
      <c r="P6812" s="3"/>
      <c r="Q6812" s="3"/>
    </row>
    <row r="6813" spans="1:17" x14ac:dyDescent="0.2">
      <c r="A6813" s="5">
        <v>2019</v>
      </c>
      <c r="B6813" s="4" t="s">
        <v>889</v>
      </c>
      <c r="C6813" s="5" t="s">
        <v>890</v>
      </c>
      <c r="D6813" s="5">
        <v>146.102</v>
      </c>
      <c r="E6813" s="5">
        <v>24692.207999999999</v>
      </c>
      <c r="F6813" s="5">
        <v>11842.519</v>
      </c>
      <c r="G6813" s="5">
        <v>13873.078</v>
      </c>
      <c r="H6813" s="5">
        <v>10445.892</v>
      </c>
      <c r="I6813" s="5">
        <v>460.66199999999998</v>
      </c>
      <c r="J6813" s="5">
        <v>0</v>
      </c>
      <c r="K6813" s="5">
        <v>6.2809999999999997</v>
      </c>
      <c r="L6813" s="5">
        <v>382.98700000000002</v>
      </c>
      <c r="M6813" s="5">
        <v>-56.31</v>
      </c>
      <c r="N6813" s="5">
        <v>433.01600000000002</v>
      </c>
      <c r="O6813" s="5">
        <v>601010</v>
      </c>
      <c r="P6813" s="3"/>
      <c r="Q6813" s="3"/>
    </row>
    <row r="6814" spans="1:17" x14ac:dyDescent="0.2">
      <c r="A6814" s="2">
        <v>2004</v>
      </c>
      <c r="B6814" s="1" t="s">
        <v>891</v>
      </c>
      <c r="C6814" s="2" t="s">
        <v>892</v>
      </c>
      <c r="D6814" s="2">
        <v>4547</v>
      </c>
      <c r="E6814" s="2">
        <v>165958</v>
      </c>
      <c r="F6814" s="2">
        <v>39243</v>
      </c>
      <c r="G6814" s="2">
        <v>103345</v>
      </c>
      <c r="H6814" s="2">
        <v>37560</v>
      </c>
      <c r="I6814" s="2">
        <v>2561</v>
      </c>
      <c r="J6814" s="2">
        <v>116</v>
      </c>
      <c r="K6814" s="2">
        <v>2409</v>
      </c>
      <c r="L6814" s="2">
        <v>12521</v>
      </c>
      <c r="M6814" s="2">
        <v>2851</v>
      </c>
      <c r="N6814" s="2">
        <v>7831</v>
      </c>
      <c r="O6814" s="2">
        <v>501010</v>
      </c>
      <c r="P6814" s="3"/>
      <c r="Q6814" s="3"/>
    </row>
    <row r="6815" spans="1:17" x14ac:dyDescent="0.2">
      <c r="A6815" s="5">
        <v>2005</v>
      </c>
      <c r="B6815" s="4" t="s">
        <v>891</v>
      </c>
      <c r="C6815" s="5" t="s">
        <v>892</v>
      </c>
      <c r="D6815" s="5">
        <v>3274</v>
      </c>
      <c r="E6815" s="5">
        <v>168130</v>
      </c>
      <c r="F6815" s="5">
        <v>36795</v>
      </c>
      <c r="G6815" s="5">
        <v>101696</v>
      </c>
      <c r="H6815" s="5">
        <v>39680</v>
      </c>
      <c r="I6815" s="5">
        <v>2532</v>
      </c>
      <c r="J6815" s="5">
        <v>120</v>
      </c>
      <c r="K6815" s="5">
        <v>3045</v>
      </c>
      <c r="L6815" s="5">
        <v>13652</v>
      </c>
      <c r="M6815" s="5">
        <v>3210</v>
      </c>
      <c r="N6815" s="5">
        <v>7397</v>
      </c>
      <c r="O6815" s="5">
        <v>501010</v>
      </c>
      <c r="P6815" s="3"/>
      <c r="Q6815" s="3"/>
    </row>
    <row r="6816" spans="1:17" x14ac:dyDescent="0.2">
      <c r="A6816" s="2">
        <v>2006</v>
      </c>
      <c r="B6816" s="1" t="s">
        <v>891</v>
      </c>
      <c r="C6816" s="2" t="s">
        <v>892</v>
      </c>
      <c r="D6816" s="2">
        <v>5653</v>
      </c>
      <c r="E6816" s="2">
        <v>188804</v>
      </c>
      <c r="F6816" s="2">
        <v>32785</v>
      </c>
      <c r="G6816" s="2">
        <v>111932</v>
      </c>
      <c r="H6816" s="2">
        <v>48535</v>
      </c>
      <c r="I6816" s="2">
        <v>2785</v>
      </c>
      <c r="J6816" s="2">
        <v>201</v>
      </c>
      <c r="K6816" s="2">
        <v>4038</v>
      </c>
      <c r="L6816" s="2">
        <v>12192</v>
      </c>
      <c r="M6816" s="2">
        <v>2674</v>
      </c>
      <c r="N6816" s="2">
        <v>6197</v>
      </c>
      <c r="O6816" s="2">
        <v>501010</v>
      </c>
      <c r="P6816" s="3"/>
      <c r="Q6816" s="3"/>
    </row>
    <row r="6817" spans="1:17" x14ac:dyDescent="0.2">
      <c r="A6817" s="5">
        <v>2007</v>
      </c>
      <c r="B6817" s="4" t="s">
        <v>891</v>
      </c>
      <c r="C6817" s="5" t="s">
        <v>892</v>
      </c>
      <c r="D6817" s="5">
        <v>3397</v>
      </c>
      <c r="E6817" s="5">
        <v>186959</v>
      </c>
      <c r="F6817" s="5">
        <v>30767</v>
      </c>
      <c r="G6817" s="5">
        <v>104090</v>
      </c>
      <c r="H6817" s="5">
        <v>50581</v>
      </c>
      <c r="I6817" s="5">
        <v>2230</v>
      </c>
      <c r="J6817" s="5">
        <v>168</v>
      </c>
      <c r="K6817" s="5">
        <v>5053</v>
      </c>
      <c r="L6817" s="5">
        <v>14545</v>
      </c>
      <c r="M6817" s="5">
        <v>3982</v>
      </c>
      <c r="N6817" s="5">
        <v>5521</v>
      </c>
      <c r="O6817" s="5">
        <v>501010</v>
      </c>
      <c r="P6817" s="3"/>
      <c r="Q6817" s="3"/>
    </row>
    <row r="6818" spans="1:17" x14ac:dyDescent="0.2">
      <c r="A6818" s="2">
        <v>2008</v>
      </c>
      <c r="B6818" s="1" t="s">
        <v>891</v>
      </c>
      <c r="C6818" s="2" t="s">
        <v>892</v>
      </c>
      <c r="D6818" s="2">
        <v>10291</v>
      </c>
      <c r="E6818" s="2">
        <v>202352</v>
      </c>
      <c r="F6818" s="2">
        <v>50465</v>
      </c>
      <c r="G6818" s="2">
        <v>123447</v>
      </c>
      <c r="H6818" s="2">
        <v>41706</v>
      </c>
      <c r="I6818" s="2">
        <v>2566</v>
      </c>
      <c r="J6818" s="2">
        <v>362</v>
      </c>
      <c r="K6818" s="2">
        <v>6155</v>
      </c>
      <c r="L6818" s="2">
        <v>15914</v>
      </c>
      <c r="M6818" s="2">
        <v>3331</v>
      </c>
      <c r="N6818" s="2">
        <v>6428</v>
      </c>
      <c r="O6818" s="2">
        <v>501010</v>
      </c>
      <c r="P6818" s="3"/>
      <c r="Q6818" s="3"/>
    </row>
    <row r="6819" spans="1:17" x14ac:dyDescent="0.2">
      <c r="A6819" s="5">
        <v>2009</v>
      </c>
      <c r="B6819" s="4" t="s">
        <v>891</v>
      </c>
      <c r="C6819" s="5" t="s">
        <v>892</v>
      </c>
      <c r="D6819" s="5">
        <v>2499</v>
      </c>
      <c r="E6819" s="5">
        <v>227251</v>
      </c>
      <c r="F6819" s="5">
        <v>61156</v>
      </c>
      <c r="G6819" s="5">
        <v>142884</v>
      </c>
      <c r="H6819" s="5">
        <v>41606</v>
      </c>
      <c r="I6819" s="5">
        <v>3774</v>
      </c>
      <c r="J6819" s="5">
        <v>75</v>
      </c>
      <c r="K6819" s="5">
        <v>6707</v>
      </c>
      <c r="L6819" s="5">
        <v>11568</v>
      </c>
      <c r="M6819" s="5">
        <v>1210</v>
      </c>
      <c r="N6819" s="5">
        <v>3651</v>
      </c>
      <c r="O6819" s="5">
        <v>501010</v>
      </c>
      <c r="P6819" s="3"/>
      <c r="Q6819" s="3"/>
    </row>
    <row r="6820" spans="1:17" x14ac:dyDescent="0.2">
      <c r="A6820" s="2">
        <v>2010</v>
      </c>
      <c r="B6820" s="1" t="s">
        <v>891</v>
      </c>
      <c r="C6820" s="2" t="s">
        <v>892</v>
      </c>
      <c r="D6820" s="2">
        <v>7213</v>
      </c>
      <c r="E6820" s="2">
        <v>220005</v>
      </c>
      <c r="F6820" s="2">
        <v>52794</v>
      </c>
      <c r="G6820" s="2">
        <v>133093</v>
      </c>
      <c r="H6820" s="2">
        <v>38569</v>
      </c>
      <c r="I6820" s="2">
        <v>3487</v>
      </c>
      <c r="J6820" s="2">
        <v>92</v>
      </c>
      <c r="K6820" s="2">
        <v>7668</v>
      </c>
      <c r="L6820" s="2">
        <v>12684</v>
      </c>
      <c r="M6820" s="2">
        <v>2467</v>
      </c>
      <c r="N6820" s="2">
        <v>2549</v>
      </c>
      <c r="O6820" s="2">
        <v>501010</v>
      </c>
      <c r="P6820" s="3"/>
      <c r="Q6820" s="3"/>
    </row>
    <row r="6821" spans="1:17" x14ac:dyDescent="0.2">
      <c r="A6821" s="5">
        <v>2011</v>
      </c>
      <c r="B6821" s="4" t="s">
        <v>891</v>
      </c>
      <c r="C6821" s="5" t="s">
        <v>892</v>
      </c>
      <c r="D6821" s="5">
        <v>13954</v>
      </c>
      <c r="E6821" s="5">
        <v>230461</v>
      </c>
      <c r="F6821" s="5">
        <v>53218</v>
      </c>
      <c r="G6821" s="5">
        <v>144553</v>
      </c>
      <c r="H6821" s="5">
        <v>35970</v>
      </c>
      <c r="I6821" s="5">
        <v>3269</v>
      </c>
      <c r="J6821" s="5">
        <v>68</v>
      </c>
      <c r="K6821" s="5">
        <v>7794</v>
      </c>
      <c r="L6821" s="5">
        <v>10483</v>
      </c>
      <c r="M6821" s="5">
        <v>285</v>
      </c>
      <c r="N6821" s="5">
        <v>2404</v>
      </c>
      <c r="O6821" s="5">
        <v>501010</v>
      </c>
      <c r="P6821" s="3"/>
      <c r="Q6821" s="3"/>
    </row>
    <row r="6822" spans="1:17" x14ac:dyDescent="0.2">
      <c r="A6822" s="2">
        <v>2012</v>
      </c>
      <c r="B6822" s="1" t="s">
        <v>891</v>
      </c>
      <c r="C6822" s="2" t="s">
        <v>892</v>
      </c>
      <c r="D6822" s="2">
        <v>3563</v>
      </c>
      <c r="E6822" s="2">
        <v>225222</v>
      </c>
      <c r="F6822" s="2">
        <v>51487</v>
      </c>
      <c r="G6822" s="2">
        <v>139689</v>
      </c>
      <c r="H6822" s="2">
        <v>33157</v>
      </c>
      <c r="I6822" s="2">
        <v>2977</v>
      </c>
      <c r="J6822" s="2">
        <v>57</v>
      </c>
      <c r="K6822" s="2">
        <v>9682</v>
      </c>
      <c r="L6822" s="2">
        <v>9897</v>
      </c>
      <c r="M6822" s="2">
        <v>-660</v>
      </c>
      <c r="N6822" s="2">
        <v>875</v>
      </c>
      <c r="O6822" s="2">
        <v>501010</v>
      </c>
      <c r="P6822" s="3"/>
      <c r="Q6822" s="3"/>
    </row>
    <row r="6823" spans="1:17" x14ac:dyDescent="0.2">
      <c r="A6823" s="5">
        <v>2013</v>
      </c>
      <c r="B6823" s="4" t="s">
        <v>891</v>
      </c>
      <c r="C6823" s="5" t="s">
        <v>892</v>
      </c>
      <c r="D6823" s="5">
        <v>54129</v>
      </c>
      <c r="E6823" s="5">
        <v>274098</v>
      </c>
      <c r="F6823" s="5">
        <v>93144</v>
      </c>
      <c r="G6823" s="5">
        <v>178682</v>
      </c>
      <c r="H6823" s="5">
        <v>38836</v>
      </c>
      <c r="I6823" s="5">
        <v>2721</v>
      </c>
      <c r="J6823" s="5">
        <v>64</v>
      </c>
      <c r="K6823" s="5">
        <v>12050</v>
      </c>
      <c r="L6823" s="5">
        <v>29277</v>
      </c>
      <c r="M6823" s="5">
        <v>5730</v>
      </c>
      <c r="N6823" s="5">
        <v>11497</v>
      </c>
      <c r="O6823" s="5">
        <v>501010</v>
      </c>
      <c r="P6823" s="3"/>
      <c r="Q6823" s="3"/>
    </row>
    <row r="6824" spans="1:17" x14ac:dyDescent="0.2">
      <c r="A6824" s="2">
        <v>2014</v>
      </c>
      <c r="B6824" s="1" t="s">
        <v>891</v>
      </c>
      <c r="C6824" s="2" t="s">
        <v>892</v>
      </c>
      <c r="D6824" s="2">
        <v>11153</v>
      </c>
      <c r="E6824" s="2">
        <v>232708</v>
      </c>
      <c r="F6824" s="2">
        <v>112933</v>
      </c>
      <c r="G6824" s="2">
        <v>219032</v>
      </c>
      <c r="H6824" s="2">
        <v>12298</v>
      </c>
      <c r="I6824" s="2">
        <v>4891</v>
      </c>
      <c r="J6824" s="2">
        <v>108</v>
      </c>
      <c r="K6824" s="2">
        <v>2331</v>
      </c>
      <c r="L6824" s="2">
        <v>15270</v>
      </c>
      <c r="M6824" s="2">
        <v>3314</v>
      </c>
      <c r="N6824" s="2">
        <v>9625</v>
      </c>
      <c r="O6824" s="2">
        <v>501010</v>
      </c>
      <c r="P6824" s="3"/>
      <c r="Q6824" s="3"/>
    </row>
    <row r="6825" spans="1:17" x14ac:dyDescent="0.2">
      <c r="A6825" s="5">
        <v>2015</v>
      </c>
      <c r="B6825" s="4" t="s">
        <v>891</v>
      </c>
      <c r="C6825" s="5" t="s">
        <v>892</v>
      </c>
      <c r="D6825" s="5">
        <v>5070</v>
      </c>
      <c r="E6825" s="5">
        <v>244640</v>
      </c>
      <c r="F6825" s="5">
        <v>110030</v>
      </c>
      <c r="G6825" s="5">
        <v>226798</v>
      </c>
      <c r="H6825" s="5">
        <v>16428</v>
      </c>
      <c r="I6825" s="5">
        <v>5504</v>
      </c>
      <c r="J6825" s="5">
        <v>115</v>
      </c>
      <c r="K6825" s="5">
        <v>496</v>
      </c>
      <c r="L6825" s="5">
        <v>28240</v>
      </c>
      <c r="M6825" s="5">
        <v>9865</v>
      </c>
      <c r="N6825" s="5">
        <v>17879</v>
      </c>
      <c r="O6825" s="5">
        <v>501010</v>
      </c>
      <c r="P6825" s="3"/>
      <c r="Q6825" s="3"/>
    </row>
    <row r="6826" spans="1:17" x14ac:dyDescent="0.2">
      <c r="A6826" s="2">
        <v>2016</v>
      </c>
      <c r="B6826" s="1" t="s">
        <v>891</v>
      </c>
      <c r="C6826" s="2" t="s">
        <v>892</v>
      </c>
      <c r="D6826" s="2">
        <v>2880</v>
      </c>
      <c r="E6826" s="2">
        <v>244180</v>
      </c>
      <c r="F6826" s="2">
        <v>107910</v>
      </c>
      <c r="G6826" s="2">
        <v>220148</v>
      </c>
      <c r="H6826" s="2">
        <v>22524</v>
      </c>
      <c r="I6826" s="2">
        <v>5080</v>
      </c>
      <c r="J6826" s="2">
        <v>59</v>
      </c>
      <c r="K6826" s="2">
        <v>481</v>
      </c>
      <c r="L6826" s="2">
        <v>20986</v>
      </c>
      <c r="M6826" s="2">
        <v>7378</v>
      </c>
      <c r="N6826" s="2">
        <v>13127</v>
      </c>
      <c r="O6826" s="2">
        <v>501010</v>
      </c>
      <c r="P6826" s="3"/>
      <c r="Q6826" s="3"/>
    </row>
    <row r="6827" spans="1:17" x14ac:dyDescent="0.2">
      <c r="A6827" s="5">
        <v>2017</v>
      </c>
      <c r="B6827" s="4" t="s">
        <v>891</v>
      </c>
      <c r="C6827" s="5" t="s">
        <v>892</v>
      </c>
      <c r="D6827" s="5">
        <v>2079</v>
      </c>
      <c r="E6827" s="5">
        <v>257143</v>
      </c>
      <c r="F6827" s="5">
        <v>116945</v>
      </c>
      <c r="G6827" s="5">
        <v>212456</v>
      </c>
      <c r="H6827" s="5">
        <v>43096</v>
      </c>
      <c r="I6827" s="5">
        <v>5411</v>
      </c>
      <c r="J6827" s="5">
        <v>82</v>
      </c>
      <c r="K6827" s="5">
        <v>449</v>
      </c>
      <c r="L6827" s="5">
        <v>20594</v>
      </c>
      <c r="M6827" s="5">
        <v>-9956</v>
      </c>
      <c r="N6827" s="5">
        <v>30101</v>
      </c>
      <c r="O6827" s="5">
        <v>501010</v>
      </c>
      <c r="P6827" s="3"/>
      <c r="Q6827" s="3"/>
    </row>
    <row r="6828" spans="1:17" x14ac:dyDescent="0.2">
      <c r="A6828" s="2">
        <v>2018</v>
      </c>
      <c r="B6828" s="1" t="s">
        <v>891</v>
      </c>
      <c r="C6828" s="2" t="s">
        <v>892</v>
      </c>
      <c r="D6828" s="2">
        <v>3792</v>
      </c>
      <c r="E6828" s="2">
        <v>264829</v>
      </c>
      <c r="F6828" s="2">
        <v>112913</v>
      </c>
      <c r="G6828" s="2">
        <v>210119</v>
      </c>
      <c r="H6828" s="2">
        <v>53145</v>
      </c>
      <c r="I6828" s="2">
        <v>5573</v>
      </c>
      <c r="J6828" s="2">
        <v>94</v>
      </c>
      <c r="K6828" s="2">
        <v>511</v>
      </c>
      <c r="L6828" s="2">
        <v>19623</v>
      </c>
      <c r="M6828" s="2">
        <v>3584</v>
      </c>
      <c r="N6828" s="2">
        <v>15528</v>
      </c>
      <c r="O6828" s="2">
        <v>501010</v>
      </c>
      <c r="P6828" s="3"/>
      <c r="Q6828" s="3"/>
    </row>
    <row r="6829" spans="1:17" x14ac:dyDescent="0.2">
      <c r="A6829" s="5">
        <v>2019</v>
      </c>
      <c r="B6829" s="4" t="s">
        <v>891</v>
      </c>
      <c r="C6829" s="5" t="s">
        <v>892</v>
      </c>
      <c r="D6829" s="5">
        <v>3815</v>
      </c>
      <c r="E6829" s="5">
        <v>291727</v>
      </c>
      <c r="F6829" s="5">
        <v>133143</v>
      </c>
      <c r="G6829" s="5">
        <v>228892</v>
      </c>
      <c r="H6829" s="5">
        <v>61395</v>
      </c>
      <c r="I6829" s="5">
        <v>5386</v>
      </c>
      <c r="J6829" s="5">
        <v>121</v>
      </c>
      <c r="K6829" s="5">
        <v>523</v>
      </c>
      <c r="L6829" s="5">
        <v>22733</v>
      </c>
      <c r="M6829" s="5">
        <v>2945</v>
      </c>
      <c r="N6829" s="5">
        <v>19265</v>
      </c>
      <c r="O6829" s="5">
        <v>501010</v>
      </c>
      <c r="P6829" s="3"/>
      <c r="Q6829" s="3"/>
    </row>
    <row r="6830" spans="1:17" x14ac:dyDescent="0.2">
      <c r="A6830" s="2">
        <v>2004</v>
      </c>
      <c r="B6830" s="1" t="s">
        <v>893</v>
      </c>
      <c r="C6830" s="2" t="s">
        <v>894</v>
      </c>
      <c r="D6830" s="2">
        <v>539.077</v>
      </c>
      <c r="E6830" s="2">
        <v>1460.4259999999999</v>
      </c>
      <c r="F6830" s="2">
        <v>250</v>
      </c>
      <c r="G6830" s="2">
        <v>781.74</v>
      </c>
      <c r="H6830" s="2">
        <v>678.68600000000004</v>
      </c>
      <c r="I6830" s="2">
        <v>10.074</v>
      </c>
      <c r="J6830" s="2">
        <v>11.901</v>
      </c>
      <c r="K6830" s="2">
        <v>0</v>
      </c>
      <c r="L6830" s="2">
        <v>285.67099999999999</v>
      </c>
      <c r="M6830" s="2">
        <v>61.618000000000002</v>
      </c>
      <c r="N6830" s="2">
        <v>224.053</v>
      </c>
      <c r="O6830" s="2">
        <v>352030</v>
      </c>
      <c r="P6830" s="3"/>
      <c r="Q6830" s="3"/>
    </row>
    <row r="6831" spans="1:17" x14ac:dyDescent="0.2">
      <c r="A6831" s="5">
        <v>2005</v>
      </c>
      <c r="B6831" s="4" t="s">
        <v>893</v>
      </c>
      <c r="C6831" s="5" t="s">
        <v>894</v>
      </c>
      <c r="D6831" s="5">
        <v>493.58800000000002</v>
      </c>
      <c r="E6831" s="5">
        <v>1428.931</v>
      </c>
      <c r="F6831" s="5">
        <v>809.98599999999999</v>
      </c>
      <c r="G6831" s="5">
        <v>1145.299</v>
      </c>
      <c r="H6831" s="5">
        <v>283.63200000000001</v>
      </c>
      <c r="I6831" s="5">
        <v>24.744</v>
      </c>
      <c r="J6831" s="5">
        <v>19.254999999999999</v>
      </c>
      <c r="K6831" s="5">
        <v>0</v>
      </c>
      <c r="L6831" s="5">
        <v>274.56299999999999</v>
      </c>
      <c r="M6831" s="5">
        <v>72.587999999999994</v>
      </c>
      <c r="N6831" s="5">
        <v>201.97499999999999</v>
      </c>
      <c r="O6831" s="5">
        <v>352030</v>
      </c>
      <c r="P6831" s="3"/>
      <c r="Q6831" s="3"/>
    </row>
    <row r="6832" spans="1:17" x14ac:dyDescent="0.2">
      <c r="A6832" s="2">
        <v>2006</v>
      </c>
      <c r="B6832" s="1" t="s">
        <v>893</v>
      </c>
      <c r="C6832" s="2" t="s">
        <v>894</v>
      </c>
      <c r="D6832" s="2">
        <v>514.16600000000005</v>
      </c>
      <c r="E6832" s="2">
        <v>1617.3130000000001</v>
      </c>
      <c r="F6832" s="2">
        <v>884.96100000000001</v>
      </c>
      <c r="G6832" s="2">
        <v>1254.93</v>
      </c>
      <c r="H6832" s="2">
        <v>362.38299999999998</v>
      </c>
      <c r="I6832" s="2">
        <v>51.656999999999996</v>
      </c>
      <c r="J6832" s="2">
        <v>25.312000000000001</v>
      </c>
      <c r="K6832" s="2">
        <v>0</v>
      </c>
      <c r="L6832" s="2">
        <v>262.959</v>
      </c>
      <c r="M6832" s="2">
        <v>40.759</v>
      </c>
      <c r="N6832" s="2">
        <v>222.2</v>
      </c>
      <c r="O6832" s="2">
        <v>352030</v>
      </c>
      <c r="P6832" s="3"/>
      <c r="Q6832" s="3"/>
    </row>
    <row r="6833" spans="1:17" x14ac:dyDescent="0.2">
      <c r="A6833" s="5">
        <v>2007</v>
      </c>
      <c r="B6833" s="4" t="s">
        <v>893</v>
      </c>
      <c r="C6833" s="5" t="s">
        <v>894</v>
      </c>
      <c r="D6833" s="5">
        <v>693.01400000000001</v>
      </c>
      <c r="E6833" s="5">
        <v>1881.0550000000001</v>
      </c>
      <c r="F6833" s="5">
        <v>500</v>
      </c>
      <c r="G6833" s="5">
        <v>1294.979</v>
      </c>
      <c r="H6833" s="5">
        <v>586.07600000000002</v>
      </c>
      <c r="I6833" s="5">
        <v>56.515000000000001</v>
      </c>
      <c r="J6833" s="5">
        <v>30.827999999999999</v>
      </c>
      <c r="K6833" s="5">
        <v>0</v>
      </c>
      <c r="L6833" s="5">
        <v>323.19200000000001</v>
      </c>
      <c r="M6833" s="5">
        <v>55.12</v>
      </c>
      <c r="N6833" s="5">
        <v>268.072</v>
      </c>
      <c r="O6833" s="5">
        <v>352030</v>
      </c>
      <c r="P6833" s="3"/>
      <c r="Q6833" s="3"/>
    </row>
    <row r="6834" spans="1:17" x14ac:dyDescent="0.2">
      <c r="A6834" s="2">
        <v>2008</v>
      </c>
      <c r="B6834" s="1" t="s">
        <v>893</v>
      </c>
      <c r="C6834" s="2" t="s">
        <v>894</v>
      </c>
      <c r="D6834" s="2">
        <v>428.52199999999999</v>
      </c>
      <c r="E6834" s="2">
        <v>1622.8979999999999</v>
      </c>
      <c r="F6834" s="2">
        <v>500</v>
      </c>
      <c r="G6834" s="2">
        <v>961.89300000000003</v>
      </c>
      <c r="H6834" s="2">
        <v>661.005</v>
      </c>
      <c r="I6834" s="2">
        <v>38.521000000000001</v>
      </c>
      <c r="J6834" s="2">
        <v>20.959</v>
      </c>
      <c r="K6834" s="2">
        <v>0</v>
      </c>
      <c r="L6834" s="2">
        <v>372.19200000000001</v>
      </c>
      <c r="M6834" s="2">
        <v>49.713000000000001</v>
      </c>
      <c r="N6834" s="2">
        <v>322.47899999999998</v>
      </c>
      <c r="O6834" s="2">
        <v>352030</v>
      </c>
      <c r="P6834" s="3"/>
      <c r="Q6834" s="3"/>
    </row>
    <row r="6835" spans="1:17" x14ac:dyDescent="0.2">
      <c r="A6835" s="5">
        <v>2009</v>
      </c>
      <c r="B6835" s="4" t="s">
        <v>893</v>
      </c>
      <c r="C6835" s="5" t="s">
        <v>894</v>
      </c>
      <c r="D6835" s="5">
        <v>630.25699999999995</v>
      </c>
      <c r="E6835" s="5">
        <v>1907.931</v>
      </c>
      <c r="F6835" s="5">
        <v>500</v>
      </c>
      <c r="G6835" s="5">
        <v>1058.982</v>
      </c>
      <c r="H6835" s="5">
        <v>848.94899999999996</v>
      </c>
      <c r="I6835" s="5">
        <v>10.986000000000001</v>
      </c>
      <c r="J6835" s="5">
        <v>3.036</v>
      </c>
      <c r="K6835" s="5">
        <v>0</v>
      </c>
      <c r="L6835" s="5">
        <v>386.65199999999999</v>
      </c>
      <c r="M6835" s="5">
        <v>63.338999999999999</v>
      </c>
      <c r="N6835" s="5">
        <v>323.31299999999999</v>
      </c>
      <c r="O6835" s="5">
        <v>352030</v>
      </c>
      <c r="P6835" s="3"/>
      <c r="Q6835" s="3"/>
    </row>
    <row r="6836" spans="1:17" x14ac:dyDescent="0.2">
      <c r="A6836" s="2">
        <v>2010</v>
      </c>
      <c r="B6836" s="1" t="s">
        <v>893</v>
      </c>
      <c r="C6836" s="2" t="s">
        <v>894</v>
      </c>
      <c r="D6836" s="2">
        <v>946.41899999999998</v>
      </c>
      <c r="E6836" s="2">
        <v>2327.67</v>
      </c>
      <c r="F6836" s="2">
        <v>700</v>
      </c>
      <c r="G6836" s="2">
        <v>1258.873</v>
      </c>
      <c r="H6836" s="2">
        <v>1068.797</v>
      </c>
      <c r="I6836" s="2">
        <v>13.923999999999999</v>
      </c>
      <c r="J6836" s="2">
        <v>1.855</v>
      </c>
      <c r="K6836" s="2">
        <v>0</v>
      </c>
      <c r="L6836" s="2">
        <v>437.863</v>
      </c>
      <c r="M6836" s="2">
        <v>56.1</v>
      </c>
      <c r="N6836" s="2">
        <v>381.76299999999998</v>
      </c>
      <c r="O6836" s="2">
        <v>352030</v>
      </c>
      <c r="P6836" s="3"/>
      <c r="Q6836" s="3"/>
    </row>
    <row r="6837" spans="1:17" x14ac:dyDescent="0.2">
      <c r="A6837" s="5">
        <v>2011</v>
      </c>
      <c r="B6837" s="4" t="s">
        <v>893</v>
      </c>
      <c r="C6837" s="5" t="s">
        <v>894</v>
      </c>
      <c r="D6837" s="5">
        <v>1281.3510000000001</v>
      </c>
      <c r="E6837" s="5">
        <v>2723.2339999999999</v>
      </c>
      <c r="F6837" s="5">
        <v>700</v>
      </c>
      <c r="G6837" s="5">
        <v>1496.6559999999999</v>
      </c>
      <c r="H6837" s="5">
        <v>1226.578</v>
      </c>
      <c r="I6837" s="5">
        <v>21.971</v>
      </c>
      <c r="J6837" s="5">
        <v>2.6230000000000002</v>
      </c>
      <c r="K6837" s="5">
        <v>0</v>
      </c>
      <c r="L6837" s="5">
        <v>509.25200000000001</v>
      </c>
      <c r="M6837" s="5">
        <v>76.284000000000006</v>
      </c>
      <c r="N6837" s="5">
        <v>432.96800000000002</v>
      </c>
      <c r="O6837" s="5">
        <v>352030</v>
      </c>
      <c r="P6837" s="3"/>
      <c r="Q6837" s="3"/>
    </row>
    <row r="6838" spans="1:17" x14ac:dyDescent="0.2">
      <c r="A6838" s="2">
        <v>2012</v>
      </c>
      <c r="B6838" s="1" t="s">
        <v>893</v>
      </c>
      <c r="C6838" s="2" t="s">
        <v>894</v>
      </c>
      <c r="D6838" s="2">
        <v>1539.0250000000001</v>
      </c>
      <c r="E6838" s="2">
        <v>3168.15</v>
      </c>
      <c r="F6838" s="2">
        <v>1045</v>
      </c>
      <c r="G6838" s="2">
        <v>1700.7929999999999</v>
      </c>
      <c r="H6838" s="2">
        <v>1467.357</v>
      </c>
      <c r="I6838" s="2">
        <v>28.073</v>
      </c>
      <c r="J6838" s="2">
        <v>4.2080000000000002</v>
      </c>
      <c r="K6838" s="2">
        <v>0</v>
      </c>
      <c r="L6838" s="2">
        <v>487.625</v>
      </c>
      <c r="M6838" s="2">
        <v>26.181999999999999</v>
      </c>
      <c r="N6838" s="2">
        <v>461.44299999999998</v>
      </c>
      <c r="O6838" s="2">
        <v>352030</v>
      </c>
      <c r="P6838" s="3"/>
      <c r="Q6838" s="3"/>
    </row>
    <row r="6839" spans="1:17" x14ac:dyDescent="0.2">
      <c r="A6839" s="5">
        <v>2013</v>
      </c>
      <c r="B6839" s="4" t="s">
        <v>893</v>
      </c>
      <c r="C6839" s="5" t="s">
        <v>894</v>
      </c>
      <c r="D6839" s="5">
        <v>1803.67</v>
      </c>
      <c r="E6839" s="5">
        <v>3582.6289999999999</v>
      </c>
      <c r="F6839" s="5">
        <v>1190</v>
      </c>
      <c r="G6839" s="5">
        <v>1819.4559999999999</v>
      </c>
      <c r="H6839" s="5">
        <v>1763.173</v>
      </c>
      <c r="I6839" s="5">
        <v>30.05</v>
      </c>
      <c r="J6839" s="5">
        <v>4.3869999999999996</v>
      </c>
      <c r="K6839" s="5">
        <v>0</v>
      </c>
      <c r="L6839" s="5">
        <v>490.10500000000002</v>
      </c>
      <c r="M6839" s="5">
        <v>40.101999999999997</v>
      </c>
      <c r="N6839" s="5">
        <v>450.00299999999999</v>
      </c>
      <c r="O6839" s="5">
        <v>352030</v>
      </c>
      <c r="P6839" s="3"/>
      <c r="Q6839" s="3"/>
    </row>
    <row r="6840" spans="1:17" x14ac:dyDescent="0.2">
      <c r="A6840" s="2">
        <v>2014</v>
      </c>
      <c r="B6840" s="1" t="s">
        <v>893</v>
      </c>
      <c r="C6840" s="2" t="s">
        <v>894</v>
      </c>
      <c r="D6840" s="2">
        <v>2055.3879999999999</v>
      </c>
      <c r="E6840" s="2">
        <v>3877.9340000000002</v>
      </c>
      <c r="F6840" s="2">
        <v>1465</v>
      </c>
      <c r="G6840" s="2">
        <v>1983.268</v>
      </c>
      <c r="H6840" s="2">
        <v>1894.6659999999999</v>
      </c>
      <c r="I6840" s="2">
        <v>34.191000000000003</v>
      </c>
      <c r="J6840" s="2">
        <v>7.0229999999999997</v>
      </c>
      <c r="K6840" s="2">
        <v>0</v>
      </c>
      <c r="L6840" s="2">
        <v>490.74</v>
      </c>
      <c r="M6840" s="2">
        <v>59.12</v>
      </c>
      <c r="N6840" s="2">
        <v>431.62</v>
      </c>
      <c r="O6840" s="2">
        <v>352030</v>
      </c>
      <c r="P6840" s="3"/>
      <c r="Q6840" s="3"/>
    </row>
    <row r="6841" spans="1:17" x14ac:dyDescent="0.2">
      <c r="A6841" s="5">
        <v>2015</v>
      </c>
      <c r="B6841" s="4" t="s">
        <v>893</v>
      </c>
      <c r="C6841" s="5" t="s">
        <v>894</v>
      </c>
      <c r="D6841" s="5">
        <v>2399.2629999999999</v>
      </c>
      <c r="E6841" s="5">
        <v>4268.6769999999997</v>
      </c>
      <c r="F6841" s="5">
        <v>1668.0139999999999</v>
      </c>
      <c r="G6841" s="5">
        <v>2209.826</v>
      </c>
      <c r="H6841" s="5">
        <v>2058.8510000000001</v>
      </c>
      <c r="I6841" s="5">
        <v>36.243000000000002</v>
      </c>
      <c r="J6841" s="5">
        <v>10.711</v>
      </c>
      <c r="K6841" s="5">
        <v>0</v>
      </c>
      <c r="L6841" s="5">
        <v>541.91899999999998</v>
      </c>
      <c r="M6841" s="5">
        <v>72.866</v>
      </c>
      <c r="N6841" s="5">
        <v>469.053</v>
      </c>
      <c r="O6841" s="5">
        <v>352030</v>
      </c>
      <c r="P6841" s="3"/>
      <c r="Q6841" s="3"/>
    </row>
    <row r="6842" spans="1:17" x14ac:dyDescent="0.2">
      <c r="A6842" s="2">
        <v>2016</v>
      </c>
      <c r="B6842" s="1" t="s">
        <v>893</v>
      </c>
      <c r="C6842" s="2" t="s">
        <v>894</v>
      </c>
      <c r="D6842" s="2">
        <v>2813.0320000000002</v>
      </c>
      <c r="E6842" s="2">
        <v>4662.0590000000002</v>
      </c>
      <c r="F6842" s="2">
        <v>1826.9659999999999</v>
      </c>
      <c r="G6842" s="2">
        <v>2360.11</v>
      </c>
      <c r="H6842" s="2">
        <v>2301.9490000000001</v>
      </c>
      <c r="I6842" s="2">
        <v>44.911000000000001</v>
      </c>
      <c r="J6842" s="2">
        <v>20.686</v>
      </c>
      <c r="K6842" s="2">
        <v>0</v>
      </c>
      <c r="L6842" s="2">
        <v>600.11400000000003</v>
      </c>
      <c r="M6842" s="2">
        <v>78.611000000000004</v>
      </c>
      <c r="N6842" s="2">
        <v>521.50300000000004</v>
      </c>
      <c r="O6842" s="2">
        <v>352030</v>
      </c>
      <c r="P6842" s="3"/>
      <c r="Q6842" s="3"/>
    </row>
    <row r="6843" spans="1:17" x14ac:dyDescent="0.2">
      <c r="A6843" s="5">
        <v>2017</v>
      </c>
      <c r="B6843" s="4" t="s">
        <v>893</v>
      </c>
      <c r="C6843" s="5" t="s">
        <v>894</v>
      </c>
      <c r="D6843" s="5">
        <v>3393.701</v>
      </c>
      <c r="E6843" s="5">
        <v>5324.3540000000003</v>
      </c>
      <c r="F6843" s="5">
        <v>1997.501</v>
      </c>
      <c r="G6843" s="5">
        <v>3090.5659999999998</v>
      </c>
      <c r="H6843" s="5">
        <v>2233.788</v>
      </c>
      <c r="I6843" s="5">
        <v>56.838999999999999</v>
      </c>
      <c r="J6843" s="5">
        <v>36.078000000000003</v>
      </c>
      <c r="K6843" s="5">
        <v>0</v>
      </c>
      <c r="L6843" s="5">
        <v>641.09699999999998</v>
      </c>
      <c r="M6843" s="5">
        <v>620.78599999999994</v>
      </c>
      <c r="N6843" s="5">
        <v>20.311</v>
      </c>
      <c r="O6843" s="5">
        <v>352030</v>
      </c>
      <c r="P6843" s="3"/>
      <c r="Q6843" s="3"/>
    </row>
    <row r="6844" spans="1:17" x14ac:dyDescent="0.2">
      <c r="A6844" s="2">
        <v>2018</v>
      </c>
      <c r="B6844" s="1" t="s">
        <v>893</v>
      </c>
      <c r="C6844" s="2" t="s">
        <v>894</v>
      </c>
      <c r="D6844" s="2">
        <v>1735.2239999999999</v>
      </c>
      <c r="E6844" s="2">
        <v>3727.4259999999999</v>
      </c>
      <c r="F6844" s="2">
        <v>1148.172</v>
      </c>
      <c r="G6844" s="2">
        <v>2160.1680000000001</v>
      </c>
      <c r="H6844" s="2">
        <v>1567.258</v>
      </c>
      <c r="I6844" s="2">
        <v>48.640999999999998</v>
      </c>
      <c r="J6844" s="2">
        <v>38.807000000000002</v>
      </c>
      <c r="K6844" s="2">
        <v>0</v>
      </c>
      <c r="L6844" s="2">
        <v>682.14599999999996</v>
      </c>
      <c r="M6844" s="2">
        <v>88.352000000000004</v>
      </c>
      <c r="N6844" s="2">
        <v>593.79399999999998</v>
      </c>
      <c r="O6844" s="2">
        <v>352030</v>
      </c>
      <c r="P6844" s="3"/>
      <c r="Q6844" s="3"/>
    </row>
    <row r="6845" spans="1:17" x14ac:dyDescent="0.2">
      <c r="A6845" s="5">
        <v>2019</v>
      </c>
      <c r="B6845" s="4" t="s">
        <v>893</v>
      </c>
      <c r="C6845" s="5" t="s">
        <v>894</v>
      </c>
      <c r="D6845" s="5">
        <v>337.14400000000001</v>
      </c>
      <c r="E6845" s="5">
        <v>2557.0549999999998</v>
      </c>
      <c r="F6845" s="5">
        <v>1774.8030000000001</v>
      </c>
      <c r="G6845" s="5">
        <v>2773.3359999999998</v>
      </c>
      <c r="H6845" s="5">
        <v>-216.28100000000001</v>
      </c>
      <c r="I6845" s="5">
        <v>48.69</v>
      </c>
      <c r="J6845" s="5">
        <v>22.058</v>
      </c>
      <c r="K6845" s="5">
        <v>0</v>
      </c>
      <c r="L6845" s="5">
        <v>678.23900000000003</v>
      </c>
      <c r="M6845" s="5">
        <v>86.040999999999997</v>
      </c>
      <c r="N6845" s="5">
        <v>592.19799999999998</v>
      </c>
      <c r="O6845" s="5">
        <v>352030</v>
      </c>
      <c r="P6845" s="3"/>
      <c r="Q6845" s="3"/>
    </row>
    <row r="6846" spans="1:17" x14ac:dyDescent="0.2">
      <c r="A6846" s="2">
        <v>2004</v>
      </c>
      <c r="B6846" s="1" t="s">
        <v>895</v>
      </c>
      <c r="C6846" s="2" t="s">
        <v>896</v>
      </c>
      <c r="D6846" s="2">
        <v>1695.5</v>
      </c>
      <c r="E6846" s="2">
        <v>13342.1</v>
      </c>
      <c r="F6846" s="2">
        <v>50.7</v>
      </c>
      <c r="G6846" s="2">
        <v>5202.3999999999996</v>
      </c>
      <c r="H6846" s="2">
        <v>8139.7</v>
      </c>
      <c r="I6846" s="2"/>
      <c r="J6846" s="2"/>
      <c r="K6846" s="2">
        <v>0</v>
      </c>
      <c r="L6846" s="2">
        <v>2159.6999999999998</v>
      </c>
      <c r="M6846" s="2">
        <v>809.9</v>
      </c>
      <c r="N6846" s="2">
        <v>1349.8</v>
      </c>
      <c r="O6846" s="2">
        <v>301010</v>
      </c>
      <c r="P6846" s="3"/>
      <c r="Q6846" s="3"/>
    </row>
    <row r="6847" spans="1:17" x14ac:dyDescent="0.2">
      <c r="A6847" s="5">
        <v>2005</v>
      </c>
      <c r="B6847" s="4" t="s">
        <v>895</v>
      </c>
      <c r="C6847" s="5" t="s">
        <v>896</v>
      </c>
      <c r="D6847" s="5">
        <v>1071.5999999999999</v>
      </c>
      <c r="E6847" s="5">
        <v>14608.8</v>
      </c>
      <c r="F6847" s="5">
        <v>39.700000000000003</v>
      </c>
      <c r="G6847" s="5">
        <v>5719.1</v>
      </c>
      <c r="H6847" s="5">
        <v>8889.7000000000007</v>
      </c>
      <c r="I6847" s="5"/>
      <c r="J6847" s="5"/>
      <c r="K6847" s="5">
        <v>0</v>
      </c>
      <c r="L6847" s="5">
        <v>2455.6</v>
      </c>
      <c r="M6847" s="5">
        <v>896.1</v>
      </c>
      <c r="N6847" s="5">
        <v>1559.5</v>
      </c>
      <c r="O6847" s="5">
        <v>301010</v>
      </c>
      <c r="P6847" s="3"/>
      <c r="Q6847" s="3"/>
    </row>
    <row r="6848" spans="1:17" x14ac:dyDescent="0.2">
      <c r="A6848" s="2">
        <v>2006</v>
      </c>
      <c r="B6848" s="1" t="s">
        <v>895</v>
      </c>
      <c r="C6848" s="2" t="s">
        <v>896</v>
      </c>
      <c r="D6848" s="2">
        <v>1335</v>
      </c>
      <c r="E6848" s="2">
        <v>17131.099999999999</v>
      </c>
      <c r="F6848" s="2">
        <v>39.6</v>
      </c>
      <c r="G6848" s="2">
        <v>7015.3</v>
      </c>
      <c r="H6848" s="2">
        <v>10115.799999999999</v>
      </c>
      <c r="I6848" s="2"/>
      <c r="J6848" s="2"/>
      <c r="K6848" s="2"/>
      <c r="L6848" s="2">
        <v>2754.1</v>
      </c>
      <c r="M6848" s="2">
        <v>1003.5</v>
      </c>
      <c r="N6848" s="2">
        <v>1750.6</v>
      </c>
      <c r="O6848" s="2">
        <v>301010</v>
      </c>
      <c r="P6848" s="3"/>
      <c r="Q6848" s="3"/>
    </row>
    <row r="6849" spans="1:17" x14ac:dyDescent="0.2">
      <c r="A6849" s="5">
        <v>2007</v>
      </c>
      <c r="B6849" s="4" t="s">
        <v>895</v>
      </c>
      <c r="C6849" s="5" t="s">
        <v>896</v>
      </c>
      <c r="D6849" s="5">
        <v>254.8</v>
      </c>
      <c r="E6849" s="5">
        <v>19313.599999999999</v>
      </c>
      <c r="F6849" s="5">
        <v>39.700000000000003</v>
      </c>
      <c r="G6849" s="5">
        <v>8209.2999999999993</v>
      </c>
      <c r="H6849" s="5">
        <v>11104.3</v>
      </c>
      <c r="I6849" s="5"/>
      <c r="J6849" s="5"/>
      <c r="K6849" s="5"/>
      <c r="L6849" s="5">
        <v>3189.1</v>
      </c>
      <c r="M6849" s="5">
        <v>1147.8</v>
      </c>
      <c r="N6849" s="5">
        <v>2041.3</v>
      </c>
      <c r="O6849" s="5">
        <v>301010</v>
      </c>
      <c r="P6849" s="3"/>
      <c r="Q6849" s="3"/>
    </row>
    <row r="6850" spans="1:17" x14ac:dyDescent="0.2">
      <c r="A6850" s="2">
        <v>2008</v>
      </c>
      <c r="B6850" s="1" t="s">
        <v>895</v>
      </c>
      <c r="C6850" s="2" t="s">
        <v>896</v>
      </c>
      <c r="D6850" s="2">
        <v>443</v>
      </c>
      <c r="E6850" s="2">
        <v>22410</v>
      </c>
      <c r="F6850" s="2">
        <v>1387</v>
      </c>
      <c r="G6850" s="2">
        <v>9541</v>
      </c>
      <c r="H6850" s="2">
        <v>12869</v>
      </c>
      <c r="I6850" s="2">
        <v>30</v>
      </c>
      <c r="J6850" s="2"/>
      <c r="K6850" s="2"/>
      <c r="L6850" s="2">
        <v>3430</v>
      </c>
      <c r="M6850" s="2">
        <v>1273</v>
      </c>
      <c r="N6850" s="2">
        <v>2157</v>
      </c>
      <c r="O6850" s="2">
        <v>301010</v>
      </c>
      <c r="P6850" s="3"/>
      <c r="Q6850" s="3"/>
    </row>
    <row r="6851" spans="1:17" x14ac:dyDescent="0.2">
      <c r="A6851" s="5">
        <v>2009</v>
      </c>
      <c r="B6851" s="4" t="s">
        <v>895</v>
      </c>
      <c r="C6851" s="5" t="s">
        <v>896</v>
      </c>
      <c r="D6851" s="5">
        <v>2587</v>
      </c>
      <c r="E6851" s="5">
        <v>25142</v>
      </c>
      <c r="F6851" s="5">
        <v>2386</v>
      </c>
      <c r="G6851" s="5">
        <v>10766</v>
      </c>
      <c r="H6851" s="5">
        <v>14376</v>
      </c>
      <c r="I6851" s="5">
        <v>99</v>
      </c>
      <c r="J6851" s="5"/>
      <c r="K6851" s="5"/>
      <c r="L6851" s="5">
        <v>3164</v>
      </c>
      <c r="M6851" s="5">
        <v>1158</v>
      </c>
      <c r="N6851" s="5">
        <v>2006</v>
      </c>
      <c r="O6851" s="5">
        <v>301010</v>
      </c>
      <c r="P6851" s="3"/>
      <c r="Q6851" s="3"/>
    </row>
    <row r="6852" spans="1:17" x14ac:dyDescent="0.2">
      <c r="A6852" s="2">
        <v>2010</v>
      </c>
      <c r="B6852" s="1" t="s">
        <v>895</v>
      </c>
      <c r="C6852" s="2" t="s">
        <v>896</v>
      </c>
      <c r="D6852" s="2">
        <v>1880</v>
      </c>
      <c r="E6852" s="2">
        <v>26275</v>
      </c>
      <c r="F6852" s="2">
        <v>2488</v>
      </c>
      <c r="G6852" s="2">
        <v>11875</v>
      </c>
      <c r="H6852" s="2">
        <v>14400</v>
      </c>
      <c r="I6852" s="2">
        <v>97</v>
      </c>
      <c r="J6852" s="2"/>
      <c r="K6852" s="2"/>
      <c r="L6852" s="2">
        <v>3373</v>
      </c>
      <c r="M6852" s="2">
        <v>1282</v>
      </c>
      <c r="N6852" s="2">
        <v>2091</v>
      </c>
      <c r="O6852" s="2">
        <v>301010</v>
      </c>
      <c r="P6852" s="3"/>
      <c r="Q6852" s="3"/>
    </row>
    <row r="6853" spans="1:17" x14ac:dyDescent="0.2">
      <c r="A6853" s="5">
        <v>2011</v>
      </c>
      <c r="B6853" s="4" t="s">
        <v>895</v>
      </c>
      <c r="C6853" s="5" t="s">
        <v>896</v>
      </c>
      <c r="D6853" s="5">
        <v>1556</v>
      </c>
      <c r="E6853" s="5">
        <v>27454</v>
      </c>
      <c r="F6853" s="5">
        <v>2517</v>
      </c>
      <c r="G6853" s="5">
        <v>12607</v>
      </c>
      <c r="H6853" s="5">
        <v>14847</v>
      </c>
      <c r="I6853" s="5">
        <v>81</v>
      </c>
      <c r="J6853" s="5"/>
      <c r="K6853" s="5"/>
      <c r="L6853" s="5">
        <v>4294</v>
      </c>
      <c r="M6853" s="5">
        <v>1580</v>
      </c>
      <c r="N6853" s="5">
        <v>2714</v>
      </c>
      <c r="O6853" s="5">
        <v>301010</v>
      </c>
      <c r="P6853" s="3"/>
      <c r="Q6853" s="3"/>
    </row>
    <row r="6854" spans="1:17" x14ac:dyDescent="0.2">
      <c r="A6854" s="2">
        <v>2012</v>
      </c>
      <c r="B6854" s="1" t="s">
        <v>895</v>
      </c>
      <c r="C6854" s="2" t="s">
        <v>896</v>
      </c>
      <c r="D6854" s="2">
        <v>1297</v>
      </c>
      <c r="E6854" s="2">
        <v>33462</v>
      </c>
      <c r="F6854" s="2">
        <v>5521</v>
      </c>
      <c r="G6854" s="2">
        <v>15226</v>
      </c>
      <c r="H6854" s="2">
        <v>18236</v>
      </c>
      <c r="I6854" s="2">
        <v>76</v>
      </c>
      <c r="J6854" s="2"/>
      <c r="K6854" s="2"/>
      <c r="L6854" s="2">
        <v>3376</v>
      </c>
      <c r="M6854" s="2">
        <v>1249</v>
      </c>
      <c r="N6854" s="2">
        <v>2127</v>
      </c>
      <c r="O6854" s="2">
        <v>301010</v>
      </c>
      <c r="P6854" s="3"/>
      <c r="Q6854" s="3"/>
    </row>
    <row r="6855" spans="1:17" x14ac:dyDescent="0.2">
      <c r="A6855" s="5">
        <v>2013</v>
      </c>
      <c r="B6855" s="4" t="s">
        <v>895</v>
      </c>
      <c r="C6855" s="5" t="s">
        <v>896</v>
      </c>
      <c r="D6855" s="5">
        <v>2106</v>
      </c>
      <c r="E6855" s="5">
        <v>35481</v>
      </c>
      <c r="F6855" s="5">
        <v>5220</v>
      </c>
      <c r="G6855" s="5">
        <v>16027</v>
      </c>
      <c r="H6855" s="5">
        <v>19454</v>
      </c>
      <c r="I6855" s="5">
        <v>172</v>
      </c>
      <c r="J6855" s="5"/>
      <c r="K6855" s="5"/>
      <c r="L6855" s="5">
        <v>3895</v>
      </c>
      <c r="M6855" s="5">
        <v>1445</v>
      </c>
      <c r="N6855" s="5">
        <v>2450</v>
      </c>
      <c r="O6855" s="5">
        <v>301010</v>
      </c>
      <c r="P6855" s="3"/>
      <c r="Q6855" s="3"/>
    </row>
    <row r="6856" spans="1:17" x14ac:dyDescent="0.2">
      <c r="A6856" s="2">
        <v>2014</v>
      </c>
      <c r="B6856" s="1" t="s">
        <v>895</v>
      </c>
      <c r="C6856" s="2" t="s">
        <v>896</v>
      </c>
      <c r="D6856" s="2">
        <v>2646</v>
      </c>
      <c r="E6856" s="2">
        <v>37182</v>
      </c>
      <c r="F6856" s="2">
        <v>4986</v>
      </c>
      <c r="G6856" s="2">
        <v>16621</v>
      </c>
      <c r="H6856" s="2">
        <v>20457</v>
      </c>
      <c r="I6856" s="2">
        <v>162</v>
      </c>
      <c r="J6856" s="2"/>
      <c r="K6856" s="2">
        <v>99</v>
      </c>
      <c r="L6856" s="2">
        <v>3557</v>
      </c>
      <c r="M6856" s="2">
        <v>1526</v>
      </c>
      <c r="N6856" s="2">
        <v>1932</v>
      </c>
      <c r="O6856" s="2">
        <v>301010</v>
      </c>
      <c r="P6856" s="3"/>
      <c r="Q6856" s="3"/>
    </row>
    <row r="6857" spans="1:17" x14ac:dyDescent="0.2">
      <c r="A6857" s="5">
        <v>2015</v>
      </c>
      <c r="B6857" s="4" t="s">
        <v>895</v>
      </c>
      <c r="C6857" s="5" t="s">
        <v>896</v>
      </c>
      <c r="D6857" s="5">
        <v>3220</v>
      </c>
      <c r="E6857" s="5">
        <v>68782</v>
      </c>
      <c r="F6857" s="5">
        <v>13317</v>
      </c>
      <c r="G6857" s="5">
        <v>37482</v>
      </c>
      <c r="H6857" s="5">
        <v>30861</v>
      </c>
      <c r="I6857" s="5">
        <v>506</v>
      </c>
      <c r="J6857" s="5"/>
      <c r="K6857" s="5">
        <v>59</v>
      </c>
      <c r="L6857" s="5">
        <v>5335</v>
      </c>
      <c r="M6857" s="5">
        <v>1056</v>
      </c>
      <c r="N6857" s="5">
        <v>4220</v>
      </c>
      <c r="O6857" s="5">
        <v>301010</v>
      </c>
      <c r="P6857" s="3"/>
      <c r="Q6857" s="3"/>
    </row>
    <row r="6858" spans="1:17" x14ac:dyDescent="0.2">
      <c r="A6858" s="2">
        <v>2016</v>
      </c>
      <c r="B6858" s="1" t="s">
        <v>895</v>
      </c>
      <c r="C6858" s="2" t="s">
        <v>896</v>
      </c>
      <c r="D6858" s="2">
        <v>10024</v>
      </c>
      <c r="E6858" s="2">
        <v>72688</v>
      </c>
      <c r="F6858" s="2">
        <v>18768</v>
      </c>
      <c r="G6858" s="2">
        <v>42407</v>
      </c>
      <c r="H6858" s="2">
        <v>29880</v>
      </c>
      <c r="I6858" s="2">
        <v>596</v>
      </c>
      <c r="J6858" s="2"/>
      <c r="K6858" s="2">
        <v>18</v>
      </c>
      <c r="L6858" s="2">
        <v>5188</v>
      </c>
      <c r="M6858" s="2">
        <v>997</v>
      </c>
      <c r="N6858" s="2">
        <v>4173</v>
      </c>
      <c r="O6858" s="2">
        <v>301010</v>
      </c>
      <c r="P6858" s="3"/>
      <c r="Q6858" s="3"/>
    </row>
    <row r="6859" spans="1:17" x14ac:dyDescent="0.2">
      <c r="A6859" s="5">
        <v>2017</v>
      </c>
      <c r="B6859" s="4" t="s">
        <v>895</v>
      </c>
      <c r="C6859" s="5" t="s">
        <v>896</v>
      </c>
      <c r="D6859" s="5">
        <v>3504</v>
      </c>
      <c r="E6859" s="5">
        <v>66009</v>
      </c>
      <c r="F6859" s="5">
        <v>12684</v>
      </c>
      <c r="G6859" s="5">
        <v>37735</v>
      </c>
      <c r="H6859" s="5">
        <v>27466</v>
      </c>
      <c r="I6859" s="5">
        <v>693</v>
      </c>
      <c r="J6859" s="5"/>
      <c r="K6859" s="5">
        <v>23</v>
      </c>
      <c r="L6859" s="5">
        <v>4861</v>
      </c>
      <c r="M6859" s="5">
        <v>760</v>
      </c>
      <c r="N6859" s="5">
        <v>4078</v>
      </c>
      <c r="O6859" s="5">
        <v>301010</v>
      </c>
      <c r="P6859" s="3"/>
      <c r="Q6859" s="3"/>
    </row>
    <row r="6860" spans="1:17" x14ac:dyDescent="0.2">
      <c r="A6860" s="2">
        <v>2018</v>
      </c>
      <c r="B6860" s="1" t="s">
        <v>895</v>
      </c>
      <c r="C6860" s="2" t="s">
        <v>896</v>
      </c>
      <c r="D6860" s="2">
        <v>976</v>
      </c>
      <c r="E6860" s="2">
        <v>68124</v>
      </c>
      <c r="F6860" s="2">
        <v>12680</v>
      </c>
      <c r="G6860" s="2">
        <v>41435</v>
      </c>
      <c r="H6860" s="2">
        <v>26007</v>
      </c>
      <c r="I6860" s="2">
        <v>616</v>
      </c>
      <c r="J6860" s="2"/>
      <c r="K6860" s="2">
        <v>7</v>
      </c>
      <c r="L6860" s="2">
        <v>6029</v>
      </c>
      <c r="M6860" s="2">
        <v>998</v>
      </c>
      <c r="N6860" s="2">
        <v>5024</v>
      </c>
      <c r="O6860" s="2">
        <v>301010</v>
      </c>
      <c r="P6860" s="3"/>
      <c r="Q6860" s="3"/>
    </row>
    <row r="6861" spans="1:17" x14ac:dyDescent="0.2">
      <c r="A6861" s="5">
        <v>2019</v>
      </c>
      <c r="B6861" s="4" t="s">
        <v>895</v>
      </c>
      <c r="C6861" s="5" t="s">
        <v>896</v>
      </c>
      <c r="D6861" s="5">
        <v>1212</v>
      </c>
      <c r="E6861" s="5">
        <v>67598</v>
      </c>
      <c r="F6861" s="5">
        <v>12348</v>
      </c>
      <c r="G6861" s="5">
        <v>43446</v>
      </c>
      <c r="H6861" s="5">
        <v>23512</v>
      </c>
      <c r="I6861" s="5">
        <v>704</v>
      </c>
      <c r="J6861" s="5"/>
      <c r="K6861" s="5">
        <v>-20</v>
      </c>
      <c r="L6861" s="5">
        <v>4550</v>
      </c>
      <c r="M6861" s="5">
        <v>588</v>
      </c>
      <c r="N6861" s="5">
        <v>3982</v>
      </c>
      <c r="O6861" s="5">
        <v>301010</v>
      </c>
      <c r="P6861" s="3"/>
      <c r="Q6861" s="3"/>
    </row>
    <row r="6862" spans="1:17" x14ac:dyDescent="0.2">
      <c r="A6862" s="2">
        <v>2004</v>
      </c>
      <c r="B6862" s="1" t="s">
        <v>897</v>
      </c>
      <c r="C6862" s="2" t="s">
        <v>898</v>
      </c>
      <c r="D6862" s="2">
        <v>377.8</v>
      </c>
      <c r="E6862" s="2">
        <v>1159.2</v>
      </c>
      <c r="F6862" s="2">
        <v>67.900000000000006</v>
      </c>
      <c r="G6862" s="2">
        <v>671.6</v>
      </c>
      <c r="H6862" s="2">
        <v>487.6</v>
      </c>
      <c r="I6862" s="2"/>
      <c r="J6862" s="2">
        <v>2.4</v>
      </c>
      <c r="K6862" s="2">
        <v>0</v>
      </c>
      <c r="L6862" s="2">
        <v>155.19999999999999</v>
      </c>
      <c r="M6862" s="2">
        <v>3.9</v>
      </c>
      <c r="N6862" s="2">
        <v>151.30000000000001</v>
      </c>
      <c r="O6862" s="2">
        <v>452020</v>
      </c>
      <c r="P6862" s="3"/>
      <c r="Q6862" s="3"/>
    </row>
    <row r="6863" spans="1:17" x14ac:dyDescent="0.2">
      <c r="A6863" s="5">
        <v>2005</v>
      </c>
      <c r="B6863" s="4" t="s">
        <v>897</v>
      </c>
      <c r="C6863" s="5" t="s">
        <v>898</v>
      </c>
      <c r="D6863" s="5">
        <v>598.4</v>
      </c>
      <c r="E6863" s="5">
        <v>1588.6</v>
      </c>
      <c r="F6863" s="5">
        <v>52.7</v>
      </c>
      <c r="G6863" s="5">
        <v>886.5</v>
      </c>
      <c r="H6863" s="5">
        <v>702.1</v>
      </c>
      <c r="I6863" s="5"/>
      <c r="J6863" s="5">
        <v>8.6999999999999993</v>
      </c>
      <c r="K6863" s="5">
        <v>0</v>
      </c>
      <c r="L6863" s="5">
        <v>202.3</v>
      </c>
      <c r="M6863" s="5">
        <v>3.9</v>
      </c>
      <c r="N6863" s="5">
        <v>198.4</v>
      </c>
      <c r="O6863" s="5">
        <v>452020</v>
      </c>
      <c r="P6863" s="3"/>
      <c r="Q6863" s="3"/>
    </row>
    <row r="6864" spans="1:17" x14ac:dyDescent="0.2">
      <c r="A6864" s="2">
        <v>2006</v>
      </c>
      <c r="B6864" s="1" t="s">
        <v>897</v>
      </c>
      <c r="C6864" s="2" t="s">
        <v>898</v>
      </c>
      <c r="D6864" s="2">
        <v>698.8</v>
      </c>
      <c r="E6864" s="2">
        <v>2073.3000000000002</v>
      </c>
      <c r="F6864" s="2">
        <v>44</v>
      </c>
      <c r="G6864" s="2">
        <v>916.1</v>
      </c>
      <c r="H6864" s="2">
        <v>1157.2</v>
      </c>
      <c r="I6864" s="2"/>
      <c r="J6864" s="2">
        <v>19.5</v>
      </c>
      <c r="K6864" s="2">
        <v>0</v>
      </c>
      <c r="L6864" s="2">
        <v>381.7</v>
      </c>
      <c r="M6864" s="2">
        <v>-12.9</v>
      </c>
      <c r="N6864" s="2">
        <v>394.6</v>
      </c>
      <c r="O6864" s="2">
        <v>452020</v>
      </c>
      <c r="P6864" s="3"/>
      <c r="Q6864" s="3"/>
    </row>
    <row r="6865" spans="1:17" x14ac:dyDescent="0.2">
      <c r="A6865" s="5">
        <v>2007</v>
      </c>
      <c r="B6865" s="4" t="s">
        <v>897</v>
      </c>
      <c r="C6865" s="5" t="s">
        <v>898</v>
      </c>
      <c r="D6865" s="5">
        <v>907</v>
      </c>
      <c r="E6865" s="5">
        <v>2901</v>
      </c>
      <c r="F6865" s="5">
        <v>22</v>
      </c>
      <c r="G6865" s="5">
        <v>1185</v>
      </c>
      <c r="H6865" s="5">
        <v>1716</v>
      </c>
      <c r="I6865" s="5"/>
      <c r="J6865" s="5">
        <v>32</v>
      </c>
      <c r="K6865" s="5">
        <v>0</v>
      </c>
      <c r="L6865" s="5">
        <v>443</v>
      </c>
      <c r="M6865" s="5">
        <v>-121</v>
      </c>
      <c r="N6865" s="5">
        <v>564</v>
      </c>
      <c r="O6865" s="5">
        <v>452020</v>
      </c>
      <c r="P6865" s="3"/>
      <c r="Q6865" s="3"/>
    </row>
    <row r="6866" spans="1:17" x14ac:dyDescent="0.2">
      <c r="A6866" s="2">
        <v>2008</v>
      </c>
      <c r="B6866" s="1" t="s">
        <v>897</v>
      </c>
      <c r="C6866" s="2" t="s">
        <v>898</v>
      </c>
      <c r="D6866" s="2">
        <v>1107</v>
      </c>
      <c r="E6866" s="2">
        <v>4875</v>
      </c>
      <c r="F6866" s="2">
        <v>509</v>
      </c>
      <c r="G6866" s="2">
        <v>2179</v>
      </c>
      <c r="H6866" s="2">
        <v>2696</v>
      </c>
      <c r="I6866" s="2"/>
      <c r="J6866" s="2">
        <v>27</v>
      </c>
      <c r="K6866" s="2">
        <v>0</v>
      </c>
      <c r="L6866" s="2">
        <v>981</v>
      </c>
      <c r="M6866" s="2">
        <v>114</v>
      </c>
      <c r="N6866" s="2">
        <v>867</v>
      </c>
      <c r="O6866" s="2">
        <v>452020</v>
      </c>
      <c r="P6866" s="3"/>
      <c r="Q6866" s="3"/>
    </row>
    <row r="6867" spans="1:17" x14ac:dyDescent="0.2">
      <c r="A6867" s="5">
        <v>2009</v>
      </c>
      <c r="B6867" s="4" t="s">
        <v>897</v>
      </c>
      <c r="C6867" s="5" t="s">
        <v>898</v>
      </c>
      <c r="D6867" s="5">
        <v>1795</v>
      </c>
      <c r="E6867" s="5">
        <v>5291</v>
      </c>
      <c r="F6867" s="5">
        <v>482</v>
      </c>
      <c r="G6867" s="5">
        <v>2099</v>
      </c>
      <c r="H6867" s="5">
        <v>3192</v>
      </c>
      <c r="I6867" s="5"/>
      <c r="J6867" s="5">
        <v>9</v>
      </c>
      <c r="K6867" s="5">
        <v>0</v>
      </c>
      <c r="L6867" s="5">
        <v>501</v>
      </c>
      <c r="M6867" s="5">
        <v>31</v>
      </c>
      <c r="N6867" s="5">
        <v>470</v>
      </c>
      <c r="O6867" s="5">
        <v>452020</v>
      </c>
      <c r="P6867" s="3"/>
      <c r="Q6867" s="3"/>
    </row>
    <row r="6868" spans="1:17" x14ac:dyDescent="0.2">
      <c r="A6868" s="2">
        <v>2010</v>
      </c>
      <c r="B6868" s="1" t="s">
        <v>897</v>
      </c>
      <c r="C6868" s="2" t="s">
        <v>898</v>
      </c>
      <c r="D6868" s="2">
        <v>2734</v>
      </c>
      <c r="E6868" s="2">
        <v>7328</v>
      </c>
      <c r="F6868" s="2">
        <v>400</v>
      </c>
      <c r="G6868" s="2">
        <v>2619</v>
      </c>
      <c r="H6868" s="2">
        <v>4709</v>
      </c>
      <c r="I6868" s="2"/>
      <c r="J6868" s="2">
        <v>4</v>
      </c>
      <c r="K6868" s="2">
        <v>0</v>
      </c>
      <c r="L6868" s="2">
        <v>1520</v>
      </c>
      <c r="M6868" s="2">
        <v>138</v>
      </c>
      <c r="N6868" s="2">
        <v>1382</v>
      </c>
      <c r="O6868" s="2">
        <v>452020</v>
      </c>
      <c r="P6868" s="3"/>
      <c r="Q6868" s="3"/>
    </row>
    <row r="6869" spans="1:17" x14ac:dyDescent="0.2">
      <c r="A6869" s="5">
        <v>2011</v>
      </c>
      <c r="B6869" s="4" t="s">
        <v>897</v>
      </c>
      <c r="C6869" s="5" t="s">
        <v>898</v>
      </c>
      <c r="D6869" s="5">
        <v>3490</v>
      </c>
      <c r="E6869" s="5">
        <v>8118</v>
      </c>
      <c r="F6869" s="5">
        <v>294</v>
      </c>
      <c r="G6869" s="5">
        <v>2630</v>
      </c>
      <c r="H6869" s="5">
        <v>5488</v>
      </c>
      <c r="I6869" s="5"/>
      <c r="J6869" s="5">
        <v>9</v>
      </c>
      <c r="K6869" s="5">
        <v>0</v>
      </c>
      <c r="L6869" s="5">
        <v>780</v>
      </c>
      <c r="M6869" s="5">
        <v>54</v>
      </c>
      <c r="N6869" s="5">
        <v>726</v>
      </c>
      <c r="O6869" s="5">
        <v>452020</v>
      </c>
      <c r="P6869" s="3"/>
      <c r="Q6869" s="3"/>
    </row>
    <row r="6870" spans="1:17" x14ac:dyDescent="0.2">
      <c r="A6870" s="2">
        <v>2012</v>
      </c>
      <c r="B6870" s="1" t="s">
        <v>897</v>
      </c>
      <c r="C6870" s="2" t="s">
        <v>898</v>
      </c>
      <c r="D6870" s="2">
        <v>3208</v>
      </c>
      <c r="E6870" s="2">
        <v>14206</v>
      </c>
      <c r="F6870" s="2">
        <v>2185</v>
      </c>
      <c r="G6870" s="2">
        <v>6537</v>
      </c>
      <c r="H6870" s="2">
        <v>7669</v>
      </c>
      <c r="I6870" s="2">
        <v>19</v>
      </c>
      <c r="J6870" s="2">
        <v>12</v>
      </c>
      <c r="K6870" s="2">
        <v>0</v>
      </c>
      <c r="L6870" s="2">
        <v>1757</v>
      </c>
      <c r="M6870" s="2">
        <v>145</v>
      </c>
      <c r="N6870" s="2">
        <v>1612</v>
      </c>
      <c r="O6870" s="2">
        <v>452020</v>
      </c>
      <c r="P6870" s="3"/>
      <c r="Q6870" s="3"/>
    </row>
    <row r="6871" spans="1:17" x14ac:dyDescent="0.2">
      <c r="A6871" s="5">
        <v>2013</v>
      </c>
      <c r="B6871" s="4" t="s">
        <v>897</v>
      </c>
      <c r="C6871" s="5" t="s">
        <v>898</v>
      </c>
      <c r="D6871" s="5">
        <v>4309</v>
      </c>
      <c r="E6871" s="5">
        <v>14036</v>
      </c>
      <c r="F6871" s="5">
        <v>1955</v>
      </c>
      <c r="G6871" s="5">
        <v>6143</v>
      </c>
      <c r="H6871" s="5">
        <v>7893</v>
      </c>
      <c r="I6871" s="5">
        <v>55</v>
      </c>
      <c r="J6871" s="5">
        <v>11</v>
      </c>
      <c r="K6871" s="5">
        <v>0</v>
      </c>
      <c r="L6871" s="5">
        <v>1222</v>
      </c>
      <c r="M6871" s="5">
        <v>242</v>
      </c>
      <c r="N6871" s="5">
        <v>980</v>
      </c>
      <c r="O6871" s="5">
        <v>452020</v>
      </c>
      <c r="P6871" s="3"/>
      <c r="Q6871" s="3"/>
    </row>
    <row r="6872" spans="1:17" x14ac:dyDescent="0.2">
      <c r="A6872" s="2">
        <v>2014</v>
      </c>
      <c r="B6872" s="1" t="s">
        <v>897</v>
      </c>
      <c r="C6872" s="2" t="s">
        <v>898</v>
      </c>
      <c r="D6872" s="2">
        <v>5088</v>
      </c>
      <c r="E6872" s="2">
        <v>15499</v>
      </c>
      <c r="F6872" s="2">
        <v>2438</v>
      </c>
      <c r="G6872" s="2">
        <v>6657</v>
      </c>
      <c r="H6872" s="2">
        <v>8842</v>
      </c>
      <c r="I6872" s="2">
        <v>52</v>
      </c>
      <c r="J6872" s="2"/>
      <c r="K6872" s="2">
        <v>0</v>
      </c>
      <c r="L6872" s="2">
        <v>1752</v>
      </c>
      <c r="M6872" s="2">
        <v>135</v>
      </c>
      <c r="N6872" s="2">
        <v>1617</v>
      </c>
      <c r="O6872" s="2">
        <v>452020</v>
      </c>
      <c r="P6872" s="3"/>
      <c r="Q6872" s="3"/>
    </row>
    <row r="6873" spans="1:17" x14ac:dyDescent="0.2">
      <c r="A6873" s="5">
        <v>2015</v>
      </c>
      <c r="B6873" s="4" t="s">
        <v>897</v>
      </c>
      <c r="C6873" s="5" t="s">
        <v>898</v>
      </c>
      <c r="D6873" s="5">
        <v>5286</v>
      </c>
      <c r="E6873" s="5">
        <v>15181</v>
      </c>
      <c r="F6873" s="5">
        <v>2312</v>
      </c>
      <c r="G6873" s="5">
        <v>5962</v>
      </c>
      <c r="H6873" s="5">
        <v>9219</v>
      </c>
      <c r="I6873" s="5"/>
      <c r="J6873" s="5"/>
      <c r="K6873" s="5">
        <v>0</v>
      </c>
      <c r="L6873" s="5">
        <v>1577</v>
      </c>
      <c r="M6873" s="5">
        <v>112</v>
      </c>
      <c r="N6873" s="5">
        <v>1465</v>
      </c>
      <c r="O6873" s="5">
        <v>452020</v>
      </c>
      <c r="P6873" s="3"/>
      <c r="Q6873" s="3"/>
    </row>
    <row r="6874" spans="1:17" x14ac:dyDescent="0.2">
      <c r="A6874" s="2">
        <v>2016</v>
      </c>
      <c r="B6874" s="1" t="s">
        <v>897</v>
      </c>
      <c r="C6874" s="2" t="s">
        <v>898</v>
      </c>
      <c r="D6874" s="2">
        <v>8378</v>
      </c>
      <c r="E6874" s="2">
        <v>32862</v>
      </c>
      <c r="F6874" s="2">
        <v>13999</v>
      </c>
      <c r="G6874" s="2">
        <v>21717</v>
      </c>
      <c r="H6874" s="2">
        <v>11145</v>
      </c>
      <c r="I6874" s="2">
        <v>266</v>
      </c>
      <c r="J6874" s="2">
        <v>26</v>
      </c>
      <c r="K6874" s="2">
        <v>0</v>
      </c>
      <c r="L6874" s="2">
        <v>153</v>
      </c>
      <c r="M6874" s="2">
        <v>-89</v>
      </c>
      <c r="N6874" s="2">
        <v>242</v>
      </c>
      <c r="O6874" s="2">
        <v>452020</v>
      </c>
      <c r="P6874" s="3"/>
      <c r="Q6874" s="3"/>
    </row>
    <row r="6875" spans="1:17" x14ac:dyDescent="0.2">
      <c r="A6875" s="5">
        <v>2017</v>
      </c>
      <c r="B6875" s="4" t="s">
        <v>897</v>
      </c>
      <c r="C6875" s="5" t="s">
        <v>898</v>
      </c>
      <c r="D6875" s="5">
        <v>6378</v>
      </c>
      <c r="E6875" s="5">
        <v>29860</v>
      </c>
      <c r="F6875" s="5">
        <v>13151</v>
      </c>
      <c r="G6875" s="5">
        <v>18442</v>
      </c>
      <c r="H6875" s="5">
        <v>11418</v>
      </c>
      <c r="I6875" s="5">
        <v>847</v>
      </c>
      <c r="J6875" s="5">
        <v>26</v>
      </c>
      <c r="K6875" s="5">
        <v>0</v>
      </c>
      <c r="L6875" s="5">
        <v>769</v>
      </c>
      <c r="M6875" s="5">
        <v>372</v>
      </c>
      <c r="N6875" s="5">
        <v>397</v>
      </c>
      <c r="O6875" s="5">
        <v>452020</v>
      </c>
      <c r="P6875" s="3"/>
      <c r="Q6875" s="3"/>
    </row>
    <row r="6876" spans="1:17" x14ac:dyDescent="0.2">
      <c r="A6876" s="2">
        <v>2018</v>
      </c>
      <c r="B6876" s="1" t="s">
        <v>897</v>
      </c>
      <c r="C6876" s="2" t="s">
        <v>898</v>
      </c>
      <c r="D6876" s="2">
        <v>5028</v>
      </c>
      <c r="E6876" s="2">
        <v>29235</v>
      </c>
      <c r="F6876" s="2">
        <v>11172</v>
      </c>
      <c r="G6876" s="2">
        <v>17704</v>
      </c>
      <c r="H6876" s="2">
        <v>11531</v>
      </c>
      <c r="I6876" s="2">
        <v>676</v>
      </c>
      <c r="J6876" s="2">
        <v>60</v>
      </c>
      <c r="K6876" s="2">
        <v>0</v>
      </c>
      <c r="L6876" s="2">
        <v>2085</v>
      </c>
      <c r="M6876" s="2">
        <v>1410</v>
      </c>
      <c r="N6876" s="2">
        <v>675</v>
      </c>
      <c r="O6876" s="2">
        <v>452020</v>
      </c>
      <c r="P6876" s="3"/>
      <c r="Q6876" s="3"/>
    </row>
    <row r="6877" spans="1:17" x14ac:dyDescent="0.2">
      <c r="A6877" s="5">
        <v>2019</v>
      </c>
      <c r="B6877" s="4" t="s">
        <v>897</v>
      </c>
      <c r="C6877" s="5" t="s">
        <v>898</v>
      </c>
      <c r="D6877" s="5">
        <v>3455</v>
      </c>
      <c r="E6877" s="5">
        <v>26370</v>
      </c>
      <c r="F6877" s="5">
        <v>10522</v>
      </c>
      <c r="G6877" s="5">
        <v>16403</v>
      </c>
      <c r="H6877" s="5">
        <v>9967</v>
      </c>
      <c r="I6877" s="5">
        <v>469</v>
      </c>
      <c r="J6877" s="5">
        <v>57</v>
      </c>
      <c r="K6877" s="5">
        <v>0</v>
      </c>
      <c r="L6877" s="5">
        <v>-287</v>
      </c>
      <c r="M6877" s="5">
        <v>467</v>
      </c>
      <c r="N6877" s="5">
        <v>-754</v>
      </c>
      <c r="O6877" s="5">
        <v>452020</v>
      </c>
      <c r="P6877" s="3"/>
      <c r="Q6877" s="3"/>
    </row>
    <row r="6878" spans="1:17" x14ac:dyDescent="0.2">
      <c r="A6878" s="2">
        <v>2004</v>
      </c>
      <c r="B6878" s="1" t="s">
        <v>899</v>
      </c>
      <c r="C6878" s="2" t="s">
        <v>900</v>
      </c>
      <c r="D6878" s="2">
        <v>35.6</v>
      </c>
      <c r="E6878" s="2">
        <v>9565.4</v>
      </c>
      <c r="F6878" s="2"/>
      <c r="G6878" s="2">
        <v>7042.6</v>
      </c>
      <c r="H6878" s="2">
        <v>2522.8000000000002</v>
      </c>
      <c r="I6878" s="2">
        <v>212.8</v>
      </c>
      <c r="J6878" s="2"/>
      <c r="K6878" s="2">
        <v>0</v>
      </c>
      <c r="L6878" s="2">
        <v>202.5</v>
      </c>
      <c r="M6878" s="2">
        <v>80.3</v>
      </c>
      <c r="N6878" s="2">
        <v>306.39999999999998</v>
      </c>
      <c r="O6878" s="2">
        <v>551030</v>
      </c>
      <c r="P6878" s="3"/>
      <c r="Q6878" s="3"/>
    </row>
    <row r="6879" spans="1:17" x14ac:dyDescent="0.2">
      <c r="A6879" s="5">
        <v>2005</v>
      </c>
      <c r="B6879" s="4" t="s">
        <v>899</v>
      </c>
      <c r="C6879" s="5" t="s">
        <v>900</v>
      </c>
      <c r="D6879" s="5">
        <v>73.2</v>
      </c>
      <c r="E6879" s="5">
        <v>10462</v>
      </c>
      <c r="F6879" s="5"/>
      <c r="G6879" s="5">
        <v>7751.5</v>
      </c>
      <c r="H6879" s="5">
        <v>2710.5</v>
      </c>
      <c r="I6879" s="5">
        <v>202.3</v>
      </c>
      <c r="J6879" s="5"/>
      <c r="K6879" s="5">
        <v>0</v>
      </c>
      <c r="L6879" s="5">
        <v>452.8</v>
      </c>
      <c r="M6879" s="5">
        <v>149.19999999999999</v>
      </c>
      <c r="N6879" s="5">
        <v>308.7</v>
      </c>
      <c r="O6879" s="5">
        <v>551030</v>
      </c>
      <c r="P6879" s="3"/>
      <c r="Q6879" s="3"/>
    </row>
    <row r="6880" spans="1:17" x14ac:dyDescent="0.2">
      <c r="A6880" s="2">
        <v>2006</v>
      </c>
      <c r="B6880" s="1" t="s">
        <v>899</v>
      </c>
      <c r="C6880" s="2" t="s">
        <v>900</v>
      </c>
      <c r="D6880" s="2">
        <v>37</v>
      </c>
      <c r="E6880" s="2">
        <v>11130.2</v>
      </c>
      <c r="F6880" s="2"/>
      <c r="G6880" s="2">
        <v>8210.7999999999993</v>
      </c>
      <c r="H6880" s="2">
        <v>2919.4</v>
      </c>
      <c r="I6880" s="2">
        <v>212.6</v>
      </c>
      <c r="J6880" s="2"/>
      <c r="K6880" s="2">
        <v>0</v>
      </c>
      <c r="L6880" s="2">
        <v>487.5</v>
      </c>
      <c r="M6880" s="2">
        <v>175</v>
      </c>
      <c r="N6880" s="2">
        <v>316.39999999999998</v>
      </c>
      <c r="O6880" s="2">
        <v>551030</v>
      </c>
      <c r="P6880" s="3"/>
      <c r="Q6880" s="3"/>
    </row>
    <row r="6881" spans="1:17" x14ac:dyDescent="0.2">
      <c r="A6881" s="5">
        <v>2007</v>
      </c>
      <c r="B6881" s="4" t="s">
        <v>899</v>
      </c>
      <c r="C6881" s="5" t="s">
        <v>900</v>
      </c>
      <c r="D6881" s="5">
        <v>435.5</v>
      </c>
      <c r="E6881" s="5">
        <v>11720.3</v>
      </c>
      <c r="F6881" s="5"/>
      <c r="G6881" s="5">
        <v>8590.7000000000007</v>
      </c>
      <c r="H6881" s="5">
        <v>3129.6</v>
      </c>
      <c r="I6881" s="5">
        <v>240.9</v>
      </c>
      <c r="J6881" s="5"/>
      <c r="K6881" s="5">
        <v>0</v>
      </c>
      <c r="L6881" s="5">
        <v>552.9</v>
      </c>
      <c r="M6881" s="5">
        <v>216.4</v>
      </c>
      <c r="N6881" s="5">
        <v>335.6</v>
      </c>
      <c r="O6881" s="5">
        <v>551030</v>
      </c>
      <c r="P6881" s="3"/>
      <c r="Q6881" s="3"/>
    </row>
    <row r="6882" spans="1:17" x14ac:dyDescent="0.2">
      <c r="A6882" s="2">
        <v>2008</v>
      </c>
      <c r="B6882" s="1" t="s">
        <v>899</v>
      </c>
      <c r="C6882" s="2" t="s">
        <v>900</v>
      </c>
      <c r="D6882" s="2">
        <v>246.6</v>
      </c>
      <c r="E6882" s="2">
        <v>12617.8</v>
      </c>
      <c r="F6882" s="2"/>
      <c r="G6882" s="2">
        <v>9250.5</v>
      </c>
      <c r="H6882" s="2">
        <v>3367.3</v>
      </c>
      <c r="I6882" s="2">
        <v>240.3</v>
      </c>
      <c r="J6882" s="2"/>
      <c r="K6882" s="2">
        <v>0</v>
      </c>
      <c r="L6882" s="2">
        <v>575.70000000000005</v>
      </c>
      <c r="M6882" s="2">
        <v>217.1</v>
      </c>
      <c r="N6882" s="2">
        <v>359.1</v>
      </c>
      <c r="O6882" s="2">
        <v>551030</v>
      </c>
      <c r="P6882" s="3"/>
      <c r="Q6882" s="3"/>
    </row>
    <row r="6883" spans="1:17" x14ac:dyDescent="0.2">
      <c r="A6883" s="5">
        <v>2009</v>
      </c>
      <c r="B6883" s="4" t="s">
        <v>899</v>
      </c>
      <c r="C6883" s="5" t="s">
        <v>900</v>
      </c>
      <c r="D6883" s="5">
        <v>215.4</v>
      </c>
      <c r="E6883" s="5">
        <v>12697.9</v>
      </c>
      <c r="F6883" s="5"/>
      <c r="G6883" s="5">
        <v>9100.6</v>
      </c>
      <c r="H6883" s="5">
        <v>3597.3</v>
      </c>
      <c r="I6883" s="5">
        <v>235.4</v>
      </c>
      <c r="J6883" s="5"/>
      <c r="K6883" s="5">
        <v>0</v>
      </c>
      <c r="L6883" s="5">
        <v>594.5</v>
      </c>
      <c r="M6883" s="5">
        <v>217.3</v>
      </c>
      <c r="N6883" s="5">
        <v>382.4</v>
      </c>
      <c r="O6883" s="5">
        <v>551030</v>
      </c>
      <c r="P6883" s="3"/>
      <c r="Q6883" s="3"/>
    </row>
    <row r="6884" spans="1:17" x14ac:dyDescent="0.2">
      <c r="A6884" s="2">
        <v>2010</v>
      </c>
      <c r="B6884" s="1" t="s">
        <v>899</v>
      </c>
      <c r="C6884" s="2" t="s">
        <v>900</v>
      </c>
      <c r="D6884" s="2">
        <v>32.799999999999997</v>
      </c>
      <c r="E6884" s="2">
        <v>13059.8</v>
      </c>
      <c r="F6884" s="2"/>
      <c r="G6884" s="2">
        <v>9227.2999999999993</v>
      </c>
      <c r="H6884" s="2">
        <v>3832.5</v>
      </c>
      <c r="I6884" s="2">
        <v>258.7</v>
      </c>
      <c r="J6884" s="2"/>
      <c r="K6884" s="2">
        <v>0</v>
      </c>
      <c r="L6884" s="2">
        <v>704.3</v>
      </c>
      <c r="M6884" s="2">
        <v>249.9</v>
      </c>
      <c r="N6884" s="2">
        <v>456.5</v>
      </c>
      <c r="O6884" s="2">
        <v>551030</v>
      </c>
      <c r="P6884" s="3"/>
      <c r="Q6884" s="3"/>
    </row>
    <row r="6885" spans="1:17" x14ac:dyDescent="0.2">
      <c r="A6885" s="5">
        <v>2011</v>
      </c>
      <c r="B6885" s="4" t="s">
        <v>899</v>
      </c>
      <c r="C6885" s="5" t="s">
        <v>900</v>
      </c>
      <c r="D6885" s="5">
        <v>59.6</v>
      </c>
      <c r="E6885" s="5">
        <v>13862.1</v>
      </c>
      <c r="F6885" s="5"/>
      <c r="G6885" s="5">
        <v>9868.4</v>
      </c>
      <c r="H6885" s="5">
        <v>3993.7</v>
      </c>
      <c r="I6885" s="5">
        <v>262.5</v>
      </c>
      <c r="J6885" s="5"/>
      <c r="K6885" s="5">
        <v>0</v>
      </c>
      <c r="L6885" s="5">
        <v>776.7</v>
      </c>
      <c r="M6885" s="5">
        <v>263.89999999999998</v>
      </c>
      <c r="N6885" s="5">
        <v>526.20000000000005</v>
      </c>
      <c r="O6885" s="5">
        <v>551030</v>
      </c>
      <c r="P6885" s="3"/>
      <c r="Q6885" s="3"/>
    </row>
    <row r="6886" spans="1:17" x14ac:dyDescent="0.2">
      <c r="A6886" s="2">
        <v>2012</v>
      </c>
      <c r="B6886" s="1" t="s">
        <v>899</v>
      </c>
      <c r="C6886" s="2" t="s">
        <v>900</v>
      </c>
      <c r="D6886" s="2">
        <v>38.299999999999997</v>
      </c>
      <c r="E6886" s="2">
        <v>14285</v>
      </c>
      <c r="F6886" s="2"/>
      <c r="G6886" s="2">
        <v>10119.5</v>
      </c>
      <c r="H6886" s="2">
        <v>4165.5</v>
      </c>
      <c r="I6886" s="2">
        <v>264.10000000000002</v>
      </c>
      <c r="J6886" s="2"/>
      <c r="K6886" s="2">
        <v>0</v>
      </c>
      <c r="L6886" s="2">
        <v>852.6</v>
      </c>
      <c r="M6886" s="2">
        <v>306.3</v>
      </c>
      <c r="N6886" s="2">
        <v>546.29999999999995</v>
      </c>
      <c r="O6886" s="2">
        <v>551030</v>
      </c>
      <c r="P6886" s="3"/>
      <c r="Q6886" s="3"/>
    </row>
    <row r="6887" spans="1:17" x14ac:dyDescent="0.2">
      <c r="A6887" s="5">
        <v>2013</v>
      </c>
      <c r="B6887" s="4" t="s">
        <v>899</v>
      </c>
      <c r="C6887" s="5" t="s">
        <v>900</v>
      </c>
      <c r="D6887" s="5">
        <v>26</v>
      </c>
      <c r="E6887" s="5">
        <v>14769.4</v>
      </c>
      <c r="F6887" s="5"/>
      <c r="G6887" s="5">
        <v>10506</v>
      </c>
      <c r="H6887" s="5">
        <v>4263.3999999999996</v>
      </c>
      <c r="I6887" s="5">
        <v>261.5</v>
      </c>
      <c r="J6887" s="5"/>
      <c r="K6887" s="5">
        <v>0</v>
      </c>
      <c r="L6887" s="5">
        <v>915.3</v>
      </c>
      <c r="M6887" s="5">
        <v>337.9</v>
      </c>
      <c r="N6887" s="5">
        <v>577.4</v>
      </c>
      <c r="O6887" s="5">
        <v>551030</v>
      </c>
      <c r="P6887" s="3"/>
      <c r="Q6887" s="3"/>
    </row>
    <row r="6888" spans="1:17" x14ac:dyDescent="0.2">
      <c r="A6888" s="2">
        <v>2014</v>
      </c>
      <c r="B6888" s="1" t="s">
        <v>899</v>
      </c>
      <c r="C6888" s="2" t="s">
        <v>900</v>
      </c>
      <c r="D6888" s="2">
        <v>61.9</v>
      </c>
      <c r="E6888" s="2">
        <v>15163.4</v>
      </c>
      <c r="F6888" s="2"/>
      <c r="G6888" s="2">
        <v>10713.3</v>
      </c>
      <c r="H6888" s="2">
        <v>4450.1000000000004</v>
      </c>
      <c r="I6888" s="2">
        <v>244.5</v>
      </c>
      <c r="J6888" s="2"/>
      <c r="K6888" s="2">
        <v>0</v>
      </c>
      <c r="L6888" s="2">
        <v>950</v>
      </c>
      <c r="M6888" s="2">
        <v>361.7</v>
      </c>
      <c r="N6888" s="2">
        <v>588.29999999999995</v>
      </c>
      <c r="O6888" s="2">
        <v>551030</v>
      </c>
      <c r="P6888" s="3"/>
      <c r="Q6888" s="3"/>
    </row>
    <row r="6889" spans="1:17" x14ac:dyDescent="0.2">
      <c r="A6889" s="5">
        <v>2015</v>
      </c>
      <c r="B6889" s="4" t="s">
        <v>899</v>
      </c>
      <c r="C6889" s="5" t="s">
        <v>900</v>
      </c>
      <c r="D6889" s="5">
        <v>49.8</v>
      </c>
      <c r="E6889" s="5">
        <v>29355.200000000001</v>
      </c>
      <c r="F6889" s="5"/>
      <c r="G6889" s="5">
        <v>20670</v>
      </c>
      <c r="H6889" s="5">
        <v>8685.2000000000007</v>
      </c>
      <c r="I6889" s="5">
        <v>340</v>
      </c>
      <c r="J6889" s="5"/>
      <c r="K6889" s="5">
        <v>0</v>
      </c>
      <c r="L6889" s="5">
        <v>1074.0999999999999</v>
      </c>
      <c r="M6889" s="5">
        <v>433.8</v>
      </c>
      <c r="N6889" s="5">
        <v>640.29999999999995</v>
      </c>
      <c r="O6889" s="5">
        <v>551030</v>
      </c>
      <c r="P6889" s="3"/>
      <c r="Q6889" s="3"/>
    </row>
    <row r="6890" spans="1:17" x14ac:dyDescent="0.2">
      <c r="A6890" s="2">
        <v>2016</v>
      </c>
      <c r="B6890" s="1" t="s">
        <v>899</v>
      </c>
      <c r="C6890" s="2" t="s">
        <v>900</v>
      </c>
      <c r="D6890" s="2">
        <v>37.5</v>
      </c>
      <c r="E6890" s="2">
        <v>30123.200000000001</v>
      </c>
      <c r="F6890" s="2"/>
      <c r="G6890" s="2">
        <v>21163</v>
      </c>
      <c r="H6890" s="2">
        <v>8960.2000000000007</v>
      </c>
      <c r="I6890" s="2">
        <v>413.6</v>
      </c>
      <c r="J6890" s="2"/>
      <c r="K6890" s="2">
        <v>0</v>
      </c>
      <c r="L6890" s="2">
        <v>1506.7</v>
      </c>
      <c r="M6890" s="2">
        <v>566.5</v>
      </c>
      <c r="N6890" s="2">
        <v>940.2</v>
      </c>
      <c r="O6890" s="2">
        <v>551030</v>
      </c>
      <c r="P6890" s="3"/>
      <c r="Q6890" s="3"/>
    </row>
    <row r="6891" spans="1:17" x14ac:dyDescent="0.2">
      <c r="A6891" s="5">
        <v>2017</v>
      </c>
      <c r="B6891" s="4" t="s">
        <v>899</v>
      </c>
      <c r="C6891" s="5" t="s">
        <v>900</v>
      </c>
      <c r="D6891" s="5">
        <v>38.9</v>
      </c>
      <c r="E6891" s="5">
        <v>31590.5</v>
      </c>
      <c r="F6891" s="5"/>
      <c r="G6891" s="5">
        <v>22098.7</v>
      </c>
      <c r="H6891" s="5">
        <v>9491.7999999999993</v>
      </c>
      <c r="I6891" s="5">
        <v>420.6</v>
      </c>
      <c r="J6891" s="5"/>
      <c r="K6891" s="5">
        <v>0</v>
      </c>
      <c r="L6891" s="5">
        <v>1588.4</v>
      </c>
      <c r="M6891" s="5">
        <v>383.5</v>
      </c>
      <c r="N6891" s="5">
        <v>1204.9000000000001</v>
      </c>
      <c r="O6891" s="5">
        <v>551030</v>
      </c>
      <c r="P6891" s="3"/>
      <c r="Q6891" s="3"/>
    </row>
    <row r="6892" spans="1:17" x14ac:dyDescent="0.2">
      <c r="A6892" s="2">
        <v>2018</v>
      </c>
      <c r="B6892" s="1" t="s">
        <v>899</v>
      </c>
      <c r="C6892" s="2" t="s">
        <v>900</v>
      </c>
      <c r="D6892" s="2">
        <v>84.5</v>
      </c>
      <c r="E6892" s="2">
        <v>33475.800000000003</v>
      </c>
      <c r="F6892" s="2"/>
      <c r="G6892" s="2">
        <v>23633.1</v>
      </c>
      <c r="H6892" s="2">
        <v>9819.2999999999993</v>
      </c>
      <c r="I6892" s="2">
        <v>452</v>
      </c>
      <c r="J6892" s="2"/>
      <c r="K6892" s="2"/>
      <c r="L6892" s="2">
        <v>1230.3</v>
      </c>
      <c r="M6892" s="2">
        <v>169.8</v>
      </c>
      <c r="N6892" s="2">
        <v>1060.5</v>
      </c>
      <c r="O6892" s="2">
        <v>551030</v>
      </c>
      <c r="P6892" s="3"/>
      <c r="Q6892" s="3"/>
    </row>
    <row r="6893" spans="1:17" x14ac:dyDescent="0.2">
      <c r="A6893" s="5">
        <v>2019</v>
      </c>
      <c r="B6893" s="4" t="s">
        <v>899</v>
      </c>
      <c r="C6893" s="5" t="s">
        <v>900</v>
      </c>
      <c r="D6893" s="5">
        <v>37.5</v>
      </c>
      <c r="E6893" s="5">
        <v>34951.800000000003</v>
      </c>
      <c r="F6893" s="5"/>
      <c r="G6893" s="5">
        <v>24697.200000000001</v>
      </c>
      <c r="H6893" s="5">
        <v>10143.799999999999</v>
      </c>
      <c r="I6893" s="5">
        <v>507.4</v>
      </c>
      <c r="J6893" s="5"/>
      <c r="K6893" s="5">
        <v>-0.5</v>
      </c>
      <c r="L6893" s="5">
        <v>1259.7</v>
      </c>
      <c r="M6893" s="5">
        <v>125</v>
      </c>
      <c r="N6893" s="5">
        <v>1135.2</v>
      </c>
      <c r="O6893" s="5">
        <v>551030</v>
      </c>
      <c r="P6893" s="3"/>
      <c r="Q6893" s="3"/>
    </row>
    <row r="6894" spans="1:17" x14ac:dyDescent="0.2">
      <c r="A6894" s="2">
        <v>2004</v>
      </c>
      <c r="B6894" s="1" t="s">
        <v>901</v>
      </c>
      <c r="C6894" s="2" t="s">
        <v>902</v>
      </c>
      <c r="D6894" s="2">
        <v>16526</v>
      </c>
      <c r="E6894" s="2">
        <v>427849</v>
      </c>
      <c r="F6894" s="2"/>
      <c r="G6894" s="2">
        <v>389983</v>
      </c>
      <c r="H6894" s="2">
        <v>37866</v>
      </c>
      <c r="I6894" s="2"/>
      <c r="J6894" s="2"/>
      <c r="K6894" s="2"/>
      <c r="L6894" s="2">
        <v>10769</v>
      </c>
      <c r="M6894" s="2">
        <v>3755</v>
      </c>
      <c r="N6894" s="2">
        <v>7014</v>
      </c>
      <c r="O6894" s="2">
        <v>401010</v>
      </c>
      <c r="P6894" s="3"/>
      <c r="Q6894" s="3"/>
    </row>
    <row r="6895" spans="1:17" x14ac:dyDescent="0.2">
      <c r="A6895" s="5">
        <v>2005</v>
      </c>
      <c r="B6895" s="4" t="s">
        <v>901</v>
      </c>
      <c r="C6895" s="5" t="s">
        <v>902</v>
      </c>
      <c r="D6895" s="5">
        <v>20033</v>
      </c>
      <c r="E6895" s="5">
        <v>481741</v>
      </c>
      <c r="F6895" s="5"/>
      <c r="G6895" s="5">
        <v>441081</v>
      </c>
      <c r="H6895" s="5">
        <v>40660</v>
      </c>
      <c r="I6895" s="5"/>
      <c r="J6895" s="5"/>
      <c r="K6895" s="5"/>
      <c r="L6895" s="5">
        <v>11548</v>
      </c>
      <c r="M6895" s="5">
        <v>3877</v>
      </c>
      <c r="N6895" s="5">
        <v>7671</v>
      </c>
      <c r="O6895" s="5">
        <v>401010</v>
      </c>
      <c r="P6895" s="3"/>
      <c r="Q6895" s="3"/>
    </row>
    <row r="6896" spans="1:17" x14ac:dyDescent="0.2">
      <c r="A6896" s="2">
        <v>2006</v>
      </c>
      <c r="B6896" s="1" t="s">
        <v>901</v>
      </c>
      <c r="C6896" s="2" t="s">
        <v>902</v>
      </c>
      <c r="D6896" s="2">
        <v>20465</v>
      </c>
      <c r="E6896" s="2">
        <v>481996</v>
      </c>
      <c r="F6896" s="2"/>
      <c r="G6896" s="2">
        <v>436120</v>
      </c>
      <c r="H6896" s="2">
        <v>45876</v>
      </c>
      <c r="I6896" s="2"/>
      <c r="J6896" s="2"/>
      <c r="K6896" s="2"/>
      <c r="L6896" s="2">
        <v>12745</v>
      </c>
      <c r="M6896" s="2">
        <v>4263</v>
      </c>
      <c r="N6896" s="2">
        <v>8482</v>
      </c>
      <c r="O6896" s="2">
        <v>401010</v>
      </c>
      <c r="P6896" s="3"/>
      <c r="Q6896" s="3"/>
    </row>
    <row r="6897" spans="1:17" x14ac:dyDescent="0.2">
      <c r="A6897" s="5">
        <v>2007</v>
      </c>
      <c r="B6897" s="4" t="s">
        <v>901</v>
      </c>
      <c r="C6897" s="5" t="s">
        <v>902</v>
      </c>
      <c r="D6897" s="5">
        <v>16917</v>
      </c>
      <c r="E6897" s="5">
        <v>575442</v>
      </c>
      <c r="F6897" s="5"/>
      <c r="G6897" s="5">
        <v>527814</v>
      </c>
      <c r="H6897" s="5">
        <v>47628</v>
      </c>
      <c r="I6897" s="5"/>
      <c r="J6897" s="5"/>
      <c r="K6897" s="5"/>
      <c r="L6897" s="5">
        <v>11627</v>
      </c>
      <c r="M6897" s="5">
        <v>3570</v>
      </c>
      <c r="N6897" s="5">
        <v>8057</v>
      </c>
      <c r="O6897" s="5">
        <v>401010</v>
      </c>
      <c r="P6897" s="3"/>
      <c r="Q6897" s="3"/>
    </row>
    <row r="6898" spans="1:17" x14ac:dyDescent="0.2">
      <c r="A6898" s="2">
        <v>2008</v>
      </c>
      <c r="B6898" s="1" t="s">
        <v>901</v>
      </c>
      <c r="C6898" s="2" t="s">
        <v>902</v>
      </c>
      <c r="D6898" s="2">
        <v>72092</v>
      </c>
      <c r="E6898" s="2">
        <v>1309639</v>
      </c>
      <c r="F6898" s="2"/>
      <c r="G6898" s="2">
        <v>1210555</v>
      </c>
      <c r="H6898" s="2">
        <v>99084</v>
      </c>
      <c r="I6898" s="2"/>
      <c r="J6898" s="2"/>
      <c r="K6898" s="2"/>
      <c r="L6898" s="2">
        <v>3257</v>
      </c>
      <c r="M6898" s="2">
        <v>602</v>
      </c>
      <c r="N6898" s="2">
        <v>2655</v>
      </c>
      <c r="O6898" s="2">
        <v>401010</v>
      </c>
      <c r="P6898" s="3"/>
      <c r="Q6898" s="3"/>
    </row>
    <row r="6899" spans="1:17" x14ac:dyDescent="0.2">
      <c r="A6899" s="5">
        <v>2009</v>
      </c>
      <c r="B6899" s="4" t="s">
        <v>901</v>
      </c>
      <c r="C6899" s="5" t="s">
        <v>902</v>
      </c>
      <c r="D6899" s="5">
        <v>66790</v>
      </c>
      <c r="E6899" s="5">
        <v>1243646</v>
      </c>
      <c r="F6899" s="5"/>
      <c r="G6899" s="5">
        <v>1129287</v>
      </c>
      <c r="H6899" s="5">
        <v>111786</v>
      </c>
      <c r="I6899" s="5"/>
      <c r="J6899" s="5"/>
      <c r="K6899" s="5">
        <v>392</v>
      </c>
      <c r="L6899" s="5">
        <v>17998</v>
      </c>
      <c r="M6899" s="5">
        <v>5331</v>
      </c>
      <c r="N6899" s="5">
        <v>12275</v>
      </c>
      <c r="O6899" s="5">
        <v>401010</v>
      </c>
      <c r="P6899" s="3"/>
      <c r="Q6899" s="3"/>
    </row>
    <row r="6900" spans="1:17" x14ac:dyDescent="0.2">
      <c r="A6900" s="2">
        <v>2010</v>
      </c>
      <c r="B6900" s="1" t="s">
        <v>901</v>
      </c>
      <c r="C6900" s="2" t="s">
        <v>902</v>
      </c>
      <c r="D6900" s="2">
        <v>94357</v>
      </c>
      <c r="E6900" s="2">
        <v>1258128</v>
      </c>
      <c r="F6900" s="2"/>
      <c r="G6900" s="2">
        <v>1130239</v>
      </c>
      <c r="H6900" s="2">
        <v>126408</v>
      </c>
      <c r="I6900" s="2"/>
      <c r="J6900" s="2"/>
      <c r="K6900" s="2">
        <v>301</v>
      </c>
      <c r="L6900" s="2">
        <v>19001</v>
      </c>
      <c r="M6900" s="2">
        <v>6338</v>
      </c>
      <c r="N6900" s="2">
        <v>12362</v>
      </c>
      <c r="O6900" s="2">
        <v>401010</v>
      </c>
      <c r="P6900" s="3"/>
      <c r="Q6900" s="3"/>
    </row>
    <row r="6901" spans="1:17" x14ac:dyDescent="0.2">
      <c r="A6901" s="5">
        <v>2011</v>
      </c>
      <c r="B6901" s="4" t="s">
        <v>901</v>
      </c>
      <c r="C6901" s="5" t="s">
        <v>902</v>
      </c>
      <c r="D6901" s="5">
        <v>62612</v>
      </c>
      <c r="E6901" s="5">
        <v>1313867</v>
      </c>
      <c r="F6901" s="5"/>
      <c r="G6901" s="5">
        <v>1172180</v>
      </c>
      <c r="H6901" s="5">
        <v>140241</v>
      </c>
      <c r="I6901" s="5"/>
      <c r="J6901" s="5"/>
      <c r="K6901" s="5">
        <v>342</v>
      </c>
      <c r="L6901" s="5">
        <v>23656</v>
      </c>
      <c r="M6901" s="5">
        <v>7445</v>
      </c>
      <c r="N6901" s="5">
        <v>15869</v>
      </c>
      <c r="O6901" s="5">
        <v>401010</v>
      </c>
      <c r="P6901" s="3"/>
      <c r="Q6901" s="3"/>
    </row>
    <row r="6902" spans="1:17" x14ac:dyDescent="0.2">
      <c r="A6902" s="2">
        <v>2012</v>
      </c>
      <c r="B6902" s="1" t="s">
        <v>901</v>
      </c>
      <c r="C6902" s="2" t="s">
        <v>902</v>
      </c>
      <c r="D6902" s="2">
        <v>158152</v>
      </c>
      <c r="E6902" s="2">
        <v>1422968</v>
      </c>
      <c r="F6902" s="2"/>
      <c r="G6902" s="2">
        <v>1264057</v>
      </c>
      <c r="H6902" s="2">
        <v>157554</v>
      </c>
      <c r="I6902" s="2"/>
      <c r="J6902" s="2"/>
      <c r="K6902" s="2">
        <v>471</v>
      </c>
      <c r="L6902" s="2">
        <v>28471</v>
      </c>
      <c r="M6902" s="2">
        <v>9103</v>
      </c>
      <c r="N6902" s="2">
        <v>18897</v>
      </c>
      <c r="O6902" s="2">
        <v>401010</v>
      </c>
      <c r="P6902" s="3"/>
      <c r="Q6902" s="3"/>
    </row>
    <row r="6903" spans="1:17" x14ac:dyDescent="0.2">
      <c r="A6903" s="5">
        <v>2013</v>
      </c>
      <c r="B6903" s="4" t="s">
        <v>901</v>
      </c>
      <c r="C6903" s="5" t="s">
        <v>902</v>
      </c>
      <c r="D6903" s="5">
        <v>231969</v>
      </c>
      <c r="E6903" s="5">
        <v>1527015</v>
      </c>
      <c r="F6903" s="5"/>
      <c r="G6903" s="5">
        <v>1356007</v>
      </c>
      <c r="H6903" s="5">
        <v>170142</v>
      </c>
      <c r="I6903" s="5"/>
      <c r="J6903" s="5"/>
      <c r="K6903" s="5">
        <v>346</v>
      </c>
      <c r="L6903" s="5">
        <v>32629</v>
      </c>
      <c r="M6903" s="5">
        <v>10405</v>
      </c>
      <c r="N6903" s="5">
        <v>21878</v>
      </c>
      <c r="O6903" s="5">
        <v>401010</v>
      </c>
      <c r="P6903" s="3"/>
      <c r="Q6903" s="3"/>
    </row>
    <row r="6904" spans="1:17" x14ac:dyDescent="0.2">
      <c r="A6904" s="2">
        <v>2014</v>
      </c>
      <c r="B6904" s="1" t="s">
        <v>901</v>
      </c>
      <c r="C6904" s="2" t="s">
        <v>902</v>
      </c>
      <c r="D6904" s="2">
        <v>275647</v>
      </c>
      <c r="E6904" s="2">
        <v>1687155</v>
      </c>
      <c r="F6904" s="2"/>
      <c r="G6904" s="2">
        <v>1501893</v>
      </c>
      <c r="H6904" s="2">
        <v>184394</v>
      </c>
      <c r="I6904" s="2"/>
      <c r="J6904" s="2"/>
      <c r="K6904" s="2">
        <v>551</v>
      </c>
      <c r="L6904" s="2">
        <v>33915</v>
      </c>
      <c r="M6904" s="2">
        <v>10307</v>
      </c>
      <c r="N6904" s="2">
        <v>23057</v>
      </c>
      <c r="O6904" s="2">
        <v>401010</v>
      </c>
      <c r="P6904" s="3"/>
      <c r="Q6904" s="3"/>
    </row>
    <row r="6905" spans="1:17" x14ac:dyDescent="0.2">
      <c r="A6905" s="5">
        <v>2015</v>
      </c>
      <c r="B6905" s="4" t="s">
        <v>901</v>
      </c>
      <c r="C6905" s="5" t="s">
        <v>902</v>
      </c>
      <c r="D6905" s="5">
        <v>285348</v>
      </c>
      <c r="E6905" s="5">
        <v>1787632</v>
      </c>
      <c r="F6905" s="5"/>
      <c r="G6905" s="5">
        <v>1593607</v>
      </c>
      <c r="H6905" s="5">
        <v>193132</v>
      </c>
      <c r="I6905" s="5"/>
      <c r="J6905" s="5"/>
      <c r="K6905" s="5">
        <v>382</v>
      </c>
      <c r="L6905" s="5">
        <v>33641</v>
      </c>
      <c r="M6905" s="5">
        <v>10365</v>
      </c>
      <c r="N6905" s="5">
        <v>22894</v>
      </c>
      <c r="O6905" s="5">
        <v>401010</v>
      </c>
      <c r="P6905" s="3"/>
      <c r="Q6905" s="3"/>
    </row>
    <row r="6906" spans="1:17" x14ac:dyDescent="0.2">
      <c r="A6906" s="2">
        <v>2016</v>
      </c>
      <c r="B6906" s="1" t="s">
        <v>901</v>
      </c>
      <c r="C6906" s="2" t="s">
        <v>902</v>
      </c>
      <c r="D6906" s="2">
        <v>279615</v>
      </c>
      <c r="E6906" s="2">
        <v>1930115</v>
      </c>
      <c r="F6906" s="2"/>
      <c r="G6906" s="2">
        <v>1729618</v>
      </c>
      <c r="H6906" s="2">
        <v>199581</v>
      </c>
      <c r="I6906" s="2"/>
      <c r="J6906" s="2"/>
      <c r="K6906" s="2">
        <v>107</v>
      </c>
      <c r="L6906" s="2">
        <v>32120</v>
      </c>
      <c r="M6906" s="2">
        <v>10075</v>
      </c>
      <c r="N6906" s="2">
        <v>21938</v>
      </c>
      <c r="O6906" s="2">
        <v>401010</v>
      </c>
      <c r="P6906" s="3"/>
      <c r="Q6906" s="3"/>
    </row>
    <row r="6907" spans="1:17" x14ac:dyDescent="0.2">
      <c r="A6907" s="5">
        <v>2017</v>
      </c>
      <c r="B6907" s="4" t="s">
        <v>901</v>
      </c>
      <c r="C6907" s="5" t="s">
        <v>902</v>
      </c>
      <c r="D6907" s="5">
        <v>294946</v>
      </c>
      <c r="E6907" s="5">
        <v>1951757</v>
      </c>
      <c r="F6907" s="5"/>
      <c r="G6907" s="5">
        <v>1743678</v>
      </c>
      <c r="H6907" s="5">
        <v>206936</v>
      </c>
      <c r="I6907" s="5"/>
      <c r="J6907" s="5"/>
      <c r="K6907" s="5">
        <v>277</v>
      </c>
      <c r="L6907" s="5">
        <v>27377</v>
      </c>
      <c r="M6907" s="5">
        <v>4917</v>
      </c>
      <c r="N6907" s="5">
        <v>22183</v>
      </c>
      <c r="O6907" s="5">
        <v>401010</v>
      </c>
      <c r="P6907" s="3"/>
      <c r="Q6907" s="3"/>
    </row>
    <row r="6908" spans="1:17" x14ac:dyDescent="0.2">
      <c r="A6908" s="2">
        <v>2018</v>
      </c>
      <c r="B6908" s="1" t="s">
        <v>901</v>
      </c>
      <c r="C6908" s="2" t="s">
        <v>902</v>
      </c>
      <c r="D6908" s="2">
        <v>253494</v>
      </c>
      <c r="E6908" s="2">
        <v>1895883</v>
      </c>
      <c r="F6908" s="2"/>
      <c r="G6908" s="2">
        <v>1698817</v>
      </c>
      <c r="H6908" s="2">
        <v>196166</v>
      </c>
      <c r="I6908" s="2"/>
      <c r="J6908" s="2"/>
      <c r="K6908" s="2">
        <v>483</v>
      </c>
      <c r="L6908" s="2">
        <v>28538</v>
      </c>
      <c r="M6908" s="2">
        <v>5662</v>
      </c>
      <c r="N6908" s="2">
        <v>22393</v>
      </c>
      <c r="O6908" s="2">
        <v>401010</v>
      </c>
      <c r="P6908" s="3"/>
      <c r="Q6908" s="3"/>
    </row>
    <row r="6909" spans="1:17" x14ac:dyDescent="0.2">
      <c r="A6909" s="5">
        <v>2019</v>
      </c>
      <c r="B6909" s="4" t="s">
        <v>901</v>
      </c>
      <c r="C6909" s="5" t="s">
        <v>902</v>
      </c>
      <c r="D6909" s="5">
        <v>243390</v>
      </c>
      <c r="E6909" s="5">
        <v>1927555</v>
      </c>
      <c r="F6909" s="5"/>
      <c r="G6909" s="5">
        <v>1739571</v>
      </c>
      <c r="H6909" s="5">
        <v>187146</v>
      </c>
      <c r="I6909" s="5"/>
      <c r="J6909" s="5"/>
      <c r="K6909" s="5">
        <v>492</v>
      </c>
      <c r="L6909" s="5">
        <v>24198</v>
      </c>
      <c r="M6909" s="5">
        <v>4157</v>
      </c>
      <c r="N6909" s="5">
        <v>19549</v>
      </c>
      <c r="O6909" s="5">
        <v>401010</v>
      </c>
      <c r="P6909" s="3"/>
      <c r="Q6909" s="3"/>
    </row>
    <row r="6910" spans="1:17" x14ac:dyDescent="0.2">
      <c r="A6910" s="2">
        <v>2004</v>
      </c>
      <c r="B6910" s="1" t="s">
        <v>903</v>
      </c>
      <c r="C6910" s="2" t="s">
        <v>904</v>
      </c>
      <c r="D6910" s="2">
        <v>243</v>
      </c>
      <c r="E6910" s="2">
        <v>8181</v>
      </c>
      <c r="F6910" s="2">
        <v>1167</v>
      </c>
      <c r="G6910" s="2">
        <v>6507</v>
      </c>
      <c r="H6910" s="2">
        <v>1606</v>
      </c>
      <c r="I6910" s="2">
        <v>128</v>
      </c>
      <c r="J6910" s="2"/>
      <c r="K6910" s="2">
        <v>0</v>
      </c>
      <c r="L6910" s="2">
        <v>615</v>
      </c>
      <c r="M6910" s="2">
        <v>209</v>
      </c>
      <c r="N6910" s="2">
        <v>406</v>
      </c>
      <c r="O6910" s="2">
        <v>252010</v>
      </c>
      <c r="P6910" s="3"/>
      <c r="Q6910" s="3"/>
    </row>
    <row r="6911" spans="1:17" x14ac:dyDescent="0.2">
      <c r="A6911" s="5">
        <v>2005</v>
      </c>
      <c r="B6911" s="4" t="s">
        <v>903</v>
      </c>
      <c r="C6911" s="5" t="s">
        <v>904</v>
      </c>
      <c r="D6911" s="5">
        <v>524</v>
      </c>
      <c r="E6911" s="5">
        <v>8248</v>
      </c>
      <c r="F6911" s="5">
        <v>1110</v>
      </c>
      <c r="G6911" s="5">
        <v>6411</v>
      </c>
      <c r="H6911" s="5">
        <v>1745</v>
      </c>
      <c r="I6911" s="5">
        <v>130</v>
      </c>
      <c r="J6911" s="5"/>
      <c r="K6911" s="5">
        <v>5</v>
      </c>
      <c r="L6911" s="5">
        <v>598</v>
      </c>
      <c r="M6911" s="5">
        <v>171</v>
      </c>
      <c r="N6911" s="5">
        <v>422</v>
      </c>
      <c r="O6911" s="5">
        <v>252010</v>
      </c>
      <c r="P6911" s="3"/>
      <c r="Q6911" s="3"/>
    </row>
    <row r="6912" spans="1:17" x14ac:dyDescent="0.2">
      <c r="A6912" s="2">
        <v>2006</v>
      </c>
      <c r="B6912" s="1" t="s">
        <v>903</v>
      </c>
      <c r="C6912" s="2" t="s">
        <v>904</v>
      </c>
      <c r="D6912" s="2">
        <v>262</v>
      </c>
      <c r="E6912" s="2">
        <v>13878</v>
      </c>
      <c r="F6912" s="2">
        <v>1815</v>
      </c>
      <c r="G6912" s="2">
        <v>10547</v>
      </c>
      <c r="H6912" s="2">
        <v>3283</v>
      </c>
      <c r="I6912" s="2">
        <v>202</v>
      </c>
      <c r="J6912" s="2"/>
      <c r="K6912" s="2">
        <v>8</v>
      </c>
      <c r="L6912" s="2">
        <v>620</v>
      </c>
      <c r="M6912" s="2">
        <v>126</v>
      </c>
      <c r="N6912" s="2">
        <v>433</v>
      </c>
      <c r="O6912" s="2">
        <v>252010</v>
      </c>
      <c r="P6912" s="3"/>
      <c r="Q6912" s="3"/>
    </row>
    <row r="6913" spans="1:17" x14ac:dyDescent="0.2">
      <c r="A6913" s="5">
        <v>2007</v>
      </c>
      <c r="B6913" s="4" t="s">
        <v>903</v>
      </c>
      <c r="C6913" s="5" t="s">
        <v>904</v>
      </c>
      <c r="D6913" s="5">
        <v>201</v>
      </c>
      <c r="E6913" s="5">
        <v>14009</v>
      </c>
      <c r="F6913" s="5">
        <v>1795</v>
      </c>
      <c r="G6913" s="5">
        <v>10029</v>
      </c>
      <c r="H6913" s="5">
        <v>3911</v>
      </c>
      <c r="I6913" s="5">
        <v>203</v>
      </c>
      <c r="J6913" s="5"/>
      <c r="K6913" s="5">
        <v>22</v>
      </c>
      <c r="L6913" s="5">
        <v>786</v>
      </c>
      <c r="M6913" s="5">
        <v>117</v>
      </c>
      <c r="N6913" s="5">
        <v>640</v>
      </c>
      <c r="O6913" s="5">
        <v>252010</v>
      </c>
      <c r="P6913" s="3"/>
      <c r="Q6913" s="3"/>
    </row>
    <row r="6914" spans="1:17" x14ac:dyDescent="0.2">
      <c r="A6914" s="2">
        <v>2008</v>
      </c>
      <c r="B6914" s="1" t="s">
        <v>903</v>
      </c>
      <c r="C6914" s="2" t="s">
        <v>904</v>
      </c>
      <c r="D6914" s="2">
        <v>146</v>
      </c>
      <c r="E6914" s="2">
        <v>13532</v>
      </c>
      <c r="F6914" s="2">
        <v>2204</v>
      </c>
      <c r="G6914" s="2">
        <v>10459</v>
      </c>
      <c r="H6914" s="2">
        <v>3006</v>
      </c>
      <c r="I6914" s="2">
        <v>203</v>
      </c>
      <c r="J6914" s="2"/>
      <c r="K6914" s="2">
        <v>29</v>
      </c>
      <c r="L6914" s="2">
        <v>246</v>
      </c>
      <c r="M6914" s="2">
        <v>-201</v>
      </c>
      <c r="N6914" s="2">
        <v>418</v>
      </c>
      <c r="O6914" s="2">
        <v>252010</v>
      </c>
      <c r="P6914" s="3"/>
      <c r="Q6914" s="3"/>
    </row>
    <row r="6915" spans="1:17" x14ac:dyDescent="0.2">
      <c r="A6915" s="5">
        <v>2009</v>
      </c>
      <c r="B6915" s="4" t="s">
        <v>903</v>
      </c>
      <c r="C6915" s="5" t="s">
        <v>904</v>
      </c>
      <c r="D6915" s="5">
        <v>1380</v>
      </c>
      <c r="E6915" s="5">
        <v>15094</v>
      </c>
      <c r="F6915" s="5">
        <v>2880</v>
      </c>
      <c r="G6915" s="5">
        <v>11334</v>
      </c>
      <c r="H6915" s="5">
        <v>3664</v>
      </c>
      <c r="I6915" s="5">
        <v>203</v>
      </c>
      <c r="J6915" s="5"/>
      <c r="K6915" s="5">
        <v>26</v>
      </c>
      <c r="L6915" s="5">
        <v>293</v>
      </c>
      <c r="M6915" s="5">
        <v>-61</v>
      </c>
      <c r="N6915" s="5">
        <v>328</v>
      </c>
      <c r="O6915" s="5">
        <v>252010</v>
      </c>
      <c r="P6915" s="3"/>
      <c r="Q6915" s="3"/>
    </row>
    <row r="6916" spans="1:17" x14ac:dyDescent="0.2">
      <c r="A6916" s="2">
        <v>2010</v>
      </c>
      <c r="B6916" s="1" t="s">
        <v>903</v>
      </c>
      <c r="C6916" s="2" t="s">
        <v>904</v>
      </c>
      <c r="D6916" s="2">
        <v>1368</v>
      </c>
      <c r="E6916" s="2">
        <v>15584</v>
      </c>
      <c r="F6916" s="2">
        <v>2507</v>
      </c>
      <c r="G6916" s="2">
        <v>11264</v>
      </c>
      <c r="H6916" s="2">
        <v>4226</v>
      </c>
      <c r="I6916" s="2">
        <v>225</v>
      </c>
      <c r="J6916" s="2"/>
      <c r="K6916" s="2">
        <v>31</v>
      </c>
      <c r="L6916" s="2">
        <v>586</v>
      </c>
      <c r="M6916" s="2">
        <v>-64</v>
      </c>
      <c r="N6916" s="2">
        <v>619</v>
      </c>
      <c r="O6916" s="2">
        <v>252010</v>
      </c>
      <c r="P6916" s="3"/>
      <c r="Q6916" s="3"/>
    </row>
    <row r="6917" spans="1:17" x14ac:dyDescent="0.2">
      <c r="A6917" s="5">
        <v>2011</v>
      </c>
      <c r="B6917" s="4" t="s">
        <v>903</v>
      </c>
      <c r="C6917" s="5" t="s">
        <v>904</v>
      </c>
      <c r="D6917" s="5">
        <v>1109</v>
      </c>
      <c r="E6917" s="5">
        <v>15181</v>
      </c>
      <c r="F6917" s="5">
        <v>2490</v>
      </c>
      <c r="G6917" s="5">
        <v>10901</v>
      </c>
      <c r="H6917" s="5">
        <v>4181</v>
      </c>
      <c r="I6917" s="5">
        <v>213</v>
      </c>
      <c r="J6917" s="5"/>
      <c r="K6917" s="5">
        <v>18</v>
      </c>
      <c r="L6917" s="5">
        <v>-28</v>
      </c>
      <c r="M6917" s="5">
        <v>-436</v>
      </c>
      <c r="N6917" s="5">
        <v>390</v>
      </c>
      <c r="O6917" s="5">
        <v>252010</v>
      </c>
      <c r="P6917" s="3"/>
      <c r="Q6917" s="3"/>
    </row>
    <row r="6918" spans="1:17" x14ac:dyDescent="0.2">
      <c r="A6918" s="2">
        <v>2012</v>
      </c>
      <c r="B6918" s="1" t="s">
        <v>903</v>
      </c>
      <c r="C6918" s="2" t="s">
        <v>904</v>
      </c>
      <c r="D6918" s="2">
        <v>1168</v>
      </c>
      <c r="E6918" s="2">
        <v>15396</v>
      </c>
      <c r="F6918" s="2">
        <v>2454</v>
      </c>
      <c r="G6918" s="2">
        <v>11029</v>
      </c>
      <c r="H6918" s="2">
        <v>4260</v>
      </c>
      <c r="I6918" s="2">
        <v>199</v>
      </c>
      <c r="J6918" s="2"/>
      <c r="K6918" s="2">
        <v>24</v>
      </c>
      <c r="L6918" s="2">
        <v>558</v>
      </c>
      <c r="M6918" s="2">
        <v>133</v>
      </c>
      <c r="N6918" s="2">
        <v>401</v>
      </c>
      <c r="O6918" s="2">
        <v>252010</v>
      </c>
      <c r="P6918" s="3"/>
      <c r="Q6918" s="3"/>
    </row>
    <row r="6919" spans="1:17" x14ac:dyDescent="0.2">
      <c r="A6919" s="5">
        <v>2013</v>
      </c>
      <c r="B6919" s="4" t="s">
        <v>903</v>
      </c>
      <c r="C6919" s="5" t="s">
        <v>904</v>
      </c>
      <c r="D6919" s="5">
        <v>1380</v>
      </c>
      <c r="E6919" s="5">
        <v>15544</v>
      </c>
      <c r="F6919" s="5">
        <v>2453</v>
      </c>
      <c r="G6919" s="5">
        <v>10510</v>
      </c>
      <c r="H6919" s="5">
        <v>4924</v>
      </c>
      <c r="I6919" s="5">
        <v>177</v>
      </c>
      <c r="J6919" s="5"/>
      <c r="K6919" s="5">
        <v>22</v>
      </c>
      <c r="L6919" s="5">
        <v>917</v>
      </c>
      <c r="M6919" s="5">
        <v>68</v>
      </c>
      <c r="N6919" s="5">
        <v>827</v>
      </c>
      <c r="O6919" s="5">
        <v>252010</v>
      </c>
      <c r="P6919" s="3"/>
      <c r="Q6919" s="3"/>
    </row>
    <row r="6920" spans="1:17" x14ac:dyDescent="0.2">
      <c r="A6920" s="2">
        <v>2014</v>
      </c>
      <c r="B6920" s="1" t="s">
        <v>903</v>
      </c>
      <c r="C6920" s="2" t="s">
        <v>904</v>
      </c>
      <c r="D6920" s="2">
        <v>1026</v>
      </c>
      <c r="E6920" s="2">
        <v>20002</v>
      </c>
      <c r="F6920" s="2">
        <v>3778</v>
      </c>
      <c r="G6920" s="2">
        <v>14206</v>
      </c>
      <c r="H6920" s="2">
        <v>4885</v>
      </c>
      <c r="I6920" s="2">
        <v>165</v>
      </c>
      <c r="J6920" s="2"/>
      <c r="K6920" s="2">
        <v>42</v>
      </c>
      <c r="L6920" s="2">
        <v>881</v>
      </c>
      <c r="M6920" s="2">
        <v>189</v>
      </c>
      <c r="N6920" s="2">
        <v>650</v>
      </c>
      <c r="O6920" s="2">
        <v>252010</v>
      </c>
      <c r="P6920" s="3"/>
      <c r="Q6920" s="3"/>
    </row>
    <row r="6921" spans="1:17" x14ac:dyDescent="0.2">
      <c r="A6921" s="5">
        <v>2015</v>
      </c>
      <c r="B6921" s="4" t="s">
        <v>903</v>
      </c>
      <c r="C6921" s="5" t="s">
        <v>904</v>
      </c>
      <c r="D6921" s="5">
        <v>820</v>
      </c>
      <c r="E6921" s="5">
        <v>19010</v>
      </c>
      <c r="F6921" s="5">
        <v>3978</v>
      </c>
      <c r="G6921" s="5">
        <v>13336</v>
      </c>
      <c r="H6921" s="5">
        <v>4743</v>
      </c>
      <c r="I6921" s="5">
        <v>165</v>
      </c>
      <c r="J6921" s="5"/>
      <c r="K6921" s="5">
        <v>39</v>
      </c>
      <c r="L6921" s="5">
        <v>1031</v>
      </c>
      <c r="M6921" s="5">
        <v>209</v>
      </c>
      <c r="N6921" s="5">
        <v>783</v>
      </c>
      <c r="O6921" s="5">
        <v>252010</v>
      </c>
      <c r="P6921" s="3"/>
      <c r="Q6921" s="3"/>
    </row>
    <row r="6922" spans="1:17" x14ac:dyDescent="0.2">
      <c r="A6922" s="2">
        <v>2016</v>
      </c>
      <c r="B6922" s="1" t="s">
        <v>903</v>
      </c>
      <c r="C6922" s="2" t="s">
        <v>904</v>
      </c>
      <c r="D6922" s="2">
        <v>1130</v>
      </c>
      <c r="E6922" s="2">
        <v>19153</v>
      </c>
      <c r="F6922" s="2">
        <v>4436</v>
      </c>
      <c r="G6922" s="2">
        <v>13425</v>
      </c>
      <c r="H6922" s="2">
        <v>4773</v>
      </c>
      <c r="I6922" s="2">
        <v>161</v>
      </c>
      <c r="J6922" s="2"/>
      <c r="K6922" s="2">
        <v>40</v>
      </c>
      <c r="L6922" s="2">
        <v>1114</v>
      </c>
      <c r="M6922" s="2">
        <v>186</v>
      </c>
      <c r="N6922" s="2">
        <v>888</v>
      </c>
      <c r="O6922" s="2">
        <v>252010</v>
      </c>
      <c r="P6922" s="3"/>
      <c r="Q6922" s="3"/>
    </row>
    <row r="6923" spans="1:17" x14ac:dyDescent="0.2">
      <c r="A6923" s="5">
        <v>2017</v>
      </c>
      <c r="B6923" s="4" t="s">
        <v>903</v>
      </c>
      <c r="C6923" s="5" t="s">
        <v>904</v>
      </c>
      <c r="D6923" s="5">
        <v>1244</v>
      </c>
      <c r="E6923" s="5">
        <v>20038</v>
      </c>
      <c r="F6923" s="5">
        <v>4768</v>
      </c>
      <c r="G6923" s="5">
        <v>14910</v>
      </c>
      <c r="H6923" s="5">
        <v>4198</v>
      </c>
      <c r="I6923" s="5">
        <v>162</v>
      </c>
      <c r="J6923" s="5"/>
      <c r="K6923" s="5">
        <v>-13</v>
      </c>
      <c r="L6923" s="5">
        <v>887</v>
      </c>
      <c r="M6923" s="5">
        <v>550</v>
      </c>
      <c r="N6923" s="5">
        <v>350</v>
      </c>
      <c r="O6923" s="5">
        <v>252010</v>
      </c>
      <c r="P6923" s="3"/>
      <c r="Q6923" s="3"/>
    </row>
    <row r="6924" spans="1:17" x14ac:dyDescent="0.2">
      <c r="A6924" s="2">
        <v>2018</v>
      </c>
      <c r="B6924" s="1" t="s">
        <v>903</v>
      </c>
      <c r="C6924" s="2" t="s">
        <v>904</v>
      </c>
      <c r="D6924" s="2">
        <v>1538</v>
      </c>
      <c r="E6924" s="2">
        <v>18347</v>
      </c>
      <c r="F6924" s="2">
        <v>4993</v>
      </c>
      <c r="G6924" s="2">
        <v>15142</v>
      </c>
      <c r="H6924" s="2">
        <v>2291</v>
      </c>
      <c r="I6924" s="2">
        <v>192</v>
      </c>
      <c r="J6924" s="2"/>
      <c r="K6924" s="2">
        <v>24</v>
      </c>
      <c r="L6924" s="2">
        <v>-21</v>
      </c>
      <c r="M6924" s="2">
        <v>138</v>
      </c>
      <c r="N6924" s="2">
        <v>-183</v>
      </c>
      <c r="O6924" s="2">
        <v>252010</v>
      </c>
      <c r="P6924" s="3"/>
      <c r="Q6924" s="3"/>
    </row>
    <row r="6925" spans="1:17" x14ac:dyDescent="0.2">
      <c r="A6925" s="5">
        <v>2019</v>
      </c>
      <c r="B6925" s="4" t="s">
        <v>903</v>
      </c>
      <c r="C6925" s="5" t="s">
        <v>904</v>
      </c>
      <c r="D6925" s="5">
        <v>1952</v>
      </c>
      <c r="E6925" s="5">
        <v>18881</v>
      </c>
      <c r="F6925" s="5">
        <v>5643</v>
      </c>
      <c r="G6925" s="5">
        <v>14763</v>
      </c>
      <c r="H6925" s="5">
        <v>3195</v>
      </c>
      <c r="I6925" s="5">
        <v>187</v>
      </c>
      <c r="J6925" s="5"/>
      <c r="K6925" s="5">
        <v>14</v>
      </c>
      <c r="L6925" s="5">
        <v>1552</v>
      </c>
      <c r="M6925" s="5">
        <v>354</v>
      </c>
      <c r="N6925" s="5">
        <v>1184</v>
      </c>
      <c r="O6925" s="5">
        <v>252010</v>
      </c>
      <c r="P6925" s="3"/>
      <c r="Q6925" s="3"/>
    </row>
    <row r="6926" spans="1:17" x14ac:dyDescent="0.2">
      <c r="A6926" s="2">
        <v>2004</v>
      </c>
      <c r="B6926" s="1" t="s">
        <v>905</v>
      </c>
      <c r="C6926" s="2" t="s">
        <v>906</v>
      </c>
      <c r="D6926" s="2">
        <v>1930</v>
      </c>
      <c r="E6926" s="2">
        <v>11653</v>
      </c>
      <c r="F6926" s="2">
        <v>450</v>
      </c>
      <c r="G6926" s="2">
        <v>10209</v>
      </c>
      <c r="H6926" s="2">
        <v>1424</v>
      </c>
      <c r="I6926" s="2">
        <v>22</v>
      </c>
      <c r="J6926" s="2"/>
      <c r="K6926" s="2">
        <v>7</v>
      </c>
      <c r="L6926" s="2">
        <v>642</v>
      </c>
      <c r="M6926" s="2">
        <v>208</v>
      </c>
      <c r="N6926" s="2">
        <v>427</v>
      </c>
      <c r="O6926" s="2">
        <v>403010</v>
      </c>
      <c r="P6926" s="3"/>
      <c r="Q6926" s="3"/>
    </row>
    <row r="6927" spans="1:17" x14ac:dyDescent="0.2">
      <c r="A6927" s="5">
        <v>2005</v>
      </c>
      <c r="B6927" s="4" t="s">
        <v>905</v>
      </c>
      <c r="C6927" s="5" t="s">
        <v>906</v>
      </c>
      <c r="D6927" s="5">
        <v>1821</v>
      </c>
      <c r="E6927" s="5">
        <v>12186</v>
      </c>
      <c r="F6927" s="5">
        <v>600</v>
      </c>
      <c r="G6927" s="5">
        <v>10913</v>
      </c>
      <c r="H6927" s="5">
        <v>1248</v>
      </c>
      <c r="I6927" s="5">
        <v>30</v>
      </c>
      <c r="J6927" s="5"/>
      <c r="K6927" s="5">
        <v>11</v>
      </c>
      <c r="L6927" s="5">
        <v>463</v>
      </c>
      <c r="M6927" s="5">
        <v>152</v>
      </c>
      <c r="N6927" s="5">
        <v>300</v>
      </c>
      <c r="O6927" s="5">
        <v>403010</v>
      </c>
      <c r="P6927" s="3"/>
      <c r="Q6927" s="3"/>
    </row>
    <row r="6928" spans="1:17" x14ac:dyDescent="0.2">
      <c r="A6928" s="2">
        <v>2006</v>
      </c>
      <c r="B6928" s="1" t="s">
        <v>905</v>
      </c>
      <c r="C6928" s="2" t="s">
        <v>906</v>
      </c>
      <c r="D6928" s="2">
        <v>2118</v>
      </c>
      <c r="E6928" s="2">
        <v>13378</v>
      </c>
      <c r="F6928" s="2">
        <v>800</v>
      </c>
      <c r="G6928" s="2">
        <v>11882</v>
      </c>
      <c r="H6928" s="2">
        <v>1454</v>
      </c>
      <c r="I6928" s="2">
        <v>38</v>
      </c>
      <c r="J6928" s="2"/>
      <c r="K6928" s="2">
        <v>18</v>
      </c>
      <c r="L6928" s="2">
        <v>530</v>
      </c>
      <c r="M6928" s="2">
        <v>63</v>
      </c>
      <c r="N6928" s="2">
        <v>449</v>
      </c>
      <c r="O6928" s="2">
        <v>403010</v>
      </c>
      <c r="P6928" s="3"/>
      <c r="Q6928" s="3"/>
    </row>
    <row r="6929" spans="1:17" x14ac:dyDescent="0.2">
      <c r="A6929" s="5">
        <v>2007</v>
      </c>
      <c r="B6929" s="4" t="s">
        <v>905</v>
      </c>
      <c r="C6929" s="5" t="s">
        <v>906</v>
      </c>
      <c r="D6929" s="5">
        <v>1760</v>
      </c>
      <c r="E6929" s="5">
        <v>12948</v>
      </c>
      <c r="F6929" s="5">
        <v>1250</v>
      </c>
      <c r="G6929" s="5">
        <v>11553</v>
      </c>
      <c r="H6929" s="5">
        <v>1347</v>
      </c>
      <c r="I6929" s="5">
        <v>66</v>
      </c>
      <c r="J6929" s="5"/>
      <c r="K6929" s="5">
        <v>17</v>
      </c>
      <c r="L6929" s="5">
        <v>570</v>
      </c>
      <c r="M6929" s="5">
        <v>144</v>
      </c>
      <c r="N6929" s="5">
        <v>409</v>
      </c>
      <c r="O6929" s="5">
        <v>403010</v>
      </c>
      <c r="P6929" s="3"/>
      <c r="Q6929" s="3"/>
    </row>
    <row r="6930" spans="1:17" x14ac:dyDescent="0.2">
      <c r="A6930" s="2">
        <v>2008</v>
      </c>
      <c r="B6930" s="1" t="s">
        <v>905</v>
      </c>
      <c r="C6930" s="2" t="s">
        <v>906</v>
      </c>
      <c r="D6930" s="2">
        <v>2050</v>
      </c>
      <c r="E6930" s="2">
        <v>16402</v>
      </c>
      <c r="F6930" s="2">
        <v>1900</v>
      </c>
      <c r="G6930" s="2">
        <v>14507</v>
      </c>
      <c r="H6930" s="2">
        <v>1845</v>
      </c>
      <c r="I6930" s="2">
        <v>105</v>
      </c>
      <c r="J6930" s="2"/>
      <c r="K6930" s="2">
        <v>21</v>
      </c>
      <c r="L6930" s="2">
        <v>421</v>
      </c>
      <c r="M6930" s="2">
        <v>97</v>
      </c>
      <c r="N6930" s="2">
        <v>303</v>
      </c>
      <c r="O6930" s="2">
        <v>403010</v>
      </c>
      <c r="P6930" s="3"/>
      <c r="Q6930" s="3"/>
    </row>
    <row r="6931" spans="1:17" x14ac:dyDescent="0.2">
      <c r="A6931" s="5">
        <v>2009</v>
      </c>
      <c r="B6931" s="4" t="s">
        <v>905</v>
      </c>
      <c r="C6931" s="5" t="s">
        <v>906</v>
      </c>
      <c r="D6931" s="5">
        <v>1874</v>
      </c>
      <c r="E6931" s="5">
        <v>15623</v>
      </c>
      <c r="F6931" s="5">
        <v>2365</v>
      </c>
      <c r="G6931" s="5">
        <v>13394</v>
      </c>
      <c r="H6931" s="5">
        <v>2180</v>
      </c>
      <c r="I6931" s="5">
        <v>169</v>
      </c>
      <c r="J6931" s="5"/>
      <c r="K6931" s="5">
        <v>21</v>
      </c>
      <c r="L6931" s="5">
        <v>553</v>
      </c>
      <c r="M6931" s="5">
        <v>96</v>
      </c>
      <c r="N6931" s="5">
        <v>438</v>
      </c>
      <c r="O6931" s="5">
        <v>403010</v>
      </c>
      <c r="P6931" s="3"/>
      <c r="Q6931" s="3"/>
    </row>
    <row r="6932" spans="1:17" x14ac:dyDescent="0.2">
      <c r="A6932" s="2">
        <v>2010</v>
      </c>
      <c r="B6932" s="1" t="s">
        <v>905</v>
      </c>
      <c r="C6932" s="2" t="s">
        <v>906</v>
      </c>
      <c r="D6932" s="2">
        <v>2080</v>
      </c>
      <c r="E6932" s="2">
        <v>15847</v>
      </c>
      <c r="F6932" s="2">
        <v>2290</v>
      </c>
      <c r="G6932" s="2">
        <v>13239</v>
      </c>
      <c r="H6932" s="2">
        <v>2577</v>
      </c>
      <c r="I6932" s="2">
        <v>166</v>
      </c>
      <c r="J6932" s="2"/>
      <c r="K6932" s="2">
        <v>15</v>
      </c>
      <c r="L6932" s="2">
        <v>610</v>
      </c>
      <c r="M6932" s="2">
        <v>140</v>
      </c>
      <c r="N6932" s="2">
        <v>455</v>
      </c>
      <c r="O6932" s="2">
        <v>403010</v>
      </c>
      <c r="P6932" s="3"/>
      <c r="Q6932" s="3"/>
    </row>
    <row r="6933" spans="1:17" x14ac:dyDescent="0.2">
      <c r="A6933" s="5">
        <v>2011</v>
      </c>
      <c r="B6933" s="4" t="s">
        <v>905</v>
      </c>
      <c r="C6933" s="5" t="s">
        <v>906</v>
      </c>
      <c r="D6933" s="5">
        <v>2124</v>
      </c>
      <c r="E6933" s="5">
        <v>15728</v>
      </c>
      <c r="F6933" s="5">
        <v>2395</v>
      </c>
      <c r="G6933" s="5">
        <v>13211</v>
      </c>
      <c r="H6933" s="5">
        <v>2486</v>
      </c>
      <c r="I6933" s="5">
        <v>146</v>
      </c>
      <c r="J6933" s="5"/>
      <c r="K6933" s="5">
        <v>16</v>
      </c>
      <c r="L6933" s="5">
        <v>251</v>
      </c>
      <c r="M6933" s="5">
        <v>32</v>
      </c>
      <c r="N6933" s="5">
        <v>204</v>
      </c>
      <c r="O6933" s="5">
        <v>403010</v>
      </c>
      <c r="P6933" s="3"/>
      <c r="Q6933" s="3"/>
    </row>
    <row r="6934" spans="1:17" x14ac:dyDescent="0.2">
      <c r="A6934" s="2">
        <v>2012</v>
      </c>
      <c r="B6934" s="1" t="s">
        <v>905</v>
      </c>
      <c r="C6934" s="2" t="s">
        <v>906</v>
      </c>
      <c r="D6934" s="2">
        <v>2296</v>
      </c>
      <c r="E6934" s="2">
        <v>15112</v>
      </c>
      <c r="F6934" s="2">
        <v>2381</v>
      </c>
      <c r="G6934" s="2">
        <v>13387</v>
      </c>
      <c r="H6934" s="2">
        <v>1699</v>
      </c>
      <c r="I6934" s="2">
        <v>128</v>
      </c>
      <c r="J6934" s="2"/>
      <c r="K6934" s="2">
        <v>13</v>
      </c>
      <c r="L6934" s="2">
        <v>-332</v>
      </c>
      <c r="M6934" s="2">
        <v>101</v>
      </c>
      <c r="N6934" s="2">
        <v>-446</v>
      </c>
      <c r="O6934" s="2">
        <v>403010</v>
      </c>
      <c r="P6934" s="3"/>
      <c r="Q6934" s="3"/>
    </row>
    <row r="6935" spans="1:17" x14ac:dyDescent="0.2">
      <c r="A6935" s="5">
        <v>2013</v>
      </c>
      <c r="B6935" s="4" t="s">
        <v>905</v>
      </c>
      <c r="C6935" s="5" t="s">
        <v>906</v>
      </c>
      <c r="D6935" s="5">
        <v>2458</v>
      </c>
      <c r="E6935" s="5">
        <v>14800</v>
      </c>
      <c r="F6935" s="5">
        <v>2326</v>
      </c>
      <c r="G6935" s="5">
        <v>12557</v>
      </c>
      <c r="H6935" s="5">
        <v>2215</v>
      </c>
      <c r="I6935" s="5">
        <v>126</v>
      </c>
      <c r="J6935" s="5"/>
      <c r="K6935" s="5">
        <v>12</v>
      </c>
      <c r="L6935" s="5">
        <v>499</v>
      </c>
      <c r="M6935" s="5">
        <v>122</v>
      </c>
      <c r="N6935" s="5">
        <v>365</v>
      </c>
      <c r="O6935" s="5">
        <v>403010</v>
      </c>
      <c r="P6935" s="3"/>
      <c r="Q6935" s="3"/>
    </row>
    <row r="6936" spans="1:17" x14ac:dyDescent="0.2">
      <c r="A6936" s="2">
        <v>2014</v>
      </c>
      <c r="B6936" s="1" t="s">
        <v>905</v>
      </c>
      <c r="C6936" s="2" t="s">
        <v>906</v>
      </c>
      <c r="D6936" s="2">
        <v>2523</v>
      </c>
      <c r="E6936" s="2">
        <v>15435</v>
      </c>
      <c r="F6936" s="2">
        <v>2309</v>
      </c>
      <c r="G6936" s="2">
        <v>13369</v>
      </c>
      <c r="H6936" s="2">
        <v>1985</v>
      </c>
      <c r="I6936" s="2">
        <v>135</v>
      </c>
      <c r="J6936" s="2"/>
      <c r="K6936" s="2">
        <v>11</v>
      </c>
      <c r="L6936" s="2">
        <v>532</v>
      </c>
      <c r="M6936" s="2">
        <v>159</v>
      </c>
      <c r="N6936" s="2">
        <v>362</v>
      </c>
      <c r="O6936" s="2">
        <v>403010</v>
      </c>
      <c r="P6936" s="3"/>
      <c r="Q6936" s="3"/>
    </row>
    <row r="6937" spans="1:17" x14ac:dyDescent="0.2">
      <c r="A6937" s="5">
        <v>2015</v>
      </c>
      <c r="B6937" s="4" t="s">
        <v>905</v>
      </c>
      <c r="C6937" s="5" t="s">
        <v>906</v>
      </c>
      <c r="D6937" s="5">
        <v>2832</v>
      </c>
      <c r="E6937" s="5">
        <v>18839</v>
      </c>
      <c r="F6937" s="5">
        <v>2600</v>
      </c>
      <c r="G6937" s="5">
        <v>16426</v>
      </c>
      <c r="H6937" s="5">
        <v>2229</v>
      </c>
      <c r="I6937" s="5">
        <v>142</v>
      </c>
      <c r="J6937" s="5"/>
      <c r="K6937" s="5">
        <v>11</v>
      </c>
      <c r="L6937" s="5">
        <v>351</v>
      </c>
      <c r="M6937" s="5">
        <v>-33</v>
      </c>
      <c r="N6937" s="5">
        <v>373</v>
      </c>
      <c r="O6937" s="5">
        <v>403010</v>
      </c>
      <c r="P6937" s="3"/>
      <c r="Q6937" s="3"/>
    </row>
    <row r="6938" spans="1:17" x14ac:dyDescent="0.2">
      <c r="A6938" s="2">
        <v>2016</v>
      </c>
      <c r="B6938" s="1" t="s">
        <v>905</v>
      </c>
      <c r="C6938" s="2" t="s">
        <v>906</v>
      </c>
      <c r="D6938" s="2">
        <v>3370</v>
      </c>
      <c r="E6938" s="2">
        <v>30253</v>
      </c>
      <c r="F6938" s="2">
        <v>3858</v>
      </c>
      <c r="G6938" s="2">
        <v>20019</v>
      </c>
      <c r="H6938" s="2">
        <v>10065</v>
      </c>
      <c r="I6938" s="2">
        <v>184</v>
      </c>
      <c r="J6938" s="2"/>
      <c r="K6938" s="2">
        <v>18</v>
      </c>
      <c r="L6938" s="2">
        <v>342</v>
      </c>
      <c r="M6938" s="2">
        <v>-96</v>
      </c>
      <c r="N6938" s="2">
        <v>420</v>
      </c>
      <c r="O6938" s="2">
        <v>403010</v>
      </c>
      <c r="P6938" s="3"/>
      <c r="Q6938" s="3"/>
    </row>
    <row r="6939" spans="1:17" x14ac:dyDescent="0.2">
      <c r="A6939" s="5">
        <v>2017</v>
      </c>
      <c r="B6939" s="4" t="s">
        <v>905</v>
      </c>
      <c r="C6939" s="5" t="s">
        <v>906</v>
      </c>
      <c r="D6939" s="5">
        <v>4330</v>
      </c>
      <c r="E6939" s="5">
        <v>32458</v>
      </c>
      <c r="F6939" s="5">
        <v>4535</v>
      </c>
      <c r="G6939" s="5">
        <v>22181</v>
      </c>
      <c r="H6939" s="5">
        <v>10126</v>
      </c>
      <c r="I6939" s="5">
        <v>188</v>
      </c>
      <c r="J6939" s="5"/>
      <c r="K6939" s="5">
        <v>24</v>
      </c>
      <c r="L6939" s="5">
        <v>492</v>
      </c>
      <c r="M6939" s="5">
        <v>-100</v>
      </c>
      <c r="N6939" s="5">
        <v>568</v>
      </c>
      <c r="O6939" s="5">
        <v>403010</v>
      </c>
      <c r="P6939" s="3"/>
      <c r="Q6939" s="3"/>
    </row>
    <row r="6940" spans="1:17" x14ac:dyDescent="0.2">
      <c r="A6940" s="2">
        <v>2018</v>
      </c>
      <c r="B6940" s="1" t="s">
        <v>905</v>
      </c>
      <c r="C6940" s="2" t="s">
        <v>906</v>
      </c>
      <c r="D6940" s="2">
        <v>4333</v>
      </c>
      <c r="E6940" s="2">
        <v>32385</v>
      </c>
      <c r="F6940" s="2">
        <v>4575</v>
      </c>
      <c r="G6940" s="2">
        <v>22388</v>
      </c>
      <c r="H6940" s="2">
        <v>9852</v>
      </c>
      <c r="I6940" s="2">
        <v>208</v>
      </c>
      <c r="J6940" s="2"/>
      <c r="K6940" s="2">
        <v>20</v>
      </c>
      <c r="L6940" s="2">
        <v>851</v>
      </c>
      <c r="M6940" s="2">
        <v>136</v>
      </c>
      <c r="N6940" s="2">
        <v>695</v>
      </c>
      <c r="O6940" s="2">
        <v>403010</v>
      </c>
      <c r="P6940" s="3"/>
      <c r="Q6940" s="3"/>
    </row>
    <row r="6941" spans="1:17" x14ac:dyDescent="0.2">
      <c r="A6941" s="5">
        <v>2019</v>
      </c>
      <c r="B6941" s="4" t="s">
        <v>905</v>
      </c>
      <c r="C6941" s="5" t="s">
        <v>906</v>
      </c>
      <c r="D6941" s="5">
        <v>4295</v>
      </c>
      <c r="E6941" s="5">
        <v>35426</v>
      </c>
      <c r="F6941" s="5">
        <v>6478</v>
      </c>
      <c r="G6941" s="5">
        <v>25057</v>
      </c>
      <c r="H6941" s="5">
        <v>10249</v>
      </c>
      <c r="I6941" s="5">
        <v>234</v>
      </c>
      <c r="J6941" s="5"/>
      <c r="K6941" s="5">
        <v>29</v>
      </c>
      <c r="L6941" s="5">
        <v>1322</v>
      </c>
      <c r="M6941" s="5">
        <v>249</v>
      </c>
      <c r="N6941" s="5">
        <v>1044</v>
      </c>
      <c r="O6941" s="5">
        <v>403010</v>
      </c>
      <c r="P6941" s="3"/>
      <c r="Q6941" s="3"/>
    </row>
    <row r="6942" spans="1:17" x14ac:dyDescent="0.2">
      <c r="A6942" s="2">
        <v>2004</v>
      </c>
      <c r="B6942" s="1" t="s">
        <v>907</v>
      </c>
      <c r="C6942" s="2" t="s">
        <v>908</v>
      </c>
      <c r="D6942" s="2">
        <v>443</v>
      </c>
      <c r="E6942" s="2">
        <v>20905</v>
      </c>
      <c r="F6942" s="2">
        <v>8566</v>
      </c>
      <c r="G6942" s="2">
        <v>14652</v>
      </c>
      <c r="H6942" s="2">
        <v>5971</v>
      </c>
      <c r="I6942" s="2">
        <v>477</v>
      </c>
      <c r="J6942" s="2">
        <v>70</v>
      </c>
      <c r="K6942" s="2">
        <v>36</v>
      </c>
      <c r="L6942" s="2">
        <v>1214</v>
      </c>
      <c r="M6942" s="2">
        <v>247</v>
      </c>
      <c r="N6942" s="2">
        <v>939</v>
      </c>
      <c r="O6942" s="2">
        <v>202010</v>
      </c>
      <c r="P6942" s="3"/>
      <c r="Q6942" s="3"/>
    </row>
    <row r="6943" spans="1:17" x14ac:dyDescent="0.2">
      <c r="A6943" s="5">
        <v>2005</v>
      </c>
      <c r="B6943" s="4" t="s">
        <v>907</v>
      </c>
      <c r="C6943" s="5" t="s">
        <v>908</v>
      </c>
      <c r="D6943" s="5">
        <v>666</v>
      </c>
      <c r="E6943" s="5">
        <v>21135</v>
      </c>
      <c r="F6943" s="5">
        <v>8687</v>
      </c>
      <c r="G6943" s="5">
        <v>14733</v>
      </c>
      <c r="H6943" s="5">
        <v>6121</v>
      </c>
      <c r="I6943" s="5">
        <v>505</v>
      </c>
      <c r="J6943" s="5">
        <v>31</v>
      </c>
      <c r="K6943" s="5">
        <v>48</v>
      </c>
      <c r="L6943" s="5">
        <v>1140</v>
      </c>
      <c r="M6943" s="5">
        <v>-90</v>
      </c>
      <c r="N6943" s="5">
        <v>1182</v>
      </c>
      <c r="O6943" s="5">
        <v>202010</v>
      </c>
      <c r="P6943" s="3"/>
      <c r="Q6943" s="3"/>
    </row>
    <row r="6944" spans="1:17" x14ac:dyDescent="0.2">
      <c r="A6944" s="2">
        <v>2006</v>
      </c>
      <c r="B6944" s="1" t="s">
        <v>907</v>
      </c>
      <c r="C6944" s="2" t="s">
        <v>908</v>
      </c>
      <c r="D6944" s="2">
        <v>614</v>
      </c>
      <c r="E6944" s="2">
        <v>20600</v>
      </c>
      <c r="F6944" s="2">
        <v>8317</v>
      </c>
      <c r="G6944" s="2">
        <v>14103</v>
      </c>
      <c r="H6944" s="2">
        <v>6222</v>
      </c>
      <c r="I6944" s="2">
        <v>563</v>
      </c>
      <c r="J6944" s="2">
        <v>69</v>
      </c>
      <c r="K6944" s="2">
        <v>44</v>
      </c>
      <c r="L6944" s="2">
        <v>1518</v>
      </c>
      <c r="M6944" s="2">
        <v>325</v>
      </c>
      <c r="N6944" s="2">
        <v>1149</v>
      </c>
      <c r="O6944" s="2">
        <v>202010</v>
      </c>
      <c r="P6944" s="3"/>
      <c r="Q6944" s="3"/>
    </row>
    <row r="6945" spans="1:17" x14ac:dyDescent="0.2">
      <c r="A6945" s="5">
        <v>2007</v>
      </c>
      <c r="B6945" s="4" t="s">
        <v>907</v>
      </c>
      <c r="C6945" s="5" t="s">
        <v>908</v>
      </c>
      <c r="D6945" s="5">
        <v>348</v>
      </c>
      <c r="E6945" s="5">
        <v>20175</v>
      </c>
      <c r="F6945" s="5">
        <v>8337</v>
      </c>
      <c r="G6945" s="5">
        <v>14073</v>
      </c>
      <c r="H6945" s="5">
        <v>5792</v>
      </c>
      <c r="I6945" s="5">
        <v>540</v>
      </c>
      <c r="J6945" s="5">
        <v>47</v>
      </c>
      <c r="K6945" s="5">
        <v>46</v>
      </c>
      <c r="L6945" s="5">
        <v>1749</v>
      </c>
      <c r="M6945" s="5">
        <v>540</v>
      </c>
      <c r="N6945" s="5">
        <v>1163</v>
      </c>
      <c r="O6945" s="5">
        <v>202010</v>
      </c>
      <c r="P6945" s="3"/>
      <c r="Q6945" s="3"/>
    </row>
    <row r="6946" spans="1:17" x14ac:dyDescent="0.2">
      <c r="A6946" s="2">
        <v>2008</v>
      </c>
      <c r="B6946" s="1" t="s">
        <v>907</v>
      </c>
      <c r="C6946" s="2" t="s">
        <v>908</v>
      </c>
      <c r="D6946" s="2">
        <v>480</v>
      </c>
      <c r="E6946" s="2">
        <v>20227</v>
      </c>
      <c r="F6946" s="2">
        <v>8326</v>
      </c>
      <c r="G6946" s="2">
        <v>14042</v>
      </c>
      <c r="H6946" s="2">
        <v>5902</v>
      </c>
      <c r="I6946" s="2">
        <v>472</v>
      </c>
      <c r="J6946" s="2">
        <v>19</v>
      </c>
      <c r="K6946" s="2">
        <v>41</v>
      </c>
      <c r="L6946" s="2">
        <v>1797</v>
      </c>
      <c r="M6946" s="2">
        <v>669</v>
      </c>
      <c r="N6946" s="2">
        <v>1087</v>
      </c>
      <c r="O6946" s="2">
        <v>202010</v>
      </c>
      <c r="P6946" s="3"/>
      <c r="Q6946" s="3"/>
    </row>
    <row r="6947" spans="1:17" x14ac:dyDescent="0.2">
      <c r="A6947" s="5">
        <v>2009</v>
      </c>
      <c r="B6947" s="4" t="s">
        <v>907</v>
      </c>
      <c r="C6947" s="5" t="s">
        <v>908</v>
      </c>
      <c r="D6947" s="5">
        <v>1140</v>
      </c>
      <c r="E6947" s="5">
        <v>21154</v>
      </c>
      <c r="F6947" s="5">
        <v>8873</v>
      </c>
      <c r="G6947" s="5">
        <v>14563</v>
      </c>
      <c r="H6947" s="5">
        <v>6285</v>
      </c>
      <c r="I6947" s="5">
        <v>443</v>
      </c>
      <c r="J6947" s="5">
        <v>13</v>
      </c>
      <c r="K6947" s="5">
        <v>66</v>
      </c>
      <c r="L6947" s="5">
        <v>1473</v>
      </c>
      <c r="M6947" s="5">
        <v>413</v>
      </c>
      <c r="N6947" s="5">
        <v>994</v>
      </c>
      <c r="O6947" s="5">
        <v>202010</v>
      </c>
      <c r="P6947" s="3"/>
      <c r="Q6947" s="3"/>
    </row>
    <row r="6948" spans="1:17" x14ac:dyDescent="0.2">
      <c r="A6948" s="2">
        <v>2010</v>
      </c>
      <c r="B6948" s="1" t="s">
        <v>907</v>
      </c>
      <c r="C6948" s="2" t="s">
        <v>908</v>
      </c>
      <c r="D6948" s="2">
        <v>539</v>
      </c>
      <c r="E6948" s="2">
        <v>21476</v>
      </c>
      <c r="F6948" s="2">
        <v>8907</v>
      </c>
      <c r="G6948" s="2">
        <v>14885</v>
      </c>
      <c r="H6948" s="2">
        <v>6260</v>
      </c>
      <c r="I6948" s="2">
        <v>490</v>
      </c>
      <c r="J6948" s="2">
        <v>4</v>
      </c>
      <c r="K6948" s="2">
        <v>49</v>
      </c>
      <c r="L6948" s="2">
        <v>1631</v>
      </c>
      <c r="M6948" s="2">
        <v>629</v>
      </c>
      <c r="N6948" s="2">
        <v>953</v>
      </c>
      <c r="O6948" s="2">
        <v>202010</v>
      </c>
      <c r="P6948" s="3"/>
      <c r="Q6948" s="3"/>
    </row>
    <row r="6949" spans="1:17" x14ac:dyDescent="0.2">
      <c r="A6949" s="5">
        <v>2011</v>
      </c>
      <c r="B6949" s="4" t="s">
        <v>907</v>
      </c>
      <c r="C6949" s="5" t="s">
        <v>908</v>
      </c>
      <c r="D6949" s="5">
        <v>258</v>
      </c>
      <c r="E6949" s="5">
        <v>22569</v>
      </c>
      <c r="F6949" s="5">
        <v>9756</v>
      </c>
      <c r="G6949" s="5">
        <v>16179</v>
      </c>
      <c r="H6949" s="5">
        <v>6070</v>
      </c>
      <c r="I6949" s="5">
        <v>503</v>
      </c>
      <c r="J6949" s="5">
        <v>8</v>
      </c>
      <c r="K6949" s="5">
        <v>48</v>
      </c>
      <c r="L6949" s="5">
        <v>1520</v>
      </c>
      <c r="M6949" s="5">
        <v>511</v>
      </c>
      <c r="N6949" s="5">
        <v>961</v>
      </c>
      <c r="O6949" s="5">
        <v>202010</v>
      </c>
      <c r="P6949" s="3"/>
      <c r="Q6949" s="3"/>
    </row>
    <row r="6950" spans="1:17" x14ac:dyDescent="0.2">
      <c r="A6950" s="2">
        <v>2012</v>
      </c>
      <c r="B6950" s="1" t="s">
        <v>907</v>
      </c>
      <c r="C6950" s="2" t="s">
        <v>908</v>
      </c>
      <c r="D6950" s="2">
        <v>194</v>
      </c>
      <c r="E6950" s="2">
        <v>23097</v>
      </c>
      <c r="F6950" s="2">
        <v>9916</v>
      </c>
      <c r="G6950" s="2">
        <v>16422</v>
      </c>
      <c r="H6950" s="2">
        <v>6354</v>
      </c>
      <c r="I6950" s="2">
        <v>509</v>
      </c>
      <c r="J6950" s="2">
        <v>4</v>
      </c>
      <c r="K6950" s="2">
        <v>43</v>
      </c>
      <c r="L6950" s="2">
        <v>1303</v>
      </c>
      <c r="M6950" s="2">
        <v>443</v>
      </c>
      <c r="N6950" s="2">
        <v>817</v>
      </c>
      <c r="O6950" s="2">
        <v>202010</v>
      </c>
      <c r="P6950" s="3"/>
      <c r="Q6950" s="3"/>
    </row>
    <row r="6951" spans="1:17" x14ac:dyDescent="0.2">
      <c r="A6951" s="5">
        <v>2013</v>
      </c>
      <c r="B6951" s="4" t="s">
        <v>907</v>
      </c>
      <c r="C6951" s="5" t="s">
        <v>908</v>
      </c>
      <c r="D6951" s="5">
        <v>58</v>
      </c>
      <c r="E6951" s="5">
        <v>22603</v>
      </c>
      <c r="F6951" s="5">
        <v>10226</v>
      </c>
      <c r="G6951" s="5">
        <v>16601</v>
      </c>
      <c r="H6951" s="5">
        <v>5707</v>
      </c>
      <c r="I6951" s="5">
        <v>500</v>
      </c>
      <c r="J6951" s="5">
        <v>4</v>
      </c>
      <c r="K6951" s="5">
        <v>32</v>
      </c>
      <c r="L6951" s="5">
        <v>494</v>
      </c>
      <c r="M6951" s="5">
        <v>364</v>
      </c>
      <c r="N6951" s="5">
        <v>98</v>
      </c>
      <c r="O6951" s="5">
        <v>202010</v>
      </c>
      <c r="P6951" s="3"/>
      <c r="Q6951" s="3"/>
    </row>
    <row r="6952" spans="1:17" x14ac:dyDescent="0.2">
      <c r="A6952" s="2">
        <v>2014</v>
      </c>
      <c r="B6952" s="1" t="s">
        <v>907</v>
      </c>
      <c r="C6952" s="2" t="s">
        <v>908</v>
      </c>
      <c r="D6952" s="2">
        <v>1307</v>
      </c>
      <c r="E6952" s="2">
        <v>21412</v>
      </c>
      <c r="F6952" s="2">
        <v>9435</v>
      </c>
      <c r="G6952" s="2">
        <v>15523</v>
      </c>
      <c r="H6952" s="2">
        <v>5866</v>
      </c>
      <c r="I6952" s="2">
        <v>487</v>
      </c>
      <c r="J6952" s="2">
        <v>5</v>
      </c>
      <c r="K6952" s="2">
        <v>40</v>
      </c>
      <c r="L6952" s="2">
        <v>1751</v>
      </c>
      <c r="M6952" s="2">
        <v>413</v>
      </c>
      <c r="N6952" s="2">
        <v>1298</v>
      </c>
      <c r="O6952" s="2">
        <v>202010</v>
      </c>
      <c r="P6952" s="3"/>
      <c r="Q6952" s="3"/>
    </row>
    <row r="6953" spans="1:17" x14ac:dyDescent="0.2">
      <c r="A6953" s="5">
        <v>2015</v>
      </c>
      <c r="B6953" s="4" t="s">
        <v>907</v>
      </c>
      <c r="C6953" s="5" t="s">
        <v>908</v>
      </c>
      <c r="D6953" s="5">
        <v>39</v>
      </c>
      <c r="E6953" s="5">
        <v>20419</v>
      </c>
      <c r="F6953" s="5">
        <v>8981</v>
      </c>
      <c r="G6953" s="5">
        <v>15052</v>
      </c>
      <c r="H6953" s="5">
        <v>5345</v>
      </c>
      <c r="I6953" s="5">
        <v>407</v>
      </c>
      <c r="J6953" s="5">
        <v>6</v>
      </c>
      <c r="K6953" s="5">
        <v>-1</v>
      </c>
      <c r="L6953" s="5">
        <v>1060</v>
      </c>
      <c r="M6953" s="5">
        <v>308</v>
      </c>
      <c r="N6953" s="5">
        <v>753</v>
      </c>
      <c r="O6953" s="5">
        <v>202010</v>
      </c>
      <c r="P6953" s="3"/>
      <c r="Q6953" s="3"/>
    </row>
    <row r="6954" spans="1:17" x14ac:dyDescent="0.2">
      <c r="A6954" s="2">
        <v>2016</v>
      </c>
      <c r="B6954" s="1" t="s">
        <v>907</v>
      </c>
      <c r="C6954" s="2" t="s">
        <v>908</v>
      </c>
      <c r="D6954" s="2">
        <v>32</v>
      </c>
      <c r="E6954" s="2">
        <v>20859</v>
      </c>
      <c r="F6954" s="2">
        <v>9310</v>
      </c>
      <c r="G6954" s="2">
        <v>15539</v>
      </c>
      <c r="H6954" s="2">
        <v>5297</v>
      </c>
      <c r="I6954" s="2">
        <v>394</v>
      </c>
      <c r="J6954" s="2">
        <v>9</v>
      </c>
      <c r="K6954" s="2">
        <v>-2</v>
      </c>
      <c r="L6954" s="2">
        <v>1822</v>
      </c>
      <c r="M6954" s="2">
        <v>642</v>
      </c>
      <c r="N6954" s="2">
        <v>1182</v>
      </c>
      <c r="O6954" s="2">
        <v>202010</v>
      </c>
      <c r="P6954" s="3"/>
      <c r="Q6954" s="3"/>
    </row>
    <row r="6955" spans="1:17" x14ac:dyDescent="0.2">
      <c r="A6955" s="5">
        <v>2017</v>
      </c>
      <c r="B6955" s="4" t="s">
        <v>907</v>
      </c>
      <c r="C6955" s="5" t="s">
        <v>908</v>
      </c>
      <c r="D6955" s="5">
        <v>22</v>
      </c>
      <c r="E6955" s="5">
        <v>21829</v>
      </c>
      <c r="F6955" s="5">
        <v>8976</v>
      </c>
      <c r="G6955" s="5">
        <v>15787</v>
      </c>
      <c r="H6955" s="5">
        <v>6019</v>
      </c>
      <c r="I6955" s="5">
        <v>383</v>
      </c>
      <c r="J6955" s="5">
        <v>5</v>
      </c>
      <c r="K6955" s="5">
        <v>0</v>
      </c>
      <c r="L6955" s="5">
        <v>2191</v>
      </c>
      <c r="M6955" s="5">
        <v>242</v>
      </c>
      <c r="N6955" s="5">
        <v>1949</v>
      </c>
      <c r="O6955" s="5">
        <v>202010</v>
      </c>
      <c r="P6955" s="3"/>
      <c r="Q6955" s="3"/>
    </row>
    <row r="6956" spans="1:17" x14ac:dyDescent="0.2">
      <c r="A6956" s="2">
        <v>2018</v>
      </c>
      <c r="B6956" s="1" t="s">
        <v>907</v>
      </c>
      <c r="C6956" s="2" t="s">
        <v>908</v>
      </c>
      <c r="D6956" s="2">
        <v>110</v>
      </c>
      <c r="E6956" s="2">
        <v>22650</v>
      </c>
      <c r="F6956" s="2">
        <v>9766</v>
      </c>
      <c r="G6956" s="2">
        <v>16374</v>
      </c>
      <c r="H6956" s="2">
        <v>6275</v>
      </c>
      <c r="I6956" s="2">
        <v>400</v>
      </c>
      <c r="J6956" s="2">
        <v>10</v>
      </c>
      <c r="K6956" s="2">
        <v>-2</v>
      </c>
      <c r="L6956" s="2">
        <v>2376</v>
      </c>
      <c r="M6956" s="2">
        <v>453</v>
      </c>
      <c r="N6956" s="2">
        <v>1925</v>
      </c>
      <c r="O6956" s="2">
        <v>202010</v>
      </c>
      <c r="P6956" s="3"/>
      <c r="Q6956" s="3"/>
    </row>
    <row r="6957" spans="1:17" x14ac:dyDescent="0.2">
      <c r="A6957" s="5">
        <v>2019</v>
      </c>
      <c r="B6957" s="4" t="s">
        <v>907</v>
      </c>
      <c r="C6957" s="5" t="s">
        <v>908</v>
      </c>
      <c r="D6957" s="5">
        <v>3576</v>
      </c>
      <c r="E6957" s="5">
        <v>27743</v>
      </c>
      <c r="F6957" s="5">
        <v>13943</v>
      </c>
      <c r="G6957" s="5">
        <v>20673</v>
      </c>
      <c r="H6957" s="5">
        <v>7068</v>
      </c>
      <c r="I6957" s="5">
        <v>485</v>
      </c>
      <c r="J6957" s="5">
        <v>53</v>
      </c>
      <c r="K6957" s="5">
        <v>1</v>
      </c>
      <c r="L6957" s="5">
        <v>2105</v>
      </c>
      <c r="M6957" s="5">
        <v>434</v>
      </c>
      <c r="N6957" s="5">
        <v>1670</v>
      </c>
      <c r="O6957" s="5">
        <v>202010</v>
      </c>
      <c r="P6957" s="3"/>
      <c r="Q6957" s="3"/>
    </row>
    <row r="6958" spans="1:17" x14ac:dyDescent="0.2">
      <c r="A6958" s="2">
        <v>2004</v>
      </c>
      <c r="B6958" s="1" t="s">
        <v>909</v>
      </c>
      <c r="C6958" s="2" t="s">
        <v>910</v>
      </c>
      <c r="D6958" s="2">
        <v>1007.4</v>
      </c>
      <c r="E6958" s="2">
        <v>23993</v>
      </c>
      <c r="F6958" s="2">
        <v>7962</v>
      </c>
      <c r="G6958" s="2">
        <v>18937.400000000001</v>
      </c>
      <c r="H6958" s="2">
        <v>4955.8999999999996</v>
      </c>
      <c r="I6958" s="2">
        <v>834.4</v>
      </c>
      <c r="J6958" s="2"/>
      <c r="K6958" s="2">
        <v>21.4</v>
      </c>
      <c r="L6958" s="2">
        <v>245.9</v>
      </c>
      <c r="M6958" s="2">
        <v>131.30000000000001</v>
      </c>
      <c r="N6958" s="2">
        <v>163.69999999999999</v>
      </c>
      <c r="O6958" s="2">
        <v>101020</v>
      </c>
      <c r="P6958" s="3"/>
      <c r="Q6958" s="3"/>
    </row>
    <row r="6959" spans="1:17" x14ac:dyDescent="0.2">
      <c r="A6959" s="5">
        <v>2005</v>
      </c>
      <c r="B6959" s="4" t="s">
        <v>909</v>
      </c>
      <c r="C6959" s="5" t="s">
        <v>910</v>
      </c>
      <c r="D6959" s="5">
        <v>1690.1</v>
      </c>
      <c r="E6959" s="5">
        <v>29442.6</v>
      </c>
      <c r="F6959" s="5">
        <v>7713.1</v>
      </c>
      <c r="G6959" s="5">
        <v>23801</v>
      </c>
      <c r="H6959" s="5">
        <v>5427.5</v>
      </c>
      <c r="I6959" s="5">
        <v>671.7</v>
      </c>
      <c r="J6959" s="5"/>
      <c r="K6959" s="5">
        <v>25.7</v>
      </c>
      <c r="L6959" s="5">
        <v>557</v>
      </c>
      <c r="M6959" s="5">
        <v>213.9</v>
      </c>
      <c r="N6959" s="5">
        <v>313.60000000000002</v>
      </c>
      <c r="O6959" s="5">
        <v>101020</v>
      </c>
      <c r="P6959" s="3"/>
      <c r="Q6959" s="3"/>
    </row>
    <row r="6960" spans="1:17" x14ac:dyDescent="0.2">
      <c r="A6960" s="2">
        <v>2006</v>
      </c>
      <c r="B6960" s="1" t="s">
        <v>909</v>
      </c>
      <c r="C6960" s="2" t="s">
        <v>910</v>
      </c>
      <c r="D6960" s="2">
        <v>2360.1999999999998</v>
      </c>
      <c r="E6960" s="2">
        <v>25402.400000000001</v>
      </c>
      <c r="F6960" s="2">
        <v>8014.1</v>
      </c>
      <c r="G6960" s="2">
        <v>18248.400000000001</v>
      </c>
      <c r="H6960" s="2">
        <v>6073.2</v>
      </c>
      <c r="I6960" s="2">
        <v>659.1</v>
      </c>
      <c r="J6960" s="2"/>
      <c r="K6960" s="2">
        <v>40</v>
      </c>
      <c r="L6960" s="2">
        <v>579.1</v>
      </c>
      <c r="M6960" s="2">
        <v>206.3</v>
      </c>
      <c r="N6960" s="2">
        <v>308.5</v>
      </c>
      <c r="O6960" s="2">
        <v>101020</v>
      </c>
      <c r="P6960" s="3"/>
      <c r="Q6960" s="3"/>
    </row>
    <row r="6961" spans="1:17" x14ac:dyDescent="0.2">
      <c r="A6961" s="5">
        <v>2007</v>
      </c>
      <c r="B6961" s="4" t="s">
        <v>909</v>
      </c>
      <c r="C6961" s="5" t="s">
        <v>910</v>
      </c>
      <c r="D6961" s="5">
        <v>1699</v>
      </c>
      <c r="E6961" s="5">
        <v>25061</v>
      </c>
      <c r="F6961" s="5">
        <v>7900</v>
      </c>
      <c r="G6961" s="5">
        <v>17256</v>
      </c>
      <c r="H6961" s="5">
        <v>6375</v>
      </c>
      <c r="I6961" s="5">
        <v>685</v>
      </c>
      <c r="J6961" s="5"/>
      <c r="K6961" s="5">
        <v>90</v>
      </c>
      <c r="L6961" s="5">
        <v>1461</v>
      </c>
      <c r="M6961" s="5">
        <v>524</v>
      </c>
      <c r="N6961" s="5">
        <v>990</v>
      </c>
      <c r="O6961" s="5">
        <v>101020</v>
      </c>
      <c r="P6961" s="3"/>
      <c r="Q6961" s="3"/>
    </row>
    <row r="6962" spans="1:17" x14ac:dyDescent="0.2">
      <c r="A6962" s="2">
        <v>2008</v>
      </c>
      <c r="B6962" s="1" t="s">
        <v>909</v>
      </c>
      <c r="C6962" s="2" t="s">
        <v>910</v>
      </c>
      <c r="D6962" s="2">
        <v>1439</v>
      </c>
      <c r="E6962" s="2">
        <v>26006</v>
      </c>
      <c r="F6962" s="2">
        <v>7879</v>
      </c>
      <c r="G6962" s="2">
        <v>16952</v>
      </c>
      <c r="H6962" s="2">
        <v>8440</v>
      </c>
      <c r="I6962" s="2">
        <v>653</v>
      </c>
      <c r="J6962" s="2"/>
      <c r="K6962" s="2">
        <v>174</v>
      </c>
      <c r="L6962" s="2">
        <v>2221</v>
      </c>
      <c r="M6962" s="2">
        <v>713</v>
      </c>
      <c r="N6962" s="2">
        <v>1418</v>
      </c>
      <c r="O6962" s="2">
        <v>101020</v>
      </c>
      <c r="P6962" s="3"/>
      <c r="Q6962" s="3"/>
    </row>
    <row r="6963" spans="1:17" x14ac:dyDescent="0.2">
      <c r="A6963" s="5">
        <v>2009</v>
      </c>
      <c r="B6963" s="4" t="s">
        <v>909</v>
      </c>
      <c r="C6963" s="5" t="s">
        <v>910</v>
      </c>
      <c r="D6963" s="5">
        <v>1867</v>
      </c>
      <c r="E6963" s="5">
        <v>25280</v>
      </c>
      <c r="F6963" s="5">
        <v>8276</v>
      </c>
      <c r="G6963" s="5">
        <v>16261</v>
      </c>
      <c r="H6963" s="5">
        <v>8447</v>
      </c>
      <c r="I6963" s="5">
        <v>661</v>
      </c>
      <c r="J6963" s="5"/>
      <c r="K6963" s="5">
        <v>146</v>
      </c>
      <c r="L6963" s="5">
        <v>943</v>
      </c>
      <c r="M6963" s="5">
        <v>359</v>
      </c>
      <c r="N6963" s="5">
        <v>285</v>
      </c>
      <c r="O6963" s="5">
        <v>101020</v>
      </c>
      <c r="P6963" s="3"/>
      <c r="Q6963" s="3"/>
    </row>
    <row r="6964" spans="1:17" x14ac:dyDescent="0.2">
      <c r="A6964" s="2">
        <v>2010</v>
      </c>
      <c r="B6964" s="1" t="s">
        <v>909</v>
      </c>
      <c r="C6964" s="2" t="s">
        <v>910</v>
      </c>
      <c r="D6964" s="2">
        <v>795</v>
      </c>
      <c r="E6964" s="2">
        <v>24972</v>
      </c>
      <c r="F6964" s="2">
        <v>9108</v>
      </c>
      <c r="G6964" s="2">
        <v>16353</v>
      </c>
      <c r="H6964" s="2">
        <v>7288</v>
      </c>
      <c r="I6964" s="2">
        <v>632</v>
      </c>
      <c r="J6964" s="2"/>
      <c r="K6964" s="2">
        <v>175</v>
      </c>
      <c r="L6964" s="2">
        <v>-946</v>
      </c>
      <c r="M6964" s="2">
        <v>-30</v>
      </c>
      <c r="N6964" s="2">
        <v>-1097</v>
      </c>
      <c r="O6964" s="2">
        <v>101020</v>
      </c>
      <c r="P6964" s="3"/>
      <c r="Q6964" s="3"/>
    </row>
    <row r="6965" spans="1:17" x14ac:dyDescent="0.2">
      <c r="A6965" s="5">
        <v>2011</v>
      </c>
      <c r="B6965" s="4" t="s">
        <v>909</v>
      </c>
      <c r="C6965" s="5" t="s">
        <v>910</v>
      </c>
      <c r="D6965" s="5">
        <v>889</v>
      </c>
      <c r="E6965" s="5">
        <v>16502</v>
      </c>
      <c r="F6965" s="5">
        <v>8722</v>
      </c>
      <c r="G6965" s="5">
        <v>13419</v>
      </c>
      <c r="H6965" s="5">
        <v>1793</v>
      </c>
      <c r="I6965" s="5">
        <v>598</v>
      </c>
      <c r="J6965" s="5"/>
      <c r="K6965" s="5">
        <v>275</v>
      </c>
      <c r="L6965" s="5">
        <v>1202</v>
      </c>
      <c r="M6965" s="5">
        <v>124</v>
      </c>
      <c r="N6965" s="5">
        <v>376</v>
      </c>
      <c r="O6965" s="5">
        <v>101020</v>
      </c>
      <c r="P6965" s="3"/>
      <c r="Q6965" s="3"/>
    </row>
    <row r="6966" spans="1:17" x14ac:dyDescent="0.2">
      <c r="A6966" s="2">
        <v>2012</v>
      </c>
      <c r="B6966" s="1" t="s">
        <v>909</v>
      </c>
      <c r="C6966" s="2" t="s">
        <v>910</v>
      </c>
      <c r="D6966" s="2">
        <v>839</v>
      </c>
      <c r="E6966" s="2">
        <v>24327</v>
      </c>
      <c r="F6966" s="2">
        <v>10736</v>
      </c>
      <c r="G6966" s="2">
        <v>16900</v>
      </c>
      <c r="H6966" s="2">
        <v>4752</v>
      </c>
      <c r="I6966" s="2">
        <v>568</v>
      </c>
      <c r="J6966" s="2"/>
      <c r="K6966" s="2">
        <v>206</v>
      </c>
      <c r="L6966" s="2">
        <v>1289</v>
      </c>
      <c r="M6966" s="2">
        <v>360</v>
      </c>
      <c r="N6966" s="2">
        <v>859</v>
      </c>
      <c r="O6966" s="2">
        <v>101020</v>
      </c>
      <c r="P6966" s="3"/>
      <c r="Q6966" s="3"/>
    </row>
    <row r="6967" spans="1:17" x14ac:dyDescent="0.2">
      <c r="A6967" s="5">
        <v>2013</v>
      </c>
      <c r="B6967" s="4" t="s">
        <v>909</v>
      </c>
      <c r="C6967" s="5" t="s">
        <v>910</v>
      </c>
      <c r="D6967" s="5">
        <v>681</v>
      </c>
      <c r="E6967" s="5">
        <v>27142</v>
      </c>
      <c r="F6967" s="5">
        <v>11354</v>
      </c>
      <c r="G6967" s="5">
        <v>18221</v>
      </c>
      <c r="H6967" s="5">
        <v>4864</v>
      </c>
      <c r="I6967" s="5">
        <v>611</v>
      </c>
      <c r="J6967" s="5"/>
      <c r="K6967" s="5">
        <v>238</v>
      </c>
      <c r="L6967" s="5">
        <v>1080</v>
      </c>
      <c r="M6967" s="5">
        <v>401</v>
      </c>
      <c r="N6967" s="5">
        <v>430</v>
      </c>
      <c r="O6967" s="5">
        <v>101020</v>
      </c>
      <c r="P6967" s="3"/>
      <c r="Q6967" s="3"/>
    </row>
    <row r="6968" spans="1:17" x14ac:dyDescent="0.2">
      <c r="A6968" s="2">
        <v>2014</v>
      </c>
      <c r="B6968" s="1" t="s">
        <v>909</v>
      </c>
      <c r="C6968" s="2" t="s">
        <v>910</v>
      </c>
      <c r="D6968" s="2">
        <v>240</v>
      </c>
      <c r="E6968" s="2">
        <v>50563</v>
      </c>
      <c r="F6968" s="2">
        <v>20892</v>
      </c>
      <c r="G6968" s="2">
        <v>30391</v>
      </c>
      <c r="H6968" s="2">
        <v>8777</v>
      </c>
      <c r="I6968" s="2">
        <v>879</v>
      </c>
      <c r="J6968" s="2"/>
      <c r="K6968" s="2">
        <v>225</v>
      </c>
      <c r="L6968" s="2">
        <v>3584</v>
      </c>
      <c r="M6968" s="2">
        <v>1249</v>
      </c>
      <c r="N6968" s="2">
        <v>2114</v>
      </c>
      <c r="O6968" s="2">
        <v>101020</v>
      </c>
      <c r="P6968" s="3"/>
      <c r="Q6968" s="3"/>
    </row>
    <row r="6969" spans="1:17" x14ac:dyDescent="0.2">
      <c r="A6969" s="5">
        <v>2015</v>
      </c>
      <c r="B6969" s="4" t="s">
        <v>909</v>
      </c>
      <c r="C6969" s="5" t="s">
        <v>910</v>
      </c>
      <c r="D6969" s="5">
        <v>100</v>
      </c>
      <c r="E6969" s="5">
        <v>49020</v>
      </c>
      <c r="F6969" s="5">
        <v>23988</v>
      </c>
      <c r="G6969" s="5">
        <v>32795</v>
      </c>
      <c r="H6969" s="5">
        <v>6148</v>
      </c>
      <c r="I6969" s="5">
        <v>1116</v>
      </c>
      <c r="J6969" s="5"/>
      <c r="K6969" s="5">
        <v>-743</v>
      </c>
      <c r="L6969" s="5">
        <v>-1713</v>
      </c>
      <c r="M6969" s="5">
        <v>-399</v>
      </c>
      <c r="N6969" s="5">
        <v>-571</v>
      </c>
      <c r="O6969" s="5">
        <v>101020</v>
      </c>
      <c r="P6969" s="3"/>
      <c r="Q6969" s="3"/>
    </row>
    <row r="6970" spans="1:17" x14ac:dyDescent="0.2">
      <c r="A6970" s="2">
        <v>2016</v>
      </c>
      <c r="B6970" s="1" t="s">
        <v>909</v>
      </c>
      <c r="C6970" s="2" t="s">
        <v>910</v>
      </c>
      <c r="D6970" s="2">
        <v>170</v>
      </c>
      <c r="E6970" s="2">
        <v>46835</v>
      </c>
      <c r="F6970" s="2">
        <v>23409</v>
      </c>
      <c r="G6970" s="2">
        <v>32789</v>
      </c>
      <c r="H6970" s="2">
        <v>4643</v>
      </c>
      <c r="I6970" s="2">
        <v>1217</v>
      </c>
      <c r="J6970" s="2"/>
      <c r="K6970" s="2">
        <v>74</v>
      </c>
      <c r="L6970" s="2">
        <v>-375</v>
      </c>
      <c r="M6970" s="2">
        <v>-25</v>
      </c>
      <c r="N6970" s="2">
        <v>-424</v>
      </c>
      <c r="O6970" s="2">
        <v>101020</v>
      </c>
      <c r="P6970" s="3"/>
      <c r="Q6970" s="3"/>
    </row>
    <row r="6971" spans="1:17" x14ac:dyDescent="0.2">
      <c r="A6971" s="5">
        <v>2017</v>
      </c>
      <c r="B6971" s="4" t="s">
        <v>909</v>
      </c>
      <c r="C6971" s="5" t="s">
        <v>910</v>
      </c>
      <c r="D6971" s="5">
        <v>899</v>
      </c>
      <c r="E6971" s="5">
        <v>46352</v>
      </c>
      <c r="F6971" s="5">
        <v>20935</v>
      </c>
      <c r="G6971" s="5">
        <v>30177</v>
      </c>
      <c r="H6971" s="5">
        <v>9656</v>
      </c>
      <c r="I6971" s="5">
        <v>1116</v>
      </c>
      <c r="J6971" s="5"/>
      <c r="K6971" s="5">
        <v>335</v>
      </c>
      <c r="L6971" s="5">
        <v>535</v>
      </c>
      <c r="M6971" s="5">
        <v>-1974</v>
      </c>
      <c r="N6971" s="5">
        <v>2174</v>
      </c>
      <c r="O6971" s="5">
        <v>101020</v>
      </c>
      <c r="P6971" s="3"/>
      <c r="Q6971" s="3"/>
    </row>
    <row r="6972" spans="1:17" x14ac:dyDescent="0.2">
      <c r="A6972" s="2">
        <v>2018</v>
      </c>
      <c r="B6972" s="1" t="s">
        <v>909</v>
      </c>
      <c r="C6972" s="2" t="s">
        <v>910</v>
      </c>
      <c r="D6972" s="2">
        <v>168</v>
      </c>
      <c r="E6972" s="2">
        <v>45302</v>
      </c>
      <c r="F6972" s="2">
        <v>22414</v>
      </c>
      <c r="G6972" s="2">
        <v>29305</v>
      </c>
      <c r="H6972" s="2">
        <v>14660</v>
      </c>
      <c r="I6972" s="2">
        <v>1160</v>
      </c>
      <c r="J6972" s="2"/>
      <c r="K6972" s="2">
        <v>348</v>
      </c>
      <c r="L6972" s="2">
        <v>331</v>
      </c>
      <c r="M6972" s="2">
        <v>138</v>
      </c>
      <c r="N6972" s="2">
        <v>-155</v>
      </c>
      <c r="O6972" s="2">
        <v>101020</v>
      </c>
      <c r="P6972" s="3"/>
      <c r="Q6972" s="3"/>
    </row>
    <row r="6973" spans="1:17" x14ac:dyDescent="0.2">
      <c r="A6973" s="5">
        <v>2019</v>
      </c>
      <c r="B6973" s="4" t="s">
        <v>909</v>
      </c>
      <c r="C6973" s="5" t="s">
        <v>910</v>
      </c>
      <c r="D6973" s="5">
        <v>289</v>
      </c>
      <c r="E6973" s="5">
        <v>46040</v>
      </c>
      <c r="F6973" s="5">
        <v>22497</v>
      </c>
      <c r="G6973" s="5">
        <v>29676</v>
      </c>
      <c r="H6973" s="5">
        <v>13363</v>
      </c>
      <c r="I6973" s="5">
        <v>1218</v>
      </c>
      <c r="J6973" s="5"/>
      <c r="K6973" s="5">
        <v>-136</v>
      </c>
      <c r="L6973" s="5">
        <v>1064</v>
      </c>
      <c r="M6973" s="5">
        <v>335</v>
      </c>
      <c r="N6973" s="5">
        <v>850</v>
      </c>
      <c r="O6973" s="5">
        <v>101020</v>
      </c>
      <c r="P6973" s="3"/>
      <c r="Q6973" s="3"/>
    </row>
    <row r="6974" spans="1:17" x14ac:dyDescent="0.2">
      <c r="A6974" s="2">
        <v>2003</v>
      </c>
      <c r="B6974" s="1" t="s">
        <v>911</v>
      </c>
      <c r="C6974" s="2" t="s">
        <v>912</v>
      </c>
      <c r="D6974" s="2">
        <v>5199</v>
      </c>
      <c r="E6974" s="2">
        <v>104912</v>
      </c>
      <c r="F6974" s="2">
        <v>23199</v>
      </c>
      <c r="G6974" s="2">
        <v>59805</v>
      </c>
      <c r="H6974" s="2">
        <v>43623</v>
      </c>
      <c r="I6974" s="2">
        <v>1140</v>
      </c>
      <c r="J6974" s="2">
        <v>164</v>
      </c>
      <c r="K6974" s="2">
        <v>214</v>
      </c>
      <c r="L6974" s="2">
        <v>14193</v>
      </c>
      <c r="M6974" s="2">
        <v>5118</v>
      </c>
      <c r="N6974" s="2">
        <v>9054</v>
      </c>
      <c r="O6974" s="2">
        <v>301010</v>
      </c>
      <c r="P6974" s="3"/>
      <c r="Q6974" s="3"/>
    </row>
    <row r="6975" spans="1:17" x14ac:dyDescent="0.2">
      <c r="A6975" s="5">
        <v>2004</v>
      </c>
      <c r="B6975" s="4" t="s">
        <v>911</v>
      </c>
      <c r="C6975" s="5" t="s">
        <v>912</v>
      </c>
      <c r="D6975" s="5">
        <v>5488</v>
      </c>
      <c r="E6975" s="5">
        <v>120223</v>
      </c>
      <c r="F6975" s="5">
        <v>27638</v>
      </c>
      <c r="G6975" s="5">
        <v>69504</v>
      </c>
      <c r="H6975" s="5">
        <v>49396</v>
      </c>
      <c r="I6975" s="5">
        <v>1307</v>
      </c>
      <c r="J6975" s="5">
        <v>201</v>
      </c>
      <c r="K6975" s="5">
        <v>249</v>
      </c>
      <c r="L6975" s="5">
        <v>16105</v>
      </c>
      <c r="M6975" s="5">
        <v>5589</v>
      </c>
      <c r="N6975" s="5">
        <v>10267</v>
      </c>
      <c r="O6975" s="5">
        <v>301010</v>
      </c>
      <c r="P6975" s="3"/>
      <c r="Q6975" s="3"/>
    </row>
    <row r="6976" spans="1:17" x14ac:dyDescent="0.2">
      <c r="A6976" s="2">
        <v>2005</v>
      </c>
      <c r="B6976" s="1" t="s">
        <v>911</v>
      </c>
      <c r="C6976" s="2" t="s">
        <v>912</v>
      </c>
      <c r="D6976" s="2">
        <v>6414</v>
      </c>
      <c r="E6976" s="2">
        <v>138187</v>
      </c>
      <c r="F6976" s="2">
        <v>35065</v>
      </c>
      <c r="G6976" s="2">
        <v>83549</v>
      </c>
      <c r="H6976" s="2">
        <v>53171</v>
      </c>
      <c r="I6976" s="2">
        <v>1577</v>
      </c>
      <c r="J6976" s="2">
        <v>248</v>
      </c>
      <c r="K6976" s="2">
        <v>324</v>
      </c>
      <c r="L6976" s="2">
        <v>17358</v>
      </c>
      <c r="M6976" s="2">
        <v>5803</v>
      </c>
      <c r="N6976" s="2">
        <v>11231</v>
      </c>
      <c r="O6976" s="2">
        <v>301010</v>
      </c>
      <c r="P6976" s="3"/>
      <c r="Q6976" s="3"/>
    </row>
    <row r="6977" spans="1:17" x14ac:dyDescent="0.2">
      <c r="A6977" s="5">
        <v>2006</v>
      </c>
      <c r="B6977" s="4" t="s">
        <v>911</v>
      </c>
      <c r="C6977" s="5" t="s">
        <v>912</v>
      </c>
      <c r="D6977" s="5">
        <v>7373</v>
      </c>
      <c r="E6977" s="5">
        <v>151193</v>
      </c>
      <c r="F6977" s="5">
        <v>36448</v>
      </c>
      <c r="G6977" s="5">
        <v>87460</v>
      </c>
      <c r="H6977" s="5">
        <v>61573</v>
      </c>
      <c r="I6977" s="5">
        <v>1991</v>
      </c>
      <c r="J6977" s="5">
        <v>280</v>
      </c>
      <c r="K6977" s="5">
        <v>425</v>
      </c>
      <c r="L6977" s="5">
        <v>18968</v>
      </c>
      <c r="M6977" s="5">
        <v>6365</v>
      </c>
      <c r="N6977" s="5">
        <v>11284</v>
      </c>
      <c r="O6977" s="5">
        <v>301010</v>
      </c>
      <c r="P6977" s="3"/>
      <c r="Q6977" s="3"/>
    </row>
    <row r="6978" spans="1:17" x14ac:dyDescent="0.2">
      <c r="A6978" s="2">
        <v>2007</v>
      </c>
      <c r="B6978" s="1" t="s">
        <v>911</v>
      </c>
      <c r="C6978" s="2" t="s">
        <v>912</v>
      </c>
      <c r="D6978" s="2">
        <v>5569</v>
      </c>
      <c r="E6978" s="2">
        <v>163514</v>
      </c>
      <c r="F6978" s="2">
        <v>39631</v>
      </c>
      <c r="G6978" s="2">
        <v>96967</v>
      </c>
      <c r="H6978" s="2">
        <v>64608</v>
      </c>
      <c r="I6978" s="2">
        <v>2253</v>
      </c>
      <c r="J6978" s="2">
        <v>305</v>
      </c>
      <c r="K6978" s="2">
        <v>406</v>
      </c>
      <c r="L6978" s="2">
        <v>20198</v>
      </c>
      <c r="M6978" s="2">
        <v>6908</v>
      </c>
      <c r="N6978" s="2">
        <v>12731</v>
      </c>
      <c r="O6978" s="2">
        <v>301010</v>
      </c>
      <c r="P6978" s="3"/>
      <c r="Q6978" s="3"/>
    </row>
    <row r="6979" spans="1:17" x14ac:dyDescent="0.2">
      <c r="A6979" s="5">
        <v>2008</v>
      </c>
      <c r="B6979" s="4" t="s">
        <v>911</v>
      </c>
      <c r="C6979" s="5" t="s">
        <v>912</v>
      </c>
      <c r="D6979" s="5">
        <v>7275</v>
      </c>
      <c r="E6979" s="5">
        <v>163429</v>
      </c>
      <c r="F6979" s="5">
        <v>40712</v>
      </c>
      <c r="G6979" s="5">
        <v>95953</v>
      </c>
      <c r="H6979" s="5">
        <v>65285</v>
      </c>
      <c r="I6979" s="5">
        <v>2272</v>
      </c>
      <c r="J6979" s="5">
        <v>284</v>
      </c>
      <c r="K6979" s="5">
        <v>499</v>
      </c>
      <c r="L6979" s="5">
        <v>20898</v>
      </c>
      <c r="M6979" s="5">
        <v>7145</v>
      </c>
      <c r="N6979" s="5">
        <v>13400</v>
      </c>
      <c r="O6979" s="5">
        <v>301010</v>
      </c>
      <c r="P6979" s="3"/>
      <c r="Q6979" s="3"/>
    </row>
    <row r="6980" spans="1:17" x14ac:dyDescent="0.2">
      <c r="A6980" s="2">
        <v>2009</v>
      </c>
      <c r="B6980" s="1" t="s">
        <v>911</v>
      </c>
      <c r="C6980" s="2" t="s">
        <v>912</v>
      </c>
      <c r="D6980" s="2">
        <v>7907</v>
      </c>
      <c r="E6980" s="2">
        <v>170706</v>
      </c>
      <c r="F6980" s="2">
        <v>40797</v>
      </c>
      <c r="G6980" s="2">
        <v>97470</v>
      </c>
      <c r="H6980" s="2">
        <v>70749</v>
      </c>
      <c r="I6980" s="2">
        <v>2150</v>
      </c>
      <c r="J6980" s="2">
        <v>181</v>
      </c>
      <c r="K6980" s="2">
        <v>513</v>
      </c>
      <c r="L6980" s="2">
        <v>22066</v>
      </c>
      <c r="M6980" s="2">
        <v>7139</v>
      </c>
      <c r="N6980" s="2">
        <v>14335</v>
      </c>
      <c r="O6980" s="2">
        <v>301010</v>
      </c>
      <c r="P6980" s="3"/>
      <c r="Q6980" s="3"/>
    </row>
    <row r="6981" spans="1:17" x14ac:dyDescent="0.2">
      <c r="A6981" s="5">
        <v>2010</v>
      </c>
      <c r="B6981" s="4" t="s">
        <v>911</v>
      </c>
      <c r="C6981" s="5" t="s">
        <v>912</v>
      </c>
      <c r="D6981" s="5">
        <v>7395</v>
      </c>
      <c r="E6981" s="5">
        <v>180663</v>
      </c>
      <c r="F6981" s="5">
        <v>48833</v>
      </c>
      <c r="G6981" s="5">
        <v>109008</v>
      </c>
      <c r="H6981" s="5">
        <v>68542</v>
      </c>
      <c r="I6981" s="5">
        <v>2268</v>
      </c>
      <c r="J6981" s="5">
        <v>201</v>
      </c>
      <c r="K6981" s="5">
        <v>604</v>
      </c>
      <c r="L6981" s="5">
        <v>23538</v>
      </c>
      <c r="M6981" s="5">
        <v>7579</v>
      </c>
      <c r="N6981" s="5">
        <v>16389</v>
      </c>
      <c r="O6981" s="5">
        <v>301010</v>
      </c>
      <c r="P6981" s="3"/>
      <c r="Q6981" s="3"/>
    </row>
    <row r="6982" spans="1:17" x14ac:dyDescent="0.2">
      <c r="A6982" s="2">
        <v>2011</v>
      </c>
      <c r="B6982" s="1" t="s">
        <v>911</v>
      </c>
      <c r="C6982" s="2" t="s">
        <v>912</v>
      </c>
      <c r="D6982" s="2">
        <v>6550</v>
      </c>
      <c r="E6982" s="2">
        <v>193406</v>
      </c>
      <c r="F6982" s="2">
        <v>49380</v>
      </c>
      <c r="G6982" s="2">
        <v>117241</v>
      </c>
      <c r="H6982" s="2">
        <v>71315</v>
      </c>
      <c r="I6982" s="2">
        <v>2382</v>
      </c>
      <c r="J6982" s="2">
        <v>162</v>
      </c>
      <c r="K6982" s="2">
        <v>688</v>
      </c>
      <c r="L6982" s="2">
        <v>24398</v>
      </c>
      <c r="M6982" s="2">
        <v>7944</v>
      </c>
      <c r="N6982" s="2">
        <v>15699</v>
      </c>
      <c r="O6982" s="2">
        <v>301010</v>
      </c>
      <c r="P6982" s="3"/>
      <c r="Q6982" s="3"/>
    </row>
    <row r="6983" spans="1:17" x14ac:dyDescent="0.2">
      <c r="A6983" s="5">
        <v>2012</v>
      </c>
      <c r="B6983" s="4" t="s">
        <v>911</v>
      </c>
      <c r="C6983" s="5" t="s">
        <v>912</v>
      </c>
      <c r="D6983" s="5">
        <v>7781</v>
      </c>
      <c r="E6983" s="5">
        <v>203105</v>
      </c>
      <c r="F6983" s="5">
        <v>47331</v>
      </c>
      <c r="G6983" s="5">
        <v>120848</v>
      </c>
      <c r="H6983" s="5">
        <v>76343</v>
      </c>
      <c r="I6983" s="5">
        <v>2325</v>
      </c>
      <c r="J6983" s="5">
        <v>187</v>
      </c>
      <c r="K6983" s="5">
        <v>757</v>
      </c>
      <c r="L6983" s="5">
        <v>25737</v>
      </c>
      <c r="M6983" s="5">
        <v>7981</v>
      </c>
      <c r="N6983" s="5">
        <v>16999</v>
      </c>
      <c r="O6983" s="5">
        <v>301010</v>
      </c>
      <c r="P6983" s="3"/>
      <c r="Q6983" s="3"/>
    </row>
    <row r="6984" spans="1:17" x14ac:dyDescent="0.2">
      <c r="A6984" s="2">
        <v>2013</v>
      </c>
      <c r="B6984" s="1" t="s">
        <v>911</v>
      </c>
      <c r="C6984" s="2" t="s">
        <v>912</v>
      </c>
      <c r="D6984" s="2">
        <v>7281</v>
      </c>
      <c r="E6984" s="2">
        <v>204751</v>
      </c>
      <c r="F6984" s="2">
        <v>48971</v>
      </c>
      <c r="G6984" s="2">
        <v>121921</v>
      </c>
      <c r="H6984" s="2">
        <v>76255</v>
      </c>
      <c r="I6984" s="2">
        <v>2413</v>
      </c>
      <c r="J6984" s="2">
        <v>119</v>
      </c>
      <c r="K6984" s="2">
        <v>633</v>
      </c>
      <c r="L6984" s="2">
        <v>24656</v>
      </c>
      <c r="M6984" s="2">
        <v>8105</v>
      </c>
      <c r="N6984" s="2">
        <v>16022</v>
      </c>
      <c r="O6984" s="2">
        <v>301010</v>
      </c>
      <c r="P6984" s="3"/>
      <c r="Q6984" s="3"/>
    </row>
    <row r="6985" spans="1:17" x14ac:dyDescent="0.2">
      <c r="A6985" s="5">
        <v>2014</v>
      </c>
      <c r="B6985" s="4" t="s">
        <v>911</v>
      </c>
      <c r="C6985" s="5" t="s">
        <v>912</v>
      </c>
      <c r="D6985" s="5">
        <v>9135</v>
      </c>
      <c r="E6985" s="5">
        <v>203706</v>
      </c>
      <c r="F6985" s="5">
        <v>48789</v>
      </c>
      <c r="G6985" s="5">
        <v>117769</v>
      </c>
      <c r="H6985" s="5">
        <v>81394</v>
      </c>
      <c r="I6985" s="5">
        <v>2520</v>
      </c>
      <c r="J6985" s="5">
        <v>113</v>
      </c>
      <c r="K6985" s="5">
        <v>632</v>
      </c>
      <c r="L6985" s="5">
        <v>24799</v>
      </c>
      <c r="M6985" s="5">
        <v>7985</v>
      </c>
      <c r="N6985" s="5">
        <v>16363</v>
      </c>
      <c r="O6985" s="5">
        <v>301010</v>
      </c>
      <c r="P6985" s="3"/>
      <c r="Q6985" s="3"/>
    </row>
    <row r="6986" spans="1:17" x14ac:dyDescent="0.2">
      <c r="A6986" s="2">
        <v>2015</v>
      </c>
      <c r="B6986" s="1" t="s">
        <v>911</v>
      </c>
      <c r="C6986" s="2" t="s">
        <v>912</v>
      </c>
      <c r="D6986" s="2">
        <v>8705</v>
      </c>
      <c r="E6986" s="2">
        <v>199581</v>
      </c>
      <c r="F6986" s="2">
        <v>47326</v>
      </c>
      <c r="G6986" s="2">
        <v>115970</v>
      </c>
      <c r="H6986" s="2">
        <v>80546</v>
      </c>
      <c r="I6986" s="2">
        <v>2587</v>
      </c>
      <c r="J6986" s="2">
        <v>81</v>
      </c>
      <c r="K6986" s="2">
        <v>386</v>
      </c>
      <c r="L6986" s="2">
        <v>21638</v>
      </c>
      <c r="M6986" s="2">
        <v>6558</v>
      </c>
      <c r="N6986" s="2">
        <v>14694</v>
      </c>
      <c r="O6986" s="2">
        <v>301010</v>
      </c>
      <c r="P6986" s="3"/>
      <c r="Q6986" s="3"/>
    </row>
    <row r="6987" spans="1:17" x14ac:dyDescent="0.2">
      <c r="A6987" s="5">
        <v>2016</v>
      </c>
      <c r="B6987" s="4" t="s">
        <v>911</v>
      </c>
      <c r="C6987" s="5" t="s">
        <v>912</v>
      </c>
      <c r="D6987" s="5">
        <v>6867</v>
      </c>
      <c r="E6987" s="5">
        <v>198825</v>
      </c>
      <c r="F6987" s="5">
        <v>44839</v>
      </c>
      <c r="G6987" s="5">
        <v>118290</v>
      </c>
      <c r="H6987" s="5">
        <v>77798</v>
      </c>
      <c r="I6987" s="5">
        <v>2403</v>
      </c>
      <c r="J6987" s="5">
        <v>100</v>
      </c>
      <c r="K6987" s="5">
        <v>650</v>
      </c>
      <c r="L6987" s="5">
        <v>20497</v>
      </c>
      <c r="M6987" s="5">
        <v>6204</v>
      </c>
      <c r="N6987" s="5">
        <v>13643</v>
      </c>
      <c r="O6987" s="5">
        <v>301010</v>
      </c>
      <c r="P6987" s="3"/>
      <c r="Q6987" s="3"/>
    </row>
    <row r="6988" spans="1:17" x14ac:dyDescent="0.2">
      <c r="A6988" s="2">
        <v>2017</v>
      </c>
      <c r="B6988" s="1" t="s">
        <v>911</v>
      </c>
      <c r="C6988" s="2" t="s">
        <v>912</v>
      </c>
      <c r="D6988" s="2">
        <v>6756</v>
      </c>
      <c r="E6988" s="2">
        <v>204522</v>
      </c>
      <c r="F6988" s="2">
        <v>41230</v>
      </c>
      <c r="G6988" s="2">
        <v>123700</v>
      </c>
      <c r="H6988" s="2">
        <v>77869</v>
      </c>
      <c r="I6988" s="2">
        <v>2330</v>
      </c>
      <c r="J6988" s="2">
        <v>152</v>
      </c>
      <c r="K6988" s="2">
        <v>661</v>
      </c>
      <c r="L6988" s="2">
        <v>15123</v>
      </c>
      <c r="M6988" s="2">
        <v>4600</v>
      </c>
      <c r="N6988" s="2">
        <v>9862</v>
      </c>
      <c r="O6988" s="2">
        <v>301010</v>
      </c>
      <c r="P6988" s="3"/>
      <c r="Q6988" s="3"/>
    </row>
    <row r="6989" spans="1:17" x14ac:dyDescent="0.2">
      <c r="A6989" s="5">
        <v>2018</v>
      </c>
      <c r="B6989" s="4" t="s">
        <v>911</v>
      </c>
      <c r="C6989" s="5" t="s">
        <v>912</v>
      </c>
      <c r="D6989" s="5">
        <v>7722</v>
      </c>
      <c r="E6989" s="5">
        <v>219295</v>
      </c>
      <c r="F6989" s="5">
        <v>52808</v>
      </c>
      <c r="G6989" s="5">
        <v>139661</v>
      </c>
      <c r="H6989" s="5">
        <v>72496</v>
      </c>
      <c r="I6989" s="5">
        <v>2346</v>
      </c>
      <c r="J6989" s="5">
        <v>217</v>
      </c>
      <c r="K6989" s="5">
        <v>509</v>
      </c>
      <c r="L6989" s="5">
        <v>11460</v>
      </c>
      <c r="M6989" s="5">
        <v>4281</v>
      </c>
      <c r="N6989" s="5">
        <v>6670</v>
      </c>
      <c r="O6989" s="5">
        <v>301010</v>
      </c>
      <c r="P6989" s="3"/>
      <c r="Q6989" s="3"/>
    </row>
    <row r="6990" spans="1:17" x14ac:dyDescent="0.2">
      <c r="A6990" s="2">
        <v>2019</v>
      </c>
      <c r="B6990" s="1" t="s">
        <v>911</v>
      </c>
      <c r="C6990" s="2" t="s">
        <v>912</v>
      </c>
      <c r="D6990" s="2">
        <v>9465</v>
      </c>
      <c r="E6990" s="2">
        <v>236495</v>
      </c>
      <c r="F6990" s="2">
        <v>71858</v>
      </c>
      <c r="G6990" s="2">
        <v>154943</v>
      </c>
      <c r="H6990" s="2">
        <v>74669</v>
      </c>
      <c r="I6990" s="2">
        <v>2599</v>
      </c>
      <c r="J6990" s="2">
        <v>189</v>
      </c>
      <c r="K6990" s="2">
        <v>320</v>
      </c>
      <c r="L6990" s="2">
        <v>20116</v>
      </c>
      <c r="M6990" s="2">
        <v>4915</v>
      </c>
      <c r="N6990" s="2">
        <v>14881</v>
      </c>
      <c r="O6990" s="2">
        <v>301010</v>
      </c>
      <c r="P6990" s="3"/>
      <c r="Q6990" s="3"/>
    </row>
    <row r="6991" spans="1:17" x14ac:dyDescent="0.2">
      <c r="A6991" s="5">
        <v>2004</v>
      </c>
      <c r="B6991" s="4" t="s">
        <v>913</v>
      </c>
      <c r="C6991" s="5" t="s">
        <v>914</v>
      </c>
      <c r="D6991" s="5">
        <v>56.890999999999998</v>
      </c>
      <c r="E6991" s="5">
        <v>1283.8130000000001</v>
      </c>
      <c r="F6991" s="5">
        <v>465.6</v>
      </c>
      <c r="G6991" s="5">
        <v>846.21199999999999</v>
      </c>
      <c r="H6991" s="5">
        <v>437.601</v>
      </c>
      <c r="I6991" s="5">
        <v>23.866</v>
      </c>
      <c r="J6991" s="5"/>
      <c r="K6991" s="5">
        <v>3.419</v>
      </c>
      <c r="L6991" s="5">
        <v>14.654</v>
      </c>
      <c r="M6991" s="5">
        <v>1.5840000000000001</v>
      </c>
      <c r="N6991" s="5">
        <v>17.648</v>
      </c>
      <c r="O6991" s="5">
        <v>151030</v>
      </c>
      <c r="P6991" s="3"/>
      <c r="Q6991" s="3"/>
    </row>
    <row r="6992" spans="1:17" x14ac:dyDescent="0.2">
      <c r="A6992" s="2">
        <v>2005</v>
      </c>
      <c r="B6992" s="1" t="s">
        <v>913</v>
      </c>
      <c r="C6992" s="2" t="s">
        <v>914</v>
      </c>
      <c r="D6992" s="2">
        <v>26.838999999999999</v>
      </c>
      <c r="E6992" s="2">
        <v>1798.434</v>
      </c>
      <c r="F6992" s="2">
        <v>902.82600000000002</v>
      </c>
      <c r="G6992" s="2">
        <v>1325.6079999999999</v>
      </c>
      <c r="H6992" s="2">
        <v>456.22199999999998</v>
      </c>
      <c r="I6992" s="2">
        <v>37.14</v>
      </c>
      <c r="J6992" s="2"/>
      <c r="K6992" s="2">
        <v>4.8319999999999999</v>
      </c>
      <c r="L6992" s="2">
        <v>24.687999999999999</v>
      </c>
      <c r="M6992" s="2">
        <v>2.242</v>
      </c>
      <c r="N6992" s="2">
        <v>17.614000000000001</v>
      </c>
      <c r="O6992" s="2">
        <v>151030</v>
      </c>
      <c r="P6992" s="3"/>
      <c r="Q6992" s="3"/>
    </row>
    <row r="6993" spans="1:17" x14ac:dyDescent="0.2">
      <c r="A6993" s="5">
        <v>2006</v>
      </c>
      <c r="B6993" s="4" t="s">
        <v>913</v>
      </c>
      <c r="C6993" s="5" t="s">
        <v>914</v>
      </c>
      <c r="D6993" s="5">
        <v>6.9</v>
      </c>
      <c r="E6993" s="5">
        <v>1784</v>
      </c>
      <c r="F6993" s="5">
        <v>795.7</v>
      </c>
      <c r="G6993" s="5">
        <v>1256.5999999999999</v>
      </c>
      <c r="H6993" s="5">
        <v>508.6</v>
      </c>
      <c r="I6993" s="5">
        <v>56.4</v>
      </c>
      <c r="J6993" s="5"/>
      <c r="K6993" s="5">
        <v>6.4</v>
      </c>
      <c r="L6993" s="5">
        <v>45</v>
      </c>
      <c r="M6993" s="5">
        <v>9.9</v>
      </c>
      <c r="N6993" s="5">
        <v>28.7</v>
      </c>
      <c r="O6993" s="5">
        <v>151030</v>
      </c>
      <c r="P6993" s="3"/>
      <c r="Q6993" s="3"/>
    </row>
    <row r="6994" spans="1:17" x14ac:dyDescent="0.2">
      <c r="A6994" s="2">
        <v>2007</v>
      </c>
      <c r="B6994" s="1" t="s">
        <v>913</v>
      </c>
      <c r="C6994" s="2" t="s">
        <v>914</v>
      </c>
      <c r="D6994" s="2">
        <v>10.9</v>
      </c>
      <c r="E6994" s="2">
        <v>1800.7</v>
      </c>
      <c r="F6994" s="2">
        <v>713.8</v>
      </c>
      <c r="G6994" s="2">
        <v>1201.8</v>
      </c>
      <c r="H6994" s="2">
        <v>589</v>
      </c>
      <c r="I6994" s="2">
        <v>50.6</v>
      </c>
      <c r="J6994" s="2"/>
      <c r="K6994" s="2">
        <v>4.8</v>
      </c>
      <c r="L6994" s="2">
        <v>131.80000000000001</v>
      </c>
      <c r="M6994" s="2">
        <v>45.3</v>
      </c>
      <c r="N6994" s="2">
        <v>81.7</v>
      </c>
      <c r="O6994" s="2">
        <v>151030</v>
      </c>
      <c r="P6994" s="3"/>
      <c r="Q6994" s="3"/>
    </row>
    <row r="6995" spans="1:17" x14ac:dyDescent="0.2">
      <c r="A6995" s="5">
        <v>2008</v>
      </c>
      <c r="B6995" s="4" t="s">
        <v>913</v>
      </c>
      <c r="C6995" s="5" t="s">
        <v>914</v>
      </c>
      <c r="D6995" s="5">
        <v>72</v>
      </c>
      <c r="E6995" s="5">
        <v>3013.1</v>
      </c>
      <c r="F6995" s="5">
        <v>1698.9</v>
      </c>
      <c r="G6995" s="5">
        <v>2355</v>
      </c>
      <c r="H6995" s="5">
        <v>640.5</v>
      </c>
      <c r="I6995" s="5">
        <v>84.5</v>
      </c>
      <c r="J6995" s="5"/>
      <c r="K6995" s="5">
        <v>5.3</v>
      </c>
      <c r="L6995" s="5">
        <v>131.4</v>
      </c>
      <c r="M6995" s="5">
        <v>44.3</v>
      </c>
      <c r="N6995" s="5">
        <v>81.8</v>
      </c>
      <c r="O6995" s="5">
        <v>151030</v>
      </c>
      <c r="P6995" s="3"/>
      <c r="Q6995" s="3"/>
    </row>
    <row r="6996" spans="1:17" x14ac:dyDescent="0.2">
      <c r="A6996" s="2">
        <v>2009</v>
      </c>
      <c r="B6996" s="1" t="s">
        <v>913</v>
      </c>
      <c r="C6996" s="2" t="s">
        <v>914</v>
      </c>
      <c r="D6996" s="2">
        <v>11.8</v>
      </c>
      <c r="E6996" s="2">
        <v>2884.4</v>
      </c>
      <c r="F6996" s="2">
        <v>1349.4</v>
      </c>
      <c r="G6996" s="2">
        <v>2089.8000000000002</v>
      </c>
      <c r="H6996" s="2">
        <v>776.8</v>
      </c>
      <c r="I6996" s="2">
        <v>97.2</v>
      </c>
      <c r="J6996" s="2"/>
      <c r="K6996" s="2">
        <v>3.6</v>
      </c>
      <c r="L6996" s="2">
        <v>317.5</v>
      </c>
      <c r="M6996" s="2">
        <v>91.6</v>
      </c>
      <c r="N6996" s="2">
        <v>222.3</v>
      </c>
      <c r="O6996" s="2">
        <v>151030</v>
      </c>
      <c r="P6996" s="3"/>
      <c r="Q6996" s="3"/>
    </row>
    <row r="6997" spans="1:17" x14ac:dyDescent="0.2">
      <c r="A6997" s="5">
        <v>2010</v>
      </c>
      <c r="B6997" s="4" t="s">
        <v>913</v>
      </c>
      <c r="C6997" s="5" t="s">
        <v>914</v>
      </c>
      <c r="D6997" s="5">
        <v>15.9</v>
      </c>
      <c r="E6997" s="5">
        <v>2914.9</v>
      </c>
      <c r="F6997" s="5">
        <v>1128.9000000000001</v>
      </c>
      <c r="G6997" s="5">
        <v>1890.2</v>
      </c>
      <c r="H6997" s="5">
        <v>1011.3</v>
      </c>
      <c r="I6997" s="5">
        <v>76.8</v>
      </c>
      <c r="J6997" s="5"/>
      <c r="K6997" s="5">
        <v>5.0999999999999996</v>
      </c>
      <c r="L6997" s="5">
        <v>295.39999999999998</v>
      </c>
      <c r="M6997" s="5">
        <v>64.7</v>
      </c>
      <c r="N6997" s="5">
        <v>225.6</v>
      </c>
      <c r="O6997" s="5">
        <v>151030</v>
      </c>
      <c r="P6997" s="3"/>
      <c r="Q6997" s="3"/>
    </row>
    <row r="6998" spans="1:17" x14ac:dyDescent="0.2">
      <c r="A6998" s="2">
        <v>2011</v>
      </c>
      <c r="B6998" s="1" t="s">
        <v>913</v>
      </c>
      <c r="C6998" s="2" t="s">
        <v>914</v>
      </c>
      <c r="D6998" s="2">
        <v>82.8</v>
      </c>
      <c r="E6998" s="2">
        <v>10566</v>
      </c>
      <c r="F6998" s="2">
        <v>3445.8</v>
      </c>
      <c r="G6998" s="2">
        <v>7187.4</v>
      </c>
      <c r="H6998" s="2">
        <v>3371.6</v>
      </c>
      <c r="I6998" s="2">
        <v>91.7</v>
      </c>
      <c r="J6998" s="2"/>
      <c r="K6998" s="2">
        <v>4.9000000000000004</v>
      </c>
      <c r="L6998" s="2">
        <v>215.5</v>
      </c>
      <c r="M6998" s="2">
        <v>69.5</v>
      </c>
      <c r="N6998" s="2">
        <v>141.1</v>
      </c>
      <c r="O6998" s="2">
        <v>151030</v>
      </c>
      <c r="P6998" s="3"/>
      <c r="Q6998" s="3"/>
    </row>
    <row r="6999" spans="1:17" x14ac:dyDescent="0.2">
      <c r="A6999" s="5">
        <v>2012</v>
      </c>
      <c r="B6999" s="4" t="s">
        <v>913</v>
      </c>
      <c r="C6999" s="5" t="s">
        <v>914</v>
      </c>
      <c r="D6999" s="5">
        <v>77.8</v>
      </c>
      <c r="E6999" s="5">
        <v>10687.1</v>
      </c>
      <c r="F6999" s="5">
        <v>3412.5</v>
      </c>
      <c r="G6999" s="5">
        <v>7269.5</v>
      </c>
      <c r="H6999" s="5">
        <v>3405.7</v>
      </c>
      <c r="I6999" s="5">
        <v>123.1</v>
      </c>
      <c r="J6999" s="5"/>
      <c r="K6999" s="5">
        <v>3.1</v>
      </c>
      <c r="L6999" s="5">
        <v>389.1</v>
      </c>
      <c r="M6999" s="5">
        <v>136.9</v>
      </c>
      <c r="N6999" s="5">
        <v>249.1</v>
      </c>
      <c r="O6999" s="5">
        <v>151030</v>
      </c>
      <c r="P6999" s="3"/>
      <c r="Q6999" s="3"/>
    </row>
    <row r="7000" spans="1:17" x14ac:dyDescent="0.2">
      <c r="A7000" s="2">
        <v>2013</v>
      </c>
      <c r="B7000" s="1" t="s">
        <v>913</v>
      </c>
      <c r="C7000" s="2" t="s">
        <v>914</v>
      </c>
      <c r="D7000" s="2">
        <v>45.7</v>
      </c>
      <c r="E7000" s="2">
        <v>10733.4</v>
      </c>
      <c r="F7000" s="2">
        <v>2844.8</v>
      </c>
      <c r="G7000" s="2">
        <v>6407.3</v>
      </c>
      <c r="H7000" s="2">
        <v>4312.3</v>
      </c>
      <c r="I7000" s="2">
        <v>109.8</v>
      </c>
      <c r="J7000" s="2"/>
      <c r="K7000" s="2">
        <v>5.2</v>
      </c>
      <c r="L7000" s="2">
        <v>710.7</v>
      </c>
      <c r="M7000" s="2">
        <v>-21.8</v>
      </c>
      <c r="N7000" s="2">
        <v>727.3</v>
      </c>
      <c r="O7000" s="2">
        <v>151030</v>
      </c>
      <c r="P7000" s="3"/>
      <c r="Q7000" s="3"/>
    </row>
    <row r="7001" spans="1:17" x14ac:dyDescent="0.2">
      <c r="A7001" s="5">
        <v>2014</v>
      </c>
      <c r="B7001" s="4" t="s">
        <v>913</v>
      </c>
      <c r="C7001" s="5" t="s">
        <v>914</v>
      </c>
      <c r="D7001" s="5">
        <v>41.4</v>
      </c>
      <c r="E7001" s="5">
        <v>11039.7</v>
      </c>
      <c r="F7001" s="5">
        <v>2984.7</v>
      </c>
      <c r="G7001" s="5">
        <v>6718.6</v>
      </c>
      <c r="H7001" s="5">
        <v>4306.8</v>
      </c>
      <c r="I7001" s="5">
        <v>97.9</v>
      </c>
      <c r="J7001" s="5"/>
      <c r="K7001" s="5">
        <v>4.0999999999999996</v>
      </c>
      <c r="L7001" s="5">
        <v>770.3</v>
      </c>
      <c r="M7001" s="5">
        <v>286.5</v>
      </c>
      <c r="N7001" s="5">
        <v>479.7</v>
      </c>
      <c r="O7001" s="5">
        <v>151030</v>
      </c>
      <c r="P7001" s="3"/>
      <c r="Q7001" s="3"/>
    </row>
    <row r="7002" spans="1:17" x14ac:dyDescent="0.2">
      <c r="A7002" s="2">
        <v>2015</v>
      </c>
      <c r="B7002" s="1" t="s">
        <v>913</v>
      </c>
      <c r="C7002" s="2" t="s">
        <v>914</v>
      </c>
      <c r="D7002" s="2">
        <v>235.6</v>
      </c>
      <c r="E7002" s="2">
        <v>25356.799999999999</v>
      </c>
      <c r="F7002" s="2">
        <v>5632.4</v>
      </c>
      <c r="G7002" s="2">
        <v>13558.7</v>
      </c>
      <c r="H7002" s="2">
        <v>11651.8</v>
      </c>
      <c r="I7002" s="2">
        <v>137.9</v>
      </c>
      <c r="J7002" s="2"/>
      <c r="K7002" s="2">
        <v>4.7</v>
      </c>
      <c r="L7002" s="2">
        <v>762.3</v>
      </c>
      <c r="M7002" s="2">
        <v>250.5</v>
      </c>
      <c r="N7002" s="2">
        <v>507.1</v>
      </c>
      <c r="O7002" s="2">
        <v>151030</v>
      </c>
      <c r="P7002" s="3"/>
      <c r="Q7002" s="3"/>
    </row>
    <row r="7003" spans="1:17" x14ac:dyDescent="0.2">
      <c r="A7003" s="5">
        <v>2016</v>
      </c>
      <c r="B7003" s="4" t="s">
        <v>913</v>
      </c>
      <c r="C7003" s="5" t="s">
        <v>914</v>
      </c>
      <c r="D7003" s="5">
        <v>366.4</v>
      </c>
      <c r="E7003" s="5">
        <v>23038.2</v>
      </c>
      <c r="F7003" s="5">
        <v>5789.2</v>
      </c>
      <c r="G7003" s="5">
        <v>13194.5</v>
      </c>
      <c r="H7003" s="5">
        <v>9728.7999999999993</v>
      </c>
      <c r="I7003" s="5">
        <v>264.3</v>
      </c>
      <c r="J7003" s="5"/>
      <c r="K7003" s="5">
        <v>2.1</v>
      </c>
      <c r="L7003" s="5">
        <v>244.6</v>
      </c>
      <c r="M7003" s="5">
        <v>89.8</v>
      </c>
      <c r="N7003" s="5">
        <v>-396.3</v>
      </c>
      <c r="O7003" s="5">
        <v>151030</v>
      </c>
      <c r="P7003" s="3"/>
      <c r="Q7003" s="3"/>
    </row>
    <row r="7004" spans="1:17" x14ac:dyDescent="0.2">
      <c r="A7004" s="2">
        <v>2017</v>
      </c>
      <c r="B7004" s="1" t="s">
        <v>913</v>
      </c>
      <c r="C7004" s="2" t="s">
        <v>914</v>
      </c>
      <c r="D7004" s="2">
        <v>304</v>
      </c>
      <c r="E7004" s="2">
        <v>25089</v>
      </c>
      <c r="F7004" s="2">
        <v>6554.8</v>
      </c>
      <c r="G7004" s="2">
        <v>14698.2</v>
      </c>
      <c r="H7004" s="2">
        <v>10342.5</v>
      </c>
      <c r="I7004" s="2">
        <v>284.7</v>
      </c>
      <c r="J7004" s="2"/>
      <c r="K7004" s="2">
        <v>-9.6</v>
      </c>
      <c r="L7004" s="2">
        <v>857.6</v>
      </c>
      <c r="M7004" s="2">
        <v>159</v>
      </c>
      <c r="N7004" s="2">
        <v>708.2</v>
      </c>
      <c r="O7004" s="2">
        <v>151030</v>
      </c>
      <c r="P7004" s="3"/>
      <c r="Q7004" s="3"/>
    </row>
    <row r="7005" spans="1:17" x14ac:dyDescent="0.2">
      <c r="A7005" s="5">
        <v>2018</v>
      </c>
      <c r="B7005" s="4" t="s">
        <v>913</v>
      </c>
      <c r="C7005" s="5" t="s">
        <v>914</v>
      </c>
      <c r="D7005" s="5">
        <v>636.79999999999995</v>
      </c>
      <c r="E7005" s="5">
        <v>25360.5</v>
      </c>
      <c r="F7005" s="5">
        <v>6415.2</v>
      </c>
      <c r="G7005" s="5">
        <v>13873.9</v>
      </c>
      <c r="H7005" s="5">
        <v>11469.4</v>
      </c>
      <c r="I7005" s="5">
        <v>281.8</v>
      </c>
      <c r="J7005" s="5"/>
      <c r="K7005" s="5">
        <v>3.2</v>
      </c>
      <c r="L7005" s="5">
        <v>1034.8</v>
      </c>
      <c r="M7005" s="5">
        <v>-874.5</v>
      </c>
      <c r="N7005" s="5">
        <v>1906.1</v>
      </c>
      <c r="O7005" s="5">
        <v>151030</v>
      </c>
      <c r="P7005" s="3"/>
      <c r="Q7005" s="3"/>
    </row>
    <row r="7006" spans="1:17" x14ac:dyDescent="0.2">
      <c r="A7006" s="2">
        <v>2019</v>
      </c>
      <c r="B7006" s="1" t="s">
        <v>913</v>
      </c>
      <c r="C7006" s="2" t="s">
        <v>914</v>
      </c>
      <c r="D7006" s="2">
        <v>151.6</v>
      </c>
      <c r="E7006" s="2">
        <v>30156.7</v>
      </c>
      <c r="F7006" s="2">
        <v>10063.4</v>
      </c>
      <c r="G7006" s="2">
        <v>18470.599999999999</v>
      </c>
      <c r="H7006" s="2">
        <v>11669.9</v>
      </c>
      <c r="I7006" s="2">
        <v>431.3</v>
      </c>
      <c r="J7006" s="2"/>
      <c r="K7006" s="2">
        <v>5</v>
      </c>
      <c r="L7006" s="2">
        <v>1144.7</v>
      </c>
      <c r="M7006" s="2">
        <v>276.8</v>
      </c>
      <c r="N7006" s="2">
        <v>862.9</v>
      </c>
      <c r="O7006" s="2">
        <v>151030</v>
      </c>
      <c r="P7006" s="3"/>
      <c r="Q7006" s="3"/>
    </row>
    <row r="7007" spans="1:17" x14ac:dyDescent="0.2">
      <c r="A7007" s="5">
        <v>2004</v>
      </c>
      <c r="B7007" s="4" t="s">
        <v>915</v>
      </c>
      <c r="C7007" s="5" t="s">
        <v>916</v>
      </c>
      <c r="D7007" s="5">
        <v>469.7</v>
      </c>
      <c r="E7007" s="5">
        <v>3307</v>
      </c>
      <c r="F7007" s="5">
        <v>0</v>
      </c>
      <c r="G7007" s="5">
        <v>1398.2</v>
      </c>
      <c r="H7007" s="5">
        <v>1908.8</v>
      </c>
      <c r="I7007" s="5">
        <v>0</v>
      </c>
      <c r="J7007" s="5">
        <v>9.1</v>
      </c>
      <c r="K7007" s="5">
        <v>0</v>
      </c>
      <c r="L7007" s="5">
        <v>1098.0999999999999</v>
      </c>
      <c r="M7007" s="5">
        <v>346</v>
      </c>
      <c r="N7007" s="5">
        <v>752.1</v>
      </c>
      <c r="O7007" s="5">
        <v>451020</v>
      </c>
      <c r="P7007" s="3"/>
      <c r="Q7007" s="3"/>
    </row>
    <row r="7008" spans="1:17" x14ac:dyDescent="0.2">
      <c r="A7008" s="2">
        <v>2005</v>
      </c>
      <c r="B7008" s="1" t="s">
        <v>915</v>
      </c>
      <c r="C7008" s="2" t="s">
        <v>916</v>
      </c>
      <c r="D7008" s="2">
        <v>510.2</v>
      </c>
      <c r="E7008" s="2">
        <v>4589.1000000000004</v>
      </c>
      <c r="F7008" s="2">
        <v>0</v>
      </c>
      <c r="G7008" s="2">
        <v>1791.4</v>
      </c>
      <c r="H7008" s="2">
        <v>2797.7</v>
      </c>
      <c r="I7008" s="2">
        <v>0</v>
      </c>
      <c r="J7008" s="2">
        <v>24.3</v>
      </c>
      <c r="K7008" s="2">
        <v>0</v>
      </c>
      <c r="L7008" s="2">
        <v>1303.7</v>
      </c>
      <c r="M7008" s="2">
        <v>405.5</v>
      </c>
      <c r="N7008" s="2">
        <v>898.2</v>
      </c>
      <c r="O7008" s="2">
        <v>451020</v>
      </c>
      <c r="P7008" s="3"/>
      <c r="Q7008" s="3"/>
    </row>
    <row r="7009" spans="1:17" x14ac:dyDescent="0.2">
      <c r="A7009" s="5">
        <v>2006</v>
      </c>
      <c r="B7009" s="4" t="s">
        <v>915</v>
      </c>
      <c r="C7009" s="5" t="s">
        <v>916</v>
      </c>
      <c r="D7009" s="5">
        <v>1421.7</v>
      </c>
      <c r="E7009" s="5">
        <v>5321.1</v>
      </c>
      <c r="F7009" s="5">
        <v>2995.9</v>
      </c>
      <c r="G7009" s="5">
        <v>5635.9</v>
      </c>
      <c r="H7009" s="5">
        <v>-314.8</v>
      </c>
      <c r="I7009" s="5">
        <v>53.4</v>
      </c>
      <c r="J7009" s="5"/>
      <c r="K7009" s="5">
        <v>0</v>
      </c>
      <c r="L7009" s="5">
        <v>1335.1</v>
      </c>
      <c r="M7009" s="5">
        <v>421.1</v>
      </c>
      <c r="N7009" s="5">
        <v>914</v>
      </c>
      <c r="O7009" s="5">
        <v>451020</v>
      </c>
      <c r="P7009" s="3"/>
      <c r="Q7009" s="3"/>
    </row>
    <row r="7010" spans="1:17" x14ac:dyDescent="0.2">
      <c r="A7010" s="2">
        <v>2007</v>
      </c>
      <c r="B7010" s="1" t="s">
        <v>915</v>
      </c>
      <c r="C7010" s="2" t="s">
        <v>916</v>
      </c>
      <c r="D7010" s="2">
        <v>1793.1</v>
      </c>
      <c r="E7010" s="2">
        <v>5784.2</v>
      </c>
      <c r="F7010" s="2">
        <v>2499.8000000000002</v>
      </c>
      <c r="G7010" s="2">
        <v>5733.5</v>
      </c>
      <c r="H7010" s="2">
        <v>50.7</v>
      </c>
      <c r="I7010" s="2">
        <v>189</v>
      </c>
      <c r="J7010" s="2">
        <v>79.400000000000006</v>
      </c>
      <c r="K7010" s="2">
        <v>0</v>
      </c>
      <c r="L7010" s="2">
        <v>1222.4000000000001</v>
      </c>
      <c r="M7010" s="2">
        <v>365.1</v>
      </c>
      <c r="N7010" s="2">
        <v>857.3</v>
      </c>
      <c r="O7010" s="2">
        <v>451020</v>
      </c>
      <c r="P7010" s="3"/>
      <c r="Q7010" s="3"/>
    </row>
    <row r="7011" spans="1:17" x14ac:dyDescent="0.2">
      <c r="A7011" s="5">
        <v>2008</v>
      </c>
      <c r="B7011" s="4" t="s">
        <v>915</v>
      </c>
      <c r="C7011" s="5" t="s">
        <v>916</v>
      </c>
      <c r="D7011" s="5">
        <v>1295.5999999999999</v>
      </c>
      <c r="E7011" s="5">
        <v>5578.3</v>
      </c>
      <c r="F7011" s="5">
        <v>2560.6</v>
      </c>
      <c r="G7011" s="5">
        <v>5586.4</v>
      </c>
      <c r="H7011" s="5">
        <v>-8.1</v>
      </c>
      <c r="I7011" s="5">
        <v>171.2</v>
      </c>
      <c r="J7011" s="5">
        <v>45.2</v>
      </c>
      <c r="K7011" s="5"/>
      <c r="L7011" s="5">
        <v>1238.7</v>
      </c>
      <c r="M7011" s="5">
        <v>319.7</v>
      </c>
      <c r="N7011" s="5">
        <v>919</v>
      </c>
      <c r="O7011" s="5">
        <v>451020</v>
      </c>
      <c r="P7011" s="3"/>
      <c r="Q7011" s="3"/>
    </row>
    <row r="7012" spans="1:17" x14ac:dyDescent="0.2">
      <c r="A7012" s="2">
        <v>2009</v>
      </c>
      <c r="B7012" s="1" t="s">
        <v>915</v>
      </c>
      <c r="C7012" s="2" t="s">
        <v>916</v>
      </c>
      <c r="D7012" s="2">
        <v>1685.2</v>
      </c>
      <c r="E7012" s="2">
        <v>7353.4</v>
      </c>
      <c r="F7012" s="2">
        <v>3048.5</v>
      </c>
      <c r="G7012" s="2">
        <v>6999.9</v>
      </c>
      <c r="H7012" s="2">
        <v>353.5</v>
      </c>
      <c r="I7012" s="2">
        <v>157.9</v>
      </c>
      <c r="J7012" s="2">
        <v>9.4</v>
      </c>
      <c r="K7012" s="2"/>
      <c r="L7012" s="2">
        <v>1131.5</v>
      </c>
      <c r="M7012" s="2">
        <v>282.7</v>
      </c>
      <c r="N7012" s="2">
        <v>848.8</v>
      </c>
      <c r="O7012" s="2">
        <v>451020</v>
      </c>
      <c r="P7012" s="3"/>
      <c r="Q7012" s="3"/>
    </row>
    <row r="7013" spans="1:17" x14ac:dyDescent="0.2">
      <c r="A7013" s="5">
        <v>2010</v>
      </c>
      <c r="B7013" s="4" t="s">
        <v>915</v>
      </c>
      <c r="C7013" s="5" t="s">
        <v>916</v>
      </c>
      <c r="D7013" s="5">
        <v>2157.4</v>
      </c>
      <c r="E7013" s="5">
        <v>7929.2</v>
      </c>
      <c r="F7013" s="5">
        <v>3289.9</v>
      </c>
      <c r="G7013" s="5">
        <v>7346.5</v>
      </c>
      <c r="H7013" s="5">
        <v>582.70000000000005</v>
      </c>
      <c r="I7013" s="5">
        <v>169.9</v>
      </c>
      <c r="J7013" s="5">
        <v>2.8</v>
      </c>
      <c r="K7013" s="5"/>
      <c r="L7013" s="5">
        <v>1145.2</v>
      </c>
      <c r="M7013" s="5">
        <v>235.3</v>
      </c>
      <c r="N7013" s="5">
        <v>909.9</v>
      </c>
      <c r="O7013" s="5">
        <v>451020</v>
      </c>
      <c r="P7013" s="3"/>
      <c r="Q7013" s="3"/>
    </row>
    <row r="7014" spans="1:17" x14ac:dyDescent="0.2">
      <c r="A7014" s="2">
        <v>2011</v>
      </c>
      <c r="B7014" s="1" t="s">
        <v>915</v>
      </c>
      <c r="C7014" s="2" t="s">
        <v>916</v>
      </c>
      <c r="D7014" s="2">
        <v>1370.9</v>
      </c>
      <c r="E7014" s="2">
        <v>9069.9</v>
      </c>
      <c r="F7014" s="2">
        <v>3286.2</v>
      </c>
      <c r="G7014" s="2">
        <v>8175.1</v>
      </c>
      <c r="H7014" s="2">
        <v>894.8</v>
      </c>
      <c r="I7014" s="2">
        <v>181.9</v>
      </c>
      <c r="J7014" s="2">
        <v>5.2</v>
      </c>
      <c r="K7014" s="2"/>
      <c r="L7014" s="2">
        <v>1274.5999999999999</v>
      </c>
      <c r="M7014" s="2">
        <v>109.2</v>
      </c>
      <c r="N7014" s="2">
        <v>1165.4000000000001</v>
      </c>
      <c r="O7014" s="2">
        <v>451020</v>
      </c>
      <c r="P7014" s="3"/>
      <c r="Q7014" s="3"/>
    </row>
    <row r="7015" spans="1:17" x14ac:dyDescent="0.2">
      <c r="A7015" s="5">
        <v>2012</v>
      </c>
      <c r="B7015" s="4" t="s">
        <v>915</v>
      </c>
      <c r="C7015" s="5" t="s">
        <v>916</v>
      </c>
      <c r="D7015" s="5">
        <v>1776.5</v>
      </c>
      <c r="E7015" s="5">
        <v>9465.7000000000007</v>
      </c>
      <c r="F7015" s="5">
        <v>4029.2</v>
      </c>
      <c r="G7015" s="5">
        <v>8525.1</v>
      </c>
      <c r="H7015" s="5">
        <v>940.6</v>
      </c>
      <c r="I7015" s="5">
        <v>179.6</v>
      </c>
      <c r="J7015" s="5">
        <v>5.5</v>
      </c>
      <c r="K7015" s="5"/>
      <c r="L7015" s="5">
        <v>1168.8</v>
      </c>
      <c r="M7015" s="5">
        <v>142.9</v>
      </c>
      <c r="N7015" s="5">
        <v>1025.9000000000001</v>
      </c>
      <c r="O7015" s="5">
        <v>451020</v>
      </c>
      <c r="P7015" s="3"/>
      <c r="Q7015" s="3"/>
    </row>
    <row r="7016" spans="1:17" x14ac:dyDescent="0.2">
      <c r="A7016" s="2">
        <v>2013</v>
      </c>
      <c r="B7016" s="1" t="s">
        <v>915</v>
      </c>
      <c r="C7016" s="2" t="s">
        <v>916</v>
      </c>
      <c r="D7016" s="2">
        <v>2173.3000000000002</v>
      </c>
      <c r="E7016" s="2">
        <v>10121.299999999999</v>
      </c>
      <c r="F7016" s="2">
        <v>4213</v>
      </c>
      <c r="G7016" s="2">
        <v>9016.6</v>
      </c>
      <c r="H7016" s="2">
        <v>1104.7</v>
      </c>
      <c r="I7016" s="2">
        <v>195.6</v>
      </c>
      <c r="J7016" s="2">
        <v>9.4</v>
      </c>
      <c r="K7016" s="2"/>
      <c r="L7016" s="2">
        <v>926.9</v>
      </c>
      <c r="M7016" s="2">
        <v>128.5</v>
      </c>
      <c r="N7016" s="2">
        <v>798.4</v>
      </c>
      <c r="O7016" s="2">
        <v>451020</v>
      </c>
      <c r="P7016" s="3"/>
      <c r="Q7016" s="3"/>
    </row>
    <row r="7017" spans="1:17" x14ac:dyDescent="0.2">
      <c r="A7017" s="5">
        <v>2014</v>
      </c>
      <c r="B7017" s="4" t="s">
        <v>915</v>
      </c>
      <c r="C7017" s="5" t="s">
        <v>916</v>
      </c>
      <c r="D7017" s="5">
        <v>1783.2</v>
      </c>
      <c r="E7017" s="5">
        <v>9890.4</v>
      </c>
      <c r="F7017" s="5">
        <v>3720.4</v>
      </c>
      <c r="G7017" s="5">
        <v>8590</v>
      </c>
      <c r="H7017" s="5">
        <v>1300.4000000000001</v>
      </c>
      <c r="I7017" s="5">
        <v>176.6</v>
      </c>
      <c r="J7017" s="5">
        <v>11.5</v>
      </c>
      <c r="K7017" s="5"/>
      <c r="L7017" s="5">
        <v>968.2</v>
      </c>
      <c r="M7017" s="5">
        <v>115.8</v>
      </c>
      <c r="N7017" s="5">
        <v>852.4</v>
      </c>
      <c r="O7017" s="5">
        <v>451020</v>
      </c>
      <c r="P7017" s="3"/>
      <c r="Q7017" s="3"/>
    </row>
    <row r="7018" spans="1:17" x14ac:dyDescent="0.2">
      <c r="A7018" s="2">
        <v>2015</v>
      </c>
      <c r="B7018" s="1" t="s">
        <v>915</v>
      </c>
      <c r="C7018" s="2" t="s">
        <v>916</v>
      </c>
      <c r="D7018" s="2">
        <v>1315.9</v>
      </c>
      <c r="E7018" s="2">
        <v>9458.9</v>
      </c>
      <c r="F7018" s="2">
        <v>3225.6</v>
      </c>
      <c r="G7018" s="2">
        <v>8054</v>
      </c>
      <c r="H7018" s="2">
        <v>1404.9</v>
      </c>
      <c r="I7018" s="2">
        <v>167.9</v>
      </c>
      <c r="J7018" s="2">
        <v>10.9</v>
      </c>
      <c r="K7018" s="2"/>
      <c r="L7018" s="2">
        <v>941.8</v>
      </c>
      <c r="M7018" s="2">
        <v>104</v>
      </c>
      <c r="N7018" s="2">
        <v>837.8</v>
      </c>
      <c r="O7018" s="2">
        <v>451020</v>
      </c>
      <c r="P7018" s="3"/>
      <c r="Q7018" s="3"/>
    </row>
    <row r="7019" spans="1:17" x14ac:dyDescent="0.2">
      <c r="A7019" s="5">
        <v>2016</v>
      </c>
      <c r="B7019" s="4" t="s">
        <v>915</v>
      </c>
      <c r="C7019" s="5" t="s">
        <v>916</v>
      </c>
      <c r="D7019" s="5">
        <v>877.5</v>
      </c>
      <c r="E7019" s="5">
        <v>9419.6</v>
      </c>
      <c r="F7019" s="5">
        <v>2786.1</v>
      </c>
      <c r="G7019" s="5">
        <v>8517.4</v>
      </c>
      <c r="H7019" s="5">
        <v>902.2</v>
      </c>
      <c r="I7019" s="5">
        <v>152.5</v>
      </c>
      <c r="J7019" s="5">
        <v>3.5</v>
      </c>
      <c r="K7019" s="5"/>
      <c r="L7019" s="5">
        <v>341.7</v>
      </c>
      <c r="M7019" s="5">
        <v>88.5</v>
      </c>
      <c r="N7019" s="5">
        <v>253.2</v>
      </c>
      <c r="O7019" s="5">
        <v>451020</v>
      </c>
      <c r="P7019" s="3"/>
      <c r="Q7019" s="3"/>
    </row>
    <row r="7020" spans="1:17" x14ac:dyDescent="0.2">
      <c r="A7020" s="2">
        <v>2017</v>
      </c>
      <c r="B7020" s="1" t="s">
        <v>915</v>
      </c>
      <c r="C7020" s="2" t="s">
        <v>916</v>
      </c>
      <c r="D7020" s="2">
        <v>838.2</v>
      </c>
      <c r="E7020" s="2">
        <v>9231.4</v>
      </c>
      <c r="F7020" s="2">
        <v>3033.6</v>
      </c>
      <c r="G7020" s="2">
        <v>9722.7999999999993</v>
      </c>
      <c r="H7020" s="2">
        <v>-491.4</v>
      </c>
      <c r="I7020" s="2">
        <v>142.1</v>
      </c>
      <c r="J7020" s="2">
        <v>4.9000000000000004</v>
      </c>
      <c r="K7020" s="2"/>
      <c r="L7020" s="2">
        <v>347.5</v>
      </c>
      <c r="M7020" s="2">
        <v>904.6</v>
      </c>
      <c r="N7020" s="2">
        <v>-557.1</v>
      </c>
      <c r="O7020" s="2">
        <v>451020</v>
      </c>
      <c r="P7020" s="3"/>
      <c r="Q7020" s="3"/>
    </row>
    <row r="7021" spans="1:17" x14ac:dyDescent="0.2">
      <c r="A7021" s="5">
        <v>2018</v>
      </c>
      <c r="B7021" s="4" t="s">
        <v>915</v>
      </c>
      <c r="C7021" s="5" t="s">
        <v>916</v>
      </c>
      <c r="D7021" s="5">
        <v>979.7</v>
      </c>
      <c r="E7021" s="5">
        <v>8996.7999999999993</v>
      </c>
      <c r="F7021" s="5">
        <v>3308.7</v>
      </c>
      <c r="G7021" s="5">
        <v>9306.6</v>
      </c>
      <c r="H7021" s="5">
        <v>-309.8</v>
      </c>
      <c r="I7021" s="5">
        <v>149.6</v>
      </c>
      <c r="J7021" s="5">
        <v>4.8</v>
      </c>
      <c r="K7021" s="5"/>
      <c r="L7021" s="5">
        <v>991.4</v>
      </c>
      <c r="M7021" s="5">
        <v>139.5</v>
      </c>
      <c r="N7021" s="5">
        <v>851.9</v>
      </c>
      <c r="O7021" s="5">
        <v>451020</v>
      </c>
      <c r="P7021" s="3"/>
      <c r="Q7021" s="3"/>
    </row>
    <row r="7022" spans="1:17" x14ac:dyDescent="0.2">
      <c r="A7022" s="2">
        <v>2019</v>
      </c>
      <c r="B7022" s="1" t="s">
        <v>915</v>
      </c>
      <c r="C7022" s="2" t="s">
        <v>916</v>
      </c>
      <c r="D7022" s="2">
        <v>1456.8</v>
      </c>
      <c r="E7022" s="2">
        <v>8758.5</v>
      </c>
      <c r="F7022" s="2">
        <v>3226.6</v>
      </c>
      <c r="G7022" s="2">
        <v>8798</v>
      </c>
      <c r="H7022" s="2">
        <v>-39.5</v>
      </c>
      <c r="I7022" s="2">
        <v>152</v>
      </c>
      <c r="J7022" s="2">
        <v>6.3</v>
      </c>
      <c r="K7022" s="2"/>
      <c r="L7022" s="2">
        <v>1321.4</v>
      </c>
      <c r="M7022" s="2">
        <v>263.10000000000002</v>
      </c>
      <c r="N7022" s="2">
        <v>1058.3</v>
      </c>
      <c r="O7022" s="2">
        <v>451020</v>
      </c>
      <c r="P7022" s="3"/>
      <c r="Q7022" s="3"/>
    </row>
    <row r="7023" spans="1:17" x14ac:dyDescent="0.2">
      <c r="A7023" s="5">
        <v>2004</v>
      </c>
      <c r="B7023" s="4" t="s">
        <v>917</v>
      </c>
      <c r="C7023" s="5" t="s">
        <v>918</v>
      </c>
      <c r="D7023" s="5">
        <v>1197</v>
      </c>
      <c r="E7023" s="5">
        <v>29954</v>
      </c>
      <c r="F7023" s="5">
        <v>10719</v>
      </c>
      <c r="G7023" s="5">
        <v>20699</v>
      </c>
      <c r="H7023" s="5">
        <v>9255</v>
      </c>
      <c r="I7023" s="5">
        <v>822</v>
      </c>
      <c r="J7023" s="5"/>
      <c r="K7023" s="5"/>
      <c r="L7023" s="5">
        <v>1945</v>
      </c>
      <c r="M7023" s="5">
        <v>662</v>
      </c>
      <c r="N7023" s="5">
        <v>1283</v>
      </c>
      <c r="O7023" s="5">
        <v>601010</v>
      </c>
      <c r="P7023" s="3"/>
      <c r="Q7023" s="3"/>
    </row>
    <row r="7024" spans="1:17" x14ac:dyDescent="0.2">
      <c r="A7024" s="2">
        <v>2005</v>
      </c>
      <c r="B7024" s="1" t="s">
        <v>917</v>
      </c>
      <c r="C7024" s="2" t="s">
        <v>918</v>
      </c>
      <c r="D7024" s="2">
        <v>1104</v>
      </c>
      <c r="E7024" s="2">
        <v>28229</v>
      </c>
      <c r="F7024" s="2">
        <v>8727</v>
      </c>
      <c r="G7024" s="2">
        <v>18362</v>
      </c>
      <c r="H7024" s="2">
        <v>9800</v>
      </c>
      <c r="I7024" s="2">
        <v>758</v>
      </c>
      <c r="J7024" s="2"/>
      <c r="K7024" s="2"/>
      <c r="L7024" s="2">
        <v>906</v>
      </c>
      <c r="M7024" s="2">
        <v>324</v>
      </c>
      <c r="N7024" s="2">
        <v>733</v>
      </c>
      <c r="O7024" s="2">
        <v>601010</v>
      </c>
      <c r="P7024" s="3"/>
      <c r="Q7024" s="3"/>
    </row>
    <row r="7025" spans="1:17" x14ac:dyDescent="0.2">
      <c r="A7025" s="5">
        <v>2006</v>
      </c>
      <c r="B7025" s="4" t="s">
        <v>917</v>
      </c>
      <c r="C7025" s="5" t="s">
        <v>918</v>
      </c>
      <c r="D7025" s="5">
        <v>243</v>
      </c>
      <c r="E7025" s="5">
        <v>26862</v>
      </c>
      <c r="F7025" s="5">
        <v>8231</v>
      </c>
      <c r="G7025" s="5">
        <v>17709</v>
      </c>
      <c r="H7025" s="5">
        <v>9085</v>
      </c>
      <c r="I7025" s="5">
        <v>670</v>
      </c>
      <c r="J7025" s="5"/>
      <c r="K7025" s="5"/>
      <c r="L7025" s="5">
        <v>826</v>
      </c>
      <c r="M7025" s="5">
        <v>471</v>
      </c>
      <c r="N7025" s="5">
        <v>453</v>
      </c>
      <c r="O7025" s="5">
        <v>601010</v>
      </c>
      <c r="P7025" s="3"/>
      <c r="Q7025" s="3"/>
    </row>
    <row r="7026" spans="1:17" x14ac:dyDescent="0.2">
      <c r="A7026" s="2">
        <v>2007</v>
      </c>
      <c r="B7026" s="1" t="s">
        <v>917</v>
      </c>
      <c r="C7026" s="2" t="s">
        <v>918</v>
      </c>
      <c r="D7026" s="2">
        <v>114</v>
      </c>
      <c r="E7026" s="2">
        <v>23806</v>
      </c>
      <c r="F7026" s="2">
        <v>7344</v>
      </c>
      <c r="G7026" s="2">
        <v>15788</v>
      </c>
      <c r="H7026" s="2">
        <v>7981</v>
      </c>
      <c r="I7026" s="2">
        <v>586</v>
      </c>
      <c r="J7026" s="2"/>
      <c r="K7026" s="2"/>
      <c r="L7026" s="2">
        <v>59</v>
      </c>
      <c r="M7026" s="2">
        <v>8</v>
      </c>
      <c r="N7026" s="2">
        <v>790</v>
      </c>
      <c r="O7026" s="2">
        <v>601010</v>
      </c>
      <c r="P7026" s="3"/>
      <c r="Q7026" s="3"/>
    </row>
    <row r="7027" spans="1:17" x14ac:dyDescent="0.2">
      <c r="A7027" s="5">
        <v>2008</v>
      </c>
      <c r="B7027" s="4" t="s">
        <v>917</v>
      </c>
      <c r="C7027" s="5" t="s">
        <v>918</v>
      </c>
      <c r="D7027" s="5">
        <v>2432</v>
      </c>
      <c r="E7027" s="5">
        <v>16735</v>
      </c>
      <c r="F7027" s="5">
        <v>6016</v>
      </c>
      <c r="G7027" s="5">
        <v>11905</v>
      </c>
      <c r="H7027" s="5">
        <v>4814</v>
      </c>
      <c r="I7027" s="5">
        <v>550</v>
      </c>
      <c r="J7027" s="5"/>
      <c r="K7027" s="5"/>
      <c r="L7027" s="5">
        <v>-2707</v>
      </c>
      <c r="M7027" s="5">
        <v>-888</v>
      </c>
      <c r="N7027" s="5">
        <v>-1176</v>
      </c>
      <c r="O7027" s="5">
        <v>601010</v>
      </c>
      <c r="P7027" s="3"/>
      <c r="Q7027" s="3"/>
    </row>
    <row r="7028" spans="1:17" x14ac:dyDescent="0.2">
      <c r="A7028" s="2">
        <v>2009</v>
      </c>
      <c r="B7028" s="1" t="s">
        <v>917</v>
      </c>
      <c r="C7028" s="2" t="s">
        <v>918</v>
      </c>
      <c r="D7028" s="2">
        <v>1918</v>
      </c>
      <c r="E7028" s="2">
        <v>15250</v>
      </c>
      <c r="F7028" s="2">
        <v>5686</v>
      </c>
      <c r="G7028" s="2">
        <v>11196</v>
      </c>
      <c r="H7028" s="2">
        <v>4044</v>
      </c>
      <c r="I7028" s="2">
        <v>466</v>
      </c>
      <c r="J7028" s="2"/>
      <c r="K7028" s="2">
        <v>-23</v>
      </c>
      <c r="L7028" s="2">
        <v>-842</v>
      </c>
      <c r="M7028" s="2">
        <v>-274</v>
      </c>
      <c r="N7028" s="2">
        <v>-545</v>
      </c>
      <c r="O7028" s="2">
        <v>601010</v>
      </c>
      <c r="P7028" s="3"/>
      <c r="Q7028" s="3"/>
    </row>
    <row r="7029" spans="1:17" x14ac:dyDescent="0.2">
      <c r="A7029" s="5">
        <v>2010</v>
      </c>
      <c r="B7029" s="4" t="s">
        <v>917</v>
      </c>
      <c r="C7029" s="5" t="s">
        <v>918</v>
      </c>
      <c r="D7029" s="5">
        <v>1467</v>
      </c>
      <c r="E7029" s="5">
        <v>13429</v>
      </c>
      <c r="F7029" s="5">
        <v>5060</v>
      </c>
      <c r="G7029" s="5">
        <v>8815</v>
      </c>
      <c r="H7029" s="5">
        <v>4612</v>
      </c>
      <c r="I7029" s="5">
        <v>431</v>
      </c>
      <c r="J7029" s="5"/>
      <c r="K7029" s="5">
        <v>2</v>
      </c>
      <c r="L7029" s="5">
        <v>96</v>
      </c>
      <c r="M7029" s="5">
        <v>-1187</v>
      </c>
      <c r="N7029" s="5">
        <v>1281</v>
      </c>
      <c r="O7029" s="5">
        <v>601010</v>
      </c>
      <c r="P7029" s="3"/>
      <c r="Q7029" s="3"/>
    </row>
    <row r="7030" spans="1:17" x14ac:dyDescent="0.2">
      <c r="A7030" s="2">
        <v>2011</v>
      </c>
      <c r="B7030" s="1" t="s">
        <v>917</v>
      </c>
      <c r="C7030" s="2" t="s">
        <v>918</v>
      </c>
      <c r="D7030" s="2">
        <v>953</v>
      </c>
      <c r="E7030" s="2">
        <v>12598</v>
      </c>
      <c r="F7030" s="2">
        <v>4478</v>
      </c>
      <c r="G7030" s="2">
        <v>8331</v>
      </c>
      <c r="H7030" s="2">
        <v>4263</v>
      </c>
      <c r="I7030" s="2">
        <v>388</v>
      </c>
      <c r="J7030" s="2"/>
      <c r="K7030" s="2">
        <v>0</v>
      </c>
      <c r="L7030" s="2">
        <v>257</v>
      </c>
      <c r="M7030" s="2">
        <v>-62</v>
      </c>
      <c r="N7030" s="2">
        <v>331</v>
      </c>
      <c r="O7030" s="2">
        <v>601010</v>
      </c>
      <c r="P7030" s="3"/>
      <c r="Q7030" s="3"/>
    </row>
    <row r="7031" spans="1:17" x14ac:dyDescent="0.2">
      <c r="A7031" s="5">
        <v>2012</v>
      </c>
      <c r="B7031" s="4" t="s">
        <v>917</v>
      </c>
      <c r="C7031" s="5" t="s">
        <v>918</v>
      </c>
      <c r="D7031" s="5">
        <v>898</v>
      </c>
      <c r="E7031" s="5">
        <v>12592</v>
      </c>
      <c r="F7031" s="5">
        <v>4291</v>
      </c>
      <c r="G7031" s="5">
        <v>8479</v>
      </c>
      <c r="H7031" s="5">
        <v>4070</v>
      </c>
      <c r="I7031" s="5">
        <v>348</v>
      </c>
      <c r="J7031" s="5"/>
      <c r="K7031" s="5">
        <v>-1</v>
      </c>
      <c r="L7031" s="5">
        <v>439</v>
      </c>
      <c r="M7031" s="5">
        <v>55</v>
      </c>
      <c r="N7031" s="5">
        <v>385</v>
      </c>
      <c r="O7031" s="5">
        <v>601010</v>
      </c>
      <c r="P7031" s="3"/>
      <c r="Q7031" s="3"/>
    </row>
    <row r="7032" spans="1:17" x14ac:dyDescent="0.2">
      <c r="A7032" s="2">
        <v>2013</v>
      </c>
      <c r="B7032" s="1" t="s">
        <v>917</v>
      </c>
      <c r="C7032" s="2" t="s">
        <v>918</v>
      </c>
      <c r="D7032" s="2">
        <v>835</v>
      </c>
      <c r="E7032" s="2">
        <v>14498</v>
      </c>
      <c r="F7032" s="2">
        <v>5407</v>
      </c>
      <c r="G7032" s="2">
        <v>7666</v>
      </c>
      <c r="H7032" s="2">
        <v>6795</v>
      </c>
      <c r="I7032" s="2">
        <v>346</v>
      </c>
      <c r="J7032" s="2"/>
      <c r="K7032" s="2">
        <v>0</v>
      </c>
      <c r="L7032" s="2">
        <v>434</v>
      </c>
      <c r="M7032" s="2">
        <v>-129</v>
      </c>
      <c r="N7032" s="2">
        <v>563</v>
      </c>
      <c r="O7032" s="2">
        <v>601010</v>
      </c>
      <c r="P7032" s="3"/>
      <c r="Q7032" s="3"/>
    </row>
    <row r="7033" spans="1:17" x14ac:dyDescent="0.2">
      <c r="A7033" s="5">
        <v>2014</v>
      </c>
      <c r="B7033" s="4" t="s">
        <v>917</v>
      </c>
      <c r="C7033" s="5" t="s">
        <v>918</v>
      </c>
      <c r="D7033" s="5">
        <v>1580</v>
      </c>
      <c r="E7033" s="5">
        <v>13457</v>
      </c>
      <c r="F7033" s="5">
        <v>5402</v>
      </c>
      <c r="G7033" s="5">
        <v>8153</v>
      </c>
      <c r="H7033" s="5">
        <v>5304</v>
      </c>
      <c r="I7033" s="5">
        <v>344</v>
      </c>
      <c r="J7033" s="5"/>
      <c r="K7033" s="5">
        <v>0</v>
      </c>
      <c r="L7033" s="5">
        <v>1013</v>
      </c>
      <c r="M7033" s="5">
        <v>185</v>
      </c>
      <c r="N7033" s="5">
        <v>1826</v>
      </c>
      <c r="O7033" s="5">
        <v>601010</v>
      </c>
      <c r="P7033" s="3"/>
      <c r="Q7033" s="3"/>
    </row>
    <row r="7034" spans="1:17" x14ac:dyDescent="0.2">
      <c r="A7034" s="2">
        <v>2015</v>
      </c>
      <c r="B7034" s="1" t="s">
        <v>917</v>
      </c>
      <c r="C7034" s="2" t="s">
        <v>918</v>
      </c>
      <c r="D7034" s="2">
        <v>1012</v>
      </c>
      <c r="E7034" s="2">
        <v>12486</v>
      </c>
      <c r="F7034" s="2">
        <v>5402</v>
      </c>
      <c r="G7034" s="2">
        <v>7617</v>
      </c>
      <c r="H7034" s="2">
        <v>4869</v>
      </c>
      <c r="I7034" s="2">
        <v>347</v>
      </c>
      <c r="J7034" s="2"/>
      <c r="K7034" s="2">
        <v>0</v>
      </c>
      <c r="L7034" s="2">
        <v>503</v>
      </c>
      <c r="M7034" s="2">
        <v>-3</v>
      </c>
      <c r="N7034" s="2">
        <v>506</v>
      </c>
      <c r="O7034" s="2">
        <v>601010</v>
      </c>
      <c r="P7034" s="3"/>
      <c r="Q7034" s="3"/>
    </row>
    <row r="7035" spans="1:17" x14ac:dyDescent="0.2">
      <c r="A7035" s="5">
        <v>2016</v>
      </c>
      <c r="B7035" s="4" t="s">
        <v>917</v>
      </c>
      <c r="C7035" s="5" t="s">
        <v>918</v>
      </c>
      <c r="D7035" s="5">
        <v>676</v>
      </c>
      <c r="E7035" s="5">
        <v>19243</v>
      </c>
      <c r="F7035" s="5">
        <v>7121</v>
      </c>
      <c r="G7035" s="5">
        <v>10063</v>
      </c>
      <c r="H7035" s="5">
        <v>9180</v>
      </c>
      <c r="I7035" s="5">
        <v>431</v>
      </c>
      <c r="J7035" s="5"/>
      <c r="K7035" s="5">
        <v>0</v>
      </c>
      <c r="L7035" s="5">
        <v>504</v>
      </c>
      <c r="M7035" s="5">
        <v>89</v>
      </c>
      <c r="N7035" s="5">
        <v>1027</v>
      </c>
      <c r="O7035" s="5">
        <v>601010</v>
      </c>
      <c r="P7035" s="3"/>
      <c r="Q7035" s="3"/>
    </row>
    <row r="7036" spans="1:17" x14ac:dyDescent="0.2">
      <c r="A7036" s="2">
        <v>2017</v>
      </c>
      <c r="B7036" s="1" t="s">
        <v>917</v>
      </c>
      <c r="C7036" s="2" t="s">
        <v>918</v>
      </c>
      <c r="D7036" s="2">
        <v>824</v>
      </c>
      <c r="E7036" s="2">
        <v>18059</v>
      </c>
      <c r="F7036" s="2">
        <v>6294</v>
      </c>
      <c r="G7036" s="2">
        <v>9160</v>
      </c>
      <c r="H7036" s="2">
        <v>8899</v>
      </c>
      <c r="I7036" s="2">
        <v>402</v>
      </c>
      <c r="J7036" s="2"/>
      <c r="K7036" s="2">
        <v>0</v>
      </c>
      <c r="L7036" s="2">
        <v>716</v>
      </c>
      <c r="M7036" s="2">
        <v>134</v>
      </c>
      <c r="N7036" s="2">
        <v>582</v>
      </c>
      <c r="O7036" s="2">
        <v>601010</v>
      </c>
      <c r="P7036" s="3"/>
      <c r="Q7036" s="3"/>
    </row>
    <row r="7037" spans="1:17" x14ac:dyDescent="0.2">
      <c r="A7037" s="5">
        <v>2018</v>
      </c>
      <c r="B7037" s="4" t="s">
        <v>917</v>
      </c>
      <c r="C7037" s="5" t="s">
        <v>918</v>
      </c>
      <c r="D7037" s="5">
        <v>587</v>
      </c>
      <c r="E7037" s="5">
        <v>17249</v>
      </c>
      <c r="F7037" s="5">
        <v>6221</v>
      </c>
      <c r="G7037" s="5">
        <v>8203</v>
      </c>
      <c r="H7037" s="5">
        <v>9046</v>
      </c>
      <c r="I7037" s="5">
        <v>384</v>
      </c>
      <c r="J7037" s="5"/>
      <c r="K7037" s="5">
        <v>0</v>
      </c>
      <c r="L7037" s="5">
        <v>807</v>
      </c>
      <c r="M7037" s="5">
        <v>59</v>
      </c>
      <c r="N7037" s="5">
        <v>748</v>
      </c>
      <c r="O7037" s="5">
        <v>601010</v>
      </c>
      <c r="P7037" s="3"/>
      <c r="Q7037" s="3"/>
    </row>
    <row r="7038" spans="1:17" x14ac:dyDescent="0.2">
      <c r="A7038" s="2">
        <v>2019</v>
      </c>
      <c r="B7038" s="1" t="s">
        <v>917</v>
      </c>
      <c r="C7038" s="2" t="s">
        <v>918</v>
      </c>
      <c r="D7038" s="2">
        <v>501</v>
      </c>
      <c r="E7038" s="2">
        <v>16406</v>
      </c>
      <c r="F7038" s="2">
        <v>6303</v>
      </c>
      <c r="G7038" s="2">
        <v>8229</v>
      </c>
      <c r="H7038" s="2">
        <v>8177</v>
      </c>
      <c r="I7038" s="2">
        <v>371</v>
      </c>
      <c r="J7038" s="2"/>
      <c r="K7038" s="2">
        <v>0</v>
      </c>
      <c r="L7038" s="2">
        <v>-213</v>
      </c>
      <c r="M7038" s="2">
        <v>-137</v>
      </c>
      <c r="N7038" s="2">
        <v>-76</v>
      </c>
      <c r="O7038" s="2">
        <v>601010</v>
      </c>
      <c r="P7038" s="3"/>
      <c r="Q7038" s="3"/>
    </row>
    <row r="7039" spans="1:17" x14ac:dyDescent="0.2">
      <c r="A7039" s="5">
        <v>2004</v>
      </c>
      <c r="B7039" s="4" t="s">
        <v>919</v>
      </c>
      <c r="C7039" s="5" t="s">
        <v>920</v>
      </c>
      <c r="D7039" s="5">
        <v>445.56200000000001</v>
      </c>
      <c r="E7039" s="5">
        <v>3464.212</v>
      </c>
      <c r="F7039" s="5">
        <v>1638.1690000000001</v>
      </c>
      <c r="G7039" s="5">
        <v>1819.921</v>
      </c>
      <c r="H7039" s="5">
        <v>1644.2909999999999</v>
      </c>
      <c r="I7039" s="5">
        <v>117.687</v>
      </c>
      <c r="J7039" s="5">
        <v>8.6329999999999991</v>
      </c>
      <c r="K7039" s="5">
        <v>-1.054</v>
      </c>
      <c r="L7039" s="5">
        <v>-206.64</v>
      </c>
      <c r="M7039" s="5">
        <v>0</v>
      </c>
      <c r="N7039" s="5">
        <v>-205.58600000000001</v>
      </c>
      <c r="O7039" s="5">
        <v>253010</v>
      </c>
      <c r="P7039" s="3"/>
      <c r="Q7039" s="3"/>
    </row>
    <row r="7040" spans="1:17" x14ac:dyDescent="0.2">
      <c r="A7040" s="2">
        <v>2005</v>
      </c>
      <c r="B7040" s="1" t="s">
        <v>919</v>
      </c>
      <c r="C7040" s="2" t="s">
        <v>920</v>
      </c>
      <c r="D7040" s="2">
        <v>531.16</v>
      </c>
      <c r="E7040" s="2">
        <v>3945.2829999999999</v>
      </c>
      <c r="F7040" s="2">
        <v>2134.5369999999998</v>
      </c>
      <c r="G7040" s="2">
        <v>2382.3879999999999</v>
      </c>
      <c r="H7040" s="2">
        <v>1562.895</v>
      </c>
      <c r="I7040" s="2">
        <v>152.69900000000001</v>
      </c>
      <c r="J7040" s="2"/>
      <c r="K7040" s="2">
        <v>0</v>
      </c>
      <c r="L7040" s="2">
        <v>-90.835999999999999</v>
      </c>
      <c r="M7040" s="2">
        <v>0</v>
      </c>
      <c r="N7040" s="2">
        <v>-90.835999999999999</v>
      </c>
      <c r="O7040" s="2">
        <v>253010</v>
      </c>
      <c r="P7040" s="3"/>
      <c r="Q7040" s="3"/>
    </row>
    <row r="7041" spans="1:17" x14ac:dyDescent="0.2">
      <c r="A7041" s="5">
        <v>2006</v>
      </c>
      <c r="B7041" s="4" t="s">
        <v>919</v>
      </c>
      <c r="C7041" s="5" t="s">
        <v>920</v>
      </c>
      <c r="D7041" s="5">
        <v>848.005</v>
      </c>
      <c r="E7041" s="5">
        <v>4660.18</v>
      </c>
      <c r="F7041" s="5">
        <v>2405.8939999999998</v>
      </c>
      <c r="G7041" s="5">
        <v>3014.5949999999998</v>
      </c>
      <c r="H7041" s="5">
        <v>1645.585</v>
      </c>
      <c r="I7041" s="5">
        <v>177.517</v>
      </c>
      <c r="J7041" s="5"/>
      <c r="K7041" s="5">
        <v>0</v>
      </c>
      <c r="L7041" s="5">
        <v>799.22900000000004</v>
      </c>
      <c r="M7041" s="5">
        <v>170.501</v>
      </c>
      <c r="N7041" s="5">
        <v>628.72799999999995</v>
      </c>
      <c r="O7041" s="5">
        <v>253010</v>
      </c>
      <c r="P7041" s="3"/>
      <c r="Q7041" s="3"/>
    </row>
    <row r="7042" spans="1:17" x14ac:dyDescent="0.2">
      <c r="A7042" s="2">
        <v>2007</v>
      </c>
      <c r="B7042" s="1" t="s">
        <v>919</v>
      </c>
      <c r="C7042" s="2" t="s">
        <v>920</v>
      </c>
      <c r="D7042" s="2">
        <v>1275.1199999999999</v>
      </c>
      <c r="E7042" s="2">
        <v>6299.2820000000002</v>
      </c>
      <c r="F7042" s="2">
        <v>3548.3789999999999</v>
      </c>
      <c r="G7042" s="2">
        <v>4351.1229999999996</v>
      </c>
      <c r="H7042" s="2">
        <v>1948.1590000000001</v>
      </c>
      <c r="I7042" s="2">
        <v>188.37700000000001</v>
      </c>
      <c r="J7042" s="2"/>
      <c r="K7042" s="2">
        <v>0</v>
      </c>
      <c r="L7042" s="2">
        <v>327.233</v>
      </c>
      <c r="M7042" s="2">
        <v>69.084999999999994</v>
      </c>
      <c r="N7042" s="2">
        <v>258.14800000000002</v>
      </c>
      <c r="O7042" s="2">
        <v>253010</v>
      </c>
      <c r="P7042" s="3"/>
      <c r="Q7042" s="3"/>
    </row>
    <row r="7043" spans="1:17" x14ac:dyDescent="0.2">
      <c r="A7043" s="5">
        <v>2008</v>
      </c>
      <c r="B7043" s="4" t="s">
        <v>919</v>
      </c>
      <c r="C7043" s="5" t="s">
        <v>920</v>
      </c>
      <c r="D7043" s="5">
        <v>1133.904</v>
      </c>
      <c r="E7043" s="5">
        <v>6742.6149999999998</v>
      </c>
      <c r="F7043" s="5">
        <v>4299.1769999999997</v>
      </c>
      <c r="G7043" s="5">
        <v>5150.0929999999998</v>
      </c>
      <c r="H7043" s="5">
        <v>1592.5219999999999</v>
      </c>
      <c r="I7043" s="5">
        <v>260.09300000000002</v>
      </c>
      <c r="J7043" s="5">
        <v>21.516999999999999</v>
      </c>
      <c r="K7043" s="5">
        <v>0</v>
      </c>
      <c r="L7043" s="5">
        <v>149.28299999999999</v>
      </c>
      <c r="M7043" s="5">
        <v>-60.923000000000002</v>
      </c>
      <c r="N7043" s="5">
        <v>210.20599999999999</v>
      </c>
      <c r="O7043" s="5">
        <v>253010</v>
      </c>
      <c r="P7043" s="3"/>
      <c r="Q7043" s="3"/>
    </row>
    <row r="7044" spans="1:17" x14ac:dyDescent="0.2">
      <c r="A7044" s="2">
        <v>2009</v>
      </c>
      <c r="B7044" s="1" t="s">
        <v>919</v>
      </c>
      <c r="C7044" s="2" t="s">
        <v>920</v>
      </c>
      <c r="D7044" s="2">
        <v>1991.83</v>
      </c>
      <c r="E7044" s="2">
        <v>7581.7690000000002</v>
      </c>
      <c r="F7044" s="2">
        <v>3569.1030000000001</v>
      </c>
      <c r="G7044" s="2">
        <v>4421.4059999999999</v>
      </c>
      <c r="H7044" s="2">
        <v>3034.3380000000002</v>
      </c>
      <c r="I7044" s="2">
        <v>222.08500000000001</v>
      </c>
      <c r="J7044" s="2">
        <v>1.74</v>
      </c>
      <c r="K7044" s="2">
        <v>18.452999999999999</v>
      </c>
      <c r="L7044" s="2">
        <v>42.106000000000002</v>
      </c>
      <c r="M7044" s="2">
        <v>2.9990000000000001</v>
      </c>
      <c r="N7044" s="2">
        <v>20.654</v>
      </c>
      <c r="O7044" s="2">
        <v>253010</v>
      </c>
      <c r="P7044" s="3"/>
      <c r="Q7044" s="3"/>
    </row>
    <row r="7045" spans="1:17" x14ac:dyDescent="0.2">
      <c r="A7045" s="5">
        <v>2010</v>
      </c>
      <c r="B7045" s="4" t="s">
        <v>919</v>
      </c>
      <c r="C7045" s="5" t="s">
        <v>920</v>
      </c>
      <c r="D7045" s="5">
        <v>1258.499</v>
      </c>
      <c r="E7045" s="5">
        <v>6674.4970000000003</v>
      </c>
      <c r="F7045" s="5">
        <v>3267.529</v>
      </c>
      <c r="G7045" s="5">
        <v>4293.9120000000003</v>
      </c>
      <c r="H7045" s="5">
        <v>2237.9479999999999</v>
      </c>
      <c r="I7045" s="5">
        <v>230.06299999999999</v>
      </c>
      <c r="J7045" s="5">
        <v>2.4980000000000002</v>
      </c>
      <c r="K7045" s="5">
        <v>156.46899999999999</v>
      </c>
      <c r="L7045" s="5">
        <v>337.04300000000001</v>
      </c>
      <c r="M7045" s="5">
        <v>20.446999999999999</v>
      </c>
      <c r="N7045" s="5">
        <v>160.12700000000001</v>
      </c>
      <c r="O7045" s="5">
        <v>253010</v>
      </c>
      <c r="P7045" s="3"/>
      <c r="Q7045" s="3"/>
    </row>
    <row r="7046" spans="1:17" x14ac:dyDescent="0.2">
      <c r="A7046" s="2">
        <v>2011</v>
      </c>
      <c r="B7046" s="1" t="s">
        <v>919</v>
      </c>
      <c r="C7046" s="2" t="s">
        <v>920</v>
      </c>
      <c r="D7046" s="2">
        <v>1384.653</v>
      </c>
      <c r="E7046" s="2">
        <v>6899.4960000000001</v>
      </c>
      <c r="F7046" s="2">
        <v>3217.7190000000001</v>
      </c>
      <c r="G7046" s="2">
        <v>4676.0420000000004</v>
      </c>
      <c r="H7046" s="2">
        <v>2089.0219999999999</v>
      </c>
      <c r="I7046" s="2">
        <v>229.91800000000001</v>
      </c>
      <c r="J7046" s="2">
        <v>7.6539999999999999</v>
      </c>
      <c r="K7046" s="2">
        <v>211.74199999999999</v>
      </c>
      <c r="L7046" s="2">
        <v>805.56700000000001</v>
      </c>
      <c r="M7046" s="2">
        <v>-19.545999999999999</v>
      </c>
      <c r="N7046" s="2">
        <v>613.37099999999998</v>
      </c>
      <c r="O7046" s="2">
        <v>253010</v>
      </c>
      <c r="P7046" s="3"/>
      <c r="Q7046" s="3"/>
    </row>
    <row r="7047" spans="1:17" x14ac:dyDescent="0.2">
      <c r="A7047" s="5">
        <v>2012</v>
      </c>
      <c r="B7047" s="4" t="s">
        <v>919</v>
      </c>
      <c r="C7047" s="5" t="s">
        <v>920</v>
      </c>
      <c r="D7047" s="5">
        <v>1864.106</v>
      </c>
      <c r="E7047" s="5">
        <v>7276.5940000000001</v>
      </c>
      <c r="F7047" s="5">
        <v>5782.82</v>
      </c>
      <c r="G7047" s="5">
        <v>7172.6620000000003</v>
      </c>
      <c r="H7047" s="5">
        <v>-259.03699999999998</v>
      </c>
      <c r="I7047" s="5">
        <v>290.75900000000001</v>
      </c>
      <c r="J7047" s="5">
        <v>12.542999999999999</v>
      </c>
      <c r="K7047" s="5">
        <v>226.66300000000001</v>
      </c>
      <c r="L7047" s="5">
        <v>732.99800000000005</v>
      </c>
      <c r="M7047" s="5">
        <v>4.2990000000000004</v>
      </c>
      <c r="N7047" s="5">
        <v>502.036</v>
      </c>
      <c r="O7047" s="5">
        <v>253010</v>
      </c>
      <c r="P7047" s="3"/>
      <c r="Q7047" s="3"/>
    </row>
    <row r="7048" spans="1:17" x14ac:dyDescent="0.2">
      <c r="A7048" s="2">
        <v>2013</v>
      </c>
      <c r="B7048" s="1" t="s">
        <v>919</v>
      </c>
      <c r="C7048" s="2" t="s">
        <v>920</v>
      </c>
      <c r="D7048" s="2">
        <v>2609.44</v>
      </c>
      <c r="E7048" s="2">
        <v>8377.0300000000007</v>
      </c>
      <c r="F7048" s="2">
        <v>6587.5680000000002</v>
      </c>
      <c r="G7048" s="2">
        <v>8244.6790000000001</v>
      </c>
      <c r="H7048" s="2">
        <v>-184.50700000000001</v>
      </c>
      <c r="I7048" s="2">
        <v>309.52199999999999</v>
      </c>
      <c r="J7048" s="2">
        <v>15.712999999999999</v>
      </c>
      <c r="K7048" s="2">
        <v>275.505</v>
      </c>
      <c r="L7048" s="2">
        <v>986.52300000000002</v>
      </c>
      <c r="M7048" s="2">
        <v>-17.634</v>
      </c>
      <c r="N7048" s="2">
        <v>728.65200000000004</v>
      </c>
      <c r="O7048" s="2">
        <v>253010</v>
      </c>
      <c r="P7048" s="3"/>
      <c r="Q7048" s="3"/>
    </row>
    <row r="7049" spans="1:17" x14ac:dyDescent="0.2">
      <c r="A7049" s="5">
        <v>2014</v>
      </c>
      <c r="B7049" s="4" t="s">
        <v>919</v>
      </c>
      <c r="C7049" s="5" t="s">
        <v>920</v>
      </c>
      <c r="D7049" s="5">
        <v>2422.3040000000001</v>
      </c>
      <c r="E7049" s="5">
        <v>9062.8610000000008</v>
      </c>
      <c r="F7049" s="5">
        <v>7345.2619999999997</v>
      </c>
      <c r="G7049" s="5">
        <v>8851.77</v>
      </c>
      <c r="H7049" s="5">
        <v>-28.779</v>
      </c>
      <c r="I7049" s="5">
        <v>352.95499999999998</v>
      </c>
      <c r="J7049" s="5">
        <v>20.440999999999999</v>
      </c>
      <c r="K7049" s="5">
        <v>231.09</v>
      </c>
      <c r="L7049" s="5">
        <v>958.86199999999997</v>
      </c>
      <c r="M7049" s="5">
        <v>-3.782</v>
      </c>
      <c r="N7049" s="5">
        <v>731.55399999999997</v>
      </c>
      <c r="O7049" s="5">
        <v>253010</v>
      </c>
      <c r="P7049" s="3"/>
      <c r="Q7049" s="3"/>
    </row>
    <row r="7050" spans="1:17" x14ac:dyDescent="0.2">
      <c r="A7050" s="2">
        <v>2015</v>
      </c>
      <c r="B7050" s="1" t="s">
        <v>919</v>
      </c>
      <c r="C7050" s="2" t="s">
        <v>920</v>
      </c>
      <c r="D7050" s="2">
        <v>2195.386</v>
      </c>
      <c r="E7050" s="2">
        <v>10522.259</v>
      </c>
      <c r="F7050" s="2">
        <v>9212.7649999999994</v>
      </c>
      <c r="G7050" s="2">
        <v>10500.414000000001</v>
      </c>
      <c r="H7050" s="2">
        <v>-111.979</v>
      </c>
      <c r="I7050" s="2">
        <v>359.53300000000002</v>
      </c>
      <c r="J7050" s="2">
        <v>7.2290000000000001</v>
      </c>
      <c r="K7050" s="2">
        <v>86.233999999999995</v>
      </c>
      <c r="L7050" s="2">
        <v>289.24700000000001</v>
      </c>
      <c r="M7050" s="2">
        <v>7.7229999999999999</v>
      </c>
      <c r="N7050" s="2">
        <v>195.29</v>
      </c>
      <c r="O7050" s="2">
        <v>253010</v>
      </c>
      <c r="P7050" s="3"/>
      <c r="Q7050" s="3"/>
    </row>
    <row r="7051" spans="1:17" x14ac:dyDescent="0.2">
      <c r="A7051" s="5">
        <v>2016</v>
      </c>
      <c r="B7051" s="4" t="s">
        <v>919</v>
      </c>
      <c r="C7051" s="5" t="s">
        <v>920</v>
      </c>
      <c r="D7051" s="5">
        <v>2626.5590000000002</v>
      </c>
      <c r="E7051" s="5">
        <v>11953.557000000001</v>
      </c>
      <c r="F7051" s="5">
        <v>10125.352000000001</v>
      </c>
      <c r="G7051" s="5">
        <v>11695.675999999999</v>
      </c>
      <c r="H7051" s="5">
        <v>157.94900000000001</v>
      </c>
      <c r="I7051" s="5">
        <v>383.06400000000002</v>
      </c>
      <c r="J7051" s="5">
        <v>13.536</v>
      </c>
      <c r="K7051" s="5">
        <v>60.494</v>
      </c>
      <c r="L7051" s="5">
        <v>310.59699999999998</v>
      </c>
      <c r="M7051" s="5">
        <v>8.1280000000000001</v>
      </c>
      <c r="N7051" s="5">
        <v>241.97499999999999</v>
      </c>
      <c r="O7051" s="5">
        <v>253010</v>
      </c>
      <c r="P7051" s="3"/>
      <c r="Q7051" s="3"/>
    </row>
    <row r="7052" spans="1:17" x14ac:dyDescent="0.2">
      <c r="A7052" s="2">
        <v>2017</v>
      </c>
      <c r="B7052" s="1" t="s">
        <v>919</v>
      </c>
      <c r="C7052" s="2" t="s">
        <v>920</v>
      </c>
      <c r="D7052" s="2">
        <v>2971.2469999999998</v>
      </c>
      <c r="E7052" s="2">
        <v>12681.739</v>
      </c>
      <c r="F7052" s="2">
        <v>9645.1419999999998</v>
      </c>
      <c r="G7052" s="2">
        <v>11603.388999999999</v>
      </c>
      <c r="H7052" s="2">
        <v>947.846</v>
      </c>
      <c r="I7052" s="2">
        <v>408.154</v>
      </c>
      <c r="J7052" s="2">
        <v>31.193000000000001</v>
      </c>
      <c r="K7052" s="2">
        <v>142.07300000000001</v>
      </c>
      <c r="L7052" s="2">
        <v>560.26900000000001</v>
      </c>
      <c r="M7052" s="2">
        <v>-328.98500000000001</v>
      </c>
      <c r="N7052" s="2">
        <v>747.18100000000004</v>
      </c>
      <c r="O7052" s="2">
        <v>253010</v>
      </c>
      <c r="P7052" s="3"/>
      <c r="Q7052" s="3"/>
    </row>
    <row r="7053" spans="1:17" x14ac:dyDescent="0.2">
      <c r="A7053" s="5">
        <v>2018</v>
      </c>
      <c r="B7053" s="4" t="s">
        <v>919</v>
      </c>
      <c r="C7053" s="5" t="s">
        <v>920</v>
      </c>
      <c r="D7053" s="5">
        <v>2215.0010000000002</v>
      </c>
      <c r="E7053" s="5">
        <v>13216.269</v>
      </c>
      <c r="F7053" s="5">
        <v>9438.6589999999997</v>
      </c>
      <c r="G7053" s="5">
        <v>11401.48</v>
      </c>
      <c r="H7053" s="5">
        <v>2034.123</v>
      </c>
      <c r="I7053" s="5">
        <v>443.67700000000002</v>
      </c>
      <c r="J7053" s="5">
        <v>29.866</v>
      </c>
      <c r="K7053" s="5">
        <v>230.654</v>
      </c>
      <c r="L7053" s="5">
        <v>305.74</v>
      </c>
      <c r="M7053" s="5">
        <v>-497.34399999999999</v>
      </c>
      <c r="N7053" s="5">
        <v>572.42999999999995</v>
      </c>
      <c r="O7053" s="5">
        <v>253010</v>
      </c>
      <c r="P7053" s="3"/>
      <c r="Q7053" s="3"/>
    </row>
    <row r="7054" spans="1:17" x14ac:dyDescent="0.2">
      <c r="A7054" s="2">
        <v>2019</v>
      </c>
      <c r="B7054" s="1" t="s">
        <v>919</v>
      </c>
      <c r="C7054" s="2" t="s">
        <v>920</v>
      </c>
      <c r="D7054" s="2">
        <v>2351.904</v>
      </c>
      <c r="E7054" s="2">
        <v>13871.281000000001</v>
      </c>
      <c r="F7054" s="2">
        <v>10599.857</v>
      </c>
      <c r="G7054" s="2">
        <v>12329.808999999999</v>
      </c>
      <c r="H7054" s="2">
        <v>1743.0450000000001</v>
      </c>
      <c r="I7054" s="2">
        <v>471.17399999999998</v>
      </c>
      <c r="J7054" s="2">
        <v>24.449000000000002</v>
      </c>
      <c r="K7054" s="2">
        <v>188.393</v>
      </c>
      <c r="L7054" s="2">
        <v>488.21800000000002</v>
      </c>
      <c r="M7054" s="2">
        <v>176.84</v>
      </c>
      <c r="N7054" s="2">
        <v>122.985</v>
      </c>
      <c r="O7054" s="2">
        <v>253010</v>
      </c>
      <c r="P7054" s="3"/>
      <c r="Q7054" s="3"/>
    </row>
    <row r="7055" spans="1:17" x14ac:dyDescent="0.2">
      <c r="A7055" s="5">
        <v>2004</v>
      </c>
      <c r="B7055" s="4" t="s">
        <v>921</v>
      </c>
      <c r="C7055" s="5" t="s">
        <v>922</v>
      </c>
      <c r="D7055" s="5">
        <v>115.746</v>
      </c>
      <c r="E7055" s="5">
        <v>1105.4459999999999</v>
      </c>
      <c r="F7055" s="5">
        <v>0</v>
      </c>
      <c r="G7055" s="5">
        <v>404.73399999999998</v>
      </c>
      <c r="H7055" s="5">
        <v>700.71199999999999</v>
      </c>
      <c r="I7055" s="5">
        <v>1.075</v>
      </c>
      <c r="J7055" s="5">
        <v>0.96099999999999997</v>
      </c>
      <c r="K7055" s="5">
        <v>0</v>
      </c>
      <c r="L7055" s="5">
        <v>246.31800000000001</v>
      </c>
      <c r="M7055" s="5">
        <v>92.725999999999999</v>
      </c>
      <c r="N7055" s="5">
        <v>153.59200000000001</v>
      </c>
      <c r="O7055" s="5">
        <v>101020</v>
      </c>
      <c r="P7055" s="3"/>
      <c r="Q7055" s="3"/>
    </row>
    <row r="7056" spans="1:17" x14ac:dyDescent="0.2">
      <c r="A7056" s="2">
        <v>2005</v>
      </c>
      <c r="B7056" s="1" t="s">
        <v>921</v>
      </c>
      <c r="C7056" s="2" t="s">
        <v>922</v>
      </c>
      <c r="D7056" s="2">
        <v>61.646999999999998</v>
      </c>
      <c r="E7056" s="2">
        <v>4180.335</v>
      </c>
      <c r="F7056" s="2">
        <v>352.45100000000002</v>
      </c>
      <c r="G7056" s="2">
        <v>1584.8820000000001</v>
      </c>
      <c r="H7056" s="2">
        <v>2595.453</v>
      </c>
      <c r="I7056" s="2">
        <v>19.606999999999999</v>
      </c>
      <c r="J7056" s="2"/>
      <c r="K7056" s="2">
        <v>0</v>
      </c>
      <c r="L7056" s="2">
        <v>516.45500000000004</v>
      </c>
      <c r="M7056" s="2">
        <v>188.13</v>
      </c>
      <c r="N7056" s="2">
        <v>328.32499999999999</v>
      </c>
      <c r="O7056" s="2">
        <v>101020</v>
      </c>
      <c r="P7056" s="3"/>
      <c r="Q7056" s="3"/>
    </row>
    <row r="7057" spans="1:17" x14ac:dyDescent="0.2">
      <c r="A7057" s="5">
        <v>2006</v>
      </c>
      <c r="B7057" s="4" t="s">
        <v>921</v>
      </c>
      <c r="C7057" s="5" t="s">
        <v>922</v>
      </c>
      <c r="D7057" s="5">
        <v>5.048</v>
      </c>
      <c r="E7057" s="5">
        <v>4829.75</v>
      </c>
      <c r="F7057" s="5">
        <v>443.66699999999997</v>
      </c>
      <c r="G7057" s="5">
        <v>1853.607</v>
      </c>
      <c r="H7057" s="5">
        <v>2976.143</v>
      </c>
      <c r="I7057" s="5">
        <v>29.94</v>
      </c>
      <c r="J7057" s="5"/>
      <c r="K7057" s="5">
        <v>0</v>
      </c>
      <c r="L7057" s="5">
        <v>544.32399999999996</v>
      </c>
      <c r="M7057" s="5">
        <v>198.60499999999999</v>
      </c>
      <c r="N7057" s="5">
        <v>345.71899999999999</v>
      </c>
      <c r="O7057" s="5">
        <v>101020</v>
      </c>
      <c r="P7057" s="3"/>
      <c r="Q7057" s="3"/>
    </row>
    <row r="7058" spans="1:17" x14ac:dyDescent="0.2">
      <c r="A7058" s="2">
        <v>2007</v>
      </c>
      <c r="B7058" s="1" t="s">
        <v>921</v>
      </c>
      <c r="C7058" s="2" t="s">
        <v>922</v>
      </c>
      <c r="D7058" s="2">
        <v>137.441</v>
      </c>
      <c r="E7058" s="2">
        <v>5362.7939999999999</v>
      </c>
      <c r="F7058" s="2">
        <v>487.15899999999999</v>
      </c>
      <c r="G7058" s="2">
        <v>2103.5070000000001</v>
      </c>
      <c r="H7058" s="2">
        <v>3259.2869999999998</v>
      </c>
      <c r="I7058" s="2">
        <v>37.966000000000001</v>
      </c>
      <c r="J7058" s="2"/>
      <c r="K7058" s="2">
        <v>0</v>
      </c>
      <c r="L7058" s="2">
        <v>544.625</v>
      </c>
      <c r="M7058" s="2">
        <v>198.15600000000001</v>
      </c>
      <c r="N7058" s="2">
        <v>346.46899999999999</v>
      </c>
      <c r="O7058" s="2">
        <v>101020</v>
      </c>
      <c r="P7058" s="3"/>
      <c r="Q7058" s="3"/>
    </row>
    <row r="7059" spans="1:17" x14ac:dyDescent="0.2">
      <c r="A7059" s="5">
        <v>2008</v>
      </c>
      <c r="B7059" s="4" t="s">
        <v>921</v>
      </c>
      <c r="C7059" s="5" t="s">
        <v>922</v>
      </c>
      <c r="D7059" s="5">
        <v>4.2169999999999996</v>
      </c>
      <c r="E7059" s="5">
        <v>4164.933</v>
      </c>
      <c r="F7059" s="5">
        <v>591.22299999999996</v>
      </c>
      <c r="G7059" s="5">
        <v>1815.568</v>
      </c>
      <c r="H7059" s="5">
        <v>2349.3649999999998</v>
      </c>
      <c r="I7059" s="5">
        <v>32.064</v>
      </c>
      <c r="J7059" s="5"/>
      <c r="K7059" s="5">
        <v>0</v>
      </c>
      <c r="L7059" s="5">
        <v>-1430.298</v>
      </c>
      <c r="M7059" s="5">
        <v>-528.61300000000006</v>
      </c>
      <c r="N7059" s="5">
        <v>-901.68499999999995</v>
      </c>
      <c r="O7059" s="5">
        <v>101020</v>
      </c>
      <c r="P7059" s="3"/>
      <c r="Q7059" s="3"/>
    </row>
    <row r="7060" spans="1:17" x14ac:dyDescent="0.2">
      <c r="A7060" s="2">
        <v>2009</v>
      </c>
      <c r="B7060" s="1" t="s">
        <v>921</v>
      </c>
      <c r="C7060" s="2" t="s">
        <v>922</v>
      </c>
      <c r="D7060" s="2">
        <v>3.137</v>
      </c>
      <c r="E7060" s="2">
        <v>3444.5369999999998</v>
      </c>
      <c r="F7060" s="2">
        <v>392.79300000000001</v>
      </c>
      <c r="G7060" s="2">
        <v>1406.431</v>
      </c>
      <c r="H7060" s="2">
        <v>2038.106</v>
      </c>
      <c r="I7060" s="2">
        <v>39.777000000000001</v>
      </c>
      <c r="J7060" s="2"/>
      <c r="K7060" s="2">
        <v>0</v>
      </c>
      <c r="L7060" s="2">
        <v>-488.48099999999999</v>
      </c>
      <c r="M7060" s="2">
        <v>-176.53800000000001</v>
      </c>
      <c r="N7060" s="2">
        <v>-311.94299999999998</v>
      </c>
      <c r="O7060" s="2">
        <v>101020</v>
      </c>
      <c r="P7060" s="3"/>
      <c r="Q7060" s="3"/>
    </row>
    <row r="7061" spans="1:17" x14ac:dyDescent="0.2">
      <c r="A7061" s="5">
        <v>2010</v>
      </c>
      <c r="B7061" s="4" t="s">
        <v>921</v>
      </c>
      <c r="C7061" s="5" t="s">
        <v>922</v>
      </c>
      <c r="D7061" s="5">
        <v>114.825</v>
      </c>
      <c r="E7061" s="5">
        <v>4358.2470000000003</v>
      </c>
      <c r="F7061" s="5">
        <v>350</v>
      </c>
      <c r="G7061" s="5">
        <v>1748.415</v>
      </c>
      <c r="H7061" s="5">
        <v>2609.8319999999999</v>
      </c>
      <c r="I7061" s="5">
        <v>36.613</v>
      </c>
      <c r="J7061" s="5"/>
      <c r="K7061" s="5">
        <v>0</v>
      </c>
      <c r="L7061" s="5">
        <v>913.73099999999999</v>
      </c>
      <c r="M7061" s="5">
        <v>338.94900000000001</v>
      </c>
      <c r="N7061" s="5">
        <v>574.78200000000004</v>
      </c>
      <c r="O7061" s="5">
        <v>101020</v>
      </c>
      <c r="P7061" s="3"/>
      <c r="Q7061" s="3"/>
    </row>
    <row r="7062" spans="1:17" x14ac:dyDescent="0.2">
      <c r="A7062" s="2">
        <v>2011</v>
      </c>
      <c r="B7062" s="1" t="s">
        <v>921</v>
      </c>
      <c r="C7062" s="2" t="s">
        <v>922</v>
      </c>
      <c r="D7062" s="2">
        <v>2.4060000000000001</v>
      </c>
      <c r="E7062" s="2">
        <v>5428.5770000000002</v>
      </c>
      <c r="F7062" s="2">
        <v>405</v>
      </c>
      <c r="G7062" s="2">
        <v>2297.9639999999999</v>
      </c>
      <c r="H7062" s="2">
        <v>3130.6129999999998</v>
      </c>
      <c r="I7062" s="2">
        <v>35.610999999999997</v>
      </c>
      <c r="J7062" s="2"/>
      <c r="K7062" s="2">
        <v>0</v>
      </c>
      <c r="L7062" s="2">
        <v>841.48099999999999</v>
      </c>
      <c r="M7062" s="2">
        <v>311.54899999999998</v>
      </c>
      <c r="N7062" s="2">
        <v>529.93200000000002</v>
      </c>
      <c r="O7062" s="2">
        <v>101020</v>
      </c>
      <c r="P7062" s="3"/>
      <c r="Q7062" s="3"/>
    </row>
    <row r="7063" spans="1:17" x14ac:dyDescent="0.2">
      <c r="A7063" s="5">
        <v>2012</v>
      </c>
      <c r="B7063" s="4" t="s">
        <v>921</v>
      </c>
      <c r="C7063" s="5" t="s">
        <v>922</v>
      </c>
      <c r="D7063" s="5">
        <v>69.537999999999997</v>
      </c>
      <c r="E7063" s="5">
        <v>6305.152</v>
      </c>
      <c r="F7063" s="5">
        <v>750</v>
      </c>
      <c r="G7063" s="5">
        <v>2830.4160000000002</v>
      </c>
      <c r="H7063" s="5">
        <v>3474.7359999999999</v>
      </c>
      <c r="I7063" s="5">
        <v>49.317</v>
      </c>
      <c r="J7063" s="5"/>
      <c r="K7063" s="5">
        <v>0</v>
      </c>
      <c r="L7063" s="5">
        <v>560.54999999999995</v>
      </c>
      <c r="M7063" s="5">
        <v>206.727</v>
      </c>
      <c r="N7063" s="5">
        <v>353.82299999999998</v>
      </c>
      <c r="O7063" s="5">
        <v>101020</v>
      </c>
      <c r="P7063" s="3"/>
      <c r="Q7063" s="3"/>
    </row>
    <row r="7064" spans="1:17" x14ac:dyDescent="0.2">
      <c r="A7064" s="2">
        <v>2013</v>
      </c>
      <c r="B7064" s="1" t="s">
        <v>921</v>
      </c>
      <c r="C7064" s="2" t="s">
        <v>922</v>
      </c>
      <c r="D7064" s="2">
        <v>5.3490000000000002</v>
      </c>
      <c r="E7064" s="2">
        <v>7253.1350000000002</v>
      </c>
      <c r="F7064" s="2">
        <v>924</v>
      </c>
      <c r="G7064" s="2">
        <v>3230.9270000000001</v>
      </c>
      <c r="H7064" s="2">
        <v>4022.2080000000001</v>
      </c>
      <c r="I7064" s="2">
        <v>54.972999999999999</v>
      </c>
      <c r="J7064" s="2"/>
      <c r="K7064" s="2">
        <v>0</v>
      </c>
      <c r="L7064" s="2">
        <v>893.7</v>
      </c>
      <c r="M7064" s="2">
        <v>329.01100000000002</v>
      </c>
      <c r="N7064" s="2">
        <v>564.68899999999996</v>
      </c>
      <c r="O7064" s="2">
        <v>101020</v>
      </c>
      <c r="P7064" s="3"/>
      <c r="Q7064" s="3"/>
    </row>
    <row r="7065" spans="1:17" x14ac:dyDescent="0.2">
      <c r="A7065" s="5">
        <v>2014</v>
      </c>
      <c r="B7065" s="4" t="s">
        <v>921</v>
      </c>
      <c r="C7065" s="5" t="s">
        <v>922</v>
      </c>
      <c r="D7065" s="5">
        <v>405.86200000000002</v>
      </c>
      <c r="E7065" s="5">
        <v>8725.2929999999997</v>
      </c>
      <c r="F7065" s="5">
        <v>1500</v>
      </c>
      <c r="G7065" s="5">
        <v>4224.6610000000001</v>
      </c>
      <c r="H7065" s="5">
        <v>4500.6319999999996</v>
      </c>
      <c r="I7065" s="5">
        <v>72.864999999999995</v>
      </c>
      <c r="J7065" s="5"/>
      <c r="K7065" s="5">
        <v>0</v>
      </c>
      <c r="L7065" s="5">
        <v>805.90099999999995</v>
      </c>
      <c r="M7065" s="5">
        <v>298.697</v>
      </c>
      <c r="N7065" s="5">
        <v>507.20400000000001</v>
      </c>
      <c r="O7065" s="5">
        <v>101020</v>
      </c>
      <c r="P7065" s="3"/>
      <c r="Q7065" s="3"/>
    </row>
    <row r="7066" spans="1:17" x14ac:dyDescent="0.2">
      <c r="A7066" s="2">
        <v>2015</v>
      </c>
      <c r="B7066" s="1" t="s">
        <v>921</v>
      </c>
      <c r="C7066" s="2" t="s">
        <v>922</v>
      </c>
      <c r="D7066" s="2">
        <v>779.38199999999995</v>
      </c>
      <c r="E7066" s="2">
        <v>5243.2860000000001</v>
      </c>
      <c r="F7066" s="2">
        <v>1485.62</v>
      </c>
      <c r="G7066" s="2">
        <v>2445.6080000000002</v>
      </c>
      <c r="H7066" s="2">
        <v>2797.6779999999999</v>
      </c>
      <c r="I7066" s="2">
        <v>85.745999999999995</v>
      </c>
      <c r="J7066" s="2"/>
      <c r="K7066" s="2">
        <v>0</v>
      </c>
      <c r="L7066" s="2">
        <v>-3782.384</v>
      </c>
      <c r="M7066" s="2">
        <v>-1373.4359999999999</v>
      </c>
      <c r="N7066" s="2">
        <v>-2408.9479999999999</v>
      </c>
      <c r="O7066" s="2">
        <v>101020</v>
      </c>
      <c r="P7066" s="3"/>
      <c r="Q7066" s="3"/>
    </row>
    <row r="7067" spans="1:17" x14ac:dyDescent="0.2">
      <c r="A7067" s="5">
        <v>2016</v>
      </c>
      <c r="B7067" s="4" t="s">
        <v>921</v>
      </c>
      <c r="C7067" s="5" t="s">
        <v>922</v>
      </c>
      <c r="D7067" s="5">
        <v>652.87599999999998</v>
      </c>
      <c r="E7067" s="5">
        <v>4237.7240000000002</v>
      </c>
      <c r="F7067" s="5">
        <v>1487.9390000000001</v>
      </c>
      <c r="G7067" s="5">
        <v>2194.7350000000001</v>
      </c>
      <c r="H7067" s="5">
        <v>2042.989</v>
      </c>
      <c r="I7067" s="5">
        <v>83.272000000000006</v>
      </c>
      <c r="J7067" s="5"/>
      <c r="K7067" s="5">
        <v>0</v>
      </c>
      <c r="L7067" s="5">
        <v>-623.20399999999995</v>
      </c>
      <c r="M7067" s="5">
        <v>-214.40100000000001</v>
      </c>
      <c r="N7067" s="5">
        <v>-408.803</v>
      </c>
      <c r="O7067" s="5">
        <v>101020</v>
      </c>
      <c r="P7067" s="3"/>
      <c r="Q7067" s="3"/>
    </row>
    <row r="7068" spans="1:17" x14ac:dyDescent="0.2">
      <c r="A7068" s="2">
        <v>2017</v>
      </c>
      <c r="B7068" s="1" t="s">
        <v>921</v>
      </c>
      <c r="C7068" s="2" t="s">
        <v>922</v>
      </c>
      <c r="D7068" s="2">
        <v>400.53399999999999</v>
      </c>
      <c r="E7068" s="2">
        <v>5042.6390000000001</v>
      </c>
      <c r="F7068" s="2">
        <v>1486.92</v>
      </c>
      <c r="G7068" s="2">
        <v>2474.3609999999999</v>
      </c>
      <c r="H7068" s="2">
        <v>2568.2779999999998</v>
      </c>
      <c r="I7068" s="2">
        <v>74.820999999999998</v>
      </c>
      <c r="J7068" s="2"/>
      <c r="K7068" s="2">
        <v>0</v>
      </c>
      <c r="L7068" s="2">
        <v>681.99599999999998</v>
      </c>
      <c r="M7068" s="2">
        <v>187.667</v>
      </c>
      <c r="N7068" s="2">
        <v>494.32900000000001</v>
      </c>
      <c r="O7068" s="2">
        <v>101020</v>
      </c>
      <c r="P7068" s="3"/>
      <c r="Q7068" s="3"/>
    </row>
    <row r="7069" spans="1:17" x14ac:dyDescent="0.2">
      <c r="A7069" s="5">
        <v>2018</v>
      </c>
      <c r="B7069" s="4" t="s">
        <v>921</v>
      </c>
      <c r="C7069" s="5" t="s">
        <v>922</v>
      </c>
      <c r="D7069" s="5">
        <v>800.66600000000005</v>
      </c>
      <c r="E7069" s="5">
        <v>6062.0839999999998</v>
      </c>
      <c r="F7069" s="5">
        <v>1488.5540000000001</v>
      </c>
      <c r="G7069" s="5">
        <v>2732.2979999999998</v>
      </c>
      <c r="H7069" s="5">
        <v>3329.7860000000001</v>
      </c>
      <c r="I7069" s="5">
        <v>68.224000000000004</v>
      </c>
      <c r="J7069" s="5"/>
      <c r="K7069" s="5">
        <v>0</v>
      </c>
      <c r="L7069" s="5">
        <v>1022.5069999999999</v>
      </c>
      <c r="M7069" s="5">
        <v>230.65600000000001</v>
      </c>
      <c r="N7069" s="5">
        <v>791.851</v>
      </c>
      <c r="O7069" s="5">
        <v>101020</v>
      </c>
      <c r="P7069" s="3"/>
      <c r="Q7069" s="3"/>
    </row>
    <row r="7070" spans="1:17" x14ac:dyDescent="0.2">
      <c r="A7070" s="2">
        <v>2019</v>
      </c>
      <c r="B7070" s="1" t="s">
        <v>921</v>
      </c>
      <c r="C7070" s="2" t="s">
        <v>922</v>
      </c>
      <c r="D7070" s="2">
        <v>94.721999999999994</v>
      </c>
      <c r="E7070" s="2">
        <v>7140.0290000000005</v>
      </c>
      <c r="F7070" s="2">
        <v>2261.498</v>
      </c>
      <c r="G7070" s="2">
        <v>3482.268</v>
      </c>
      <c r="H7070" s="2">
        <v>3657.761</v>
      </c>
      <c r="I7070" s="2">
        <v>93.385999999999996</v>
      </c>
      <c r="J7070" s="2"/>
      <c r="K7070" s="2">
        <v>0</v>
      </c>
      <c r="L7070" s="2">
        <v>-150.989</v>
      </c>
      <c r="M7070" s="2">
        <v>-26.37</v>
      </c>
      <c r="N7070" s="2">
        <v>-124.619</v>
      </c>
      <c r="O7070" s="2">
        <v>101020</v>
      </c>
      <c r="P7070" s="3"/>
      <c r="Q7070" s="3"/>
    </row>
    <row r="7071" spans="1:17" x14ac:dyDescent="0.2">
      <c r="A7071" s="5">
        <v>2004</v>
      </c>
      <c r="B7071" s="4" t="s">
        <v>923</v>
      </c>
      <c r="C7071" s="5" t="s">
        <v>924</v>
      </c>
      <c r="D7071" s="5">
        <v>29.760999999999999</v>
      </c>
      <c r="E7071" s="5">
        <v>20304.843000000001</v>
      </c>
      <c r="F7071" s="5"/>
      <c r="G7071" s="5">
        <v>14993.725</v>
      </c>
      <c r="H7071" s="5">
        <v>5307.8980000000001</v>
      </c>
      <c r="I7071" s="5">
        <v>458.971</v>
      </c>
      <c r="J7071" s="5">
        <v>22.687999999999999</v>
      </c>
      <c r="K7071" s="5"/>
      <c r="L7071" s="5">
        <v>686.51499999999999</v>
      </c>
      <c r="M7071" s="5">
        <v>159.58600000000001</v>
      </c>
      <c r="N7071" s="5">
        <v>355.96100000000001</v>
      </c>
      <c r="O7071" s="5">
        <v>551010</v>
      </c>
      <c r="P7071" s="3"/>
      <c r="Q7071" s="3"/>
    </row>
    <row r="7072" spans="1:17" x14ac:dyDescent="0.2">
      <c r="A7072" s="2">
        <v>2005</v>
      </c>
      <c r="B7072" s="1" t="s">
        <v>923</v>
      </c>
      <c r="C7072" s="2" t="s">
        <v>924</v>
      </c>
      <c r="D7072" s="2">
        <v>72.195999999999998</v>
      </c>
      <c r="E7072" s="2">
        <v>21648.315999999999</v>
      </c>
      <c r="F7072" s="2"/>
      <c r="G7072" s="2">
        <v>16144.534</v>
      </c>
      <c r="H7072" s="2">
        <v>5500.2349999999997</v>
      </c>
      <c r="I7072" s="2">
        <v>463.37</v>
      </c>
      <c r="J7072" s="2">
        <v>14.885999999999999</v>
      </c>
      <c r="K7072" s="2"/>
      <c r="L7072" s="2">
        <v>672.577</v>
      </c>
      <c r="M7072" s="2">
        <v>173.53899999999999</v>
      </c>
      <c r="N7072" s="2">
        <v>512.97199999999998</v>
      </c>
      <c r="O7072" s="2">
        <v>551010</v>
      </c>
      <c r="P7072" s="3"/>
      <c r="Q7072" s="3"/>
    </row>
    <row r="7073" spans="1:17" x14ac:dyDescent="0.2">
      <c r="A7073" s="5">
        <v>2006</v>
      </c>
      <c r="B7073" s="4" t="s">
        <v>923</v>
      </c>
      <c r="C7073" s="5" t="s">
        <v>924</v>
      </c>
      <c r="D7073" s="5">
        <v>37.457999999999998</v>
      </c>
      <c r="E7073" s="5">
        <v>21958.346000000001</v>
      </c>
      <c r="F7073" s="5"/>
      <c r="G7073" s="5">
        <v>16034.984</v>
      </c>
      <c r="H7073" s="5">
        <v>5921.8019999999997</v>
      </c>
      <c r="I7073" s="5">
        <v>486.96699999999998</v>
      </c>
      <c r="J7073" s="5">
        <v>20.317</v>
      </c>
      <c r="K7073" s="5"/>
      <c r="L7073" s="5">
        <v>750.09199999999998</v>
      </c>
      <c r="M7073" s="5">
        <v>181.411</v>
      </c>
      <c r="N7073" s="5">
        <v>571.75400000000002</v>
      </c>
      <c r="O7073" s="5">
        <v>551010</v>
      </c>
      <c r="P7073" s="3"/>
      <c r="Q7073" s="3"/>
    </row>
    <row r="7074" spans="1:17" x14ac:dyDescent="0.2">
      <c r="A7074" s="2">
        <v>2007</v>
      </c>
      <c r="B7074" s="1" t="s">
        <v>923</v>
      </c>
      <c r="C7074" s="2" t="s">
        <v>924</v>
      </c>
      <c r="D7074" s="2">
        <v>51.12</v>
      </c>
      <c r="E7074" s="2">
        <v>23184.726999999999</v>
      </c>
      <c r="F7074" s="2"/>
      <c r="G7074" s="2">
        <v>16778.744999999999</v>
      </c>
      <c r="H7074" s="2">
        <v>6405.982</v>
      </c>
      <c r="I7074" s="2">
        <v>520.03700000000003</v>
      </c>
      <c r="J7074" s="2">
        <v>24.093</v>
      </c>
      <c r="K7074" s="2"/>
      <c r="L7074" s="2">
        <v>870.38300000000004</v>
      </c>
      <c r="M7074" s="2">
        <v>294.48399999999998</v>
      </c>
      <c r="N7074" s="2">
        <v>577.34799999999996</v>
      </c>
      <c r="O7074" s="2">
        <v>551010</v>
      </c>
      <c r="P7074" s="3"/>
      <c r="Q7074" s="3"/>
    </row>
    <row r="7075" spans="1:17" x14ac:dyDescent="0.2">
      <c r="A7075" s="5">
        <v>2008</v>
      </c>
      <c r="B7075" s="4" t="s">
        <v>923</v>
      </c>
      <c r="C7075" s="5" t="s">
        <v>924</v>
      </c>
      <c r="D7075" s="5">
        <v>249.19800000000001</v>
      </c>
      <c r="E7075" s="5">
        <v>24958.494999999999</v>
      </c>
      <c r="F7075" s="5"/>
      <c r="G7075" s="5">
        <v>17889.774000000001</v>
      </c>
      <c r="H7075" s="5">
        <v>7068.7209999999995</v>
      </c>
      <c r="I7075" s="5">
        <v>552.91899999999998</v>
      </c>
      <c r="J7075" s="5">
        <v>29.753</v>
      </c>
      <c r="K7075" s="5"/>
      <c r="L7075" s="5">
        <v>984.40599999999995</v>
      </c>
      <c r="M7075" s="5">
        <v>338.68599999999998</v>
      </c>
      <c r="N7075" s="5">
        <v>645.55399999999997</v>
      </c>
      <c r="O7075" s="5">
        <v>551010</v>
      </c>
      <c r="P7075" s="3"/>
      <c r="Q7075" s="3"/>
    </row>
    <row r="7076" spans="1:17" x14ac:dyDescent="0.2">
      <c r="A7076" s="2">
        <v>2009</v>
      </c>
      <c r="B7076" s="1" t="s">
        <v>923</v>
      </c>
      <c r="C7076" s="2" t="s">
        <v>924</v>
      </c>
      <c r="D7076" s="2">
        <v>107.789</v>
      </c>
      <c r="E7076" s="2">
        <v>25488.428</v>
      </c>
      <c r="F7076" s="2"/>
      <c r="G7076" s="2">
        <v>18100.203000000001</v>
      </c>
      <c r="H7076" s="2">
        <v>7388.2250000000004</v>
      </c>
      <c r="I7076" s="2">
        <v>561.654</v>
      </c>
      <c r="J7076" s="2">
        <v>14.928000000000001</v>
      </c>
      <c r="K7076" s="2"/>
      <c r="L7076" s="2">
        <v>1056.838</v>
      </c>
      <c r="M7076" s="2">
        <v>371.31400000000002</v>
      </c>
      <c r="N7076" s="2">
        <v>680.88699999999994</v>
      </c>
      <c r="O7076" s="2">
        <v>551010</v>
      </c>
      <c r="P7076" s="3"/>
      <c r="Q7076" s="3"/>
    </row>
    <row r="7077" spans="1:17" x14ac:dyDescent="0.2">
      <c r="A7077" s="5">
        <v>2010</v>
      </c>
      <c r="B7077" s="4" t="s">
        <v>923</v>
      </c>
      <c r="C7077" s="5" t="s">
        <v>924</v>
      </c>
      <c r="D7077" s="5">
        <v>108.437</v>
      </c>
      <c r="E7077" s="5">
        <v>27387.69</v>
      </c>
      <c r="F7077" s="5"/>
      <c r="G7077" s="5">
        <v>19199.190999999999</v>
      </c>
      <c r="H7077" s="5">
        <v>8188.4989999999998</v>
      </c>
      <c r="I7077" s="5">
        <v>577.29100000000005</v>
      </c>
      <c r="J7077" s="5">
        <v>11.023</v>
      </c>
      <c r="K7077" s="5"/>
      <c r="L7077" s="5">
        <v>1188.5909999999999</v>
      </c>
      <c r="M7077" s="5">
        <v>436.63499999999999</v>
      </c>
      <c r="N7077" s="5">
        <v>755.83399999999995</v>
      </c>
      <c r="O7077" s="5">
        <v>551010</v>
      </c>
      <c r="P7077" s="3"/>
      <c r="Q7077" s="3"/>
    </row>
    <row r="7078" spans="1:17" x14ac:dyDescent="0.2">
      <c r="A7078" s="2">
        <v>2011</v>
      </c>
      <c r="B7078" s="1" t="s">
        <v>923</v>
      </c>
      <c r="C7078" s="2" t="s">
        <v>924</v>
      </c>
      <c r="D7078" s="2">
        <v>155.971</v>
      </c>
      <c r="E7078" s="2">
        <v>29497.267</v>
      </c>
      <c r="F7078" s="2"/>
      <c r="G7078" s="2">
        <v>21015.069</v>
      </c>
      <c r="H7078" s="2">
        <v>8482.1980000000003</v>
      </c>
      <c r="I7078" s="2">
        <v>591.09799999999996</v>
      </c>
      <c r="J7078" s="2">
        <v>10.638999999999999</v>
      </c>
      <c r="K7078" s="2"/>
      <c r="L7078" s="2">
        <v>1309.69</v>
      </c>
      <c r="M7078" s="2">
        <v>468.31599999999997</v>
      </c>
      <c r="N7078" s="2">
        <v>841.17200000000003</v>
      </c>
      <c r="O7078" s="2">
        <v>551010</v>
      </c>
      <c r="P7078" s="3"/>
      <c r="Q7078" s="3"/>
    </row>
    <row r="7079" spans="1:17" x14ac:dyDescent="0.2">
      <c r="A7079" s="5">
        <v>2012</v>
      </c>
      <c r="B7079" s="4" t="s">
        <v>923</v>
      </c>
      <c r="C7079" s="5" t="s">
        <v>924</v>
      </c>
      <c r="D7079" s="5">
        <v>82.322999999999993</v>
      </c>
      <c r="E7079" s="5">
        <v>31140.686000000002</v>
      </c>
      <c r="F7079" s="5"/>
      <c r="G7079" s="5">
        <v>22266.609</v>
      </c>
      <c r="H7079" s="5">
        <v>8874.0769999999993</v>
      </c>
      <c r="I7079" s="5">
        <v>601.58199999999999</v>
      </c>
      <c r="J7079" s="5">
        <v>10.327</v>
      </c>
      <c r="K7079" s="5"/>
      <c r="L7079" s="5">
        <v>1355.402</v>
      </c>
      <c r="M7079" s="5">
        <v>450.20299999999997</v>
      </c>
      <c r="N7079" s="5">
        <v>905.22900000000004</v>
      </c>
      <c r="O7079" s="5">
        <v>551010</v>
      </c>
      <c r="P7079" s="3"/>
      <c r="Q7079" s="3"/>
    </row>
    <row r="7080" spans="1:17" x14ac:dyDescent="0.2">
      <c r="A7080" s="2">
        <v>2013</v>
      </c>
      <c r="B7080" s="1" t="s">
        <v>923</v>
      </c>
      <c r="C7080" s="2" t="s">
        <v>924</v>
      </c>
      <c r="D7080" s="2">
        <v>107.14400000000001</v>
      </c>
      <c r="E7080" s="2">
        <v>33907.49</v>
      </c>
      <c r="F7080" s="2"/>
      <c r="G7080" s="2">
        <v>24341.54</v>
      </c>
      <c r="H7080" s="2">
        <v>9565.9500000000007</v>
      </c>
      <c r="I7080" s="2">
        <v>575.19899999999996</v>
      </c>
      <c r="J7080" s="2">
        <v>8.343</v>
      </c>
      <c r="K7080" s="2"/>
      <c r="L7080" s="2">
        <v>1432.21</v>
      </c>
      <c r="M7080" s="2">
        <v>483.976</v>
      </c>
      <c r="N7080" s="2">
        <v>948.23400000000004</v>
      </c>
      <c r="O7080" s="2">
        <v>551010</v>
      </c>
      <c r="P7080" s="3"/>
      <c r="Q7080" s="3"/>
    </row>
    <row r="7081" spans="1:17" x14ac:dyDescent="0.2">
      <c r="A7081" s="5">
        <v>2014</v>
      </c>
      <c r="B7081" s="4" t="s">
        <v>923</v>
      </c>
      <c r="C7081" s="5" t="s">
        <v>924</v>
      </c>
      <c r="D7081" s="5">
        <v>79.608000000000004</v>
      </c>
      <c r="E7081" s="5">
        <v>36957.883999999998</v>
      </c>
      <c r="F7081" s="5"/>
      <c r="G7081" s="5">
        <v>26743.401999999998</v>
      </c>
      <c r="H7081" s="5">
        <v>10214.482</v>
      </c>
      <c r="I7081" s="5">
        <v>566.60799999999995</v>
      </c>
      <c r="J7081" s="5">
        <v>7.3529999999999998</v>
      </c>
      <c r="K7081" s="5"/>
      <c r="L7081" s="5">
        <v>1545.1210000000001</v>
      </c>
      <c r="M7081" s="5">
        <v>523.81500000000005</v>
      </c>
      <c r="N7081" s="5">
        <v>1021.306</v>
      </c>
      <c r="O7081" s="5">
        <v>551010</v>
      </c>
      <c r="P7081" s="3"/>
      <c r="Q7081" s="3"/>
    </row>
    <row r="7082" spans="1:17" x14ac:dyDescent="0.2">
      <c r="A7082" s="2">
        <v>2015</v>
      </c>
      <c r="B7082" s="1" t="s">
        <v>923</v>
      </c>
      <c r="C7082" s="2" t="s">
        <v>924</v>
      </c>
      <c r="D7082" s="2">
        <v>84.94</v>
      </c>
      <c r="E7082" s="2">
        <v>39053.535000000003</v>
      </c>
      <c r="F7082" s="2"/>
      <c r="G7082" s="2">
        <v>28452.615000000002</v>
      </c>
      <c r="H7082" s="2">
        <v>10600.92</v>
      </c>
      <c r="I7082" s="2">
        <v>595.28200000000004</v>
      </c>
      <c r="J7082" s="2">
        <v>5.7370000000000001</v>
      </c>
      <c r="K7082" s="2"/>
      <c r="L7082" s="2">
        <v>1527.204</v>
      </c>
      <c r="M7082" s="2">
        <v>542.71900000000005</v>
      </c>
      <c r="N7082" s="2">
        <v>984.48500000000001</v>
      </c>
      <c r="O7082" s="2">
        <v>551010</v>
      </c>
      <c r="P7082" s="3"/>
      <c r="Q7082" s="3"/>
    </row>
    <row r="7083" spans="1:17" x14ac:dyDescent="0.2">
      <c r="A7083" s="5">
        <v>2016</v>
      </c>
      <c r="B7083" s="4" t="s">
        <v>923</v>
      </c>
      <c r="C7083" s="5" t="s">
        <v>924</v>
      </c>
      <c r="D7083" s="5">
        <v>84.475999999999999</v>
      </c>
      <c r="E7083" s="5">
        <v>41155.277000000002</v>
      </c>
      <c r="F7083" s="5"/>
      <c r="G7083" s="5">
        <v>30134.428</v>
      </c>
      <c r="H7083" s="5">
        <v>11020.849</v>
      </c>
      <c r="I7083" s="5">
        <v>646.90700000000004</v>
      </c>
      <c r="J7083" s="5">
        <v>8.3420000000000005</v>
      </c>
      <c r="K7083" s="5"/>
      <c r="L7083" s="5">
        <v>1704.596</v>
      </c>
      <c r="M7083" s="5">
        <v>581.21699999999998</v>
      </c>
      <c r="N7083" s="5">
        <v>1123.3789999999999</v>
      </c>
      <c r="O7083" s="5">
        <v>551010</v>
      </c>
      <c r="P7083" s="3"/>
      <c r="Q7083" s="3"/>
    </row>
    <row r="7084" spans="1:17" x14ac:dyDescent="0.2">
      <c r="A7084" s="2">
        <v>2017</v>
      </c>
      <c r="B7084" s="1" t="s">
        <v>923</v>
      </c>
      <c r="C7084" s="2" t="s">
        <v>924</v>
      </c>
      <c r="D7084" s="2">
        <v>83</v>
      </c>
      <c r="E7084" s="2">
        <v>43030</v>
      </c>
      <c r="F7084" s="2"/>
      <c r="G7084" s="2">
        <v>31575</v>
      </c>
      <c r="H7084" s="2">
        <v>11455</v>
      </c>
      <c r="I7084" s="2">
        <v>663</v>
      </c>
      <c r="J7084" s="2">
        <v>19</v>
      </c>
      <c r="K7084" s="2"/>
      <c r="L7084" s="2">
        <v>1690</v>
      </c>
      <c r="M7084" s="2">
        <v>542</v>
      </c>
      <c r="N7084" s="2">
        <v>1148</v>
      </c>
      <c r="O7084" s="2">
        <v>551010</v>
      </c>
      <c r="P7084" s="3"/>
      <c r="Q7084" s="3"/>
    </row>
    <row r="7085" spans="1:17" x14ac:dyDescent="0.2">
      <c r="A7085" s="5">
        <v>2018</v>
      </c>
      <c r="B7085" s="4" t="s">
        <v>923</v>
      </c>
      <c r="C7085" s="5" t="s">
        <v>924</v>
      </c>
      <c r="D7085" s="5">
        <v>147</v>
      </c>
      <c r="E7085" s="5">
        <v>45987</v>
      </c>
      <c r="F7085" s="5"/>
      <c r="G7085" s="5">
        <v>33765</v>
      </c>
      <c r="H7085" s="5">
        <v>12222</v>
      </c>
      <c r="I7085" s="5">
        <v>700</v>
      </c>
      <c r="J7085" s="5"/>
      <c r="K7085" s="5"/>
      <c r="L7085" s="5">
        <v>1442</v>
      </c>
      <c r="M7085" s="5">
        <v>181</v>
      </c>
      <c r="N7085" s="5">
        <v>1261</v>
      </c>
      <c r="O7085" s="5">
        <v>551010</v>
      </c>
      <c r="P7085" s="3"/>
      <c r="Q7085" s="3"/>
    </row>
    <row r="7086" spans="1:17" x14ac:dyDescent="0.2">
      <c r="A7086" s="2">
        <v>2019</v>
      </c>
      <c r="B7086" s="1" t="s">
        <v>923</v>
      </c>
      <c r="C7086" s="2" t="s">
        <v>924</v>
      </c>
      <c r="D7086" s="2">
        <v>248</v>
      </c>
      <c r="E7086" s="2">
        <v>50448</v>
      </c>
      <c r="F7086" s="2"/>
      <c r="G7086" s="2">
        <v>37209</v>
      </c>
      <c r="H7086" s="2">
        <v>13239</v>
      </c>
      <c r="I7086" s="2">
        <v>773</v>
      </c>
      <c r="J7086" s="2"/>
      <c r="K7086" s="2"/>
      <c r="L7086" s="2">
        <v>1500</v>
      </c>
      <c r="M7086" s="2">
        <v>128</v>
      </c>
      <c r="N7086" s="2">
        <v>1372</v>
      </c>
      <c r="O7086" s="2">
        <v>551010</v>
      </c>
      <c r="P7086" s="3"/>
      <c r="Q7086" s="3"/>
    </row>
    <row r="7087" spans="1:17" x14ac:dyDescent="0.2">
      <c r="A7087" s="5">
        <v>2003</v>
      </c>
      <c r="B7087" s="4" t="s">
        <v>925</v>
      </c>
      <c r="C7087" s="5" t="s">
        <v>926</v>
      </c>
      <c r="D7087" s="5">
        <v>798.96</v>
      </c>
      <c r="E7087" s="5">
        <v>2937.473</v>
      </c>
      <c r="F7087" s="5">
        <v>0</v>
      </c>
      <c r="G7087" s="5">
        <v>454.411</v>
      </c>
      <c r="H7087" s="5">
        <v>2483.0619999999999</v>
      </c>
      <c r="I7087" s="5"/>
      <c r="J7087" s="5"/>
      <c r="K7087" s="5">
        <v>0</v>
      </c>
      <c r="L7087" s="5">
        <v>350.54399999999998</v>
      </c>
      <c r="M7087" s="5">
        <v>47.555</v>
      </c>
      <c r="N7087" s="5">
        <v>302.98899999999998</v>
      </c>
      <c r="O7087" s="5">
        <v>453010</v>
      </c>
      <c r="P7087" s="3"/>
      <c r="Q7087" s="3"/>
    </row>
    <row r="7088" spans="1:17" x14ac:dyDescent="0.2">
      <c r="A7088" s="2">
        <v>2004</v>
      </c>
      <c r="B7088" s="1" t="s">
        <v>925</v>
      </c>
      <c r="C7088" s="2" t="s">
        <v>926</v>
      </c>
      <c r="D7088" s="2">
        <v>861.55799999999999</v>
      </c>
      <c r="E7088" s="2">
        <v>3039.1959999999999</v>
      </c>
      <c r="F7088" s="2">
        <v>0</v>
      </c>
      <c r="G7088" s="2">
        <v>365.68799999999999</v>
      </c>
      <c r="H7088" s="2">
        <v>2673.5079999999998</v>
      </c>
      <c r="I7088" s="2"/>
      <c r="J7088" s="2"/>
      <c r="K7088" s="2">
        <v>0</v>
      </c>
      <c r="L7088" s="2">
        <v>400.54399999999998</v>
      </c>
      <c r="M7088" s="2">
        <v>87.820999999999998</v>
      </c>
      <c r="N7088" s="2">
        <v>312.72300000000001</v>
      </c>
      <c r="O7088" s="2">
        <v>453010</v>
      </c>
      <c r="P7088" s="3"/>
      <c r="Q7088" s="3"/>
    </row>
    <row r="7089" spans="1:17" x14ac:dyDescent="0.2">
      <c r="A7089" s="5">
        <v>2005</v>
      </c>
      <c r="B7089" s="4" t="s">
        <v>925</v>
      </c>
      <c r="C7089" s="5" t="s">
        <v>926</v>
      </c>
      <c r="D7089" s="5">
        <v>1022.202</v>
      </c>
      <c r="E7089" s="5">
        <v>3173.547</v>
      </c>
      <c r="F7089" s="5">
        <v>0</v>
      </c>
      <c r="G7089" s="5">
        <v>444.66199999999998</v>
      </c>
      <c r="H7089" s="5">
        <v>2728.8850000000002</v>
      </c>
      <c r="I7089" s="5"/>
      <c r="J7089" s="5"/>
      <c r="K7089" s="5">
        <v>0</v>
      </c>
      <c r="L7089" s="5">
        <v>456.60199999999998</v>
      </c>
      <c r="M7089" s="5">
        <v>102.453</v>
      </c>
      <c r="N7089" s="5">
        <v>354.149</v>
      </c>
      <c r="O7089" s="5">
        <v>453010</v>
      </c>
      <c r="P7089" s="3"/>
      <c r="Q7089" s="3"/>
    </row>
    <row r="7090" spans="1:17" x14ac:dyDescent="0.2">
      <c r="A7090" s="2">
        <v>2006</v>
      </c>
      <c r="B7090" s="1" t="s">
        <v>925</v>
      </c>
      <c r="C7090" s="2" t="s">
        <v>926</v>
      </c>
      <c r="D7090" s="2">
        <v>1137.915</v>
      </c>
      <c r="E7090" s="2">
        <v>3179.355</v>
      </c>
      <c r="F7090" s="2">
        <v>999.59699999999998</v>
      </c>
      <c r="G7090" s="2">
        <v>1406.615</v>
      </c>
      <c r="H7090" s="2">
        <v>1772.74</v>
      </c>
      <c r="I7090" s="2"/>
      <c r="J7090" s="2"/>
      <c r="K7090" s="2">
        <v>0</v>
      </c>
      <c r="L7090" s="2">
        <v>431.14600000000002</v>
      </c>
      <c r="M7090" s="2">
        <v>80.474000000000004</v>
      </c>
      <c r="N7090" s="2">
        <v>350.67200000000003</v>
      </c>
      <c r="O7090" s="2">
        <v>453010</v>
      </c>
      <c r="P7090" s="3"/>
      <c r="Q7090" s="3"/>
    </row>
    <row r="7091" spans="1:17" x14ac:dyDescent="0.2">
      <c r="A7091" s="5">
        <v>2007</v>
      </c>
      <c r="B7091" s="4" t="s">
        <v>925</v>
      </c>
      <c r="C7091" s="5" t="s">
        <v>926</v>
      </c>
      <c r="D7091" s="5">
        <v>1296.4349999999999</v>
      </c>
      <c r="E7091" s="5">
        <v>3137.107</v>
      </c>
      <c r="F7091" s="5">
        <v>999.851</v>
      </c>
      <c r="G7091" s="5">
        <v>1465.2840000000001</v>
      </c>
      <c r="H7091" s="5">
        <v>1671.8230000000001</v>
      </c>
      <c r="I7091" s="5">
        <v>32.000999999999998</v>
      </c>
      <c r="J7091" s="5">
        <v>94.022000000000006</v>
      </c>
      <c r="K7091" s="5">
        <v>0</v>
      </c>
      <c r="L7091" s="5">
        <v>474.09399999999999</v>
      </c>
      <c r="M7091" s="5">
        <v>100.047</v>
      </c>
      <c r="N7091" s="5">
        <v>374.04700000000003</v>
      </c>
      <c r="O7091" s="5">
        <v>453010</v>
      </c>
      <c r="P7091" s="3"/>
      <c r="Q7091" s="3"/>
    </row>
    <row r="7092" spans="1:17" x14ac:dyDescent="0.2">
      <c r="A7092" s="2">
        <v>2008</v>
      </c>
      <c r="B7092" s="1" t="s">
        <v>925</v>
      </c>
      <c r="C7092" s="2" t="s">
        <v>926</v>
      </c>
      <c r="D7092" s="2">
        <v>1324.933</v>
      </c>
      <c r="E7092" s="2">
        <v>2825.5149999999999</v>
      </c>
      <c r="F7092" s="2">
        <v>690.125</v>
      </c>
      <c r="G7092" s="2">
        <v>1087.615</v>
      </c>
      <c r="H7092" s="2">
        <v>1737.9</v>
      </c>
      <c r="I7092" s="2">
        <v>28.946999999999999</v>
      </c>
      <c r="J7092" s="2">
        <v>47.555999999999997</v>
      </c>
      <c r="K7092" s="2">
        <v>0</v>
      </c>
      <c r="L7092" s="2">
        <v>498.18400000000003</v>
      </c>
      <c r="M7092" s="2">
        <v>122.544</v>
      </c>
      <c r="N7092" s="2">
        <v>375.64</v>
      </c>
      <c r="O7092" s="2">
        <v>453010</v>
      </c>
      <c r="P7092" s="3"/>
      <c r="Q7092" s="3"/>
    </row>
    <row r="7093" spans="1:17" x14ac:dyDescent="0.2">
      <c r="A7093" s="5">
        <v>2009</v>
      </c>
      <c r="B7093" s="4" t="s">
        <v>925</v>
      </c>
      <c r="C7093" s="5" t="s">
        <v>926</v>
      </c>
      <c r="D7093" s="5">
        <v>1386.605</v>
      </c>
      <c r="E7093" s="5">
        <v>3184.3180000000002</v>
      </c>
      <c r="F7093" s="5">
        <v>354.798</v>
      </c>
      <c r="G7093" s="5">
        <v>1063.848</v>
      </c>
      <c r="H7093" s="5">
        <v>2120.4699999999998</v>
      </c>
      <c r="I7093" s="5">
        <v>25.989000000000001</v>
      </c>
      <c r="J7093" s="5">
        <v>18.782</v>
      </c>
      <c r="K7093" s="5">
        <v>0</v>
      </c>
      <c r="L7093" s="5">
        <v>421.76499999999999</v>
      </c>
      <c r="M7093" s="5">
        <v>64.281000000000006</v>
      </c>
      <c r="N7093" s="5">
        <v>357.48399999999998</v>
      </c>
      <c r="O7093" s="5">
        <v>453010</v>
      </c>
      <c r="P7093" s="3"/>
      <c r="Q7093" s="3"/>
    </row>
    <row r="7094" spans="1:17" x14ac:dyDescent="0.2">
      <c r="A7094" s="2">
        <v>2010</v>
      </c>
      <c r="B7094" s="1" t="s">
        <v>925</v>
      </c>
      <c r="C7094" s="2" t="s">
        <v>926</v>
      </c>
      <c r="D7094" s="2">
        <v>1926.413</v>
      </c>
      <c r="E7094" s="2">
        <v>4140.8500000000004</v>
      </c>
      <c r="F7094" s="2">
        <v>890.98</v>
      </c>
      <c r="G7094" s="2">
        <v>1726.2329999999999</v>
      </c>
      <c r="H7094" s="2">
        <v>2414.6170000000002</v>
      </c>
      <c r="I7094" s="2">
        <v>44.715000000000003</v>
      </c>
      <c r="J7094" s="2">
        <v>18.427</v>
      </c>
      <c r="K7094" s="2">
        <v>0</v>
      </c>
      <c r="L7094" s="2">
        <v>771.08</v>
      </c>
      <c r="M7094" s="2">
        <v>129.20500000000001</v>
      </c>
      <c r="N7094" s="2">
        <v>641.875</v>
      </c>
      <c r="O7094" s="2">
        <v>453010</v>
      </c>
      <c r="P7094" s="3"/>
      <c r="Q7094" s="3"/>
    </row>
    <row r="7095" spans="1:17" x14ac:dyDescent="0.2">
      <c r="A7095" s="5">
        <v>2011</v>
      </c>
      <c r="B7095" s="4" t="s">
        <v>925</v>
      </c>
      <c r="C7095" s="5" t="s">
        <v>926</v>
      </c>
      <c r="D7095" s="5">
        <v>1917.627</v>
      </c>
      <c r="E7095" s="5">
        <v>4464.1220000000003</v>
      </c>
      <c r="F7095" s="5">
        <v>906.56899999999996</v>
      </c>
      <c r="G7095" s="5">
        <v>1756.4369999999999</v>
      </c>
      <c r="H7095" s="5">
        <v>2707.6849999999999</v>
      </c>
      <c r="I7095" s="5">
        <v>54.576000000000001</v>
      </c>
      <c r="J7095" s="5">
        <v>23.696999999999999</v>
      </c>
      <c r="K7095" s="5">
        <v>0</v>
      </c>
      <c r="L7095" s="5">
        <v>597.05100000000004</v>
      </c>
      <c r="M7095" s="5">
        <v>66.971999999999994</v>
      </c>
      <c r="N7095" s="5">
        <v>530.07899999999995</v>
      </c>
      <c r="O7095" s="5">
        <v>453010</v>
      </c>
      <c r="P7095" s="3"/>
      <c r="Q7095" s="3"/>
    </row>
    <row r="7096" spans="1:17" x14ac:dyDescent="0.2">
      <c r="A7096" s="2">
        <v>2012</v>
      </c>
      <c r="B7096" s="1" t="s">
        <v>925</v>
      </c>
      <c r="C7096" s="2" t="s">
        <v>926</v>
      </c>
      <c r="D7096" s="2">
        <v>1714.7449999999999</v>
      </c>
      <c r="E7096" s="2">
        <v>4729.451</v>
      </c>
      <c r="F7096" s="2">
        <v>922.66600000000005</v>
      </c>
      <c r="G7096" s="2">
        <v>1766.155</v>
      </c>
      <c r="H7096" s="2">
        <v>2963.2959999999998</v>
      </c>
      <c r="I7096" s="2">
        <v>55.069000000000003</v>
      </c>
      <c r="J7096" s="2">
        <v>25.574000000000002</v>
      </c>
      <c r="K7096" s="2">
        <v>0</v>
      </c>
      <c r="L7096" s="2">
        <v>547.00599999999997</v>
      </c>
      <c r="M7096" s="2">
        <v>59.47</v>
      </c>
      <c r="N7096" s="2">
        <v>487.536</v>
      </c>
      <c r="O7096" s="2">
        <v>453010</v>
      </c>
      <c r="P7096" s="3"/>
      <c r="Q7096" s="3"/>
    </row>
    <row r="7097" spans="1:17" x14ac:dyDescent="0.2">
      <c r="A7097" s="5">
        <v>2013</v>
      </c>
      <c r="B7097" s="4" t="s">
        <v>925</v>
      </c>
      <c r="C7097" s="5" t="s">
        <v>926</v>
      </c>
      <c r="D7097" s="5">
        <v>2457.3209999999999</v>
      </c>
      <c r="E7097" s="5">
        <v>5037.3490000000002</v>
      </c>
      <c r="F7097" s="5">
        <v>1558.8710000000001</v>
      </c>
      <c r="G7097" s="5">
        <v>2284.6669999999999</v>
      </c>
      <c r="H7097" s="5">
        <v>2752.6819999999998</v>
      </c>
      <c r="I7097" s="5">
        <v>54.034999999999997</v>
      </c>
      <c r="J7097" s="5">
        <v>28.079000000000001</v>
      </c>
      <c r="K7097" s="5">
        <v>0</v>
      </c>
      <c r="L7097" s="5">
        <v>709.52599999999995</v>
      </c>
      <c r="M7097" s="5">
        <v>79.138000000000005</v>
      </c>
      <c r="N7097" s="5">
        <v>630.38800000000003</v>
      </c>
      <c r="O7097" s="5">
        <v>453010</v>
      </c>
      <c r="P7097" s="3"/>
      <c r="Q7097" s="3"/>
    </row>
    <row r="7098" spans="1:17" x14ac:dyDescent="0.2">
      <c r="A7098" s="2">
        <v>2014</v>
      </c>
      <c r="B7098" s="1" t="s">
        <v>925</v>
      </c>
      <c r="C7098" s="2" t="s">
        <v>926</v>
      </c>
      <c r="D7098" s="2">
        <v>3303.0610000000001</v>
      </c>
      <c r="E7098" s="2">
        <v>4898.0649999999996</v>
      </c>
      <c r="F7098" s="2">
        <v>1570.8920000000001</v>
      </c>
      <c r="G7098" s="2">
        <v>2286.471</v>
      </c>
      <c r="H7098" s="2">
        <v>2611.5940000000001</v>
      </c>
      <c r="I7098" s="2">
        <v>55.430999999999997</v>
      </c>
      <c r="J7098" s="2">
        <v>35.875999999999998</v>
      </c>
      <c r="K7098" s="2">
        <v>0</v>
      </c>
      <c r="L7098" s="2">
        <v>740.07600000000002</v>
      </c>
      <c r="M7098" s="2">
        <v>91.86</v>
      </c>
      <c r="N7098" s="2">
        <v>648.21600000000001</v>
      </c>
      <c r="O7098" s="2">
        <v>453010</v>
      </c>
      <c r="P7098" s="3"/>
      <c r="Q7098" s="3"/>
    </row>
    <row r="7099" spans="1:17" x14ac:dyDescent="0.2">
      <c r="A7099" s="5">
        <v>2015</v>
      </c>
      <c r="B7099" s="4" t="s">
        <v>925</v>
      </c>
      <c r="C7099" s="5" t="s">
        <v>926</v>
      </c>
      <c r="D7099" s="5">
        <v>3337.6990000000001</v>
      </c>
      <c r="E7099" s="5">
        <v>4823.1540000000005</v>
      </c>
      <c r="F7099" s="5">
        <v>1582.941</v>
      </c>
      <c r="G7099" s="5">
        <v>2233.261</v>
      </c>
      <c r="H7099" s="5">
        <v>2589.893</v>
      </c>
      <c r="I7099" s="5">
        <v>55.456000000000003</v>
      </c>
      <c r="J7099" s="5">
        <v>40.18</v>
      </c>
      <c r="K7099" s="5">
        <v>0</v>
      </c>
      <c r="L7099" s="5">
        <v>636.82500000000005</v>
      </c>
      <c r="M7099" s="5">
        <v>85.957999999999998</v>
      </c>
      <c r="N7099" s="5">
        <v>550.86699999999996</v>
      </c>
      <c r="O7099" s="5">
        <v>453010</v>
      </c>
      <c r="P7099" s="3"/>
      <c r="Q7099" s="3"/>
    </row>
    <row r="7100" spans="1:17" x14ac:dyDescent="0.2">
      <c r="A7100" s="2">
        <v>2016</v>
      </c>
      <c r="B7100" s="1" t="s">
        <v>925</v>
      </c>
      <c r="C7100" s="2" t="s">
        <v>926</v>
      </c>
      <c r="D7100" s="2">
        <v>3321.4569999999999</v>
      </c>
      <c r="E7100" s="2">
        <v>4740.5320000000002</v>
      </c>
      <c r="F7100" s="2">
        <v>1451.575</v>
      </c>
      <c r="G7100" s="2">
        <v>2232.8989999999999</v>
      </c>
      <c r="H7100" s="2">
        <v>2507.6329999999998</v>
      </c>
      <c r="I7100" s="2">
        <v>53.953000000000003</v>
      </c>
      <c r="J7100" s="2">
        <v>51.121000000000002</v>
      </c>
      <c r="K7100" s="2">
        <v>0</v>
      </c>
      <c r="L7100" s="2">
        <v>691.08</v>
      </c>
      <c r="M7100" s="2">
        <v>68.567999999999998</v>
      </c>
      <c r="N7100" s="2">
        <v>622.51199999999994</v>
      </c>
      <c r="O7100" s="2">
        <v>453010</v>
      </c>
      <c r="P7100" s="3"/>
      <c r="Q7100" s="3"/>
    </row>
    <row r="7101" spans="1:17" x14ac:dyDescent="0.2">
      <c r="A7101" s="5">
        <v>2017</v>
      </c>
      <c r="B7101" s="4" t="s">
        <v>925</v>
      </c>
      <c r="C7101" s="5" t="s">
        <v>926</v>
      </c>
      <c r="D7101" s="5">
        <v>3447.57</v>
      </c>
      <c r="E7101" s="5">
        <v>5055.6869999999999</v>
      </c>
      <c r="F7101" s="5">
        <v>1713.626</v>
      </c>
      <c r="G7101" s="5">
        <v>2725.4520000000002</v>
      </c>
      <c r="H7101" s="5">
        <v>2330.2350000000001</v>
      </c>
      <c r="I7101" s="5">
        <v>45.837000000000003</v>
      </c>
      <c r="J7101" s="5">
        <v>58.603999999999999</v>
      </c>
      <c r="K7101" s="5">
        <v>0</v>
      </c>
      <c r="L7101" s="5">
        <v>750.41099999999994</v>
      </c>
      <c r="M7101" s="5">
        <v>238.03</v>
      </c>
      <c r="N7101" s="5">
        <v>512.38099999999997</v>
      </c>
      <c r="O7101" s="5">
        <v>453010</v>
      </c>
      <c r="P7101" s="3"/>
      <c r="Q7101" s="3"/>
    </row>
    <row r="7102" spans="1:17" x14ac:dyDescent="0.2">
      <c r="A7102" s="2">
        <v>2018</v>
      </c>
      <c r="B7102" s="1" t="s">
        <v>925</v>
      </c>
      <c r="C7102" s="2" t="s">
        <v>926</v>
      </c>
      <c r="D7102" s="2">
        <v>3175.6840000000002</v>
      </c>
      <c r="E7102" s="2">
        <v>5151.348</v>
      </c>
      <c r="F7102" s="2">
        <v>1234.807</v>
      </c>
      <c r="G7102" s="2">
        <v>2289.8389999999999</v>
      </c>
      <c r="H7102" s="2">
        <v>2861.509</v>
      </c>
      <c r="I7102" s="2">
        <v>52.883000000000003</v>
      </c>
      <c r="J7102" s="2">
        <v>77.295000000000002</v>
      </c>
      <c r="K7102" s="2">
        <v>0</v>
      </c>
      <c r="L7102" s="2">
        <v>968.33199999999999</v>
      </c>
      <c r="M7102" s="2">
        <v>78.581999999999994</v>
      </c>
      <c r="N7102" s="2">
        <v>889.75</v>
      </c>
      <c r="O7102" s="2">
        <v>453010</v>
      </c>
      <c r="P7102" s="3"/>
      <c r="Q7102" s="3"/>
    </row>
    <row r="7103" spans="1:17" x14ac:dyDescent="0.2">
      <c r="A7103" s="5">
        <v>2004</v>
      </c>
      <c r="B7103" s="4" t="s">
        <v>927</v>
      </c>
      <c r="C7103" s="5" t="s">
        <v>928</v>
      </c>
      <c r="D7103" s="5">
        <v>23135</v>
      </c>
      <c r="E7103" s="5">
        <v>195256</v>
      </c>
      <c r="F7103" s="5">
        <v>5621</v>
      </c>
      <c r="G7103" s="5">
        <v>89548</v>
      </c>
      <c r="H7103" s="5">
        <v>101756</v>
      </c>
      <c r="I7103" s="5">
        <v>1138</v>
      </c>
      <c r="J7103" s="5"/>
      <c r="K7103" s="5">
        <v>776</v>
      </c>
      <c r="L7103" s="5">
        <v>42017</v>
      </c>
      <c r="M7103" s="5">
        <v>15911</v>
      </c>
      <c r="N7103" s="5">
        <v>25330</v>
      </c>
      <c r="O7103" s="5">
        <v>101020</v>
      </c>
      <c r="P7103" s="3"/>
      <c r="Q7103" s="3"/>
    </row>
    <row r="7104" spans="1:17" x14ac:dyDescent="0.2">
      <c r="A7104" s="2">
        <v>2005</v>
      </c>
      <c r="B7104" s="1" t="s">
        <v>927</v>
      </c>
      <c r="C7104" s="2" t="s">
        <v>928</v>
      </c>
      <c r="D7104" s="2">
        <v>33275</v>
      </c>
      <c r="E7104" s="2">
        <v>208335</v>
      </c>
      <c r="F7104" s="2">
        <v>6735</v>
      </c>
      <c r="G7104" s="2">
        <v>93622</v>
      </c>
      <c r="H7104" s="2">
        <v>111186</v>
      </c>
      <c r="I7104" s="2">
        <v>930</v>
      </c>
      <c r="J7104" s="2">
        <v>946</v>
      </c>
      <c r="K7104" s="2">
        <v>799</v>
      </c>
      <c r="L7104" s="2">
        <v>60231</v>
      </c>
      <c r="M7104" s="2">
        <v>23302</v>
      </c>
      <c r="N7104" s="2">
        <v>36130</v>
      </c>
      <c r="O7104" s="2">
        <v>101020</v>
      </c>
      <c r="P7104" s="3"/>
      <c r="Q7104" s="3"/>
    </row>
    <row r="7105" spans="1:17" x14ac:dyDescent="0.2">
      <c r="A7105" s="5">
        <v>2006</v>
      </c>
      <c r="B7105" s="4" t="s">
        <v>927</v>
      </c>
      <c r="C7105" s="5" t="s">
        <v>928</v>
      </c>
      <c r="D7105" s="5">
        <v>32848</v>
      </c>
      <c r="E7105" s="5">
        <v>219015</v>
      </c>
      <c r="F7105" s="5">
        <v>7104</v>
      </c>
      <c r="G7105" s="5">
        <v>101367</v>
      </c>
      <c r="H7105" s="5">
        <v>113844</v>
      </c>
      <c r="I7105" s="5">
        <v>1184</v>
      </c>
      <c r="J7105" s="5">
        <v>1571</v>
      </c>
      <c r="K7105" s="5">
        <v>1051</v>
      </c>
      <c r="L7105" s="5">
        <v>68453</v>
      </c>
      <c r="M7105" s="5">
        <v>27902</v>
      </c>
      <c r="N7105" s="5">
        <v>39500</v>
      </c>
      <c r="O7105" s="5">
        <v>101020</v>
      </c>
      <c r="P7105" s="3"/>
      <c r="Q7105" s="3"/>
    </row>
    <row r="7106" spans="1:17" x14ac:dyDescent="0.2">
      <c r="A7106" s="2">
        <v>2007</v>
      </c>
      <c r="B7106" s="1" t="s">
        <v>927</v>
      </c>
      <c r="C7106" s="2" t="s">
        <v>928</v>
      </c>
      <c r="D7106" s="2">
        <v>34500</v>
      </c>
      <c r="E7106" s="2">
        <v>242082</v>
      </c>
      <c r="F7106" s="2">
        <v>7501</v>
      </c>
      <c r="G7106" s="2">
        <v>116038</v>
      </c>
      <c r="H7106" s="2">
        <v>121762</v>
      </c>
      <c r="I7106" s="2">
        <v>957</v>
      </c>
      <c r="J7106" s="2">
        <v>1672</v>
      </c>
      <c r="K7106" s="2">
        <v>1005</v>
      </c>
      <c r="L7106" s="2">
        <v>71479</v>
      </c>
      <c r="M7106" s="2">
        <v>29864</v>
      </c>
      <c r="N7106" s="2">
        <v>40610</v>
      </c>
      <c r="O7106" s="2">
        <v>101020</v>
      </c>
      <c r="P7106" s="3"/>
      <c r="Q7106" s="3"/>
    </row>
    <row r="7107" spans="1:17" x14ac:dyDescent="0.2">
      <c r="A7107" s="5">
        <v>2008</v>
      </c>
      <c r="B7107" s="4" t="s">
        <v>927</v>
      </c>
      <c r="C7107" s="5" t="s">
        <v>928</v>
      </c>
      <c r="D7107" s="5">
        <v>32007</v>
      </c>
      <c r="E7107" s="5">
        <v>228052</v>
      </c>
      <c r="F7107" s="5">
        <v>7393</v>
      </c>
      <c r="G7107" s="5">
        <v>110529</v>
      </c>
      <c r="H7107" s="5">
        <v>112965</v>
      </c>
      <c r="I7107" s="5">
        <v>1183</v>
      </c>
      <c r="J7107" s="5">
        <v>1400</v>
      </c>
      <c r="K7107" s="5">
        <v>1647</v>
      </c>
      <c r="L7107" s="5">
        <v>83397</v>
      </c>
      <c r="M7107" s="5">
        <v>36530</v>
      </c>
      <c r="N7107" s="5">
        <v>45220</v>
      </c>
      <c r="O7107" s="5">
        <v>101020</v>
      </c>
      <c r="P7107" s="3"/>
      <c r="Q7107" s="3"/>
    </row>
    <row r="7108" spans="1:17" x14ac:dyDescent="0.2">
      <c r="A7108" s="2">
        <v>2009</v>
      </c>
      <c r="B7108" s="1" t="s">
        <v>927</v>
      </c>
      <c r="C7108" s="2" t="s">
        <v>928</v>
      </c>
      <c r="D7108" s="2">
        <v>10862</v>
      </c>
      <c r="E7108" s="2">
        <v>233323</v>
      </c>
      <c r="F7108" s="2">
        <v>7477</v>
      </c>
      <c r="G7108" s="2">
        <v>117931</v>
      </c>
      <c r="H7108" s="2">
        <v>110569</v>
      </c>
      <c r="I7108" s="2">
        <v>973</v>
      </c>
      <c r="J7108" s="2">
        <v>179</v>
      </c>
      <c r="K7108" s="2">
        <v>378</v>
      </c>
      <c r="L7108" s="2">
        <v>34777</v>
      </c>
      <c r="M7108" s="2">
        <v>15119</v>
      </c>
      <c r="N7108" s="2">
        <v>19280</v>
      </c>
      <c r="O7108" s="2">
        <v>101020</v>
      </c>
      <c r="P7108" s="3"/>
      <c r="Q7108" s="3"/>
    </row>
    <row r="7109" spans="1:17" x14ac:dyDescent="0.2">
      <c r="A7109" s="5">
        <v>2010</v>
      </c>
      <c r="B7109" s="4" t="s">
        <v>927</v>
      </c>
      <c r="C7109" s="5" t="s">
        <v>928</v>
      </c>
      <c r="D7109" s="5">
        <v>8455</v>
      </c>
      <c r="E7109" s="5">
        <v>302510</v>
      </c>
      <c r="F7109" s="5">
        <v>12572</v>
      </c>
      <c r="G7109" s="5">
        <v>149831</v>
      </c>
      <c r="H7109" s="5">
        <v>146839</v>
      </c>
      <c r="I7109" s="5">
        <v>791</v>
      </c>
      <c r="J7109" s="5">
        <v>118</v>
      </c>
      <c r="K7109" s="5">
        <v>938</v>
      </c>
      <c r="L7109" s="5">
        <v>52959</v>
      </c>
      <c r="M7109" s="5">
        <v>21561</v>
      </c>
      <c r="N7109" s="5">
        <v>30460</v>
      </c>
      <c r="O7109" s="5">
        <v>101020</v>
      </c>
      <c r="P7109" s="3"/>
      <c r="Q7109" s="3"/>
    </row>
    <row r="7110" spans="1:17" x14ac:dyDescent="0.2">
      <c r="A7110" s="2">
        <v>2011</v>
      </c>
      <c r="B7110" s="1" t="s">
        <v>927</v>
      </c>
      <c r="C7110" s="2" t="s">
        <v>928</v>
      </c>
      <c r="D7110" s="2">
        <v>13068</v>
      </c>
      <c r="E7110" s="2">
        <v>331052</v>
      </c>
      <c r="F7110" s="2">
        <v>12753</v>
      </c>
      <c r="G7110" s="2">
        <v>170308</v>
      </c>
      <c r="H7110" s="2">
        <v>154396</v>
      </c>
      <c r="I7110" s="2">
        <v>840</v>
      </c>
      <c r="J7110" s="2">
        <v>135</v>
      </c>
      <c r="K7110" s="2">
        <v>1146</v>
      </c>
      <c r="L7110" s="2">
        <v>73257</v>
      </c>
      <c r="M7110" s="2">
        <v>31051</v>
      </c>
      <c r="N7110" s="2">
        <v>41060</v>
      </c>
      <c r="O7110" s="2">
        <v>101020</v>
      </c>
      <c r="P7110" s="3"/>
      <c r="Q7110" s="3"/>
    </row>
    <row r="7111" spans="1:17" x14ac:dyDescent="0.2">
      <c r="A7111" s="5">
        <v>2012</v>
      </c>
      <c r="B7111" s="4" t="s">
        <v>927</v>
      </c>
      <c r="C7111" s="5" t="s">
        <v>928</v>
      </c>
      <c r="D7111" s="5">
        <v>9923</v>
      </c>
      <c r="E7111" s="5">
        <v>333795</v>
      </c>
      <c r="F7111" s="5">
        <v>8953</v>
      </c>
      <c r="G7111" s="5">
        <v>162135</v>
      </c>
      <c r="H7111" s="5">
        <v>165863</v>
      </c>
      <c r="I7111" s="5">
        <v>833</v>
      </c>
      <c r="J7111" s="5">
        <v>117</v>
      </c>
      <c r="K7111" s="5">
        <v>2801</v>
      </c>
      <c r="L7111" s="5">
        <v>78726</v>
      </c>
      <c r="M7111" s="5">
        <v>31045</v>
      </c>
      <c r="N7111" s="5">
        <v>44880</v>
      </c>
      <c r="O7111" s="5">
        <v>101020</v>
      </c>
      <c r="P7111" s="3"/>
      <c r="Q7111" s="3"/>
    </row>
    <row r="7112" spans="1:17" x14ac:dyDescent="0.2">
      <c r="A7112" s="2">
        <v>2013</v>
      </c>
      <c r="B7112" s="1" t="s">
        <v>927</v>
      </c>
      <c r="C7112" s="2" t="s">
        <v>928</v>
      </c>
      <c r="D7112" s="2">
        <v>4913</v>
      </c>
      <c r="E7112" s="2">
        <v>346808</v>
      </c>
      <c r="F7112" s="2">
        <v>7925</v>
      </c>
      <c r="G7112" s="2">
        <v>166313</v>
      </c>
      <c r="H7112" s="2">
        <v>174003</v>
      </c>
      <c r="I7112" s="2">
        <v>318</v>
      </c>
      <c r="J7112" s="2">
        <v>87</v>
      </c>
      <c r="K7112" s="2">
        <v>868</v>
      </c>
      <c r="L7112" s="2">
        <v>57711</v>
      </c>
      <c r="M7112" s="2">
        <v>24263</v>
      </c>
      <c r="N7112" s="2">
        <v>32580</v>
      </c>
      <c r="O7112" s="2">
        <v>101020</v>
      </c>
      <c r="P7112" s="3"/>
      <c r="Q7112" s="3"/>
    </row>
    <row r="7113" spans="1:17" x14ac:dyDescent="0.2">
      <c r="A7113" s="5">
        <v>2014</v>
      </c>
      <c r="B7113" s="4" t="s">
        <v>927</v>
      </c>
      <c r="C7113" s="5" t="s">
        <v>928</v>
      </c>
      <c r="D7113" s="5">
        <v>4658</v>
      </c>
      <c r="E7113" s="5">
        <v>349493</v>
      </c>
      <c r="F7113" s="5">
        <v>12423</v>
      </c>
      <c r="G7113" s="5">
        <v>168429</v>
      </c>
      <c r="H7113" s="5">
        <v>174399</v>
      </c>
      <c r="I7113" s="5">
        <v>630</v>
      </c>
      <c r="J7113" s="5">
        <v>75</v>
      </c>
      <c r="K7113" s="5">
        <v>1095</v>
      </c>
      <c r="L7113" s="5">
        <v>51630</v>
      </c>
      <c r="M7113" s="5">
        <v>18015</v>
      </c>
      <c r="N7113" s="5">
        <v>32520</v>
      </c>
      <c r="O7113" s="5">
        <v>101020</v>
      </c>
      <c r="P7113" s="3"/>
      <c r="Q7113" s="3"/>
    </row>
    <row r="7114" spans="1:17" x14ac:dyDescent="0.2">
      <c r="A7114" s="2">
        <v>2015</v>
      </c>
      <c r="B7114" s="1" t="s">
        <v>927</v>
      </c>
      <c r="C7114" s="2" t="s">
        <v>928</v>
      </c>
      <c r="D7114" s="2">
        <v>3705</v>
      </c>
      <c r="E7114" s="2">
        <v>336758</v>
      </c>
      <c r="F7114" s="2">
        <v>20483</v>
      </c>
      <c r="G7114" s="2">
        <v>159948</v>
      </c>
      <c r="H7114" s="2">
        <v>170811</v>
      </c>
      <c r="I7114" s="2">
        <v>793</v>
      </c>
      <c r="J7114" s="2">
        <v>46</v>
      </c>
      <c r="K7114" s="2">
        <v>401</v>
      </c>
      <c r="L7114" s="2">
        <v>21966</v>
      </c>
      <c r="M7114" s="2">
        <v>5415</v>
      </c>
      <c r="N7114" s="2">
        <v>16150</v>
      </c>
      <c r="O7114" s="2">
        <v>101020</v>
      </c>
      <c r="P7114" s="3"/>
      <c r="Q7114" s="3"/>
    </row>
    <row r="7115" spans="1:17" x14ac:dyDescent="0.2">
      <c r="A7115" s="5">
        <v>2016</v>
      </c>
      <c r="B7115" s="4" t="s">
        <v>927</v>
      </c>
      <c r="C7115" s="5" t="s">
        <v>928</v>
      </c>
      <c r="D7115" s="5">
        <v>3657</v>
      </c>
      <c r="E7115" s="5">
        <v>330314</v>
      </c>
      <c r="F7115" s="5">
        <v>31892</v>
      </c>
      <c r="G7115" s="5">
        <v>156484</v>
      </c>
      <c r="H7115" s="5">
        <v>167325</v>
      </c>
      <c r="I7115" s="5">
        <v>1161</v>
      </c>
      <c r="J7115" s="5">
        <v>30</v>
      </c>
      <c r="K7115" s="5">
        <v>535</v>
      </c>
      <c r="L7115" s="5">
        <v>7969</v>
      </c>
      <c r="M7115" s="5">
        <v>-406</v>
      </c>
      <c r="N7115" s="5">
        <v>7840</v>
      </c>
      <c r="O7115" s="5">
        <v>101020</v>
      </c>
      <c r="P7115" s="3"/>
      <c r="Q7115" s="3"/>
    </row>
    <row r="7116" spans="1:17" x14ac:dyDescent="0.2">
      <c r="A7116" s="2">
        <v>2017</v>
      </c>
      <c r="B7116" s="1" t="s">
        <v>927</v>
      </c>
      <c r="C7116" s="2" t="s">
        <v>928</v>
      </c>
      <c r="D7116" s="2">
        <v>3177</v>
      </c>
      <c r="E7116" s="2">
        <v>348691</v>
      </c>
      <c r="F7116" s="2">
        <v>29172</v>
      </c>
      <c r="G7116" s="2">
        <v>154191</v>
      </c>
      <c r="H7116" s="2">
        <v>187688</v>
      </c>
      <c r="I7116" s="2">
        <v>1350</v>
      </c>
      <c r="J7116" s="2">
        <v>36</v>
      </c>
      <c r="K7116" s="2">
        <v>138</v>
      </c>
      <c r="L7116" s="2">
        <v>18674</v>
      </c>
      <c r="M7116" s="2">
        <v>-1174</v>
      </c>
      <c r="N7116" s="2">
        <v>19710</v>
      </c>
      <c r="O7116" s="2">
        <v>101020</v>
      </c>
      <c r="P7116" s="3"/>
      <c r="Q7116" s="3"/>
    </row>
    <row r="7117" spans="1:17" x14ac:dyDescent="0.2">
      <c r="A7117" s="5">
        <v>2018</v>
      </c>
      <c r="B7117" s="4" t="s">
        <v>927</v>
      </c>
      <c r="C7117" s="5" t="s">
        <v>928</v>
      </c>
      <c r="D7117" s="5">
        <v>3042</v>
      </c>
      <c r="E7117" s="5">
        <v>346196</v>
      </c>
      <c r="F7117" s="5">
        <v>24608</v>
      </c>
      <c r="G7117" s="5">
        <v>147668</v>
      </c>
      <c r="H7117" s="5">
        <v>191794</v>
      </c>
      <c r="I7117" s="5">
        <v>1418</v>
      </c>
      <c r="J7117" s="5">
        <v>64</v>
      </c>
      <c r="K7117" s="5">
        <v>581</v>
      </c>
      <c r="L7117" s="5">
        <v>30953</v>
      </c>
      <c r="M7117" s="5">
        <v>9532</v>
      </c>
      <c r="N7117" s="5">
        <v>20840</v>
      </c>
      <c r="O7117" s="5">
        <v>101020</v>
      </c>
      <c r="P7117" s="3"/>
      <c r="Q7117" s="3"/>
    </row>
    <row r="7118" spans="1:17" x14ac:dyDescent="0.2">
      <c r="A7118" s="2">
        <v>2019</v>
      </c>
      <c r="B7118" s="1" t="s">
        <v>927</v>
      </c>
      <c r="C7118" s="2" t="s">
        <v>928</v>
      </c>
      <c r="D7118" s="2">
        <v>3089</v>
      </c>
      <c r="E7118" s="2">
        <v>362597</v>
      </c>
      <c r="F7118" s="2">
        <v>33890</v>
      </c>
      <c r="G7118" s="2">
        <v>163659</v>
      </c>
      <c r="H7118" s="2">
        <v>191650</v>
      </c>
      <c r="I7118" s="2">
        <v>1561</v>
      </c>
      <c r="J7118" s="2">
        <v>84</v>
      </c>
      <c r="K7118" s="2">
        <v>434</v>
      </c>
      <c r="L7118" s="2">
        <v>20056</v>
      </c>
      <c r="M7118" s="2">
        <v>5282</v>
      </c>
      <c r="N7118" s="2">
        <v>14340</v>
      </c>
      <c r="O7118" s="2">
        <v>101020</v>
      </c>
      <c r="P7118" s="3"/>
      <c r="Q7118" s="3"/>
    </row>
    <row r="7119" spans="1:17" x14ac:dyDescent="0.2">
      <c r="A7119" s="5">
        <v>2004</v>
      </c>
      <c r="B7119" s="4" t="s">
        <v>929</v>
      </c>
      <c r="C7119" s="5" t="s">
        <v>930</v>
      </c>
      <c r="D7119" s="5">
        <v>506.36900000000003</v>
      </c>
      <c r="E7119" s="5">
        <v>2798.145</v>
      </c>
      <c r="F7119" s="5">
        <v>851.28599999999994</v>
      </c>
      <c r="G7119" s="5">
        <v>1353.5719999999999</v>
      </c>
      <c r="H7119" s="5">
        <v>1443.973</v>
      </c>
      <c r="I7119" s="5">
        <v>25.097999999999999</v>
      </c>
      <c r="J7119" s="5">
        <v>5.4690000000000003</v>
      </c>
      <c r="K7119" s="5">
        <v>0.223</v>
      </c>
      <c r="L7119" s="5">
        <v>274.37799999999999</v>
      </c>
      <c r="M7119" s="5">
        <v>63.869</v>
      </c>
      <c r="N7119" s="5">
        <v>253.16499999999999</v>
      </c>
      <c r="O7119" s="5">
        <v>351010</v>
      </c>
      <c r="P7119" s="3"/>
      <c r="Q7119" s="3"/>
    </row>
    <row r="7120" spans="1:17" x14ac:dyDescent="0.2">
      <c r="A7120" s="2">
        <v>2005</v>
      </c>
      <c r="B7120" s="1" t="s">
        <v>929</v>
      </c>
      <c r="C7120" s="2" t="s">
        <v>930</v>
      </c>
      <c r="D7120" s="2">
        <v>434.52499999999998</v>
      </c>
      <c r="E7120" s="2">
        <v>2407.3290000000002</v>
      </c>
      <c r="F7120" s="2">
        <v>680.88300000000004</v>
      </c>
      <c r="G7120" s="2">
        <v>1165.5609999999999</v>
      </c>
      <c r="H7120" s="2">
        <v>1241.58</v>
      </c>
      <c r="I7120" s="2">
        <v>17.773</v>
      </c>
      <c r="J7120" s="2">
        <v>9.0050000000000008</v>
      </c>
      <c r="K7120" s="2">
        <v>-0.372</v>
      </c>
      <c r="L7120" s="2">
        <v>70.665999999999997</v>
      </c>
      <c r="M7120" s="2">
        <v>25.625</v>
      </c>
      <c r="N7120" s="2">
        <v>45.412999999999997</v>
      </c>
      <c r="O7120" s="2">
        <v>351010</v>
      </c>
      <c r="P7120" s="3"/>
      <c r="Q7120" s="3"/>
    </row>
    <row r="7121" spans="1:17" x14ac:dyDescent="0.2">
      <c r="A7121" s="5">
        <v>2006</v>
      </c>
      <c r="B7121" s="4" t="s">
        <v>929</v>
      </c>
      <c r="C7121" s="5" t="s">
        <v>930</v>
      </c>
      <c r="D7121" s="5">
        <v>65.143000000000001</v>
      </c>
      <c r="E7121" s="5">
        <v>2181.35</v>
      </c>
      <c r="F7121" s="5">
        <v>367.38200000000001</v>
      </c>
      <c r="G7121" s="5">
        <v>907.29300000000001</v>
      </c>
      <c r="H7121" s="5">
        <v>1273.835</v>
      </c>
      <c r="I7121" s="5">
        <v>10.801</v>
      </c>
      <c r="J7121" s="5">
        <v>12.484</v>
      </c>
      <c r="K7121" s="5">
        <v>0.13800000000000001</v>
      </c>
      <c r="L7121" s="5">
        <v>314.97500000000002</v>
      </c>
      <c r="M7121" s="5">
        <v>91.119</v>
      </c>
      <c r="N7121" s="5">
        <v>223.71799999999999</v>
      </c>
      <c r="O7121" s="5">
        <v>351010</v>
      </c>
      <c r="P7121" s="3"/>
      <c r="Q7121" s="3"/>
    </row>
    <row r="7122" spans="1:17" x14ac:dyDescent="0.2">
      <c r="A7122" s="2">
        <v>2007</v>
      </c>
      <c r="B7122" s="1" t="s">
        <v>929</v>
      </c>
      <c r="C7122" s="2" t="s">
        <v>930</v>
      </c>
      <c r="D7122" s="2">
        <v>316.32299999999998</v>
      </c>
      <c r="E7122" s="2">
        <v>2675.569</v>
      </c>
      <c r="F7122" s="2">
        <v>482.25099999999998</v>
      </c>
      <c r="G7122" s="2">
        <v>1159.1669999999999</v>
      </c>
      <c r="H7122" s="2">
        <v>1516.106</v>
      </c>
      <c r="I7122" s="2">
        <v>23.783000000000001</v>
      </c>
      <c r="J7122" s="2">
        <v>26.428000000000001</v>
      </c>
      <c r="K7122" s="2">
        <v>5.7000000000000002E-2</v>
      </c>
      <c r="L7122" s="2">
        <v>358.19200000000001</v>
      </c>
      <c r="M7122" s="2">
        <v>98.480999999999995</v>
      </c>
      <c r="N7122" s="2">
        <v>259.654</v>
      </c>
      <c r="O7122" s="2">
        <v>351010</v>
      </c>
      <c r="P7122" s="3"/>
      <c r="Q7122" s="3"/>
    </row>
    <row r="7123" spans="1:17" x14ac:dyDescent="0.2">
      <c r="A7123" s="5">
        <v>2008</v>
      </c>
      <c r="B7123" s="4" t="s">
        <v>929</v>
      </c>
      <c r="C7123" s="5" t="s">
        <v>930</v>
      </c>
      <c r="D7123" s="5">
        <v>204.249</v>
      </c>
      <c r="E7123" s="5">
        <v>2830.4</v>
      </c>
      <c r="F7123" s="5">
        <v>427.65899999999999</v>
      </c>
      <c r="G7123" s="5">
        <v>1170.9870000000001</v>
      </c>
      <c r="H7123" s="5">
        <v>1587.722</v>
      </c>
      <c r="I7123" s="5">
        <v>32.527000000000001</v>
      </c>
      <c r="J7123" s="5">
        <v>17.088999999999999</v>
      </c>
      <c r="K7123" s="5">
        <v>-0.59899999999999998</v>
      </c>
      <c r="L7123" s="5">
        <v>354.87299999999999</v>
      </c>
      <c r="M7123" s="5">
        <v>71.602999999999994</v>
      </c>
      <c r="N7123" s="5">
        <v>283.86900000000003</v>
      </c>
      <c r="O7123" s="5">
        <v>351010</v>
      </c>
      <c r="P7123" s="3"/>
      <c r="Q7123" s="3"/>
    </row>
    <row r="7124" spans="1:17" x14ac:dyDescent="0.2">
      <c r="A7124" s="2">
        <v>2009</v>
      </c>
      <c r="B7124" s="1" t="s">
        <v>929</v>
      </c>
      <c r="C7124" s="2" t="s">
        <v>930</v>
      </c>
      <c r="D7124" s="2">
        <v>450.38499999999999</v>
      </c>
      <c r="E7124" s="2">
        <v>3087.9319999999998</v>
      </c>
      <c r="F7124" s="2">
        <v>453.73099999999999</v>
      </c>
      <c r="G7124" s="2">
        <v>1180.9739999999999</v>
      </c>
      <c r="H7124" s="2">
        <v>1832.105</v>
      </c>
      <c r="I7124" s="2">
        <v>21.896000000000001</v>
      </c>
      <c r="J7124" s="2">
        <v>5.032</v>
      </c>
      <c r="K7124" s="2">
        <v>0.154</v>
      </c>
      <c r="L7124" s="2">
        <v>363.35599999999999</v>
      </c>
      <c r="M7124" s="2">
        <v>88.944000000000003</v>
      </c>
      <c r="N7124" s="2">
        <v>274.25799999999998</v>
      </c>
      <c r="O7124" s="2">
        <v>351010</v>
      </c>
      <c r="P7124" s="3"/>
      <c r="Q7124" s="3"/>
    </row>
    <row r="7125" spans="1:17" x14ac:dyDescent="0.2">
      <c r="A7125" s="5">
        <v>2010</v>
      </c>
      <c r="B7125" s="4" t="s">
        <v>929</v>
      </c>
      <c r="C7125" s="5" t="s">
        <v>930</v>
      </c>
      <c r="D7125" s="5">
        <v>540.03800000000001</v>
      </c>
      <c r="E7125" s="5">
        <v>3257.951</v>
      </c>
      <c r="F7125" s="5">
        <v>606.49300000000005</v>
      </c>
      <c r="G7125" s="5">
        <v>1348.039</v>
      </c>
      <c r="H7125" s="5">
        <v>1839.386</v>
      </c>
      <c r="I7125" s="5">
        <v>25.088999999999999</v>
      </c>
      <c r="J7125" s="5">
        <v>4.2539999999999996</v>
      </c>
      <c r="K7125" s="5">
        <v>1.627</v>
      </c>
      <c r="L7125" s="5">
        <v>356.56</v>
      </c>
      <c r="M7125" s="5">
        <v>89.224999999999994</v>
      </c>
      <c r="N7125" s="5">
        <v>265.70800000000003</v>
      </c>
      <c r="O7125" s="5">
        <v>351010</v>
      </c>
      <c r="P7125" s="3"/>
      <c r="Q7125" s="3"/>
    </row>
    <row r="7126" spans="1:17" x14ac:dyDescent="0.2">
      <c r="A7126" s="2">
        <v>2011</v>
      </c>
      <c r="B7126" s="1" t="s">
        <v>929</v>
      </c>
      <c r="C7126" s="2" t="s">
        <v>930</v>
      </c>
      <c r="D7126" s="2">
        <v>77.128</v>
      </c>
      <c r="E7126" s="2">
        <v>4755.3980000000001</v>
      </c>
      <c r="F7126" s="2">
        <v>1491.4190000000001</v>
      </c>
      <c r="G7126" s="2">
        <v>2871.2469999999998</v>
      </c>
      <c r="H7126" s="2">
        <v>1848.077</v>
      </c>
      <c r="I7126" s="2">
        <v>43.814</v>
      </c>
      <c r="J7126" s="2">
        <v>9.4559999999999995</v>
      </c>
      <c r="K7126" s="2">
        <v>2.9260000000000002</v>
      </c>
      <c r="L7126" s="2">
        <v>258.46199999999999</v>
      </c>
      <c r="M7126" s="2">
        <v>11.016</v>
      </c>
      <c r="N7126" s="2">
        <v>244.52</v>
      </c>
      <c r="O7126" s="2">
        <v>351010</v>
      </c>
      <c r="P7126" s="3"/>
      <c r="Q7126" s="3"/>
    </row>
    <row r="7127" spans="1:17" x14ac:dyDescent="0.2">
      <c r="A7127" s="5">
        <v>2012</v>
      </c>
      <c r="B7127" s="4" t="s">
        <v>929</v>
      </c>
      <c r="C7127" s="5" t="s">
        <v>930</v>
      </c>
      <c r="D7127" s="5">
        <v>80.132000000000005</v>
      </c>
      <c r="E7127" s="5">
        <v>4972.2969999999996</v>
      </c>
      <c r="F7127" s="5">
        <v>1472.913</v>
      </c>
      <c r="G7127" s="5">
        <v>2722.8539999999998</v>
      </c>
      <c r="H7127" s="5">
        <v>2208.6979999999999</v>
      </c>
      <c r="I7127" s="5">
        <v>56.850999999999999</v>
      </c>
      <c r="J7127" s="5">
        <v>8.76</v>
      </c>
      <c r="K7127" s="5">
        <v>4.2759999999999998</v>
      </c>
      <c r="L7127" s="5">
        <v>327.40899999999999</v>
      </c>
      <c r="M7127" s="5">
        <v>8.92</v>
      </c>
      <c r="N7127" s="5">
        <v>314.21300000000002</v>
      </c>
      <c r="O7127" s="5">
        <v>351010</v>
      </c>
      <c r="P7127" s="3"/>
      <c r="Q7127" s="3"/>
    </row>
    <row r="7128" spans="1:17" x14ac:dyDescent="0.2">
      <c r="A7128" s="2">
        <v>2013</v>
      </c>
      <c r="B7128" s="1" t="s">
        <v>929</v>
      </c>
      <c r="C7128" s="2" t="s">
        <v>930</v>
      </c>
      <c r="D7128" s="2">
        <v>74.953999999999994</v>
      </c>
      <c r="E7128" s="2">
        <v>5078.0469999999996</v>
      </c>
      <c r="F7128" s="2">
        <v>1370.8340000000001</v>
      </c>
      <c r="G7128" s="2">
        <v>2500.0729999999999</v>
      </c>
      <c r="H7128" s="2">
        <v>2535.0529999999999</v>
      </c>
      <c r="I7128" s="2">
        <v>49.784999999999997</v>
      </c>
      <c r="J7128" s="2">
        <v>8.1229999999999993</v>
      </c>
      <c r="K7128" s="2">
        <v>4.9690000000000003</v>
      </c>
      <c r="L7128" s="2">
        <v>370.31099999999998</v>
      </c>
      <c r="M7128" s="2">
        <v>52.15</v>
      </c>
      <c r="N7128" s="2">
        <v>313.19200000000001</v>
      </c>
      <c r="O7128" s="2">
        <v>351010</v>
      </c>
      <c r="P7128" s="3"/>
      <c r="Q7128" s="3"/>
    </row>
    <row r="7129" spans="1:17" x14ac:dyDescent="0.2">
      <c r="A7129" s="5">
        <v>2014</v>
      </c>
      <c r="B7129" s="4" t="s">
        <v>929</v>
      </c>
      <c r="C7129" s="5" t="s">
        <v>930</v>
      </c>
      <c r="D7129" s="5">
        <v>209.33699999999999</v>
      </c>
      <c r="E7129" s="5">
        <v>4650.2650000000003</v>
      </c>
      <c r="F7129" s="5">
        <v>1262.712</v>
      </c>
      <c r="G7129" s="5">
        <v>2328.067</v>
      </c>
      <c r="H7129" s="5">
        <v>2321.279</v>
      </c>
      <c r="I7129" s="5">
        <v>47.151000000000003</v>
      </c>
      <c r="J7129" s="5">
        <v>5.5919999999999996</v>
      </c>
      <c r="K7129" s="5">
        <v>5.8999999999999997E-2</v>
      </c>
      <c r="L7129" s="5">
        <v>404.03300000000002</v>
      </c>
      <c r="M7129" s="5">
        <v>81.12</v>
      </c>
      <c r="N7129" s="5">
        <v>322.85399999999998</v>
      </c>
      <c r="O7129" s="5">
        <v>351010</v>
      </c>
      <c r="P7129" s="3"/>
      <c r="Q7129" s="3"/>
    </row>
    <row r="7130" spans="1:17" x14ac:dyDescent="0.2">
      <c r="A7130" s="2">
        <v>2015</v>
      </c>
      <c r="B7130" s="1" t="s">
        <v>929</v>
      </c>
      <c r="C7130" s="2" t="s">
        <v>930</v>
      </c>
      <c r="D7130" s="2">
        <v>284.60000000000002</v>
      </c>
      <c r="E7130" s="2">
        <v>4402.8999999999996</v>
      </c>
      <c r="F7130" s="2">
        <v>1150.2</v>
      </c>
      <c r="G7130" s="2">
        <v>2063.5</v>
      </c>
      <c r="H7130" s="2">
        <v>2338</v>
      </c>
      <c r="I7130" s="2">
        <v>56.5</v>
      </c>
      <c r="J7130" s="2">
        <v>2.2000000000000002</v>
      </c>
      <c r="K7130" s="2">
        <v>-0.1</v>
      </c>
      <c r="L7130" s="2">
        <v>328.1</v>
      </c>
      <c r="M7130" s="2">
        <v>77</v>
      </c>
      <c r="N7130" s="2">
        <v>251.2</v>
      </c>
      <c r="O7130" s="2">
        <v>351010</v>
      </c>
      <c r="P7130" s="3"/>
      <c r="Q7130" s="3"/>
    </row>
    <row r="7131" spans="1:17" x14ac:dyDescent="0.2">
      <c r="A7131" s="5">
        <v>2016</v>
      </c>
      <c r="B7131" s="4" t="s">
        <v>929</v>
      </c>
      <c r="C7131" s="5" t="s">
        <v>930</v>
      </c>
      <c r="D7131" s="5">
        <v>383.9</v>
      </c>
      <c r="E7131" s="5">
        <v>11656.1</v>
      </c>
      <c r="F7131" s="5">
        <v>1522.1</v>
      </c>
      <c r="G7131" s="5">
        <v>3530.2</v>
      </c>
      <c r="H7131" s="5">
        <v>8114.3</v>
      </c>
      <c r="I7131" s="5">
        <v>36.200000000000003</v>
      </c>
      <c r="J7131" s="5">
        <v>2</v>
      </c>
      <c r="K7131" s="5">
        <v>1.5</v>
      </c>
      <c r="L7131" s="5">
        <v>440.9</v>
      </c>
      <c r="M7131" s="5">
        <v>9.5</v>
      </c>
      <c r="N7131" s="5">
        <v>429.9</v>
      </c>
      <c r="O7131" s="5">
        <v>351010</v>
      </c>
      <c r="P7131" s="3"/>
      <c r="Q7131" s="3"/>
    </row>
    <row r="7132" spans="1:17" x14ac:dyDescent="0.2">
      <c r="A7132" s="2">
        <v>2017</v>
      </c>
      <c r="B7132" s="1" t="s">
        <v>929</v>
      </c>
      <c r="C7132" s="2" t="s">
        <v>930</v>
      </c>
      <c r="D7132" s="2">
        <v>375</v>
      </c>
      <c r="E7132" s="2">
        <v>10374.5</v>
      </c>
      <c r="F7132" s="2">
        <v>1620.8</v>
      </c>
      <c r="G7132" s="2">
        <v>3746.6</v>
      </c>
      <c r="H7132" s="2">
        <v>6616.3</v>
      </c>
      <c r="I7132" s="2">
        <v>39</v>
      </c>
      <c r="J7132" s="2">
        <v>2.4</v>
      </c>
      <c r="K7132" s="2">
        <v>-0.3</v>
      </c>
      <c r="L7132" s="2">
        <v>-1603.5</v>
      </c>
      <c r="M7132" s="2">
        <v>-53.2</v>
      </c>
      <c r="N7132" s="2">
        <v>-1550</v>
      </c>
      <c r="O7132" s="2">
        <v>351010</v>
      </c>
      <c r="P7132" s="3"/>
      <c r="Q7132" s="3"/>
    </row>
    <row r="7133" spans="1:17" x14ac:dyDescent="0.2">
      <c r="A7133" s="5">
        <v>2018</v>
      </c>
      <c r="B7133" s="4" t="s">
        <v>929</v>
      </c>
      <c r="C7133" s="5" t="s">
        <v>930</v>
      </c>
      <c r="D7133" s="5">
        <v>309.60000000000002</v>
      </c>
      <c r="E7133" s="5">
        <v>8687</v>
      </c>
      <c r="F7133" s="5">
        <v>1575.5</v>
      </c>
      <c r="G7133" s="5">
        <v>3554</v>
      </c>
      <c r="H7133" s="5">
        <v>5121.1000000000004</v>
      </c>
      <c r="I7133" s="5">
        <v>37.299999999999997</v>
      </c>
      <c r="J7133" s="5">
        <v>2.1</v>
      </c>
      <c r="K7133" s="5">
        <v>0.1</v>
      </c>
      <c r="L7133" s="5">
        <v>-958.4</v>
      </c>
      <c r="M7133" s="5">
        <v>52.5</v>
      </c>
      <c r="N7133" s="5">
        <v>-1011</v>
      </c>
      <c r="O7133" s="5">
        <v>351010</v>
      </c>
      <c r="P7133" s="3"/>
      <c r="Q7133" s="3"/>
    </row>
    <row r="7134" spans="1:17" x14ac:dyDescent="0.2">
      <c r="A7134" s="2">
        <v>2019</v>
      </c>
      <c r="B7134" s="1" t="s">
        <v>929</v>
      </c>
      <c r="C7134" s="2" t="s">
        <v>930</v>
      </c>
      <c r="D7134" s="2">
        <v>404.9</v>
      </c>
      <c r="E7134" s="2">
        <v>8602.9</v>
      </c>
      <c r="F7134" s="2">
        <v>1596.5</v>
      </c>
      <c r="G7134" s="2">
        <v>3508</v>
      </c>
      <c r="H7134" s="2">
        <v>5092.5</v>
      </c>
      <c r="I7134" s="2">
        <v>29.4</v>
      </c>
      <c r="J7134" s="2">
        <v>2.4</v>
      </c>
      <c r="K7134" s="2">
        <v>0.2</v>
      </c>
      <c r="L7134" s="2">
        <v>345.4</v>
      </c>
      <c r="M7134" s="2">
        <v>82.3</v>
      </c>
      <c r="N7134" s="2">
        <v>262.89999999999998</v>
      </c>
      <c r="O7134" s="2">
        <v>351010</v>
      </c>
      <c r="P7134" s="3"/>
      <c r="Q7134" s="3"/>
    </row>
    <row r="7135" spans="1:17" x14ac:dyDescent="0.2">
      <c r="A7135" s="5">
        <v>2004</v>
      </c>
      <c r="B7135" s="4" t="s">
        <v>931</v>
      </c>
      <c r="C7135" s="5" t="s">
        <v>932</v>
      </c>
      <c r="D7135" s="5">
        <v>3588</v>
      </c>
      <c r="E7135" s="5">
        <v>24884</v>
      </c>
      <c r="F7135" s="5">
        <v>10805</v>
      </c>
      <c r="G7135" s="5">
        <v>17671</v>
      </c>
      <c r="H7135" s="5">
        <v>7133</v>
      </c>
      <c r="I7135" s="5">
        <v>708</v>
      </c>
      <c r="J7135" s="5">
        <v>75</v>
      </c>
      <c r="K7135" s="5">
        <v>8</v>
      </c>
      <c r="L7135" s="5">
        <v>1124</v>
      </c>
      <c r="M7135" s="5">
        <v>340</v>
      </c>
      <c r="N7135" s="5">
        <v>859</v>
      </c>
      <c r="O7135" s="5">
        <v>452020</v>
      </c>
      <c r="P7135" s="3"/>
      <c r="Q7135" s="3"/>
    </row>
    <row r="7136" spans="1:17" x14ac:dyDescent="0.2">
      <c r="A7136" s="2">
        <v>2005</v>
      </c>
      <c r="B7136" s="1" t="s">
        <v>931</v>
      </c>
      <c r="C7136" s="2" t="s">
        <v>932</v>
      </c>
      <c r="D7136" s="2">
        <v>1836</v>
      </c>
      <c r="E7136" s="2">
        <v>21953</v>
      </c>
      <c r="F7136" s="2">
        <v>7864</v>
      </c>
      <c r="G7136" s="2">
        <v>14655</v>
      </c>
      <c r="H7136" s="2">
        <v>7208</v>
      </c>
      <c r="I7136" s="2">
        <v>557</v>
      </c>
      <c r="J7136" s="2">
        <v>138</v>
      </c>
      <c r="K7136" s="2">
        <v>15</v>
      </c>
      <c r="L7136" s="2">
        <v>943</v>
      </c>
      <c r="M7136" s="2">
        <v>-5</v>
      </c>
      <c r="N7136" s="2">
        <v>978</v>
      </c>
      <c r="O7136" s="2">
        <v>452020</v>
      </c>
      <c r="P7136" s="3"/>
      <c r="Q7136" s="3"/>
    </row>
    <row r="7137" spans="1:17" x14ac:dyDescent="0.2">
      <c r="A7137" s="5">
        <v>2006</v>
      </c>
      <c r="B7137" s="4" t="s">
        <v>931</v>
      </c>
      <c r="C7137" s="5" t="s">
        <v>932</v>
      </c>
      <c r="D7137" s="5">
        <v>1772</v>
      </c>
      <c r="E7137" s="5">
        <v>21709</v>
      </c>
      <c r="F7137" s="5">
        <v>7749</v>
      </c>
      <c r="G7137" s="5">
        <v>14521</v>
      </c>
      <c r="H7137" s="5">
        <v>7080</v>
      </c>
      <c r="I7137" s="5">
        <v>544</v>
      </c>
      <c r="J7137" s="5">
        <v>69</v>
      </c>
      <c r="K7137" s="5">
        <v>22</v>
      </c>
      <c r="L7137" s="5">
        <v>944</v>
      </c>
      <c r="M7137" s="5">
        <v>-288</v>
      </c>
      <c r="N7137" s="5">
        <v>1210</v>
      </c>
      <c r="O7137" s="5">
        <v>452020</v>
      </c>
      <c r="P7137" s="3"/>
      <c r="Q7137" s="3"/>
    </row>
    <row r="7138" spans="1:17" x14ac:dyDescent="0.2">
      <c r="A7138" s="2">
        <v>2007</v>
      </c>
      <c r="B7138" s="1" t="s">
        <v>931</v>
      </c>
      <c r="C7138" s="2" t="s">
        <v>932</v>
      </c>
      <c r="D7138" s="2">
        <v>1144</v>
      </c>
      <c r="E7138" s="2">
        <v>23543</v>
      </c>
      <c r="F7138" s="2">
        <v>7997</v>
      </c>
      <c r="G7138" s="2">
        <v>14852</v>
      </c>
      <c r="H7138" s="2">
        <v>8588</v>
      </c>
      <c r="I7138" s="2">
        <v>579</v>
      </c>
      <c r="J7138" s="2">
        <v>55</v>
      </c>
      <c r="K7138" s="2">
        <v>30</v>
      </c>
      <c r="L7138" s="2">
        <v>1565</v>
      </c>
      <c r="M7138" s="2">
        <v>400</v>
      </c>
      <c r="N7138" s="2">
        <v>1135</v>
      </c>
      <c r="O7138" s="2">
        <v>452020</v>
      </c>
      <c r="P7138" s="3"/>
      <c r="Q7138" s="3"/>
    </row>
    <row r="7139" spans="1:17" x14ac:dyDescent="0.2">
      <c r="A7139" s="5">
        <v>2008</v>
      </c>
      <c r="B7139" s="4" t="s">
        <v>931</v>
      </c>
      <c r="C7139" s="5" t="s">
        <v>932</v>
      </c>
      <c r="D7139" s="5">
        <v>1249</v>
      </c>
      <c r="E7139" s="5">
        <v>22447</v>
      </c>
      <c r="F7139" s="5">
        <v>8971</v>
      </c>
      <c r="G7139" s="5">
        <v>16089</v>
      </c>
      <c r="H7139" s="5">
        <v>6238</v>
      </c>
      <c r="I7139" s="5">
        <v>567</v>
      </c>
      <c r="J7139" s="5">
        <v>35</v>
      </c>
      <c r="K7139" s="5">
        <v>35</v>
      </c>
      <c r="L7139" s="5">
        <v>34</v>
      </c>
      <c r="M7139" s="5">
        <v>-231</v>
      </c>
      <c r="N7139" s="5">
        <v>230</v>
      </c>
      <c r="O7139" s="5">
        <v>452020</v>
      </c>
      <c r="P7139" s="3"/>
      <c r="Q7139" s="3"/>
    </row>
    <row r="7140" spans="1:17" x14ac:dyDescent="0.2">
      <c r="A7140" s="2">
        <v>2009</v>
      </c>
      <c r="B7140" s="1" t="s">
        <v>931</v>
      </c>
      <c r="C7140" s="2" t="s">
        <v>932</v>
      </c>
      <c r="D7140" s="2">
        <v>3830</v>
      </c>
      <c r="E7140" s="2">
        <v>24032</v>
      </c>
      <c r="F7140" s="2">
        <v>9913</v>
      </c>
      <c r="G7140" s="2">
        <v>16841</v>
      </c>
      <c r="H7140" s="2">
        <v>7050</v>
      </c>
      <c r="I7140" s="2">
        <v>527</v>
      </c>
      <c r="J7140" s="2">
        <v>21</v>
      </c>
      <c r="K7140" s="2">
        <v>31</v>
      </c>
      <c r="L7140" s="2">
        <v>668</v>
      </c>
      <c r="M7140" s="2">
        <v>152</v>
      </c>
      <c r="N7140" s="2">
        <v>485</v>
      </c>
      <c r="O7140" s="2">
        <v>452020</v>
      </c>
      <c r="P7140" s="3"/>
      <c r="Q7140" s="3"/>
    </row>
    <row r="7141" spans="1:17" x14ac:dyDescent="0.2">
      <c r="A7141" s="5">
        <v>2010</v>
      </c>
      <c r="B7141" s="4" t="s">
        <v>931</v>
      </c>
      <c r="C7141" s="5" t="s">
        <v>932</v>
      </c>
      <c r="D7141" s="5">
        <v>1302</v>
      </c>
      <c r="E7141" s="5">
        <v>30600</v>
      </c>
      <c r="F7141" s="5">
        <v>8957</v>
      </c>
      <c r="G7141" s="5">
        <v>18092</v>
      </c>
      <c r="H7141" s="5">
        <v>12355</v>
      </c>
      <c r="I7141" s="5">
        <v>592</v>
      </c>
      <c r="J7141" s="5">
        <v>19</v>
      </c>
      <c r="K7141" s="5">
        <v>31</v>
      </c>
      <c r="L7141" s="5">
        <v>893</v>
      </c>
      <c r="M7141" s="5">
        <v>256</v>
      </c>
      <c r="N7141" s="5">
        <v>606</v>
      </c>
      <c r="O7141" s="5">
        <v>452020</v>
      </c>
      <c r="P7141" s="3"/>
      <c r="Q7141" s="3"/>
    </row>
    <row r="7142" spans="1:17" x14ac:dyDescent="0.2">
      <c r="A7142" s="2">
        <v>2011</v>
      </c>
      <c r="B7142" s="1" t="s">
        <v>931</v>
      </c>
      <c r="C7142" s="2" t="s">
        <v>932</v>
      </c>
      <c r="D7142" s="2">
        <v>999</v>
      </c>
      <c r="E7142" s="2">
        <v>30116</v>
      </c>
      <c r="F7142" s="2">
        <v>8533</v>
      </c>
      <c r="G7142" s="2">
        <v>17742</v>
      </c>
      <c r="H7142" s="2">
        <v>12225</v>
      </c>
      <c r="I7142" s="2">
        <v>478</v>
      </c>
      <c r="J7142" s="2">
        <v>21</v>
      </c>
      <c r="K7142" s="2">
        <v>33</v>
      </c>
      <c r="L7142" s="2">
        <v>1714</v>
      </c>
      <c r="M7142" s="2">
        <v>386</v>
      </c>
      <c r="N7142" s="2">
        <v>1295</v>
      </c>
      <c r="O7142" s="2">
        <v>452020</v>
      </c>
      <c r="P7142" s="3"/>
      <c r="Q7142" s="3"/>
    </row>
    <row r="7143" spans="1:17" x14ac:dyDescent="0.2">
      <c r="A7143" s="5">
        <v>2012</v>
      </c>
      <c r="B7143" s="4" t="s">
        <v>931</v>
      </c>
      <c r="C7143" s="5" t="s">
        <v>932</v>
      </c>
      <c r="D7143" s="5">
        <v>1397</v>
      </c>
      <c r="E7143" s="5">
        <v>30015</v>
      </c>
      <c r="F7143" s="5">
        <v>8489</v>
      </c>
      <c r="G7143" s="5">
        <v>18002</v>
      </c>
      <c r="H7143" s="5">
        <v>11870</v>
      </c>
      <c r="I7143" s="5">
        <v>428</v>
      </c>
      <c r="J7143" s="5">
        <v>13</v>
      </c>
      <c r="K7143" s="5">
        <v>28</v>
      </c>
      <c r="L7143" s="5">
        <v>1500</v>
      </c>
      <c r="M7143" s="5">
        <v>277</v>
      </c>
      <c r="N7143" s="5">
        <v>1195</v>
      </c>
      <c r="O7143" s="5">
        <v>452020</v>
      </c>
      <c r="P7143" s="3"/>
      <c r="Q7143" s="3"/>
    </row>
    <row r="7144" spans="1:17" x14ac:dyDescent="0.2">
      <c r="A7144" s="2">
        <v>2013</v>
      </c>
      <c r="B7144" s="1" t="s">
        <v>931</v>
      </c>
      <c r="C7144" s="2" t="s">
        <v>932</v>
      </c>
      <c r="D7144" s="2">
        <v>1911</v>
      </c>
      <c r="E7144" s="2">
        <v>29036</v>
      </c>
      <c r="F7144" s="2">
        <v>8016</v>
      </c>
      <c r="G7144" s="2">
        <v>16268</v>
      </c>
      <c r="H7144" s="2">
        <v>12649</v>
      </c>
      <c r="I7144" s="2">
        <v>406</v>
      </c>
      <c r="J7144" s="2">
        <v>11</v>
      </c>
      <c r="K7144" s="2">
        <v>20</v>
      </c>
      <c r="L7144" s="2">
        <v>1481</v>
      </c>
      <c r="M7144" s="2">
        <v>276</v>
      </c>
      <c r="N7144" s="2">
        <v>1159</v>
      </c>
      <c r="O7144" s="2">
        <v>452020</v>
      </c>
      <c r="P7144" s="3"/>
      <c r="Q7144" s="3"/>
    </row>
    <row r="7145" spans="1:17" x14ac:dyDescent="0.2">
      <c r="A7145" s="5">
        <v>2014</v>
      </c>
      <c r="B7145" s="4" t="s">
        <v>931</v>
      </c>
      <c r="C7145" s="5" t="s">
        <v>932</v>
      </c>
      <c r="D7145" s="5">
        <v>1411</v>
      </c>
      <c r="E7145" s="5">
        <v>27658</v>
      </c>
      <c r="F7145" s="5">
        <v>7590</v>
      </c>
      <c r="G7145" s="5">
        <v>16600</v>
      </c>
      <c r="H7145" s="5">
        <v>10983</v>
      </c>
      <c r="I7145" s="5">
        <v>377</v>
      </c>
      <c r="J7145" s="5">
        <v>10</v>
      </c>
      <c r="K7145" s="5">
        <v>23</v>
      </c>
      <c r="L7145" s="5">
        <v>1366</v>
      </c>
      <c r="M7145" s="5">
        <v>259</v>
      </c>
      <c r="N7145" s="5">
        <v>969</v>
      </c>
      <c r="O7145" s="5">
        <v>452020</v>
      </c>
      <c r="P7145" s="3"/>
      <c r="Q7145" s="3"/>
    </row>
    <row r="7146" spans="1:17" x14ac:dyDescent="0.2">
      <c r="A7146" s="2">
        <v>2015</v>
      </c>
      <c r="B7146" s="1" t="s">
        <v>931</v>
      </c>
      <c r="C7146" s="2" t="s">
        <v>932</v>
      </c>
      <c r="D7146" s="2">
        <v>1468</v>
      </c>
      <c r="E7146" s="2">
        <v>24817</v>
      </c>
      <c r="F7146" s="2">
        <v>7364</v>
      </c>
      <c r="G7146" s="2">
        <v>15351</v>
      </c>
      <c r="H7146" s="2">
        <v>9423</v>
      </c>
      <c r="I7146" s="2">
        <v>353</v>
      </c>
      <c r="J7146" s="2">
        <v>8</v>
      </c>
      <c r="K7146" s="2">
        <v>18</v>
      </c>
      <c r="L7146" s="2">
        <v>547</v>
      </c>
      <c r="M7146" s="2">
        <v>-23</v>
      </c>
      <c r="N7146" s="2">
        <v>474</v>
      </c>
      <c r="O7146" s="2">
        <v>452020</v>
      </c>
      <c r="P7146" s="3"/>
      <c r="Q7146" s="3"/>
    </row>
    <row r="7147" spans="1:17" x14ac:dyDescent="0.2">
      <c r="A7147" s="5">
        <v>2016</v>
      </c>
      <c r="B7147" s="4" t="s">
        <v>931</v>
      </c>
      <c r="C7147" s="5" t="s">
        <v>932</v>
      </c>
      <c r="D7147" s="5">
        <v>2315</v>
      </c>
      <c r="E7147" s="5">
        <v>18145</v>
      </c>
      <c r="F7147" s="5">
        <v>6312</v>
      </c>
      <c r="G7147" s="5">
        <v>13090</v>
      </c>
      <c r="H7147" s="5">
        <v>5017</v>
      </c>
      <c r="I7147" s="5">
        <v>309</v>
      </c>
      <c r="J7147" s="5">
        <v>5</v>
      </c>
      <c r="K7147" s="5">
        <v>11</v>
      </c>
      <c r="L7147" s="5">
        <v>689</v>
      </c>
      <c r="M7147" s="5">
        <v>62</v>
      </c>
      <c r="N7147" s="5">
        <v>-477</v>
      </c>
      <c r="O7147" s="5">
        <v>452020</v>
      </c>
      <c r="P7147" s="3"/>
      <c r="Q7147" s="3"/>
    </row>
    <row r="7148" spans="1:17" x14ac:dyDescent="0.2">
      <c r="A7148" s="2">
        <v>2017</v>
      </c>
      <c r="B7148" s="1" t="s">
        <v>931</v>
      </c>
      <c r="C7148" s="2" t="s">
        <v>932</v>
      </c>
      <c r="D7148" s="2">
        <v>1294</v>
      </c>
      <c r="E7148" s="2">
        <v>15946</v>
      </c>
      <c r="F7148" s="2">
        <v>5511</v>
      </c>
      <c r="G7148" s="2">
        <v>10439</v>
      </c>
      <c r="H7148" s="2">
        <v>5470</v>
      </c>
      <c r="I7148" s="2">
        <v>252</v>
      </c>
      <c r="J7148" s="2">
        <v>8</v>
      </c>
      <c r="K7148" s="2">
        <v>12</v>
      </c>
      <c r="L7148" s="2">
        <v>685</v>
      </c>
      <c r="M7148" s="2">
        <v>481</v>
      </c>
      <c r="N7148" s="2">
        <v>195</v>
      </c>
      <c r="O7148" s="2">
        <v>452020</v>
      </c>
      <c r="P7148" s="3"/>
      <c r="Q7148" s="3"/>
    </row>
    <row r="7149" spans="1:17" x14ac:dyDescent="0.2">
      <c r="A7149" s="5">
        <v>2018</v>
      </c>
      <c r="B7149" s="4" t="s">
        <v>931</v>
      </c>
      <c r="C7149" s="5" t="s">
        <v>932</v>
      </c>
      <c r="D7149" s="5">
        <v>1085</v>
      </c>
      <c r="E7149" s="5">
        <v>14874</v>
      </c>
      <c r="F7149" s="5">
        <v>5230</v>
      </c>
      <c r="G7149" s="5">
        <v>9621</v>
      </c>
      <c r="H7149" s="5">
        <v>5219</v>
      </c>
      <c r="I7149" s="5">
        <v>244</v>
      </c>
      <c r="J7149" s="5">
        <v>15</v>
      </c>
      <c r="K7149" s="5">
        <v>13</v>
      </c>
      <c r="L7149" s="5">
        <v>631</v>
      </c>
      <c r="M7149" s="5">
        <v>257</v>
      </c>
      <c r="N7149" s="5">
        <v>361</v>
      </c>
      <c r="O7149" s="5">
        <v>452020</v>
      </c>
      <c r="P7149" s="3"/>
      <c r="Q7149" s="3"/>
    </row>
    <row r="7150" spans="1:17" x14ac:dyDescent="0.2">
      <c r="A7150" s="2">
        <v>2019</v>
      </c>
      <c r="B7150" s="1" t="s">
        <v>931</v>
      </c>
      <c r="C7150" s="2" t="s">
        <v>932</v>
      </c>
      <c r="D7150" s="2">
        <v>2740</v>
      </c>
      <c r="E7150" s="2">
        <v>15047</v>
      </c>
      <c r="F7150" s="2">
        <v>4636</v>
      </c>
      <c r="G7150" s="2">
        <v>9239</v>
      </c>
      <c r="H7150" s="2">
        <v>5801</v>
      </c>
      <c r="I7150" s="2">
        <v>236</v>
      </c>
      <c r="J7150" s="2">
        <v>16</v>
      </c>
      <c r="K7150" s="2">
        <v>3</v>
      </c>
      <c r="L7150" s="2">
        <v>830</v>
      </c>
      <c r="M7150" s="2">
        <v>179</v>
      </c>
      <c r="N7150" s="2">
        <v>1353</v>
      </c>
      <c r="O7150" s="2">
        <v>452020</v>
      </c>
      <c r="P7150" s="3"/>
      <c r="Q7150" s="3"/>
    </row>
    <row r="7151" spans="1:17" x14ac:dyDescent="0.2">
      <c r="A7151" s="5">
        <v>2009</v>
      </c>
      <c r="B7151" s="4" t="s">
        <v>933</v>
      </c>
      <c r="C7151" s="5" t="s">
        <v>934</v>
      </c>
      <c r="D7151" s="5">
        <v>81</v>
      </c>
      <c r="E7151" s="5">
        <v>2535</v>
      </c>
      <c r="F7151" s="5">
        <v>0</v>
      </c>
      <c r="G7151" s="5">
        <v>848</v>
      </c>
      <c r="H7151" s="5">
        <v>1687</v>
      </c>
      <c r="I7151" s="5">
        <v>0</v>
      </c>
      <c r="J7151" s="5"/>
      <c r="K7151" s="5">
        <v>0</v>
      </c>
      <c r="L7151" s="5">
        <v>277</v>
      </c>
      <c r="M7151" s="5">
        <v>14</v>
      </c>
      <c r="N7151" s="5">
        <v>263</v>
      </c>
      <c r="O7151" s="5">
        <v>201060</v>
      </c>
      <c r="P7151" s="3"/>
      <c r="Q7151" s="3"/>
    </row>
    <row r="7152" spans="1:17" x14ac:dyDescent="0.2">
      <c r="A7152" s="2">
        <v>2010</v>
      </c>
      <c r="B7152" s="1" t="s">
        <v>933</v>
      </c>
      <c r="C7152" s="2" t="s">
        <v>934</v>
      </c>
      <c r="D7152" s="2">
        <v>131</v>
      </c>
      <c r="E7152" s="2">
        <v>3735</v>
      </c>
      <c r="F7152" s="2">
        <v>0</v>
      </c>
      <c r="G7152" s="2">
        <v>1016</v>
      </c>
      <c r="H7152" s="2">
        <v>2719</v>
      </c>
      <c r="I7152" s="2">
        <v>0</v>
      </c>
      <c r="J7152" s="2">
        <v>0</v>
      </c>
      <c r="K7152" s="2">
        <v>0</v>
      </c>
      <c r="L7152" s="2">
        <v>388</v>
      </c>
      <c r="M7152" s="2">
        <v>59</v>
      </c>
      <c r="N7152" s="2">
        <v>329</v>
      </c>
      <c r="O7152" s="2">
        <v>201060</v>
      </c>
      <c r="P7152" s="3"/>
      <c r="Q7152" s="3"/>
    </row>
    <row r="7153" spans="1:17" x14ac:dyDescent="0.2">
      <c r="A7153" s="5">
        <v>2011</v>
      </c>
      <c r="B7153" s="4" t="s">
        <v>933</v>
      </c>
      <c r="C7153" s="5" t="s">
        <v>934</v>
      </c>
      <c r="D7153" s="5">
        <v>318</v>
      </c>
      <c r="E7153" s="5">
        <v>4393</v>
      </c>
      <c r="F7153" s="5">
        <v>1201</v>
      </c>
      <c r="G7153" s="5">
        <v>2566</v>
      </c>
      <c r="H7153" s="5">
        <v>1827</v>
      </c>
      <c r="I7153" s="5">
        <v>17</v>
      </c>
      <c r="J7153" s="5"/>
      <c r="K7153" s="5">
        <v>0</v>
      </c>
      <c r="L7153" s="5">
        <v>383</v>
      </c>
      <c r="M7153" s="5">
        <v>104</v>
      </c>
      <c r="N7153" s="5">
        <v>279</v>
      </c>
      <c r="O7153" s="5">
        <v>201060</v>
      </c>
      <c r="P7153" s="3"/>
      <c r="Q7153" s="3"/>
    </row>
    <row r="7154" spans="1:17" x14ac:dyDescent="0.2">
      <c r="A7154" s="2">
        <v>2012</v>
      </c>
      <c r="B7154" s="1" t="s">
        <v>933</v>
      </c>
      <c r="C7154" s="2" t="s">
        <v>934</v>
      </c>
      <c r="D7154" s="2">
        <v>504</v>
      </c>
      <c r="E7154" s="2">
        <v>4679</v>
      </c>
      <c r="F7154" s="2">
        <v>1199</v>
      </c>
      <c r="G7154" s="2">
        <v>2605</v>
      </c>
      <c r="H7154" s="2">
        <v>2074</v>
      </c>
      <c r="I7154" s="2">
        <v>55</v>
      </c>
      <c r="J7154" s="2">
        <v>4</v>
      </c>
      <c r="K7154" s="2">
        <v>0</v>
      </c>
      <c r="L7154" s="2">
        <v>388</v>
      </c>
      <c r="M7154" s="2">
        <v>91</v>
      </c>
      <c r="N7154" s="2">
        <v>297</v>
      </c>
      <c r="O7154" s="2">
        <v>201060</v>
      </c>
      <c r="P7154" s="3"/>
      <c r="Q7154" s="3"/>
    </row>
    <row r="7155" spans="1:17" x14ac:dyDescent="0.2">
      <c r="A7155" s="5">
        <v>2013</v>
      </c>
      <c r="B7155" s="4" t="s">
        <v>933</v>
      </c>
      <c r="C7155" s="5" t="s">
        <v>934</v>
      </c>
      <c r="D7155" s="5">
        <v>533</v>
      </c>
      <c r="E7155" s="5">
        <v>4896</v>
      </c>
      <c r="F7155" s="5">
        <v>1199</v>
      </c>
      <c r="G7155" s="5">
        <v>2655</v>
      </c>
      <c r="H7155" s="5">
        <v>2241</v>
      </c>
      <c r="I7155" s="5">
        <v>55</v>
      </c>
      <c r="J7155" s="5">
        <v>3</v>
      </c>
      <c r="K7155" s="5">
        <v>0</v>
      </c>
      <c r="L7155" s="5">
        <v>298</v>
      </c>
      <c r="M7155" s="5">
        <v>70</v>
      </c>
      <c r="N7155" s="5">
        <v>228</v>
      </c>
      <c r="O7155" s="5">
        <v>201060</v>
      </c>
      <c r="P7155" s="3"/>
      <c r="Q7155" s="3"/>
    </row>
    <row r="7156" spans="1:17" x14ac:dyDescent="0.2">
      <c r="A7156" s="2">
        <v>2014</v>
      </c>
      <c r="B7156" s="1" t="s">
        <v>933</v>
      </c>
      <c r="C7156" s="2" t="s">
        <v>934</v>
      </c>
      <c r="D7156" s="2">
        <v>663</v>
      </c>
      <c r="E7156" s="2">
        <v>4864</v>
      </c>
      <c r="F7156" s="2">
        <v>1199</v>
      </c>
      <c r="G7156" s="2">
        <v>2737</v>
      </c>
      <c r="H7156" s="2">
        <v>2127</v>
      </c>
      <c r="I7156" s="2">
        <v>54</v>
      </c>
      <c r="J7156" s="2">
        <v>2</v>
      </c>
      <c r="K7156" s="2">
        <v>0</v>
      </c>
      <c r="L7156" s="2">
        <v>421</v>
      </c>
      <c r="M7156" s="2">
        <v>84</v>
      </c>
      <c r="N7156" s="2">
        <v>337</v>
      </c>
      <c r="O7156" s="2">
        <v>201060</v>
      </c>
      <c r="P7156" s="3"/>
      <c r="Q7156" s="3"/>
    </row>
    <row r="7157" spans="1:17" x14ac:dyDescent="0.2">
      <c r="A7157" s="5">
        <v>2015</v>
      </c>
      <c r="B7157" s="4" t="s">
        <v>933</v>
      </c>
      <c r="C7157" s="5" t="s">
        <v>934</v>
      </c>
      <c r="D7157" s="5">
        <v>680</v>
      </c>
      <c r="E7157" s="5">
        <v>4657</v>
      </c>
      <c r="F7157" s="5">
        <v>1196</v>
      </c>
      <c r="G7157" s="5">
        <v>2573</v>
      </c>
      <c r="H7157" s="5">
        <v>2084</v>
      </c>
      <c r="I7157" s="5">
        <v>55</v>
      </c>
      <c r="J7157" s="5">
        <v>2</v>
      </c>
      <c r="K7157" s="5">
        <v>0</v>
      </c>
      <c r="L7157" s="5">
        <v>403</v>
      </c>
      <c r="M7157" s="5">
        <v>63</v>
      </c>
      <c r="N7157" s="5">
        <v>340</v>
      </c>
      <c r="O7157" s="5">
        <v>201060</v>
      </c>
      <c r="P7157" s="3"/>
      <c r="Q7157" s="3"/>
    </row>
    <row r="7158" spans="1:17" x14ac:dyDescent="0.2">
      <c r="A7158" s="2">
        <v>2016</v>
      </c>
      <c r="B7158" s="1" t="s">
        <v>933</v>
      </c>
      <c r="C7158" s="2" t="s">
        <v>934</v>
      </c>
      <c r="D7158" s="2">
        <v>308</v>
      </c>
      <c r="E7158" s="2">
        <v>6474</v>
      </c>
      <c r="F7158" s="2">
        <v>2108</v>
      </c>
      <c r="G7158" s="2">
        <v>4267</v>
      </c>
      <c r="H7158" s="2">
        <v>2190</v>
      </c>
      <c r="I7158" s="2">
        <v>57</v>
      </c>
      <c r="J7158" s="2">
        <v>2</v>
      </c>
      <c r="K7158" s="2">
        <v>0</v>
      </c>
      <c r="L7158" s="2">
        <v>340</v>
      </c>
      <c r="M7158" s="2">
        <v>80</v>
      </c>
      <c r="N7158" s="2">
        <v>260</v>
      </c>
      <c r="O7158" s="2">
        <v>201060</v>
      </c>
      <c r="P7158" s="3"/>
      <c r="Q7158" s="3"/>
    </row>
    <row r="7159" spans="1:17" x14ac:dyDescent="0.2">
      <c r="A7159" s="5">
        <v>2017</v>
      </c>
      <c r="B7159" s="4" t="s">
        <v>933</v>
      </c>
      <c r="C7159" s="5" t="s">
        <v>934</v>
      </c>
      <c r="D7159" s="5">
        <v>414</v>
      </c>
      <c r="E7159" s="5">
        <v>6860</v>
      </c>
      <c r="F7159" s="5">
        <v>2200</v>
      </c>
      <c r="G7159" s="5">
        <v>4341</v>
      </c>
      <c r="H7159" s="5">
        <v>2503</v>
      </c>
      <c r="I7159" s="5">
        <v>82</v>
      </c>
      <c r="J7159" s="5">
        <v>3</v>
      </c>
      <c r="K7159" s="5">
        <v>-1</v>
      </c>
      <c r="L7159" s="5">
        <v>466</v>
      </c>
      <c r="M7159" s="5">
        <v>136</v>
      </c>
      <c r="N7159" s="5">
        <v>331</v>
      </c>
      <c r="O7159" s="5">
        <v>201060</v>
      </c>
      <c r="P7159" s="3"/>
      <c r="Q7159" s="3"/>
    </row>
    <row r="7160" spans="1:17" x14ac:dyDescent="0.2">
      <c r="A7160" s="2">
        <v>2018</v>
      </c>
      <c r="B7160" s="1" t="s">
        <v>933</v>
      </c>
      <c r="C7160" s="2" t="s">
        <v>934</v>
      </c>
      <c r="D7160" s="2">
        <v>296</v>
      </c>
      <c r="E7160" s="2">
        <v>7222</v>
      </c>
      <c r="F7160" s="2">
        <v>2051</v>
      </c>
      <c r="G7160" s="2">
        <v>4440</v>
      </c>
      <c r="H7160" s="2">
        <v>2768</v>
      </c>
      <c r="I7160" s="2">
        <v>82</v>
      </c>
      <c r="J7160" s="2">
        <v>4</v>
      </c>
      <c r="K7160" s="2">
        <v>0</v>
      </c>
      <c r="L7160" s="2">
        <v>585</v>
      </c>
      <c r="M7160" s="2">
        <v>36</v>
      </c>
      <c r="N7160" s="2">
        <v>549</v>
      </c>
      <c r="O7160" s="2">
        <v>201060</v>
      </c>
      <c r="P7160" s="3"/>
      <c r="Q7160" s="3"/>
    </row>
    <row r="7161" spans="1:17" x14ac:dyDescent="0.2">
      <c r="A7161" s="5">
        <v>2019</v>
      </c>
      <c r="B7161" s="4" t="s">
        <v>933</v>
      </c>
      <c r="C7161" s="5" t="s">
        <v>934</v>
      </c>
      <c r="D7161" s="5">
        <v>724</v>
      </c>
      <c r="E7161" s="5">
        <v>7710</v>
      </c>
      <c r="F7161" s="5">
        <v>2286</v>
      </c>
      <c r="G7161" s="5">
        <v>4743</v>
      </c>
      <c r="H7161" s="5">
        <v>2957</v>
      </c>
      <c r="I7161" s="5">
        <v>67</v>
      </c>
      <c r="J7161" s="5">
        <v>5</v>
      </c>
      <c r="K7161" s="5">
        <v>0</v>
      </c>
      <c r="L7161" s="5">
        <v>416</v>
      </c>
      <c r="M7161" s="5">
        <v>15</v>
      </c>
      <c r="N7161" s="5">
        <v>401</v>
      </c>
      <c r="O7161" s="5">
        <v>201060</v>
      </c>
      <c r="P7161" s="3"/>
      <c r="Q7161" s="3"/>
    </row>
    <row r="7162" spans="1:17" x14ac:dyDescent="0.2">
      <c r="A7162" s="2">
        <v>2004</v>
      </c>
      <c r="B7162" s="1" t="s">
        <v>935</v>
      </c>
      <c r="C7162" s="2" t="s">
        <v>936</v>
      </c>
      <c r="D7162" s="2">
        <v>116</v>
      </c>
      <c r="E7162" s="2">
        <v>5696</v>
      </c>
      <c r="F7162" s="2">
        <v>1742</v>
      </c>
      <c r="G7162" s="2">
        <v>4101</v>
      </c>
      <c r="H7162" s="2">
        <v>1595</v>
      </c>
      <c r="I7162" s="2">
        <v>145</v>
      </c>
      <c r="J7162" s="2">
        <v>16</v>
      </c>
      <c r="K7162" s="2">
        <v>0</v>
      </c>
      <c r="L7162" s="2">
        <v>1026</v>
      </c>
      <c r="M7162" s="2">
        <v>286</v>
      </c>
      <c r="N7162" s="2">
        <v>740</v>
      </c>
      <c r="O7162" s="2">
        <v>253010</v>
      </c>
      <c r="P7162" s="3"/>
      <c r="Q7162" s="3"/>
    </row>
    <row r="7163" spans="1:17" x14ac:dyDescent="0.2">
      <c r="A7163" s="5">
        <v>2005</v>
      </c>
      <c r="B7163" s="4" t="s">
        <v>935</v>
      </c>
      <c r="C7163" s="5" t="s">
        <v>936</v>
      </c>
      <c r="D7163" s="5">
        <v>201</v>
      </c>
      <c r="E7163" s="5">
        <v>5698</v>
      </c>
      <c r="F7163" s="5">
        <v>1860</v>
      </c>
      <c r="G7163" s="5">
        <v>4249</v>
      </c>
      <c r="H7163" s="5">
        <v>1449</v>
      </c>
      <c r="I7163" s="5">
        <v>147</v>
      </c>
      <c r="J7163" s="5">
        <v>20</v>
      </c>
      <c r="K7163" s="5">
        <v>0</v>
      </c>
      <c r="L7163" s="5">
        <v>1026</v>
      </c>
      <c r="M7163" s="5">
        <v>264</v>
      </c>
      <c r="N7163" s="5">
        <v>762</v>
      </c>
      <c r="O7163" s="5">
        <v>253010</v>
      </c>
      <c r="P7163" s="3"/>
      <c r="Q7163" s="3"/>
    </row>
    <row r="7164" spans="1:17" x14ac:dyDescent="0.2">
      <c r="A7164" s="2">
        <v>2006</v>
      </c>
      <c r="B7164" s="1" t="s">
        <v>935</v>
      </c>
      <c r="C7164" s="2" t="s">
        <v>936</v>
      </c>
      <c r="D7164" s="2">
        <v>325</v>
      </c>
      <c r="E7164" s="2">
        <v>6353</v>
      </c>
      <c r="F7164" s="2">
        <v>2061</v>
      </c>
      <c r="G7164" s="2">
        <v>4916</v>
      </c>
      <c r="H7164" s="2">
        <v>1437</v>
      </c>
      <c r="I7164" s="2">
        <v>172</v>
      </c>
      <c r="J7164" s="2">
        <v>18</v>
      </c>
      <c r="K7164" s="2">
        <v>0</v>
      </c>
      <c r="L7164" s="2">
        <v>1108</v>
      </c>
      <c r="M7164" s="2">
        <v>284</v>
      </c>
      <c r="N7164" s="2">
        <v>824</v>
      </c>
      <c r="O7164" s="2">
        <v>253010</v>
      </c>
      <c r="P7164" s="3"/>
      <c r="Q7164" s="3"/>
    </row>
    <row r="7165" spans="1:17" x14ac:dyDescent="0.2">
      <c r="A7165" s="5">
        <v>2007</v>
      </c>
      <c r="B7165" s="4" t="s">
        <v>935</v>
      </c>
      <c r="C7165" s="5" t="s">
        <v>936</v>
      </c>
      <c r="D7165" s="5">
        <v>789</v>
      </c>
      <c r="E7165" s="5">
        <v>7242</v>
      </c>
      <c r="F7165" s="5">
        <v>3192</v>
      </c>
      <c r="G7165" s="5">
        <v>6103</v>
      </c>
      <c r="H7165" s="5">
        <v>1139</v>
      </c>
      <c r="I7165" s="5">
        <v>199</v>
      </c>
      <c r="J7165" s="5">
        <v>33</v>
      </c>
      <c r="K7165" s="5">
        <v>0</v>
      </c>
      <c r="L7165" s="5">
        <v>1191</v>
      </c>
      <c r="M7165" s="5">
        <v>282</v>
      </c>
      <c r="N7165" s="5">
        <v>909</v>
      </c>
      <c r="O7165" s="5">
        <v>253010</v>
      </c>
      <c r="P7165" s="3"/>
      <c r="Q7165" s="3"/>
    </row>
    <row r="7166" spans="1:17" x14ac:dyDescent="0.2">
      <c r="A7166" s="2">
        <v>2008</v>
      </c>
      <c r="B7166" s="1" t="s">
        <v>935</v>
      </c>
      <c r="C7166" s="2" t="s">
        <v>936</v>
      </c>
      <c r="D7166" s="2">
        <v>216</v>
      </c>
      <c r="E7166" s="2">
        <v>6527</v>
      </c>
      <c r="F7166" s="2">
        <v>3579</v>
      </c>
      <c r="G7166" s="2">
        <v>6635</v>
      </c>
      <c r="H7166" s="2">
        <v>-108</v>
      </c>
      <c r="I7166" s="2">
        <v>253</v>
      </c>
      <c r="J7166" s="2">
        <v>27</v>
      </c>
      <c r="K7166" s="2">
        <v>11</v>
      </c>
      <c r="L7166" s="2">
        <v>1291</v>
      </c>
      <c r="M7166" s="2">
        <v>316</v>
      </c>
      <c r="N7166" s="2">
        <v>964</v>
      </c>
      <c r="O7166" s="2">
        <v>253010</v>
      </c>
      <c r="P7166" s="3"/>
      <c r="Q7166" s="3"/>
    </row>
    <row r="7167" spans="1:17" x14ac:dyDescent="0.2">
      <c r="A7167" s="5">
        <v>2009</v>
      </c>
      <c r="B7167" s="4" t="s">
        <v>935</v>
      </c>
      <c r="C7167" s="5" t="s">
        <v>936</v>
      </c>
      <c r="D7167" s="5">
        <v>353</v>
      </c>
      <c r="E7167" s="5">
        <v>7148</v>
      </c>
      <c r="F7167" s="5">
        <v>3263</v>
      </c>
      <c r="G7167" s="5">
        <v>6034</v>
      </c>
      <c r="H7167" s="5">
        <v>1025</v>
      </c>
      <c r="I7167" s="5">
        <v>212</v>
      </c>
      <c r="J7167" s="5">
        <v>18</v>
      </c>
      <c r="K7167" s="5">
        <v>12</v>
      </c>
      <c r="L7167" s="5">
        <v>1396</v>
      </c>
      <c r="M7167" s="5">
        <v>313</v>
      </c>
      <c r="N7167" s="5">
        <v>1071</v>
      </c>
      <c r="O7167" s="5">
        <v>253010</v>
      </c>
      <c r="P7167" s="3"/>
      <c r="Q7167" s="3"/>
    </row>
    <row r="7168" spans="1:17" x14ac:dyDescent="0.2">
      <c r="A7168" s="2">
        <v>2010</v>
      </c>
      <c r="B7168" s="1" t="s">
        <v>935</v>
      </c>
      <c r="C7168" s="2" t="s">
        <v>936</v>
      </c>
      <c r="D7168" s="2">
        <v>1426</v>
      </c>
      <c r="E7168" s="2">
        <v>8316</v>
      </c>
      <c r="F7168" s="2">
        <v>3588</v>
      </c>
      <c r="G7168" s="2">
        <v>6647</v>
      </c>
      <c r="H7168" s="2">
        <v>1576</v>
      </c>
      <c r="I7168" s="2">
        <v>195</v>
      </c>
      <c r="J7168" s="2">
        <v>20</v>
      </c>
      <c r="K7168" s="2">
        <v>20</v>
      </c>
      <c r="L7168" s="2">
        <v>1594</v>
      </c>
      <c r="M7168" s="2">
        <v>416</v>
      </c>
      <c r="N7168" s="2">
        <v>1158</v>
      </c>
      <c r="O7168" s="2">
        <v>253010</v>
      </c>
      <c r="P7168" s="3"/>
      <c r="Q7168" s="3"/>
    </row>
    <row r="7169" spans="1:17" x14ac:dyDescent="0.2">
      <c r="A7169" s="5">
        <v>2011</v>
      </c>
      <c r="B7169" s="4" t="s">
        <v>935</v>
      </c>
      <c r="C7169" s="5" t="s">
        <v>936</v>
      </c>
      <c r="D7169" s="5">
        <v>1198</v>
      </c>
      <c r="E7169" s="5">
        <v>8834</v>
      </c>
      <c r="F7169" s="5">
        <v>3317</v>
      </c>
      <c r="G7169" s="5">
        <v>6918</v>
      </c>
      <c r="H7169" s="5">
        <v>1823</v>
      </c>
      <c r="I7169" s="5">
        <v>184</v>
      </c>
      <c r="J7169" s="5">
        <v>28</v>
      </c>
      <c r="K7169" s="5">
        <v>16</v>
      </c>
      <c r="L7169" s="5">
        <v>1659</v>
      </c>
      <c r="M7169" s="5">
        <v>324</v>
      </c>
      <c r="N7169" s="5">
        <v>1319</v>
      </c>
      <c r="O7169" s="5">
        <v>253010</v>
      </c>
      <c r="P7169" s="3"/>
      <c r="Q7169" s="3"/>
    </row>
    <row r="7170" spans="1:17" x14ac:dyDescent="0.2">
      <c r="A7170" s="2">
        <v>2012</v>
      </c>
      <c r="B7170" s="1" t="s">
        <v>935</v>
      </c>
      <c r="C7170" s="2" t="s">
        <v>936</v>
      </c>
      <c r="D7170" s="2">
        <v>776</v>
      </c>
      <c r="E7170" s="2">
        <v>9011</v>
      </c>
      <c r="F7170" s="2">
        <v>2942</v>
      </c>
      <c r="G7170" s="2">
        <v>6699</v>
      </c>
      <c r="H7170" s="2">
        <v>2154</v>
      </c>
      <c r="I7170" s="2">
        <v>169</v>
      </c>
      <c r="J7170" s="2">
        <v>20</v>
      </c>
      <c r="K7170" s="2">
        <v>11</v>
      </c>
      <c r="L7170" s="2">
        <v>2145</v>
      </c>
      <c r="M7170" s="2">
        <v>537</v>
      </c>
      <c r="N7170" s="2">
        <v>1597</v>
      </c>
      <c r="O7170" s="2">
        <v>253010</v>
      </c>
      <c r="P7170" s="3"/>
      <c r="Q7170" s="3"/>
    </row>
    <row r="7171" spans="1:17" x14ac:dyDescent="0.2">
      <c r="A7171" s="5">
        <v>2013</v>
      </c>
      <c r="B7171" s="4" t="s">
        <v>935</v>
      </c>
      <c r="C7171" s="5" t="s">
        <v>936</v>
      </c>
      <c r="D7171" s="5">
        <v>573</v>
      </c>
      <c r="E7171" s="5">
        <v>8695</v>
      </c>
      <c r="F7171" s="5">
        <v>2989</v>
      </c>
      <c r="G7171" s="5">
        <v>6427</v>
      </c>
      <c r="H7171" s="5">
        <v>2166</v>
      </c>
      <c r="I7171" s="5">
        <v>152</v>
      </c>
      <c r="J7171" s="5">
        <v>23</v>
      </c>
      <c r="K7171" s="5">
        <v>-27</v>
      </c>
      <c r="L7171" s="5">
        <v>1551</v>
      </c>
      <c r="M7171" s="5">
        <v>487</v>
      </c>
      <c r="N7171" s="5">
        <v>1091</v>
      </c>
      <c r="O7171" s="5">
        <v>253010</v>
      </c>
      <c r="P7171" s="3"/>
      <c r="Q7171" s="3"/>
    </row>
    <row r="7172" spans="1:17" x14ac:dyDescent="0.2">
      <c r="A7172" s="2">
        <v>2014</v>
      </c>
      <c r="B7172" s="1" t="s">
        <v>935</v>
      </c>
      <c r="C7172" s="2" t="s">
        <v>936</v>
      </c>
      <c r="D7172" s="2">
        <v>578</v>
      </c>
      <c r="E7172" s="2">
        <v>8345</v>
      </c>
      <c r="F7172" s="2">
        <v>3344</v>
      </c>
      <c r="G7172" s="2">
        <v>6732</v>
      </c>
      <c r="H7172" s="2">
        <v>1547</v>
      </c>
      <c r="I7172" s="2">
        <v>152</v>
      </c>
      <c r="J7172" s="2">
        <v>22</v>
      </c>
      <c r="K7172" s="2">
        <v>-30</v>
      </c>
      <c r="L7172" s="2">
        <v>1427</v>
      </c>
      <c r="M7172" s="2">
        <v>406</v>
      </c>
      <c r="N7172" s="2">
        <v>1051</v>
      </c>
      <c r="O7172" s="2">
        <v>253010</v>
      </c>
      <c r="P7172" s="3"/>
      <c r="Q7172" s="3"/>
    </row>
    <row r="7173" spans="1:17" x14ac:dyDescent="0.2">
      <c r="A7173" s="5">
        <v>2015</v>
      </c>
      <c r="B7173" s="4" t="s">
        <v>935</v>
      </c>
      <c r="C7173" s="5" t="s">
        <v>936</v>
      </c>
      <c r="D7173" s="5">
        <v>737</v>
      </c>
      <c r="E7173" s="5">
        <v>8075</v>
      </c>
      <c r="F7173" s="5">
        <v>3368</v>
      </c>
      <c r="G7173" s="5">
        <v>7100</v>
      </c>
      <c r="H7173" s="5">
        <v>911</v>
      </c>
      <c r="I7173" s="5">
        <v>155</v>
      </c>
      <c r="J7173" s="5">
        <v>21</v>
      </c>
      <c r="K7173" s="5">
        <v>5</v>
      </c>
      <c r="L7173" s="5">
        <v>1787</v>
      </c>
      <c r="M7173" s="5">
        <v>489</v>
      </c>
      <c r="N7173" s="5">
        <v>1293</v>
      </c>
      <c r="O7173" s="5">
        <v>253010</v>
      </c>
      <c r="P7173" s="3"/>
      <c r="Q7173" s="3"/>
    </row>
    <row r="7174" spans="1:17" x14ac:dyDescent="0.2">
      <c r="A7174" s="2">
        <v>2016</v>
      </c>
      <c r="B7174" s="1" t="s">
        <v>935</v>
      </c>
      <c r="C7174" s="2" t="s">
        <v>936</v>
      </c>
      <c r="D7174" s="2">
        <v>759</v>
      </c>
      <c r="E7174" s="2">
        <v>5478</v>
      </c>
      <c r="F7174" s="2">
        <v>9118</v>
      </c>
      <c r="G7174" s="2">
        <v>11134</v>
      </c>
      <c r="H7174" s="2">
        <v>-5656</v>
      </c>
      <c r="I7174" s="2">
        <v>333</v>
      </c>
      <c r="J7174" s="2">
        <v>26</v>
      </c>
      <c r="K7174" s="2"/>
      <c r="L7174" s="2">
        <v>1318</v>
      </c>
      <c r="M7174" s="2">
        <v>324</v>
      </c>
      <c r="N7174" s="2">
        <v>1619</v>
      </c>
      <c r="O7174" s="2">
        <v>253010</v>
      </c>
      <c r="P7174" s="3"/>
      <c r="Q7174" s="3"/>
    </row>
    <row r="7175" spans="1:17" x14ac:dyDescent="0.2">
      <c r="A7175" s="5">
        <v>2017</v>
      </c>
      <c r="B7175" s="4" t="s">
        <v>935</v>
      </c>
      <c r="C7175" s="5" t="s">
        <v>936</v>
      </c>
      <c r="D7175" s="5">
        <v>1582</v>
      </c>
      <c r="E7175" s="5">
        <v>5311</v>
      </c>
      <c r="F7175" s="5">
        <v>9804</v>
      </c>
      <c r="G7175" s="5">
        <v>11645</v>
      </c>
      <c r="H7175" s="5">
        <v>-6334</v>
      </c>
      <c r="I7175" s="5">
        <v>465</v>
      </c>
      <c r="J7175" s="5">
        <v>33</v>
      </c>
      <c r="K7175" s="5">
        <v>0</v>
      </c>
      <c r="L7175" s="5">
        <v>2274</v>
      </c>
      <c r="M7175" s="5">
        <v>934</v>
      </c>
      <c r="N7175" s="5">
        <v>1340</v>
      </c>
      <c r="O7175" s="5">
        <v>253010</v>
      </c>
      <c r="P7175" s="3"/>
      <c r="Q7175" s="3"/>
    </row>
    <row r="7176" spans="1:17" x14ac:dyDescent="0.2">
      <c r="A7176" s="2">
        <v>2018</v>
      </c>
      <c r="B7176" s="1" t="s">
        <v>935</v>
      </c>
      <c r="C7176" s="2" t="s">
        <v>936</v>
      </c>
      <c r="D7176" s="2">
        <v>443</v>
      </c>
      <c r="E7176" s="2">
        <v>4130</v>
      </c>
      <c r="F7176" s="2">
        <v>10072</v>
      </c>
      <c r="G7176" s="2">
        <v>12056</v>
      </c>
      <c r="H7176" s="2">
        <v>-7926</v>
      </c>
      <c r="I7176" s="2">
        <v>496</v>
      </c>
      <c r="J7176" s="2">
        <v>44</v>
      </c>
      <c r="K7176" s="2">
        <v>0</v>
      </c>
      <c r="L7176" s="2">
        <v>1839</v>
      </c>
      <c r="M7176" s="2">
        <v>297</v>
      </c>
      <c r="N7176" s="2">
        <v>1542</v>
      </c>
      <c r="O7176" s="2">
        <v>253010</v>
      </c>
      <c r="P7176" s="3"/>
      <c r="Q7176" s="3"/>
    </row>
    <row r="7177" spans="1:17" x14ac:dyDescent="0.2">
      <c r="A7177" s="5">
        <v>2019</v>
      </c>
      <c r="B7177" s="4" t="s">
        <v>935</v>
      </c>
      <c r="C7177" s="5" t="s">
        <v>936</v>
      </c>
      <c r="D7177" s="5">
        <v>743</v>
      </c>
      <c r="E7177" s="5">
        <v>5231</v>
      </c>
      <c r="F7177" s="5">
        <v>11265</v>
      </c>
      <c r="G7177" s="5">
        <v>13247</v>
      </c>
      <c r="H7177" s="5">
        <v>-8016</v>
      </c>
      <c r="I7177" s="5">
        <v>517</v>
      </c>
      <c r="J7177" s="5">
        <v>33</v>
      </c>
      <c r="K7177" s="5">
        <v>0</v>
      </c>
      <c r="L7177" s="5">
        <v>1373</v>
      </c>
      <c r="M7177" s="5">
        <v>79</v>
      </c>
      <c r="N7177" s="5">
        <v>1294</v>
      </c>
      <c r="O7177" s="5">
        <v>253010</v>
      </c>
      <c r="P7177" s="3"/>
      <c r="Q7177" s="3"/>
    </row>
    <row r="7178" spans="1:17" x14ac:dyDescent="0.2">
      <c r="A7178" s="2">
        <v>2004</v>
      </c>
      <c r="B7178" s="1" t="s">
        <v>937</v>
      </c>
      <c r="C7178" s="2" t="s">
        <v>938</v>
      </c>
      <c r="D7178" s="2">
        <v>173.5</v>
      </c>
      <c r="E7178" s="2">
        <v>5695.5</v>
      </c>
      <c r="F7178" s="2">
        <v>651.5</v>
      </c>
      <c r="G7178" s="2">
        <v>1745.9</v>
      </c>
      <c r="H7178" s="2">
        <v>3942.5</v>
      </c>
      <c r="I7178" s="2">
        <v>31.7</v>
      </c>
      <c r="J7178" s="2">
        <v>0</v>
      </c>
      <c r="K7178" s="2">
        <v>0.1</v>
      </c>
      <c r="L7178" s="2">
        <v>731.5</v>
      </c>
      <c r="M7178" s="2">
        <v>189.6</v>
      </c>
      <c r="N7178" s="2">
        <v>541.79999999999995</v>
      </c>
      <c r="O7178" s="2">
        <v>351010</v>
      </c>
      <c r="P7178" s="3"/>
      <c r="Q7178" s="3"/>
    </row>
    <row r="7179" spans="1:17" x14ac:dyDescent="0.2">
      <c r="A7179" s="5">
        <v>2005</v>
      </c>
      <c r="B7179" s="4" t="s">
        <v>937</v>
      </c>
      <c r="C7179" s="5" t="s">
        <v>938</v>
      </c>
      <c r="D7179" s="5">
        <v>245.3</v>
      </c>
      <c r="E7179" s="5">
        <v>5721.9</v>
      </c>
      <c r="F7179" s="5">
        <v>81.599999999999994</v>
      </c>
      <c r="G7179" s="5">
        <v>1036.8</v>
      </c>
      <c r="H7179" s="5">
        <v>4682.8</v>
      </c>
      <c r="I7179" s="5">
        <v>14.3</v>
      </c>
      <c r="J7179" s="5"/>
      <c r="K7179" s="5">
        <v>0.9</v>
      </c>
      <c r="L7179" s="5">
        <v>1040.7</v>
      </c>
      <c r="M7179" s="5">
        <v>307.3</v>
      </c>
      <c r="N7179" s="5">
        <v>732.5</v>
      </c>
      <c r="O7179" s="5">
        <v>351010</v>
      </c>
      <c r="P7179" s="3"/>
      <c r="Q7179" s="3"/>
    </row>
    <row r="7180" spans="1:17" x14ac:dyDescent="0.2">
      <c r="A7180" s="2">
        <v>2006</v>
      </c>
      <c r="B7180" s="1" t="s">
        <v>937</v>
      </c>
      <c r="C7180" s="2" t="s">
        <v>938</v>
      </c>
      <c r="D7180" s="2">
        <v>268.10000000000002</v>
      </c>
      <c r="E7180" s="2">
        <v>5974.4</v>
      </c>
      <c r="F7180" s="2">
        <v>99.6</v>
      </c>
      <c r="G7180" s="2">
        <v>1051.2</v>
      </c>
      <c r="H7180" s="2">
        <v>4920.5</v>
      </c>
      <c r="I7180" s="2"/>
      <c r="J7180" s="2"/>
      <c r="K7180" s="2">
        <v>0.5</v>
      </c>
      <c r="L7180" s="2">
        <v>1169</v>
      </c>
      <c r="M7180" s="2">
        <v>334</v>
      </c>
      <c r="N7180" s="2">
        <v>834.5</v>
      </c>
      <c r="O7180" s="2">
        <v>351010</v>
      </c>
      <c r="P7180" s="3"/>
      <c r="Q7180" s="3"/>
    </row>
    <row r="7181" spans="1:17" x14ac:dyDescent="0.2">
      <c r="A7181" s="5">
        <v>2007</v>
      </c>
      <c r="B7181" s="4" t="s">
        <v>937</v>
      </c>
      <c r="C7181" s="5" t="s">
        <v>938</v>
      </c>
      <c r="D7181" s="5">
        <v>466.4</v>
      </c>
      <c r="E7181" s="5">
        <v>6633.7</v>
      </c>
      <c r="F7181" s="5">
        <v>104.3</v>
      </c>
      <c r="G7181" s="5">
        <v>1181.3</v>
      </c>
      <c r="H7181" s="5">
        <v>5449.6</v>
      </c>
      <c r="I7181" s="5"/>
      <c r="J7181" s="5"/>
      <c r="K7181" s="5">
        <v>0.5</v>
      </c>
      <c r="L7181" s="5">
        <v>1131.5999999999999</v>
      </c>
      <c r="M7181" s="5">
        <v>357.9</v>
      </c>
      <c r="N7181" s="5">
        <v>773.2</v>
      </c>
      <c r="O7181" s="5">
        <v>351010</v>
      </c>
      <c r="P7181" s="3"/>
      <c r="Q7181" s="3"/>
    </row>
    <row r="7182" spans="1:17" x14ac:dyDescent="0.2">
      <c r="A7182" s="2">
        <v>2008</v>
      </c>
      <c r="B7182" s="1" t="s">
        <v>937</v>
      </c>
      <c r="C7182" s="2" t="s">
        <v>938</v>
      </c>
      <c r="D7182" s="2">
        <v>215.3</v>
      </c>
      <c r="E7182" s="2">
        <v>7239</v>
      </c>
      <c r="F7182" s="2">
        <v>460.1</v>
      </c>
      <c r="G7182" s="2">
        <v>1585.1</v>
      </c>
      <c r="H7182" s="2">
        <v>5650.3</v>
      </c>
      <c r="I7182" s="2"/>
      <c r="J7182" s="2"/>
      <c r="K7182" s="2">
        <v>0.9</v>
      </c>
      <c r="L7182" s="2">
        <v>1121.8</v>
      </c>
      <c r="M7182" s="2">
        <v>272.3</v>
      </c>
      <c r="N7182" s="2">
        <v>848.6</v>
      </c>
      <c r="O7182" s="2">
        <v>351010</v>
      </c>
      <c r="P7182" s="3"/>
      <c r="Q7182" s="3"/>
    </row>
    <row r="7183" spans="1:17" x14ac:dyDescent="0.2">
      <c r="A7183" s="5">
        <v>2009</v>
      </c>
      <c r="B7183" s="4" t="s">
        <v>937</v>
      </c>
      <c r="C7183" s="5" t="s">
        <v>938</v>
      </c>
      <c r="D7183" s="5">
        <v>758.2</v>
      </c>
      <c r="E7183" s="5">
        <v>7785.5</v>
      </c>
      <c r="F7183" s="5">
        <v>1127.5999999999999</v>
      </c>
      <c r="G7183" s="5">
        <v>2146.8000000000002</v>
      </c>
      <c r="H7183" s="5">
        <v>5638.7</v>
      </c>
      <c r="I7183" s="5">
        <v>22.4</v>
      </c>
      <c r="J7183" s="5">
        <v>1.8</v>
      </c>
      <c r="K7183" s="5">
        <v>0</v>
      </c>
      <c r="L7183" s="5">
        <v>998.2</v>
      </c>
      <c r="M7183" s="5">
        <v>280.8</v>
      </c>
      <c r="N7183" s="5">
        <v>717.4</v>
      </c>
      <c r="O7183" s="5">
        <v>351010</v>
      </c>
      <c r="P7183" s="3"/>
      <c r="Q7183" s="3"/>
    </row>
    <row r="7184" spans="1:17" x14ac:dyDescent="0.2">
      <c r="A7184" s="2">
        <v>2010</v>
      </c>
      <c r="B7184" s="1" t="s">
        <v>937</v>
      </c>
      <c r="C7184" s="2" t="s">
        <v>938</v>
      </c>
      <c r="D7184" s="2">
        <v>934</v>
      </c>
      <c r="E7184" s="2">
        <v>7999.9</v>
      </c>
      <c r="F7184" s="2">
        <v>1142.0999999999999</v>
      </c>
      <c r="G7184" s="2">
        <v>2228.6</v>
      </c>
      <c r="H7184" s="2">
        <v>5771.3</v>
      </c>
      <c r="I7184" s="2">
        <v>60.2</v>
      </c>
      <c r="J7184" s="2">
        <v>3.7</v>
      </c>
      <c r="K7184" s="2">
        <v>0</v>
      </c>
      <c r="L7184" s="2">
        <v>860.2</v>
      </c>
      <c r="M7184" s="2">
        <v>263.3</v>
      </c>
      <c r="N7184" s="2">
        <v>596.9</v>
      </c>
      <c r="O7184" s="2">
        <v>351010</v>
      </c>
      <c r="P7184" s="3"/>
      <c r="Q7184" s="3"/>
    </row>
    <row r="7185" spans="1:17" x14ac:dyDescent="0.2">
      <c r="A7185" s="5">
        <v>2011</v>
      </c>
      <c r="B7185" s="4" t="s">
        <v>937</v>
      </c>
      <c r="C7185" s="5" t="s">
        <v>938</v>
      </c>
      <c r="D7185" s="5">
        <v>1223.8</v>
      </c>
      <c r="E7185" s="5">
        <v>8515.2999999999993</v>
      </c>
      <c r="F7185" s="5">
        <v>1719</v>
      </c>
      <c r="G7185" s="5">
        <v>3000.5</v>
      </c>
      <c r="H7185" s="5">
        <v>5507.2</v>
      </c>
      <c r="I7185" s="5">
        <v>55.3</v>
      </c>
      <c r="J7185" s="5">
        <v>10.1</v>
      </c>
      <c r="K7185" s="5">
        <v>-0.8</v>
      </c>
      <c r="L7185" s="5">
        <v>978.9</v>
      </c>
      <c r="M7185" s="5">
        <v>218.9</v>
      </c>
      <c r="N7185" s="5">
        <v>760.8</v>
      </c>
      <c r="O7185" s="5">
        <v>351010</v>
      </c>
      <c r="P7185" s="3"/>
      <c r="Q7185" s="3"/>
    </row>
    <row r="7186" spans="1:17" x14ac:dyDescent="0.2">
      <c r="A7186" s="2">
        <v>2012</v>
      </c>
      <c r="B7186" s="1" t="s">
        <v>937</v>
      </c>
      <c r="C7186" s="2" t="s">
        <v>938</v>
      </c>
      <c r="D7186" s="2">
        <v>1555.9</v>
      </c>
      <c r="E7186" s="2">
        <v>9012.4</v>
      </c>
      <c r="F7186" s="2">
        <v>1820.8</v>
      </c>
      <c r="G7186" s="2">
        <v>3146.1</v>
      </c>
      <c r="H7186" s="2">
        <v>5860.9</v>
      </c>
      <c r="I7186" s="2">
        <v>72.900000000000006</v>
      </c>
      <c r="J7186" s="2">
        <v>15.6</v>
      </c>
      <c r="K7186" s="2">
        <v>-2.1</v>
      </c>
      <c r="L7186" s="2">
        <v>990.1</v>
      </c>
      <c r="M7186" s="2">
        <v>237.2</v>
      </c>
      <c r="N7186" s="2">
        <v>755</v>
      </c>
      <c r="O7186" s="2">
        <v>351010</v>
      </c>
      <c r="P7186" s="3"/>
      <c r="Q7186" s="3"/>
    </row>
    <row r="7187" spans="1:17" x14ac:dyDescent="0.2">
      <c r="A7187" s="5">
        <v>2013</v>
      </c>
      <c r="B7187" s="4" t="s">
        <v>937</v>
      </c>
      <c r="C7187" s="5" t="s">
        <v>938</v>
      </c>
      <c r="D7187" s="5">
        <v>1807.6</v>
      </c>
      <c r="E7187" s="5">
        <v>9580.6</v>
      </c>
      <c r="F7187" s="5">
        <v>1672.3</v>
      </c>
      <c r="G7187" s="5">
        <v>3280.5</v>
      </c>
      <c r="H7187" s="5">
        <v>6297.3</v>
      </c>
      <c r="I7187" s="5">
        <v>70.099999999999994</v>
      </c>
      <c r="J7187" s="5">
        <v>15.6</v>
      </c>
      <c r="K7187" s="5">
        <v>-1.8</v>
      </c>
      <c r="L7187" s="5">
        <v>981.1</v>
      </c>
      <c r="M7187" s="5">
        <v>221.9</v>
      </c>
      <c r="N7187" s="5">
        <v>761</v>
      </c>
      <c r="O7187" s="5">
        <v>351010</v>
      </c>
      <c r="P7187" s="3"/>
      <c r="Q7187" s="3"/>
    </row>
    <row r="7188" spans="1:17" x14ac:dyDescent="0.2">
      <c r="A7188" s="2">
        <v>2014</v>
      </c>
      <c r="B7188" s="1" t="s">
        <v>937</v>
      </c>
      <c r="C7188" s="2" t="s">
        <v>938</v>
      </c>
      <c r="D7188" s="2">
        <v>1695.8</v>
      </c>
      <c r="E7188" s="2">
        <v>9634.7000000000007</v>
      </c>
      <c r="F7188" s="2">
        <v>1425.5</v>
      </c>
      <c r="G7188" s="2">
        <v>3112.1</v>
      </c>
      <c r="H7188" s="2">
        <v>6520.8</v>
      </c>
      <c r="I7188" s="2">
        <v>63.1</v>
      </c>
      <c r="J7188" s="2">
        <v>11.9</v>
      </c>
      <c r="K7188" s="2">
        <v>-1.1000000000000001</v>
      </c>
      <c r="L7188" s="2">
        <v>943.9</v>
      </c>
      <c r="M7188" s="2">
        <v>224.9</v>
      </c>
      <c r="N7188" s="2">
        <v>720.1</v>
      </c>
      <c r="O7188" s="2">
        <v>351010</v>
      </c>
      <c r="P7188" s="3"/>
      <c r="Q7188" s="3"/>
    </row>
    <row r="7189" spans="1:17" x14ac:dyDescent="0.2">
      <c r="A7189" s="5">
        <v>2015</v>
      </c>
      <c r="B7189" s="4" t="s">
        <v>937</v>
      </c>
      <c r="C7189" s="5" t="s">
        <v>938</v>
      </c>
      <c r="D7189" s="5">
        <v>1623.9</v>
      </c>
      <c r="E7189" s="5">
        <v>27219.5</v>
      </c>
      <c r="F7189" s="5">
        <v>11556.3</v>
      </c>
      <c r="G7189" s="5">
        <v>17330.099999999999</v>
      </c>
      <c r="H7189" s="5">
        <v>9887.9</v>
      </c>
      <c r="I7189" s="5">
        <v>286.60000000000002</v>
      </c>
      <c r="J7189" s="5">
        <v>9.4</v>
      </c>
      <c r="K7189" s="5">
        <v>-0.8</v>
      </c>
      <c r="L7189" s="5">
        <v>153.19999999999999</v>
      </c>
      <c r="M7189" s="5">
        <v>7</v>
      </c>
      <c r="N7189" s="5">
        <v>147</v>
      </c>
      <c r="O7189" s="5">
        <v>351010</v>
      </c>
      <c r="P7189" s="3"/>
      <c r="Q7189" s="3"/>
    </row>
    <row r="7190" spans="1:17" x14ac:dyDescent="0.2">
      <c r="A7190" s="2">
        <v>2016</v>
      </c>
      <c r="B7190" s="1" t="s">
        <v>937</v>
      </c>
      <c r="C7190" s="2" t="s">
        <v>938</v>
      </c>
      <c r="D7190" s="2">
        <v>634.1</v>
      </c>
      <c r="E7190" s="2">
        <v>26684.400000000001</v>
      </c>
      <c r="F7190" s="2">
        <v>11241.4</v>
      </c>
      <c r="G7190" s="2">
        <v>17014.5</v>
      </c>
      <c r="H7190" s="2">
        <v>9668.9</v>
      </c>
      <c r="I7190" s="2">
        <v>357.9</v>
      </c>
      <c r="J7190" s="2">
        <v>2.9</v>
      </c>
      <c r="K7190" s="2">
        <v>-1.3</v>
      </c>
      <c r="L7190" s="2">
        <v>399.6</v>
      </c>
      <c r="M7190" s="2">
        <v>95</v>
      </c>
      <c r="N7190" s="2">
        <v>305.89999999999998</v>
      </c>
      <c r="O7190" s="2">
        <v>351010</v>
      </c>
      <c r="P7190" s="3"/>
      <c r="Q7190" s="3"/>
    </row>
    <row r="7191" spans="1:17" x14ac:dyDescent="0.2">
      <c r="A7191" s="5">
        <v>2017</v>
      </c>
      <c r="B7191" s="4" t="s">
        <v>937</v>
      </c>
      <c r="C7191" s="5" t="s">
        <v>938</v>
      </c>
      <c r="D7191" s="5">
        <v>524.4</v>
      </c>
      <c r="E7191" s="5">
        <v>25964.5</v>
      </c>
      <c r="F7191" s="5">
        <v>10142.5</v>
      </c>
      <c r="G7191" s="5">
        <v>14229</v>
      </c>
      <c r="H7191" s="5">
        <v>11735.8</v>
      </c>
      <c r="I7191" s="5">
        <v>327.5</v>
      </c>
      <c r="J7191" s="5">
        <v>2.2000000000000002</v>
      </c>
      <c r="K7191" s="5">
        <v>-0.4</v>
      </c>
      <c r="L7191" s="5">
        <v>464.6</v>
      </c>
      <c r="M7191" s="5">
        <v>-1348.8</v>
      </c>
      <c r="N7191" s="5">
        <v>1813.8</v>
      </c>
      <c r="O7191" s="5">
        <v>351010</v>
      </c>
      <c r="P7191" s="3"/>
      <c r="Q7191" s="3"/>
    </row>
    <row r="7192" spans="1:17" x14ac:dyDescent="0.2">
      <c r="A7192" s="2">
        <v>2018</v>
      </c>
      <c r="B7192" s="1" t="s">
        <v>937</v>
      </c>
      <c r="C7192" s="2" t="s">
        <v>938</v>
      </c>
      <c r="D7192" s="2">
        <v>542.79999999999995</v>
      </c>
      <c r="E7192" s="2">
        <v>24126.799999999999</v>
      </c>
      <c r="F7192" s="2">
        <v>8938.7000000000007</v>
      </c>
      <c r="G7192" s="2">
        <v>12850.7</v>
      </c>
      <c r="H7192" s="2">
        <v>11271.3</v>
      </c>
      <c r="I7192" s="2">
        <v>292.60000000000002</v>
      </c>
      <c r="J7192" s="2">
        <v>3.3</v>
      </c>
      <c r="K7192" s="2">
        <v>-0.1</v>
      </c>
      <c r="L7192" s="2">
        <v>-271.10000000000002</v>
      </c>
      <c r="M7192" s="2">
        <v>108.2</v>
      </c>
      <c r="N7192" s="2">
        <v>-379.2</v>
      </c>
      <c r="O7192" s="2">
        <v>351010</v>
      </c>
      <c r="P7192" s="3"/>
      <c r="Q7192" s="3"/>
    </row>
    <row r="7193" spans="1:17" x14ac:dyDescent="0.2">
      <c r="A7193" s="5">
        <v>2019</v>
      </c>
      <c r="B7193" s="4" t="s">
        <v>937</v>
      </c>
      <c r="C7193" s="5" t="s">
        <v>938</v>
      </c>
      <c r="D7193" s="5">
        <v>617.9</v>
      </c>
      <c r="E7193" s="5">
        <v>24638.7</v>
      </c>
      <c r="F7193" s="5">
        <v>8501.1</v>
      </c>
      <c r="G7193" s="5">
        <v>12245.9</v>
      </c>
      <c r="H7193" s="5">
        <v>12388.1</v>
      </c>
      <c r="I7193" s="5">
        <v>226.9</v>
      </c>
      <c r="J7193" s="5"/>
      <c r="K7193" s="5">
        <v>-0.1</v>
      </c>
      <c r="L7193" s="5">
        <v>905.8</v>
      </c>
      <c r="M7193" s="5">
        <v>-225.7</v>
      </c>
      <c r="N7193" s="5">
        <v>1131.5999999999999</v>
      </c>
      <c r="O7193" s="5">
        <v>351010</v>
      </c>
      <c r="P7193" s="3"/>
      <c r="Q7193" s="3"/>
    </row>
    <row r="7194" spans="1:17" x14ac:dyDescent="0.2">
      <c r="A7194" s="2">
        <v>2004</v>
      </c>
      <c r="B7194" s="1" t="s">
        <v>939</v>
      </c>
      <c r="C7194" s="2" t="s">
        <v>940</v>
      </c>
      <c r="D7194" s="2">
        <v>1444.085</v>
      </c>
      <c r="E7194" s="2">
        <v>31469.833999999999</v>
      </c>
      <c r="F7194" s="2"/>
      <c r="G7194" s="2">
        <v>28656.495999999999</v>
      </c>
      <c r="H7194" s="2">
        <v>2789.9789999999998</v>
      </c>
      <c r="I7194" s="2"/>
      <c r="J7194" s="2"/>
      <c r="K7194" s="2">
        <v>-1.722</v>
      </c>
      <c r="L7194" s="2">
        <v>624.39099999999996</v>
      </c>
      <c r="M7194" s="2">
        <v>220.126</v>
      </c>
      <c r="N7194" s="2">
        <v>405.98700000000002</v>
      </c>
      <c r="O7194" s="2">
        <v>401010</v>
      </c>
      <c r="P7194" s="3"/>
      <c r="Q7194" s="3"/>
    </row>
    <row r="7195" spans="1:17" x14ac:dyDescent="0.2">
      <c r="A7195" s="5">
        <v>2005</v>
      </c>
      <c r="B7195" s="4" t="s">
        <v>939</v>
      </c>
      <c r="C7195" s="5" t="s">
        <v>940</v>
      </c>
      <c r="D7195" s="5">
        <v>2373.3319999999999</v>
      </c>
      <c r="E7195" s="5">
        <v>42779.639000000003</v>
      </c>
      <c r="F7195" s="5"/>
      <c r="G7195" s="5">
        <v>38514.824000000001</v>
      </c>
      <c r="H7195" s="5">
        <v>4237.2640000000001</v>
      </c>
      <c r="I7195" s="5"/>
      <c r="J7195" s="5"/>
      <c r="K7195" s="5">
        <v>-1.6519999999999999</v>
      </c>
      <c r="L7195" s="5">
        <v>741.88699999999994</v>
      </c>
      <c r="M7195" s="5">
        <v>263.41800000000001</v>
      </c>
      <c r="N7195" s="5">
        <v>480.12099999999998</v>
      </c>
      <c r="O7195" s="5">
        <v>401010</v>
      </c>
      <c r="P7195" s="3"/>
      <c r="Q7195" s="3"/>
    </row>
    <row r="7196" spans="1:17" x14ac:dyDescent="0.2">
      <c r="A7196" s="2">
        <v>2006</v>
      </c>
      <c r="B7196" s="1" t="s">
        <v>939</v>
      </c>
      <c r="C7196" s="2" t="s">
        <v>940</v>
      </c>
      <c r="D7196" s="2">
        <v>2308.0859999999998</v>
      </c>
      <c r="E7196" s="2">
        <v>46970.226000000002</v>
      </c>
      <c r="F7196" s="2"/>
      <c r="G7196" s="2">
        <v>41940.411999999997</v>
      </c>
      <c r="H7196" s="2">
        <v>4987.0230000000001</v>
      </c>
      <c r="I7196" s="2"/>
      <c r="J7196" s="2"/>
      <c r="K7196" s="2">
        <v>11.849</v>
      </c>
      <c r="L7196" s="2">
        <v>912.92399999999998</v>
      </c>
      <c r="M7196" s="2">
        <v>317.95</v>
      </c>
      <c r="N7196" s="2">
        <v>583.125</v>
      </c>
      <c r="O7196" s="2">
        <v>401010</v>
      </c>
      <c r="P7196" s="3"/>
      <c r="Q7196" s="3"/>
    </row>
    <row r="7197" spans="1:17" x14ac:dyDescent="0.2">
      <c r="A7197" s="5">
        <v>2007</v>
      </c>
      <c r="B7197" s="4" t="s">
        <v>939</v>
      </c>
      <c r="C7197" s="5" t="s">
        <v>940</v>
      </c>
      <c r="D7197" s="5">
        <v>3355.3629999999998</v>
      </c>
      <c r="E7197" s="5">
        <v>52947.413999999997</v>
      </c>
      <c r="F7197" s="5"/>
      <c r="G7197" s="5">
        <v>47623.675000000003</v>
      </c>
      <c r="H7197" s="5">
        <v>5292.8</v>
      </c>
      <c r="I7197" s="5"/>
      <c r="J7197" s="5"/>
      <c r="K7197" s="5">
        <v>8.016</v>
      </c>
      <c r="L7197" s="5">
        <v>737.49800000000005</v>
      </c>
      <c r="M7197" s="5">
        <v>235.73699999999999</v>
      </c>
      <c r="N7197" s="5">
        <v>493.745</v>
      </c>
      <c r="O7197" s="5">
        <v>401010</v>
      </c>
      <c r="P7197" s="3"/>
      <c r="Q7197" s="3"/>
    </row>
    <row r="7198" spans="1:17" x14ac:dyDescent="0.2">
      <c r="A7198" s="2">
        <v>2008</v>
      </c>
      <c r="B7198" s="1" t="s">
        <v>939</v>
      </c>
      <c r="C7198" s="2" t="s">
        <v>940</v>
      </c>
      <c r="D7198" s="2">
        <v>4178.893</v>
      </c>
      <c r="E7198" s="2">
        <v>55092.790999999997</v>
      </c>
      <c r="F7198" s="2"/>
      <c r="G7198" s="2">
        <v>48563.775000000001</v>
      </c>
      <c r="H7198" s="2">
        <v>6501.6959999999999</v>
      </c>
      <c r="I7198" s="2"/>
      <c r="J7198" s="2"/>
      <c r="K7198" s="2">
        <v>-5.0640000000000001</v>
      </c>
      <c r="L7198" s="2">
        <v>-314.69799999999998</v>
      </c>
      <c r="M7198" s="2">
        <v>-43.365000000000002</v>
      </c>
      <c r="N7198" s="2">
        <v>-266.26900000000001</v>
      </c>
      <c r="O7198" s="2">
        <v>401010</v>
      </c>
      <c r="P7198" s="3"/>
      <c r="Q7198" s="3"/>
    </row>
    <row r="7199" spans="1:17" x14ac:dyDescent="0.2">
      <c r="A7199" s="5">
        <v>2009</v>
      </c>
      <c r="B7199" s="4" t="s">
        <v>939</v>
      </c>
      <c r="C7199" s="5" t="s">
        <v>940</v>
      </c>
      <c r="D7199" s="5">
        <v>2101.694</v>
      </c>
      <c r="E7199" s="5">
        <v>51123.006999999998</v>
      </c>
      <c r="F7199" s="5"/>
      <c r="G7199" s="5">
        <v>45412.75</v>
      </c>
      <c r="H7199" s="5">
        <v>5692.6580000000004</v>
      </c>
      <c r="I7199" s="5"/>
      <c r="J7199" s="5"/>
      <c r="K7199" s="5">
        <v>-5.5659999999999998</v>
      </c>
      <c r="L7199" s="5">
        <v>-1623.02</v>
      </c>
      <c r="M7199" s="5">
        <v>-401.34300000000002</v>
      </c>
      <c r="N7199" s="5">
        <v>-1216.1110000000001</v>
      </c>
      <c r="O7199" s="5">
        <v>401010</v>
      </c>
      <c r="P7199" s="3"/>
      <c r="Q7199" s="3"/>
    </row>
    <row r="7200" spans="1:17" x14ac:dyDescent="0.2">
      <c r="A7200" s="2">
        <v>2010</v>
      </c>
      <c r="B7200" s="1" t="s">
        <v>939</v>
      </c>
      <c r="C7200" s="2" t="s">
        <v>940</v>
      </c>
      <c r="D7200" s="2">
        <v>5630.4390000000003</v>
      </c>
      <c r="E7200" s="2">
        <v>51034.885999999999</v>
      </c>
      <c r="F7200" s="2"/>
      <c r="G7200" s="2">
        <v>44387.671999999999</v>
      </c>
      <c r="H7200" s="2">
        <v>6648.2790000000005</v>
      </c>
      <c r="I7200" s="2"/>
      <c r="J7200" s="2"/>
      <c r="K7200" s="2">
        <v>-3.621</v>
      </c>
      <c r="L7200" s="2">
        <v>-403.16800000000001</v>
      </c>
      <c r="M7200" s="2">
        <v>-106.819</v>
      </c>
      <c r="N7200" s="2">
        <v>-292.72800000000001</v>
      </c>
      <c r="O7200" s="2">
        <v>401010</v>
      </c>
      <c r="P7200" s="3"/>
      <c r="Q7200" s="3"/>
    </row>
    <row r="7201" spans="1:17" x14ac:dyDescent="0.2">
      <c r="A7201" s="5">
        <v>2011</v>
      </c>
      <c r="B7201" s="4" t="s">
        <v>939</v>
      </c>
      <c r="C7201" s="5" t="s">
        <v>940</v>
      </c>
      <c r="D7201" s="5">
        <v>8347.4040000000005</v>
      </c>
      <c r="E7201" s="5">
        <v>53149.108999999997</v>
      </c>
      <c r="F7201" s="5"/>
      <c r="G7201" s="5">
        <v>46165.881000000001</v>
      </c>
      <c r="H7201" s="5">
        <v>6985.308</v>
      </c>
      <c r="I7201" s="5"/>
      <c r="J7201" s="5"/>
      <c r="K7201" s="5">
        <v>-1.1140000000000001</v>
      </c>
      <c r="L7201" s="5">
        <v>521.27300000000002</v>
      </c>
      <c r="M7201" s="5">
        <v>198.583</v>
      </c>
      <c r="N7201" s="5">
        <v>323.80399999999997</v>
      </c>
      <c r="O7201" s="5">
        <v>401010</v>
      </c>
      <c r="P7201" s="3"/>
      <c r="Q7201" s="3"/>
    </row>
    <row r="7202" spans="1:17" x14ac:dyDescent="0.2">
      <c r="A7202" s="2">
        <v>2012</v>
      </c>
      <c r="B7202" s="1" t="s">
        <v>939</v>
      </c>
      <c r="C7202" s="2" t="s">
        <v>940</v>
      </c>
      <c r="D7202" s="2">
        <v>10596.239</v>
      </c>
      <c r="E7202" s="2">
        <v>55511.917999999998</v>
      </c>
      <c r="F7202" s="2"/>
      <c r="G7202" s="2">
        <v>49463.277000000002</v>
      </c>
      <c r="H7202" s="2">
        <v>6052.0690000000004</v>
      </c>
      <c r="I7202" s="2"/>
      <c r="J7202" s="2"/>
      <c r="K7202" s="2">
        <v>-1.3660000000000001</v>
      </c>
      <c r="L7202" s="2">
        <v>541.56600000000003</v>
      </c>
      <c r="M7202" s="2">
        <v>193.416</v>
      </c>
      <c r="N7202" s="2">
        <v>349.51600000000002</v>
      </c>
      <c r="O7202" s="2">
        <v>401010</v>
      </c>
      <c r="P7202" s="3"/>
      <c r="Q7202" s="3"/>
    </row>
    <row r="7203" spans="1:17" x14ac:dyDescent="0.2">
      <c r="A7203" s="5">
        <v>2013</v>
      </c>
      <c r="B7203" s="4" t="s">
        <v>939</v>
      </c>
      <c r="C7203" s="5" t="s">
        <v>940</v>
      </c>
      <c r="D7203" s="5">
        <v>9632.3790000000008</v>
      </c>
      <c r="E7203" s="5">
        <v>56031.127</v>
      </c>
      <c r="F7203" s="5"/>
      <c r="G7203" s="5">
        <v>49566.563999999998</v>
      </c>
      <c r="H7203" s="5">
        <v>6464.5630000000001</v>
      </c>
      <c r="I7203" s="5"/>
      <c r="J7203" s="5"/>
      <c r="K7203" s="5">
        <v>-0.33600000000000002</v>
      </c>
      <c r="L7203" s="5">
        <v>406.43200000000002</v>
      </c>
      <c r="M7203" s="5">
        <v>142.977</v>
      </c>
      <c r="N7203" s="5">
        <v>263.791</v>
      </c>
      <c r="O7203" s="5">
        <v>401010</v>
      </c>
      <c r="P7203" s="3"/>
      <c r="Q7203" s="3"/>
    </row>
    <row r="7204" spans="1:17" x14ac:dyDescent="0.2">
      <c r="A7204" s="2">
        <v>2014</v>
      </c>
      <c r="B7204" s="1" t="s">
        <v>939</v>
      </c>
      <c r="C7204" s="2" t="s">
        <v>940</v>
      </c>
      <c r="D7204" s="2">
        <v>9406.33</v>
      </c>
      <c r="E7204" s="2">
        <v>57208.874000000003</v>
      </c>
      <c r="F7204" s="2"/>
      <c r="G7204" s="2">
        <v>49839.343999999997</v>
      </c>
      <c r="H7204" s="2">
        <v>7369.53</v>
      </c>
      <c r="I7204" s="2"/>
      <c r="J7204" s="2"/>
      <c r="K7204" s="2">
        <v>0</v>
      </c>
      <c r="L7204" s="2">
        <v>621.423</v>
      </c>
      <c r="M7204" s="2">
        <v>222.96100000000001</v>
      </c>
      <c r="N7204" s="2">
        <v>398.46199999999999</v>
      </c>
      <c r="O7204" s="2">
        <v>401010</v>
      </c>
      <c r="P7204" s="3"/>
      <c r="Q7204" s="3"/>
    </row>
    <row r="7205" spans="1:17" x14ac:dyDescent="0.2">
      <c r="A7205" s="5">
        <v>2015</v>
      </c>
      <c r="B7205" s="4" t="s">
        <v>939</v>
      </c>
      <c r="C7205" s="5" t="s">
        <v>940</v>
      </c>
      <c r="D7205" s="5">
        <v>7526.201</v>
      </c>
      <c r="E7205" s="5">
        <v>59669.525000000001</v>
      </c>
      <c r="F7205" s="5"/>
      <c r="G7205" s="5">
        <v>52162.006000000001</v>
      </c>
      <c r="H7205" s="5">
        <v>7507.5190000000002</v>
      </c>
      <c r="I7205" s="5"/>
      <c r="J7205" s="5"/>
      <c r="K7205" s="5">
        <v>0</v>
      </c>
      <c r="L7205" s="5">
        <v>451.85899999999998</v>
      </c>
      <c r="M7205" s="5">
        <v>142.38800000000001</v>
      </c>
      <c r="N7205" s="5">
        <v>309.471</v>
      </c>
      <c r="O7205" s="5">
        <v>401010</v>
      </c>
      <c r="P7205" s="3"/>
      <c r="Q7205" s="3"/>
    </row>
    <row r="7206" spans="1:17" x14ac:dyDescent="0.2">
      <c r="A7206" s="2">
        <v>2016</v>
      </c>
      <c r="B7206" s="1" t="s">
        <v>939</v>
      </c>
      <c r="C7206" s="2" t="s">
        <v>940</v>
      </c>
      <c r="D7206" s="2">
        <v>2716.5129999999999</v>
      </c>
      <c r="E7206" s="2">
        <v>63239.165000000001</v>
      </c>
      <c r="F7206" s="2"/>
      <c r="G7206" s="2">
        <v>55604.858999999997</v>
      </c>
      <c r="H7206" s="2">
        <v>7634.3059999999996</v>
      </c>
      <c r="I7206" s="2"/>
      <c r="J7206" s="2"/>
      <c r="K7206" s="2">
        <v>0</v>
      </c>
      <c r="L7206" s="2">
        <v>704.90800000000002</v>
      </c>
      <c r="M7206" s="2">
        <v>235.858</v>
      </c>
      <c r="N7206" s="2">
        <v>469.05</v>
      </c>
      <c r="O7206" s="2">
        <v>401010</v>
      </c>
      <c r="P7206" s="3"/>
      <c r="Q7206" s="3"/>
    </row>
    <row r="7207" spans="1:17" x14ac:dyDescent="0.2">
      <c r="A7207" s="5">
        <v>2017</v>
      </c>
      <c r="B7207" s="4" t="s">
        <v>939</v>
      </c>
      <c r="C7207" s="5" t="s">
        <v>940</v>
      </c>
      <c r="D7207" s="5">
        <v>1844</v>
      </c>
      <c r="E7207" s="5">
        <v>66288</v>
      </c>
      <c r="F7207" s="5"/>
      <c r="G7207" s="5">
        <v>58609</v>
      </c>
      <c r="H7207" s="5">
        <v>7679</v>
      </c>
      <c r="I7207" s="5"/>
      <c r="J7207" s="5"/>
      <c r="K7207" s="5">
        <v>0</v>
      </c>
      <c r="L7207" s="5">
        <v>936</v>
      </c>
      <c r="M7207" s="5">
        <v>344</v>
      </c>
      <c r="N7207" s="5">
        <v>592</v>
      </c>
      <c r="O7207" s="5">
        <v>401010</v>
      </c>
      <c r="P7207" s="3"/>
      <c r="Q7207" s="3"/>
    </row>
    <row r="7208" spans="1:17" x14ac:dyDescent="0.2">
      <c r="A7208" s="2">
        <v>2018</v>
      </c>
      <c r="B7208" s="1" t="s">
        <v>939</v>
      </c>
      <c r="C7208" s="2" t="s">
        <v>940</v>
      </c>
      <c r="D7208" s="2">
        <v>2694</v>
      </c>
      <c r="E7208" s="2">
        <v>68746</v>
      </c>
      <c r="F7208" s="2"/>
      <c r="G7208" s="2">
        <v>61168</v>
      </c>
      <c r="H7208" s="2">
        <v>7578</v>
      </c>
      <c r="I7208" s="2"/>
      <c r="J7208" s="2"/>
      <c r="K7208" s="2">
        <v>0</v>
      </c>
      <c r="L7208" s="2">
        <v>1143</v>
      </c>
      <c r="M7208" s="2">
        <v>259</v>
      </c>
      <c r="N7208" s="2">
        <v>884</v>
      </c>
      <c r="O7208" s="2">
        <v>401010</v>
      </c>
      <c r="P7208" s="3"/>
      <c r="Q7208" s="3"/>
    </row>
    <row r="7209" spans="1:17" x14ac:dyDescent="0.2">
      <c r="A7209" s="5">
        <v>2019</v>
      </c>
      <c r="B7209" s="4" t="s">
        <v>939</v>
      </c>
      <c r="C7209" s="5" t="s">
        <v>940</v>
      </c>
      <c r="D7209" s="5">
        <v>1932</v>
      </c>
      <c r="E7209" s="5">
        <v>69172</v>
      </c>
      <c r="F7209" s="5"/>
      <c r="G7209" s="5">
        <v>61819</v>
      </c>
      <c r="H7209" s="5">
        <v>7353</v>
      </c>
      <c r="I7209" s="5"/>
      <c r="J7209" s="5"/>
      <c r="K7209" s="5">
        <v>0</v>
      </c>
      <c r="L7209" s="5">
        <v>1053</v>
      </c>
      <c r="M7209" s="5">
        <v>237</v>
      </c>
      <c r="N7209" s="5">
        <v>816</v>
      </c>
      <c r="O7209" s="5">
        <v>401010</v>
      </c>
      <c r="P7209" s="3"/>
      <c r="Q7209" s="3"/>
    </row>
    <row r="7210" spans="1:17" x14ac:dyDescent="0.2">
      <c r="A7210" s="2">
        <v>2010</v>
      </c>
      <c r="B7210" s="1" t="s">
        <v>941</v>
      </c>
      <c r="C7210" s="2" t="s">
        <v>942</v>
      </c>
      <c r="D7210" s="2">
        <v>63</v>
      </c>
      <c r="E7210" s="2">
        <v>5284</v>
      </c>
      <c r="F7210" s="2">
        <v>711</v>
      </c>
      <c r="G7210" s="2">
        <v>1940</v>
      </c>
      <c r="H7210" s="2">
        <v>3344</v>
      </c>
      <c r="I7210" s="2">
        <v>37</v>
      </c>
      <c r="J7210" s="2"/>
      <c r="K7210" s="2">
        <v>1</v>
      </c>
      <c r="L7210" s="2">
        <v>178</v>
      </c>
      <c r="M7210" s="2">
        <v>67</v>
      </c>
      <c r="N7210" s="2">
        <v>110</v>
      </c>
      <c r="O7210" s="2">
        <v>352020</v>
      </c>
      <c r="P7210" s="3"/>
      <c r="Q7210" s="3"/>
    </row>
    <row r="7211" spans="1:17" x14ac:dyDescent="0.2">
      <c r="A7211" s="5">
        <v>2011</v>
      </c>
      <c r="B7211" s="4" t="s">
        <v>941</v>
      </c>
      <c r="C7211" s="5" t="s">
        <v>942</v>
      </c>
      <c r="D7211" s="5">
        <v>79</v>
      </c>
      <c r="E7211" s="5">
        <v>5711</v>
      </c>
      <c r="F7211" s="5">
        <v>575</v>
      </c>
      <c r="G7211" s="5">
        <v>1975</v>
      </c>
      <c r="H7211" s="5">
        <v>3720</v>
      </c>
      <c r="I7211" s="5">
        <v>36</v>
      </c>
      <c r="J7211" s="5"/>
      <c r="K7211" s="5">
        <v>3</v>
      </c>
      <c r="L7211" s="5">
        <v>394</v>
      </c>
      <c r="M7211" s="5">
        <v>146</v>
      </c>
      <c r="N7211" s="5">
        <v>245</v>
      </c>
      <c r="O7211" s="5">
        <v>352020</v>
      </c>
      <c r="P7211" s="3"/>
      <c r="Q7211" s="3"/>
    </row>
    <row r="7212" spans="1:17" x14ac:dyDescent="0.2">
      <c r="A7212" s="2">
        <v>2012</v>
      </c>
      <c r="B7212" s="1" t="s">
        <v>941</v>
      </c>
      <c r="C7212" s="2" t="s">
        <v>942</v>
      </c>
      <c r="D7212" s="2">
        <v>317</v>
      </c>
      <c r="E7212" s="2">
        <v>6262</v>
      </c>
      <c r="F7212" s="2">
        <v>582</v>
      </c>
      <c r="G7212" s="2">
        <v>2221</v>
      </c>
      <c r="H7212" s="2">
        <v>4026</v>
      </c>
      <c r="I7212" s="2">
        <v>31</v>
      </c>
      <c r="J7212" s="2">
        <v>0</v>
      </c>
      <c r="K7212" s="2">
        <v>0</v>
      </c>
      <c r="L7212" s="2">
        <v>710</v>
      </c>
      <c r="M7212" s="2">
        <v>274</v>
      </c>
      <c r="N7212" s="2">
        <v>436</v>
      </c>
      <c r="O7212" s="2">
        <v>352020</v>
      </c>
      <c r="P7212" s="3"/>
      <c r="Q7212" s="3"/>
    </row>
    <row r="7213" spans="1:17" x14ac:dyDescent="0.2">
      <c r="A7213" s="5">
        <v>2013</v>
      </c>
      <c r="B7213" s="4" t="s">
        <v>941</v>
      </c>
      <c r="C7213" s="5" t="s">
        <v>942</v>
      </c>
      <c r="D7213" s="5">
        <v>610</v>
      </c>
      <c r="E7213" s="5">
        <v>6558</v>
      </c>
      <c r="F7213" s="5">
        <v>3642</v>
      </c>
      <c r="G7213" s="5">
        <v>5596</v>
      </c>
      <c r="H7213" s="5">
        <v>940</v>
      </c>
      <c r="I7213" s="5">
        <v>116</v>
      </c>
      <c r="J7213" s="5">
        <v>0</v>
      </c>
      <c r="K7213" s="5">
        <v>-1</v>
      </c>
      <c r="L7213" s="5">
        <v>690</v>
      </c>
      <c r="M7213" s="5">
        <v>187</v>
      </c>
      <c r="N7213" s="5">
        <v>504</v>
      </c>
      <c r="O7213" s="5">
        <v>352020</v>
      </c>
      <c r="P7213" s="3"/>
      <c r="Q7213" s="3"/>
    </row>
    <row r="7214" spans="1:17" x14ac:dyDescent="0.2">
      <c r="A7214" s="2">
        <v>2014</v>
      </c>
      <c r="B7214" s="1" t="s">
        <v>941</v>
      </c>
      <c r="C7214" s="2" t="s">
        <v>942</v>
      </c>
      <c r="D7214" s="2">
        <v>882</v>
      </c>
      <c r="E7214" s="2">
        <v>6607</v>
      </c>
      <c r="F7214" s="2">
        <v>3643</v>
      </c>
      <c r="G7214" s="2">
        <v>5270</v>
      </c>
      <c r="H7214" s="2">
        <v>1311</v>
      </c>
      <c r="I7214" s="2">
        <v>121</v>
      </c>
      <c r="J7214" s="2">
        <v>0</v>
      </c>
      <c r="K7214" s="2">
        <v>4</v>
      </c>
      <c r="L7214" s="2">
        <v>820</v>
      </c>
      <c r="M7214" s="2">
        <v>233</v>
      </c>
      <c r="N7214" s="2">
        <v>583</v>
      </c>
      <c r="O7214" s="2">
        <v>352020</v>
      </c>
      <c r="P7214" s="3"/>
      <c r="Q7214" s="3"/>
    </row>
    <row r="7215" spans="1:17" x14ac:dyDescent="0.2">
      <c r="A7215" s="5">
        <v>2015</v>
      </c>
      <c r="B7215" s="4" t="s">
        <v>941</v>
      </c>
      <c r="C7215" s="5" t="s">
        <v>942</v>
      </c>
      <c r="D7215" s="5">
        <v>1154</v>
      </c>
      <c r="E7215" s="5">
        <v>7913</v>
      </c>
      <c r="F7215" s="5">
        <v>4863</v>
      </c>
      <c r="G7215" s="5">
        <v>6822</v>
      </c>
      <c r="H7215" s="5">
        <v>1068</v>
      </c>
      <c r="I7215" s="5">
        <v>128</v>
      </c>
      <c r="J7215" s="5">
        <v>0</v>
      </c>
      <c r="K7215" s="5">
        <v>0</v>
      </c>
      <c r="L7215" s="5">
        <v>545</v>
      </c>
      <c r="M7215" s="5">
        <v>206</v>
      </c>
      <c r="N7215" s="5">
        <v>339</v>
      </c>
      <c r="O7215" s="5">
        <v>352020</v>
      </c>
      <c r="P7215" s="3"/>
      <c r="Q7215" s="3"/>
    </row>
    <row r="7216" spans="1:17" x14ac:dyDescent="0.2">
      <c r="A7216" s="2">
        <v>2016</v>
      </c>
      <c r="B7216" s="1" t="s">
        <v>941</v>
      </c>
      <c r="C7216" s="2" t="s">
        <v>942</v>
      </c>
      <c r="D7216" s="2">
        <v>727</v>
      </c>
      <c r="E7216" s="2">
        <v>7649</v>
      </c>
      <c r="F7216" s="2">
        <v>4468</v>
      </c>
      <c r="G7216" s="2">
        <v>6150</v>
      </c>
      <c r="H7216" s="2">
        <v>1487</v>
      </c>
      <c r="I7216" s="2">
        <v>169</v>
      </c>
      <c r="J7216" s="2">
        <v>0</v>
      </c>
      <c r="K7216" s="2">
        <v>-2</v>
      </c>
      <c r="L7216" s="2">
        <v>1228</v>
      </c>
      <c r="M7216" s="2">
        <v>409</v>
      </c>
      <c r="N7216" s="2">
        <v>821</v>
      </c>
      <c r="O7216" s="2">
        <v>352020</v>
      </c>
      <c r="P7216" s="3"/>
      <c r="Q7216" s="3"/>
    </row>
    <row r="7217" spans="1:17" x14ac:dyDescent="0.2">
      <c r="A7217" s="5">
        <v>2017</v>
      </c>
      <c r="B7217" s="4" t="s">
        <v>941</v>
      </c>
      <c r="C7217" s="5" t="s">
        <v>942</v>
      </c>
      <c r="D7217" s="5">
        <v>1564</v>
      </c>
      <c r="E7217" s="5">
        <v>8586</v>
      </c>
      <c r="F7217" s="5">
        <v>4953</v>
      </c>
      <c r="G7217" s="5">
        <v>6800</v>
      </c>
      <c r="H7217" s="5">
        <v>1770</v>
      </c>
      <c r="I7217" s="5">
        <v>179</v>
      </c>
      <c r="J7217" s="5">
        <v>0</v>
      </c>
      <c r="K7217" s="5">
        <v>-2</v>
      </c>
      <c r="L7217" s="5">
        <v>1525</v>
      </c>
      <c r="M7217" s="5">
        <v>663</v>
      </c>
      <c r="N7217" s="5">
        <v>864</v>
      </c>
      <c r="O7217" s="5">
        <v>352020</v>
      </c>
      <c r="P7217" s="3"/>
      <c r="Q7217" s="3"/>
    </row>
    <row r="7218" spans="1:17" x14ac:dyDescent="0.2">
      <c r="A7218" s="2">
        <v>2018</v>
      </c>
      <c r="B7218" s="1" t="s">
        <v>941</v>
      </c>
      <c r="C7218" s="2" t="s">
        <v>942</v>
      </c>
      <c r="D7218" s="2">
        <v>1701</v>
      </c>
      <c r="E7218" s="2">
        <v>10777</v>
      </c>
      <c r="F7218" s="2">
        <v>6443</v>
      </c>
      <c r="G7218" s="2">
        <v>8592</v>
      </c>
      <c r="H7218" s="2">
        <v>2185</v>
      </c>
      <c r="I7218" s="2">
        <v>215</v>
      </c>
      <c r="J7218" s="2">
        <v>31</v>
      </c>
      <c r="K7218" s="2">
        <v>-4</v>
      </c>
      <c r="L7218" s="2">
        <v>1690</v>
      </c>
      <c r="M7218" s="2">
        <v>266</v>
      </c>
      <c r="N7218" s="2">
        <v>1428</v>
      </c>
      <c r="O7218" s="2">
        <v>352020</v>
      </c>
      <c r="P7218" s="3"/>
      <c r="Q7218" s="3"/>
    </row>
    <row r="7219" spans="1:17" x14ac:dyDescent="0.2">
      <c r="A7219" s="9">
        <v>2019</v>
      </c>
      <c r="B7219" s="10" t="s">
        <v>941</v>
      </c>
      <c r="C7219" s="9" t="s">
        <v>942</v>
      </c>
      <c r="D7219" s="9">
        <v>1934</v>
      </c>
      <c r="E7219" s="9">
        <v>11545</v>
      </c>
      <c r="F7219" s="9">
        <v>6646</v>
      </c>
      <c r="G7219" s="9">
        <v>8837</v>
      </c>
      <c r="H7219" s="9">
        <v>2708</v>
      </c>
      <c r="I7219" s="9">
        <v>236</v>
      </c>
      <c r="J7219" s="9">
        <v>37</v>
      </c>
      <c r="K7219" s="9">
        <v>0</v>
      </c>
      <c r="L7219" s="9">
        <v>1801</v>
      </c>
      <c r="M7219" s="9">
        <v>301</v>
      </c>
      <c r="N7219" s="9">
        <v>1500</v>
      </c>
      <c r="O7219" s="9">
        <v>352020</v>
      </c>
      <c r="P7219" s="11"/>
      <c r="Q7219" s="1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546C9-C50B-44B6-94F0-69A989A41283}">
  <dimension ref="A1:I6100"/>
  <sheetViews>
    <sheetView topLeftCell="C1" workbookViewId="0">
      <selection activeCell="I7" sqref="I7"/>
    </sheetView>
  </sheetViews>
  <sheetFormatPr baseColWidth="10" defaultColWidth="8.83203125" defaultRowHeight="15" x14ac:dyDescent="0.2"/>
  <cols>
    <col min="1" max="1" width="21.83203125" customWidth="1"/>
    <col min="2" max="2" width="18.6640625" customWidth="1"/>
    <col min="3" max="3" width="20.5" customWidth="1"/>
    <col min="4" max="4" width="23.6640625" customWidth="1"/>
    <col min="5" max="5" width="17.83203125" customWidth="1"/>
    <col min="6" max="6" width="20.1640625" customWidth="1"/>
    <col min="7" max="7" width="25.5" customWidth="1"/>
  </cols>
  <sheetData>
    <row r="1" spans="1:9" ht="17" x14ac:dyDescent="0.2">
      <c r="A1" s="13" t="s">
        <v>1</v>
      </c>
      <c r="B1" s="13" t="s">
        <v>2</v>
      </c>
      <c r="C1" s="13" t="s">
        <v>3</v>
      </c>
      <c r="D1" s="52" t="s">
        <v>943</v>
      </c>
      <c r="E1" s="13" t="s">
        <v>5</v>
      </c>
      <c r="F1" s="52" t="s">
        <v>944</v>
      </c>
      <c r="G1" s="13" t="s">
        <v>945</v>
      </c>
      <c r="H1" s="13" t="s">
        <v>946</v>
      </c>
      <c r="I1" s="13" t="s">
        <v>947</v>
      </c>
    </row>
    <row r="2" spans="1:9" x14ac:dyDescent="0.2">
      <c r="A2">
        <v>2004</v>
      </c>
      <c r="B2" t="s">
        <v>101</v>
      </c>
      <c r="C2" t="s">
        <v>102</v>
      </c>
      <c r="D2">
        <v>939.73599999999999</v>
      </c>
      <c r="E2">
        <v>15502.48</v>
      </c>
      <c r="F2">
        <v>5308.0169999999998</v>
      </c>
      <c r="G2">
        <v>1010</v>
      </c>
      <c r="H2" s="14">
        <f>365*DSO[[#This Row],[Receivables - Total]]/DSO[[#This Row],[Revenue - Total]]</f>
        <v>64.619921149461277</v>
      </c>
      <c r="I2" t="str">
        <f>_xlfn.XLOOKUP(DSO[[#This Row],[GIC Industry Groups]],'DSO_GIC GROUP'!$A$2:$A$25,'DSO_GIC GROUP'!$B$2:$B$25,0)</f>
        <v>Energy</v>
      </c>
    </row>
    <row r="3" spans="1:9" x14ac:dyDescent="0.2">
      <c r="A3">
        <v>2005</v>
      </c>
      <c r="B3" t="s">
        <v>101</v>
      </c>
      <c r="C3" t="s">
        <v>102</v>
      </c>
      <c r="D3">
        <v>1444.5450000000001</v>
      </c>
      <c r="E3">
        <v>19271.795999999998</v>
      </c>
      <c r="F3">
        <v>7457.2910000000002</v>
      </c>
      <c r="G3">
        <v>1010</v>
      </c>
      <c r="H3" s="14">
        <f>365*DSO[[#This Row],[Receivables - Total]]/DSO[[#This Row],[Revenue - Total]]</f>
        <v>70.703815232636089</v>
      </c>
      <c r="I3" t="str">
        <f>_xlfn.XLOOKUP(DSO[[#This Row],[GIC Industry Groups]],'DSO_GIC GROUP'!$A$2:$A$25,'DSO_GIC GROUP'!$B$2:$B$25,0)</f>
        <v>Energy</v>
      </c>
    </row>
    <row r="4" spans="1:9" x14ac:dyDescent="0.2">
      <c r="A4">
        <v>2006</v>
      </c>
      <c r="B4" t="s">
        <v>101</v>
      </c>
      <c r="C4" t="s">
        <v>102</v>
      </c>
      <c r="D4">
        <v>1651.664</v>
      </c>
      <c r="E4">
        <v>24308.174999999999</v>
      </c>
      <c r="F4">
        <v>8074.2529999999997</v>
      </c>
      <c r="G4">
        <v>1010</v>
      </c>
      <c r="H4" s="14">
        <f>365*DSO[[#This Row],[Receivables - Total]]/DSO[[#This Row],[Revenue - Total]]</f>
        <v>74.664165217513002</v>
      </c>
      <c r="I4" t="str">
        <f>_xlfn.XLOOKUP(DSO[[#This Row],[GIC Industry Groups]],'DSO_GIC GROUP'!$A$2:$A$25,'DSO_GIC GROUP'!$B$2:$B$25,0)</f>
        <v>Energy</v>
      </c>
    </row>
    <row r="5" spans="1:9" x14ac:dyDescent="0.2">
      <c r="A5">
        <v>2007</v>
      </c>
      <c r="B5" t="s">
        <v>101</v>
      </c>
      <c r="C5" t="s">
        <v>102</v>
      </c>
      <c r="D5">
        <v>1936.9770000000001</v>
      </c>
      <c r="E5">
        <v>28634.651000000002</v>
      </c>
      <c r="F5">
        <v>9961.982</v>
      </c>
      <c r="G5">
        <v>1010</v>
      </c>
      <c r="H5" s="14">
        <f>365*DSO[[#This Row],[Receivables - Total]]/DSO[[#This Row],[Revenue - Total]]</f>
        <v>70.969472239560361</v>
      </c>
      <c r="I5" t="str">
        <f>_xlfn.XLOOKUP(DSO[[#This Row],[GIC Industry Groups]],'DSO_GIC GROUP'!$A$2:$A$25,'DSO_GIC GROUP'!$B$2:$B$25,0)</f>
        <v>Energy</v>
      </c>
    </row>
    <row r="6" spans="1:9" x14ac:dyDescent="0.2">
      <c r="A6">
        <v>2008</v>
      </c>
      <c r="B6" t="s">
        <v>101</v>
      </c>
      <c r="C6" t="s">
        <v>102</v>
      </c>
      <c r="D6">
        <v>1356.979</v>
      </c>
      <c r="E6">
        <v>29186.485000000001</v>
      </c>
      <c r="F6">
        <v>12327.839</v>
      </c>
      <c r="G6">
        <v>1010</v>
      </c>
      <c r="H6" s="14">
        <f>365*DSO[[#This Row],[Receivables - Total]]/DSO[[#This Row],[Revenue - Total]]</f>
        <v>40.177141752094592</v>
      </c>
      <c r="I6" t="str">
        <f>_xlfn.XLOOKUP(DSO[[#This Row],[GIC Industry Groups]],'DSO_GIC GROUP'!$A$2:$A$25,'DSO_GIC GROUP'!$B$2:$B$25,0)</f>
        <v>Energy</v>
      </c>
    </row>
    <row r="7" spans="1:9" x14ac:dyDescent="0.2">
      <c r="A7">
        <v>2009</v>
      </c>
      <c r="B7" t="s">
        <v>101</v>
      </c>
      <c r="C7" t="s">
        <v>102</v>
      </c>
      <c r="D7">
        <v>1545.6990000000001</v>
      </c>
      <c r="E7">
        <v>28185.742999999999</v>
      </c>
      <c r="F7">
        <v>8573.9269999999997</v>
      </c>
      <c r="G7">
        <v>1010</v>
      </c>
      <c r="H7" s="14">
        <f>365*DSO[[#This Row],[Receivables - Total]]/DSO[[#This Row],[Revenue - Total]]</f>
        <v>65.801835611616482</v>
      </c>
      <c r="I7" t="str">
        <f>_xlfn.XLOOKUP(DSO[[#This Row],[GIC Industry Groups]],'DSO_GIC GROUP'!$A$2:$A$25,'DSO_GIC GROUP'!$B$2:$B$25,0)</f>
        <v>Energy</v>
      </c>
    </row>
    <row r="8" spans="1:9" x14ac:dyDescent="0.2">
      <c r="A8">
        <v>2010</v>
      </c>
      <c r="B8" t="s">
        <v>101</v>
      </c>
      <c r="C8" t="s">
        <v>102</v>
      </c>
      <c r="D8">
        <v>2134</v>
      </c>
      <c r="E8">
        <v>43425</v>
      </c>
      <c r="F8">
        <v>12183</v>
      </c>
      <c r="G8">
        <v>1010</v>
      </c>
      <c r="H8" s="14">
        <f>365*DSO[[#This Row],[Receivables - Total]]/DSO[[#This Row],[Revenue - Total]]</f>
        <v>63.934170565542146</v>
      </c>
      <c r="I8" t="str">
        <f>_xlfn.XLOOKUP(DSO[[#This Row],[GIC Industry Groups]],'DSO_GIC GROUP'!$A$2:$A$25,'DSO_GIC GROUP'!$B$2:$B$25,0)</f>
        <v>Energy</v>
      </c>
    </row>
    <row r="9" spans="1:9" x14ac:dyDescent="0.2">
      <c r="A9">
        <v>2011</v>
      </c>
      <c r="B9" t="s">
        <v>101</v>
      </c>
      <c r="C9" t="s">
        <v>102</v>
      </c>
      <c r="D9">
        <v>3079</v>
      </c>
      <c r="E9">
        <v>52051</v>
      </c>
      <c r="F9">
        <v>16810</v>
      </c>
      <c r="G9">
        <v>1010</v>
      </c>
      <c r="H9" s="14">
        <f>365*DSO[[#This Row],[Receivables - Total]]/DSO[[#This Row],[Revenue - Total]]</f>
        <v>66.85514574657941</v>
      </c>
      <c r="I9" t="str">
        <f>_xlfn.XLOOKUP(DSO[[#This Row],[GIC Industry Groups]],'DSO_GIC GROUP'!$A$2:$A$25,'DSO_GIC GROUP'!$B$2:$B$25,0)</f>
        <v>Energy</v>
      </c>
    </row>
    <row r="10" spans="1:9" x14ac:dyDescent="0.2">
      <c r="A10">
        <v>2012</v>
      </c>
      <c r="B10" t="s">
        <v>101</v>
      </c>
      <c r="C10" t="s">
        <v>102</v>
      </c>
      <c r="D10">
        <v>3086</v>
      </c>
      <c r="E10">
        <v>60737</v>
      </c>
      <c r="F10">
        <v>16947</v>
      </c>
      <c r="G10">
        <v>1010</v>
      </c>
      <c r="H10" s="14">
        <f>365*DSO[[#This Row],[Receivables - Total]]/DSO[[#This Row],[Revenue - Total]]</f>
        <v>66.465451112291262</v>
      </c>
      <c r="I10" t="str">
        <f>_xlfn.XLOOKUP(DSO[[#This Row],[GIC Industry Groups]],'DSO_GIC GROUP'!$A$2:$A$25,'DSO_GIC GROUP'!$B$2:$B$25,0)</f>
        <v>Energy</v>
      </c>
    </row>
    <row r="11" spans="1:9" x14ac:dyDescent="0.2">
      <c r="A11">
        <v>2013</v>
      </c>
      <c r="B11" t="s">
        <v>101</v>
      </c>
      <c r="C11" t="s">
        <v>102</v>
      </c>
      <c r="D11">
        <v>2952</v>
      </c>
      <c r="E11">
        <v>61637</v>
      </c>
      <c r="F11">
        <v>16402</v>
      </c>
      <c r="G11">
        <v>1010</v>
      </c>
      <c r="H11" s="14">
        <f>365*DSO[[#This Row],[Receivables - Total]]/DSO[[#This Row],[Revenue - Total]]</f>
        <v>65.691988781855869</v>
      </c>
      <c r="I11" t="str">
        <f>_xlfn.XLOOKUP(DSO[[#This Row],[GIC Industry Groups]],'DSO_GIC GROUP'!$A$2:$A$25,'DSO_GIC GROUP'!$B$2:$B$25,0)</f>
        <v>Energy</v>
      </c>
    </row>
    <row r="12" spans="1:9" x14ac:dyDescent="0.2">
      <c r="A12">
        <v>2014</v>
      </c>
      <c r="B12" t="s">
        <v>101</v>
      </c>
      <c r="C12" t="s">
        <v>102</v>
      </c>
      <c r="D12">
        <v>2024</v>
      </c>
      <c r="E12">
        <v>55952</v>
      </c>
      <c r="F12">
        <v>13749</v>
      </c>
      <c r="G12">
        <v>1010</v>
      </c>
      <c r="H12" s="14">
        <f>365*DSO[[#This Row],[Receivables - Total]]/DSO[[#This Row],[Revenue - Total]]</f>
        <v>53.731907775110919</v>
      </c>
      <c r="I12" t="str">
        <f>_xlfn.XLOOKUP(DSO[[#This Row],[GIC Industry Groups]],'DSO_GIC GROUP'!$A$2:$A$25,'DSO_GIC GROUP'!$B$2:$B$25,0)</f>
        <v>Energy</v>
      </c>
    </row>
    <row r="13" spans="1:9" x14ac:dyDescent="0.2">
      <c r="A13">
        <v>2015</v>
      </c>
      <c r="B13" t="s">
        <v>101</v>
      </c>
      <c r="C13" t="s">
        <v>102</v>
      </c>
      <c r="D13">
        <v>1253</v>
      </c>
      <c r="E13">
        <v>18842</v>
      </c>
      <c r="F13">
        <v>6383</v>
      </c>
      <c r="G13">
        <v>1010</v>
      </c>
      <c r="H13" s="14">
        <f>365*DSO[[#This Row],[Receivables - Total]]/DSO[[#This Row],[Revenue - Total]]</f>
        <v>71.65047783174056</v>
      </c>
      <c r="I13" t="str">
        <f>_xlfn.XLOOKUP(DSO[[#This Row],[GIC Industry Groups]],'DSO_GIC GROUP'!$A$2:$A$25,'DSO_GIC GROUP'!$B$2:$B$25,0)</f>
        <v>Energy</v>
      </c>
    </row>
    <row r="14" spans="1:9" x14ac:dyDescent="0.2">
      <c r="A14">
        <v>2016</v>
      </c>
      <c r="B14" t="s">
        <v>101</v>
      </c>
      <c r="C14" t="s">
        <v>102</v>
      </c>
      <c r="D14">
        <v>1128</v>
      </c>
      <c r="E14">
        <v>22519</v>
      </c>
      <c r="F14">
        <v>5367</v>
      </c>
      <c r="G14">
        <v>1010</v>
      </c>
      <c r="H14" s="14">
        <f>365*DSO[[#This Row],[Receivables - Total]]/DSO[[#This Row],[Revenue - Total]]</f>
        <v>76.713247624371164</v>
      </c>
      <c r="I14" t="str">
        <f>_xlfn.XLOOKUP(DSO[[#This Row],[GIC Industry Groups]],'DSO_GIC GROUP'!$A$2:$A$25,'DSO_GIC GROUP'!$B$2:$B$25,0)</f>
        <v>Energy</v>
      </c>
    </row>
    <row r="15" spans="1:9" x14ac:dyDescent="0.2">
      <c r="A15">
        <v>2017</v>
      </c>
      <c r="B15" t="s">
        <v>101</v>
      </c>
      <c r="C15" t="s">
        <v>102</v>
      </c>
      <c r="D15">
        <v>1345</v>
      </c>
      <c r="E15">
        <v>21922</v>
      </c>
      <c r="F15">
        <v>5752</v>
      </c>
      <c r="G15">
        <v>1010</v>
      </c>
      <c r="H15" s="14">
        <f>365*DSO[[#This Row],[Receivables - Total]]/DSO[[#This Row],[Revenue - Total]]</f>
        <v>85.348574408901257</v>
      </c>
      <c r="I15" t="str">
        <f>_xlfn.XLOOKUP(DSO[[#This Row],[GIC Industry Groups]],'DSO_GIC GROUP'!$A$2:$A$25,'DSO_GIC GROUP'!$B$2:$B$25,0)</f>
        <v>Energy</v>
      </c>
    </row>
    <row r="16" spans="1:9" x14ac:dyDescent="0.2">
      <c r="A16">
        <v>2018</v>
      </c>
      <c r="B16" t="s">
        <v>101</v>
      </c>
      <c r="C16" t="s">
        <v>102</v>
      </c>
      <c r="D16">
        <v>1194</v>
      </c>
      <c r="E16">
        <v>21582</v>
      </c>
      <c r="F16">
        <v>7331</v>
      </c>
      <c r="G16">
        <v>1010</v>
      </c>
      <c r="H16" s="14">
        <f>365*DSO[[#This Row],[Receivables - Total]]/DSO[[#This Row],[Revenue - Total]]</f>
        <v>59.447551493657073</v>
      </c>
      <c r="I16" t="str">
        <f>_xlfn.XLOOKUP(DSO[[#This Row],[GIC Industry Groups]],'DSO_GIC GROUP'!$A$2:$A$25,'DSO_GIC GROUP'!$B$2:$B$25,0)</f>
        <v>Energy</v>
      </c>
    </row>
    <row r="17" spans="1:9" x14ac:dyDescent="0.2">
      <c r="A17">
        <v>2019</v>
      </c>
      <c r="B17" t="s">
        <v>101</v>
      </c>
      <c r="C17" t="s">
        <v>102</v>
      </c>
      <c r="D17">
        <v>1062</v>
      </c>
      <c r="E17">
        <v>18107</v>
      </c>
      <c r="F17">
        <v>6280</v>
      </c>
      <c r="G17">
        <v>1010</v>
      </c>
      <c r="H17" s="14">
        <f>365*DSO[[#This Row],[Receivables - Total]]/DSO[[#This Row],[Revenue - Total]]</f>
        <v>61.724522292993633</v>
      </c>
      <c r="I17" t="str">
        <f>_xlfn.XLOOKUP(DSO[[#This Row],[GIC Industry Groups]],'DSO_GIC GROUP'!$A$2:$A$25,'DSO_GIC GROUP'!$B$2:$B$25,0)</f>
        <v>Energy</v>
      </c>
    </row>
    <row r="18" spans="1:9" x14ac:dyDescent="0.2">
      <c r="A18">
        <v>2004</v>
      </c>
      <c r="B18" t="s">
        <v>189</v>
      </c>
      <c r="C18" t="s">
        <v>190</v>
      </c>
      <c r="D18">
        <v>459.36799999999999</v>
      </c>
      <c r="E18">
        <v>8244.509</v>
      </c>
      <c r="F18">
        <v>2709.268</v>
      </c>
      <c r="G18">
        <v>1010</v>
      </c>
      <c r="H18" s="14">
        <f>365*DSO[[#This Row],[Receivables - Total]]/DSO[[#This Row],[Revenue - Total]]</f>
        <v>61.88731421180924</v>
      </c>
      <c r="I18" t="str">
        <f>_xlfn.XLOOKUP(DSO[[#This Row],[GIC Industry Groups]],'DSO_GIC GROUP'!$A$2:$A$25,'DSO_GIC GROUP'!$B$2:$B$25,0)</f>
        <v>Energy</v>
      </c>
    </row>
    <row r="19" spans="1:9" x14ac:dyDescent="0.2">
      <c r="A19">
        <v>2005</v>
      </c>
      <c r="B19" t="s">
        <v>189</v>
      </c>
      <c r="C19" t="s">
        <v>190</v>
      </c>
      <c r="D19">
        <v>791.19399999999996</v>
      </c>
      <c r="E19">
        <v>16118.462</v>
      </c>
      <c r="F19">
        <v>4665.29</v>
      </c>
      <c r="G19">
        <v>1010</v>
      </c>
      <c r="H19" s="14">
        <f>365*DSO[[#This Row],[Receivables - Total]]/DSO[[#This Row],[Revenue - Total]]</f>
        <v>61.900934347060954</v>
      </c>
      <c r="I19" t="str">
        <f>_xlfn.XLOOKUP(DSO[[#This Row],[GIC Industry Groups]],'DSO_GIC GROUP'!$A$2:$A$25,'DSO_GIC GROUP'!$B$2:$B$25,0)</f>
        <v>Energy</v>
      </c>
    </row>
    <row r="20" spans="1:9" x14ac:dyDescent="0.2">
      <c r="A20">
        <v>2006</v>
      </c>
      <c r="B20" t="s">
        <v>189</v>
      </c>
      <c r="C20" t="s">
        <v>190</v>
      </c>
      <c r="D20">
        <v>844.851</v>
      </c>
      <c r="E20">
        <v>24417.167000000001</v>
      </c>
      <c r="F20">
        <v>7325.5950000000003</v>
      </c>
      <c r="G20">
        <v>1010</v>
      </c>
      <c r="H20" s="14">
        <f>365*DSO[[#This Row],[Receivables - Total]]/DSO[[#This Row],[Revenue - Total]]</f>
        <v>42.094958156982464</v>
      </c>
      <c r="I20" t="str">
        <f>_xlfn.XLOOKUP(DSO[[#This Row],[GIC Industry Groups]],'DSO_GIC GROUP'!$A$2:$A$25,'DSO_GIC GROUP'!$B$2:$B$25,0)</f>
        <v>Energy</v>
      </c>
    </row>
    <row r="21" spans="1:9" x14ac:dyDescent="0.2">
      <c r="A21">
        <v>2007</v>
      </c>
      <c r="B21" t="s">
        <v>189</v>
      </c>
      <c r="C21" t="s">
        <v>190</v>
      </c>
      <c r="D21">
        <v>1074</v>
      </c>
      <c r="E21">
        <v>30734</v>
      </c>
      <c r="F21">
        <v>7800</v>
      </c>
      <c r="G21">
        <v>1010</v>
      </c>
      <c r="H21" s="14">
        <f>365*DSO[[#This Row],[Receivables - Total]]/DSO[[#This Row],[Revenue - Total]]</f>
        <v>50.257692307692309</v>
      </c>
      <c r="I21" t="str">
        <f>_xlfn.XLOOKUP(DSO[[#This Row],[GIC Industry Groups]],'DSO_GIC GROUP'!$A$2:$A$25,'DSO_GIC GROUP'!$B$2:$B$25,0)</f>
        <v>Energy</v>
      </c>
    </row>
    <row r="22" spans="1:9" x14ac:dyDescent="0.2">
      <c r="A22">
        <v>2008</v>
      </c>
      <c r="B22" t="s">
        <v>189</v>
      </c>
      <c r="C22" t="s">
        <v>190</v>
      </c>
      <c r="D22">
        <v>1324</v>
      </c>
      <c r="E22">
        <v>38444</v>
      </c>
      <c r="F22">
        <v>11629</v>
      </c>
      <c r="G22">
        <v>1010</v>
      </c>
      <c r="H22" s="14">
        <f>365*DSO[[#This Row],[Receivables - Total]]/DSO[[#This Row],[Revenue - Total]]</f>
        <v>41.556453693352822</v>
      </c>
      <c r="I22" t="str">
        <f>_xlfn.XLOOKUP(DSO[[#This Row],[GIC Industry Groups]],'DSO_GIC GROUP'!$A$2:$A$25,'DSO_GIC GROUP'!$B$2:$B$25,0)</f>
        <v>Energy</v>
      </c>
    </row>
    <row r="23" spans="1:9" x14ac:dyDescent="0.2">
      <c r="A23">
        <v>2009</v>
      </c>
      <c r="B23" t="s">
        <v>189</v>
      </c>
      <c r="C23" t="s">
        <v>190</v>
      </c>
      <c r="D23">
        <v>1325</v>
      </c>
      <c r="E23">
        <v>29914</v>
      </c>
      <c r="F23">
        <v>7702</v>
      </c>
      <c r="G23">
        <v>1010</v>
      </c>
      <c r="H23" s="14">
        <f>365*DSO[[#This Row],[Receivables - Total]]/DSO[[#This Row],[Revenue - Total]]</f>
        <v>62.792131913788623</v>
      </c>
      <c r="I23" t="str">
        <f>_xlfn.XLOOKUP(DSO[[#This Row],[GIC Industry Groups]],'DSO_GIC GROUP'!$A$2:$A$25,'DSO_GIC GROUP'!$B$2:$B$25,0)</f>
        <v>Energy</v>
      </c>
    </row>
    <row r="24" spans="1:9" x14ac:dyDescent="0.2">
      <c r="A24">
        <v>2010</v>
      </c>
      <c r="B24" t="s">
        <v>189</v>
      </c>
      <c r="C24" t="s">
        <v>190</v>
      </c>
      <c r="D24">
        <v>1974</v>
      </c>
      <c r="E24">
        <v>37179</v>
      </c>
      <c r="F24">
        <v>9366</v>
      </c>
      <c r="G24">
        <v>1010</v>
      </c>
      <c r="H24" s="14">
        <f>365*DSO[[#This Row],[Receivables - Total]]/DSO[[#This Row],[Revenue - Total]]</f>
        <v>76.928251121076229</v>
      </c>
      <c r="I24" t="str">
        <f>_xlfn.XLOOKUP(DSO[[#This Row],[GIC Industry Groups]],'DSO_GIC GROUP'!$A$2:$A$25,'DSO_GIC GROUP'!$B$2:$B$25,0)</f>
        <v>Energy</v>
      </c>
    </row>
    <row r="25" spans="1:9" x14ac:dyDescent="0.2">
      <c r="A25">
        <v>2011</v>
      </c>
      <c r="B25" t="s">
        <v>189</v>
      </c>
      <c r="C25" t="s">
        <v>190</v>
      </c>
      <c r="D25">
        <v>2505</v>
      </c>
      <c r="E25">
        <v>41835</v>
      </c>
      <c r="F25">
        <v>11635</v>
      </c>
      <c r="G25">
        <v>1010</v>
      </c>
      <c r="H25" s="14">
        <f>365*DSO[[#This Row],[Receivables - Total]]/DSO[[#This Row],[Revenue - Total]]</f>
        <v>78.584013751611522</v>
      </c>
      <c r="I25" t="str">
        <f>_xlfn.XLOOKUP(DSO[[#This Row],[GIC Industry Groups]],'DSO_GIC GROUP'!$A$2:$A$25,'DSO_GIC GROUP'!$B$2:$B$25,0)</f>
        <v>Energy</v>
      </c>
    </row>
    <row r="26" spans="1:9" x14ac:dyDescent="0.2">
      <c r="A26">
        <v>2012</v>
      </c>
      <c r="B26" t="s">
        <v>189</v>
      </c>
      <c r="C26" t="s">
        <v>190</v>
      </c>
      <c r="D26">
        <v>2245</v>
      </c>
      <c r="E26">
        <v>41611</v>
      </c>
      <c r="F26">
        <v>12316</v>
      </c>
      <c r="G26">
        <v>1010</v>
      </c>
      <c r="H26" s="14">
        <f>365*DSO[[#This Row],[Receivables - Total]]/DSO[[#This Row],[Revenue - Total]]</f>
        <v>66.533371224423519</v>
      </c>
      <c r="I26" t="str">
        <f>_xlfn.XLOOKUP(DSO[[#This Row],[GIC Industry Groups]],'DSO_GIC GROUP'!$A$2:$A$25,'DSO_GIC GROUP'!$B$2:$B$25,0)</f>
        <v>Energy</v>
      </c>
    </row>
    <row r="27" spans="1:9" x14ac:dyDescent="0.2">
      <c r="A27">
        <v>2013</v>
      </c>
      <c r="B27" t="s">
        <v>189</v>
      </c>
      <c r="C27" t="s">
        <v>190</v>
      </c>
      <c r="D27">
        <v>2222</v>
      </c>
      <c r="E27">
        <v>41782</v>
      </c>
      <c r="F27">
        <v>17506</v>
      </c>
      <c r="G27">
        <v>1010</v>
      </c>
      <c r="H27" s="14">
        <f>365*DSO[[#This Row],[Receivables - Total]]/DSO[[#This Row],[Revenue - Total]]</f>
        <v>46.328687307208959</v>
      </c>
      <c r="I27" t="str">
        <f>_xlfn.XLOOKUP(DSO[[#This Row],[GIC Industry Groups]],'DSO_GIC GROUP'!$A$2:$A$25,'DSO_GIC GROUP'!$B$2:$B$25,0)</f>
        <v>Energy</v>
      </c>
    </row>
    <row r="28" spans="1:9" x14ac:dyDescent="0.2">
      <c r="A28">
        <v>2014</v>
      </c>
      <c r="B28" t="s">
        <v>189</v>
      </c>
      <c r="C28" t="s">
        <v>190</v>
      </c>
      <c r="D28">
        <v>2236</v>
      </c>
      <c r="E28">
        <v>40751</v>
      </c>
      <c r="F28">
        <v>20951</v>
      </c>
      <c r="G28">
        <v>1010</v>
      </c>
      <c r="H28" s="14">
        <f>365*DSO[[#This Row],[Receivables - Total]]/DSO[[#This Row],[Revenue - Total]]</f>
        <v>38.954703832752614</v>
      </c>
      <c r="I28" t="str">
        <f>_xlfn.XLOOKUP(DSO[[#This Row],[GIC Industry Groups]],'DSO_GIC GROUP'!$A$2:$A$25,'DSO_GIC GROUP'!$B$2:$B$25,0)</f>
        <v>Energy</v>
      </c>
    </row>
    <row r="29" spans="1:9" x14ac:dyDescent="0.2">
      <c r="A29">
        <v>2015</v>
      </c>
      <c r="B29" t="s">
        <v>189</v>
      </c>
      <c r="C29" t="s">
        <v>190</v>
      </c>
      <c r="D29">
        <v>1129</v>
      </c>
      <c r="E29">
        <v>17357</v>
      </c>
      <c r="F29">
        <v>12764</v>
      </c>
      <c r="G29">
        <v>1010</v>
      </c>
      <c r="H29" s="14">
        <f>365*DSO[[#This Row],[Receivables - Total]]/DSO[[#This Row],[Revenue - Total]]</f>
        <v>32.284942024443751</v>
      </c>
      <c r="I29" t="str">
        <f>_xlfn.XLOOKUP(DSO[[#This Row],[GIC Industry Groups]],'DSO_GIC GROUP'!$A$2:$A$25,'DSO_GIC GROUP'!$B$2:$B$25,0)</f>
        <v>Energy</v>
      </c>
    </row>
    <row r="30" spans="1:9" x14ac:dyDescent="0.2">
      <c r="A30">
        <v>2016</v>
      </c>
      <c r="B30" t="s">
        <v>189</v>
      </c>
      <c r="C30" t="s">
        <v>190</v>
      </c>
      <c r="D30">
        <v>1057</v>
      </c>
      <c r="E30">
        <v>13028</v>
      </c>
      <c r="F30">
        <v>7872</v>
      </c>
      <c r="G30">
        <v>1010</v>
      </c>
      <c r="H30" s="14">
        <f>365*DSO[[#This Row],[Receivables - Total]]/DSO[[#This Row],[Revenue - Total]]</f>
        <v>49.009781504065039</v>
      </c>
      <c r="I30" t="str">
        <f>_xlfn.XLOOKUP(DSO[[#This Row],[GIC Industry Groups]],'DSO_GIC GROUP'!$A$2:$A$25,'DSO_GIC GROUP'!$B$2:$B$25,0)</f>
        <v>Energy</v>
      </c>
    </row>
    <row r="31" spans="1:9" x14ac:dyDescent="0.2">
      <c r="A31">
        <v>2017</v>
      </c>
      <c r="B31" t="s">
        <v>189</v>
      </c>
      <c r="C31" t="s">
        <v>190</v>
      </c>
      <c r="D31">
        <v>1322</v>
      </c>
      <c r="E31">
        <v>12425</v>
      </c>
      <c r="F31">
        <v>9496</v>
      </c>
      <c r="G31">
        <v>1010</v>
      </c>
      <c r="H31" s="14">
        <f>365*DSO[[#This Row],[Receivables - Total]]/DSO[[#This Row],[Revenue - Total]]</f>
        <v>50.81402695871946</v>
      </c>
      <c r="I31" t="str">
        <f>_xlfn.XLOOKUP(DSO[[#This Row],[GIC Industry Groups]],'DSO_GIC GROUP'!$A$2:$A$25,'DSO_GIC GROUP'!$B$2:$B$25,0)</f>
        <v>Energy</v>
      </c>
    </row>
    <row r="32" spans="1:9" x14ac:dyDescent="0.2">
      <c r="A32">
        <v>2018</v>
      </c>
      <c r="B32" t="s">
        <v>189</v>
      </c>
      <c r="C32" t="s">
        <v>190</v>
      </c>
      <c r="D32">
        <v>1247</v>
      </c>
      <c r="E32">
        <v>10947</v>
      </c>
      <c r="F32">
        <v>10231</v>
      </c>
      <c r="G32">
        <v>1010</v>
      </c>
      <c r="H32" s="14">
        <f>365*DSO[[#This Row],[Receivables - Total]]/DSO[[#This Row],[Revenue - Total]]</f>
        <v>44.4878311015541</v>
      </c>
      <c r="I32" t="str">
        <f>_xlfn.XLOOKUP(DSO[[#This Row],[GIC Industry Groups]],'DSO_GIC GROUP'!$A$2:$A$25,'DSO_GIC GROUP'!$B$2:$B$25,0)</f>
        <v>Energy</v>
      </c>
    </row>
    <row r="33" spans="1:9" x14ac:dyDescent="0.2">
      <c r="A33">
        <v>2004</v>
      </c>
      <c r="B33" t="s">
        <v>221</v>
      </c>
      <c r="C33" t="s">
        <v>222</v>
      </c>
      <c r="D33">
        <v>125.754</v>
      </c>
      <c r="E33">
        <v>1210.9559999999999</v>
      </c>
      <c r="F33">
        <v>530.40800000000002</v>
      </c>
      <c r="G33">
        <v>1010</v>
      </c>
      <c r="H33" s="14">
        <f>365*DSO[[#This Row],[Receivables - Total]]/DSO[[#This Row],[Revenue - Total]]</f>
        <v>86.537552223948353</v>
      </c>
      <c r="I33" t="str">
        <f>_xlfn.XLOOKUP(DSO[[#This Row],[GIC Industry Groups]],'DSO_GIC GROUP'!$A$2:$A$25,'DSO_GIC GROUP'!$B$2:$B$25,0)</f>
        <v>Energy</v>
      </c>
    </row>
    <row r="34" spans="1:9" x14ac:dyDescent="0.2">
      <c r="A34">
        <v>2005</v>
      </c>
      <c r="B34" t="s">
        <v>221</v>
      </c>
      <c r="C34" t="s">
        <v>222</v>
      </c>
      <c r="D34">
        <v>168.24799999999999</v>
      </c>
      <c r="E34">
        <v>1495.37</v>
      </c>
      <c r="F34">
        <v>682.79700000000003</v>
      </c>
      <c r="G34">
        <v>1010</v>
      </c>
      <c r="H34" s="14">
        <f>365*DSO[[#This Row],[Receivables - Total]]/DSO[[#This Row],[Revenue - Total]]</f>
        <v>89.939645311856964</v>
      </c>
      <c r="I34" t="str">
        <f>_xlfn.XLOOKUP(DSO[[#This Row],[GIC Industry Groups]],'DSO_GIC GROUP'!$A$2:$A$25,'DSO_GIC GROUP'!$B$2:$B$25,0)</f>
        <v>Energy</v>
      </c>
    </row>
    <row r="35" spans="1:9" x14ac:dyDescent="0.2">
      <c r="A35">
        <v>2006</v>
      </c>
      <c r="B35" t="s">
        <v>221</v>
      </c>
      <c r="C35" t="s">
        <v>222</v>
      </c>
      <c r="D35">
        <v>141.05799999999999</v>
      </c>
      <c r="E35">
        <v>1834.491</v>
      </c>
      <c r="F35">
        <v>761.98800000000006</v>
      </c>
      <c r="G35">
        <v>1010</v>
      </c>
      <c r="H35" s="14">
        <f>365*DSO[[#This Row],[Receivables - Total]]/DSO[[#This Row],[Revenue - Total]]</f>
        <v>67.568216297369503</v>
      </c>
      <c r="I35" t="str">
        <f>_xlfn.XLOOKUP(DSO[[#This Row],[GIC Industry Groups]],'DSO_GIC GROUP'!$A$2:$A$25,'DSO_GIC GROUP'!$B$2:$B$25,0)</f>
        <v>Energy</v>
      </c>
    </row>
    <row r="36" spans="1:9" x14ac:dyDescent="0.2">
      <c r="A36">
        <v>2007</v>
      </c>
      <c r="B36" t="s">
        <v>221</v>
      </c>
      <c r="C36" t="s">
        <v>222</v>
      </c>
      <c r="D36">
        <v>113.13800000000001</v>
      </c>
      <c r="E36">
        <v>2208.5940000000001</v>
      </c>
      <c r="F36">
        <v>732.17</v>
      </c>
      <c r="G36">
        <v>1010</v>
      </c>
      <c r="H36" s="14">
        <f>365*DSO[[#This Row],[Receivables - Total]]/DSO[[#This Row],[Revenue - Total]]</f>
        <v>56.401341218569463</v>
      </c>
      <c r="I36" t="str">
        <f>_xlfn.XLOOKUP(DSO[[#This Row],[GIC Industry Groups]],'DSO_GIC GROUP'!$A$2:$A$25,'DSO_GIC GROUP'!$B$2:$B$25,0)</f>
        <v>Energy</v>
      </c>
    </row>
    <row r="37" spans="1:9" x14ac:dyDescent="0.2">
      <c r="A37">
        <v>2008</v>
      </c>
      <c r="B37" t="s">
        <v>221</v>
      </c>
      <c r="C37" t="s">
        <v>222</v>
      </c>
      <c r="D37">
        <v>109.613</v>
      </c>
      <c r="E37">
        <v>3701.6640000000002</v>
      </c>
      <c r="F37">
        <v>945.79100000000005</v>
      </c>
      <c r="G37">
        <v>1010</v>
      </c>
      <c r="H37" s="14">
        <f>365*DSO[[#This Row],[Receivables - Total]]/DSO[[#This Row],[Revenue - Total]]</f>
        <v>42.301888049262466</v>
      </c>
      <c r="I37" t="str">
        <f>_xlfn.XLOOKUP(DSO[[#This Row],[GIC Industry Groups]],'DSO_GIC GROUP'!$A$2:$A$25,'DSO_GIC GROUP'!$B$2:$B$25,0)</f>
        <v>Energy</v>
      </c>
    </row>
    <row r="38" spans="1:9" x14ac:dyDescent="0.2">
      <c r="A38">
        <v>2009</v>
      </c>
      <c r="B38" t="s">
        <v>221</v>
      </c>
      <c r="C38" t="s">
        <v>222</v>
      </c>
      <c r="D38">
        <v>89.271000000000001</v>
      </c>
      <c r="E38">
        <v>3683.4009999999998</v>
      </c>
      <c r="F38">
        <v>879.27599999999995</v>
      </c>
      <c r="G38">
        <v>1010</v>
      </c>
      <c r="H38" s="14">
        <f>365*DSO[[#This Row],[Receivables - Total]]/DSO[[#This Row],[Revenue - Total]]</f>
        <v>37.057664487601166</v>
      </c>
      <c r="I38" t="str">
        <f>_xlfn.XLOOKUP(DSO[[#This Row],[GIC Industry Groups]],'DSO_GIC GROUP'!$A$2:$A$25,'DSO_GIC GROUP'!$B$2:$B$25,0)</f>
        <v>Energy</v>
      </c>
    </row>
    <row r="39" spans="1:9" x14ac:dyDescent="0.2">
      <c r="A39">
        <v>2010</v>
      </c>
      <c r="B39" t="s">
        <v>221</v>
      </c>
      <c r="C39" t="s">
        <v>222</v>
      </c>
      <c r="D39">
        <v>94.488</v>
      </c>
      <c r="E39">
        <v>4005.0309999999999</v>
      </c>
      <c r="F39">
        <v>844.03499999999997</v>
      </c>
      <c r="G39">
        <v>1010</v>
      </c>
      <c r="H39" s="14">
        <f>365*DSO[[#This Row],[Receivables - Total]]/DSO[[#This Row],[Revenue - Total]]</f>
        <v>40.861006948763979</v>
      </c>
      <c r="I39" t="str">
        <f>_xlfn.XLOOKUP(DSO[[#This Row],[GIC Industry Groups]],'DSO_GIC GROUP'!$A$2:$A$25,'DSO_GIC GROUP'!$B$2:$B$25,0)</f>
        <v>Energy</v>
      </c>
    </row>
    <row r="40" spans="1:9" x14ac:dyDescent="0.2">
      <c r="A40">
        <v>2011</v>
      </c>
      <c r="B40" t="s">
        <v>221</v>
      </c>
      <c r="C40" t="s">
        <v>222</v>
      </c>
      <c r="D40">
        <v>115.76900000000001</v>
      </c>
      <c r="E40">
        <v>4331.4930000000004</v>
      </c>
      <c r="F40">
        <v>979.86400000000003</v>
      </c>
      <c r="G40">
        <v>1010</v>
      </c>
      <c r="H40" s="14">
        <f>365*DSO[[#This Row],[Receivables - Total]]/DSO[[#This Row],[Revenue - Total]]</f>
        <v>43.124030477698952</v>
      </c>
      <c r="I40" t="str">
        <f>_xlfn.XLOOKUP(DSO[[#This Row],[GIC Industry Groups]],'DSO_GIC GROUP'!$A$2:$A$25,'DSO_GIC GROUP'!$B$2:$B$25,0)</f>
        <v>Energy</v>
      </c>
    </row>
    <row r="41" spans="1:9" x14ac:dyDescent="0.2">
      <c r="A41">
        <v>2012</v>
      </c>
      <c r="B41" t="s">
        <v>221</v>
      </c>
      <c r="C41" t="s">
        <v>222</v>
      </c>
      <c r="D41">
        <v>172.41900000000001</v>
      </c>
      <c r="E41">
        <v>4616.3130000000001</v>
      </c>
      <c r="F41">
        <v>1204.546</v>
      </c>
      <c r="G41">
        <v>1010</v>
      </c>
      <c r="H41" s="14">
        <f>365*DSO[[#This Row],[Receivables - Total]]/DSO[[#This Row],[Revenue - Total]]</f>
        <v>52.246186530028744</v>
      </c>
      <c r="I41" t="str">
        <f>_xlfn.XLOOKUP(DSO[[#This Row],[GIC Industry Groups]],'DSO_GIC GROUP'!$A$2:$A$25,'DSO_GIC GROUP'!$B$2:$B$25,0)</f>
        <v>Energy</v>
      </c>
    </row>
    <row r="42" spans="1:9" x14ac:dyDescent="0.2">
      <c r="A42">
        <v>2013</v>
      </c>
      <c r="B42" t="s">
        <v>221</v>
      </c>
      <c r="C42" t="s">
        <v>222</v>
      </c>
      <c r="D42">
        <v>222.476</v>
      </c>
      <c r="E42">
        <v>4981.08</v>
      </c>
      <c r="F42">
        <v>1746.278</v>
      </c>
      <c r="G42">
        <v>1010</v>
      </c>
      <c r="H42" s="14">
        <f>365*DSO[[#This Row],[Receivables - Total]]/DSO[[#This Row],[Revenue - Total]]</f>
        <v>46.501038208120356</v>
      </c>
      <c r="I42" t="str">
        <f>_xlfn.XLOOKUP(DSO[[#This Row],[GIC Industry Groups]],'DSO_GIC GROUP'!$A$2:$A$25,'DSO_GIC GROUP'!$B$2:$B$25,0)</f>
        <v>Energy</v>
      </c>
    </row>
    <row r="43" spans="1:9" x14ac:dyDescent="0.2">
      <c r="A43">
        <v>2014</v>
      </c>
      <c r="B43" t="s">
        <v>221</v>
      </c>
      <c r="C43" t="s">
        <v>222</v>
      </c>
      <c r="D43">
        <v>239.00899999999999</v>
      </c>
      <c r="E43">
        <v>5437.7160000000003</v>
      </c>
      <c r="F43">
        <v>2173.011</v>
      </c>
      <c r="G43">
        <v>1010</v>
      </c>
      <c r="H43" s="14">
        <f>365*DSO[[#This Row],[Receivables - Total]]/DSO[[#This Row],[Revenue - Total]]</f>
        <v>40.146269393021939</v>
      </c>
      <c r="I43" t="str">
        <f>_xlfn.XLOOKUP(DSO[[#This Row],[GIC Industry Groups]],'DSO_GIC GROUP'!$A$2:$A$25,'DSO_GIC GROUP'!$B$2:$B$25,0)</f>
        <v>Energy</v>
      </c>
    </row>
    <row r="44" spans="1:9" x14ac:dyDescent="0.2">
      <c r="A44">
        <v>2015</v>
      </c>
      <c r="B44" t="s">
        <v>221</v>
      </c>
      <c r="C44" t="s">
        <v>222</v>
      </c>
      <c r="D44">
        <v>124.55200000000001</v>
      </c>
      <c r="E44">
        <v>5261.8990000000003</v>
      </c>
      <c r="F44">
        <v>1357.15</v>
      </c>
      <c r="G44">
        <v>1010</v>
      </c>
      <c r="H44" s="14">
        <f>365*DSO[[#This Row],[Receivables - Total]]/DSO[[#This Row],[Revenue - Total]]</f>
        <v>33.497756327598275</v>
      </c>
      <c r="I44" t="str">
        <f>_xlfn.XLOOKUP(DSO[[#This Row],[GIC Industry Groups]],'DSO_GIC GROUP'!$A$2:$A$25,'DSO_GIC GROUP'!$B$2:$B$25,0)</f>
        <v>Energy</v>
      </c>
    </row>
    <row r="45" spans="1:9" x14ac:dyDescent="0.2">
      <c r="A45">
        <v>2016</v>
      </c>
      <c r="B45" t="s">
        <v>221</v>
      </c>
      <c r="C45" t="s">
        <v>222</v>
      </c>
      <c r="D45">
        <v>201.34299999999999</v>
      </c>
      <c r="E45">
        <v>5122.5690000000004</v>
      </c>
      <c r="F45">
        <v>1155.6769999999999</v>
      </c>
      <c r="G45">
        <v>1010</v>
      </c>
      <c r="H45" s="14">
        <f>365*DSO[[#This Row],[Receivables - Total]]/DSO[[#This Row],[Revenue - Total]]</f>
        <v>63.590601007028781</v>
      </c>
      <c r="I45" t="str">
        <f>_xlfn.XLOOKUP(DSO[[#This Row],[GIC Industry Groups]],'DSO_GIC GROUP'!$A$2:$A$25,'DSO_GIC GROUP'!$B$2:$B$25,0)</f>
        <v>Energy</v>
      </c>
    </row>
    <row r="46" spans="1:9" x14ac:dyDescent="0.2">
      <c r="A46">
        <v>2017</v>
      </c>
      <c r="B46" t="s">
        <v>221</v>
      </c>
      <c r="C46" t="s">
        <v>222</v>
      </c>
      <c r="D46">
        <v>272.67</v>
      </c>
      <c r="E46">
        <v>4727.3440000000001</v>
      </c>
      <c r="F46">
        <v>1764.2190000000001</v>
      </c>
      <c r="G46">
        <v>1010</v>
      </c>
      <c r="H46" s="14">
        <f>365*DSO[[#This Row],[Receivables - Total]]/DSO[[#This Row],[Revenue - Total]]</f>
        <v>56.412809294084241</v>
      </c>
      <c r="I46" t="str">
        <f>_xlfn.XLOOKUP(DSO[[#This Row],[GIC Industry Groups]],'DSO_GIC GROUP'!$A$2:$A$25,'DSO_GIC GROUP'!$B$2:$B$25,0)</f>
        <v>Energy</v>
      </c>
    </row>
    <row r="47" spans="1:9" x14ac:dyDescent="0.2">
      <c r="A47">
        <v>2018</v>
      </c>
      <c r="B47" t="s">
        <v>221</v>
      </c>
      <c r="C47" t="s">
        <v>222</v>
      </c>
      <c r="D47">
        <v>471.654</v>
      </c>
      <c r="E47">
        <v>4198.8289999999997</v>
      </c>
      <c r="F47">
        <v>2188.1480000000001</v>
      </c>
      <c r="G47">
        <v>1010</v>
      </c>
      <c r="H47" s="14">
        <f>365*DSO[[#This Row],[Receivables - Total]]/DSO[[#This Row],[Revenue - Total]]</f>
        <v>78.675532916420636</v>
      </c>
      <c r="I47" t="str">
        <f>_xlfn.XLOOKUP(DSO[[#This Row],[GIC Industry Groups]],'DSO_GIC GROUP'!$A$2:$A$25,'DSO_GIC GROUP'!$B$2:$B$25,0)</f>
        <v>Energy</v>
      </c>
    </row>
    <row r="48" spans="1:9" x14ac:dyDescent="0.2">
      <c r="A48">
        <v>2019</v>
      </c>
      <c r="B48" t="s">
        <v>221</v>
      </c>
      <c r="C48" t="s">
        <v>222</v>
      </c>
      <c r="D48">
        <v>338.81799999999998</v>
      </c>
      <c r="E48">
        <v>4487.2449999999999</v>
      </c>
      <c r="F48">
        <v>2066.277</v>
      </c>
      <c r="G48">
        <v>1010</v>
      </c>
      <c r="H48" s="14">
        <f>365*DSO[[#This Row],[Receivables - Total]]/DSO[[#This Row],[Revenue - Total]]</f>
        <v>59.850915438733523</v>
      </c>
      <c r="I48" t="str">
        <f>_xlfn.XLOOKUP(DSO[[#This Row],[GIC Industry Groups]],'DSO_GIC GROUP'!$A$2:$A$25,'DSO_GIC GROUP'!$B$2:$B$25,0)</f>
        <v>Energy</v>
      </c>
    </row>
    <row r="49" spans="1:9" x14ac:dyDescent="0.2">
      <c r="A49">
        <v>2004</v>
      </c>
      <c r="B49" t="s">
        <v>225</v>
      </c>
      <c r="C49" t="s">
        <v>226</v>
      </c>
      <c r="D49">
        <v>8788</v>
      </c>
      <c r="E49">
        <v>92861</v>
      </c>
      <c r="F49">
        <v>118719</v>
      </c>
      <c r="G49">
        <v>1010</v>
      </c>
      <c r="H49" s="14">
        <f>365*DSO[[#This Row],[Receivables - Total]]/DSO[[#This Row],[Revenue - Total]]</f>
        <v>27.018590116156638</v>
      </c>
      <c r="I49" t="str">
        <f>_xlfn.XLOOKUP(DSO[[#This Row],[GIC Industry Groups]],'DSO_GIC GROUP'!$A$2:$A$25,'DSO_GIC GROUP'!$B$2:$B$25,0)</f>
        <v>Energy</v>
      </c>
    </row>
    <row r="50" spans="1:9" x14ac:dyDescent="0.2">
      <c r="A50">
        <v>2005</v>
      </c>
      <c r="B50" t="s">
        <v>225</v>
      </c>
      <c r="C50" t="s">
        <v>226</v>
      </c>
      <c r="D50">
        <v>11940</v>
      </c>
      <c r="E50">
        <v>106999</v>
      </c>
      <c r="F50">
        <v>162405</v>
      </c>
      <c r="G50">
        <v>1010</v>
      </c>
      <c r="H50" s="14">
        <f>365*DSO[[#This Row],[Receivables - Total]]/DSO[[#This Row],[Revenue - Total]]</f>
        <v>26.834764939503096</v>
      </c>
      <c r="I50" t="str">
        <f>_xlfn.XLOOKUP(DSO[[#This Row],[GIC Industry Groups]],'DSO_GIC GROUP'!$A$2:$A$25,'DSO_GIC GROUP'!$B$2:$B$25,0)</f>
        <v>Energy</v>
      </c>
    </row>
    <row r="51" spans="1:9" x14ac:dyDescent="0.2">
      <c r="A51">
        <v>2006</v>
      </c>
      <c r="B51" t="s">
        <v>225</v>
      </c>
      <c r="C51" t="s">
        <v>226</v>
      </c>
      <c r="D51">
        <v>14106</v>
      </c>
      <c r="E51">
        <v>164781</v>
      </c>
      <c r="F51">
        <v>167578</v>
      </c>
      <c r="G51">
        <v>1010</v>
      </c>
      <c r="H51" s="14">
        <f>365*DSO[[#This Row],[Receivables - Total]]/DSO[[#This Row],[Revenue - Total]]</f>
        <v>30.724140400291208</v>
      </c>
      <c r="I51" t="str">
        <f>_xlfn.XLOOKUP(DSO[[#This Row],[GIC Industry Groups]],'DSO_GIC GROUP'!$A$2:$A$25,'DSO_GIC GROUP'!$B$2:$B$25,0)</f>
        <v>Energy</v>
      </c>
    </row>
    <row r="52" spans="1:9" x14ac:dyDescent="0.2">
      <c r="A52">
        <v>2007</v>
      </c>
      <c r="B52" t="s">
        <v>225</v>
      </c>
      <c r="C52" t="s">
        <v>226</v>
      </c>
      <c r="D52">
        <v>16354</v>
      </c>
      <c r="E52">
        <v>177757</v>
      </c>
      <c r="F52">
        <v>171500</v>
      </c>
      <c r="G52">
        <v>1010</v>
      </c>
      <c r="H52" s="14">
        <f>365*DSO[[#This Row],[Receivables - Total]]/DSO[[#This Row],[Revenue - Total]]</f>
        <v>34.805889212827985</v>
      </c>
      <c r="I52" t="str">
        <f>_xlfn.XLOOKUP(DSO[[#This Row],[GIC Industry Groups]],'DSO_GIC GROUP'!$A$2:$A$25,'DSO_GIC GROUP'!$B$2:$B$25,0)</f>
        <v>Energy</v>
      </c>
    </row>
    <row r="53" spans="1:9" x14ac:dyDescent="0.2">
      <c r="A53">
        <v>2008</v>
      </c>
      <c r="B53" t="s">
        <v>225</v>
      </c>
      <c r="C53" t="s">
        <v>226</v>
      </c>
      <c r="D53">
        <v>11995</v>
      </c>
      <c r="E53">
        <v>142865</v>
      </c>
      <c r="F53">
        <v>225424</v>
      </c>
      <c r="G53">
        <v>1010</v>
      </c>
      <c r="H53" s="14">
        <f>365*DSO[[#This Row],[Receivables - Total]]/DSO[[#This Row],[Revenue - Total]]</f>
        <v>19.421955958549223</v>
      </c>
      <c r="I53" t="str">
        <f>_xlfn.XLOOKUP(DSO[[#This Row],[GIC Industry Groups]],'DSO_GIC GROUP'!$A$2:$A$25,'DSO_GIC GROUP'!$B$2:$B$25,0)</f>
        <v>Energy</v>
      </c>
    </row>
    <row r="54" spans="1:9" x14ac:dyDescent="0.2">
      <c r="A54">
        <v>2009</v>
      </c>
      <c r="B54" t="s">
        <v>225</v>
      </c>
      <c r="C54" t="s">
        <v>226</v>
      </c>
      <c r="D54">
        <v>13215</v>
      </c>
      <c r="E54">
        <v>152588</v>
      </c>
      <c r="F54">
        <v>136016</v>
      </c>
      <c r="G54">
        <v>1010</v>
      </c>
      <c r="H54" s="14">
        <f>365*DSO[[#This Row],[Receivables - Total]]/DSO[[#This Row],[Revenue - Total]]</f>
        <v>35.462555875779323</v>
      </c>
      <c r="I54" t="str">
        <f>_xlfn.XLOOKUP(DSO[[#This Row],[GIC Industry Groups]],'DSO_GIC GROUP'!$A$2:$A$25,'DSO_GIC GROUP'!$B$2:$B$25,0)</f>
        <v>Energy</v>
      </c>
    </row>
    <row r="55" spans="1:9" x14ac:dyDescent="0.2">
      <c r="A55">
        <v>2010</v>
      </c>
      <c r="B55" t="s">
        <v>225</v>
      </c>
      <c r="C55" t="s">
        <v>226</v>
      </c>
      <c r="D55">
        <v>15812</v>
      </c>
      <c r="E55">
        <v>156314</v>
      </c>
      <c r="F55">
        <v>175752</v>
      </c>
      <c r="G55">
        <v>1010</v>
      </c>
      <c r="H55" s="14">
        <f>365*DSO[[#This Row],[Receivables - Total]]/DSO[[#This Row],[Revenue - Total]]</f>
        <v>32.838203832673315</v>
      </c>
      <c r="I55" t="str">
        <f>_xlfn.XLOOKUP(DSO[[#This Row],[GIC Industry Groups]],'DSO_GIC GROUP'!$A$2:$A$25,'DSO_GIC GROUP'!$B$2:$B$25,0)</f>
        <v>Energy</v>
      </c>
    </row>
    <row r="56" spans="1:9" x14ac:dyDescent="0.2">
      <c r="A56">
        <v>2011</v>
      </c>
      <c r="B56" t="s">
        <v>225</v>
      </c>
      <c r="C56" t="s">
        <v>226</v>
      </c>
      <c r="D56">
        <v>16526</v>
      </c>
      <c r="E56">
        <v>153230</v>
      </c>
      <c r="F56">
        <v>230859</v>
      </c>
      <c r="G56">
        <v>1010</v>
      </c>
      <c r="H56" s="14">
        <f>365*DSO[[#This Row],[Receivables - Total]]/DSO[[#This Row],[Revenue - Total]]</f>
        <v>26.128459362641266</v>
      </c>
      <c r="I56" t="str">
        <f>_xlfn.XLOOKUP(DSO[[#This Row],[GIC Industry Groups]],'DSO_GIC GROUP'!$A$2:$A$25,'DSO_GIC GROUP'!$B$2:$B$25,0)</f>
        <v>Energy</v>
      </c>
    </row>
    <row r="57" spans="1:9" x14ac:dyDescent="0.2">
      <c r="A57">
        <v>2012</v>
      </c>
      <c r="B57" t="s">
        <v>225</v>
      </c>
      <c r="C57" t="s">
        <v>226</v>
      </c>
      <c r="D57">
        <v>9182</v>
      </c>
      <c r="E57">
        <v>117144</v>
      </c>
      <c r="F57">
        <v>57967</v>
      </c>
      <c r="G57">
        <v>1010</v>
      </c>
      <c r="H57" s="14">
        <f>365*DSO[[#This Row],[Receivables - Total]]/DSO[[#This Row],[Revenue - Total]]</f>
        <v>57.81617126986044</v>
      </c>
      <c r="I57" t="str">
        <f>_xlfn.XLOOKUP(DSO[[#This Row],[GIC Industry Groups]],'DSO_GIC GROUP'!$A$2:$A$25,'DSO_GIC GROUP'!$B$2:$B$25,0)</f>
        <v>Energy</v>
      </c>
    </row>
    <row r="58" spans="1:9" x14ac:dyDescent="0.2">
      <c r="A58">
        <v>2013</v>
      </c>
      <c r="B58" t="s">
        <v>225</v>
      </c>
      <c r="C58" t="s">
        <v>226</v>
      </c>
      <c r="D58">
        <v>8487</v>
      </c>
      <c r="E58">
        <v>118057</v>
      </c>
      <c r="F58">
        <v>54413</v>
      </c>
      <c r="G58">
        <v>1010</v>
      </c>
      <c r="H58" s="14">
        <f>365*DSO[[#This Row],[Receivables - Total]]/DSO[[#This Row],[Revenue - Total]]</f>
        <v>56.930421039089921</v>
      </c>
      <c r="I58" t="str">
        <f>_xlfn.XLOOKUP(DSO[[#This Row],[GIC Industry Groups]],'DSO_GIC GROUP'!$A$2:$A$25,'DSO_GIC GROUP'!$B$2:$B$25,0)</f>
        <v>Energy</v>
      </c>
    </row>
    <row r="59" spans="1:9" x14ac:dyDescent="0.2">
      <c r="A59">
        <v>2014</v>
      </c>
      <c r="B59" t="s">
        <v>225</v>
      </c>
      <c r="C59" t="s">
        <v>226</v>
      </c>
      <c r="D59">
        <v>6807</v>
      </c>
      <c r="E59">
        <v>116539</v>
      </c>
      <c r="F59">
        <v>52524</v>
      </c>
      <c r="G59">
        <v>1010</v>
      </c>
      <c r="H59" s="14">
        <f>365*DSO[[#This Row],[Receivables - Total]]/DSO[[#This Row],[Revenue - Total]]</f>
        <v>47.303232807859267</v>
      </c>
      <c r="I59" t="str">
        <f>_xlfn.XLOOKUP(DSO[[#This Row],[GIC Industry Groups]],'DSO_GIC GROUP'!$A$2:$A$25,'DSO_GIC GROUP'!$B$2:$B$25,0)</f>
        <v>Energy</v>
      </c>
    </row>
    <row r="60" spans="1:9" x14ac:dyDescent="0.2">
      <c r="A60">
        <v>2015</v>
      </c>
      <c r="B60" t="s">
        <v>225</v>
      </c>
      <c r="C60" t="s">
        <v>226</v>
      </c>
      <c r="D60">
        <v>4514</v>
      </c>
      <c r="E60">
        <v>97484</v>
      </c>
      <c r="F60">
        <v>29564</v>
      </c>
      <c r="G60">
        <v>1010</v>
      </c>
      <c r="H60" s="14">
        <f>365*DSO[[#This Row],[Receivables - Total]]/DSO[[#This Row],[Revenue - Total]]</f>
        <v>55.730280070355839</v>
      </c>
      <c r="I60" t="str">
        <f>_xlfn.XLOOKUP(DSO[[#This Row],[GIC Industry Groups]],'DSO_GIC GROUP'!$A$2:$A$25,'DSO_GIC GROUP'!$B$2:$B$25,0)</f>
        <v>Energy</v>
      </c>
    </row>
    <row r="61" spans="1:9" x14ac:dyDescent="0.2">
      <c r="A61">
        <v>2016</v>
      </c>
      <c r="B61" t="s">
        <v>225</v>
      </c>
      <c r="C61" t="s">
        <v>226</v>
      </c>
      <c r="D61">
        <v>3414</v>
      </c>
      <c r="E61">
        <v>89772</v>
      </c>
      <c r="F61">
        <v>23693</v>
      </c>
      <c r="G61">
        <v>1010</v>
      </c>
      <c r="H61" s="14">
        <f>365*DSO[[#This Row],[Receivables - Total]]/DSO[[#This Row],[Revenue - Total]]</f>
        <v>52.594015109948089</v>
      </c>
      <c r="I61" t="str">
        <f>_xlfn.XLOOKUP(DSO[[#This Row],[GIC Industry Groups]],'DSO_GIC GROUP'!$A$2:$A$25,'DSO_GIC GROUP'!$B$2:$B$25,0)</f>
        <v>Energy</v>
      </c>
    </row>
    <row r="62" spans="1:9" x14ac:dyDescent="0.2">
      <c r="A62">
        <v>2017</v>
      </c>
      <c r="B62" t="s">
        <v>225</v>
      </c>
      <c r="C62" t="s">
        <v>226</v>
      </c>
      <c r="D62">
        <v>4320</v>
      </c>
      <c r="E62">
        <v>73362</v>
      </c>
      <c r="F62">
        <v>29106</v>
      </c>
      <c r="G62">
        <v>1010</v>
      </c>
      <c r="H62" s="14">
        <f>365*DSO[[#This Row],[Receivables - Total]]/DSO[[#This Row],[Revenue - Total]]</f>
        <v>54.17439703153989</v>
      </c>
      <c r="I62" t="str">
        <f>_xlfn.XLOOKUP(DSO[[#This Row],[GIC Industry Groups]],'DSO_GIC GROUP'!$A$2:$A$25,'DSO_GIC GROUP'!$B$2:$B$25,0)</f>
        <v>Energy</v>
      </c>
    </row>
    <row r="63" spans="1:9" x14ac:dyDescent="0.2">
      <c r="A63">
        <v>2018</v>
      </c>
      <c r="B63" t="s">
        <v>225</v>
      </c>
      <c r="C63" t="s">
        <v>226</v>
      </c>
      <c r="D63">
        <v>4067</v>
      </c>
      <c r="E63">
        <v>69980</v>
      </c>
      <c r="F63">
        <v>36417</v>
      </c>
      <c r="G63">
        <v>1010</v>
      </c>
      <c r="H63" s="14">
        <f>365*DSO[[#This Row],[Receivables - Total]]/DSO[[#This Row],[Revenue - Total]]</f>
        <v>40.762693247659058</v>
      </c>
      <c r="I63" t="str">
        <f>_xlfn.XLOOKUP(DSO[[#This Row],[GIC Industry Groups]],'DSO_GIC GROUP'!$A$2:$A$25,'DSO_GIC GROUP'!$B$2:$B$25,0)</f>
        <v>Energy</v>
      </c>
    </row>
    <row r="64" spans="1:9" x14ac:dyDescent="0.2">
      <c r="A64">
        <v>2019</v>
      </c>
      <c r="B64" t="s">
        <v>225</v>
      </c>
      <c r="C64" t="s">
        <v>226</v>
      </c>
      <c r="D64">
        <v>3401</v>
      </c>
      <c r="E64">
        <v>70514</v>
      </c>
      <c r="F64">
        <v>32567</v>
      </c>
      <c r="G64">
        <v>1010</v>
      </c>
      <c r="H64" s="14">
        <f>365*DSO[[#This Row],[Receivables - Total]]/DSO[[#This Row],[Revenue - Total]]</f>
        <v>38.117265944053798</v>
      </c>
      <c r="I64" t="str">
        <f>_xlfn.XLOOKUP(DSO[[#This Row],[GIC Industry Groups]],'DSO_GIC GROUP'!$A$2:$A$25,'DSO_GIC GROUP'!$B$2:$B$25,0)</f>
        <v>Energy</v>
      </c>
    </row>
    <row r="65" spans="1:9" x14ac:dyDescent="0.2">
      <c r="A65">
        <v>2004</v>
      </c>
      <c r="B65" t="s">
        <v>249</v>
      </c>
      <c r="C65" t="s">
        <v>250</v>
      </c>
      <c r="D65">
        <v>12429</v>
      </c>
      <c r="E65">
        <v>93208</v>
      </c>
      <c r="F65">
        <v>142897</v>
      </c>
      <c r="G65">
        <v>1010</v>
      </c>
      <c r="H65" s="14">
        <f>365*DSO[[#This Row],[Receivables - Total]]/DSO[[#This Row],[Revenue - Total]]</f>
        <v>31.747237520731716</v>
      </c>
      <c r="I65" t="str">
        <f>_xlfn.XLOOKUP(DSO[[#This Row],[GIC Industry Groups]],'DSO_GIC GROUP'!$A$2:$A$25,'DSO_GIC GROUP'!$B$2:$B$25,0)</f>
        <v>Energy</v>
      </c>
    </row>
    <row r="66" spans="1:9" x14ac:dyDescent="0.2">
      <c r="A66">
        <v>2005</v>
      </c>
      <c r="B66" t="s">
        <v>249</v>
      </c>
      <c r="C66" t="s">
        <v>250</v>
      </c>
      <c r="D66">
        <v>17184</v>
      </c>
      <c r="E66">
        <v>125833</v>
      </c>
      <c r="F66">
        <v>184922</v>
      </c>
      <c r="G66">
        <v>1010</v>
      </c>
      <c r="H66" s="14">
        <f>365*DSO[[#This Row],[Receivables - Total]]/DSO[[#This Row],[Revenue - Total]]</f>
        <v>33.91786807410692</v>
      </c>
      <c r="I66" t="str">
        <f>_xlfn.XLOOKUP(DSO[[#This Row],[GIC Industry Groups]],'DSO_GIC GROUP'!$A$2:$A$25,'DSO_GIC GROUP'!$B$2:$B$25,0)</f>
        <v>Energy</v>
      </c>
    </row>
    <row r="67" spans="1:9" x14ac:dyDescent="0.2">
      <c r="A67">
        <v>2006</v>
      </c>
      <c r="B67" t="s">
        <v>249</v>
      </c>
      <c r="C67" t="s">
        <v>250</v>
      </c>
      <c r="D67">
        <v>17628</v>
      </c>
      <c r="E67">
        <v>132628</v>
      </c>
      <c r="F67">
        <v>195341</v>
      </c>
      <c r="G67">
        <v>1010</v>
      </c>
      <c r="H67" s="14">
        <f>365*DSO[[#This Row],[Receivables - Total]]/DSO[[#This Row],[Revenue - Total]]</f>
        <v>32.938400028667814</v>
      </c>
      <c r="I67" t="str">
        <f>_xlfn.XLOOKUP(DSO[[#This Row],[GIC Industry Groups]],'DSO_GIC GROUP'!$A$2:$A$25,'DSO_GIC GROUP'!$B$2:$B$25,0)</f>
        <v>Energy</v>
      </c>
    </row>
    <row r="68" spans="1:9" x14ac:dyDescent="0.2">
      <c r="A68">
        <v>2007</v>
      </c>
      <c r="B68" t="s">
        <v>249</v>
      </c>
      <c r="C68" t="s">
        <v>250</v>
      </c>
      <c r="D68">
        <v>22446</v>
      </c>
      <c r="E68">
        <v>148786</v>
      </c>
      <c r="F68">
        <v>203970</v>
      </c>
      <c r="G68">
        <v>1010</v>
      </c>
      <c r="H68" s="14">
        <f>365*DSO[[#This Row],[Receivables - Total]]/DSO[[#This Row],[Revenue - Total]]</f>
        <v>40.166642153257833</v>
      </c>
      <c r="I68" t="str">
        <f>_xlfn.XLOOKUP(DSO[[#This Row],[GIC Industry Groups]],'DSO_GIC GROUP'!$A$2:$A$25,'DSO_GIC GROUP'!$B$2:$B$25,0)</f>
        <v>Energy</v>
      </c>
    </row>
    <row r="69" spans="1:9" x14ac:dyDescent="0.2">
      <c r="A69">
        <v>2008</v>
      </c>
      <c r="B69" t="s">
        <v>249</v>
      </c>
      <c r="C69" t="s">
        <v>250</v>
      </c>
      <c r="D69">
        <v>15856</v>
      </c>
      <c r="E69">
        <v>161165</v>
      </c>
      <c r="F69">
        <v>255112</v>
      </c>
      <c r="G69">
        <v>1010</v>
      </c>
      <c r="H69" s="14">
        <f>365*DSO[[#This Row],[Receivables - Total]]/DSO[[#This Row],[Revenue - Total]]</f>
        <v>22.685879143278246</v>
      </c>
      <c r="I69" t="str">
        <f>_xlfn.XLOOKUP(DSO[[#This Row],[GIC Industry Groups]],'DSO_GIC GROUP'!$A$2:$A$25,'DSO_GIC GROUP'!$B$2:$B$25,0)</f>
        <v>Energy</v>
      </c>
    </row>
    <row r="70" spans="1:9" x14ac:dyDescent="0.2">
      <c r="A70">
        <v>2009</v>
      </c>
      <c r="B70" t="s">
        <v>249</v>
      </c>
      <c r="C70" t="s">
        <v>250</v>
      </c>
      <c r="D70">
        <v>17703</v>
      </c>
      <c r="E70">
        <v>164621</v>
      </c>
      <c r="F70">
        <v>159293</v>
      </c>
      <c r="G70">
        <v>1010</v>
      </c>
      <c r="H70" s="14">
        <f>365*DSO[[#This Row],[Receivables - Total]]/DSO[[#This Row],[Revenue - Total]]</f>
        <v>40.56421186116151</v>
      </c>
      <c r="I70" t="str">
        <f>_xlfn.XLOOKUP(DSO[[#This Row],[GIC Industry Groups]],'DSO_GIC GROUP'!$A$2:$A$25,'DSO_GIC GROUP'!$B$2:$B$25,0)</f>
        <v>Energy</v>
      </c>
    </row>
    <row r="71" spans="1:9" x14ac:dyDescent="0.2">
      <c r="A71">
        <v>2010</v>
      </c>
      <c r="B71" t="s">
        <v>249</v>
      </c>
      <c r="C71" t="s">
        <v>250</v>
      </c>
      <c r="D71">
        <v>20759</v>
      </c>
      <c r="E71">
        <v>184769</v>
      </c>
      <c r="F71">
        <v>189607</v>
      </c>
      <c r="G71">
        <v>1010</v>
      </c>
      <c r="H71" s="14">
        <f>365*DSO[[#This Row],[Receivables - Total]]/DSO[[#This Row],[Revenue - Total]]</f>
        <v>39.961789385412985</v>
      </c>
      <c r="I71" t="str">
        <f>_xlfn.XLOOKUP(DSO[[#This Row],[GIC Industry Groups]],'DSO_GIC GROUP'!$A$2:$A$25,'DSO_GIC GROUP'!$B$2:$B$25,0)</f>
        <v>Energy</v>
      </c>
    </row>
    <row r="72" spans="1:9" x14ac:dyDescent="0.2">
      <c r="A72">
        <v>2011</v>
      </c>
      <c r="B72" t="s">
        <v>249</v>
      </c>
      <c r="C72" t="s">
        <v>250</v>
      </c>
      <c r="D72">
        <v>21793</v>
      </c>
      <c r="E72">
        <v>209474</v>
      </c>
      <c r="F72">
        <v>236286</v>
      </c>
      <c r="G72">
        <v>1010</v>
      </c>
      <c r="H72" s="14">
        <f>365*DSO[[#This Row],[Receivables - Total]]/DSO[[#This Row],[Revenue - Total]]</f>
        <v>33.664478640291847</v>
      </c>
      <c r="I72" t="str">
        <f>_xlfn.XLOOKUP(DSO[[#This Row],[GIC Industry Groups]],'DSO_GIC GROUP'!$A$2:$A$25,'DSO_GIC GROUP'!$B$2:$B$25,0)</f>
        <v>Energy</v>
      </c>
    </row>
    <row r="73" spans="1:9" x14ac:dyDescent="0.2">
      <c r="A73">
        <v>2012</v>
      </c>
      <c r="B73" t="s">
        <v>249</v>
      </c>
      <c r="C73" t="s">
        <v>250</v>
      </c>
      <c r="D73">
        <v>20997</v>
      </c>
      <c r="E73">
        <v>232982</v>
      </c>
      <c r="F73">
        <v>222580</v>
      </c>
      <c r="G73">
        <v>1010</v>
      </c>
      <c r="H73" s="14">
        <f>365*DSO[[#This Row],[Receivables - Total]]/DSO[[#This Row],[Revenue - Total]]</f>
        <v>34.432136759816693</v>
      </c>
      <c r="I73" t="str">
        <f>_xlfn.XLOOKUP(DSO[[#This Row],[GIC Industry Groups]],'DSO_GIC GROUP'!$A$2:$A$25,'DSO_GIC GROUP'!$B$2:$B$25,0)</f>
        <v>Energy</v>
      </c>
    </row>
    <row r="74" spans="1:9" x14ac:dyDescent="0.2">
      <c r="A74">
        <v>2013</v>
      </c>
      <c r="B74" t="s">
        <v>249</v>
      </c>
      <c r="C74" t="s">
        <v>250</v>
      </c>
      <c r="D74">
        <v>21622</v>
      </c>
      <c r="E74">
        <v>253753</v>
      </c>
      <c r="F74">
        <v>211664</v>
      </c>
      <c r="G74">
        <v>1010</v>
      </c>
      <c r="H74" s="14">
        <f>365*DSO[[#This Row],[Receivables - Total]]/DSO[[#This Row],[Revenue - Total]]</f>
        <v>37.285650842845264</v>
      </c>
      <c r="I74" t="str">
        <f>_xlfn.XLOOKUP(DSO[[#This Row],[GIC Industry Groups]],'DSO_GIC GROUP'!$A$2:$A$25,'DSO_GIC GROUP'!$B$2:$B$25,0)</f>
        <v>Energy</v>
      </c>
    </row>
    <row r="75" spans="1:9" x14ac:dyDescent="0.2">
      <c r="A75">
        <v>2014</v>
      </c>
      <c r="B75" t="s">
        <v>249</v>
      </c>
      <c r="C75" t="s">
        <v>250</v>
      </c>
      <c r="D75">
        <v>16736</v>
      </c>
      <c r="E75">
        <v>266026</v>
      </c>
      <c r="F75">
        <v>192308</v>
      </c>
      <c r="G75">
        <v>1010</v>
      </c>
      <c r="H75" s="14">
        <f>365*DSO[[#This Row],[Receivables - Total]]/DSO[[#This Row],[Revenue - Total]]</f>
        <v>31.764877176196517</v>
      </c>
      <c r="I75" t="str">
        <f>_xlfn.XLOOKUP(DSO[[#This Row],[GIC Industry Groups]],'DSO_GIC GROUP'!$A$2:$A$25,'DSO_GIC GROUP'!$B$2:$B$25,0)</f>
        <v>Energy</v>
      </c>
    </row>
    <row r="76" spans="1:9" x14ac:dyDescent="0.2">
      <c r="A76">
        <v>2015</v>
      </c>
      <c r="B76" t="s">
        <v>249</v>
      </c>
      <c r="C76" t="s">
        <v>250</v>
      </c>
      <c r="D76">
        <v>12860</v>
      </c>
      <c r="E76">
        <v>266103</v>
      </c>
      <c r="F76">
        <v>122566</v>
      </c>
      <c r="G76">
        <v>1010</v>
      </c>
      <c r="H76" s="14">
        <f>365*DSO[[#This Row],[Receivables - Total]]/DSO[[#This Row],[Revenue - Total]]</f>
        <v>38.296917579100239</v>
      </c>
      <c r="I76" t="str">
        <f>_xlfn.XLOOKUP(DSO[[#This Row],[GIC Industry Groups]],'DSO_GIC GROUP'!$A$2:$A$25,'DSO_GIC GROUP'!$B$2:$B$25,0)</f>
        <v>Energy</v>
      </c>
    </row>
    <row r="77" spans="1:9" x14ac:dyDescent="0.2">
      <c r="A77">
        <v>2016</v>
      </c>
      <c r="B77" t="s">
        <v>249</v>
      </c>
      <c r="C77" t="s">
        <v>250</v>
      </c>
      <c r="D77">
        <v>14092</v>
      </c>
      <c r="E77">
        <v>260078</v>
      </c>
      <c r="F77">
        <v>103310</v>
      </c>
      <c r="G77">
        <v>1010</v>
      </c>
      <c r="H77" s="14">
        <f>365*DSO[[#This Row],[Receivables - Total]]/DSO[[#This Row],[Revenue - Total]]</f>
        <v>49.787823056819285</v>
      </c>
      <c r="I77" t="str">
        <f>_xlfn.XLOOKUP(DSO[[#This Row],[GIC Industry Groups]],'DSO_GIC GROUP'!$A$2:$A$25,'DSO_GIC GROUP'!$B$2:$B$25,0)</f>
        <v>Energy</v>
      </c>
    </row>
    <row r="78" spans="1:9" x14ac:dyDescent="0.2">
      <c r="A78">
        <v>2017</v>
      </c>
      <c r="B78" t="s">
        <v>249</v>
      </c>
      <c r="C78" t="s">
        <v>250</v>
      </c>
      <c r="D78">
        <v>15353</v>
      </c>
      <c r="E78">
        <v>253806</v>
      </c>
      <c r="F78">
        <v>127485</v>
      </c>
      <c r="G78">
        <v>1010</v>
      </c>
      <c r="H78" s="14">
        <f>365*DSO[[#This Row],[Receivables - Total]]/DSO[[#This Row],[Revenue - Total]]</f>
        <v>43.956896889830176</v>
      </c>
      <c r="I78" t="str">
        <f>_xlfn.XLOOKUP(DSO[[#This Row],[GIC Industry Groups]],'DSO_GIC GROUP'!$A$2:$A$25,'DSO_GIC GROUP'!$B$2:$B$25,0)</f>
        <v>Energy</v>
      </c>
    </row>
    <row r="79" spans="1:9" x14ac:dyDescent="0.2">
      <c r="A79">
        <v>2018</v>
      </c>
      <c r="B79" t="s">
        <v>249</v>
      </c>
      <c r="C79" t="s">
        <v>250</v>
      </c>
      <c r="D79">
        <v>15050</v>
      </c>
      <c r="E79">
        <v>253863</v>
      </c>
      <c r="F79">
        <v>158902</v>
      </c>
      <c r="G79">
        <v>1010</v>
      </c>
      <c r="H79" s="14">
        <f>365*DSO[[#This Row],[Receivables - Total]]/DSO[[#This Row],[Revenue - Total]]</f>
        <v>34.570049464449788</v>
      </c>
      <c r="I79" t="str">
        <f>_xlfn.XLOOKUP(DSO[[#This Row],[GIC Industry Groups]],'DSO_GIC GROUP'!$A$2:$A$25,'DSO_GIC GROUP'!$B$2:$B$25,0)</f>
        <v>Energy</v>
      </c>
    </row>
    <row r="80" spans="1:9" x14ac:dyDescent="0.2">
      <c r="A80">
        <v>2019</v>
      </c>
      <c r="B80" t="s">
        <v>249</v>
      </c>
      <c r="C80" t="s">
        <v>250</v>
      </c>
      <c r="D80">
        <v>13325</v>
      </c>
      <c r="E80">
        <v>237428</v>
      </c>
      <c r="F80">
        <v>139865</v>
      </c>
      <c r="G80">
        <v>1010</v>
      </c>
      <c r="H80" s="14">
        <f>365*DSO[[#This Row],[Receivables - Total]]/DSO[[#This Row],[Revenue - Total]]</f>
        <v>34.773710363564867</v>
      </c>
      <c r="I80" t="str">
        <f>_xlfn.XLOOKUP(DSO[[#This Row],[GIC Industry Groups]],'DSO_GIC GROUP'!$A$2:$A$25,'DSO_GIC GROUP'!$B$2:$B$25,0)</f>
        <v>Energy</v>
      </c>
    </row>
    <row r="81" spans="1:9" x14ac:dyDescent="0.2">
      <c r="A81">
        <v>2005</v>
      </c>
      <c r="B81" t="s">
        <v>251</v>
      </c>
      <c r="C81" t="s">
        <v>252</v>
      </c>
      <c r="D81">
        <v>44.311999999999998</v>
      </c>
      <c r="E81">
        <v>232.38499999999999</v>
      </c>
      <c r="F81">
        <v>54.936</v>
      </c>
      <c r="G81">
        <v>1010</v>
      </c>
      <c r="H81" s="14">
        <f>365*DSO[[#This Row],[Receivables - Total]]/DSO[[#This Row],[Revenue - Total]]</f>
        <v>294.41313528469493</v>
      </c>
      <c r="I81" t="str">
        <f>_xlfn.XLOOKUP(DSO[[#This Row],[GIC Industry Groups]],'DSO_GIC GROUP'!$A$2:$A$25,'DSO_GIC GROUP'!$B$2:$B$25,0)</f>
        <v>Energy</v>
      </c>
    </row>
    <row r="82" spans="1:9" x14ac:dyDescent="0.2">
      <c r="A82">
        <v>2006</v>
      </c>
      <c r="B82" t="s">
        <v>251</v>
      </c>
      <c r="C82" t="s">
        <v>252</v>
      </c>
      <c r="D82">
        <v>57.390999999999998</v>
      </c>
      <c r="E82">
        <v>1390.0719999999999</v>
      </c>
      <c r="F82">
        <v>198.29</v>
      </c>
      <c r="G82">
        <v>1010</v>
      </c>
      <c r="H82" s="14">
        <f>365*DSO[[#This Row],[Receivables - Total]]/DSO[[#This Row],[Revenue - Total]]</f>
        <v>105.64181249684806</v>
      </c>
      <c r="I82" t="str">
        <f>_xlfn.XLOOKUP(DSO[[#This Row],[GIC Industry Groups]],'DSO_GIC GROUP'!$A$2:$A$25,'DSO_GIC GROUP'!$B$2:$B$25,0)</f>
        <v>Energy</v>
      </c>
    </row>
    <row r="83" spans="1:9" x14ac:dyDescent="0.2">
      <c r="A83">
        <v>2007</v>
      </c>
      <c r="B83" t="s">
        <v>251</v>
      </c>
      <c r="C83" t="s">
        <v>252</v>
      </c>
      <c r="D83">
        <v>57.917999999999999</v>
      </c>
      <c r="E83">
        <v>1508.229</v>
      </c>
      <c r="F83">
        <v>294.33300000000003</v>
      </c>
      <c r="G83">
        <v>1010</v>
      </c>
      <c r="H83" s="14">
        <f>365*DSO[[#This Row],[Receivables - Total]]/DSO[[#This Row],[Revenue - Total]]</f>
        <v>71.823648724403981</v>
      </c>
      <c r="I83" t="str">
        <f>_xlfn.XLOOKUP(DSO[[#This Row],[GIC Industry Groups]],'DSO_GIC GROUP'!$A$2:$A$25,'DSO_GIC GROUP'!$B$2:$B$25,0)</f>
        <v>Energy</v>
      </c>
    </row>
    <row r="84" spans="1:9" x14ac:dyDescent="0.2">
      <c r="A84">
        <v>2008</v>
      </c>
      <c r="B84" t="s">
        <v>251</v>
      </c>
      <c r="C84" t="s">
        <v>252</v>
      </c>
      <c r="D84">
        <v>141.94</v>
      </c>
      <c r="E84">
        <v>2815.203</v>
      </c>
      <c r="F84">
        <v>533.78899999999999</v>
      </c>
      <c r="G84">
        <v>1010</v>
      </c>
      <c r="H84" s="14">
        <f>365*DSO[[#This Row],[Receivables - Total]]/DSO[[#This Row],[Revenue - Total]]</f>
        <v>97.057264199899208</v>
      </c>
      <c r="I84" t="str">
        <f>_xlfn.XLOOKUP(DSO[[#This Row],[GIC Industry Groups]],'DSO_GIC GROUP'!$A$2:$A$25,'DSO_GIC GROUP'!$B$2:$B$25,0)</f>
        <v>Energy</v>
      </c>
    </row>
    <row r="85" spans="1:9" x14ac:dyDescent="0.2">
      <c r="A85">
        <v>2009</v>
      </c>
      <c r="B85" t="s">
        <v>251</v>
      </c>
      <c r="C85" t="s">
        <v>252</v>
      </c>
      <c r="D85">
        <v>169.535</v>
      </c>
      <c r="E85">
        <v>3171.085</v>
      </c>
      <c r="F85">
        <v>544.447</v>
      </c>
      <c r="G85">
        <v>1010</v>
      </c>
      <c r="H85" s="14">
        <f>365*DSO[[#This Row],[Receivables - Total]]/DSO[[#This Row],[Revenue - Total]]</f>
        <v>113.65711446660556</v>
      </c>
      <c r="I85" t="str">
        <f>_xlfn.XLOOKUP(DSO[[#This Row],[GIC Industry Groups]],'DSO_GIC GROUP'!$A$2:$A$25,'DSO_GIC GROUP'!$B$2:$B$25,0)</f>
        <v>Energy</v>
      </c>
    </row>
    <row r="86" spans="1:9" x14ac:dyDescent="0.2">
      <c r="A86">
        <v>2010</v>
      </c>
      <c r="B86" t="s">
        <v>251</v>
      </c>
      <c r="C86" t="s">
        <v>252</v>
      </c>
      <c r="D86">
        <v>268.55200000000002</v>
      </c>
      <c r="E86">
        <v>5368.4939999999997</v>
      </c>
      <c r="F86">
        <v>972.57600000000002</v>
      </c>
      <c r="G86">
        <v>1010</v>
      </c>
      <c r="H86" s="14">
        <f>365*DSO[[#This Row],[Receivables - Total]]/DSO[[#This Row],[Revenue - Total]]</f>
        <v>100.78541933997961</v>
      </c>
      <c r="I86" t="str">
        <f>_xlfn.XLOOKUP(DSO[[#This Row],[GIC Industry Groups]],'DSO_GIC GROUP'!$A$2:$A$25,'DSO_GIC GROUP'!$B$2:$B$25,0)</f>
        <v>Energy</v>
      </c>
    </row>
    <row r="87" spans="1:9" x14ac:dyDescent="0.2">
      <c r="A87">
        <v>2011</v>
      </c>
      <c r="B87" t="s">
        <v>251</v>
      </c>
      <c r="C87" t="s">
        <v>252</v>
      </c>
      <c r="D87">
        <v>367.66699999999997</v>
      </c>
      <c r="E87">
        <v>6849.576</v>
      </c>
      <c r="F87">
        <v>1739.9670000000001</v>
      </c>
      <c r="G87">
        <v>1010</v>
      </c>
      <c r="H87" s="14">
        <f>365*DSO[[#This Row],[Receivables - Total]]/DSO[[#This Row],[Revenue - Total]]</f>
        <v>77.127011604243052</v>
      </c>
      <c r="I87" t="str">
        <f>_xlfn.XLOOKUP(DSO[[#This Row],[GIC Industry Groups]],'DSO_GIC GROUP'!$A$2:$A$25,'DSO_GIC GROUP'!$B$2:$B$25,0)</f>
        <v>Energy</v>
      </c>
    </row>
    <row r="88" spans="1:9" x14ac:dyDescent="0.2">
      <c r="A88">
        <v>2012</v>
      </c>
      <c r="B88" t="s">
        <v>251</v>
      </c>
      <c r="C88" t="s">
        <v>252</v>
      </c>
      <c r="D88">
        <v>400.791</v>
      </c>
      <c r="E88">
        <v>8589.4369999999999</v>
      </c>
      <c r="F88">
        <v>1819.8140000000001</v>
      </c>
      <c r="G88">
        <v>1010</v>
      </c>
      <c r="H88" s="14">
        <f>365*DSO[[#This Row],[Receivables - Total]]/DSO[[#This Row],[Revenue - Total]]</f>
        <v>80.386630172094499</v>
      </c>
      <c r="I88" t="str">
        <f>_xlfn.XLOOKUP(DSO[[#This Row],[GIC Industry Groups]],'DSO_GIC GROUP'!$A$2:$A$25,'DSO_GIC GROUP'!$B$2:$B$25,0)</f>
        <v>Energy</v>
      </c>
    </row>
    <row r="89" spans="1:9" x14ac:dyDescent="0.2">
      <c r="A89">
        <v>2013</v>
      </c>
      <c r="B89" t="s">
        <v>251</v>
      </c>
      <c r="C89" t="s">
        <v>252</v>
      </c>
      <c r="D89">
        <v>471.73500000000001</v>
      </c>
      <c r="E89">
        <v>9591.1640000000007</v>
      </c>
      <c r="F89">
        <v>2319.9189999999999</v>
      </c>
      <c r="G89">
        <v>1010</v>
      </c>
      <c r="H89" s="14">
        <f>365*DSO[[#This Row],[Receivables - Total]]/DSO[[#This Row],[Revenue - Total]]</f>
        <v>74.219520164281604</v>
      </c>
      <c r="I89" t="str">
        <f>_xlfn.XLOOKUP(DSO[[#This Row],[GIC Industry Groups]],'DSO_GIC GROUP'!$A$2:$A$25,'DSO_GIC GROUP'!$B$2:$B$25,0)</f>
        <v>Energy</v>
      </c>
    </row>
    <row r="90" spans="1:9" x14ac:dyDescent="0.2">
      <c r="A90">
        <v>2014</v>
      </c>
      <c r="B90" t="s">
        <v>251</v>
      </c>
      <c r="C90" t="s">
        <v>252</v>
      </c>
      <c r="D90">
        <v>660.26499999999999</v>
      </c>
      <c r="E90">
        <v>11799.963</v>
      </c>
      <c r="F90">
        <v>2660.1469999999999</v>
      </c>
      <c r="G90">
        <v>1010</v>
      </c>
      <c r="H90" s="14">
        <f>365*DSO[[#This Row],[Receivables - Total]]/DSO[[#This Row],[Revenue - Total]]</f>
        <v>90.595265975902834</v>
      </c>
      <c r="I90" t="str">
        <f>_xlfn.XLOOKUP(DSO[[#This Row],[GIC Industry Groups]],'DSO_GIC GROUP'!$A$2:$A$25,'DSO_GIC GROUP'!$B$2:$B$25,0)</f>
        <v>Energy</v>
      </c>
    </row>
    <row r="91" spans="1:9" x14ac:dyDescent="0.2">
      <c r="A91">
        <v>2015</v>
      </c>
      <c r="B91" t="s">
        <v>251</v>
      </c>
      <c r="C91" t="s">
        <v>252</v>
      </c>
      <c r="D91">
        <v>431.88</v>
      </c>
      <c r="E91">
        <v>12641.876</v>
      </c>
      <c r="F91">
        <v>1803.5730000000001</v>
      </c>
      <c r="G91">
        <v>1010</v>
      </c>
      <c r="H91" s="14">
        <f>365*DSO[[#This Row],[Receivables - Total]]/DSO[[#This Row],[Revenue - Total]]</f>
        <v>87.402173352561832</v>
      </c>
      <c r="I91" t="str">
        <f>_xlfn.XLOOKUP(DSO[[#This Row],[GIC Industry Groups]],'DSO_GIC GROUP'!$A$2:$A$25,'DSO_GIC GROUP'!$B$2:$B$25,0)</f>
        <v>Energy</v>
      </c>
    </row>
    <row r="92" spans="1:9" x14ac:dyDescent="0.2">
      <c r="A92">
        <v>2016</v>
      </c>
      <c r="B92" t="s">
        <v>251</v>
      </c>
      <c r="C92" t="s">
        <v>252</v>
      </c>
      <c r="D92">
        <v>458.36900000000003</v>
      </c>
      <c r="E92">
        <v>12119.325999999999</v>
      </c>
      <c r="F92">
        <v>1634.9880000000001</v>
      </c>
      <c r="G92">
        <v>1010</v>
      </c>
      <c r="H92" s="14">
        <f>365*DSO[[#This Row],[Receivables - Total]]/DSO[[#This Row],[Revenue - Total]]</f>
        <v>102.32777549437671</v>
      </c>
      <c r="I92" t="str">
        <f>_xlfn.XLOOKUP(DSO[[#This Row],[GIC Industry Groups]],'DSO_GIC GROUP'!$A$2:$A$25,'DSO_GIC GROUP'!$B$2:$B$25,0)</f>
        <v>Energy</v>
      </c>
    </row>
    <row r="93" spans="1:9" x14ac:dyDescent="0.2">
      <c r="A93">
        <v>2017</v>
      </c>
      <c r="B93" t="s">
        <v>251</v>
      </c>
      <c r="C93" t="s">
        <v>252</v>
      </c>
      <c r="D93">
        <v>543</v>
      </c>
      <c r="E93">
        <v>13732</v>
      </c>
      <c r="F93">
        <v>2586</v>
      </c>
      <c r="G93">
        <v>1010</v>
      </c>
      <c r="H93" s="14">
        <f>365*DSO[[#This Row],[Receivables - Total]]/DSO[[#This Row],[Revenue - Total]]</f>
        <v>76.641531322505799</v>
      </c>
      <c r="I93" t="str">
        <f>_xlfn.XLOOKUP(DSO[[#This Row],[GIC Industry Groups]],'DSO_GIC GROUP'!$A$2:$A$25,'DSO_GIC GROUP'!$B$2:$B$25,0)</f>
        <v>Energy</v>
      </c>
    </row>
    <row r="94" spans="1:9" x14ac:dyDescent="0.2">
      <c r="A94">
        <v>2018</v>
      </c>
      <c r="B94" t="s">
        <v>251</v>
      </c>
      <c r="C94" t="s">
        <v>252</v>
      </c>
      <c r="D94">
        <v>831</v>
      </c>
      <c r="E94">
        <v>26294</v>
      </c>
      <c r="F94">
        <v>4151</v>
      </c>
      <c r="G94">
        <v>1010</v>
      </c>
      <c r="H94" s="14">
        <f>365*DSO[[#This Row],[Receivables - Total]]/DSO[[#This Row],[Revenue - Total]]</f>
        <v>73.070344495302336</v>
      </c>
      <c r="I94" t="str">
        <f>_xlfn.XLOOKUP(DSO[[#This Row],[GIC Industry Groups]],'DSO_GIC GROUP'!$A$2:$A$25,'DSO_GIC GROUP'!$B$2:$B$25,0)</f>
        <v>Energy</v>
      </c>
    </row>
    <row r="95" spans="1:9" x14ac:dyDescent="0.2">
      <c r="A95">
        <v>2019</v>
      </c>
      <c r="B95" t="s">
        <v>251</v>
      </c>
      <c r="C95" t="s">
        <v>252</v>
      </c>
      <c r="D95">
        <v>888</v>
      </c>
      <c r="E95">
        <v>24732</v>
      </c>
      <c r="F95">
        <v>4592</v>
      </c>
      <c r="G95">
        <v>1010</v>
      </c>
      <c r="H95" s="14">
        <f>365*DSO[[#This Row],[Receivables - Total]]/DSO[[#This Row],[Revenue - Total]]</f>
        <v>70.583623693379792</v>
      </c>
      <c r="I95" t="str">
        <f>_xlfn.XLOOKUP(DSO[[#This Row],[GIC Industry Groups]],'DSO_GIC GROUP'!$A$2:$A$25,'DSO_GIC GROUP'!$B$2:$B$25,0)</f>
        <v>Energy</v>
      </c>
    </row>
    <row r="96" spans="1:9" x14ac:dyDescent="0.2">
      <c r="A96">
        <v>2004</v>
      </c>
      <c r="B96" t="s">
        <v>291</v>
      </c>
      <c r="C96" t="s">
        <v>292</v>
      </c>
      <c r="D96">
        <v>1320</v>
      </c>
      <c r="E96">
        <v>29736</v>
      </c>
      <c r="F96">
        <v>9189</v>
      </c>
      <c r="G96">
        <v>1010</v>
      </c>
      <c r="H96" s="14">
        <f>365*DSO[[#This Row],[Receivables - Total]]/DSO[[#This Row],[Revenue - Total]]</f>
        <v>52.432255958210902</v>
      </c>
      <c r="I96" t="str">
        <f>_xlfn.XLOOKUP(DSO[[#This Row],[GIC Industry Groups]],'DSO_GIC GROUP'!$A$2:$A$25,'DSO_GIC GROUP'!$B$2:$B$25,0)</f>
        <v>Energy</v>
      </c>
    </row>
    <row r="97" spans="1:9" x14ac:dyDescent="0.2">
      <c r="A97">
        <v>2005</v>
      </c>
      <c r="B97" t="s">
        <v>291</v>
      </c>
      <c r="C97" t="s">
        <v>292</v>
      </c>
      <c r="D97">
        <v>1601</v>
      </c>
      <c r="E97">
        <v>30273</v>
      </c>
      <c r="F97">
        <v>10741</v>
      </c>
      <c r="G97">
        <v>1010</v>
      </c>
      <c r="H97" s="14">
        <f>365*DSO[[#This Row],[Receivables - Total]]/DSO[[#This Row],[Revenue - Total]]</f>
        <v>54.4050833255749</v>
      </c>
      <c r="I97" t="str">
        <f>_xlfn.XLOOKUP(DSO[[#This Row],[GIC Industry Groups]],'DSO_GIC GROUP'!$A$2:$A$25,'DSO_GIC GROUP'!$B$2:$B$25,0)</f>
        <v>Energy</v>
      </c>
    </row>
    <row r="98" spans="1:9" x14ac:dyDescent="0.2">
      <c r="A98">
        <v>2006</v>
      </c>
      <c r="B98" t="s">
        <v>291</v>
      </c>
      <c r="C98" t="s">
        <v>292</v>
      </c>
      <c r="D98">
        <v>1393</v>
      </c>
      <c r="E98">
        <v>35063</v>
      </c>
      <c r="F98">
        <v>10578</v>
      </c>
      <c r="G98">
        <v>1010</v>
      </c>
      <c r="H98" s="14">
        <f>365*DSO[[#This Row],[Receivables - Total]]/DSO[[#This Row],[Revenue - Total]]</f>
        <v>48.066269616184535</v>
      </c>
      <c r="I98" t="str">
        <f>_xlfn.XLOOKUP(DSO[[#This Row],[GIC Industry Groups]],'DSO_GIC GROUP'!$A$2:$A$25,'DSO_GIC GROUP'!$B$2:$B$25,0)</f>
        <v>Energy</v>
      </c>
    </row>
    <row r="99" spans="1:9" x14ac:dyDescent="0.2">
      <c r="A99">
        <v>2007</v>
      </c>
      <c r="B99" t="s">
        <v>291</v>
      </c>
      <c r="C99" t="s">
        <v>292</v>
      </c>
      <c r="D99">
        <v>1779</v>
      </c>
      <c r="E99">
        <v>41456</v>
      </c>
      <c r="F99">
        <v>11362</v>
      </c>
      <c r="G99">
        <v>1010</v>
      </c>
      <c r="H99" s="14">
        <f>365*DSO[[#This Row],[Receivables - Total]]/DSO[[#This Row],[Revenue - Total]]</f>
        <v>57.149709558176376</v>
      </c>
      <c r="I99" t="str">
        <f>_xlfn.XLOOKUP(DSO[[#This Row],[GIC Industry Groups]],'DSO_GIC GROUP'!$A$2:$A$25,'DSO_GIC GROUP'!$B$2:$B$25,0)</f>
        <v>Energy</v>
      </c>
    </row>
    <row r="100" spans="1:9" x14ac:dyDescent="0.2">
      <c r="A100">
        <v>2008</v>
      </c>
      <c r="B100" t="s">
        <v>291</v>
      </c>
      <c r="C100" t="s">
        <v>292</v>
      </c>
      <c r="D100">
        <v>1746</v>
      </c>
      <c r="E100">
        <v>31908</v>
      </c>
      <c r="F100">
        <v>15211</v>
      </c>
      <c r="G100">
        <v>1010</v>
      </c>
      <c r="H100" s="14">
        <f>365*DSO[[#This Row],[Receivables - Total]]/DSO[[#This Row],[Revenue - Total]]</f>
        <v>41.89665373742686</v>
      </c>
      <c r="I100" t="str">
        <f>_xlfn.XLOOKUP(DSO[[#This Row],[GIC Industry Groups]],'DSO_GIC GROUP'!$A$2:$A$25,'DSO_GIC GROUP'!$B$2:$B$25,0)</f>
        <v>Energy</v>
      </c>
    </row>
    <row r="101" spans="1:9" x14ac:dyDescent="0.2">
      <c r="A101">
        <v>2009</v>
      </c>
      <c r="B101" t="s">
        <v>291</v>
      </c>
      <c r="C101" t="s">
        <v>292</v>
      </c>
      <c r="D101">
        <v>1261</v>
      </c>
      <c r="E101">
        <v>29686</v>
      </c>
      <c r="F101">
        <v>8015</v>
      </c>
      <c r="G101">
        <v>1010</v>
      </c>
      <c r="H101" s="14">
        <f>365*DSO[[#This Row],[Receivables - Total]]/DSO[[#This Row],[Revenue - Total]]</f>
        <v>57.425452276980664</v>
      </c>
      <c r="I101" t="str">
        <f>_xlfn.XLOOKUP(DSO[[#This Row],[GIC Industry Groups]],'DSO_GIC GROUP'!$A$2:$A$25,'DSO_GIC GROUP'!$B$2:$B$25,0)</f>
        <v>Energy</v>
      </c>
    </row>
    <row r="102" spans="1:9" x14ac:dyDescent="0.2">
      <c r="A102">
        <v>2010</v>
      </c>
      <c r="B102" t="s">
        <v>291</v>
      </c>
      <c r="C102" t="s">
        <v>292</v>
      </c>
      <c r="D102">
        <v>1472</v>
      </c>
      <c r="E102">
        <v>32927</v>
      </c>
      <c r="F102">
        <v>9940</v>
      </c>
      <c r="G102">
        <v>1010</v>
      </c>
      <c r="H102" s="14">
        <f>365*DSO[[#This Row],[Receivables - Total]]/DSO[[#This Row],[Revenue - Total]]</f>
        <v>54.052313883299796</v>
      </c>
      <c r="I102" t="str">
        <f>_xlfn.XLOOKUP(DSO[[#This Row],[GIC Industry Groups]],'DSO_GIC GROUP'!$A$2:$A$25,'DSO_GIC GROUP'!$B$2:$B$25,0)</f>
        <v>Energy</v>
      </c>
    </row>
    <row r="103" spans="1:9" x14ac:dyDescent="0.2">
      <c r="A103">
        <v>2011</v>
      </c>
      <c r="B103" t="s">
        <v>291</v>
      </c>
      <c r="C103" t="s">
        <v>292</v>
      </c>
      <c r="D103">
        <v>1414</v>
      </c>
      <c r="E103">
        <v>41117</v>
      </c>
      <c r="F103">
        <v>11454</v>
      </c>
      <c r="G103">
        <v>1010</v>
      </c>
      <c r="H103" s="14">
        <f>365*DSO[[#This Row],[Receivables - Total]]/DSO[[#This Row],[Revenue - Total]]</f>
        <v>45.059367906408241</v>
      </c>
      <c r="I103" t="str">
        <f>_xlfn.XLOOKUP(DSO[[#This Row],[GIC Industry Groups]],'DSO_GIC GROUP'!$A$2:$A$25,'DSO_GIC GROUP'!$B$2:$B$25,0)</f>
        <v>Energy</v>
      </c>
    </row>
    <row r="104" spans="1:9" x14ac:dyDescent="0.2">
      <c r="A104">
        <v>2012</v>
      </c>
      <c r="B104" t="s">
        <v>291</v>
      </c>
      <c r="C104" t="s">
        <v>292</v>
      </c>
      <c r="D104">
        <v>1364</v>
      </c>
      <c r="E104">
        <v>43326</v>
      </c>
      <c r="F104">
        <v>9502</v>
      </c>
      <c r="G104">
        <v>1010</v>
      </c>
      <c r="H104" s="14">
        <f>365*DSO[[#This Row],[Receivables - Total]]/DSO[[#This Row],[Revenue - Total]]</f>
        <v>52.395285203115137</v>
      </c>
      <c r="I104" t="str">
        <f>_xlfn.XLOOKUP(DSO[[#This Row],[GIC Industry Groups]],'DSO_GIC GROUP'!$A$2:$A$25,'DSO_GIC GROUP'!$B$2:$B$25,0)</f>
        <v>Energy</v>
      </c>
    </row>
    <row r="105" spans="1:9" x14ac:dyDescent="0.2">
      <c r="A105">
        <v>2013</v>
      </c>
      <c r="B105" t="s">
        <v>291</v>
      </c>
      <c r="C105" t="s">
        <v>292</v>
      </c>
      <c r="D105">
        <v>1520</v>
      </c>
      <c r="E105">
        <v>42877</v>
      </c>
      <c r="F105">
        <v>10397</v>
      </c>
      <c r="G105">
        <v>1010</v>
      </c>
      <c r="H105" s="14">
        <f>365*DSO[[#This Row],[Receivables - Total]]/DSO[[#This Row],[Revenue - Total]]</f>
        <v>53.361546599980763</v>
      </c>
      <c r="I105" t="str">
        <f>_xlfn.XLOOKUP(DSO[[#This Row],[GIC Industry Groups]],'DSO_GIC GROUP'!$A$2:$A$25,'DSO_GIC GROUP'!$B$2:$B$25,0)</f>
        <v>Energy</v>
      </c>
    </row>
    <row r="106" spans="1:9" x14ac:dyDescent="0.2">
      <c r="A106">
        <v>2014</v>
      </c>
      <c r="B106" t="s">
        <v>291</v>
      </c>
      <c r="C106" t="s">
        <v>292</v>
      </c>
      <c r="D106">
        <v>2481</v>
      </c>
      <c r="E106">
        <v>50637</v>
      </c>
      <c r="F106">
        <v>19566</v>
      </c>
      <c r="G106">
        <v>1010</v>
      </c>
      <c r="H106" s="14">
        <f>365*DSO[[#This Row],[Receivables - Total]]/DSO[[#This Row],[Revenue - Total]]</f>
        <v>46.282582030052133</v>
      </c>
      <c r="I106" t="str">
        <f>_xlfn.XLOOKUP(DSO[[#This Row],[GIC Industry Groups]],'DSO_GIC GROUP'!$A$2:$A$25,'DSO_GIC GROUP'!$B$2:$B$25,0)</f>
        <v>Energy</v>
      </c>
    </row>
    <row r="107" spans="1:9" x14ac:dyDescent="0.2">
      <c r="A107">
        <v>2015</v>
      </c>
      <c r="B107" t="s">
        <v>291</v>
      </c>
      <c r="C107" t="s">
        <v>292</v>
      </c>
      <c r="D107">
        <v>1252</v>
      </c>
      <c r="E107">
        <v>29532</v>
      </c>
      <c r="F107">
        <v>13145</v>
      </c>
      <c r="G107">
        <v>1010</v>
      </c>
      <c r="H107" s="14">
        <f>365*DSO[[#This Row],[Receivables - Total]]/DSO[[#This Row],[Revenue - Total]]</f>
        <v>34.764549258273107</v>
      </c>
      <c r="I107" t="str">
        <f>_xlfn.XLOOKUP(DSO[[#This Row],[GIC Industry Groups]],'DSO_GIC GROUP'!$A$2:$A$25,'DSO_GIC GROUP'!$B$2:$B$25,0)</f>
        <v>Energy</v>
      </c>
    </row>
    <row r="108" spans="1:9" x14ac:dyDescent="0.2">
      <c r="A108">
        <v>2016</v>
      </c>
      <c r="B108" t="s">
        <v>291</v>
      </c>
      <c r="C108" t="s">
        <v>292</v>
      </c>
      <c r="D108">
        <v>1356</v>
      </c>
      <c r="E108">
        <v>25913</v>
      </c>
      <c r="F108">
        <v>10304</v>
      </c>
      <c r="G108">
        <v>1010</v>
      </c>
      <c r="H108" s="14">
        <f>365*DSO[[#This Row],[Receivables - Total]]/DSO[[#This Row],[Revenue - Total]]</f>
        <v>48.033773291925463</v>
      </c>
      <c r="I108" t="str">
        <f>_xlfn.XLOOKUP(DSO[[#This Row],[GIC Industry Groups]],'DSO_GIC GROUP'!$A$2:$A$25,'DSO_GIC GROUP'!$B$2:$B$25,0)</f>
        <v>Energy</v>
      </c>
    </row>
    <row r="109" spans="1:9" x14ac:dyDescent="0.2">
      <c r="A109">
        <v>2017</v>
      </c>
      <c r="B109" t="s">
        <v>291</v>
      </c>
      <c r="C109" t="s">
        <v>292</v>
      </c>
      <c r="D109">
        <v>1670</v>
      </c>
      <c r="E109">
        <v>30241</v>
      </c>
      <c r="F109">
        <v>13949</v>
      </c>
      <c r="G109">
        <v>1010</v>
      </c>
      <c r="H109" s="14">
        <f>365*DSO[[#This Row],[Receivables - Total]]/DSO[[#This Row],[Revenue - Total]]</f>
        <v>43.698473008817835</v>
      </c>
      <c r="I109" t="str">
        <f>_xlfn.XLOOKUP(DSO[[#This Row],[GIC Industry Groups]],'DSO_GIC GROUP'!$A$2:$A$25,'DSO_GIC GROUP'!$B$2:$B$25,0)</f>
        <v>Energy</v>
      </c>
    </row>
    <row r="110" spans="1:9" x14ac:dyDescent="0.2">
      <c r="A110">
        <v>2018</v>
      </c>
      <c r="B110" t="s">
        <v>291</v>
      </c>
      <c r="C110" t="s">
        <v>292</v>
      </c>
      <c r="D110">
        <v>885</v>
      </c>
      <c r="E110">
        <v>19566</v>
      </c>
      <c r="F110">
        <v>10734</v>
      </c>
      <c r="G110">
        <v>1010</v>
      </c>
      <c r="H110" s="14">
        <f>365*DSO[[#This Row],[Receivables - Total]]/DSO[[#This Row],[Revenue - Total]]</f>
        <v>30.093627724986025</v>
      </c>
      <c r="I110" t="str">
        <f>_xlfn.XLOOKUP(DSO[[#This Row],[GIC Industry Groups]],'DSO_GIC GROUP'!$A$2:$A$25,'DSO_GIC GROUP'!$B$2:$B$25,0)</f>
        <v>Energy</v>
      </c>
    </row>
    <row r="111" spans="1:9" x14ac:dyDescent="0.2">
      <c r="A111">
        <v>2019</v>
      </c>
      <c r="B111" t="s">
        <v>291</v>
      </c>
      <c r="C111" t="s">
        <v>292</v>
      </c>
      <c r="D111">
        <v>832</v>
      </c>
      <c r="E111">
        <v>13717</v>
      </c>
      <c r="F111">
        <v>6220</v>
      </c>
      <c r="G111">
        <v>1010</v>
      </c>
      <c r="H111" s="14">
        <f>365*DSO[[#This Row],[Receivables - Total]]/DSO[[#This Row],[Revenue - Total]]</f>
        <v>48.823151125401928</v>
      </c>
      <c r="I111" t="str">
        <f>_xlfn.XLOOKUP(DSO[[#This Row],[GIC Industry Groups]],'DSO_GIC GROUP'!$A$2:$A$25,'DSO_GIC GROUP'!$B$2:$B$25,0)</f>
        <v>Energy</v>
      </c>
    </row>
    <row r="112" spans="1:9" x14ac:dyDescent="0.2">
      <c r="A112">
        <v>2004</v>
      </c>
      <c r="B112" t="s">
        <v>313</v>
      </c>
      <c r="C112" t="s">
        <v>314</v>
      </c>
      <c r="D112">
        <v>450.97399999999999</v>
      </c>
      <c r="E112">
        <v>5798.9229999999998</v>
      </c>
      <c r="F112">
        <v>2268.8919999999998</v>
      </c>
      <c r="G112">
        <v>1010</v>
      </c>
      <c r="H112" s="14">
        <f>365*DSO[[#This Row],[Receivables - Total]]/DSO[[#This Row],[Revenue - Total]]</f>
        <v>72.548852038792518</v>
      </c>
      <c r="I112" t="str">
        <f>_xlfn.XLOOKUP(DSO[[#This Row],[GIC Industry Groups]],'DSO_GIC GROUP'!$A$2:$A$25,'DSO_GIC GROUP'!$B$2:$B$25,0)</f>
        <v>Energy</v>
      </c>
    </row>
    <row r="113" spans="1:9" x14ac:dyDescent="0.2">
      <c r="A113">
        <v>2005</v>
      </c>
      <c r="B113" t="s">
        <v>313</v>
      </c>
      <c r="C113" t="s">
        <v>314</v>
      </c>
      <c r="D113">
        <v>762.46199999999999</v>
      </c>
      <c r="E113">
        <v>7753.32</v>
      </c>
      <c r="F113">
        <v>3598.4650000000001</v>
      </c>
      <c r="G113">
        <v>1010</v>
      </c>
      <c r="H113" s="14">
        <f>365*DSO[[#This Row],[Receivables - Total]]/DSO[[#This Row],[Revenue - Total]]</f>
        <v>77.33815112832832</v>
      </c>
      <c r="I113" t="str">
        <f>_xlfn.XLOOKUP(DSO[[#This Row],[GIC Industry Groups]],'DSO_GIC GROUP'!$A$2:$A$25,'DSO_GIC GROUP'!$B$2:$B$25,0)</f>
        <v>Energy</v>
      </c>
    </row>
    <row r="114" spans="1:9" x14ac:dyDescent="0.2">
      <c r="A114">
        <v>2006</v>
      </c>
      <c r="B114" t="s">
        <v>313</v>
      </c>
      <c r="C114" t="s">
        <v>314</v>
      </c>
      <c r="D114">
        <v>848.44500000000005</v>
      </c>
      <c r="E114">
        <v>9402.16</v>
      </c>
      <c r="F114">
        <v>3899.085</v>
      </c>
      <c r="G114">
        <v>1010</v>
      </c>
      <c r="H114" s="14">
        <f>365*DSO[[#This Row],[Receivables - Total]]/DSO[[#This Row],[Revenue - Total]]</f>
        <v>79.424384182442822</v>
      </c>
      <c r="I114" t="str">
        <f>_xlfn.XLOOKUP(DSO[[#This Row],[GIC Industry Groups]],'DSO_GIC GROUP'!$A$2:$A$25,'DSO_GIC GROUP'!$B$2:$B$25,0)</f>
        <v>Energy</v>
      </c>
    </row>
    <row r="115" spans="1:9" x14ac:dyDescent="0.2">
      <c r="A115">
        <v>2007</v>
      </c>
      <c r="B115" t="s">
        <v>313</v>
      </c>
      <c r="C115" t="s">
        <v>314</v>
      </c>
      <c r="D115">
        <v>946.04</v>
      </c>
      <c r="E115">
        <v>12088.906999999999</v>
      </c>
      <c r="F115">
        <v>4131.6040000000003</v>
      </c>
      <c r="G115">
        <v>1010</v>
      </c>
      <c r="H115" s="14">
        <f>365*DSO[[#This Row],[Receivables - Total]]/DSO[[#This Row],[Revenue - Total]]</f>
        <v>83.57640277238572</v>
      </c>
      <c r="I115" t="str">
        <f>_xlfn.XLOOKUP(DSO[[#This Row],[GIC Industry Groups]],'DSO_GIC GROUP'!$A$2:$A$25,'DSO_GIC GROUP'!$B$2:$B$25,0)</f>
        <v>Energy</v>
      </c>
    </row>
    <row r="116" spans="1:9" x14ac:dyDescent="0.2">
      <c r="A116">
        <v>2008</v>
      </c>
      <c r="B116" t="s">
        <v>313</v>
      </c>
      <c r="C116" t="s">
        <v>314</v>
      </c>
      <c r="D116">
        <v>749.74800000000005</v>
      </c>
      <c r="E116">
        <v>15951.226000000001</v>
      </c>
      <c r="F116">
        <v>6984.43</v>
      </c>
      <c r="G116">
        <v>1010</v>
      </c>
      <c r="H116" s="14">
        <f>365*DSO[[#This Row],[Receivables - Total]]/DSO[[#This Row],[Revenue - Total]]</f>
        <v>39.181152935887397</v>
      </c>
      <c r="I116" t="str">
        <f>_xlfn.XLOOKUP(DSO[[#This Row],[GIC Industry Groups]],'DSO_GIC GROUP'!$A$2:$A$25,'DSO_GIC GROUP'!$B$2:$B$25,0)</f>
        <v>Energy</v>
      </c>
    </row>
    <row r="117" spans="1:9" x14ac:dyDescent="0.2">
      <c r="A117">
        <v>2009</v>
      </c>
      <c r="B117" t="s">
        <v>313</v>
      </c>
      <c r="C117" t="s">
        <v>314</v>
      </c>
      <c r="D117">
        <v>808.42600000000004</v>
      </c>
      <c r="E117">
        <v>18118.667000000001</v>
      </c>
      <c r="F117">
        <v>4238.3459999999995</v>
      </c>
      <c r="G117">
        <v>1010</v>
      </c>
      <c r="H117" s="14">
        <f>365*DSO[[#This Row],[Receivables - Total]]/DSO[[#This Row],[Revenue - Total]]</f>
        <v>69.620434480809266</v>
      </c>
      <c r="I117" t="str">
        <f>_xlfn.XLOOKUP(DSO[[#This Row],[GIC Industry Groups]],'DSO_GIC GROUP'!$A$2:$A$25,'DSO_GIC GROUP'!$B$2:$B$25,0)</f>
        <v>Energy</v>
      </c>
    </row>
    <row r="118" spans="1:9" x14ac:dyDescent="0.2">
      <c r="A118">
        <v>2010</v>
      </c>
      <c r="B118" t="s">
        <v>313</v>
      </c>
      <c r="C118" t="s">
        <v>314</v>
      </c>
      <c r="D118">
        <v>1168.1949999999999</v>
      </c>
      <c r="E118">
        <v>21624.233</v>
      </c>
      <c r="F118">
        <v>5852.8069999999998</v>
      </c>
      <c r="G118">
        <v>1010</v>
      </c>
      <c r="H118" s="14">
        <f>365*DSO[[#This Row],[Receivables - Total]]/DSO[[#This Row],[Revenue - Total]]</f>
        <v>72.852423631942756</v>
      </c>
      <c r="I118" t="str">
        <f>_xlfn.XLOOKUP(DSO[[#This Row],[GIC Industry Groups]],'DSO_GIC GROUP'!$A$2:$A$25,'DSO_GIC GROUP'!$B$2:$B$25,0)</f>
        <v>Energy</v>
      </c>
    </row>
    <row r="119" spans="1:9" x14ac:dyDescent="0.2">
      <c r="A119">
        <v>2011</v>
      </c>
      <c r="B119" t="s">
        <v>313</v>
      </c>
      <c r="C119" t="s">
        <v>314</v>
      </c>
      <c r="D119">
        <v>1477.836</v>
      </c>
      <c r="E119">
        <v>24838.796999999999</v>
      </c>
      <c r="F119">
        <v>9600.0329999999994</v>
      </c>
      <c r="G119">
        <v>1010</v>
      </c>
      <c r="H119" s="14">
        <f>365*DSO[[#This Row],[Receivables - Total]]/DSO[[#This Row],[Revenue - Total]]</f>
        <v>56.188363102501839</v>
      </c>
      <c r="I119" t="str">
        <f>_xlfn.XLOOKUP(DSO[[#This Row],[GIC Industry Groups]],'DSO_GIC GROUP'!$A$2:$A$25,'DSO_GIC GROUP'!$B$2:$B$25,0)</f>
        <v>Energy</v>
      </c>
    </row>
    <row r="120" spans="1:9" x14ac:dyDescent="0.2">
      <c r="A120">
        <v>2012</v>
      </c>
      <c r="B120" t="s">
        <v>313</v>
      </c>
      <c r="C120" t="s">
        <v>314</v>
      </c>
      <c r="D120">
        <v>1685.7809999999999</v>
      </c>
      <c r="E120">
        <v>27336.578000000001</v>
      </c>
      <c r="F120">
        <v>11448.814</v>
      </c>
      <c r="G120">
        <v>1010</v>
      </c>
      <c r="H120" s="14">
        <f>365*DSO[[#This Row],[Receivables - Total]]/DSO[[#This Row],[Revenue - Total]]</f>
        <v>53.744437196726224</v>
      </c>
      <c r="I120" t="str">
        <f>_xlfn.XLOOKUP(DSO[[#This Row],[GIC Industry Groups]],'DSO_GIC GROUP'!$A$2:$A$25,'DSO_GIC GROUP'!$B$2:$B$25,0)</f>
        <v>Energy</v>
      </c>
    </row>
    <row r="121" spans="1:9" x14ac:dyDescent="0.2">
      <c r="A121">
        <v>2013</v>
      </c>
      <c r="B121" t="s">
        <v>313</v>
      </c>
      <c r="C121" t="s">
        <v>314</v>
      </c>
      <c r="D121">
        <v>1663.65</v>
      </c>
      <c r="E121">
        <v>30574.238000000001</v>
      </c>
      <c r="F121">
        <v>14233.046</v>
      </c>
      <c r="G121">
        <v>1010</v>
      </c>
      <c r="H121" s="14">
        <f>365*DSO[[#This Row],[Receivables - Total]]/DSO[[#This Row],[Revenue - Total]]</f>
        <v>42.663548617773031</v>
      </c>
      <c r="I121" t="str">
        <f>_xlfn.XLOOKUP(DSO[[#This Row],[GIC Industry Groups]],'DSO_GIC GROUP'!$A$2:$A$25,'DSO_GIC GROUP'!$B$2:$B$25,0)</f>
        <v>Energy</v>
      </c>
    </row>
    <row r="122" spans="1:9" x14ac:dyDescent="0.2">
      <c r="A122">
        <v>2014</v>
      </c>
      <c r="B122" t="s">
        <v>313</v>
      </c>
      <c r="C122" t="s">
        <v>314</v>
      </c>
      <c r="D122">
        <v>1850.932</v>
      </c>
      <c r="E122">
        <v>34762.686999999998</v>
      </c>
      <c r="F122">
        <v>17473.506000000001</v>
      </c>
      <c r="G122">
        <v>1010</v>
      </c>
      <c r="H122" s="14">
        <f>365*DSO[[#This Row],[Receivables - Total]]/DSO[[#This Row],[Revenue - Total]]</f>
        <v>38.663687756767303</v>
      </c>
      <c r="I122" t="str">
        <f>_xlfn.XLOOKUP(DSO[[#This Row],[GIC Industry Groups]],'DSO_GIC GROUP'!$A$2:$A$25,'DSO_GIC GROUP'!$B$2:$B$25,0)</f>
        <v>Energy</v>
      </c>
    </row>
    <row r="123" spans="1:9" x14ac:dyDescent="0.2">
      <c r="A123">
        <v>2015</v>
      </c>
      <c r="B123" t="s">
        <v>313</v>
      </c>
      <c r="C123" t="s">
        <v>314</v>
      </c>
      <c r="D123">
        <v>971.31399999999996</v>
      </c>
      <c r="E123">
        <v>26975.243999999999</v>
      </c>
      <c r="F123">
        <v>8718.3169999999991</v>
      </c>
      <c r="G123">
        <v>1010</v>
      </c>
      <c r="H123" s="14">
        <f>365*DSO[[#This Row],[Receivables - Total]]/DSO[[#This Row],[Revenue - Total]]</f>
        <v>40.664913881887983</v>
      </c>
      <c r="I123" t="str">
        <f>_xlfn.XLOOKUP(DSO[[#This Row],[GIC Industry Groups]],'DSO_GIC GROUP'!$A$2:$A$25,'DSO_GIC GROUP'!$B$2:$B$25,0)</f>
        <v>Energy</v>
      </c>
    </row>
    <row r="124" spans="1:9" x14ac:dyDescent="0.2">
      <c r="A124">
        <v>2016</v>
      </c>
      <c r="B124" t="s">
        <v>313</v>
      </c>
      <c r="C124" t="s">
        <v>314</v>
      </c>
      <c r="D124">
        <v>1228.625</v>
      </c>
      <c r="E124">
        <v>29459.433000000001</v>
      </c>
      <c r="F124">
        <v>7363.3940000000002</v>
      </c>
      <c r="G124">
        <v>1010</v>
      </c>
      <c r="H124" s="14">
        <f>365*DSO[[#This Row],[Receivables - Total]]/DSO[[#This Row],[Revenue - Total]]</f>
        <v>60.902367169270036</v>
      </c>
      <c r="I124" t="str">
        <f>_xlfn.XLOOKUP(DSO[[#This Row],[GIC Industry Groups]],'DSO_GIC GROUP'!$A$2:$A$25,'DSO_GIC GROUP'!$B$2:$B$25,0)</f>
        <v>Energy</v>
      </c>
    </row>
    <row r="125" spans="1:9" x14ac:dyDescent="0.2">
      <c r="A125">
        <v>2017</v>
      </c>
      <c r="B125" t="s">
        <v>313</v>
      </c>
      <c r="C125" t="s">
        <v>314</v>
      </c>
      <c r="D125">
        <v>1710.8510000000001</v>
      </c>
      <c r="E125">
        <v>29833.078000000001</v>
      </c>
      <c r="F125">
        <v>11225.806</v>
      </c>
      <c r="G125">
        <v>1010</v>
      </c>
      <c r="H125" s="14">
        <f>365*DSO[[#This Row],[Receivables - Total]]/DSO[[#This Row],[Revenue - Total]]</f>
        <v>55.627240930406238</v>
      </c>
      <c r="I125" t="str">
        <f>_xlfn.XLOOKUP(DSO[[#This Row],[GIC Industry Groups]],'DSO_GIC GROUP'!$A$2:$A$25,'DSO_GIC GROUP'!$B$2:$B$25,0)</f>
        <v>Energy</v>
      </c>
    </row>
    <row r="126" spans="1:9" x14ac:dyDescent="0.2">
      <c r="A126">
        <v>2018</v>
      </c>
      <c r="B126" t="s">
        <v>313</v>
      </c>
      <c r="C126" t="s">
        <v>314</v>
      </c>
      <c r="D126">
        <v>2343.1239999999998</v>
      </c>
      <c r="E126">
        <v>33934.474000000002</v>
      </c>
      <c r="F126">
        <v>17011.202000000001</v>
      </c>
      <c r="G126">
        <v>1010</v>
      </c>
      <c r="H126" s="14">
        <f>365*DSO[[#This Row],[Receivables - Total]]/DSO[[#This Row],[Revenue - Total]]</f>
        <v>50.275122240039231</v>
      </c>
      <c r="I126" t="str">
        <f>_xlfn.XLOOKUP(DSO[[#This Row],[GIC Industry Groups]],'DSO_GIC GROUP'!$A$2:$A$25,'DSO_GIC GROUP'!$B$2:$B$25,0)</f>
        <v>Energy</v>
      </c>
    </row>
    <row r="127" spans="1:9" x14ac:dyDescent="0.2">
      <c r="A127">
        <v>2019</v>
      </c>
      <c r="B127" t="s">
        <v>313</v>
      </c>
      <c r="C127" t="s">
        <v>314</v>
      </c>
      <c r="D127">
        <v>2153.3229999999999</v>
      </c>
      <c r="E127">
        <v>37124.608</v>
      </c>
      <c r="F127">
        <v>17122.002</v>
      </c>
      <c r="G127">
        <v>1010</v>
      </c>
      <c r="H127" s="14">
        <f>365*DSO[[#This Row],[Receivables - Total]]/DSO[[#This Row],[Revenue - Total]]</f>
        <v>45.903679663160879</v>
      </c>
      <c r="I127" t="str">
        <f>_xlfn.XLOOKUP(DSO[[#This Row],[GIC Industry Groups]],'DSO_GIC GROUP'!$A$2:$A$25,'DSO_GIC GROUP'!$B$2:$B$25,0)</f>
        <v>Energy</v>
      </c>
    </row>
    <row r="128" spans="1:9" x14ac:dyDescent="0.2">
      <c r="A128">
        <v>2004</v>
      </c>
      <c r="B128" t="s">
        <v>319</v>
      </c>
      <c r="C128" t="s">
        <v>320</v>
      </c>
      <c r="D128">
        <v>387.62</v>
      </c>
      <c r="E128">
        <v>3196.5459999999998</v>
      </c>
      <c r="F128">
        <v>1191.6089999999999</v>
      </c>
      <c r="G128">
        <v>1010</v>
      </c>
      <c r="H128" s="14">
        <f>365*DSO[[#This Row],[Receivables - Total]]/DSO[[#This Row],[Revenue - Total]]</f>
        <v>118.73131203272214</v>
      </c>
      <c r="I128" t="str">
        <f>_xlfn.XLOOKUP(DSO[[#This Row],[GIC Industry Groups]],'DSO_GIC GROUP'!$A$2:$A$25,'DSO_GIC GROUP'!$B$2:$B$25,0)</f>
        <v>Energy</v>
      </c>
    </row>
    <row r="129" spans="1:9" x14ac:dyDescent="0.2">
      <c r="A129">
        <v>2005</v>
      </c>
      <c r="B129" t="s">
        <v>319</v>
      </c>
      <c r="C129" t="s">
        <v>320</v>
      </c>
      <c r="D129">
        <v>308.35500000000002</v>
      </c>
      <c r="E129">
        <v>3342.2849999999999</v>
      </c>
      <c r="F129">
        <v>1253.7239999999999</v>
      </c>
      <c r="G129">
        <v>1010</v>
      </c>
      <c r="H129" s="14">
        <f>365*DSO[[#This Row],[Receivables - Total]]/DSO[[#This Row],[Revenue - Total]]</f>
        <v>89.772210630090854</v>
      </c>
      <c r="I129" t="str">
        <f>_xlfn.XLOOKUP(DSO[[#This Row],[GIC Industry Groups]],'DSO_GIC GROUP'!$A$2:$A$25,'DSO_GIC GROUP'!$B$2:$B$25,0)</f>
        <v>Energy</v>
      </c>
    </row>
    <row r="130" spans="1:9" x14ac:dyDescent="0.2">
      <c r="A130">
        <v>2006</v>
      </c>
      <c r="B130" t="s">
        <v>319</v>
      </c>
      <c r="C130" t="s">
        <v>320</v>
      </c>
      <c r="D130">
        <v>240.113</v>
      </c>
      <c r="E130">
        <v>3256.9110000000001</v>
      </c>
      <c r="F130">
        <v>1267.9100000000001</v>
      </c>
      <c r="G130">
        <v>1010</v>
      </c>
      <c r="H130" s="14">
        <f>365*DSO[[#This Row],[Receivables - Total]]/DSO[[#This Row],[Revenue - Total]]</f>
        <v>69.122607282851305</v>
      </c>
      <c r="I130" t="str">
        <f>_xlfn.XLOOKUP(DSO[[#This Row],[GIC Industry Groups]],'DSO_GIC GROUP'!$A$2:$A$25,'DSO_GIC GROUP'!$B$2:$B$25,0)</f>
        <v>Energy</v>
      </c>
    </row>
    <row r="131" spans="1:9" x14ac:dyDescent="0.2">
      <c r="A131">
        <v>2007</v>
      </c>
      <c r="B131" t="s">
        <v>319</v>
      </c>
      <c r="C131" t="s">
        <v>320</v>
      </c>
      <c r="D131">
        <v>237.30500000000001</v>
      </c>
      <c r="E131">
        <v>3936.971</v>
      </c>
      <c r="F131">
        <v>1361.4059999999999</v>
      </c>
      <c r="G131">
        <v>1010</v>
      </c>
      <c r="H131" s="14">
        <f>365*DSO[[#This Row],[Receivables - Total]]/DSO[[#This Row],[Revenue - Total]]</f>
        <v>63.622699620833167</v>
      </c>
      <c r="I131" t="str">
        <f>_xlfn.XLOOKUP(DSO[[#This Row],[GIC Industry Groups]],'DSO_GIC GROUP'!$A$2:$A$25,'DSO_GIC GROUP'!$B$2:$B$25,0)</f>
        <v>Energy</v>
      </c>
    </row>
    <row r="132" spans="1:9" x14ac:dyDescent="0.2">
      <c r="A132">
        <v>2008</v>
      </c>
      <c r="B132" t="s">
        <v>319</v>
      </c>
      <c r="C132" t="s">
        <v>320</v>
      </c>
      <c r="D132">
        <v>258.93799999999999</v>
      </c>
      <c r="E132">
        <v>5329.6620000000003</v>
      </c>
      <c r="F132">
        <v>1576.4880000000001</v>
      </c>
      <c r="G132">
        <v>1010</v>
      </c>
      <c r="H132" s="14">
        <f>365*DSO[[#This Row],[Receivables - Total]]/DSO[[#This Row],[Revenue - Total]]</f>
        <v>59.951214344796782</v>
      </c>
      <c r="I132" t="str">
        <f>_xlfn.XLOOKUP(DSO[[#This Row],[GIC Industry Groups]],'DSO_GIC GROUP'!$A$2:$A$25,'DSO_GIC GROUP'!$B$2:$B$25,0)</f>
        <v>Energy</v>
      </c>
    </row>
    <row r="133" spans="1:9" x14ac:dyDescent="0.2">
      <c r="A133">
        <v>2009</v>
      </c>
      <c r="B133" t="s">
        <v>319</v>
      </c>
      <c r="C133" t="s">
        <v>320</v>
      </c>
      <c r="D133">
        <v>193.874</v>
      </c>
      <c r="E133">
        <v>5957.2569999999996</v>
      </c>
      <c r="F133">
        <v>1269.827</v>
      </c>
      <c r="G133">
        <v>1010</v>
      </c>
      <c r="H133" s="14">
        <f>365*DSO[[#This Row],[Receivables - Total]]/DSO[[#This Row],[Revenue - Total]]</f>
        <v>55.727284110355185</v>
      </c>
      <c r="I133" t="str">
        <f>_xlfn.XLOOKUP(DSO[[#This Row],[GIC Industry Groups]],'DSO_GIC GROUP'!$A$2:$A$25,'DSO_GIC GROUP'!$B$2:$B$25,0)</f>
        <v>Energy</v>
      </c>
    </row>
    <row r="134" spans="1:9" x14ac:dyDescent="0.2">
      <c r="A134">
        <v>2010</v>
      </c>
      <c r="B134" t="s">
        <v>319</v>
      </c>
      <c r="C134" t="s">
        <v>320</v>
      </c>
      <c r="D134">
        <v>195.07</v>
      </c>
      <c r="E134">
        <v>7098.4380000000001</v>
      </c>
      <c r="F134">
        <v>1322.7080000000001</v>
      </c>
      <c r="G134">
        <v>1010</v>
      </c>
      <c r="H134" s="14">
        <f>365*DSO[[#This Row],[Receivables - Total]]/DSO[[#This Row],[Revenue - Total]]</f>
        <v>53.829378819815105</v>
      </c>
      <c r="I134" t="str">
        <f>_xlfn.XLOOKUP(DSO[[#This Row],[GIC Industry Groups]],'DSO_GIC GROUP'!$A$2:$A$25,'DSO_GIC GROUP'!$B$2:$B$25,0)</f>
        <v>Energy</v>
      </c>
    </row>
    <row r="135" spans="1:9" x14ac:dyDescent="0.2">
      <c r="A135">
        <v>2011</v>
      </c>
      <c r="B135" t="s">
        <v>319</v>
      </c>
      <c r="C135" t="s">
        <v>320</v>
      </c>
      <c r="D135">
        <v>183.578</v>
      </c>
      <c r="E135">
        <v>8772.7189999999991</v>
      </c>
      <c r="F135">
        <v>1639.934</v>
      </c>
      <c r="G135">
        <v>1010</v>
      </c>
      <c r="H135" s="14">
        <f>365*DSO[[#This Row],[Receivables - Total]]/DSO[[#This Row],[Revenue - Total]]</f>
        <v>40.858943103807839</v>
      </c>
      <c r="I135" t="str">
        <f>_xlfn.XLOOKUP(DSO[[#This Row],[GIC Industry Groups]],'DSO_GIC GROUP'!$A$2:$A$25,'DSO_GIC GROUP'!$B$2:$B$25,0)</f>
        <v>Energy</v>
      </c>
    </row>
    <row r="136" spans="1:9" x14ac:dyDescent="0.2">
      <c r="A136">
        <v>2012</v>
      </c>
      <c r="B136" t="s">
        <v>319</v>
      </c>
      <c r="C136" t="s">
        <v>320</v>
      </c>
      <c r="D136">
        <v>233.178</v>
      </c>
      <c r="E136">
        <v>8849.8619999999992</v>
      </c>
      <c r="F136">
        <v>1641.6079999999999</v>
      </c>
      <c r="G136">
        <v>1010</v>
      </c>
      <c r="H136" s="14">
        <f>365*DSO[[#This Row],[Receivables - Total]]/DSO[[#This Row],[Revenue - Total]]</f>
        <v>51.845489300734407</v>
      </c>
      <c r="I136" t="str">
        <f>_xlfn.XLOOKUP(DSO[[#This Row],[GIC Industry Groups]],'DSO_GIC GROUP'!$A$2:$A$25,'DSO_GIC GROUP'!$B$2:$B$25,0)</f>
        <v>Energy</v>
      </c>
    </row>
    <row r="137" spans="1:9" x14ac:dyDescent="0.2">
      <c r="A137">
        <v>2013</v>
      </c>
      <c r="B137" t="s">
        <v>319</v>
      </c>
      <c r="C137" t="s">
        <v>320</v>
      </c>
      <c r="D137">
        <v>235.78100000000001</v>
      </c>
      <c r="E137">
        <v>9792.0529999999999</v>
      </c>
      <c r="F137">
        <v>1862.011</v>
      </c>
      <c r="G137">
        <v>1010</v>
      </c>
      <c r="H137" s="14">
        <f>365*DSO[[#This Row],[Receivables - Total]]/DSO[[#This Row],[Revenue - Total]]</f>
        <v>46.218881091465093</v>
      </c>
      <c r="I137" t="str">
        <f>_xlfn.XLOOKUP(DSO[[#This Row],[GIC Industry Groups]],'DSO_GIC GROUP'!$A$2:$A$25,'DSO_GIC GROUP'!$B$2:$B$25,0)</f>
        <v>Energy</v>
      </c>
    </row>
    <row r="138" spans="1:9" x14ac:dyDescent="0.2">
      <c r="A138">
        <v>2014</v>
      </c>
      <c r="B138" t="s">
        <v>319</v>
      </c>
      <c r="C138" t="s">
        <v>320</v>
      </c>
      <c r="D138">
        <v>306.08499999999998</v>
      </c>
      <c r="E138">
        <v>12064.9</v>
      </c>
      <c r="F138">
        <v>2469.71</v>
      </c>
      <c r="G138">
        <v>1010</v>
      </c>
      <c r="H138" s="14">
        <f>365*DSO[[#This Row],[Receivables - Total]]/DSO[[#This Row],[Revenue - Total]]</f>
        <v>45.236495377999844</v>
      </c>
      <c r="I138" t="str">
        <f>_xlfn.XLOOKUP(DSO[[#This Row],[GIC Industry Groups]],'DSO_GIC GROUP'!$A$2:$A$25,'DSO_GIC GROUP'!$B$2:$B$25,0)</f>
        <v>Energy</v>
      </c>
    </row>
    <row r="139" spans="1:9" x14ac:dyDescent="0.2">
      <c r="A139">
        <v>2015</v>
      </c>
      <c r="B139" t="s">
        <v>319</v>
      </c>
      <c r="C139" t="s">
        <v>320</v>
      </c>
      <c r="D139">
        <v>176.95699999999999</v>
      </c>
      <c r="E139">
        <v>13976.172</v>
      </c>
      <c r="F139">
        <v>2339.7620000000002</v>
      </c>
      <c r="G139">
        <v>1010</v>
      </c>
      <c r="H139" s="14">
        <f>365*DSO[[#This Row],[Receivables - Total]]/DSO[[#This Row],[Revenue - Total]]</f>
        <v>27.60507478965809</v>
      </c>
      <c r="I139" t="str">
        <f>_xlfn.XLOOKUP(DSO[[#This Row],[GIC Industry Groups]],'DSO_GIC GROUP'!$A$2:$A$25,'DSO_GIC GROUP'!$B$2:$B$25,0)</f>
        <v>Energy</v>
      </c>
    </row>
    <row r="140" spans="1:9" x14ac:dyDescent="0.2">
      <c r="A140">
        <v>2016</v>
      </c>
      <c r="B140" t="s">
        <v>319</v>
      </c>
      <c r="C140" t="s">
        <v>320</v>
      </c>
      <c r="D140">
        <v>341.62799999999999</v>
      </c>
      <c r="E140">
        <v>15472.922</v>
      </c>
      <c r="F140">
        <v>1608.348</v>
      </c>
      <c r="G140">
        <v>1010</v>
      </c>
      <c r="H140" s="14">
        <f>365*DSO[[#This Row],[Receivables - Total]]/DSO[[#This Row],[Revenue - Total]]</f>
        <v>77.529377970439242</v>
      </c>
      <c r="I140" t="str">
        <f>_xlfn.XLOOKUP(DSO[[#This Row],[GIC Industry Groups]],'DSO_GIC GROUP'!$A$2:$A$25,'DSO_GIC GROUP'!$B$2:$B$25,0)</f>
        <v>Energy</v>
      </c>
    </row>
    <row r="141" spans="1:9" x14ac:dyDescent="0.2">
      <c r="A141">
        <v>2017</v>
      </c>
      <c r="B141" t="s">
        <v>319</v>
      </c>
      <c r="C141" t="s">
        <v>320</v>
      </c>
      <c r="D141">
        <v>725.23599999999999</v>
      </c>
      <c r="E141">
        <v>29522.603999999999</v>
      </c>
      <c r="F141">
        <v>3378.0149999999999</v>
      </c>
      <c r="G141">
        <v>1010</v>
      </c>
      <c r="H141" s="14">
        <f>365*DSO[[#This Row],[Receivables - Total]]/DSO[[#This Row],[Revenue - Total]]</f>
        <v>78.36292615633738</v>
      </c>
      <c r="I141" t="str">
        <f>_xlfn.XLOOKUP(DSO[[#This Row],[GIC Industry Groups]],'DSO_GIC GROUP'!$A$2:$A$25,'DSO_GIC GROUP'!$B$2:$B$25,0)</f>
        <v>Energy</v>
      </c>
    </row>
    <row r="142" spans="1:9" x14ac:dyDescent="0.2">
      <c r="A142">
        <v>2018</v>
      </c>
      <c r="B142" t="s">
        <v>319</v>
      </c>
      <c r="C142" t="s">
        <v>320</v>
      </c>
      <c r="D142">
        <v>1241.8430000000001</v>
      </c>
      <c r="E142">
        <v>20721.344000000001</v>
      </c>
      <c r="F142">
        <v>4557.8680000000004</v>
      </c>
      <c r="G142">
        <v>1010</v>
      </c>
      <c r="H142" s="14">
        <f>365*DSO[[#This Row],[Receivables - Total]]/DSO[[#This Row],[Revenue - Total]]</f>
        <v>99.448403288555085</v>
      </c>
      <c r="I142" t="str">
        <f>_xlfn.XLOOKUP(DSO[[#This Row],[GIC Industry Groups]],'DSO_GIC GROUP'!$A$2:$A$25,'DSO_GIC GROUP'!$B$2:$B$25,0)</f>
        <v>Energy</v>
      </c>
    </row>
    <row r="143" spans="1:9" x14ac:dyDescent="0.2">
      <c r="A143">
        <v>2019</v>
      </c>
      <c r="B143" t="s">
        <v>319</v>
      </c>
      <c r="C143" t="s">
        <v>320</v>
      </c>
      <c r="D143">
        <v>610.08799999999997</v>
      </c>
      <c r="E143">
        <v>18809.226999999999</v>
      </c>
      <c r="F143">
        <v>4416.4840000000004</v>
      </c>
      <c r="G143">
        <v>1010</v>
      </c>
      <c r="H143" s="14">
        <f>365*DSO[[#This Row],[Receivables - Total]]/DSO[[#This Row],[Revenue - Total]]</f>
        <v>50.420678530704507</v>
      </c>
      <c r="I143" t="str">
        <f>_xlfn.XLOOKUP(DSO[[#This Row],[GIC Industry Groups]],'DSO_GIC GROUP'!$A$2:$A$25,'DSO_GIC GROUP'!$B$2:$B$25,0)</f>
        <v>Energy</v>
      </c>
    </row>
    <row r="144" spans="1:9" x14ac:dyDescent="0.2">
      <c r="A144">
        <v>2004</v>
      </c>
      <c r="B144" t="s">
        <v>377</v>
      </c>
      <c r="C144" t="s">
        <v>378</v>
      </c>
      <c r="D144">
        <v>864.94299999999998</v>
      </c>
      <c r="E144">
        <v>17292.358</v>
      </c>
      <c r="F144">
        <v>6959.8860000000004</v>
      </c>
      <c r="G144">
        <v>1010</v>
      </c>
      <c r="H144" s="14">
        <f>365*DSO[[#This Row],[Receivables - Total]]/DSO[[#This Row],[Revenue - Total]]</f>
        <v>45.360541106564099</v>
      </c>
      <c r="I144" t="str">
        <f>_xlfn.XLOOKUP(DSO[[#This Row],[GIC Industry Groups]],'DSO_GIC GROUP'!$A$2:$A$25,'DSO_GIC GROUP'!$B$2:$B$25,0)</f>
        <v>Energy</v>
      </c>
    </row>
    <row r="145" spans="1:9" x14ac:dyDescent="0.2">
      <c r="A145">
        <v>2005</v>
      </c>
      <c r="B145" t="s">
        <v>377</v>
      </c>
      <c r="C145" t="s">
        <v>378</v>
      </c>
      <c r="D145">
        <v>699.62599999999998</v>
      </c>
      <c r="E145">
        <v>8641.107</v>
      </c>
      <c r="F145">
        <v>6404.9830000000002</v>
      </c>
      <c r="G145">
        <v>1010</v>
      </c>
      <c r="H145" s="14">
        <f>365*DSO[[#This Row],[Receivables - Total]]/DSO[[#This Row],[Revenue - Total]]</f>
        <v>39.869503166518939</v>
      </c>
      <c r="I145" t="str">
        <f>_xlfn.XLOOKUP(DSO[[#This Row],[GIC Industry Groups]],'DSO_GIC GROUP'!$A$2:$A$25,'DSO_GIC GROUP'!$B$2:$B$25,0)</f>
        <v>Energy</v>
      </c>
    </row>
    <row r="146" spans="1:9" x14ac:dyDescent="0.2">
      <c r="A146">
        <v>2006</v>
      </c>
      <c r="B146" t="s">
        <v>377</v>
      </c>
      <c r="C146" t="s">
        <v>378</v>
      </c>
      <c r="D146">
        <v>1183.771</v>
      </c>
      <c r="E146">
        <v>10641.269</v>
      </c>
      <c r="F146">
        <v>9250.7009999999991</v>
      </c>
      <c r="G146">
        <v>1010</v>
      </c>
      <c r="H146" s="14">
        <f>365*DSO[[#This Row],[Receivables - Total]]/DSO[[#This Row],[Revenue - Total]]</f>
        <v>46.707424118453297</v>
      </c>
      <c r="I146" t="str">
        <f>_xlfn.XLOOKUP(DSO[[#This Row],[GIC Industry Groups]],'DSO_GIC GROUP'!$A$2:$A$25,'DSO_GIC GROUP'!$B$2:$B$25,0)</f>
        <v>Energy</v>
      </c>
    </row>
    <row r="147" spans="1:9" x14ac:dyDescent="0.2">
      <c r="A147">
        <v>2007</v>
      </c>
      <c r="B147" t="s">
        <v>377</v>
      </c>
      <c r="C147" t="s">
        <v>378</v>
      </c>
      <c r="D147">
        <v>1795.1469999999999</v>
      </c>
      <c r="E147">
        <v>11827.407999999999</v>
      </c>
      <c r="F147">
        <v>11545.278</v>
      </c>
      <c r="G147">
        <v>1010</v>
      </c>
      <c r="H147" s="14">
        <f>365*DSO[[#This Row],[Receivables - Total]]/DSO[[#This Row],[Revenue - Total]]</f>
        <v>56.752956057013094</v>
      </c>
      <c r="I147" t="str">
        <f>_xlfn.XLOOKUP(DSO[[#This Row],[GIC Industry Groups]],'DSO_GIC GROUP'!$A$2:$A$25,'DSO_GIC GROUP'!$B$2:$B$25,0)</f>
        <v>Energy</v>
      </c>
    </row>
    <row r="148" spans="1:9" x14ac:dyDescent="0.2">
      <c r="A148">
        <v>2008</v>
      </c>
      <c r="B148" t="s">
        <v>377</v>
      </c>
      <c r="C148" t="s">
        <v>378</v>
      </c>
      <c r="D148">
        <v>2039.134</v>
      </c>
      <c r="E148">
        <v>11318.791999999999</v>
      </c>
      <c r="F148">
        <v>10448.853999999999</v>
      </c>
      <c r="G148">
        <v>1010</v>
      </c>
      <c r="H148" s="14">
        <f>365*DSO[[#This Row],[Receivables - Total]]/DSO[[#This Row],[Revenue - Total]]</f>
        <v>71.231152239279069</v>
      </c>
      <c r="I148" t="str">
        <f>_xlfn.XLOOKUP(DSO[[#This Row],[GIC Industry Groups]],'DSO_GIC GROUP'!$A$2:$A$25,'DSO_GIC GROUP'!$B$2:$B$25,0)</f>
        <v>Energy</v>
      </c>
    </row>
    <row r="149" spans="1:9" x14ac:dyDescent="0.2">
      <c r="A149">
        <v>2009</v>
      </c>
      <c r="B149" t="s">
        <v>377</v>
      </c>
      <c r="C149" t="s">
        <v>378</v>
      </c>
      <c r="D149">
        <v>1990.2860000000001</v>
      </c>
      <c r="E149">
        <v>12282.523999999999</v>
      </c>
      <c r="F149">
        <v>9292.4390000000003</v>
      </c>
      <c r="G149">
        <v>1010</v>
      </c>
      <c r="H149" s="14">
        <f>365*DSO[[#This Row],[Receivables - Total]]/DSO[[#This Row],[Revenue - Total]]</f>
        <v>78.176933956736221</v>
      </c>
      <c r="I149" t="str">
        <f>_xlfn.XLOOKUP(DSO[[#This Row],[GIC Industry Groups]],'DSO_GIC GROUP'!$A$2:$A$25,'DSO_GIC GROUP'!$B$2:$B$25,0)</f>
        <v>Energy</v>
      </c>
    </row>
    <row r="150" spans="1:9" x14ac:dyDescent="0.2">
      <c r="A150">
        <v>2010</v>
      </c>
      <c r="B150" t="s">
        <v>377</v>
      </c>
      <c r="C150" t="s">
        <v>378</v>
      </c>
      <c r="D150">
        <v>2297.2620000000002</v>
      </c>
      <c r="E150">
        <v>13563.572</v>
      </c>
      <c r="F150">
        <v>8094.09</v>
      </c>
      <c r="G150">
        <v>1010</v>
      </c>
      <c r="H150" s="14">
        <f>365*DSO[[#This Row],[Receivables - Total]]/DSO[[#This Row],[Revenue - Total]]</f>
        <v>103.59418168070778</v>
      </c>
      <c r="I150" t="str">
        <f>_xlfn.XLOOKUP(DSO[[#This Row],[GIC Industry Groups]],'DSO_GIC GROUP'!$A$2:$A$25,'DSO_GIC GROUP'!$B$2:$B$25,0)</f>
        <v>Energy</v>
      </c>
    </row>
    <row r="151" spans="1:9" x14ac:dyDescent="0.2">
      <c r="A151">
        <v>2011</v>
      </c>
      <c r="B151" t="s">
        <v>377</v>
      </c>
      <c r="C151" t="s">
        <v>378</v>
      </c>
      <c r="D151">
        <v>2321.3879999999999</v>
      </c>
      <c r="E151">
        <v>14830.734</v>
      </c>
      <c r="F151">
        <v>8872.7540000000008</v>
      </c>
      <c r="G151">
        <v>1010</v>
      </c>
      <c r="H151" s="14">
        <f>365*DSO[[#This Row],[Receivables - Total]]/DSO[[#This Row],[Revenue - Total]]</f>
        <v>95.495335495608231</v>
      </c>
      <c r="I151" t="str">
        <f>_xlfn.XLOOKUP(DSO[[#This Row],[GIC Industry Groups]],'DSO_GIC GROUP'!$A$2:$A$25,'DSO_GIC GROUP'!$B$2:$B$25,0)</f>
        <v>Energy</v>
      </c>
    </row>
    <row r="152" spans="1:9" x14ac:dyDescent="0.2">
      <c r="A152">
        <v>2012</v>
      </c>
      <c r="B152" t="s">
        <v>377</v>
      </c>
      <c r="C152" t="s">
        <v>378</v>
      </c>
      <c r="D152">
        <v>2403.2809999999999</v>
      </c>
      <c r="E152">
        <v>15270.707</v>
      </c>
      <c r="F152">
        <v>10858.144</v>
      </c>
      <c r="G152">
        <v>1010</v>
      </c>
      <c r="H152" s="14">
        <f>365*DSO[[#This Row],[Receivables - Total]]/DSO[[#This Row],[Revenue - Total]]</f>
        <v>80.787063148177069</v>
      </c>
      <c r="I152" t="str">
        <f>_xlfn.XLOOKUP(DSO[[#This Row],[GIC Industry Groups]],'DSO_GIC GROUP'!$A$2:$A$25,'DSO_GIC GROUP'!$B$2:$B$25,0)</f>
        <v>Energy</v>
      </c>
    </row>
    <row r="153" spans="1:9" x14ac:dyDescent="0.2">
      <c r="A153">
        <v>2013</v>
      </c>
      <c r="B153" t="s">
        <v>377</v>
      </c>
      <c r="C153" t="s">
        <v>378</v>
      </c>
      <c r="D153">
        <v>3047.2260000000001</v>
      </c>
      <c r="E153">
        <v>18258.553</v>
      </c>
      <c r="F153">
        <v>12911.474</v>
      </c>
      <c r="G153">
        <v>1010</v>
      </c>
      <c r="H153" s="14">
        <f>365*DSO[[#This Row],[Receivables - Total]]/DSO[[#This Row],[Revenue - Total]]</f>
        <v>86.143339637286957</v>
      </c>
      <c r="I153" t="str">
        <f>_xlfn.XLOOKUP(DSO[[#This Row],[GIC Industry Groups]],'DSO_GIC GROUP'!$A$2:$A$25,'DSO_GIC GROUP'!$B$2:$B$25,0)</f>
        <v>Energy</v>
      </c>
    </row>
    <row r="154" spans="1:9" x14ac:dyDescent="0.2">
      <c r="A154">
        <v>2014</v>
      </c>
      <c r="B154" t="s">
        <v>377</v>
      </c>
      <c r="C154" t="s">
        <v>378</v>
      </c>
      <c r="D154">
        <v>2829.5770000000002</v>
      </c>
      <c r="E154">
        <v>16239.3</v>
      </c>
      <c r="F154">
        <v>12227.939</v>
      </c>
      <c r="G154">
        <v>1010</v>
      </c>
      <c r="H154" s="14">
        <f>365*DSO[[#This Row],[Receivables - Total]]/DSO[[#This Row],[Revenue - Total]]</f>
        <v>84.461952664304263</v>
      </c>
      <c r="I154" t="str">
        <f>_xlfn.XLOOKUP(DSO[[#This Row],[GIC Industry Groups]],'DSO_GIC GROUP'!$A$2:$A$25,'DSO_GIC GROUP'!$B$2:$B$25,0)</f>
        <v>Energy</v>
      </c>
    </row>
    <row r="155" spans="1:9" x14ac:dyDescent="0.2">
      <c r="A155">
        <v>2015</v>
      </c>
      <c r="B155" t="s">
        <v>377</v>
      </c>
      <c r="C155" t="s">
        <v>378</v>
      </c>
      <c r="D155">
        <v>2595.9520000000002</v>
      </c>
      <c r="E155">
        <v>14843.166999999999</v>
      </c>
      <c r="F155">
        <v>11247.968999999999</v>
      </c>
      <c r="G155">
        <v>1010</v>
      </c>
      <c r="H155" s="14">
        <f>365*DSO[[#This Row],[Receivables - Total]]/DSO[[#This Row],[Revenue - Total]]</f>
        <v>84.239428469264112</v>
      </c>
      <c r="I155" t="str">
        <f>_xlfn.XLOOKUP(DSO[[#This Row],[GIC Industry Groups]],'DSO_GIC GROUP'!$A$2:$A$25,'DSO_GIC GROUP'!$B$2:$B$25,0)</f>
        <v>Energy</v>
      </c>
    </row>
    <row r="156" spans="1:9" x14ac:dyDescent="0.2">
      <c r="A156">
        <v>2016</v>
      </c>
      <c r="B156" t="s">
        <v>377</v>
      </c>
      <c r="C156" t="s">
        <v>378</v>
      </c>
      <c r="D156">
        <v>2983.261</v>
      </c>
      <c r="E156">
        <v>18760.401000000002</v>
      </c>
      <c r="F156">
        <v>8791.6110000000008</v>
      </c>
      <c r="G156">
        <v>1010</v>
      </c>
      <c r="H156" s="14">
        <f>365*DSO[[#This Row],[Receivables - Total]]/DSO[[#This Row],[Revenue - Total]]</f>
        <v>123.85560109518038</v>
      </c>
      <c r="I156" t="str">
        <f>_xlfn.XLOOKUP(DSO[[#This Row],[GIC Industry Groups]],'DSO_GIC GROUP'!$A$2:$A$25,'DSO_GIC GROUP'!$B$2:$B$25,0)</f>
        <v>Energy</v>
      </c>
    </row>
    <row r="157" spans="1:9" x14ac:dyDescent="0.2">
      <c r="A157">
        <v>2017</v>
      </c>
      <c r="B157" t="s">
        <v>377</v>
      </c>
      <c r="C157" t="s">
        <v>378</v>
      </c>
      <c r="D157">
        <v>2509.6999999999998</v>
      </c>
      <c r="E157">
        <v>28263.7</v>
      </c>
      <c r="F157">
        <v>15056.9</v>
      </c>
      <c r="G157">
        <v>1010</v>
      </c>
      <c r="H157" s="14">
        <f>365*DSO[[#This Row],[Receivables - Total]]/DSO[[#This Row],[Revenue - Total]]</f>
        <v>60.838585631836558</v>
      </c>
      <c r="I157" t="str">
        <f>_xlfn.XLOOKUP(DSO[[#This Row],[GIC Industry Groups]],'DSO_GIC GROUP'!$A$2:$A$25,'DSO_GIC GROUP'!$B$2:$B$25,0)</f>
        <v>Energy</v>
      </c>
    </row>
    <row r="158" spans="1:9" x14ac:dyDescent="0.2">
      <c r="A158">
        <v>2018</v>
      </c>
      <c r="B158" t="s">
        <v>377</v>
      </c>
      <c r="C158" t="s">
        <v>378</v>
      </c>
      <c r="D158">
        <v>3231.8</v>
      </c>
      <c r="E158">
        <v>24784.5</v>
      </c>
      <c r="F158">
        <v>12552.9</v>
      </c>
      <c r="G158">
        <v>1010</v>
      </c>
      <c r="H158" s="14">
        <f>365*DSO[[#This Row],[Receivables - Total]]/DSO[[#This Row],[Revenue - Total]]</f>
        <v>93.970875255916965</v>
      </c>
      <c r="I158" t="str">
        <f>_xlfn.XLOOKUP(DSO[[#This Row],[GIC Industry Groups]],'DSO_GIC GROUP'!$A$2:$A$25,'DSO_GIC GROUP'!$B$2:$B$25,0)</f>
        <v>Energy</v>
      </c>
    </row>
    <row r="159" spans="1:9" x14ac:dyDescent="0.2">
      <c r="A159">
        <v>2004</v>
      </c>
      <c r="B159" t="s">
        <v>409</v>
      </c>
      <c r="C159" t="s">
        <v>410</v>
      </c>
      <c r="D159">
        <v>5751</v>
      </c>
      <c r="E159">
        <v>15796</v>
      </c>
      <c r="F159">
        <v>20464</v>
      </c>
      <c r="G159">
        <v>1010</v>
      </c>
      <c r="H159" s="14">
        <f>365*DSO[[#This Row],[Receivables - Total]]/DSO[[#This Row],[Revenue - Total]]</f>
        <v>102.57598709929633</v>
      </c>
      <c r="I159" t="str">
        <f>_xlfn.XLOOKUP(DSO[[#This Row],[GIC Industry Groups]],'DSO_GIC GROUP'!$A$2:$A$25,'DSO_GIC GROUP'!$B$2:$B$25,0)</f>
        <v>Energy</v>
      </c>
    </row>
    <row r="160" spans="1:9" x14ac:dyDescent="0.2">
      <c r="A160">
        <v>2005</v>
      </c>
      <c r="B160" t="s">
        <v>409</v>
      </c>
      <c r="C160" t="s">
        <v>410</v>
      </c>
      <c r="D160">
        <v>4801</v>
      </c>
      <c r="E160">
        <v>15010</v>
      </c>
      <c r="F160">
        <v>21007</v>
      </c>
      <c r="G160">
        <v>1010</v>
      </c>
      <c r="H160" s="14">
        <f>365*DSO[[#This Row],[Receivables - Total]]/DSO[[#This Row],[Revenue - Total]]</f>
        <v>83.418146332174985</v>
      </c>
      <c r="I160" t="str">
        <f>_xlfn.XLOOKUP(DSO[[#This Row],[GIC Industry Groups]],'DSO_GIC GROUP'!$A$2:$A$25,'DSO_GIC GROUP'!$B$2:$B$25,0)</f>
        <v>Energy</v>
      </c>
    </row>
    <row r="161" spans="1:9" x14ac:dyDescent="0.2">
      <c r="A161">
        <v>2006</v>
      </c>
      <c r="B161" t="s">
        <v>409</v>
      </c>
      <c r="C161" t="s">
        <v>410</v>
      </c>
      <c r="D161">
        <v>4674</v>
      </c>
      <c r="E161">
        <v>16820</v>
      </c>
      <c r="F161">
        <v>22504</v>
      </c>
      <c r="G161">
        <v>1010</v>
      </c>
      <c r="H161" s="14">
        <f>365*DSO[[#This Row],[Receivables - Total]]/DSO[[#This Row],[Revenue - Total]]</f>
        <v>75.80918947742623</v>
      </c>
      <c r="I161" t="str">
        <f>_xlfn.XLOOKUP(DSO[[#This Row],[GIC Industry Groups]],'DSO_GIC GROUP'!$A$2:$A$25,'DSO_GIC GROUP'!$B$2:$B$25,0)</f>
        <v>Energy</v>
      </c>
    </row>
    <row r="162" spans="1:9" x14ac:dyDescent="0.2">
      <c r="A162">
        <v>2007</v>
      </c>
      <c r="B162" t="s">
        <v>409</v>
      </c>
      <c r="C162" t="s">
        <v>410</v>
      </c>
      <c r="D162">
        <v>3093</v>
      </c>
      <c r="E162">
        <v>13135</v>
      </c>
      <c r="F162">
        <v>15264</v>
      </c>
      <c r="G162">
        <v>1010</v>
      </c>
      <c r="H162" s="14">
        <f>365*DSO[[#This Row],[Receivables - Total]]/DSO[[#This Row],[Revenue - Total]]</f>
        <v>73.96128144654088</v>
      </c>
      <c r="I162" t="str">
        <f>_xlfn.XLOOKUP(DSO[[#This Row],[GIC Industry Groups]],'DSO_GIC GROUP'!$A$2:$A$25,'DSO_GIC GROUP'!$B$2:$B$25,0)</f>
        <v>Energy</v>
      </c>
    </row>
    <row r="163" spans="1:9" x14ac:dyDescent="0.2">
      <c r="A163">
        <v>2008</v>
      </c>
      <c r="B163" t="s">
        <v>409</v>
      </c>
      <c r="C163" t="s">
        <v>410</v>
      </c>
      <c r="D163">
        <v>3795</v>
      </c>
      <c r="E163">
        <v>14385</v>
      </c>
      <c r="F163">
        <v>18279</v>
      </c>
      <c r="G163">
        <v>1010</v>
      </c>
      <c r="H163" s="14">
        <f>365*DSO[[#This Row],[Receivables - Total]]/DSO[[#This Row],[Revenue - Total]]</f>
        <v>75.77958312817988</v>
      </c>
      <c r="I163" t="str">
        <f>_xlfn.XLOOKUP(DSO[[#This Row],[GIC Industry Groups]],'DSO_GIC GROUP'!$A$2:$A$25,'DSO_GIC GROUP'!$B$2:$B$25,0)</f>
        <v>Energy</v>
      </c>
    </row>
    <row r="164" spans="1:9" x14ac:dyDescent="0.2">
      <c r="A164">
        <v>2009</v>
      </c>
      <c r="B164" t="s">
        <v>409</v>
      </c>
      <c r="C164" t="s">
        <v>410</v>
      </c>
      <c r="D164">
        <v>2964</v>
      </c>
      <c r="E164">
        <v>16538</v>
      </c>
      <c r="F164">
        <v>14675</v>
      </c>
      <c r="G164">
        <v>1010</v>
      </c>
      <c r="H164" s="14">
        <f>365*DSO[[#This Row],[Receivables - Total]]/DSO[[#This Row],[Revenue - Total]]</f>
        <v>73.721294718909704</v>
      </c>
      <c r="I164" t="str">
        <f>_xlfn.XLOOKUP(DSO[[#This Row],[GIC Industry Groups]],'DSO_GIC GROUP'!$A$2:$A$25,'DSO_GIC GROUP'!$B$2:$B$25,0)</f>
        <v>Energy</v>
      </c>
    </row>
    <row r="165" spans="1:9" x14ac:dyDescent="0.2">
      <c r="A165">
        <v>2010</v>
      </c>
      <c r="B165" t="s">
        <v>409</v>
      </c>
      <c r="C165" t="s">
        <v>410</v>
      </c>
      <c r="D165">
        <v>3924</v>
      </c>
      <c r="E165">
        <v>18297</v>
      </c>
      <c r="F165">
        <v>17973</v>
      </c>
      <c r="G165">
        <v>1010</v>
      </c>
      <c r="H165" s="14">
        <f>365*DSO[[#This Row],[Receivables - Total]]/DSO[[#This Row],[Revenue - Total]]</f>
        <v>79.689534301452184</v>
      </c>
      <c r="I165" t="str">
        <f>_xlfn.XLOOKUP(DSO[[#This Row],[GIC Industry Groups]],'DSO_GIC GROUP'!$A$2:$A$25,'DSO_GIC GROUP'!$B$2:$B$25,0)</f>
        <v>Energy</v>
      </c>
    </row>
    <row r="166" spans="1:9" x14ac:dyDescent="0.2">
      <c r="A166">
        <v>2011</v>
      </c>
      <c r="B166" t="s">
        <v>409</v>
      </c>
      <c r="C166" t="s">
        <v>410</v>
      </c>
      <c r="D166">
        <v>5084</v>
      </c>
      <c r="E166">
        <v>23677</v>
      </c>
      <c r="F166">
        <v>24829</v>
      </c>
      <c r="G166">
        <v>1010</v>
      </c>
      <c r="H166" s="14">
        <f>365*DSO[[#This Row],[Receivables - Total]]/DSO[[#This Row],[Revenue - Total]]</f>
        <v>74.737605219702772</v>
      </c>
      <c r="I166" t="str">
        <f>_xlfn.XLOOKUP(DSO[[#This Row],[GIC Industry Groups]],'DSO_GIC GROUP'!$A$2:$A$25,'DSO_GIC GROUP'!$B$2:$B$25,0)</f>
        <v>Energy</v>
      </c>
    </row>
    <row r="167" spans="1:9" x14ac:dyDescent="0.2">
      <c r="A167">
        <v>2012</v>
      </c>
      <c r="B167" t="s">
        <v>409</v>
      </c>
      <c r="C167" t="s">
        <v>410</v>
      </c>
      <c r="D167">
        <v>5787</v>
      </c>
      <c r="E167">
        <v>27410</v>
      </c>
      <c r="F167">
        <v>28503</v>
      </c>
      <c r="G167">
        <v>1010</v>
      </c>
      <c r="H167" s="14">
        <f>365*DSO[[#This Row],[Receivables - Total]]/DSO[[#This Row],[Revenue - Total]]</f>
        <v>74.106409851594563</v>
      </c>
      <c r="I167" t="str">
        <f>_xlfn.XLOOKUP(DSO[[#This Row],[GIC Industry Groups]],'DSO_GIC GROUP'!$A$2:$A$25,'DSO_GIC GROUP'!$B$2:$B$25,0)</f>
        <v>Energy</v>
      </c>
    </row>
    <row r="168" spans="1:9" x14ac:dyDescent="0.2">
      <c r="A168">
        <v>2013</v>
      </c>
      <c r="B168" t="s">
        <v>409</v>
      </c>
      <c r="C168" t="s">
        <v>410</v>
      </c>
      <c r="D168">
        <v>6181</v>
      </c>
      <c r="E168">
        <v>29223</v>
      </c>
      <c r="F168">
        <v>29402</v>
      </c>
      <c r="G168">
        <v>1010</v>
      </c>
      <c r="H168" s="14">
        <f>365*DSO[[#This Row],[Receivables - Total]]/DSO[[#This Row],[Revenue - Total]]</f>
        <v>76.731684919393246</v>
      </c>
      <c r="I168" t="str">
        <f>_xlfn.XLOOKUP(DSO[[#This Row],[GIC Industry Groups]],'DSO_GIC GROUP'!$A$2:$A$25,'DSO_GIC GROUP'!$B$2:$B$25,0)</f>
        <v>Energy</v>
      </c>
    </row>
    <row r="169" spans="1:9" x14ac:dyDescent="0.2">
      <c r="A169">
        <v>2014</v>
      </c>
      <c r="B169" t="s">
        <v>409</v>
      </c>
      <c r="C169" t="s">
        <v>410</v>
      </c>
      <c r="D169">
        <v>7564</v>
      </c>
      <c r="E169">
        <v>32240</v>
      </c>
      <c r="F169">
        <v>32870</v>
      </c>
      <c r="G169">
        <v>1010</v>
      </c>
      <c r="H169" s="14">
        <f>365*DSO[[#This Row],[Receivables - Total]]/DSO[[#This Row],[Revenue - Total]]</f>
        <v>83.993306966839057</v>
      </c>
      <c r="I169" t="str">
        <f>_xlfn.XLOOKUP(DSO[[#This Row],[GIC Industry Groups]],'DSO_GIC GROUP'!$A$2:$A$25,'DSO_GIC GROUP'!$B$2:$B$25,0)</f>
        <v>Energy</v>
      </c>
    </row>
    <row r="170" spans="1:9" x14ac:dyDescent="0.2">
      <c r="A170">
        <v>2015</v>
      </c>
      <c r="B170" t="s">
        <v>409</v>
      </c>
      <c r="C170" t="s">
        <v>410</v>
      </c>
      <c r="D170">
        <v>5317</v>
      </c>
      <c r="E170">
        <v>36942</v>
      </c>
      <c r="F170">
        <v>23633</v>
      </c>
      <c r="G170">
        <v>1010</v>
      </c>
      <c r="H170" s="14">
        <f>365*DSO[[#This Row],[Receivables - Total]]/DSO[[#This Row],[Revenue - Total]]</f>
        <v>82.118436085135187</v>
      </c>
      <c r="I170" t="str">
        <f>_xlfn.XLOOKUP(DSO[[#This Row],[GIC Industry Groups]],'DSO_GIC GROUP'!$A$2:$A$25,'DSO_GIC GROUP'!$B$2:$B$25,0)</f>
        <v>Energy</v>
      </c>
    </row>
    <row r="171" spans="1:9" x14ac:dyDescent="0.2">
      <c r="A171">
        <v>2016</v>
      </c>
      <c r="B171" t="s">
        <v>409</v>
      </c>
      <c r="C171" t="s">
        <v>410</v>
      </c>
      <c r="D171">
        <v>3922</v>
      </c>
      <c r="E171">
        <v>27000</v>
      </c>
      <c r="F171">
        <v>15887</v>
      </c>
      <c r="G171">
        <v>1010</v>
      </c>
      <c r="H171" s="14">
        <f>365*DSO[[#This Row],[Receivables - Total]]/DSO[[#This Row],[Revenue - Total]]</f>
        <v>90.107005727953677</v>
      </c>
      <c r="I171" t="str">
        <f>_xlfn.XLOOKUP(DSO[[#This Row],[GIC Industry Groups]],'DSO_GIC GROUP'!$A$2:$A$25,'DSO_GIC GROUP'!$B$2:$B$25,0)</f>
        <v>Energy</v>
      </c>
    </row>
    <row r="172" spans="1:9" x14ac:dyDescent="0.2">
      <c r="A172">
        <v>2017</v>
      </c>
      <c r="B172" t="s">
        <v>409</v>
      </c>
      <c r="C172" t="s">
        <v>410</v>
      </c>
      <c r="D172">
        <v>5036</v>
      </c>
      <c r="E172">
        <v>25085</v>
      </c>
      <c r="F172">
        <v>20620</v>
      </c>
      <c r="G172">
        <v>1010</v>
      </c>
      <c r="H172" s="14">
        <f>365*DSO[[#This Row],[Receivables - Total]]/DSO[[#This Row],[Revenue - Total]]</f>
        <v>89.143549951503388</v>
      </c>
      <c r="I172" t="str">
        <f>_xlfn.XLOOKUP(DSO[[#This Row],[GIC Industry Groups]],'DSO_GIC GROUP'!$A$2:$A$25,'DSO_GIC GROUP'!$B$2:$B$25,0)</f>
        <v>Energy</v>
      </c>
    </row>
    <row r="173" spans="1:9" x14ac:dyDescent="0.2">
      <c r="A173">
        <v>2018</v>
      </c>
      <c r="B173" t="s">
        <v>409</v>
      </c>
      <c r="C173" t="s">
        <v>410</v>
      </c>
      <c r="D173">
        <v>5234</v>
      </c>
      <c r="E173">
        <v>25982</v>
      </c>
      <c r="F173">
        <v>23995</v>
      </c>
      <c r="G173">
        <v>1010</v>
      </c>
      <c r="H173" s="14">
        <f>365*DSO[[#This Row],[Receivables - Total]]/DSO[[#This Row],[Revenue - Total]]</f>
        <v>79.617003542404674</v>
      </c>
      <c r="I173" t="str">
        <f>_xlfn.XLOOKUP(DSO[[#This Row],[GIC Industry Groups]],'DSO_GIC GROUP'!$A$2:$A$25,'DSO_GIC GROUP'!$B$2:$B$25,0)</f>
        <v>Energy</v>
      </c>
    </row>
    <row r="174" spans="1:9" x14ac:dyDescent="0.2">
      <c r="A174">
        <v>2019</v>
      </c>
      <c r="B174" t="s">
        <v>409</v>
      </c>
      <c r="C174" t="s">
        <v>410</v>
      </c>
      <c r="D174">
        <v>4577</v>
      </c>
      <c r="E174">
        <v>25377</v>
      </c>
      <c r="F174">
        <v>22408</v>
      </c>
      <c r="G174">
        <v>1010</v>
      </c>
      <c r="H174" s="14">
        <f>365*DSO[[#This Row],[Receivables - Total]]/DSO[[#This Row],[Revenue - Total]]</f>
        <v>74.553953945019643</v>
      </c>
      <c r="I174" t="str">
        <f>_xlfn.XLOOKUP(DSO[[#This Row],[GIC Industry Groups]],'DSO_GIC GROUP'!$A$2:$A$25,'DSO_GIC GROUP'!$B$2:$B$25,0)</f>
        <v>Energy</v>
      </c>
    </row>
    <row r="175" spans="1:9" x14ac:dyDescent="0.2">
      <c r="A175">
        <v>2004</v>
      </c>
      <c r="B175" t="s">
        <v>421</v>
      </c>
      <c r="C175" t="s">
        <v>422</v>
      </c>
      <c r="D175">
        <v>2367</v>
      </c>
      <c r="E175">
        <v>16312</v>
      </c>
      <c r="F175">
        <v>16733</v>
      </c>
      <c r="G175">
        <v>1010</v>
      </c>
      <c r="H175" s="14">
        <f>365*DSO[[#This Row],[Receivables - Total]]/DSO[[#This Row],[Revenue - Total]]</f>
        <v>51.63180541445049</v>
      </c>
      <c r="I175" t="str">
        <f>_xlfn.XLOOKUP(DSO[[#This Row],[GIC Industry Groups]],'DSO_GIC GROUP'!$A$2:$A$25,'DSO_GIC GROUP'!$B$2:$B$25,0)</f>
        <v>Energy</v>
      </c>
    </row>
    <row r="176" spans="1:9" x14ac:dyDescent="0.2">
      <c r="A176">
        <v>2005</v>
      </c>
      <c r="B176" t="s">
        <v>421</v>
      </c>
      <c r="C176" t="s">
        <v>422</v>
      </c>
      <c r="D176">
        <v>3655</v>
      </c>
      <c r="E176">
        <v>19115</v>
      </c>
      <c r="F176">
        <v>22747</v>
      </c>
      <c r="G176">
        <v>1010</v>
      </c>
      <c r="H176" s="14">
        <f>365*DSO[[#This Row],[Receivables - Total]]/DSO[[#This Row],[Revenue - Total]]</f>
        <v>58.648393194706998</v>
      </c>
      <c r="I176" t="str">
        <f>_xlfn.XLOOKUP(DSO[[#This Row],[GIC Industry Groups]],'DSO_GIC GROUP'!$A$2:$A$25,'DSO_GIC GROUP'!$B$2:$B$25,0)</f>
        <v>Energy</v>
      </c>
    </row>
    <row r="177" spans="1:9" x14ac:dyDescent="0.2">
      <c r="A177">
        <v>2006</v>
      </c>
      <c r="B177" t="s">
        <v>421</v>
      </c>
      <c r="C177" t="s">
        <v>422</v>
      </c>
      <c r="D177">
        <v>3873</v>
      </c>
      <c r="E177">
        <v>22404</v>
      </c>
      <c r="F177">
        <v>28067</v>
      </c>
      <c r="G177">
        <v>1010</v>
      </c>
      <c r="H177" s="14">
        <f>365*DSO[[#This Row],[Receivables - Total]]/DSO[[#This Row],[Revenue - Total]]</f>
        <v>50.366800869348346</v>
      </c>
      <c r="I177" t="str">
        <f>_xlfn.XLOOKUP(DSO[[#This Row],[GIC Industry Groups]],'DSO_GIC GROUP'!$A$2:$A$25,'DSO_GIC GROUP'!$B$2:$B$25,0)</f>
        <v>Energy</v>
      </c>
    </row>
    <row r="178" spans="1:9" x14ac:dyDescent="0.2">
      <c r="A178">
        <v>2007</v>
      </c>
      <c r="B178" t="s">
        <v>421</v>
      </c>
      <c r="C178" t="s">
        <v>422</v>
      </c>
      <c r="D178">
        <v>4708</v>
      </c>
      <c r="E178">
        <v>26131</v>
      </c>
      <c r="F178">
        <v>31711</v>
      </c>
      <c r="G178">
        <v>1010</v>
      </c>
      <c r="H178" s="14">
        <f>365*DSO[[#This Row],[Receivables - Total]]/DSO[[#This Row],[Revenue - Total]]</f>
        <v>54.190028696666772</v>
      </c>
      <c r="I178" t="str">
        <f>_xlfn.XLOOKUP(DSO[[#This Row],[GIC Industry Groups]],'DSO_GIC GROUP'!$A$2:$A$25,'DSO_GIC GROUP'!$B$2:$B$25,0)</f>
        <v>Energy</v>
      </c>
    </row>
    <row r="179" spans="1:9" x14ac:dyDescent="0.2">
      <c r="A179">
        <v>2008</v>
      </c>
      <c r="B179" t="s">
        <v>421</v>
      </c>
      <c r="C179" t="s">
        <v>422</v>
      </c>
      <c r="D179">
        <v>4297</v>
      </c>
      <c r="E179">
        <v>28589</v>
      </c>
      <c r="F179">
        <v>41165</v>
      </c>
      <c r="G179">
        <v>1010</v>
      </c>
      <c r="H179" s="14">
        <f>365*DSO[[#This Row],[Receivables - Total]]/DSO[[#This Row],[Revenue - Total]]</f>
        <v>38.100449410907324</v>
      </c>
      <c r="I179" t="str">
        <f>_xlfn.XLOOKUP(DSO[[#This Row],[GIC Industry Groups]],'DSO_GIC GROUP'!$A$2:$A$25,'DSO_GIC GROUP'!$B$2:$B$25,0)</f>
        <v>Energy</v>
      </c>
    </row>
    <row r="180" spans="1:9" x14ac:dyDescent="0.2">
      <c r="A180">
        <v>2009</v>
      </c>
      <c r="B180" t="s">
        <v>421</v>
      </c>
      <c r="C180" t="s">
        <v>422</v>
      </c>
      <c r="D180">
        <v>3924</v>
      </c>
      <c r="E180">
        <v>29465</v>
      </c>
      <c r="F180">
        <v>29614</v>
      </c>
      <c r="G180">
        <v>1010</v>
      </c>
      <c r="H180" s="14">
        <f>365*DSO[[#This Row],[Receivables - Total]]/DSO[[#This Row],[Revenue - Total]]</f>
        <v>48.364287161477677</v>
      </c>
      <c r="I180" t="str">
        <f>_xlfn.XLOOKUP(DSO[[#This Row],[GIC Industry Groups]],'DSO_GIC GROUP'!$A$2:$A$25,'DSO_GIC GROUP'!$B$2:$B$25,0)</f>
        <v>Energy</v>
      </c>
    </row>
    <row r="181" spans="1:9" x14ac:dyDescent="0.2">
      <c r="A181">
        <v>2010</v>
      </c>
      <c r="B181" t="s">
        <v>421</v>
      </c>
      <c r="C181" t="s">
        <v>422</v>
      </c>
      <c r="D181">
        <v>4718</v>
      </c>
      <c r="E181">
        <v>35396</v>
      </c>
      <c r="F181">
        <v>33862</v>
      </c>
      <c r="G181">
        <v>1010</v>
      </c>
      <c r="H181" s="14">
        <f>365*DSO[[#This Row],[Receivables - Total]]/DSO[[#This Row],[Revenue - Total]]</f>
        <v>50.855531273994451</v>
      </c>
      <c r="I181" t="str">
        <f>_xlfn.XLOOKUP(DSO[[#This Row],[GIC Industry Groups]],'DSO_GIC GROUP'!$A$2:$A$25,'DSO_GIC GROUP'!$B$2:$B$25,0)</f>
        <v>Energy</v>
      </c>
    </row>
    <row r="182" spans="1:9" x14ac:dyDescent="0.2">
      <c r="A182">
        <v>2011</v>
      </c>
      <c r="B182" t="s">
        <v>421</v>
      </c>
      <c r="C182" t="s">
        <v>422</v>
      </c>
      <c r="D182">
        <v>5011</v>
      </c>
      <c r="E182">
        <v>39136</v>
      </c>
      <c r="F182">
        <v>38466</v>
      </c>
      <c r="G182">
        <v>1010</v>
      </c>
      <c r="H182" s="14">
        <f>365*DSO[[#This Row],[Receivables - Total]]/DSO[[#This Row],[Revenue - Total]]</f>
        <v>47.548874330577654</v>
      </c>
      <c r="I182" t="str">
        <f>_xlfn.XLOOKUP(DSO[[#This Row],[GIC Industry Groups]],'DSO_GIC GROUP'!$A$2:$A$25,'DSO_GIC GROUP'!$B$2:$B$25,0)</f>
        <v>Energy</v>
      </c>
    </row>
    <row r="183" spans="1:9" x14ac:dyDescent="0.2">
      <c r="A183">
        <v>2012</v>
      </c>
      <c r="B183" t="s">
        <v>421</v>
      </c>
      <c r="C183" t="s">
        <v>422</v>
      </c>
      <c r="D183">
        <v>4338</v>
      </c>
      <c r="E183">
        <v>43441</v>
      </c>
      <c r="F183">
        <v>37691</v>
      </c>
      <c r="G183">
        <v>1010</v>
      </c>
      <c r="H183" s="14">
        <f>365*DSO[[#This Row],[Receivables - Total]]/DSO[[#This Row],[Revenue - Total]]</f>
        <v>42.009232973388876</v>
      </c>
      <c r="I183" t="str">
        <f>_xlfn.XLOOKUP(DSO[[#This Row],[GIC Industry Groups]],'DSO_GIC GROUP'!$A$2:$A$25,'DSO_GIC GROUP'!$B$2:$B$25,0)</f>
        <v>Energy</v>
      </c>
    </row>
    <row r="184" spans="1:9" x14ac:dyDescent="0.2">
      <c r="A184">
        <v>2013</v>
      </c>
      <c r="B184" t="s">
        <v>421</v>
      </c>
      <c r="C184" t="s">
        <v>422</v>
      </c>
      <c r="D184">
        <v>3525</v>
      </c>
      <c r="E184">
        <v>42754</v>
      </c>
      <c r="F184">
        <v>22284</v>
      </c>
      <c r="G184">
        <v>1010</v>
      </c>
      <c r="H184" s="14">
        <f>365*DSO[[#This Row],[Receivables - Total]]/DSO[[#This Row],[Revenue - Total]]</f>
        <v>57.737614431879372</v>
      </c>
      <c r="I184" t="str">
        <f>_xlfn.XLOOKUP(DSO[[#This Row],[GIC Industry Groups]],'DSO_GIC GROUP'!$A$2:$A$25,'DSO_GIC GROUP'!$B$2:$B$25,0)</f>
        <v>Energy</v>
      </c>
    </row>
    <row r="185" spans="1:9" x14ac:dyDescent="0.2">
      <c r="A185">
        <v>2014</v>
      </c>
      <c r="B185" t="s">
        <v>421</v>
      </c>
      <c r="C185" t="s">
        <v>422</v>
      </c>
      <c r="D185">
        <v>2073</v>
      </c>
      <c r="E185">
        <v>38578</v>
      </c>
      <c r="F185">
        <v>10737</v>
      </c>
      <c r="G185">
        <v>1010</v>
      </c>
      <c r="H185" s="14">
        <f>365*DSO[[#This Row],[Receivables - Total]]/DSO[[#This Row],[Revenue - Total]]</f>
        <v>70.470801899972059</v>
      </c>
      <c r="I185" t="str">
        <f>_xlfn.XLOOKUP(DSO[[#This Row],[GIC Industry Groups]],'DSO_GIC GROUP'!$A$2:$A$25,'DSO_GIC GROUP'!$B$2:$B$25,0)</f>
        <v>Energy</v>
      </c>
    </row>
    <row r="186" spans="1:9" x14ac:dyDescent="0.2">
      <c r="A186">
        <v>2015</v>
      </c>
      <c r="B186" t="s">
        <v>421</v>
      </c>
      <c r="C186" t="s">
        <v>422</v>
      </c>
      <c r="D186">
        <v>1159</v>
      </c>
      <c r="E186">
        <v>34195</v>
      </c>
      <c r="F186">
        <v>6636</v>
      </c>
      <c r="G186">
        <v>1010</v>
      </c>
      <c r="H186" s="14">
        <f>365*DSO[[#This Row],[Receivables - Total]]/DSO[[#This Row],[Revenue - Total]]</f>
        <v>63.748493068113319</v>
      </c>
      <c r="I186" t="str">
        <f>_xlfn.XLOOKUP(DSO[[#This Row],[GIC Industry Groups]],'DSO_GIC GROUP'!$A$2:$A$25,'DSO_GIC GROUP'!$B$2:$B$25,0)</f>
        <v>Energy</v>
      </c>
    </row>
    <row r="187" spans="1:9" x14ac:dyDescent="0.2">
      <c r="A187">
        <v>2016</v>
      </c>
      <c r="B187" t="s">
        <v>421</v>
      </c>
      <c r="C187" t="s">
        <v>422</v>
      </c>
      <c r="D187">
        <v>1026</v>
      </c>
      <c r="E187">
        <v>28621</v>
      </c>
      <c r="F187">
        <v>4762</v>
      </c>
      <c r="G187">
        <v>1010</v>
      </c>
      <c r="H187" s="14">
        <f>365*DSO[[#This Row],[Receivables - Total]]/DSO[[#This Row],[Revenue - Total]]</f>
        <v>78.641327173456531</v>
      </c>
      <c r="I187" t="str">
        <f>_xlfn.XLOOKUP(DSO[[#This Row],[GIC Industry Groups]],'DSO_GIC GROUP'!$A$2:$A$25,'DSO_GIC GROUP'!$B$2:$B$25,0)</f>
        <v>Energy</v>
      </c>
    </row>
    <row r="188" spans="1:9" x14ac:dyDescent="0.2">
      <c r="A188">
        <v>2017</v>
      </c>
      <c r="B188" t="s">
        <v>421</v>
      </c>
      <c r="C188" t="s">
        <v>422</v>
      </c>
      <c r="D188">
        <v>1024</v>
      </c>
      <c r="E188">
        <v>23112</v>
      </c>
      <c r="F188">
        <v>5466</v>
      </c>
      <c r="G188">
        <v>1010</v>
      </c>
      <c r="H188" s="14">
        <f>365*DSO[[#This Row],[Receivables - Total]]/DSO[[#This Row],[Revenue - Total]]</f>
        <v>68.37907061836809</v>
      </c>
      <c r="I188" t="str">
        <f>_xlfn.XLOOKUP(DSO[[#This Row],[GIC Industry Groups]],'DSO_GIC GROUP'!$A$2:$A$25,'DSO_GIC GROUP'!$B$2:$B$25,0)</f>
        <v>Energy</v>
      </c>
    </row>
    <row r="189" spans="1:9" x14ac:dyDescent="0.2">
      <c r="A189">
        <v>2018</v>
      </c>
      <c r="B189" t="s">
        <v>421</v>
      </c>
      <c r="C189" t="s">
        <v>422</v>
      </c>
      <c r="D189">
        <v>1001</v>
      </c>
      <c r="E189">
        <v>21433</v>
      </c>
      <c r="F189">
        <v>6323</v>
      </c>
      <c r="G189">
        <v>1010</v>
      </c>
      <c r="H189" s="14">
        <f>365*DSO[[#This Row],[Receivables - Total]]/DSO[[#This Row],[Revenue - Total]]</f>
        <v>57.783488850229318</v>
      </c>
      <c r="I189" t="str">
        <f>_xlfn.XLOOKUP(DSO[[#This Row],[GIC Industry Groups]],'DSO_GIC GROUP'!$A$2:$A$25,'DSO_GIC GROUP'!$B$2:$B$25,0)</f>
        <v>Energy</v>
      </c>
    </row>
    <row r="190" spans="1:9" x14ac:dyDescent="0.2">
      <c r="A190">
        <v>2019</v>
      </c>
      <c r="B190" t="s">
        <v>421</v>
      </c>
      <c r="C190" t="s">
        <v>422</v>
      </c>
      <c r="D190">
        <v>1170</v>
      </c>
      <c r="E190">
        <v>21782</v>
      </c>
      <c r="F190">
        <v>6495</v>
      </c>
      <c r="G190">
        <v>1010</v>
      </c>
      <c r="H190" s="14">
        <f>365*DSO[[#This Row],[Receivables - Total]]/DSO[[#This Row],[Revenue - Total]]</f>
        <v>65.750577367205537</v>
      </c>
      <c r="I190" t="str">
        <f>_xlfn.XLOOKUP(DSO[[#This Row],[GIC Industry Groups]],'DSO_GIC GROUP'!$A$2:$A$25,'DSO_GIC GROUP'!$B$2:$B$25,0)</f>
        <v>Energy</v>
      </c>
    </row>
    <row r="191" spans="1:9" x14ac:dyDescent="0.2">
      <c r="A191">
        <v>2004</v>
      </c>
      <c r="B191" t="s">
        <v>435</v>
      </c>
      <c r="C191" t="s">
        <v>436</v>
      </c>
      <c r="D191">
        <v>133.262</v>
      </c>
      <c r="E191">
        <v>1406.8440000000001</v>
      </c>
      <c r="F191">
        <v>593.32600000000002</v>
      </c>
      <c r="G191">
        <v>1010</v>
      </c>
      <c r="H191" s="14">
        <f>365*DSO[[#This Row],[Receivables - Total]]/DSO[[#This Row],[Revenue - Total]]</f>
        <v>81.979603118690221</v>
      </c>
      <c r="I191" t="str">
        <f>_xlfn.XLOOKUP(DSO[[#This Row],[GIC Industry Groups]],'DSO_GIC GROUP'!$A$2:$A$25,'DSO_GIC GROUP'!$B$2:$B$25,0)</f>
        <v>Energy</v>
      </c>
    </row>
    <row r="192" spans="1:9" x14ac:dyDescent="0.2">
      <c r="A192">
        <v>2005</v>
      </c>
      <c r="B192" t="s">
        <v>435</v>
      </c>
      <c r="C192" t="s">
        <v>436</v>
      </c>
      <c r="D192">
        <v>162.64599999999999</v>
      </c>
      <c r="E192">
        <v>1663.35</v>
      </c>
      <c r="F192">
        <v>800.726</v>
      </c>
      <c r="G192">
        <v>1010</v>
      </c>
      <c r="H192" s="14">
        <f>365*DSO[[#This Row],[Receivables - Total]]/DSO[[#This Row],[Revenue - Total]]</f>
        <v>74.139955490392467</v>
      </c>
      <c r="I192" t="str">
        <f>_xlfn.XLOOKUP(DSO[[#This Row],[GIC Industry Groups]],'DSO_GIC GROUP'!$A$2:$A$25,'DSO_GIC GROUP'!$B$2:$B$25,0)</f>
        <v>Energy</v>
      </c>
    </row>
    <row r="193" spans="1:9" x14ac:dyDescent="0.2">
      <c r="A193">
        <v>2006</v>
      </c>
      <c r="B193" t="s">
        <v>435</v>
      </c>
      <c r="C193" t="s">
        <v>436</v>
      </c>
      <c r="D193">
        <v>289.47899999999998</v>
      </c>
      <c r="E193">
        <v>2134.712</v>
      </c>
      <c r="F193">
        <v>1224.8130000000001</v>
      </c>
      <c r="G193">
        <v>1010</v>
      </c>
      <c r="H193" s="14">
        <f>365*DSO[[#This Row],[Receivables - Total]]/DSO[[#This Row],[Revenue - Total]]</f>
        <v>86.266095314141822</v>
      </c>
      <c r="I193" t="str">
        <f>_xlfn.XLOOKUP(DSO[[#This Row],[GIC Industry Groups]],'DSO_GIC GROUP'!$A$2:$A$25,'DSO_GIC GROUP'!$B$2:$B$25,0)</f>
        <v>Energy</v>
      </c>
    </row>
    <row r="194" spans="1:9" x14ac:dyDescent="0.2">
      <c r="A194">
        <v>2007</v>
      </c>
      <c r="B194" t="s">
        <v>435</v>
      </c>
      <c r="C194" t="s">
        <v>436</v>
      </c>
      <c r="D194">
        <v>339.81900000000002</v>
      </c>
      <c r="E194">
        <v>2885.3690000000001</v>
      </c>
      <c r="F194">
        <v>1629.6579999999999</v>
      </c>
      <c r="G194">
        <v>1010</v>
      </c>
      <c r="H194" s="14">
        <f>365*DSO[[#This Row],[Receivables - Total]]/DSO[[#This Row],[Revenue - Total]]</f>
        <v>76.110407827900104</v>
      </c>
      <c r="I194" t="str">
        <f>_xlfn.XLOOKUP(DSO[[#This Row],[GIC Industry Groups]],'DSO_GIC GROUP'!$A$2:$A$25,'DSO_GIC GROUP'!$B$2:$B$25,0)</f>
        <v>Energy</v>
      </c>
    </row>
    <row r="195" spans="1:9" x14ac:dyDescent="0.2">
      <c r="A195">
        <v>2008</v>
      </c>
      <c r="B195" t="s">
        <v>435</v>
      </c>
      <c r="C195" t="s">
        <v>436</v>
      </c>
      <c r="D195">
        <v>462.83300000000003</v>
      </c>
      <c r="E195">
        <v>3588.0450000000001</v>
      </c>
      <c r="F195">
        <v>2036.5429999999999</v>
      </c>
      <c r="G195">
        <v>1010</v>
      </c>
      <c r="H195" s="14">
        <f>365*DSO[[#This Row],[Receivables - Total]]/DSO[[#This Row],[Revenue - Total]]</f>
        <v>82.951376425638955</v>
      </c>
      <c r="I195" t="str">
        <f>_xlfn.XLOOKUP(DSO[[#This Row],[GIC Industry Groups]],'DSO_GIC GROUP'!$A$2:$A$25,'DSO_GIC GROUP'!$B$2:$B$25,0)</f>
        <v>Energy</v>
      </c>
    </row>
    <row r="196" spans="1:9" x14ac:dyDescent="0.2">
      <c r="A196">
        <v>2009</v>
      </c>
      <c r="B196" t="s">
        <v>435</v>
      </c>
      <c r="C196" t="s">
        <v>436</v>
      </c>
      <c r="D196">
        <v>246.79</v>
      </c>
      <c r="E196">
        <v>4161.0240000000003</v>
      </c>
      <c r="F196">
        <v>1894.038</v>
      </c>
      <c r="G196">
        <v>1010</v>
      </c>
      <c r="H196" s="14">
        <f>365*DSO[[#This Row],[Receivables - Total]]/DSO[[#This Row],[Revenue - Total]]</f>
        <v>47.558892693810783</v>
      </c>
      <c r="I196" t="str">
        <f>_xlfn.XLOOKUP(DSO[[#This Row],[GIC Industry Groups]],'DSO_GIC GROUP'!$A$2:$A$25,'DSO_GIC GROUP'!$B$2:$B$25,0)</f>
        <v>Energy</v>
      </c>
    </row>
    <row r="197" spans="1:9" x14ac:dyDescent="0.2">
      <c r="A197">
        <v>2010</v>
      </c>
      <c r="B197" t="s">
        <v>435</v>
      </c>
      <c r="C197" t="s">
        <v>436</v>
      </c>
      <c r="D197">
        <v>457.65899999999999</v>
      </c>
      <c r="E197">
        <v>4265.37</v>
      </c>
      <c r="F197">
        <v>1875.162</v>
      </c>
      <c r="G197">
        <v>1010</v>
      </c>
      <c r="H197" s="14">
        <f>365*DSO[[#This Row],[Receivables - Total]]/DSO[[#This Row],[Revenue - Total]]</f>
        <v>89.083255206750138</v>
      </c>
      <c r="I197" t="str">
        <f>_xlfn.XLOOKUP(DSO[[#This Row],[GIC Industry Groups]],'DSO_GIC GROUP'!$A$2:$A$25,'DSO_GIC GROUP'!$B$2:$B$25,0)</f>
        <v>Energy</v>
      </c>
    </row>
    <row r="198" spans="1:9" x14ac:dyDescent="0.2">
      <c r="A198">
        <v>2011</v>
      </c>
      <c r="B198" t="s">
        <v>435</v>
      </c>
      <c r="C198" t="s">
        <v>436</v>
      </c>
      <c r="D198">
        <v>460.54</v>
      </c>
      <c r="E198">
        <v>5003.8909999999996</v>
      </c>
      <c r="F198">
        <v>2543.8939999999998</v>
      </c>
      <c r="G198">
        <v>1010</v>
      </c>
      <c r="H198" s="14">
        <f>365*DSO[[#This Row],[Receivables - Total]]/DSO[[#This Row],[Revenue - Total]]</f>
        <v>66.078657365440549</v>
      </c>
      <c r="I198" t="str">
        <f>_xlfn.XLOOKUP(DSO[[#This Row],[GIC Industry Groups]],'DSO_GIC GROUP'!$A$2:$A$25,'DSO_GIC GROUP'!$B$2:$B$25,0)</f>
        <v>Energy</v>
      </c>
    </row>
    <row r="199" spans="1:9" x14ac:dyDescent="0.2">
      <c r="A199">
        <v>2012</v>
      </c>
      <c r="B199" t="s">
        <v>435</v>
      </c>
      <c r="C199" t="s">
        <v>436</v>
      </c>
      <c r="D199">
        <v>620.48900000000003</v>
      </c>
      <c r="E199">
        <v>5721.085</v>
      </c>
      <c r="F199">
        <v>3151.8020000000001</v>
      </c>
      <c r="G199">
        <v>1010</v>
      </c>
      <c r="H199" s="14">
        <f>365*DSO[[#This Row],[Receivables - Total]]/DSO[[#This Row],[Revenue - Total]]</f>
        <v>71.856825079748035</v>
      </c>
      <c r="I199" t="str">
        <f>_xlfn.XLOOKUP(DSO[[#This Row],[GIC Industry Groups]],'DSO_GIC GROUP'!$A$2:$A$25,'DSO_GIC GROUP'!$B$2:$B$25,0)</f>
        <v>Energy</v>
      </c>
    </row>
    <row r="200" spans="1:9" x14ac:dyDescent="0.2">
      <c r="A200">
        <v>2013</v>
      </c>
      <c r="B200" t="s">
        <v>435</v>
      </c>
      <c r="C200" t="s">
        <v>436</v>
      </c>
      <c r="D200">
        <v>621.41999999999996</v>
      </c>
      <c r="E200">
        <v>6264.8270000000002</v>
      </c>
      <c r="F200">
        <v>3387.614</v>
      </c>
      <c r="G200">
        <v>1010</v>
      </c>
      <c r="H200" s="14">
        <f>365*DSO[[#This Row],[Receivables - Total]]/DSO[[#This Row],[Revenue - Total]]</f>
        <v>66.955178482554388</v>
      </c>
      <c r="I200" t="str">
        <f>_xlfn.XLOOKUP(DSO[[#This Row],[GIC Industry Groups]],'DSO_GIC GROUP'!$A$2:$A$25,'DSO_GIC GROUP'!$B$2:$B$25,0)</f>
        <v>Energy</v>
      </c>
    </row>
    <row r="201" spans="1:9" x14ac:dyDescent="0.2">
      <c r="A201">
        <v>2014</v>
      </c>
      <c r="B201" t="s">
        <v>435</v>
      </c>
      <c r="C201" t="s">
        <v>436</v>
      </c>
      <c r="D201">
        <v>705.21400000000006</v>
      </c>
      <c r="E201">
        <v>6721.8609999999999</v>
      </c>
      <c r="F201">
        <v>3719.7069999999999</v>
      </c>
      <c r="G201">
        <v>1010</v>
      </c>
      <c r="H201" s="14">
        <f>365*DSO[[#This Row],[Receivables - Total]]/DSO[[#This Row],[Revenue - Total]]</f>
        <v>69.19983482569998</v>
      </c>
      <c r="I201" t="str">
        <f>_xlfn.XLOOKUP(DSO[[#This Row],[GIC Industry Groups]],'DSO_GIC GROUP'!$A$2:$A$25,'DSO_GIC GROUP'!$B$2:$B$25,0)</f>
        <v>Energy</v>
      </c>
    </row>
    <row r="202" spans="1:9" x14ac:dyDescent="0.2">
      <c r="A202">
        <v>2015</v>
      </c>
      <c r="B202" t="s">
        <v>435</v>
      </c>
      <c r="C202" t="s">
        <v>436</v>
      </c>
      <c r="D202">
        <v>449.34399999999999</v>
      </c>
      <c r="E202">
        <v>7152.0119999999997</v>
      </c>
      <c r="F202">
        <v>3165.4409999999998</v>
      </c>
      <c r="G202">
        <v>1010</v>
      </c>
      <c r="H202" s="14">
        <f>365*DSO[[#This Row],[Receivables - Total]]/DSO[[#This Row],[Revenue - Total]]</f>
        <v>51.81286272592034</v>
      </c>
      <c r="I202" t="str">
        <f>_xlfn.XLOOKUP(DSO[[#This Row],[GIC Industry Groups]],'DSO_GIC GROUP'!$A$2:$A$25,'DSO_GIC GROUP'!$B$2:$B$25,0)</f>
        <v>Energy</v>
      </c>
    </row>
    <row r="203" spans="1:9" x14ac:dyDescent="0.2">
      <c r="A203">
        <v>2016</v>
      </c>
      <c r="B203" t="s">
        <v>435</v>
      </c>
      <c r="C203" t="s">
        <v>436</v>
      </c>
      <c r="D203">
        <v>375.16899999999998</v>
      </c>
      <c r="E203">
        <v>6832.0190000000002</v>
      </c>
      <c r="F203">
        <v>1624.232</v>
      </c>
      <c r="G203">
        <v>1010</v>
      </c>
      <c r="H203" s="14">
        <f>365*DSO[[#This Row],[Receivables - Total]]/DSO[[#This Row],[Revenue - Total]]</f>
        <v>84.308574760255922</v>
      </c>
      <c r="I203" t="str">
        <f>_xlfn.XLOOKUP(DSO[[#This Row],[GIC Industry Groups]],'DSO_GIC GROUP'!$A$2:$A$25,'DSO_GIC GROUP'!$B$2:$B$25,0)</f>
        <v>Energy</v>
      </c>
    </row>
    <row r="204" spans="1:9" x14ac:dyDescent="0.2">
      <c r="A204">
        <v>2017</v>
      </c>
      <c r="B204" t="s">
        <v>435</v>
      </c>
      <c r="C204" t="s">
        <v>436</v>
      </c>
      <c r="D204">
        <v>477.07400000000001</v>
      </c>
      <c r="E204">
        <v>6439.9880000000003</v>
      </c>
      <c r="F204">
        <v>1804.741</v>
      </c>
      <c r="G204">
        <v>1010</v>
      </c>
      <c r="H204" s="14">
        <f>365*DSO[[#This Row],[Receivables - Total]]/DSO[[#This Row],[Revenue - Total]]</f>
        <v>96.485872488074477</v>
      </c>
      <c r="I204" t="str">
        <f>_xlfn.XLOOKUP(DSO[[#This Row],[GIC Industry Groups]],'DSO_GIC GROUP'!$A$2:$A$25,'DSO_GIC GROUP'!$B$2:$B$25,0)</f>
        <v>Energy</v>
      </c>
    </row>
    <row r="205" spans="1:9" x14ac:dyDescent="0.2">
      <c r="A205">
        <v>2018</v>
      </c>
      <c r="B205" t="s">
        <v>435</v>
      </c>
      <c r="C205" t="s">
        <v>436</v>
      </c>
      <c r="D205">
        <v>565.202</v>
      </c>
      <c r="E205">
        <v>6214.8670000000002</v>
      </c>
      <c r="F205">
        <v>2494.1680000000001</v>
      </c>
      <c r="G205">
        <v>1010</v>
      </c>
      <c r="H205" s="14">
        <f>365*DSO[[#This Row],[Receivables - Total]]/DSO[[#This Row],[Revenue - Total]]</f>
        <v>82.712443588403033</v>
      </c>
      <c r="I205" t="str">
        <f>_xlfn.XLOOKUP(DSO[[#This Row],[GIC Industry Groups]],'DSO_GIC GROUP'!$A$2:$A$25,'DSO_GIC GROUP'!$B$2:$B$25,0)</f>
        <v>Energy</v>
      </c>
    </row>
    <row r="206" spans="1:9" x14ac:dyDescent="0.2">
      <c r="A206">
        <v>2019</v>
      </c>
      <c r="B206" t="s">
        <v>435</v>
      </c>
      <c r="C206" t="s">
        <v>436</v>
      </c>
      <c r="D206">
        <v>497.75299999999999</v>
      </c>
      <c r="E206">
        <v>5839.5150000000003</v>
      </c>
      <c r="F206">
        <v>2787.33</v>
      </c>
      <c r="G206">
        <v>1010</v>
      </c>
      <c r="H206" s="14">
        <f>365*DSO[[#This Row],[Receivables - Total]]/DSO[[#This Row],[Revenue - Total]]</f>
        <v>65.180601148769611</v>
      </c>
      <c r="I206" t="str">
        <f>_xlfn.XLOOKUP(DSO[[#This Row],[GIC Industry Groups]],'DSO_GIC GROUP'!$A$2:$A$25,'DSO_GIC GROUP'!$B$2:$B$25,0)</f>
        <v>Energy</v>
      </c>
    </row>
    <row r="207" spans="1:9" x14ac:dyDescent="0.2">
      <c r="A207">
        <v>2004</v>
      </c>
      <c r="B207" t="s">
        <v>513</v>
      </c>
      <c r="C207" t="s">
        <v>514</v>
      </c>
      <c r="D207">
        <v>108.491</v>
      </c>
      <c r="E207">
        <v>10116.901</v>
      </c>
      <c r="F207">
        <v>1164.933</v>
      </c>
      <c r="G207">
        <v>1010</v>
      </c>
      <c r="H207" s="14">
        <f>365*DSO[[#This Row],[Receivables - Total]]/DSO[[#This Row],[Revenue - Total]]</f>
        <v>33.992697434101359</v>
      </c>
      <c r="I207" t="str">
        <f>_xlfn.XLOOKUP(DSO[[#This Row],[GIC Industry Groups]],'DSO_GIC GROUP'!$A$2:$A$25,'DSO_GIC GROUP'!$B$2:$B$25,0)</f>
        <v>Energy</v>
      </c>
    </row>
    <row r="208" spans="1:9" x14ac:dyDescent="0.2">
      <c r="A208">
        <v>2005</v>
      </c>
      <c r="B208" t="s">
        <v>513</v>
      </c>
      <c r="C208" t="s">
        <v>514</v>
      </c>
      <c r="D208">
        <v>601.68299999999999</v>
      </c>
      <c r="E208">
        <v>17451.614000000001</v>
      </c>
      <c r="F208">
        <v>1585.7719999999999</v>
      </c>
      <c r="G208">
        <v>1010</v>
      </c>
      <c r="H208" s="14">
        <f>365*DSO[[#This Row],[Receivables - Total]]/DSO[[#This Row],[Revenue - Total]]</f>
        <v>138.49046079764304</v>
      </c>
      <c r="I208" t="str">
        <f>_xlfn.XLOOKUP(DSO[[#This Row],[GIC Industry Groups]],'DSO_GIC GROUP'!$A$2:$A$25,'DSO_GIC GROUP'!$B$2:$B$25,0)</f>
        <v>Energy</v>
      </c>
    </row>
    <row r="209" spans="1:9" x14ac:dyDescent="0.2">
      <c r="A209">
        <v>2006</v>
      </c>
      <c r="B209" t="s">
        <v>513</v>
      </c>
      <c r="C209" t="s">
        <v>514</v>
      </c>
      <c r="D209">
        <v>1183.7</v>
      </c>
      <c r="E209">
        <v>26795.599999999999</v>
      </c>
      <c r="F209">
        <v>11846.4</v>
      </c>
      <c r="G209">
        <v>1010</v>
      </c>
      <c r="H209" s="14">
        <f>365*DSO[[#This Row],[Receivables - Total]]/DSO[[#This Row],[Revenue - Total]]</f>
        <v>36.47103761480281</v>
      </c>
      <c r="I209" t="str">
        <f>_xlfn.XLOOKUP(DSO[[#This Row],[GIC Industry Groups]],'DSO_GIC GROUP'!$A$2:$A$25,'DSO_GIC GROUP'!$B$2:$B$25,0)</f>
        <v>Energy</v>
      </c>
    </row>
    <row r="210" spans="1:9" x14ac:dyDescent="0.2">
      <c r="A210">
        <v>2007</v>
      </c>
      <c r="B210" t="s">
        <v>513</v>
      </c>
      <c r="C210" t="s">
        <v>514</v>
      </c>
      <c r="D210">
        <v>975.2</v>
      </c>
      <c r="E210">
        <v>36101</v>
      </c>
      <c r="F210">
        <v>10559.8</v>
      </c>
      <c r="G210">
        <v>1010</v>
      </c>
      <c r="H210" s="14">
        <f>365*DSO[[#This Row],[Receivables - Total]]/DSO[[#This Row],[Revenue - Total]]</f>
        <v>33.707835375669994</v>
      </c>
      <c r="I210" t="str">
        <f>_xlfn.XLOOKUP(DSO[[#This Row],[GIC Industry Groups]],'DSO_GIC GROUP'!$A$2:$A$25,'DSO_GIC GROUP'!$B$2:$B$25,0)</f>
        <v>Energy</v>
      </c>
    </row>
    <row r="211" spans="1:9" x14ac:dyDescent="0.2">
      <c r="A211">
        <v>2008</v>
      </c>
      <c r="B211" t="s">
        <v>513</v>
      </c>
      <c r="C211" t="s">
        <v>514</v>
      </c>
      <c r="D211">
        <v>992.5</v>
      </c>
      <c r="E211">
        <v>25444.9</v>
      </c>
      <c r="F211">
        <v>12094.8</v>
      </c>
      <c r="G211">
        <v>1010</v>
      </c>
      <c r="H211" s="14">
        <f>365*DSO[[#This Row],[Receivables - Total]]/DSO[[#This Row],[Revenue - Total]]</f>
        <v>29.95192148692</v>
      </c>
      <c r="I211" t="str">
        <f>_xlfn.XLOOKUP(DSO[[#This Row],[GIC Industry Groups]],'DSO_GIC GROUP'!$A$2:$A$25,'DSO_GIC GROUP'!$B$2:$B$25,0)</f>
        <v>Energy</v>
      </c>
    </row>
    <row r="212" spans="1:9" x14ac:dyDescent="0.2">
      <c r="A212">
        <v>2009</v>
      </c>
      <c r="B212" t="s">
        <v>513</v>
      </c>
      <c r="C212" t="s">
        <v>514</v>
      </c>
      <c r="D212">
        <v>921.6</v>
      </c>
      <c r="E212">
        <v>27586.3</v>
      </c>
      <c r="F212">
        <v>7185.2</v>
      </c>
      <c r="G212">
        <v>1010</v>
      </c>
      <c r="H212" s="14">
        <f>365*DSO[[#This Row],[Receivables - Total]]/DSO[[#This Row],[Revenue - Total]]</f>
        <v>46.816233368590993</v>
      </c>
      <c r="I212" t="str">
        <f>_xlfn.XLOOKUP(DSO[[#This Row],[GIC Industry Groups]],'DSO_GIC GROUP'!$A$2:$A$25,'DSO_GIC GROUP'!$B$2:$B$25,0)</f>
        <v>Energy</v>
      </c>
    </row>
    <row r="213" spans="1:9" x14ac:dyDescent="0.2">
      <c r="A213">
        <v>2010</v>
      </c>
      <c r="B213" t="s">
        <v>513</v>
      </c>
      <c r="C213" t="s">
        <v>514</v>
      </c>
      <c r="D213">
        <v>971.4</v>
      </c>
      <c r="E213">
        <v>28908.1</v>
      </c>
      <c r="F213">
        <v>8190.6</v>
      </c>
      <c r="G213">
        <v>1010</v>
      </c>
      <c r="H213" s="14">
        <f>365*DSO[[#This Row],[Receivables - Total]]/DSO[[#This Row],[Revenue - Total]]</f>
        <v>43.288770053475936</v>
      </c>
      <c r="I213" t="str">
        <f>_xlfn.XLOOKUP(DSO[[#This Row],[GIC Industry Groups]],'DSO_GIC GROUP'!$A$2:$A$25,'DSO_GIC GROUP'!$B$2:$B$25,0)</f>
        <v>Energy</v>
      </c>
    </row>
    <row r="214" spans="1:9" x14ac:dyDescent="0.2">
      <c r="A214">
        <v>2011</v>
      </c>
      <c r="B214" t="s">
        <v>513</v>
      </c>
      <c r="C214" t="s">
        <v>514</v>
      </c>
      <c r="D214">
        <v>914.2</v>
      </c>
      <c r="E214">
        <v>30717</v>
      </c>
      <c r="F214">
        <v>8264.9</v>
      </c>
      <c r="G214">
        <v>1010</v>
      </c>
      <c r="H214" s="14">
        <f>365*DSO[[#This Row],[Receivables - Total]]/DSO[[#This Row],[Revenue - Total]]</f>
        <v>40.373507241466925</v>
      </c>
      <c r="I214" t="str">
        <f>_xlfn.XLOOKUP(DSO[[#This Row],[GIC Industry Groups]],'DSO_GIC GROUP'!$A$2:$A$25,'DSO_GIC GROUP'!$B$2:$B$25,0)</f>
        <v>Energy</v>
      </c>
    </row>
    <row r="215" spans="1:9" x14ac:dyDescent="0.2">
      <c r="A215">
        <v>2012</v>
      </c>
      <c r="B215" t="s">
        <v>513</v>
      </c>
      <c r="C215" t="s">
        <v>514</v>
      </c>
      <c r="D215">
        <v>1404</v>
      </c>
      <c r="E215">
        <v>68185</v>
      </c>
      <c r="F215">
        <v>9973</v>
      </c>
      <c r="G215">
        <v>1010</v>
      </c>
      <c r="H215" s="14">
        <f>365*DSO[[#This Row],[Receivables - Total]]/DSO[[#This Row],[Revenue - Total]]</f>
        <v>51.384738794745815</v>
      </c>
      <c r="I215" t="str">
        <f>_xlfn.XLOOKUP(DSO[[#This Row],[GIC Industry Groups]],'DSO_GIC GROUP'!$A$2:$A$25,'DSO_GIC GROUP'!$B$2:$B$25,0)</f>
        <v>Energy</v>
      </c>
    </row>
    <row r="216" spans="1:9" x14ac:dyDescent="0.2">
      <c r="A216">
        <v>2013</v>
      </c>
      <c r="B216" t="s">
        <v>513</v>
      </c>
      <c r="C216" t="s">
        <v>514</v>
      </c>
      <c r="D216">
        <v>1721</v>
      </c>
      <c r="E216">
        <v>75185</v>
      </c>
      <c r="F216">
        <v>14070</v>
      </c>
      <c r="G216">
        <v>1010</v>
      </c>
      <c r="H216" s="14">
        <f>365*DSO[[#This Row],[Receivables - Total]]/DSO[[#This Row],[Revenue - Total]]</f>
        <v>44.645700071073207</v>
      </c>
      <c r="I216" t="str">
        <f>_xlfn.XLOOKUP(DSO[[#This Row],[GIC Industry Groups]],'DSO_GIC GROUP'!$A$2:$A$25,'DSO_GIC GROUP'!$B$2:$B$25,0)</f>
        <v>Energy</v>
      </c>
    </row>
    <row r="217" spans="1:9" x14ac:dyDescent="0.2">
      <c r="A217">
        <v>2014</v>
      </c>
      <c r="B217" t="s">
        <v>513</v>
      </c>
      <c r="C217" t="s">
        <v>514</v>
      </c>
      <c r="D217">
        <v>1641</v>
      </c>
      <c r="E217">
        <v>83198</v>
      </c>
      <c r="F217">
        <v>16226</v>
      </c>
      <c r="G217">
        <v>1010</v>
      </c>
      <c r="H217" s="14">
        <f>365*DSO[[#This Row],[Receivables - Total]]/DSO[[#This Row],[Revenue - Total]]</f>
        <v>36.913903611487733</v>
      </c>
      <c r="I217" t="str">
        <f>_xlfn.XLOOKUP(DSO[[#This Row],[GIC Industry Groups]],'DSO_GIC GROUP'!$A$2:$A$25,'DSO_GIC GROUP'!$B$2:$B$25,0)</f>
        <v>Energy</v>
      </c>
    </row>
    <row r="218" spans="1:9" x14ac:dyDescent="0.2">
      <c r="A218">
        <v>2015</v>
      </c>
      <c r="B218" t="s">
        <v>513</v>
      </c>
      <c r="C218" t="s">
        <v>514</v>
      </c>
      <c r="D218">
        <v>1315</v>
      </c>
      <c r="E218">
        <v>84104</v>
      </c>
      <c r="F218">
        <v>14403</v>
      </c>
      <c r="G218">
        <v>1010</v>
      </c>
      <c r="H218" s="14">
        <f>365*DSO[[#This Row],[Receivables - Total]]/DSO[[#This Row],[Revenue - Total]]</f>
        <v>33.324654585850169</v>
      </c>
      <c r="I218" t="str">
        <f>_xlfn.XLOOKUP(DSO[[#This Row],[GIC Industry Groups]],'DSO_GIC GROUP'!$A$2:$A$25,'DSO_GIC GROUP'!$B$2:$B$25,0)</f>
        <v>Energy</v>
      </c>
    </row>
    <row r="219" spans="1:9" x14ac:dyDescent="0.2">
      <c r="A219">
        <v>2016</v>
      </c>
      <c r="B219" t="s">
        <v>513</v>
      </c>
      <c r="C219" t="s">
        <v>514</v>
      </c>
      <c r="D219">
        <v>1370</v>
      </c>
      <c r="E219">
        <v>80305</v>
      </c>
      <c r="F219">
        <v>13058</v>
      </c>
      <c r="G219">
        <v>1010</v>
      </c>
      <c r="H219" s="14">
        <f>365*DSO[[#This Row],[Receivables - Total]]/DSO[[#This Row],[Revenue - Total]]</f>
        <v>38.294532087609127</v>
      </c>
      <c r="I219" t="str">
        <f>_xlfn.XLOOKUP(DSO[[#This Row],[GIC Industry Groups]],'DSO_GIC GROUP'!$A$2:$A$25,'DSO_GIC GROUP'!$B$2:$B$25,0)</f>
        <v>Energy</v>
      </c>
    </row>
    <row r="220" spans="1:9" x14ac:dyDescent="0.2">
      <c r="A220">
        <v>2017</v>
      </c>
      <c r="B220" t="s">
        <v>513</v>
      </c>
      <c r="C220" t="s">
        <v>514</v>
      </c>
      <c r="D220">
        <v>1448</v>
      </c>
      <c r="E220">
        <v>79055</v>
      </c>
      <c r="F220">
        <v>13705</v>
      </c>
      <c r="G220">
        <v>1010</v>
      </c>
      <c r="H220" s="14">
        <f>365*DSO[[#This Row],[Receivables - Total]]/DSO[[#This Row],[Revenue - Total]]</f>
        <v>38.564027727106897</v>
      </c>
      <c r="I220" t="str">
        <f>_xlfn.XLOOKUP(DSO[[#This Row],[GIC Industry Groups]],'DSO_GIC GROUP'!$A$2:$A$25,'DSO_GIC GROUP'!$B$2:$B$25,0)</f>
        <v>Energy</v>
      </c>
    </row>
    <row r="221" spans="1:9" x14ac:dyDescent="0.2">
      <c r="A221">
        <v>2018</v>
      </c>
      <c r="B221" t="s">
        <v>513</v>
      </c>
      <c r="C221" t="s">
        <v>514</v>
      </c>
      <c r="D221">
        <v>1498</v>
      </c>
      <c r="E221">
        <v>78866</v>
      </c>
      <c r="F221">
        <v>14144</v>
      </c>
      <c r="G221">
        <v>1010</v>
      </c>
      <c r="H221" s="14">
        <f>365*DSO[[#This Row],[Receivables - Total]]/DSO[[#This Row],[Revenue - Total]]</f>
        <v>38.657381221719454</v>
      </c>
      <c r="I221" t="str">
        <f>_xlfn.XLOOKUP(DSO[[#This Row],[GIC Industry Groups]],'DSO_GIC GROUP'!$A$2:$A$25,'DSO_GIC GROUP'!$B$2:$B$25,0)</f>
        <v>Energy</v>
      </c>
    </row>
    <row r="222" spans="1:9" x14ac:dyDescent="0.2">
      <c r="A222">
        <v>2019</v>
      </c>
      <c r="B222" t="s">
        <v>513</v>
      </c>
      <c r="C222" t="s">
        <v>514</v>
      </c>
      <c r="D222">
        <v>1370</v>
      </c>
      <c r="E222">
        <v>74157</v>
      </c>
      <c r="F222">
        <v>13209</v>
      </c>
      <c r="G222">
        <v>1010</v>
      </c>
      <c r="H222" s="14">
        <f>365*DSO[[#This Row],[Receivables - Total]]/DSO[[#This Row],[Revenue - Total]]</f>
        <v>37.856764327352565</v>
      </c>
      <c r="I222" t="str">
        <f>_xlfn.XLOOKUP(DSO[[#This Row],[GIC Industry Groups]],'DSO_GIC GROUP'!$A$2:$A$25,'DSO_GIC GROUP'!$B$2:$B$25,0)</f>
        <v>Energy</v>
      </c>
    </row>
    <row r="223" spans="1:9" x14ac:dyDescent="0.2">
      <c r="A223">
        <v>2009</v>
      </c>
      <c r="B223" t="s">
        <v>601</v>
      </c>
      <c r="C223" t="s">
        <v>602</v>
      </c>
      <c r="D223">
        <v>3543</v>
      </c>
      <c r="E223">
        <v>21254</v>
      </c>
      <c r="F223">
        <v>40606</v>
      </c>
      <c r="G223">
        <v>1010</v>
      </c>
      <c r="H223" s="14">
        <f>365*DSO[[#This Row],[Receivables - Total]]/DSO[[#This Row],[Revenue - Total]]</f>
        <v>31.847387085652368</v>
      </c>
      <c r="I223" t="str">
        <f>_xlfn.XLOOKUP(DSO[[#This Row],[GIC Industry Groups]],'DSO_GIC GROUP'!$A$2:$A$25,'DSO_GIC GROUP'!$B$2:$B$25,0)</f>
        <v>Energy</v>
      </c>
    </row>
    <row r="224" spans="1:9" x14ac:dyDescent="0.2">
      <c r="A224">
        <v>2010</v>
      </c>
      <c r="B224" t="s">
        <v>601</v>
      </c>
      <c r="C224" t="s">
        <v>602</v>
      </c>
      <c r="D224">
        <v>4398</v>
      </c>
      <c r="E224">
        <v>23232</v>
      </c>
      <c r="F224">
        <v>57279</v>
      </c>
      <c r="G224">
        <v>1010</v>
      </c>
      <c r="H224" s="14">
        <f>365*DSO[[#This Row],[Receivables - Total]]/DSO[[#This Row],[Revenue - Total]]</f>
        <v>28.025454354999216</v>
      </c>
      <c r="I224" t="str">
        <f>_xlfn.XLOOKUP(DSO[[#This Row],[GIC Industry Groups]],'DSO_GIC GROUP'!$A$2:$A$25,'DSO_GIC GROUP'!$B$2:$B$25,0)</f>
        <v>Energy</v>
      </c>
    </row>
    <row r="225" spans="1:9" x14ac:dyDescent="0.2">
      <c r="A225">
        <v>2011</v>
      </c>
      <c r="B225" t="s">
        <v>601</v>
      </c>
      <c r="C225" t="s">
        <v>602</v>
      </c>
      <c r="D225">
        <v>5461</v>
      </c>
      <c r="E225">
        <v>25745</v>
      </c>
      <c r="F225">
        <v>73524</v>
      </c>
      <c r="G225">
        <v>1010</v>
      </c>
      <c r="H225" s="14">
        <f>365*DSO[[#This Row],[Receivables - Total]]/DSO[[#This Row],[Revenue - Total]]</f>
        <v>27.11039932539035</v>
      </c>
      <c r="I225" t="str">
        <f>_xlfn.XLOOKUP(DSO[[#This Row],[GIC Industry Groups]],'DSO_GIC GROUP'!$A$2:$A$25,'DSO_GIC GROUP'!$B$2:$B$25,0)</f>
        <v>Energy</v>
      </c>
    </row>
    <row r="226" spans="1:9" x14ac:dyDescent="0.2">
      <c r="A226">
        <v>2012</v>
      </c>
      <c r="B226" t="s">
        <v>601</v>
      </c>
      <c r="C226" t="s">
        <v>602</v>
      </c>
      <c r="D226">
        <v>4610</v>
      </c>
      <c r="E226">
        <v>27223</v>
      </c>
      <c r="F226">
        <v>76534</v>
      </c>
      <c r="G226">
        <v>1010</v>
      </c>
      <c r="H226" s="14">
        <f>365*DSO[[#This Row],[Receivables - Total]]/DSO[[#This Row],[Revenue - Total]]</f>
        <v>21.985653435074607</v>
      </c>
      <c r="I226" t="str">
        <f>_xlfn.XLOOKUP(DSO[[#This Row],[GIC Industry Groups]],'DSO_GIC GROUP'!$A$2:$A$25,'DSO_GIC GROUP'!$B$2:$B$25,0)</f>
        <v>Energy</v>
      </c>
    </row>
    <row r="227" spans="1:9" x14ac:dyDescent="0.2">
      <c r="A227">
        <v>2013</v>
      </c>
      <c r="B227" t="s">
        <v>601</v>
      </c>
      <c r="C227" t="s">
        <v>602</v>
      </c>
      <c r="D227">
        <v>5559</v>
      </c>
      <c r="E227">
        <v>28385</v>
      </c>
      <c r="F227">
        <v>93897</v>
      </c>
      <c r="G227">
        <v>1010</v>
      </c>
      <c r="H227" s="14">
        <f>365*DSO[[#This Row],[Receivables - Total]]/DSO[[#This Row],[Revenue - Total]]</f>
        <v>21.609156842071631</v>
      </c>
      <c r="I227" t="str">
        <f>_xlfn.XLOOKUP(DSO[[#This Row],[GIC Industry Groups]],'DSO_GIC GROUP'!$A$2:$A$25,'DSO_GIC GROUP'!$B$2:$B$25,0)</f>
        <v>Energy</v>
      </c>
    </row>
    <row r="228" spans="1:9" x14ac:dyDescent="0.2">
      <c r="A228">
        <v>2014</v>
      </c>
      <c r="B228" t="s">
        <v>601</v>
      </c>
      <c r="C228" t="s">
        <v>602</v>
      </c>
      <c r="D228">
        <v>4058</v>
      </c>
      <c r="E228">
        <v>30460</v>
      </c>
      <c r="F228">
        <v>91132</v>
      </c>
      <c r="G228">
        <v>1010</v>
      </c>
      <c r="H228" s="14">
        <f>365*DSO[[#This Row],[Receivables - Total]]/DSO[[#This Row],[Revenue - Total]]</f>
        <v>16.253017600842735</v>
      </c>
      <c r="I228" t="str">
        <f>_xlfn.XLOOKUP(DSO[[#This Row],[GIC Industry Groups]],'DSO_GIC GROUP'!$A$2:$A$25,'DSO_GIC GROUP'!$B$2:$B$25,0)</f>
        <v>Energy</v>
      </c>
    </row>
    <row r="229" spans="1:9" x14ac:dyDescent="0.2">
      <c r="A229">
        <v>2015</v>
      </c>
      <c r="B229" t="s">
        <v>601</v>
      </c>
      <c r="C229" t="s">
        <v>602</v>
      </c>
      <c r="D229">
        <v>2927</v>
      </c>
      <c r="E229">
        <v>43115</v>
      </c>
      <c r="F229">
        <v>64359</v>
      </c>
      <c r="G229">
        <v>1010</v>
      </c>
      <c r="H229" s="14">
        <f>365*DSO[[#This Row],[Receivables - Total]]/DSO[[#This Row],[Revenue - Total]]</f>
        <v>16.599931633493373</v>
      </c>
      <c r="I229" t="str">
        <f>_xlfn.XLOOKUP(DSO[[#This Row],[GIC Industry Groups]],'DSO_GIC GROUP'!$A$2:$A$25,'DSO_GIC GROUP'!$B$2:$B$25,0)</f>
        <v>Energy</v>
      </c>
    </row>
    <row r="230" spans="1:9" x14ac:dyDescent="0.2">
      <c r="A230">
        <v>2016</v>
      </c>
      <c r="B230" t="s">
        <v>601</v>
      </c>
      <c r="C230" t="s">
        <v>602</v>
      </c>
      <c r="D230">
        <v>3617</v>
      </c>
      <c r="E230">
        <v>44413</v>
      </c>
      <c r="F230">
        <v>55833</v>
      </c>
      <c r="G230">
        <v>1010</v>
      </c>
      <c r="H230" s="14">
        <f>365*DSO[[#This Row],[Receivables - Total]]/DSO[[#This Row],[Revenue - Total]]</f>
        <v>23.645603854351368</v>
      </c>
      <c r="I230" t="str">
        <f>_xlfn.XLOOKUP(DSO[[#This Row],[GIC Industry Groups]],'DSO_GIC GROUP'!$A$2:$A$25,'DSO_GIC GROUP'!$B$2:$B$25,0)</f>
        <v>Energy</v>
      </c>
    </row>
    <row r="231" spans="1:9" x14ac:dyDescent="0.2">
      <c r="A231">
        <v>2017</v>
      </c>
      <c r="B231" t="s">
        <v>601</v>
      </c>
      <c r="C231" t="s">
        <v>602</v>
      </c>
      <c r="D231">
        <v>4695</v>
      </c>
      <c r="E231">
        <v>49047</v>
      </c>
      <c r="F231">
        <v>66974</v>
      </c>
      <c r="G231">
        <v>1010</v>
      </c>
      <c r="H231" s="14">
        <f>365*DSO[[#This Row],[Receivables - Total]]/DSO[[#This Row],[Revenue - Total]]</f>
        <v>25.587168154806342</v>
      </c>
      <c r="I231" t="str">
        <f>_xlfn.XLOOKUP(DSO[[#This Row],[GIC Industry Groups]],'DSO_GIC GROUP'!$A$2:$A$25,'DSO_GIC GROUP'!$B$2:$B$25,0)</f>
        <v>Energy</v>
      </c>
    </row>
    <row r="232" spans="1:9" x14ac:dyDescent="0.2">
      <c r="A232">
        <v>2018</v>
      </c>
      <c r="B232" t="s">
        <v>601</v>
      </c>
      <c r="C232" t="s">
        <v>602</v>
      </c>
      <c r="D232">
        <v>5853</v>
      </c>
      <c r="E232">
        <v>92940</v>
      </c>
      <c r="F232">
        <v>96504</v>
      </c>
      <c r="G232">
        <v>1010</v>
      </c>
      <c r="H232" s="14">
        <f>365*DSO[[#This Row],[Receivables - Total]]/DSO[[#This Row],[Revenue - Total]]</f>
        <v>22.137372544143247</v>
      </c>
      <c r="I232" t="str">
        <f>_xlfn.XLOOKUP(DSO[[#This Row],[GIC Industry Groups]],'DSO_GIC GROUP'!$A$2:$A$25,'DSO_GIC GROUP'!$B$2:$B$25,0)</f>
        <v>Energy</v>
      </c>
    </row>
    <row r="233" spans="1:9" x14ac:dyDescent="0.2">
      <c r="A233">
        <v>2019</v>
      </c>
      <c r="B233" t="s">
        <v>601</v>
      </c>
      <c r="C233" t="s">
        <v>602</v>
      </c>
      <c r="D233">
        <v>7872</v>
      </c>
      <c r="E233">
        <v>98556</v>
      </c>
      <c r="F233">
        <v>123949</v>
      </c>
      <c r="G233">
        <v>1010</v>
      </c>
      <c r="H233" s="14">
        <f>365*DSO[[#This Row],[Receivables - Total]]/DSO[[#This Row],[Revenue - Total]]</f>
        <v>23.181147084688057</v>
      </c>
      <c r="I233" t="str">
        <f>_xlfn.XLOOKUP(DSO[[#This Row],[GIC Industry Groups]],'DSO_GIC GROUP'!$A$2:$A$25,'DSO_GIC GROUP'!$B$2:$B$25,0)</f>
        <v>Energy</v>
      </c>
    </row>
    <row r="234" spans="1:9" x14ac:dyDescent="0.2">
      <c r="A234">
        <v>2004</v>
      </c>
      <c r="B234" t="s">
        <v>605</v>
      </c>
      <c r="C234" t="s">
        <v>606</v>
      </c>
      <c r="D234">
        <v>3235</v>
      </c>
      <c r="E234">
        <v>23423</v>
      </c>
      <c r="F234">
        <v>45135</v>
      </c>
      <c r="G234">
        <v>1010</v>
      </c>
      <c r="H234" s="14">
        <f>365*DSO[[#This Row],[Receivables - Total]]/DSO[[#This Row],[Revenue - Total]]</f>
        <v>26.160961559765148</v>
      </c>
      <c r="I234" t="str">
        <f>_xlfn.XLOOKUP(DSO[[#This Row],[GIC Industry Groups]],'DSO_GIC GROUP'!$A$2:$A$25,'DSO_GIC GROUP'!$B$2:$B$25,0)</f>
        <v>Energy</v>
      </c>
    </row>
    <row r="235" spans="1:9" x14ac:dyDescent="0.2">
      <c r="A235">
        <v>2005</v>
      </c>
      <c r="B235" t="s">
        <v>605</v>
      </c>
      <c r="C235" t="s">
        <v>606</v>
      </c>
      <c r="D235">
        <v>3534</v>
      </c>
      <c r="E235">
        <v>28498</v>
      </c>
      <c r="F235">
        <v>58596</v>
      </c>
      <c r="G235">
        <v>1010</v>
      </c>
      <c r="H235" s="14">
        <f>365*DSO[[#This Row],[Receivables - Total]]/DSO[[#This Row],[Revenue - Total]]</f>
        <v>22.013618677042803</v>
      </c>
      <c r="I235" t="str">
        <f>_xlfn.XLOOKUP(DSO[[#This Row],[GIC Industry Groups]],'DSO_GIC GROUP'!$A$2:$A$25,'DSO_GIC GROUP'!$B$2:$B$25,0)</f>
        <v>Energy</v>
      </c>
    </row>
    <row r="236" spans="1:9" x14ac:dyDescent="0.2">
      <c r="A236">
        <v>2006</v>
      </c>
      <c r="B236" t="s">
        <v>605</v>
      </c>
      <c r="C236" t="s">
        <v>606</v>
      </c>
      <c r="D236">
        <v>4209</v>
      </c>
      <c r="E236">
        <v>30831</v>
      </c>
      <c r="F236">
        <v>59917</v>
      </c>
      <c r="G236">
        <v>1010</v>
      </c>
      <c r="H236" s="14">
        <f>365*DSO[[#This Row],[Receivables - Total]]/DSO[[#This Row],[Revenue - Total]]</f>
        <v>25.64021896957458</v>
      </c>
      <c r="I236" t="str">
        <f>_xlfn.XLOOKUP(DSO[[#This Row],[GIC Industry Groups]],'DSO_GIC GROUP'!$A$2:$A$25,'DSO_GIC GROUP'!$B$2:$B$25,0)</f>
        <v>Energy</v>
      </c>
    </row>
    <row r="237" spans="1:9" x14ac:dyDescent="0.2">
      <c r="A237">
        <v>2007</v>
      </c>
      <c r="B237" t="s">
        <v>605</v>
      </c>
      <c r="C237" t="s">
        <v>606</v>
      </c>
      <c r="D237">
        <v>5919</v>
      </c>
      <c r="E237">
        <v>42746</v>
      </c>
      <c r="F237">
        <v>59389</v>
      </c>
      <c r="G237">
        <v>1010</v>
      </c>
      <c r="H237" s="14">
        <f>365*DSO[[#This Row],[Receivables - Total]]/DSO[[#This Row],[Revenue - Total]]</f>
        <v>36.377696206368185</v>
      </c>
      <c r="I237" t="str">
        <f>_xlfn.XLOOKUP(DSO[[#This Row],[GIC Industry Groups]],'DSO_GIC GROUP'!$A$2:$A$25,'DSO_GIC GROUP'!$B$2:$B$25,0)</f>
        <v>Energy</v>
      </c>
    </row>
    <row r="238" spans="1:9" x14ac:dyDescent="0.2">
      <c r="A238">
        <v>2008</v>
      </c>
      <c r="B238" t="s">
        <v>605</v>
      </c>
      <c r="C238" t="s">
        <v>606</v>
      </c>
      <c r="D238">
        <v>3150</v>
      </c>
      <c r="E238">
        <v>42686</v>
      </c>
      <c r="F238">
        <v>72128</v>
      </c>
      <c r="G238">
        <v>1010</v>
      </c>
      <c r="H238" s="14">
        <f>365*DSO[[#This Row],[Receivables - Total]]/DSO[[#This Row],[Revenue - Total]]</f>
        <v>15.94041149068323</v>
      </c>
      <c r="I238" t="str">
        <f>_xlfn.XLOOKUP(DSO[[#This Row],[GIC Industry Groups]],'DSO_GIC GROUP'!$A$2:$A$25,'DSO_GIC GROUP'!$B$2:$B$25,0)</f>
        <v>Energy</v>
      </c>
    </row>
    <row r="239" spans="1:9" x14ac:dyDescent="0.2">
      <c r="A239">
        <v>2009</v>
      </c>
      <c r="B239" t="s">
        <v>605</v>
      </c>
      <c r="C239" t="s">
        <v>606</v>
      </c>
      <c r="D239">
        <v>4759</v>
      </c>
      <c r="E239">
        <v>47052</v>
      </c>
      <c r="F239">
        <v>48546</v>
      </c>
      <c r="G239">
        <v>1010</v>
      </c>
      <c r="H239" s="14">
        <f>365*DSO[[#This Row],[Receivables - Total]]/DSO[[#This Row],[Revenue - Total]]</f>
        <v>35.781217814032054</v>
      </c>
      <c r="I239" t="str">
        <f>_xlfn.XLOOKUP(DSO[[#This Row],[GIC Industry Groups]],'DSO_GIC GROUP'!$A$2:$A$25,'DSO_GIC GROUP'!$B$2:$B$25,0)</f>
        <v>Energy</v>
      </c>
    </row>
    <row r="240" spans="1:9" x14ac:dyDescent="0.2">
      <c r="A240">
        <v>2010</v>
      </c>
      <c r="B240" t="s">
        <v>605</v>
      </c>
      <c r="C240" t="s">
        <v>606</v>
      </c>
      <c r="D240">
        <v>6250</v>
      </c>
      <c r="E240">
        <v>50014</v>
      </c>
      <c r="F240">
        <v>67113</v>
      </c>
      <c r="G240">
        <v>1010</v>
      </c>
      <c r="H240" s="14">
        <f>365*DSO[[#This Row],[Receivables - Total]]/DSO[[#This Row],[Revenue - Total]]</f>
        <v>33.99117905621862</v>
      </c>
      <c r="I240" t="str">
        <f>_xlfn.XLOOKUP(DSO[[#This Row],[GIC Industry Groups]],'DSO_GIC GROUP'!$A$2:$A$25,'DSO_GIC GROUP'!$B$2:$B$25,0)</f>
        <v>Energy</v>
      </c>
    </row>
    <row r="241" spans="1:9" x14ac:dyDescent="0.2">
      <c r="A241">
        <v>2011</v>
      </c>
      <c r="B241" t="s">
        <v>605</v>
      </c>
      <c r="C241" t="s">
        <v>606</v>
      </c>
      <c r="D241">
        <v>1952</v>
      </c>
      <c r="E241">
        <v>31371</v>
      </c>
      <c r="F241">
        <v>14663</v>
      </c>
      <c r="G241">
        <v>1010</v>
      </c>
      <c r="H241" s="14">
        <f>365*DSO[[#This Row],[Receivables - Total]]/DSO[[#This Row],[Revenue - Total]]</f>
        <v>48.590329400531949</v>
      </c>
      <c r="I241" t="str">
        <f>_xlfn.XLOOKUP(DSO[[#This Row],[GIC Industry Groups]],'DSO_GIC GROUP'!$A$2:$A$25,'DSO_GIC GROUP'!$B$2:$B$25,0)</f>
        <v>Energy</v>
      </c>
    </row>
    <row r="242" spans="1:9" x14ac:dyDescent="0.2">
      <c r="A242">
        <v>2012</v>
      </c>
      <c r="B242" t="s">
        <v>605</v>
      </c>
      <c r="C242" t="s">
        <v>606</v>
      </c>
      <c r="D242">
        <v>2416</v>
      </c>
      <c r="E242">
        <v>35306</v>
      </c>
      <c r="F242">
        <v>15688</v>
      </c>
      <c r="G242">
        <v>1010</v>
      </c>
      <c r="H242" s="14">
        <f>365*DSO[[#This Row],[Receivables - Total]]/DSO[[#This Row],[Revenue - Total]]</f>
        <v>56.211116777154515</v>
      </c>
      <c r="I242" t="str">
        <f>_xlfn.XLOOKUP(DSO[[#This Row],[GIC Industry Groups]],'DSO_GIC GROUP'!$A$2:$A$25,'DSO_GIC GROUP'!$B$2:$B$25,0)</f>
        <v>Energy</v>
      </c>
    </row>
    <row r="243" spans="1:9" x14ac:dyDescent="0.2">
      <c r="A243">
        <v>2013</v>
      </c>
      <c r="B243" t="s">
        <v>605</v>
      </c>
      <c r="C243" t="s">
        <v>606</v>
      </c>
      <c r="D243">
        <v>2134</v>
      </c>
      <c r="E243">
        <v>35620</v>
      </c>
      <c r="F243">
        <v>14501</v>
      </c>
      <c r="G243">
        <v>1010</v>
      </c>
      <c r="H243" s="14">
        <f>365*DSO[[#This Row],[Receivables - Total]]/DSO[[#This Row],[Revenue - Total]]</f>
        <v>53.714226605061718</v>
      </c>
      <c r="I243" t="str">
        <f>_xlfn.XLOOKUP(DSO[[#This Row],[GIC Industry Groups]],'DSO_GIC GROUP'!$A$2:$A$25,'DSO_GIC GROUP'!$B$2:$B$25,0)</f>
        <v>Energy</v>
      </c>
    </row>
    <row r="244" spans="1:9" x14ac:dyDescent="0.2">
      <c r="A244">
        <v>2014</v>
      </c>
      <c r="B244" t="s">
        <v>605</v>
      </c>
      <c r="C244" t="s">
        <v>606</v>
      </c>
      <c r="D244">
        <v>1729</v>
      </c>
      <c r="E244">
        <v>36011</v>
      </c>
      <c r="F244">
        <v>10846</v>
      </c>
      <c r="G244">
        <v>1010</v>
      </c>
      <c r="H244" s="14">
        <f>365*DSO[[#This Row],[Receivables - Total]]/DSO[[#This Row],[Revenue - Total]]</f>
        <v>58.185967176839391</v>
      </c>
      <c r="I244" t="str">
        <f>_xlfn.XLOOKUP(DSO[[#This Row],[GIC Industry Groups]],'DSO_GIC GROUP'!$A$2:$A$25,'DSO_GIC GROUP'!$B$2:$B$25,0)</f>
        <v>Energy</v>
      </c>
    </row>
    <row r="245" spans="1:9" x14ac:dyDescent="0.2">
      <c r="A245">
        <v>2015</v>
      </c>
      <c r="B245" t="s">
        <v>605</v>
      </c>
      <c r="C245" t="s">
        <v>606</v>
      </c>
      <c r="D245">
        <v>912</v>
      </c>
      <c r="E245">
        <v>32311</v>
      </c>
      <c r="F245">
        <v>5522</v>
      </c>
      <c r="G245">
        <v>1010</v>
      </c>
      <c r="H245" s="14">
        <f>365*DSO[[#This Row],[Receivables - Total]]/DSO[[#This Row],[Revenue - Total]]</f>
        <v>60.282506338283234</v>
      </c>
      <c r="I245" t="str">
        <f>_xlfn.XLOOKUP(DSO[[#This Row],[GIC Industry Groups]],'DSO_GIC GROUP'!$A$2:$A$25,'DSO_GIC GROUP'!$B$2:$B$25,0)</f>
        <v>Energy</v>
      </c>
    </row>
    <row r="246" spans="1:9" x14ac:dyDescent="0.2">
      <c r="A246">
        <v>2016</v>
      </c>
      <c r="B246" t="s">
        <v>605</v>
      </c>
      <c r="C246" t="s">
        <v>606</v>
      </c>
      <c r="D246">
        <v>877</v>
      </c>
      <c r="E246">
        <v>31094</v>
      </c>
      <c r="F246">
        <v>4031</v>
      </c>
      <c r="G246">
        <v>1010</v>
      </c>
      <c r="H246" s="14">
        <f>365*DSO[[#This Row],[Receivables - Total]]/DSO[[#This Row],[Revenue - Total]]</f>
        <v>79.410816174646484</v>
      </c>
      <c r="I246" t="str">
        <f>_xlfn.XLOOKUP(DSO[[#This Row],[GIC Industry Groups]],'DSO_GIC GROUP'!$A$2:$A$25,'DSO_GIC GROUP'!$B$2:$B$25,0)</f>
        <v>Energy</v>
      </c>
    </row>
    <row r="247" spans="1:9" x14ac:dyDescent="0.2">
      <c r="A247">
        <v>2017</v>
      </c>
      <c r="B247" t="s">
        <v>605</v>
      </c>
      <c r="C247" t="s">
        <v>606</v>
      </c>
      <c r="D247">
        <v>1830</v>
      </c>
      <c r="E247">
        <v>22012</v>
      </c>
      <c r="F247">
        <v>4373</v>
      </c>
      <c r="G247">
        <v>1010</v>
      </c>
      <c r="H247" s="14">
        <f>365*DSO[[#This Row],[Receivables - Total]]/DSO[[#This Row],[Revenue - Total]]</f>
        <v>152.74411159387148</v>
      </c>
      <c r="I247" t="str">
        <f>_xlfn.XLOOKUP(DSO[[#This Row],[GIC Industry Groups]],'DSO_GIC GROUP'!$A$2:$A$25,'DSO_GIC GROUP'!$B$2:$B$25,0)</f>
        <v>Energy</v>
      </c>
    </row>
    <row r="248" spans="1:9" x14ac:dyDescent="0.2">
      <c r="A248">
        <v>2018</v>
      </c>
      <c r="B248" t="s">
        <v>605</v>
      </c>
      <c r="C248" t="s">
        <v>606</v>
      </c>
      <c r="D248">
        <v>1152</v>
      </c>
      <c r="E248">
        <v>21321</v>
      </c>
      <c r="F248">
        <v>5888</v>
      </c>
      <c r="G248">
        <v>1010</v>
      </c>
      <c r="H248" s="14">
        <f>365*DSO[[#This Row],[Receivables - Total]]/DSO[[#This Row],[Revenue - Total]]</f>
        <v>71.413043478260875</v>
      </c>
      <c r="I248" t="str">
        <f>_xlfn.XLOOKUP(DSO[[#This Row],[GIC Industry Groups]],'DSO_GIC GROUP'!$A$2:$A$25,'DSO_GIC GROUP'!$B$2:$B$25,0)</f>
        <v>Energy</v>
      </c>
    </row>
    <row r="249" spans="1:9" x14ac:dyDescent="0.2">
      <c r="A249">
        <v>2019</v>
      </c>
      <c r="B249" t="s">
        <v>605</v>
      </c>
      <c r="C249" t="s">
        <v>606</v>
      </c>
      <c r="D249">
        <v>1122</v>
      </c>
      <c r="E249">
        <v>20245</v>
      </c>
      <c r="F249">
        <v>4991</v>
      </c>
      <c r="G249">
        <v>1010</v>
      </c>
      <c r="H249" s="14">
        <f>365*DSO[[#This Row],[Receivables - Total]]/DSO[[#This Row],[Revenue - Total]]</f>
        <v>82.053696653977156</v>
      </c>
      <c r="I249" t="str">
        <f>_xlfn.XLOOKUP(DSO[[#This Row],[GIC Industry Groups]],'DSO_GIC GROUP'!$A$2:$A$25,'DSO_GIC GROUP'!$B$2:$B$25,0)</f>
        <v>Energy</v>
      </c>
    </row>
    <row r="250" spans="1:9" x14ac:dyDescent="0.2">
      <c r="A250">
        <v>2004</v>
      </c>
      <c r="B250" t="s">
        <v>623</v>
      </c>
      <c r="C250" t="s">
        <v>624</v>
      </c>
      <c r="D250">
        <v>501.08199999999999</v>
      </c>
      <c r="E250">
        <v>3443.1709999999998</v>
      </c>
      <c r="F250">
        <v>1282.076</v>
      </c>
      <c r="G250">
        <v>1010</v>
      </c>
      <c r="H250" s="14">
        <f>365*DSO[[#This Row],[Receivables - Total]]/DSO[[#This Row],[Revenue - Total]]</f>
        <v>142.65529500591228</v>
      </c>
      <c r="I250" t="str">
        <f>_xlfn.XLOOKUP(DSO[[#This Row],[GIC Industry Groups]],'DSO_GIC GROUP'!$A$2:$A$25,'DSO_GIC GROUP'!$B$2:$B$25,0)</f>
        <v>Energy</v>
      </c>
    </row>
    <row r="251" spans="1:9" x14ac:dyDescent="0.2">
      <c r="A251">
        <v>2005</v>
      </c>
      <c r="B251" t="s">
        <v>623</v>
      </c>
      <c r="C251" t="s">
        <v>624</v>
      </c>
      <c r="D251">
        <v>737.77499999999998</v>
      </c>
      <c r="E251">
        <v>8878.0329999999994</v>
      </c>
      <c r="F251">
        <v>2095.9110000000001</v>
      </c>
      <c r="G251">
        <v>1010</v>
      </c>
      <c r="H251" s="14">
        <f>365*DSO[[#This Row],[Receivables - Total]]/DSO[[#This Row],[Revenue - Total]]</f>
        <v>128.48249520137065</v>
      </c>
      <c r="I251" t="str">
        <f>_xlfn.XLOOKUP(DSO[[#This Row],[GIC Industry Groups]],'DSO_GIC GROUP'!$A$2:$A$25,'DSO_GIC GROUP'!$B$2:$B$25,0)</f>
        <v>Energy</v>
      </c>
    </row>
    <row r="252" spans="1:9" x14ac:dyDescent="0.2">
      <c r="A252">
        <v>2006</v>
      </c>
      <c r="B252" t="s">
        <v>623</v>
      </c>
      <c r="C252" t="s">
        <v>624</v>
      </c>
      <c r="D252">
        <v>688.11500000000001</v>
      </c>
      <c r="E252">
        <v>9588.625</v>
      </c>
      <c r="F252">
        <v>2800.72</v>
      </c>
      <c r="G252">
        <v>1010</v>
      </c>
      <c r="H252" s="14">
        <f>365*DSO[[#This Row],[Receivables - Total]]/DSO[[#This Row],[Revenue - Total]]</f>
        <v>89.677645391185138</v>
      </c>
      <c r="I252" t="str">
        <f>_xlfn.XLOOKUP(DSO[[#This Row],[GIC Industry Groups]],'DSO_GIC GROUP'!$A$2:$A$25,'DSO_GIC GROUP'!$B$2:$B$25,0)</f>
        <v>Energy</v>
      </c>
    </row>
    <row r="253" spans="1:9" x14ac:dyDescent="0.2">
      <c r="A253">
        <v>2007</v>
      </c>
      <c r="B253" t="s">
        <v>623</v>
      </c>
      <c r="C253" t="s">
        <v>624</v>
      </c>
      <c r="D253">
        <v>596.19299999999998</v>
      </c>
      <c r="E253">
        <v>10830.896000000001</v>
      </c>
      <c r="F253">
        <v>3061.1019999999999</v>
      </c>
      <c r="G253">
        <v>1010</v>
      </c>
      <c r="H253" s="14">
        <f>365*DSO[[#This Row],[Receivables - Total]]/DSO[[#This Row],[Revenue - Total]]</f>
        <v>71.0889232047805</v>
      </c>
      <c r="I253" t="str">
        <f>_xlfn.XLOOKUP(DSO[[#This Row],[GIC Industry Groups]],'DSO_GIC GROUP'!$A$2:$A$25,'DSO_GIC GROUP'!$B$2:$B$25,0)</f>
        <v>Energy</v>
      </c>
    </row>
    <row r="254" spans="1:9" x14ac:dyDescent="0.2">
      <c r="A254">
        <v>2008</v>
      </c>
      <c r="B254" t="s">
        <v>623</v>
      </c>
      <c r="C254" t="s">
        <v>624</v>
      </c>
      <c r="D254">
        <v>423</v>
      </c>
      <c r="E254">
        <v>12384</v>
      </c>
      <c r="F254">
        <v>3727</v>
      </c>
      <c r="G254">
        <v>1010</v>
      </c>
      <c r="H254" s="14">
        <f>365*DSO[[#This Row],[Receivables - Total]]/DSO[[#This Row],[Revenue - Total]]</f>
        <v>41.42607995707003</v>
      </c>
      <c r="I254" t="str">
        <f>_xlfn.XLOOKUP(DSO[[#This Row],[GIC Industry Groups]],'DSO_GIC GROUP'!$A$2:$A$25,'DSO_GIC GROUP'!$B$2:$B$25,0)</f>
        <v>Energy</v>
      </c>
    </row>
    <row r="255" spans="1:9" x14ac:dyDescent="0.2">
      <c r="A255">
        <v>2009</v>
      </c>
      <c r="B255" t="s">
        <v>623</v>
      </c>
      <c r="C255" t="s">
        <v>624</v>
      </c>
      <c r="D255">
        <v>465</v>
      </c>
      <c r="E255">
        <v>11807</v>
      </c>
      <c r="F255">
        <v>2143</v>
      </c>
      <c r="G255">
        <v>1010</v>
      </c>
      <c r="H255" s="14">
        <f>365*DSO[[#This Row],[Receivables - Total]]/DSO[[#This Row],[Revenue - Total]]</f>
        <v>79.199720018665417</v>
      </c>
      <c r="I255" t="str">
        <f>_xlfn.XLOOKUP(DSO[[#This Row],[GIC Industry Groups]],'DSO_GIC GROUP'!$A$2:$A$25,'DSO_GIC GROUP'!$B$2:$B$25,0)</f>
        <v>Energy</v>
      </c>
    </row>
    <row r="256" spans="1:9" x14ac:dyDescent="0.2">
      <c r="A256">
        <v>2010</v>
      </c>
      <c r="B256" t="s">
        <v>623</v>
      </c>
      <c r="C256" t="s">
        <v>624</v>
      </c>
      <c r="D256">
        <v>556</v>
      </c>
      <c r="E256">
        <v>13282</v>
      </c>
      <c r="F256">
        <v>2904</v>
      </c>
      <c r="G256">
        <v>1010</v>
      </c>
      <c r="H256" s="14">
        <f>365*DSO[[#This Row],[Receivables - Total]]/DSO[[#This Row],[Revenue - Total]]</f>
        <v>69.882920110192842</v>
      </c>
      <c r="I256" t="str">
        <f>_xlfn.XLOOKUP(DSO[[#This Row],[GIC Industry Groups]],'DSO_GIC GROUP'!$A$2:$A$25,'DSO_GIC GROUP'!$B$2:$B$25,0)</f>
        <v>Energy</v>
      </c>
    </row>
    <row r="257" spans="1:9" x14ac:dyDescent="0.2">
      <c r="A257">
        <v>2011</v>
      </c>
      <c r="B257" t="s">
        <v>623</v>
      </c>
      <c r="C257" t="s">
        <v>624</v>
      </c>
      <c r="D257">
        <v>783</v>
      </c>
      <c r="E257">
        <v>16444</v>
      </c>
      <c r="F257">
        <v>3568</v>
      </c>
      <c r="G257">
        <v>1010</v>
      </c>
      <c r="H257" s="14">
        <f>365*DSO[[#This Row],[Receivables - Total]]/DSO[[#This Row],[Revenue - Total]]</f>
        <v>80.099495515695068</v>
      </c>
      <c r="I257" t="str">
        <f>_xlfn.XLOOKUP(DSO[[#This Row],[GIC Industry Groups]],'DSO_GIC GROUP'!$A$2:$A$25,'DSO_GIC GROUP'!$B$2:$B$25,0)</f>
        <v>Energy</v>
      </c>
    </row>
    <row r="258" spans="1:9" x14ac:dyDescent="0.2">
      <c r="A258">
        <v>2012</v>
      </c>
      <c r="B258" t="s">
        <v>623</v>
      </c>
      <c r="C258" t="s">
        <v>624</v>
      </c>
      <c r="D258">
        <v>964</v>
      </c>
      <c r="E258">
        <v>17554</v>
      </c>
      <c r="F258">
        <v>4037</v>
      </c>
      <c r="G258">
        <v>1010</v>
      </c>
      <c r="H258" s="14">
        <f>365*DSO[[#This Row],[Receivables - Total]]/DSO[[#This Row],[Revenue - Total]]</f>
        <v>87.158781273222687</v>
      </c>
      <c r="I258" t="str">
        <f>_xlfn.XLOOKUP(DSO[[#This Row],[GIC Industry Groups]],'DSO_GIC GROUP'!$A$2:$A$25,'DSO_GIC GROUP'!$B$2:$B$25,0)</f>
        <v>Energy</v>
      </c>
    </row>
    <row r="259" spans="1:9" x14ac:dyDescent="0.2">
      <c r="A259">
        <v>2013</v>
      </c>
      <c r="B259" t="s">
        <v>623</v>
      </c>
      <c r="C259" t="s">
        <v>624</v>
      </c>
      <c r="D259">
        <v>947</v>
      </c>
      <c r="E259">
        <v>19642</v>
      </c>
      <c r="F259">
        <v>4809</v>
      </c>
      <c r="G259">
        <v>1010</v>
      </c>
      <c r="H259" s="14">
        <f>365*DSO[[#This Row],[Receivables - Total]]/DSO[[#This Row],[Revenue - Total]]</f>
        <v>71.876689540445</v>
      </c>
      <c r="I259" t="str">
        <f>_xlfn.XLOOKUP(DSO[[#This Row],[GIC Industry Groups]],'DSO_GIC GROUP'!$A$2:$A$25,'DSO_GIC GROUP'!$B$2:$B$25,0)</f>
        <v>Energy</v>
      </c>
    </row>
    <row r="260" spans="1:9" x14ac:dyDescent="0.2">
      <c r="A260">
        <v>2014</v>
      </c>
      <c r="B260" t="s">
        <v>623</v>
      </c>
      <c r="C260" t="s">
        <v>624</v>
      </c>
      <c r="D260">
        <v>857</v>
      </c>
      <c r="E260">
        <v>22553</v>
      </c>
      <c r="F260">
        <v>4931</v>
      </c>
      <c r="G260">
        <v>1010</v>
      </c>
      <c r="H260" s="14">
        <f>365*DSO[[#This Row],[Receivables - Total]]/DSO[[#This Row],[Revenue - Total]]</f>
        <v>63.436422632326099</v>
      </c>
      <c r="I260" t="str">
        <f>_xlfn.XLOOKUP(DSO[[#This Row],[GIC Industry Groups]],'DSO_GIC GROUP'!$A$2:$A$25,'DSO_GIC GROUP'!$B$2:$B$25,0)</f>
        <v>Energy</v>
      </c>
    </row>
    <row r="261" spans="1:9" x14ac:dyDescent="0.2">
      <c r="A261">
        <v>2015</v>
      </c>
      <c r="B261" t="s">
        <v>623</v>
      </c>
      <c r="C261" t="s">
        <v>624</v>
      </c>
      <c r="D261">
        <v>450</v>
      </c>
      <c r="E261">
        <v>24196</v>
      </c>
      <c r="F261">
        <v>3043</v>
      </c>
      <c r="G261">
        <v>1010</v>
      </c>
      <c r="H261" s="14">
        <f>365*DSO[[#This Row],[Receivables - Total]]/DSO[[#This Row],[Revenue - Total]]</f>
        <v>53.976339139007557</v>
      </c>
      <c r="I261" t="str">
        <f>_xlfn.XLOOKUP(DSO[[#This Row],[GIC Industry Groups]],'DSO_GIC GROUP'!$A$2:$A$25,'DSO_GIC GROUP'!$B$2:$B$25,0)</f>
        <v>Energy</v>
      </c>
    </row>
    <row r="262" spans="1:9" x14ac:dyDescent="0.2">
      <c r="A262">
        <v>2016</v>
      </c>
      <c r="B262" t="s">
        <v>623</v>
      </c>
      <c r="C262" t="s">
        <v>624</v>
      </c>
      <c r="D262">
        <v>615</v>
      </c>
      <c r="E262">
        <v>21011</v>
      </c>
      <c r="F262">
        <v>3389</v>
      </c>
      <c r="G262">
        <v>1010</v>
      </c>
      <c r="H262" s="14">
        <f>365*DSO[[#This Row],[Receivables - Total]]/DSO[[#This Row],[Revenue - Total]]</f>
        <v>66.236352906462088</v>
      </c>
      <c r="I262" t="str">
        <f>_xlfn.XLOOKUP(DSO[[#This Row],[GIC Industry Groups]],'DSO_GIC GROUP'!$A$2:$A$25,'DSO_GIC GROUP'!$B$2:$B$25,0)</f>
        <v>Energy</v>
      </c>
    </row>
    <row r="263" spans="1:9" x14ac:dyDescent="0.2">
      <c r="A263">
        <v>2017</v>
      </c>
      <c r="B263" t="s">
        <v>623</v>
      </c>
      <c r="C263" t="s">
        <v>624</v>
      </c>
      <c r="D263">
        <v>748</v>
      </c>
      <c r="E263">
        <v>21476</v>
      </c>
      <c r="F263">
        <v>4060</v>
      </c>
      <c r="G263">
        <v>1010</v>
      </c>
      <c r="H263" s="14">
        <f>365*DSO[[#This Row],[Receivables - Total]]/DSO[[#This Row],[Revenue - Total]]</f>
        <v>67.246305418719217</v>
      </c>
      <c r="I263" t="str">
        <f>_xlfn.XLOOKUP(DSO[[#This Row],[GIC Industry Groups]],'DSO_GIC GROUP'!$A$2:$A$25,'DSO_GIC GROUP'!$B$2:$B$25,0)</f>
        <v>Energy</v>
      </c>
    </row>
    <row r="264" spans="1:9" x14ac:dyDescent="0.2">
      <c r="A264">
        <v>2018</v>
      </c>
      <c r="B264" t="s">
        <v>623</v>
      </c>
      <c r="C264" t="s">
        <v>624</v>
      </c>
      <c r="D264">
        <v>616</v>
      </c>
      <c r="E264">
        <v>21010</v>
      </c>
      <c r="F264">
        <v>4461</v>
      </c>
      <c r="G264">
        <v>1010</v>
      </c>
      <c r="H264" s="14">
        <f>365*DSO[[#This Row],[Receivables - Total]]/DSO[[#This Row],[Revenue - Total]]</f>
        <v>50.401255323918406</v>
      </c>
      <c r="I264" t="str">
        <f>_xlfn.XLOOKUP(DSO[[#This Row],[GIC Industry Groups]],'DSO_GIC GROUP'!$A$2:$A$25,'DSO_GIC GROUP'!$B$2:$B$25,0)</f>
        <v>Energy</v>
      </c>
    </row>
    <row r="265" spans="1:9" x14ac:dyDescent="0.2">
      <c r="A265">
        <v>2019</v>
      </c>
      <c r="B265" t="s">
        <v>623</v>
      </c>
      <c r="C265" t="s">
        <v>624</v>
      </c>
      <c r="D265">
        <v>730</v>
      </c>
      <c r="E265">
        <v>20647</v>
      </c>
      <c r="F265">
        <v>3904</v>
      </c>
      <c r="G265">
        <v>1010</v>
      </c>
      <c r="H265" s="14">
        <f>365*DSO[[#This Row],[Receivables - Total]]/DSO[[#This Row],[Revenue - Total]]</f>
        <v>68.250512295081961</v>
      </c>
      <c r="I265" t="str">
        <f>_xlfn.XLOOKUP(DSO[[#This Row],[GIC Industry Groups]],'DSO_GIC GROUP'!$A$2:$A$25,'DSO_GIC GROUP'!$B$2:$B$25,0)</f>
        <v>Energy</v>
      </c>
    </row>
    <row r="266" spans="1:9" x14ac:dyDescent="0.2">
      <c r="A266">
        <v>2004</v>
      </c>
      <c r="B266" t="s">
        <v>643</v>
      </c>
      <c r="C266" t="s">
        <v>644</v>
      </c>
      <c r="D266">
        <v>480.1</v>
      </c>
      <c r="E266">
        <v>2576.5</v>
      </c>
      <c r="F266">
        <v>2318.1</v>
      </c>
      <c r="G266">
        <v>1010</v>
      </c>
      <c r="H266" s="14">
        <f>365*DSO[[#This Row],[Receivables - Total]]/DSO[[#This Row],[Revenue - Total]]</f>
        <v>75.594883740994788</v>
      </c>
      <c r="I266" t="str">
        <f>_xlfn.XLOOKUP(DSO[[#This Row],[GIC Industry Groups]],'DSO_GIC GROUP'!$A$2:$A$25,'DSO_GIC GROUP'!$B$2:$B$25,0)</f>
        <v>Energy</v>
      </c>
    </row>
    <row r="267" spans="1:9" x14ac:dyDescent="0.2">
      <c r="A267">
        <v>2005</v>
      </c>
      <c r="B267" t="s">
        <v>643</v>
      </c>
      <c r="C267" t="s">
        <v>644</v>
      </c>
      <c r="D267">
        <v>1139.2</v>
      </c>
      <c r="E267">
        <v>6678.5</v>
      </c>
      <c r="F267">
        <v>4644.5</v>
      </c>
      <c r="G267">
        <v>1010</v>
      </c>
      <c r="H267" s="14">
        <f>365*DSO[[#This Row],[Receivables - Total]]/DSO[[#This Row],[Revenue - Total]]</f>
        <v>89.526967380772959</v>
      </c>
      <c r="I267" t="str">
        <f>_xlfn.XLOOKUP(DSO[[#This Row],[GIC Industry Groups]],'DSO_GIC GROUP'!$A$2:$A$25,'DSO_GIC GROUP'!$B$2:$B$25,0)</f>
        <v>Energy</v>
      </c>
    </row>
    <row r="268" spans="1:9" x14ac:dyDescent="0.2">
      <c r="A268">
        <v>2006</v>
      </c>
      <c r="B268" t="s">
        <v>643</v>
      </c>
      <c r="C268" t="s">
        <v>644</v>
      </c>
      <c r="D268">
        <v>1614.6</v>
      </c>
      <c r="E268">
        <v>9019.2999999999993</v>
      </c>
      <c r="F268">
        <v>7025.8</v>
      </c>
      <c r="G268">
        <v>1010</v>
      </c>
      <c r="H268" s="14">
        <f>365*DSO[[#This Row],[Receivables - Total]]/DSO[[#This Row],[Revenue - Total]]</f>
        <v>83.880696860144042</v>
      </c>
      <c r="I268" t="str">
        <f>_xlfn.XLOOKUP(DSO[[#This Row],[GIC Industry Groups]],'DSO_GIC GROUP'!$A$2:$A$25,'DSO_GIC GROUP'!$B$2:$B$25,0)</f>
        <v>Energy</v>
      </c>
    </row>
    <row r="269" spans="1:9" x14ac:dyDescent="0.2">
      <c r="A269">
        <v>2007</v>
      </c>
      <c r="B269" t="s">
        <v>643</v>
      </c>
      <c r="C269" t="s">
        <v>644</v>
      </c>
      <c r="D269">
        <v>2099.8000000000002</v>
      </c>
      <c r="E269">
        <v>12114.9</v>
      </c>
      <c r="F269">
        <v>9789</v>
      </c>
      <c r="G269">
        <v>1010</v>
      </c>
      <c r="H269" s="14">
        <f>365*DSO[[#This Row],[Receivables - Total]]/DSO[[#This Row],[Revenue - Total]]</f>
        <v>78.294718561650839</v>
      </c>
      <c r="I269" t="str">
        <f>_xlfn.XLOOKUP(DSO[[#This Row],[GIC Industry Groups]],'DSO_GIC GROUP'!$A$2:$A$25,'DSO_GIC GROUP'!$B$2:$B$25,0)</f>
        <v>Energy</v>
      </c>
    </row>
    <row r="270" spans="1:9" x14ac:dyDescent="0.2">
      <c r="A270">
        <v>2008</v>
      </c>
      <c r="B270" t="s">
        <v>643</v>
      </c>
      <c r="C270" t="s">
        <v>644</v>
      </c>
      <c r="D270">
        <v>3135.9</v>
      </c>
      <c r="E270">
        <v>21478.7</v>
      </c>
      <c r="F270">
        <v>13431.4</v>
      </c>
      <c r="G270">
        <v>1010</v>
      </c>
      <c r="H270" s="14">
        <f>365*DSO[[#This Row],[Receivables - Total]]/DSO[[#This Row],[Revenue - Total]]</f>
        <v>85.218480575368176</v>
      </c>
      <c r="I270" t="str">
        <f>_xlfn.XLOOKUP(DSO[[#This Row],[GIC Industry Groups]],'DSO_GIC GROUP'!$A$2:$A$25,'DSO_GIC GROUP'!$B$2:$B$25,0)</f>
        <v>Energy</v>
      </c>
    </row>
    <row r="271" spans="1:9" x14ac:dyDescent="0.2">
      <c r="A271">
        <v>2009</v>
      </c>
      <c r="B271" t="s">
        <v>643</v>
      </c>
      <c r="C271" t="s">
        <v>644</v>
      </c>
      <c r="D271">
        <v>2187</v>
      </c>
      <c r="E271">
        <v>21532</v>
      </c>
      <c r="F271">
        <v>12712</v>
      </c>
      <c r="G271">
        <v>1010</v>
      </c>
      <c r="H271" s="14">
        <f>365*DSO[[#This Row],[Receivables - Total]]/DSO[[#This Row],[Revenue - Total]]</f>
        <v>62.795390182504718</v>
      </c>
      <c r="I271" t="str">
        <f>_xlfn.XLOOKUP(DSO[[#This Row],[GIC Industry Groups]],'DSO_GIC GROUP'!$A$2:$A$25,'DSO_GIC GROUP'!$B$2:$B$25,0)</f>
        <v>Energy</v>
      </c>
    </row>
    <row r="272" spans="1:9" x14ac:dyDescent="0.2">
      <c r="A272">
        <v>2010</v>
      </c>
      <c r="B272" t="s">
        <v>643</v>
      </c>
      <c r="C272" t="s">
        <v>644</v>
      </c>
      <c r="D272">
        <v>2425</v>
      </c>
      <c r="E272">
        <v>23050</v>
      </c>
      <c r="F272">
        <v>12156</v>
      </c>
      <c r="G272">
        <v>1010</v>
      </c>
      <c r="H272" s="14">
        <f>365*DSO[[#This Row],[Receivables - Total]]/DSO[[#This Row],[Revenue - Total]]</f>
        <v>72.813836788417248</v>
      </c>
      <c r="I272" t="str">
        <f>_xlfn.XLOOKUP(DSO[[#This Row],[GIC Industry Groups]],'DSO_GIC GROUP'!$A$2:$A$25,'DSO_GIC GROUP'!$B$2:$B$25,0)</f>
        <v>Energy</v>
      </c>
    </row>
    <row r="273" spans="1:9" x14ac:dyDescent="0.2">
      <c r="A273">
        <v>2011</v>
      </c>
      <c r="B273" t="s">
        <v>643</v>
      </c>
      <c r="C273" t="s">
        <v>644</v>
      </c>
      <c r="D273">
        <v>3291</v>
      </c>
      <c r="E273">
        <v>25515</v>
      </c>
      <c r="F273">
        <v>14658</v>
      </c>
      <c r="G273">
        <v>1010</v>
      </c>
      <c r="H273" s="14">
        <f>365*DSO[[#This Row],[Receivables - Total]]/DSO[[#This Row],[Revenue - Total]]</f>
        <v>81.949447400736801</v>
      </c>
      <c r="I273" t="str">
        <f>_xlfn.XLOOKUP(DSO[[#This Row],[GIC Industry Groups]],'DSO_GIC GROUP'!$A$2:$A$25,'DSO_GIC GROUP'!$B$2:$B$25,0)</f>
        <v>Energy</v>
      </c>
    </row>
    <row r="274" spans="1:9" x14ac:dyDescent="0.2">
      <c r="A274">
        <v>2012</v>
      </c>
      <c r="B274" t="s">
        <v>643</v>
      </c>
      <c r="C274" t="s">
        <v>644</v>
      </c>
      <c r="D274">
        <v>4320</v>
      </c>
      <c r="E274">
        <v>31484</v>
      </c>
      <c r="F274">
        <v>20041</v>
      </c>
      <c r="G274">
        <v>1010</v>
      </c>
      <c r="H274" s="14">
        <f>365*DSO[[#This Row],[Receivables - Total]]/DSO[[#This Row],[Revenue - Total]]</f>
        <v>78.678708647273083</v>
      </c>
      <c r="I274" t="str">
        <f>_xlfn.XLOOKUP(DSO[[#This Row],[GIC Industry Groups]],'DSO_GIC GROUP'!$A$2:$A$25,'DSO_GIC GROUP'!$B$2:$B$25,0)</f>
        <v>Energy</v>
      </c>
    </row>
    <row r="275" spans="1:9" x14ac:dyDescent="0.2">
      <c r="A275">
        <v>2013</v>
      </c>
      <c r="B275" t="s">
        <v>643</v>
      </c>
      <c r="C275" t="s">
        <v>644</v>
      </c>
      <c r="D275">
        <v>4896</v>
      </c>
      <c r="E275">
        <v>34812</v>
      </c>
      <c r="F275">
        <v>22767</v>
      </c>
      <c r="G275">
        <v>1010</v>
      </c>
      <c r="H275" s="14">
        <f>365*DSO[[#This Row],[Receivables - Total]]/DSO[[#This Row],[Revenue - Total]]</f>
        <v>78.492555013835812</v>
      </c>
      <c r="I275" t="str">
        <f>_xlfn.XLOOKUP(DSO[[#This Row],[GIC Industry Groups]],'DSO_GIC GROUP'!$A$2:$A$25,'DSO_GIC GROUP'!$B$2:$B$25,0)</f>
        <v>Energy</v>
      </c>
    </row>
    <row r="276" spans="1:9" x14ac:dyDescent="0.2">
      <c r="A276">
        <v>2014</v>
      </c>
      <c r="B276" t="s">
        <v>643</v>
      </c>
      <c r="C276" t="s">
        <v>644</v>
      </c>
      <c r="D276">
        <v>4416</v>
      </c>
      <c r="E276">
        <v>33562</v>
      </c>
      <c r="F276">
        <v>21440</v>
      </c>
      <c r="G276">
        <v>1010</v>
      </c>
      <c r="H276" s="14">
        <f>365*DSO[[#This Row],[Receivables - Total]]/DSO[[#This Row],[Revenue - Total]]</f>
        <v>75.179104477611943</v>
      </c>
      <c r="I276" t="str">
        <f>_xlfn.XLOOKUP(DSO[[#This Row],[GIC Industry Groups]],'DSO_GIC GROUP'!$A$2:$A$25,'DSO_GIC GROUP'!$B$2:$B$25,0)</f>
        <v>Energy</v>
      </c>
    </row>
    <row r="277" spans="1:9" x14ac:dyDescent="0.2">
      <c r="A277">
        <v>2015</v>
      </c>
      <c r="B277" t="s">
        <v>643</v>
      </c>
      <c r="C277" t="s">
        <v>644</v>
      </c>
      <c r="D277">
        <v>2926</v>
      </c>
      <c r="E277">
        <v>26725</v>
      </c>
      <c r="F277">
        <v>14757</v>
      </c>
      <c r="G277">
        <v>1010</v>
      </c>
      <c r="H277" s="14">
        <f>365*DSO[[#This Row],[Receivables - Total]]/DSO[[#This Row],[Revenue - Total]]</f>
        <v>72.371755776919429</v>
      </c>
      <c r="I277" t="str">
        <f>_xlfn.XLOOKUP(DSO[[#This Row],[GIC Industry Groups]],'DSO_GIC GROUP'!$A$2:$A$25,'DSO_GIC GROUP'!$B$2:$B$25,0)</f>
        <v>Energy</v>
      </c>
    </row>
    <row r="278" spans="1:9" x14ac:dyDescent="0.2">
      <c r="A278">
        <v>2016</v>
      </c>
      <c r="B278" t="s">
        <v>643</v>
      </c>
      <c r="C278" t="s">
        <v>644</v>
      </c>
      <c r="D278">
        <v>2083</v>
      </c>
      <c r="E278">
        <v>21140</v>
      </c>
      <c r="F278">
        <v>7251</v>
      </c>
      <c r="G278">
        <v>1010</v>
      </c>
      <c r="H278" s="14">
        <f>365*DSO[[#This Row],[Receivables - Total]]/DSO[[#This Row],[Revenue - Total]]</f>
        <v>104.85381326713556</v>
      </c>
      <c r="I278" t="str">
        <f>_xlfn.XLOOKUP(DSO[[#This Row],[GIC Industry Groups]],'DSO_GIC GROUP'!$A$2:$A$25,'DSO_GIC GROUP'!$B$2:$B$25,0)</f>
        <v>Energy</v>
      </c>
    </row>
    <row r="279" spans="1:9" x14ac:dyDescent="0.2">
      <c r="A279">
        <v>2017</v>
      </c>
      <c r="B279" t="s">
        <v>643</v>
      </c>
      <c r="C279" t="s">
        <v>644</v>
      </c>
      <c r="D279">
        <v>2015</v>
      </c>
      <c r="E279">
        <v>20206</v>
      </c>
      <c r="F279">
        <v>7304</v>
      </c>
      <c r="G279">
        <v>1010</v>
      </c>
      <c r="H279" s="14">
        <f>365*DSO[[#This Row],[Receivables - Total]]/DSO[[#This Row],[Revenue - Total]]</f>
        <v>100.69482475355969</v>
      </c>
      <c r="I279" t="str">
        <f>_xlfn.XLOOKUP(DSO[[#This Row],[GIC Industry Groups]],'DSO_GIC GROUP'!$A$2:$A$25,'DSO_GIC GROUP'!$B$2:$B$25,0)</f>
        <v>Energy</v>
      </c>
    </row>
    <row r="280" spans="1:9" x14ac:dyDescent="0.2">
      <c r="A280">
        <v>2018</v>
      </c>
      <c r="B280" t="s">
        <v>643</v>
      </c>
      <c r="C280" t="s">
        <v>644</v>
      </c>
      <c r="D280">
        <v>2666</v>
      </c>
      <c r="E280">
        <v>19796</v>
      </c>
      <c r="F280">
        <v>8453</v>
      </c>
      <c r="G280">
        <v>1010</v>
      </c>
      <c r="H280" s="14">
        <f>365*DSO[[#This Row],[Receivables - Total]]/DSO[[#This Row],[Revenue - Total]]</f>
        <v>115.11770968886786</v>
      </c>
      <c r="I280" t="str">
        <f>_xlfn.XLOOKUP(DSO[[#This Row],[GIC Industry Groups]],'DSO_GIC GROUP'!$A$2:$A$25,'DSO_GIC GROUP'!$B$2:$B$25,0)</f>
        <v>Energy</v>
      </c>
    </row>
    <row r="281" spans="1:9" x14ac:dyDescent="0.2">
      <c r="A281">
        <v>2019</v>
      </c>
      <c r="B281" t="s">
        <v>643</v>
      </c>
      <c r="C281" t="s">
        <v>644</v>
      </c>
      <c r="D281">
        <v>2498</v>
      </c>
      <c r="E281">
        <v>13149</v>
      </c>
      <c r="F281">
        <v>8479</v>
      </c>
      <c r="G281">
        <v>1010</v>
      </c>
      <c r="H281" s="14">
        <f>365*DSO[[#This Row],[Receivables - Total]]/DSO[[#This Row],[Revenue - Total]]</f>
        <v>107.53272791602784</v>
      </c>
      <c r="I281" t="str">
        <f>_xlfn.XLOOKUP(DSO[[#This Row],[GIC Industry Groups]],'DSO_GIC GROUP'!$A$2:$A$25,'DSO_GIC GROUP'!$B$2:$B$25,0)</f>
        <v>Energy</v>
      </c>
    </row>
    <row r="282" spans="1:9" x14ac:dyDescent="0.2">
      <c r="A282">
        <v>2004</v>
      </c>
      <c r="B282" t="s">
        <v>663</v>
      </c>
      <c r="C282" t="s">
        <v>664</v>
      </c>
      <c r="D282">
        <v>1432.425</v>
      </c>
      <c r="E282">
        <v>7192.6490000000003</v>
      </c>
      <c r="F282">
        <v>5988.08</v>
      </c>
      <c r="G282">
        <v>1010</v>
      </c>
      <c r="H282" s="14">
        <f>365*DSO[[#This Row],[Receivables - Total]]/DSO[[#This Row],[Revenue - Total]]</f>
        <v>87.312648628608841</v>
      </c>
      <c r="I282" t="str">
        <f>_xlfn.XLOOKUP(DSO[[#This Row],[GIC Industry Groups]],'DSO_GIC GROUP'!$A$2:$A$25,'DSO_GIC GROUP'!$B$2:$B$25,0)</f>
        <v>Energy</v>
      </c>
    </row>
    <row r="283" spans="1:9" x14ac:dyDescent="0.2">
      <c r="A283">
        <v>2005</v>
      </c>
      <c r="B283" t="s">
        <v>663</v>
      </c>
      <c r="C283" t="s">
        <v>664</v>
      </c>
      <c r="D283">
        <v>2202.895</v>
      </c>
      <c r="E283">
        <v>10013.466</v>
      </c>
      <c r="F283">
        <v>12676.23</v>
      </c>
      <c r="G283">
        <v>1010</v>
      </c>
      <c r="H283" s="14">
        <f>365*DSO[[#This Row],[Receivables - Total]]/DSO[[#This Row],[Revenue - Total]]</f>
        <v>63.430268699763261</v>
      </c>
      <c r="I283" t="str">
        <f>_xlfn.XLOOKUP(DSO[[#This Row],[GIC Industry Groups]],'DSO_GIC GROUP'!$A$2:$A$25,'DSO_GIC GROUP'!$B$2:$B$25,0)</f>
        <v>Energy</v>
      </c>
    </row>
    <row r="284" spans="1:9" x14ac:dyDescent="0.2">
      <c r="A284">
        <v>2006</v>
      </c>
      <c r="B284" t="s">
        <v>663</v>
      </c>
      <c r="C284" t="s">
        <v>664</v>
      </c>
      <c r="D284">
        <v>1348.49</v>
      </c>
      <c r="E284">
        <v>10504.721</v>
      </c>
      <c r="F284">
        <v>11896.103999999999</v>
      </c>
      <c r="G284">
        <v>1010</v>
      </c>
      <c r="H284" s="14">
        <f>365*DSO[[#This Row],[Receivables - Total]]/DSO[[#This Row],[Revenue - Total]]</f>
        <v>41.374793798036734</v>
      </c>
      <c r="I284" t="str">
        <f>_xlfn.XLOOKUP(DSO[[#This Row],[GIC Industry Groups]],'DSO_GIC GROUP'!$A$2:$A$25,'DSO_GIC GROUP'!$B$2:$B$25,0)</f>
        <v>Energy</v>
      </c>
    </row>
    <row r="285" spans="1:9" x14ac:dyDescent="0.2">
      <c r="A285">
        <v>2007</v>
      </c>
      <c r="B285" t="s">
        <v>663</v>
      </c>
      <c r="C285" t="s">
        <v>664</v>
      </c>
      <c r="D285">
        <v>1723.212</v>
      </c>
      <c r="E285">
        <v>11062.034</v>
      </c>
      <c r="F285">
        <v>13477.414000000001</v>
      </c>
      <c r="G285">
        <v>1010</v>
      </c>
      <c r="H285" s="14">
        <f>365*DSO[[#This Row],[Receivables - Total]]/DSO[[#This Row],[Revenue - Total]]</f>
        <v>46.668625004767236</v>
      </c>
      <c r="I285" t="str">
        <f>_xlfn.XLOOKUP(DSO[[#This Row],[GIC Industry Groups]],'DSO_GIC GROUP'!$A$2:$A$25,'DSO_GIC GROUP'!$B$2:$B$25,0)</f>
        <v>Energy</v>
      </c>
    </row>
    <row r="286" spans="1:9" x14ac:dyDescent="0.2">
      <c r="A286">
        <v>2008</v>
      </c>
      <c r="B286" t="s">
        <v>663</v>
      </c>
      <c r="C286" t="s">
        <v>664</v>
      </c>
      <c r="D286">
        <v>1265.3</v>
      </c>
      <c r="E286">
        <v>13126.062</v>
      </c>
      <c r="F286">
        <v>16157.433000000001</v>
      </c>
      <c r="G286">
        <v>1010</v>
      </c>
      <c r="H286" s="14">
        <f>365*DSO[[#This Row],[Receivables - Total]]/DSO[[#This Row],[Revenue - Total]]</f>
        <v>28.583408020321048</v>
      </c>
      <c r="I286" t="str">
        <f>_xlfn.XLOOKUP(DSO[[#This Row],[GIC Industry Groups]],'DSO_GIC GROUP'!$A$2:$A$25,'DSO_GIC GROUP'!$B$2:$B$25,0)</f>
        <v>Energy</v>
      </c>
    </row>
    <row r="287" spans="1:9" x14ac:dyDescent="0.2">
      <c r="A287">
        <v>2009</v>
      </c>
      <c r="B287" t="s">
        <v>663</v>
      </c>
      <c r="C287" t="s">
        <v>664</v>
      </c>
      <c r="D287">
        <v>1437.9939999999999</v>
      </c>
      <c r="E287">
        <v>12827.683000000001</v>
      </c>
      <c r="F287">
        <v>11111.651</v>
      </c>
      <c r="G287">
        <v>1010</v>
      </c>
      <c r="H287" s="14">
        <f>365*DSO[[#This Row],[Receivables - Total]]/DSO[[#This Row],[Revenue - Total]]</f>
        <v>47.235807712103266</v>
      </c>
      <c r="I287" t="str">
        <f>_xlfn.XLOOKUP(DSO[[#This Row],[GIC Industry Groups]],'DSO_GIC GROUP'!$A$2:$A$25,'DSO_GIC GROUP'!$B$2:$B$25,0)</f>
        <v>Energy</v>
      </c>
    </row>
    <row r="288" spans="1:9" x14ac:dyDescent="0.2">
      <c r="A288">
        <v>2010</v>
      </c>
      <c r="B288" t="s">
        <v>663</v>
      </c>
      <c r="C288" t="s">
        <v>664</v>
      </c>
      <c r="D288">
        <v>1332.7260000000001</v>
      </c>
      <c r="E288">
        <v>12499.174999999999</v>
      </c>
      <c r="F288">
        <v>13030.050999999999</v>
      </c>
      <c r="G288">
        <v>1010</v>
      </c>
      <c r="H288" s="14">
        <f>365*DSO[[#This Row],[Receivables - Total]]/DSO[[#This Row],[Revenue - Total]]</f>
        <v>37.33254689486634</v>
      </c>
      <c r="I288" t="str">
        <f>_xlfn.XLOOKUP(DSO[[#This Row],[GIC Industry Groups]],'DSO_GIC GROUP'!$A$2:$A$25,'DSO_GIC GROUP'!$B$2:$B$25,0)</f>
        <v>Energy</v>
      </c>
    </row>
    <row r="289" spans="1:9" x14ac:dyDescent="0.2">
      <c r="A289">
        <v>2011</v>
      </c>
      <c r="B289" t="s">
        <v>663</v>
      </c>
      <c r="C289" t="s">
        <v>664</v>
      </c>
      <c r="D289">
        <v>1339.933</v>
      </c>
      <c r="E289">
        <v>13696.635</v>
      </c>
      <c r="F289">
        <v>14805.794</v>
      </c>
      <c r="G289">
        <v>1010</v>
      </c>
      <c r="H289" s="14">
        <f>365*DSO[[#This Row],[Receivables - Total]]/DSO[[#This Row],[Revenue - Total]]</f>
        <v>33.032713071652893</v>
      </c>
      <c r="I289" t="str">
        <f>_xlfn.XLOOKUP(DSO[[#This Row],[GIC Industry Groups]],'DSO_GIC GROUP'!$A$2:$A$25,'DSO_GIC GROUP'!$B$2:$B$25,0)</f>
        <v>Energy</v>
      </c>
    </row>
    <row r="290" spans="1:9" x14ac:dyDescent="0.2">
      <c r="A290">
        <v>2012</v>
      </c>
      <c r="B290" t="s">
        <v>663</v>
      </c>
      <c r="C290" t="s">
        <v>664</v>
      </c>
      <c r="D290">
        <v>1349.3710000000001</v>
      </c>
      <c r="E290">
        <v>15855.275</v>
      </c>
      <c r="F290">
        <v>12632.558999999999</v>
      </c>
      <c r="G290">
        <v>1010</v>
      </c>
      <c r="H290" s="14">
        <f>365*DSO[[#This Row],[Receivables - Total]]/DSO[[#This Row],[Revenue - Total]]</f>
        <v>38.988174525842318</v>
      </c>
      <c r="I290" t="str">
        <f>_xlfn.XLOOKUP(DSO[[#This Row],[GIC Industry Groups]],'DSO_GIC GROUP'!$A$2:$A$25,'DSO_GIC GROUP'!$B$2:$B$25,0)</f>
        <v>Energy</v>
      </c>
    </row>
    <row r="291" spans="1:9" x14ac:dyDescent="0.2">
      <c r="A291">
        <v>2013</v>
      </c>
      <c r="B291" t="s">
        <v>663</v>
      </c>
      <c r="C291" t="s">
        <v>664</v>
      </c>
      <c r="D291">
        <v>1549.5630000000001</v>
      </c>
      <c r="E291">
        <v>17707.558000000001</v>
      </c>
      <c r="F291">
        <v>14602.717000000001</v>
      </c>
      <c r="G291">
        <v>1010</v>
      </c>
      <c r="H291" s="14">
        <f>365*DSO[[#This Row],[Receivables - Total]]/DSO[[#This Row],[Revenue - Total]]</f>
        <v>38.731867158693824</v>
      </c>
      <c r="I291" t="str">
        <f>_xlfn.XLOOKUP(DSO[[#This Row],[GIC Industry Groups]],'DSO_GIC GROUP'!$A$2:$A$25,'DSO_GIC GROUP'!$B$2:$B$25,0)</f>
        <v>Energy</v>
      </c>
    </row>
    <row r="292" spans="1:9" x14ac:dyDescent="0.2">
      <c r="A292">
        <v>2014</v>
      </c>
      <c r="B292" t="s">
        <v>663</v>
      </c>
      <c r="C292" t="s">
        <v>664</v>
      </c>
      <c r="D292">
        <v>745.49400000000003</v>
      </c>
      <c r="E292">
        <v>15304.56</v>
      </c>
      <c r="F292">
        <v>12195.091</v>
      </c>
      <c r="G292">
        <v>1010</v>
      </c>
      <c r="H292" s="14">
        <f>365*DSO[[#This Row],[Receivables - Total]]/DSO[[#This Row],[Revenue - Total]]</f>
        <v>22.312692049612423</v>
      </c>
      <c r="I292" t="str">
        <f>_xlfn.XLOOKUP(DSO[[#This Row],[GIC Industry Groups]],'DSO_GIC GROUP'!$A$2:$A$25,'DSO_GIC GROUP'!$B$2:$B$25,0)</f>
        <v>Energy</v>
      </c>
    </row>
    <row r="293" spans="1:9" x14ac:dyDescent="0.2">
      <c r="A293">
        <v>2015</v>
      </c>
      <c r="B293" t="s">
        <v>663</v>
      </c>
      <c r="C293" t="s">
        <v>664</v>
      </c>
      <c r="D293">
        <v>593.97900000000004</v>
      </c>
      <c r="E293">
        <v>15446.111000000001</v>
      </c>
      <c r="F293">
        <v>7763.2060000000001</v>
      </c>
      <c r="G293">
        <v>1010</v>
      </c>
      <c r="H293" s="14">
        <f>365*DSO[[#This Row],[Receivables - Total]]/DSO[[#This Row],[Revenue - Total]]</f>
        <v>27.926907388519641</v>
      </c>
      <c r="I293" t="str">
        <f>_xlfn.XLOOKUP(DSO[[#This Row],[GIC Industry Groups]],'DSO_GIC GROUP'!$A$2:$A$25,'DSO_GIC GROUP'!$B$2:$B$25,0)</f>
        <v>Energy</v>
      </c>
    </row>
    <row r="294" spans="1:9" x14ac:dyDescent="0.2">
      <c r="A294">
        <v>2016</v>
      </c>
      <c r="B294" t="s">
        <v>663</v>
      </c>
      <c r="C294" t="s">
        <v>664</v>
      </c>
      <c r="D294">
        <v>872.43</v>
      </c>
      <c r="E294">
        <v>16138.751</v>
      </c>
      <c r="F294">
        <v>8920.9339999999993</v>
      </c>
      <c r="G294">
        <v>1010</v>
      </c>
      <c r="H294" s="14">
        <f>365*DSO[[#This Row],[Receivables - Total]]/DSO[[#This Row],[Revenue - Total]]</f>
        <v>35.695472021203159</v>
      </c>
      <c r="I294" t="str">
        <f>_xlfn.XLOOKUP(DSO[[#This Row],[GIC Industry Groups]],'DSO_GIC GROUP'!$A$2:$A$25,'DSO_GIC GROUP'!$B$2:$B$25,0)</f>
        <v>Energy</v>
      </c>
    </row>
    <row r="295" spans="1:9" x14ac:dyDescent="0.2">
      <c r="A295">
        <v>2017</v>
      </c>
      <c r="B295" t="s">
        <v>663</v>
      </c>
      <c r="C295" t="s">
        <v>664</v>
      </c>
      <c r="D295">
        <v>1202.951</v>
      </c>
      <c r="E295">
        <v>16845.937000000002</v>
      </c>
      <c r="F295">
        <v>12173.906999999999</v>
      </c>
      <c r="G295">
        <v>1010</v>
      </c>
      <c r="H295" s="14">
        <f>365*DSO[[#This Row],[Receivables - Total]]/DSO[[#This Row],[Revenue - Total]]</f>
        <v>36.067066636865228</v>
      </c>
      <c r="I295" t="str">
        <f>_xlfn.XLOOKUP(DSO[[#This Row],[GIC Industry Groups]],'DSO_GIC GROUP'!$A$2:$A$25,'DSO_GIC GROUP'!$B$2:$B$25,0)</f>
        <v>Energy</v>
      </c>
    </row>
    <row r="296" spans="1:9" x14ac:dyDescent="0.2">
      <c r="A296">
        <v>2018</v>
      </c>
      <c r="B296" t="s">
        <v>663</v>
      </c>
      <c r="C296" t="s">
        <v>664</v>
      </c>
      <c r="D296">
        <v>818.95799999999997</v>
      </c>
      <c r="E296">
        <v>18231.670999999998</v>
      </c>
      <c r="F296">
        <v>12593.196</v>
      </c>
      <c r="G296">
        <v>1010</v>
      </c>
      <c r="H296" s="14">
        <f>365*DSO[[#This Row],[Receivables - Total]]/DSO[[#This Row],[Revenue - Total]]</f>
        <v>23.736601097926211</v>
      </c>
      <c r="I296" t="str">
        <f>_xlfn.XLOOKUP(DSO[[#This Row],[GIC Industry Groups]],'DSO_GIC GROUP'!$A$2:$A$25,'DSO_GIC GROUP'!$B$2:$B$25,0)</f>
        <v>Energy</v>
      </c>
    </row>
    <row r="297" spans="1:9" x14ac:dyDescent="0.2">
      <c r="A297">
        <v>2019</v>
      </c>
      <c r="B297" t="s">
        <v>663</v>
      </c>
      <c r="C297" t="s">
        <v>664</v>
      </c>
      <c r="D297">
        <v>835.12099999999998</v>
      </c>
      <c r="E297">
        <v>21812.120999999999</v>
      </c>
      <c r="F297">
        <v>10164.367</v>
      </c>
      <c r="G297">
        <v>1010</v>
      </c>
      <c r="H297" s="14">
        <f>365*DSO[[#This Row],[Receivables - Total]]/DSO[[#This Row],[Revenue - Total]]</f>
        <v>29.988996363472509</v>
      </c>
      <c r="I297" t="str">
        <f>_xlfn.XLOOKUP(DSO[[#This Row],[GIC Industry Groups]],'DSO_GIC GROUP'!$A$2:$A$25,'DSO_GIC GROUP'!$B$2:$B$25,0)</f>
        <v>Energy</v>
      </c>
    </row>
    <row r="298" spans="1:9" x14ac:dyDescent="0.2">
      <c r="A298">
        <v>2004</v>
      </c>
      <c r="B298" t="s">
        <v>671</v>
      </c>
      <c r="C298" t="s">
        <v>672</v>
      </c>
      <c r="D298">
        <v>2235</v>
      </c>
      <c r="E298">
        <v>21391</v>
      </c>
      <c r="F298">
        <v>11368</v>
      </c>
      <c r="G298">
        <v>1010</v>
      </c>
      <c r="H298" s="14">
        <f>365*DSO[[#This Row],[Receivables - Total]]/DSO[[#This Row],[Revenue - Total]]</f>
        <v>71.760643912737507</v>
      </c>
      <c r="I298" t="str">
        <f>_xlfn.XLOOKUP(DSO[[#This Row],[GIC Industry Groups]],'DSO_GIC GROUP'!$A$2:$A$25,'DSO_GIC GROUP'!$B$2:$B$25,0)</f>
        <v>Energy</v>
      </c>
    </row>
    <row r="299" spans="1:9" x14ac:dyDescent="0.2">
      <c r="A299">
        <v>2005</v>
      </c>
      <c r="B299" t="s">
        <v>671</v>
      </c>
      <c r="C299" t="s">
        <v>672</v>
      </c>
      <c r="D299">
        <v>3141</v>
      </c>
      <c r="E299">
        <v>26108</v>
      </c>
      <c r="F299">
        <v>15208</v>
      </c>
      <c r="G299">
        <v>1010</v>
      </c>
      <c r="H299" s="14">
        <f>365*DSO[[#This Row],[Receivables - Total]]/DSO[[#This Row],[Revenue - Total]]</f>
        <v>75.385652288269327</v>
      </c>
      <c r="I299" t="str">
        <f>_xlfn.XLOOKUP(DSO[[#This Row],[GIC Industry Groups]],'DSO_GIC GROUP'!$A$2:$A$25,'DSO_GIC GROUP'!$B$2:$B$25,0)</f>
        <v>Energy</v>
      </c>
    </row>
    <row r="300" spans="1:9" x14ac:dyDescent="0.2">
      <c r="A300">
        <v>2006</v>
      </c>
      <c r="B300" t="s">
        <v>671</v>
      </c>
      <c r="C300" t="s">
        <v>672</v>
      </c>
      <c r="D300">
        <v>3324</v>
      </c>
      <c r="E300">
        <v>32355</v>
      </c>
      <c r="F300">
        <v>17661</v>
      </c>
      <c r="G300">
        <v>1010</v>
      </c>
      <c r="H300" s="14">
        <f>365*DSO[[#This Row],[Receivables - Total]]/DSO[[#This Row],[Revenue - Total]]</f>
        <v>68.697129267878381</v>
      </c>
      <c r="I300" t="str">
        <f>_xlfn.XLOOKUP(DSO[[#This Row],[GIC Industry Groups]],'DSO_GIC GROUP'!$A$2:$A$25,'DSO_GIC GROUP'!$B$2:$B$25,0)</f>
        <v>Energy</v>
      </c>
    </row>
    <row r="301" spans="1:9" x14ac:dyDescent="0.2">
      <c r="A301">
        <v>2007</v>
      </c>
      <c r="B301" t="s">
        <v>671</v>
      </c>
      <c r="C301" t="s">
        <v>672</v>
      </c>
      <c r="D301">
        <v>5389</v>
      </c>
      <c r="E301">
        <v>36519</v>
      </c>
      <c r="F301">
        <v>18784</v>
      </c>
      <c r="G301">
        <v>1010</v>
      </c>
      <c r="H301" s="14">
        <f>365*DSO[[#This Row],[Receivables - Total]]/DSO[[#This Row],[Revenue - Total]]</f>
        <v>104.71598168654174</v>
      </c>
      <c r="I301" t="str">
        <f>_xlfn.XLOOKUP(DSO[[#This Row],[GIC Industry Groups]],'DSO_GIC GROUP'!$A$2:$A$25,'DSO_GIC GROUP'!$B$2:$B$25,0)</f>
        <v>Energy</v>
      </c>
    </row>
    <row r="302" spans="1:9" x14ac:dyDescent="0.2">
      <c r="A302">
        <v>2008</v>
      </c>
      <c r="B302" t="s">
        <v>671</v>
      </c>
      <c r="C302" t="s">
        <v>672</v>
      </c>
      <c r="D302">
        <v>4129</v>
      </c>
      <c r="E302">
        <v>41537</v>
      </c>
      <c r="F302">
        <v>24217</v>
      </c>
      <c r="G302">
        <v>1010</v>
      </c>
      <c r="H302" s="14">
        <f>365*DSO[[#This Row],[Receivables - Total]]/DSO[[#This Row],[Revenue - Total]]</f>
        <v>62.232522608085226</v>
      </c>
      <c r="I302" t="str">
        <f>_xlfn.XLOOKUP(DSO[[#This Row],[GIC Industry Groups]],'DSO_GIC GROUP'!$A$2:$A$25,'DSO_GIC GROUP'!$B$2:$B$25,0)</f>
        <v>Energy</v>
      </c>
    </row>
    <row r="303" spans="1:9" x14ac:dyDescent="0.2">
      <c r="A303">
        <v>2009</v>
      </c>
      <c r="B303" t="s">
        <v>671</v>
      </c>
      <c r="C303" t="s">
        <v>672</v>
      </c>
      <c r="D303">
        <v>5345</v>
      </c>
      <c r="E303">
        <v>44229</v>
      </c>
      <c r="F303">
        <v>15403</v>
      </c>
      <c r="G303">
        <v>1010</v>
      </c>
      <c r="H303" s="14">
        <f>365*DSO[[#This Row],[Receivables - Total]]/DSO[[#This Row],[Revenue - Total]]</f>
        <v>126.65876777251185</v>
      </c>
      <c r="I303" t="str">
        <f>_xlfn.XLOOKUP(DSO[[#This Row],[GIC Industry Groups]],'DSO_GIC GROUP'!$A$2:$A$25,'DSO_GIC GROUP'!$B$2:$B$25,0)</f>
        <v>Energy</v>
      </c>
    </row>
    <row r="304" spans="1:9" x14ac:dyDescent="0.2">
      <c r="A304">
        <v>2010</v>
      </c>
      <c r="B304" t="s">
        <v>671</v>
      </c>
      <c r="C304" t="s">
        <v>672</v>
      </c>
      <c r="D304">
        <v>5032</v>
      </c>
      <c r="E304">
        <v>52432</v>
      </c>
      <c r="F304">
        <v>19045</v>
      </c>
      <c r="G304">
        <v>1010</v>
      </c>
      <c r="H304" s="14">
        <f>365*DSO[[#This Row],[Receivables - Total]]/DSO[[#This Row],[Revenue - Total]]</f>
        <v>96.438960357049098</v>
      </c>
      <c r="I304" t="str">
        <f>_xlfn.XLOOKUP(DSO[[#This Row],[GIC Industry Groups]],'DSO_GIC GROUP'!$A$2:$A$25,'DSO_GIC GROUP'!$B$2:$B$25,0)</f>
        <v>Energy</v>
      </c>
    </row>
    <row r="305" spans="1:9" x14ac:dyDescent="0.2">
      <c r="A305">
        <v>2011</v>
      </c>
      <c r="B305" t="s">
        <v>671</v>
      </c>
      <c r="C305" t="s">
        <v>672</v>
      </c>
      <c r="D305">
        <v>5395</v>
      </c>
      <c r="E305">
        <v>60044</v>
      </c>
      <c r="F305">
        <v>23939</v>
      </c>
      <c r="G305">
        <v>1010</v>
      </c>
      <c r="H305" s="14">
        <f>365*DSO[[#This Row],[Receivables - Total]]/DSO[[#This Row],[Revenue - Total]]</f>
        <v>82.258030828355402</v>
      </c>
      <c r="I305" t="str">
        <f>_xlfn.XLOOKUP(DSO[[#This Row],[GIC Industry Groups]],'DSO_GIC GROUP'!$A$2:$A$25,'DSO_GIC GROUP'!$B$2:$B$25,0)</f>
        <v>Energy</v>
      </c>
    </row>
    <row r="306" spans="1:9" x14ac:dyDescent="0.2">
      <c r="A306">
        <v>2012</v>
      </c>
      <c r="B306" t="s">
        <v>671</v>
      </c>
      <c r="C306" t="s">
        <v>672</v>
      </c>
      <c r="D306">
        <v>4916</v>
      </c>
      <c r="E306">
        <v>64210</v>
      </c>
      <c r="F306">
        <v>24172</v>
      </c>
      <c r="G306">
        <v>1010</v>
      </c>
      <c r="H306" s="14">
        <f>365*DSO[[#This Row],[Receivables - Total]]/DSO[[#This Row],[Revenue - Total]]</f>
        <v>74.232169452258816</v>
      </c>
      <c r="I306" t="str">
        <f>_xlfn.XLOOKUP(DSO[[#This Row],[GIC Industry Groups]],'DSO_GIC GROUP'!$A$2:$A$25,'DSO_GIC GROUP'!$B$2:$B$25,0)</f>
        <v>Energy</v>
      </c>
    </row>
    <row r="307" spans="1:9" x14ac:dyDescent="0.2">
      <c r="A307">
        <v>2013</v>
      </c>
      <c r="B307" t="s">
        <v>671</v>
      </c>
      <c r="C307" t="s">
        <v>672</v>
      </c>
      <c r="D307">
        <v>5674</v>
      </c>
      <c r="E307">
        <v>69443</v>
      </c>
      <c r="F307">
        <v>24455</v>
      </c>
      <c r="G307">
        <v>1010</v>
      </c>
      <c r="H307" s="14">
        <f>365*DSO[[#This Row],[Receivables - Total]]/DSO[[#This Row],[Revenue - Total]]</f>
        <v>84.68656716417911</v>
      </c>
      <c r="I307" t="str">
        <f>_xlfn.XLOOKUP(DSO[[#This Row],[GIC Industry Groups]],'DSO_GIC GROUP'!$A$2:$A$25,'DSO_GIC GROUP'!$B$2:$B$25,0)</f>
        <v>Energy</v>
      </c>
    </row>
    <row r="308" spans="1:9" x14ac:dyDescent="0.2">
      <c r="A308">
        <v>2014</v>
      </c>
      <c r="B308" t="s">
        <v>671</v>
      </c>
      <c r="C308" t="s">
        <v>672</v>
      </c>
      <c r="D308">
        <v>4206</v>
      </c>
      <c r="E308">
        <v>56259</v>
      </c>
      <c r="F308">
        <v>19312</v>
      </c>
      <c r="G308">
        <v>1010</v>
      </c>
      <c r="H308" s="14">
        <f>365*DSO[[#This Row],[Receivables - Total]]/DSO[[#This Row],[Revenue - Total]]</f>
        <v>79.494096934548466</v>
      </c>
      <c r="I308" t="str">
        <f>_xlfn.XLOOKUP(DSO[[#This Row],[GIC Industry Groups]],'DSO_GIC GROUP'!$A$2:$A$25,'DSO_GIC GROUP'!$B$2:$B$25,0)</f>
        <v>Energy</v>
      </c>
    </row>
    <row r="309" spans="1:9" x14ac:dyDescent="0.2">
      <c r="A309">
        <v>2015</v>
      </c>
      <c r="B309" t="s">
        <v>671</v>
      </c>
      <c r="C309" t="s">
        <v>672</v>
      </c>
      <c r="D309">
        <v>2970</v>
      </c>
      <c r="E309">
        <v>43437</v>
      </c>
      <c r="F309">
        <v>12480</v>
      </c>
      <c r="G309">
        <v>1010</v>
      </c>
      <c r="H309" s="14">
        <f>365*DSO[[#This Row],[Receivables - Total]]/DSO[[#This Row],[Revenue - Total]]</f>
        <v>86.862980769230774</v>
      </c>
      <c r="I309" t="str">
        <f>_xlfn.XLOOKUP(DSO[[#This Row],[GIC Industry Groups]],'DSO_GIC GROUP'!$A$2:$A$25,'DSO_GIC GROUP'!$B$2:$B$25,0)</f>
        <v>Energy</v>
      </c>
    </row>
    <row r="310" spans="1:9" x14ac:dyDescent="0.2">
      <c r="A310">
        <v>2016</v>
      </c>
      <c r="B310" t="s">
        <v>671</v>
      </c>
      <c r="C310" t="s">
        <v>672</v>
      </c>
      <c r="D310">
        <v>4750</v>
      </c>
      <c r="E310">
        <v>43109</v>
      </c>
      <c r="F310">
        <v>10090</v>
      </c>
      <c r="G310">
        <v>1010</v>
      </c>
      <c r="H310" s="14">
        <f>365*DSO[[#This Row],[Receivables - Total]]/DSO[[#This Row],[Revenue - Total]]</f>
        <v>171.82854311199208</v>
      </c>
      <c r="I310" t="str">
        <f>_xlfn.XLOOKUP(DSO[[#This Row],[GIC Industry Groups]],'DSO_GIC GROUP'!$A$2:$A$25,'DSO_GIC GROUP'!$B$2:$B$25,0)</f>
        <v>Energy</v>
      </c>
    </row>
    <row r="311" spans="1:9" x14ac:dyDescent="0.2">
      <c r="A311">
        <v>2017</v>
      </c>
      <c r="B311" t="s">
        <v>671</v>
      </c>
      <c r="C311" t="s">
        <v>672</v>
      </c>
      <c r="D311">
        <v>4221</v>
      </c>
      <c r="E311">
        <v>42026</v>
      </c>
      <c r="F311">
        <v>12508</v>
      </c>
      <c r="G311">
        <v>1010</v>
      </c>
      <c r="H311" s="14">
        <f>365*DSO[[#This Row],[Receivables - Total]]/DSO[[#This Row],[Revenue - Total]]</f>
        <v>123.1743684042213</v>
      </c>
      <c r="I311" t="str">
        <f>_xlfn.XLOOKUP(DSO[[#This Row],[GIC Industry Groups]],'DSO_GIC GROUP'!$A$2:$A$25,'DSO_GIC GROUP'!$B$2:$B$25,0)</f>
        <v>Energy</v>
      </c>
    </row>
    <row r="312" spans="1:9" x14ac:dyDescent="0.2">
      <c r="A312">
        <v>2018</v>
      </c>
      <c r="B312" t="s">
        <v>671</v>
      </c>
      <c r="C312" t="s">
        <v>672</v>
      </c>
      <c r="D312">
        <v>4961</v>
      </c>
      <c r="E312">
        <v>43854</v>
      </c>
      <c r="F312">
        <v>17824</v>
      </c>
      <c r="G312">
        <v>1010</v>
      </c>
      <c r="H312" s="14">
        <f>365*DSO[[#This Row],[Receivables - Total]]/DSO[[#This Row],[Revenue - Total]]</f>
        <v>101.59139362657092</v>
      </c>
      <c r="I312" t="str">
        <f>_xlfn.XLOOKUP(DSO[[#This Row],[GIC Industry Groups]],'DSO_GIC GROUP'!$A$2:$A$25,'DSO_GIC GROUP'!$B$2:$B$25,0)</f>
        <v>Energy</v>
      </c>
    </row>
    <row r="313" spans="1:9" x14ac:dyDescent="0.2">
      <c r="A313">
        <v>2019</v>
      </c>
      <c r="B313" t="s">
        <v>671</v>
      </c>
      <c r="C313" t="s">
        <v>672</v>
      </c>
      <c r="D313">
        <v>6459</v>
      </c>
      <c r="E313">
        <v>109330</v>
      </c>
      <c r="F313">
        <v>20393</v>
      </c>
      <c r="G313">
        <v>1010</v>
      </c>
      <c r="H313" s="14">
        <f>365*DSO[[#This Row],[Receivables - Total]]/DSO[[#This Row],[Revenue - Total]]</f>
        <v>115.60510959643015</v>
      </c>
      <c r="I313" t="str">
        <f>_xlfn.XLOOKUP(DSO[[#This Row],[GIC Industry Groups]],'DSO_GIC GROUP'!$A$2:$A$25,'DSO_GIC GROUP'!$B$2:$B$25,0)</f>
        <v>Energy</v>
      </c>
    </row>
    <row r="314" spans="1:9" x14ac:dyDescent="0.2">
      <c r="A314">
        <v>2010</v>
      </c>
      <c r="B314" t="s">
        <v>723</v>
      </c>
      <c r="C314" t="s">
        <v>724</v>
      </c>
      <c r="D314">
        <v>10213</v>
      </c>
      <c r="E314">
        <v>44955</v>
      </c>
      <c r="F314">
        <v>132872</v>
      </c>
      <c r="G314">
        <v>1010</v>
      </c>
      <c r="H314" s="14">
        <f>365*DSO[[#This Row],[Receivables - Total]]/DSO[[#This Row],[Revenue - Total]]</f>
        <v>28.055158347883676</v>
      </c>
      <c r="I314" t="str">
        <f>_xlfn.XLOOKUP(DSO[[#This Row],[GIC Industry Groups]],'DSO_GIC GROUP'!$A$2:$A$25,'DSO_GIC GROUP'!$B$2:$B$25,0)</f>
        <v>Energy</v>
      </c>
    </row>
    <row r="315" spans="1:9" x14ac:dyDescent="0.2">
      <c r="A315">
        <v>2011</v>
      </c>
      <c r="B315" t="s">
        <v>723</v>
      </c>
      <c r="C315" t="s">
        <v>724</v>
      </c>
      <c r="D315">
        <v>10025</v>
      </c>
      <c r="E315">
        <v>43211</v>
      </c>
      <c r="F315">
        <v>182133</v>
      </c>
      <c r="G315">
        <v>1010</v>
      </c>
      <c r="H315" s="14">
        <f>365*DSO[[#This Row],[Receivables - Total]]/DSO[[#This Row],[Revenue - Total]]</f>
        <v>20.090400970719198</v>
      </c>
      <c r="I315" t="str">
        <f>_xlfn.XLOOKUP(DSO[[#This Row],[GIC Industry Groups]],'DSO_GIC GROUP'!$A$2:$A$25,'DSO_GIC GROUP'!$B$2:$B$25,0)</f>
        <v>Energy</v>
      </c>
    </row>
    <row r="316" spans="1:9" x14ac:dyDescent="0.2">
      <c r="A316">
        <v>2012</v>
      </c>
      <c r="B316" t="s">
        <v>723</v>
      </c>
      <c r="C316" t="s">
        <v>724</v>
      </c>
      <c r="D316">
        <v>10403</v>
      </c>
      <c r="E316">
        <v>48073</v>
      </c>
      <c r="F316">
        <v>166089</v>
      </c>
      <c r="G316">
        <v>1010</v>
      </c>
      <c r="H316" s="14">
        <f>365*DSO[[#This Row],[Receivables - Total]]/DSO[[#This Row],[Revenue - Total]]</f>
        <v>22.861809030098321</v>
      </c>
      <c r="I316" t="str">
        <f>_xlfn.XLOOKUP(DSO[[#This Row],[GIC Industry Groups]],'DSO_GIC GROUP'!$A$2:$A$25,'DSO_GIC GROUP'!$B$2:$B$25,0)</f>
        <v>Energy</v>
      </c>
    </row>
    <row r="317" spans="1:9" x14ac:dyDescent="0.2">
      <c r="A317">
        <v>2013</v>
      </c>
      <c r="B317" t="s">
        <v>723</v>
      </c>
      <c r="C317" t="s">
        <v>724</v>
      </c>
      <c r="D317">
        <v>9632</v>
      </c>
      <c r="E317">
        <v>49798</v>
      </c>
      <c r="F317">
        <v>157730</v>
      </c>
      <c r="G317">
        <v>1010</v>
      </c>
      <c r="H317" s="14">
        <f>365*DSO[[#This Row],[Receivables - Total]]/DSO[[#This Row],[Revenue - Total]]</f>
        <v>22.289228428326886</v>
      </c>
      <c r="I317" t="str">
        <f>_xlfn.XLOOKUP(DSO[[#This Row],[GIC Industry Groups]],'DSO_GIC GROUP'!$A$2:$A$25,'DSO_GIC GROUP'!$B$2:$B$25,0)</f>
        <v>Energy</v>
      </c>
    </row>
    <row r="318" spans="1:9" x14ac:dyDescent="0.2">
      <c r="A318">
        <v>2014</v>
      </c>
      <c r="B318" t="s">
        <v>723</v>
      </c>
      <c r="C318" t="s">
        <v>724</v>
      </c>
      <c r="D318">
        <v>7255</v>
      </c>
      <c r="E318">
        <v>48741</v>
      </c>
      <c r="F318">
        <v>146514</v>
      </c>
      <c r="G318">
        <v>1010</v>
      </c>
      <c r="H318" s="14">
        <f>365*DSO[[#This Row],[Receivables - Total]]/DSO[[#This Row],[Revenue - Total]]</f>
        <v>18.073870073849598</v>
      </c>
      <c r="I318" t="str">
        <f>_xlfn.XLOOKUP(DSO[[#This Row],[GIC Industry Groups]],'DSO_GIC GROUP'!$A$2:$A$25,'DSO_GIC GROUP'!$B$2:$B$25,0)</f>
        <v>Energy</v>
      </c>
    </row>
    <row r="319" spans="1:9" x14ac:dyDescent="0.2">
      <c r="A319">
        <v>2015</v>
      </c>
      <c r="B319" t="s">
        <v>723</v>
      </c>
      <c r="C319" t="s">
        <v>724</v>
      </c>
      <c r="D319">
        <v>5173</v>
      </c>
      <c r="E319">
        <v>48580</v>
      </c>
      <c r="F319">
        <v>85195</v>
      </c>
      <c r="G319">
        <v>1010</v>
      </c>
      <c r="H319" s="14">
        <f>365*DSO[[#This Row],[Receivables - Total]]/DSO[[#This Row],[Revenue - Total]]</f>
        <v>22.162626914725042</v>
      </c>
      <c r="I319" t="str">
        <f>_xlfn.XLOOKUP(DSO[[#This Row],[GIC Industry Groups]],'DSO_GIC GROUP'!$A$2:$A$25,'DSO_GIC GROUP'!$B$2:$B$25,0)</f>
        <v>Energy</v>
      </c>
    </row>
    <row r="320" spans="1:9" x14ac:dyDescent="0.2">
      <c r="A320">
        <v>2016</v>
      </c>
      <c r="B320" t="s">
        <v>723</v>
      </c>
      <c r="C320" t="s">
        <v>724</v>
      </c>
      <c r="D320">
        <v>6397</v>
      </c>
      <c r="E320">
        <v>51653</v>
      </c>
      <c r="F320">
        <v>70898</v>
      </c>
      <c r="G320">
        <v>1010</v>
      </c>
      <c r="H320" s="14">
        <f>365*DSO[[#This Row],[Receivables - Total]]/DSO[[#This Row],[Revenue - Total]]</f>
        <v>32.933298541566757</v>
      </c>
      <c r="I320" t="str">
        <f>_xlfn.XLOOKUP(DSO[[#This Row],[GIC Industry Groups]],'DSO_GIC GROUP'!$A$2:$A$25,'DSO_GIC GROUP'!$B$2:$B$25,0)</f>
        <v>Energy</v>
      </c>
    </row>
    <row r="321" spans="1:9" x14ac:dyDescent="0.2">
      <c r="A321">
        <v>2017</v>
      </c>
      <c r="B321" t="s">
        <v>723</v>
      </c>
      <c r="C321" t="s">
        <v>724</v>
      </c>
      <c r="D321">
        <v>7506</v>
      </c>
      <c r="E321">
        <v>54371</v>
      </c>
      <c r="F321">
        <v>89300</v>
      </c>
      <c r="G321">
        <v>1010</v>
      </c>
      <c r="H321" s="14">
        <f>365*DSO[[#This Row],[Receivables - Total]]/DSO[[#This Row],[Revenue - Total]]</f>
        <v>30.679619260918255</v>
      </c>
      <c r="I321" t="str">
        <f>_xlfn.XLOOKUP(DSO[[#This Row],[GIC Industry Groups]],'DSO_GIC GROUP'!$A$2:$A$25,'DSO_GIC GROUP'!$B$2:$B$25,0)</f>
        <v>Energy</v>
      </c>
    </row>
    <row r="322" spans="1:9" x14ac:dyDescent="0.2">
      <c r="A322">
        <v>2018</v>
      </c>
      <c r="B322" t="s">
        <v>723</v>
      </c>
      <c r="C322" t="s">
        <v>724</v>
      </c>
      <c r="D322">
        <v>6173</v>
      </c>
      <c r="E322">
        <v>54302</v>
      </c>
      <c r="F322">
        <v>111461</v>
      </c>
      <c r="G322">
        <v>1010</v>
      </c>
      <c r="H322" s="14">
        <f>365*DSO[[#This Row],[Receivables - Total]]/DSO[[#This Row],[Revenue - Total]]</f>
        <v>20.214649070078323</v>
      </c>
      <c r="I322" t="str">
        <f>_xlfn.XLOOKUP(DSO[[#This Row],[GIC Industry Groups]],'DSO_GIC GROUP'!$A$2:$A$25,'DSO_GIC GROUP'!$B$2:$B$25,0)</f>
        <v>Energy</v>
      </c>
    </row>
    <row r="323" spans="1:9" x14ac:dyDescent="0.2">
      <c r="A323">
        <v>2019</v>
      </c>
      <c r="B323" t="s">
        <v>723</v>
      </c>
      <c r="C323" t="s">
        <v>724</v>
      </c>
      <c r="D323">
        <v>8510</v>
      </c>
      <c r="E323">
        <v>58720</v>
      </c>
      <c r="F323">
        <v>107293</v>
      </c>
      <c r="G323">
        <v>1010</v>
      </c>
      <c r="H323" s="14">
        <f>365*DSO[[#This Row],[Receivables - Total]]/DSO[[#This Row],[Revenue - Total]]</f>
        <v>28.950164502810061</v>
      </c>
      <c r="I323" t="str">
        <f>_xlfn.XLOOKUP(DSO[[#This Row],[GIC Industry Groups]],'DSO_GIC GROUP'!$A$2:$A$25,'DSO_GIC GROUP'!$B$2:$B$25,0)</f>
        <v>Energy</v>
      </c>
    </row>
    <row r="324" spans="1:9" x14ac:dyDescent="0.2">
      <c r="A324">
        <v>2004</v>
      </c>
      <c r="B324" t="s">
        <v>729</v>
      </c>
      <c r="C324" t="s">
        <v>730</v>
      </c>
      <c r="D324">
        <v>210.279</v>
      </c>
      <c r="E324">
        <v>6647.241</v>
      </c>
      <c r="F324">
        <v>1832.663</v>
      </c>
      <c r="G324">
        <v>1010</v>
      </c>
      <c r="H324" s="14">
        <f>365*DSO[[#This Row],[Receivables - Total]]/DSO[[#This Row],[Revenue - Total]]</f>
        <v>41.879950105393078</v>
      </c>
      <c r="I324" t="str">
        <f>_xlfn.XLOOKUP(DSO[[#This Row],[GIC Industry Groups]],'DSO_GIC GROUP'!$A$2:$A$25,'DSO_GIC GROUP'!$B$2:$B$25,0)</f>
        <v>Energy</v>
      </c>
    </row>
    <row r="325" spans="1:9" x14ac:dyDescent="0.2">
      <c r="A325">
        <v>2005</v>
      </c>
      <c r="B325" t="s">
        <v>729</v>
      </c>
      <c r="C325" t="s">
        <v>730</v>
      </c>
      <c r="D325">
        <v>337.65800000000002</v>
      </c>
      <c r="E325">
        <v>7329.2340000000004</v>
      </c>
      <c r="F325">
        <v>2215.6770000000001</v>
      </c>
      <c r="G325">
        <v>1010</v>
      </c>
      <c r="H325" s="14">
        <f>365*DSO[[#This Row],[Receivables - Total]]/DSO[[#This Row],[Revenue - Total]]</f>
        <v>55.62415911705542</v>
      </c>
      <c r="I325" t="str">
        <f>_xlfn.XLOOKUP(DSO[[#This Row],[GIC Industry Groups]],'DSO_GIC GROUP'!$A$2:$A$25,'DSO_GIC GROUP'!$B$2:$B$25,0)</f>
        <v>Energy</v>
      </c>
    </row>
    <row r="326" spans="1:9" x14ac:dyDescent="0.2">
      <c r="A326">
        <v>2006</v>
      </c>
      <c r="B326" t="s">
        <v>729</v>
      </c>
      <c r="C326" t="s">
        <v>730</v>
      </c>
      <c r="D326">
        <v>224.06399999999999</v>
      </c>
      <c r="E326">
        <v>7355.3990000000003</v>
      </c>
      <c r="F326">
        <v>1582.049</v>
      </c>
      <c r="G326">
        <v>1010</v>
      </c>
      <c r="H326" s="14">
        <f>365*DSO[[#This Row],[Receivables - Total]]/DSO[[#This Row],[Revenue - Total]]</f>
        <v>51.694580888455413</v>
      </c>
      <c r="I326" t="str">
        <f>_xlfn.XLOOKUP(DSO[[#This Row],[GIC Industry Groups]],'DSO_GIC GROUP'!$A$2:$A$25,'DSO_GIC GROUP'!$B$2:$B$25,0)</f>
        <v>Energy</v>
      </c>
    </row>
    <row r="327" spans="1:9" x14ac:dyDescent="0.2">
      <c r="A327">
        <v>2007</v>
      </c>
      <c r="B327" t="s">
        <v>729</v>
      </c>
      <c r="C327" t="s">
        <v>730</v>
      </c>
      <c r="D327">
        <v>323.87799999999999</v>
      </c>
      <c r="E327">
        <v>8616.9809999999998</v>
      </c>
      <c r="F327">
        <v>1740.8510000000001</v>
      </c>
      <c r="G327">
        <v>1010</v>
      </c>
      <c r="H327" s="14">
        <f>365*DSO[[#This Row],[Receivables - Total]]/DSO[[#This Row],[Revenue - Total]]</f>
        <v>67.906713440725255</v>
      </c>
      <c r="I327" t="str">
        <f>_xlfn.XLOOKUP(DSO[[#This Row],[GIC Industry Groups]],'DSO_GIC GROUP'!$A$2:$A$25,'DSO_GIC GROUP'!$B$2:$B$25,0)</f>
        <v>Energy</v>
      </c>
    </row>
    <row r="328" spans="1:9" x14ac:dyDescent="0.2">
      <c r="A328">
        <v>2008</v>
      </c>
      <c r="B328" t="s">
        <v>729</v>
      </c>
      <c r="C328" t="s">
        <v>730</v>
      </c>
      <c r="D328">
        <v>274.32600000000002</v>
      </c>
      <c r="E328">
        <v>9163.1779999999999</v>
      </c>
      <c r="F328">
        <v>2277.35</v>
      </c>
      <c r="G328">
        <v>1010</v>
      </c>
      <c r="H328" s="14">
        <f>365*DSO[[#This Row],[Receivables - Total]]/DSO[[#This Row],[Revenue - Total]]</f>
        <v>43.967326058796409</v>
      </c>
      <c r="I328" t="str">
        <f>_xlfn.XLOOKUP(DSO[[#This Row],[GIC Industry Groups]],'DSO_GIC GROUP'!$A$2:$A$25,'DSO_GIC GROUP'!$B$2:$B$25,0)</f>
        <v>Energy</v>
      </c>
    </row>
    <row r="329" spans="1:9" x14ac:dyDescent="0.2">
      <c r="A329">
        <v>2009</v>
      </c>
      <c r="B329" t="s">
        <v>729</v>
      </c>
      <c r="C329" t="s">
        <v>730</v>
      </c>
      <c r="D329">
        <v>361.49700000000001</v>
      </c>
      <c r="E329">
        <v>8867.2649999999994</v>
      </c>
      <c r="F329">
        <v>1609.9839999999999</v>
      </c>
      <c r="G329">
        <v>1010</v>
      </c>
      <c r="H329" s="14">
        <f>365*DSO[[#This Row],[Receivables - Total]]/DSO[[#This Row],[Revenue - Total]]</f>
        <v>81.955103280529499</v>
      </c>
      <c r="I329" t="str">
        <f>_xlfn.XLOOKUP(DSO[[#This Row],[GIC Industry Groups]],'DSO_GIC GROUP'!$A$2:$A$25,'DSO_GIC GROUP'!$B$2:$B$25,0)</f>
        <v>Energy</v>
      </c>
    </row>
    <row r="330" spans="1:9" x14ac:dyDescent="0.2">
      <c r="A330">
        <v>2010</v>
      </c>
      <c r="B330" t="s">
        <v>729</v>
      </c>
      <c r="C330" t="s">
        <v>730</v>
      </c>
      <c r="D330">
        <v>276.20400000000001</v>
      </c>
      <c r="E330">
        <v>9679.1020000000008</v>
      </c>
      <c r="F330">
        <v>1803.2570000000001</v>
      </c>
      <c r="G330">
        <v>1010</v>
      </c>
      <c r="H330" s="14">
        <f>365*DSO[[#This Row],[Receivables - Total]]/DSO[[#This Row],[Revenue - Total]]</f>
        <v>55.90687295266288</v>
      </c>
      <c r="I330" t="str">
        <f>_xlfn.XLOOKUP(DSO[[#This Row],[GIC Industry Groups]],'DSO_GIC GROUP'!$A$2:$A$25,'DSO_GIC GROUP'!$B$2:$B$25,0)</f>
        <v>Energy</v>
      </c>
    </row>
    <row r="331" spans="1:9" x14ac:dyDescent="0.2">
      <c r="A331">
        <v>2011</v>
      </c>
      <c r="B331" t="s">
        <v>729</v>
      </c>
      <c r="C331" t="s">
        <v>730</v>
      </c>
      <c r="D331">
        <v>283.81599999999997</v>
      </c>
      <c r="E331">
        <v>11524.161</v>
      </c>
      <c r="F331">
        <v>2294.0630000000001</v>
      </c>
      <c r="G331">
        <v>1010</v>
      </c>
      <c r="H331" s="14">
        <f>365*DSO[[#This Row],[Receivables - Total]]/DSO[[#This Row],[Revenue - Total]]</f>
        <v>45.156928994539378</v>
      </c>
      <c r="I331" t="str">
        <f>_xlfn.XLOOKUP(DSO[[#This Row],[GIC Industry Groups]],'DSO_GIC GROUP'!$A$2:$A$25,'DSO_GIC GROUP'!$B$2:$B$25,0)</f>
        <v>Energy</v>
      </c>
    </row>
    <row r="332" spans="1:9" x14ac:dyDescent="0.2">
      <c r="A332">
        <v>2012</v>
      </c>
      <c r="B332" t="s">
        <v>729</v>
      </c>
      <c r="C332" t="s">
        <v>730</v>
      </c>
      <c r="D332">
        <v>327.60000000000002</v>
      </c>
      <c r="E332">
        <v>13069.03</v>
      </c>
      <c r="F332">
        <v>2811.66</v>
      </c>
      <c r="G332">
        <v>1010</v>
      </c>
      <c r="H332" s="14">
        <f>365*DSO[[#This Row],[Receivables - Total]]/DSO[[#This Row],[Revenue - Total]]</f>
        <v>42.527901666631109</v>
      </c>
      <c r="I332" t="str">
        <f>_xlfn.XLOOKUP(DSO[[#This Row],[GIC Industry Groups]],'DSO_GIC GROUP'!$A$2:$A$25,'DSO_GIC GROUP'!$B$2:$B$25,0)</f>
        <v>Energy</v>
      </c>
    </row>
    <row r="333" spans="1:9" x14ac:dyDescent="0.2">
      <c r="A333">
        <v>2013</v>
      </c>
      <c r="B333" t="s">
        <v>729</v>
      </c>
      <c r="C333" t="s">
        <v>730</v>
      </c>
      <c r="D333">
        <v>438.26900000000001</v>
      </c>
      <c r="E333">
        <v>12292.788</v>
      </c>
      <c r="F333">
        <v>3489.518</v>
      </c>
      <c r="G333">
        <v>1010</v>
      </c>
      <c r="H333" s="14">
        <f>365*DSO[[#This Row],[Receivables - Total]]/DSO[[#This Row],[Revenue - Total]]</f>
        <v>45.842487415167369</v>
      </c>
      <c r="I333" t="str">
        <f>_xlfn.XLOOKUP(DSO[[#This Row],[GIC Industry Groups]],'DSO_GIC GROUP'!$A$2:$A$25,'DSO_GIC GROUP'!$B$2:$B$25,0)</f>
        <v>Energy</v>
      </c>
    </row>
    <row r="334" spans="1:9" x14ac:dyDescent="0.2">
      <c r="A334">
        <v>2014</v>
      </c>
      <c r="B334" t="s">
        <v>729</v>
      </c>
      <c r="C334" t="s">
        <v>730</v>
      </c>
      <c r="D334">
        <v>463</v>
      </c>
      <c r="E334">
        <v>14926</v>
      </c>
      <c r="F334">
        <v>4325</v>
      </c>
      <c r="G334">
        <v>1010</v>
      </c>
      <c r="H334" s="14">
        <f>365*DSO[[#This Row],[Receivables - Total]]/DSO[[#This Row],[Revenue - Total]]</f>
        <v>39.073988439306362</v>
      </c>
      <c r="I334" t="str">
        <f>_xlfn.XLOOKUP(DSO[[#This Row],[GIC Industry Groups]],'DSO_GIC GROUP'!$A$2:$A$25,'DSO_GIC GROUP'!$B$2:$B$25,0)</f>
        <v>Energy</v>
      </c>
    </row>
    <row r="335" spans="1:9" x14ac:dyDescent="0.2">
      <c r="A335">
        <v>2015</v>
      </c>
      <c r="B335" t="s">
        <v>729</v>
      </c>
      <c r="C335" t="s">
        <v>730</v>
      </c>
      <c r="D335">
        <v>926</v>
      </c>
      <c r="E335">
        <v>15154</v>
      </c>
      <c r="F335">
        <v>3142</v>
      </c>
      <c r="G335">
        <v>1010</v>
      </c>
      <c r="H335" s="14">
        <f>365*DSO[[#This Row],[Receivables - Total]]/DSO[[#This Row],[Revenue - Total]]</f>
        <v>107.57161043921069</v>
      </c>
      <c r="I335" t="str">
        <f>_xlfn.XLOOKUP(DSO[[#This Row],[GIC Industry Groups]],'DSO_GIC GROUP'!$A$2:$A$25,'DSO_GIC GROUP'!$B$2:$B$25,0)</f>
        <v>Energy</v>
      </c>
    </row>
    <row r="336" spans="1:9" x14ac:dyDescent="0.2">
      <c r="A336">
        <v>2016</v>
      </c>
      <c r="B336" t="s">
        <v>729</v>
      </c>
      <c r="C336" t="s">
        <v>730</v>
      </c>
      <c r="D336">
        <v>521</v>
      </c>
      <c r="E336">
        <v>16459</v>
      </c>
      <c r="F336">
        <v>3951</v>
      </c>
      <c r="G336">
        <v>1010</v>
      </c>
      <c r="H336" s="14">
        <f>365*DSO[[#This Row],[Receivables - Total]]/DSO[[#This Row],[Revenue - Total]]</f>
        <v>48.1308529486206</v>
      </c>
      <c r="I336" t="str">
        <f>_xlfn.XLOOKUP(DSO[[#This Row],[GIC Industry Groups]],'DSO_GIC GROUP'!$A$2:$A$25,'DSO_GIC GROUP'!$B$2:$B$25,0)</f>
        <v>Energy</v>
      </c>
    </row>
    <row r="337" spans="1:9" x14ac:dyDescent="0.2">
      <c r="A337">
        <v>2017</v>
      </c>
      <c r="B337" t="s">
        <v>729</v>
      </c>
      <c r="C337" t="s">
        <v>730</v>
      </c>
      <c r="D337">
        <v>647</v>
      </c>
      <c r="E337">
        <v>17003</v>
      </c>
      <c r="F337">
        <v>5294</v>
      </c>
      <c r="G337">
        <v>1010</v>
      </c>
      <c r="H337" s="14">
        <f>365*DSO[[#This Row],[Receivables - Total]]/DSO[[#This Row],[Revenue - Total]]</f>
        <v>44.608046845485454</v>
      </c>
      <c r="I337" t="str">
        <f>_xlfn.XLOOKUP(DSO[[#This Row],[GIC Industry Groups]],'DSO_GIC GROUP'!$A$2:$A$25,'DSO_GIC GROUP'!$B$2:$B$25,0)</f>
        <v>Energy</v>
      </c>
    </row>
    <row r="338" spans="1:9" x14ac:dyDescent="0.2">
      <c r="A338">
        <v>2018</v>
      </c>
      <c r="B338" t="s">
        <v>729</v>
      </c>
      <c r="C338" t="s">
        <v>730</v>
      </c>
      <c r="D338">
        <v>821</v>
      </c>
      <c r="E338">
        <v>17903</v>
      </c>
      <c r="F338">
        <v>9379</v>
      </c>
      <c r="G338">
        <v>1010</v>
      </c>
      <c r="H338" s="14">
        <f>365*DSO[[#This Row],[Receivables - Total]]/DSO[[#This Row],[Revenue - Total]]</f>
        <v>31.950634395991045</v>
      </c>
      <c r="I338" t="str">
        <f>_xlfn.XLOOKUP(DSO[[#This Row],[GIC Industry Groups]],'DSO_GIC GROUP'!$A$2:$A$25,'DSO_GIC GROUP'!$B$2:$B$25,0)</f>
        <v>Energy</v>
      </c>
    </row>
    <row r="339" spans="1:9" x14ac:dyDescent="0.2">
      <c r="A339">
        <v>2019</v>
      </c>
      <c r="B339" t="s">
        <v>729</v>
      </c>
      <c r="C339" t="s">
        <v>730</v>
      </c>
      <c r="D339">
        <v>1042</v>
      </c>
      <c r="E339">
        <v>19067</v>
      </c>
      <c r="F339">
        <v>9671</v>
      </c>
      <c r="G339">
        <v>1010</v>
      </c>
      <c r="H339" s="14">
        <f>365*DSO[[#This Row],[Receivables - Total]]/DSO[[#This Row],[Revenue - Total]]</f>
        <v>39.326853479474721</v>
      </c>
      <c r="I339" t="str">
        <f>_xlfn.XLOOKUP(DSO[[#This Row],[GIC Industry Groups]],'DSO_GIC GROUP'!$A$2:$A$25,'DSO_GIC GROUP'!$B$2:$B$25,0)</f>
        <v>Energy</v>
      </c>
    </row>
    <row r="340" spans="1:9" x14ac:dyDescent="0.2">
      <c r="A340">
        <v>2004</v>
      </c>
      <c r="B340" t="s">
        <v>761</v>
      </c>
      <c r="C340" t="s">
        <v>762</v>
      </c>
      <c r="D340">
        <v>81.941999999999993</v>
      </c>
      <c r="E340">
        <v>1595.4059999999999</v>
      </c>
      <c r="F340">
        <v>317.90499999999997</v>
      </c>
      <c r="G340">
        <v>1010</v>
      </c>
      <c r="H340" s="14">
        <f>365*DSO[[#This Row],[Receivables - Total]]/DSO[[#This Row],[Revenue - Total]]</f>
        <v>94.08103049653198</v>
      </c>
      <c r="I340" t="str">
        <f>_xlfn.XLOOKUP(DSO[[#This Row],[GIC Industry Groups]],'DSO_GIC GROUP'!$A$2:$A$25,'DSO_GIC GROUP'!$B$2:$B$25,0)</f>
        <v>Energy</v>
      </c>
    </row>
    <row r="341" spans="1:9" x14ac:dyDescent="0.2">
      <c r="A341">
        <v>2005</v>
      </c>
      <c r="B341" t="s">
        <v>761</v>
      </c>
      <c r="C341" t="s">
        <v>762</v>
      </c>
      <c r="D341">
        <v>128.53200000000001</v>
      </c>
      <c r="E341">
        <v>2018.9849999999999</v>
      </c>
      <c r="F341">
        <v>538.52</v>
      </c>
      <c r="G341">
        <v>1010</v>
      </c>
      <c r="H341" s="14">
        <f>365*DSO[[#This Row],[Receivables - Total]]/DSO[[#This Row],[Revenue - Total]]</f>
        <v>87.116875882047097</v>
      </c>
      <c r="I341" t="str">
        <f>_xlfn.XLOOKUP(DSO[[#This Row],[GIC Industry Groups]],'DSO_GIC GROUP'!$A$2:$A$25,'DSO_GIC GROUP'!$B$2:$B$25,0)</f>
        <v>Energy</v>
      </c>
    </row>
    <row r="342" spans="1:9" x14ac:dyDescent="0.2">
      <c r="A342">
        <v>2006</v>
      </c>
      <c r="B342" t="s">
        <v>761</v>
      </c>
      <c r="C342" t="s">
        <v>762</v>
      </c>
      <c r="D342">
        <v>130.34899999999999</v>
      </c>
      <c r="E342">
        <v>3187.674</v>
      </c>
      <c r="F342">
        <v>772.92600000000004</v>
      </c>
      <c r="G342">
        <v>1010</v>
      </c>
      <c r="H342" s="14">
        <f>365*DSO[[#This Row],[Receivables - Total]]/DSO[[#This Row],[Revenue - Total]]</f>
        <v>61.554903056696233</v>
      </c>
      <c r="I342" t="str">
        <f>_xlfn.XLOOKUP(DSO[[#This Row],[GIC Industry Groups]],'DSO_GIC GROUP'!$A$2:$A$25,'DSO_GIC GROUP'!$B$2:$B$25,0)</f>
        <v>Energy</v>
      </c>
    </row>
    <row r="343" spans="1:9" x14ac:dyDescent="0.2">
      <c r="A343">
        <v>2007</v>
      </c>
      <c r="B343" t="s">
        <v>761</v>
      </c>
      <c r="C343" t="s">
        <v>762</v>
      </c>
      <c r="D343">
        <v>166.48400000000001</v>
      </c>
      <c r="E343">
        <v>4016.5079999999998</v>
      </c>
      <c r="F343">
        <v>857.06</v>
      </c>
      <c r="G343">
        <v>1010</v>
      </c>
      <c r="H343" s="14">
        <f>365*DSO[[#This Row],[Receivables - Total]]/DSO[[#This Row],[Revenue - Total]]</f>
        <v>70.901290458077625</v>
      </c>
      <c r="I343" t="str">
        <f>_xlfn.XLOOKUP(DSO[[#This Row],[GIC Industry Groups]],'DSO_GIC GROUP'!$A$2:$A$25,'DSO_GIC GROUP'!$B$2:$B$25,0)</f>
        <v>Energy</v>
      </c>
    </row>
    <row r="344" spans="1:9" x14ac:dyDescent="0.2">
      <c r="A344">
        <v>2008</v>
      </c>
      <c r="B344" t="s">
        <v>761</v>
      </c>
      <c r="C344" t="s">
        <v>762</v>
      </c>
      <c r="D344">
        <v>162.20099999999999</v>
      </c>
      <c r="E344">
        <v>5562.5429999999997</v>
      </c>
      <c r="F344">
        <v>1301.2719999999999</v>
      </c>
      <c r="G344">
        <v>1010</v>
      </c>
      <c r="H344" s="14">
        <f>365*DSO[[#This Row],[Receivables - Total]]/DSO[[#This Row],[Revenue - Total]]</f>
        <v>45.496533391942656</v>
      </c>
      <c r="I344" t="str">
        <f>_xlfn.XLOOKUP(DSO[[#This Row],[GIC Industry Groups]],'DSO_GIC GROUP'!$A$2:$A$25,'DSO_GIC GROUP'!$B$2:$B$25,0)</f>
        <v>Energy</v>
      </c>
    </row>
    <row r="345" spans="1:9" x14ac:dyDescent="0.2">
      <c r="A345">
        <v>2009</v>
      </c>
      <c r="B345" t="s">
        <v>761</v>
      </c>
      <c r="C345" t="s">
        <v>762</v>
      </c>
      <c r="D345">
        <v>123.622</v>
      </c>
      <c r="E345">
        <v>5395.8810000000003</v>
      </c>
      <c r="F345">
        <v>906.85299999999995</v>
      </c>
      <c r="G345">
        <v>1010</v>
      </c>
      <c r="H345" s="14">
        <f>365*DSO[[#This Row],[Receivables - Total]]/DSO[[#This Row],[Revenue - Total]]</f>
        <v>49.756719115446494</v>
      </c>
      <c r="I345" t="str">
        <f>_xlfn.XLOOKUP(DSO[[#This Row],[GIC Industry Groups]],'DSO_GIC GROUP'!$A$2:$A$25,'DSO_GIC GROUP'!$B$2:$B$25,0)</f>
        <v>Energy</v>
      </c>
    </row>
    <row r="346" spans="1:9" x14ac:dyDescent="0.2">
      <c r="A346">
        <v>2010</v>
      </c>
      <c r="B346" t="s">
        <v>761</v>
      </c>
      <c r="C346" t="s">
        <v>762</v>
      </c>
      <c r="D346">
        <v>105.983</v>
      </c>
      <c r="E346">
        <v>5498.5860000000002</v>
      </c>
      <c r="F346">
        <v>962.30899999999997</v>
      </c>
      <c r="G346">
        <v>1010</v>
      </c>
      <c r="H346" s="14">
        <f>365*DSO[[#This Row],[Receivables - Total]]/DSO[[#This Row],[Revenue - Total]]</f>
        <v>40.198932983064694</v>
      </c>
      <c r="I346" t="str">
        <f>_xlfn.XLOOKUP(DSO[[#This Row],[GIC Industry Groups]],'DSO_GIC GROUP'!$A$2:$A$25,'DSO_GIC GROUP'!$B$2:$B$25,0)</f>
        <v>Energy</v>
      </c>
    </row>
    <row r="347" spans="1:9" x14ac:dyDescent="0.2">
      <c r="A347">
        <v>2011</v>
      </c>
      <c r="B347" t="s">
        <v>761</v>
      </c>
      <c r="C347" t="s">
        <v>762</v>
      </c>
      <c r="D347">
        <v>127.18</v>
      </c>
      <c r="E347">
        <v>5845.47</v>
      </c>
      <c r="F347">
        <v>1215.5150000000001</v>
      </c>
      <c r="G347">
        <v>1010</v>
      </c>
      <c r="H347" s="14">
        <f>365*DSO[[#This Row],[Receivables - Total]]/DSO[[#This Row],[Revenue - Total]]</f>
        <v>38.190149854177037</v>
      </c>
      <c r="I347" t="str">
        <f>_xlfn.XLOOKUP(DSO[[#This Row],[GIC Industry Groups]],'DSO_GIC GROUP'!$A$2:$A$25,'DSO_GIC GROUP'!$B$2:$B$25,0)</f>
        <v>Energy</v>
      </c>
    </row>
    <row r="348" spans="1:9" x14ac:dyDescent="0.2">
      <c r="A348">
        <v>2012</v>
      </c>
      <c r="B348" t="s">
        <v>761</v>
      </c>
      <c r="C348" t="s">
        <v>762</v>
      </c>
      <c r="D348">
        <v>167.495</v>
      </c>
      <c r="E348">
        <v>6728.7349999999997</v>
      </c>
      <c r="F348">
        <v>1408.2090000000001</v>
      </c>
      <c r="G348">
        <v>1010</v>
      </c>
      <c r="H348" s="14">
        <f>365*DSO[[#This Row],[Receivables - Total]]/DSO[[#This Row],[Revenue - Total]]</f>
        <v>43.413779488698054</v>
      </c>
      <c r="I348" t="str">
        <f>_xlfn.XLOOKUP(DSO[[#This Row],[GIC Industry Groups]],'DSO_GIC GROUP'!$A$2:$A$25,'DSO_GIC GROUP'!$B$2:$B$25,0)</f>
        <v>Energy</v>
      </c>
    </row>
    <row r="349" spans="1:9" x14ac:dyDescent="0.2">
      <c r="A349">
        <v>2013</v>
      </c>
      <c r="B349" t="s">
        <v>761</v>
      </c>
      <c r="C349" t="s">
        <v>762</v>
      </c>
      <c r="D349">
        <v>179.667</v>
      </c>
      <c r="E349">
        <v>7299.0860000000002</v>
      </c>
      <c r="F349">
        <v>1772.1479999999999</v>
      </c>
      <c r="G349">
        <v>1010</v>
      </c>
      <c r="H349" s="14">
        <f>365*DSO[[#This Row],[Receivables - Total]]/DSO[[#This Row],[Revenue - Total]]</f>
        <v>37.005066732575386</v>
      </c>
      <c r="I349" t="str">
        <f>_xlfn.XLOOKUP(DSO[[#This Row],[GIC Industry Groups]],'DSO_GIC GROUP'!$A$2:$A$25,'DSO_GIC GROUP'!$B$2:$B$25,0)</f>
        <v>Energy</v>
      </c>
    </row>
    <row r="350" spans="1:9" x14ac:dyDescent="0.2">
      <c r="A350">
        <v>2014</v>
      </c>
      <c r="B350" t="s">
        <v>761</v>
      </c>
      <c r="C350" t="s">
        <v>762</v>
      </c>
      <c r="D350">
        <v>188.941</v>
      </c>
      <c r="E350">
        <v>8746.7800000000007</v>
      </c>
      <c r="F350">
        <v>2418.5740000000001</v>
      </c>
      <c r="G350">
        <v>1010</v>
      </c>
      <c r="H350" s="14">
        <f>365*DSO[[#This Row],[Receivables - Total]]/DSO[[#This Row],[Revenue - Total]]</f>
        <v>28.514101697942671</v>
      </c>
      <c r="I350" t="str">
        <f>_xlfn.XLOOKUP(DSO[[#This Row],[GIC Industry Groups]],'DSO_GIC GROUP'!$A$2:$A$25,'DSO_GIC GROUP'!$B$2:$B$25,0)</f>
        <v>Energy</v>
      </c>
    </row>
    <row r="351" spans="1:9" x14ac:dyDescent="0.2">
      <c r="A351">
        <v>2015</v>
      </c>
      <c r="B351" t="s">
        <v>761</v>
      </c>
      <c r="C351" t="s">
        <v>762</v>
      </c>
      <c r="D351">
        <v>123.842</v>
      </c>
      <c r="E351">
        <v>6900.0309999999999</v>
      </c>
      <c r="F351">
        <v>1596.93</v>
      </c>
      <c r="G351">
        <v>1010</v>
      </c>
      <c r="H351" s="14">
        <f>365*DSO[[#This Row],[Receivables - Total]]/DSO[[#This Row],[Revenue - Total]]</f>
        <v>28.305767942239171</v>
      </c>
      <c r="I351" t="str">
        <f>_xlfn.XLOOKUP(DSO[[#This Row],[GIC Industry Groups]],'DSO_GIC GROUP'!$A$2:$A$25,'DSO_GIC GROUP'!$B$2:$B$25,0)</f>
        <v>Energy</v>
      </c>
    </row>
    <row r="352" spans="1:9" x14ac:dyDescent="0.2">
      <c r="A352">
        <v>2016</v>
      </c>
      <c r="B352" t="s">
        <v>761</v>
      </c>
      <c r="C352" t="s">
        <v>762</v>
      </c>
      <c r="D352">
        <v>241.71799999999999</v>
      </c>
      <c r="E352">
        <v>11282.245000000001</v>
      </c>
      <c r="F352">
        <v>1099.0429999999999</v>
      </c>
      <c r="G352">
        <v>1010</v>
      </c>
      <c r="H352" s="14">
        <f>365*DSO[[#This Row],[Receivables - Total]]/DSO[[#This Row],[Revenue - Total]]</f>
        <v>80.276267625561516</v>
      </c>
      <c r="I352" t="str">
        <f>_xlfn.XLOOKUP(DSO[[#This Row],[GIC Industry Groups]],'DSO_GIC GROUP'!$A$2:$A$25,'DSO_GIC GROUP'!$B$2:$B$25,0)</f>
        <v>Energy</v>
      </c>
    </row>
    <row r="353" spans="1:9" x14ac:dyDescent="0.2">
      <c r="A353">
        <v>2017</v>
      </c>
      <c r="B353" t="s">
        <v>761</v>
      </c>
      <c r="C353" t="s">
        <v>762</v>
      </c>
      <c r="D353">
        <v>348.83300000000003</v>
      </c>
      <c r="E353">
        <v>11728.841</v>
      </c>
      <c r="F353">
        <v>2609.1109999999999</v>
      </c>
      <c r="G353">
        <v>1010</v>
      </c>
      <c r="H353" s="14">
        <f>365*DSO[[#This Row],[Receivables - Total]]/DSO[[#This Row],[Revenue - Total]]</f>
        <v>48.799780844893149</v>
      </c>
      <c r="I353" t="str">
        <f>_xlfn.XLOOKUP(DSO[[#This Row],[GIC Industry Groups]],'DSO_GIC GROUP'!$A$2:$A$25,'DSO_GIC GROUP'!$B$2:$B$25,0)</f>
        <v>Energy</v>
      </c>
    </row>
    <row r="354" spans="1:9" x14ac:dyDescent="0.2">
      <c r="A354">
        <v>2018</v>
      </c>
      <c r="B354" t="s">
        <v>761</v>
      </c>
      <c r="C354" t="s">
        <v>762</v>
      </c>
      <c r="D354">
        <v>490.72300000000001</v>
      </c>
      <c r="E354">
        <v>9708.1540000000005</v>
      </c>
      <c r="F354">
        <v>3281.9290000000001</v>
      </c>
      <c r="G354">
        <v>1010</v>
      </c>
      <c r="H354" s="14">
        <f>365*DSO[[#This Row],[Receivables - Total]]/DSO[[#This Row],[Revenue - Total]]</f>
        <v>54.575798257671025</v>
      </c>
      <c r="I354" t="str">
        <f>_xlfn.XLOOKUP(DSO[[#This Row],[GIC Industry Groups]],'DSO_GIC GROUP'!$A$2:$A$25,'DSO_GIC GROUP'!$B$2:$B$25,0)</f>
        <v>Energy</v>
      </c>
    </row>
    <row r="355" spans="1:9" x14ac:dyDescent="0.2">
      <c r="A355">
        <v>2004</v>
      </c>
      <c r="B355" t="s">
        <v>781</v>
      </c>
      <c r="C355" t="s">
        <v>782</v>
      </c>
      <c r="D355">
        <v>2663.6419999999998</v>
      </c>
      <c r="E355">
        <v>16000.777</v>
      </c>
      <c r="F355">
        <v>11480.165000000001</v>
      </c>
      <c r="G355">
        <v>1010</v>
      </c>
      <c r="H355" s="14">
        <f>365*DSO[[#This Row],[Receivables - Total]]/DSO[[#This Row],[Revenue - Total]]</f>
        <v>84.687748825909722</v>
      </c>
      <c r="I355" t="str">
        <f>_xlfn.XLOOKUP(DSO[[#This Row],[GIC Industry Groups]],'DSO_GIC GROUP'!$A$2:$A$25,'DSO_GIC GROUP'!$B$2:$B$25,0)</f>
        <v>Energy</v>
      </c>
    </row>
    <row r="356" spans="1:9" x14ac:dyDescent="0.2">
      <c r="A356">
        <v>2005</v>
      </c>
      <c r="B356" t="s">
        <v>781</v>
      </c>
      <c r="C356" t="s">
        <v>782</v>
      </c>
      <c r="D356">
        <v>3383.8029999999999</v>
      </c>
      <c r="E356">
        <v>18077.491999999998</v>
      </c>
      <c r="F356">
        <v>14309.182000000001</v>
      </c>
      <c r="G356">
        <v>1010</v>
      </c>
      <c r="H356" s="14">
        <f>365*DSO[[#This Row],[Receivables - Total]]/DSO[[#This Row],[Revenue - Total]]</f>
        <v>86.314374574311785</v>
      </c>
      <c r="I356" t="str">
        <f>_xlfn.XLOOKUP(DSO[[#This Row],[GIC Industry Groups]],'DSO_GIC GROUP'!$A$2:$A$25,'DSO_GIC GROUP'!$B$2:$B$25,0)</f>
        <v>Energy</v>
      </c>
    </row>
    <row r="357" spans="1:9" x14ac:dyDescent="0.2">
      <c r="A357">
        <v>2006</v>
      </c>
      <c r="B357" t="s">
        <v>781</v>
      </c>
      <c r="C357" t="s">
        <v>782</v>
      </c>
      <c r="D357">
        <v>4242</v>
      </c>
      <c r="E357">
        <v>22832.137999999999</v>
      </c>
      <c r="F357">
        <v>19230.477999999999</v>
      </c>
      <c r="G357">
        <v>1010</v>
      </c>
      <c r="H357" s="14">
        <f>365*DSO[[#This Row],[Receivables - Total]]/DSO[[#This Row],[Revenue - Total]]</f>
        <v>80.514379309760272</v>
      </c>
      <c r="I357" t="str">
        <f>_xlfn.XLOOKUP(DSO[[#This Row],[GIC Industry Groups]],'DSO_GIC GROUP'!$A$2:$A$25,'DSO_GIC GROUP'!$B$2:$B$25,0)</f>
        <v>Energy</v>
      </c>
    </row>
    <row r="358" spans="1:9" x14ac:dyDescent="0.2">
      <c r="A358">
        <v>2007</v>
      </c>
      <c r="B358" t="s">
        <v>781</v>
      </c>
      <c r="C358" t="s">
        <v>782</v>
      </c>
      <c r="D358">
        <v>5361.1139999999996</v>
      </c>
      <c r="E358">
        <v>27853.371999999999</v>
      </c>
      <c r="F358">
        <v>23276.542000000001</v>
      </c>
      <c r="G358">
        <v>1010</v>
      </c>
      <c r="H358" s="14">
        <f>365*DSO[[#This Row],[Receivables - Total]]/DSO[[#This Row],[Revenue - Total]]</f>
        <v>84.067754136331757</v>
      </c>
      <c r="I358" t="str">
        <f>_xlfn.XLOOKUP(DSO[[#This Row],[GIC Industry Groups]],'DSO_GIC GROUP'!$A$2:$A$25,'DSO_GIC GROUP'!$B$2:$B$25,0)</f>
        <v>Energy</v>
      </c>
    </row>
    <row r="359" spans="1:9" x14ac:dyDescent="0.2">
      <c r="A359">
        <v>2008</v>
      </c>
      <c r="B359" t="s">
        <v>781</v>
      </c>
      <c r="C359" t="s">
        <v>782</v>
      </c>
      <c r="D359">
        <v>6257.8609999999999</v>
      </c>
      <c r="E359">
        <v>31990.724999999999</v>
      </c>
      <c r="F359">
        <v>27162.933000000001</v>
      </c>
      <c r="G359">
        <v>1010</v>
      </c>
      <c r="H359" s="14">
        <f>365*DSO[[#This Row],[Receivables - Total]]/DSO[[#This Row],[Revenue - Total]]</f>
        <v>84.089566653203462</v>
      </c>
      <c r="I359" t="str">
        <f>_xlfn.XLOOKUP(DSO[[#This Row],[GIC Industry Groups]],'DSO_GIC GROUP'!$A$2:$A$25,'DSO_GIC GROUP'!$B$2:$B$25,0)</f>
        <v>Energy</v>
      </c>
    </row>
    <row r="360" spans="1:9" x14ac:dyDescent="0.2">
      <c r="A360">
        <v>2009</v>
      </c>
      <c r="B360" t="s">
        <v>781</v>
      </c>
      <c r="C360" t="s">
        <v>782</v>
      </c>
      <c r="D360">
        <v>6088</v>
      </c>
      <c r="E360">
        <v>33465</v>
      </c>
      <c r="F360">
        <v>22702</v>
      </c>
      <c r="G360">
        <v>1010</v>
      </c>
      <c r="H360" s="14">
        <f>365*DSO[[#This Row],[Receivables - Total]]/DSO[[#This Row],[Revenue - Total]]</f>
        <v>97.882124922914286</v>
      </c>
      <c r="I360" t="str">
        <f>_xlfn.XLOOKUP(DSO[[#This Row],[GIC Industry Groups]],'DSO_GIC GROUP'!$A$2:$A$25,'DSO_GIC GROUP'!$B$2:$B$25,0)</f>
        <v>Energy</v>
      </c>
    </row>
    <row r="361" spans="1:9" x14ac:dyDescent="0.2">
      <c r="A361">
        <v>2010</v>
      </c>
      <c r="B361" t="s">
        <v>781</v>
      </c>
      <c r="C361" t="s">
        <v>782</v>
      </c>
      <c r="D361">
        <v>8278</v>
      </c>
      <c r="E361">
        <v>51767</v>
      </c>
      <c r="F361">
        <v>27447</v>
      </c>
      <c r="G361">
        <v>1010</v>
      </c>
      <c r="H361" s="14">
        <f>365*DSO[[#This Row],[Receivables - Total]]/DSO[[#This Row],[Revenue - Total]]</f>
        <v>110.08379786497613</v>
      </c>
      <c r="I361" t="str">
        <f>_xlfn.XLOOKUP(DSO[[#This Row],[GIC Industry Groups]],'DSO_GIC GROUP'!$A$2:$A$25,'DSO_GIC GROUP'!$B$2:$B$25,0)</f>
        <v>Energy</v>
      </c>
    </row>
    <row r="362" spans="1:9" x14ac:dyDescent="0.2">
      <c r="A362">
        <v>2011</v>
      </c>
      <c r="B362" t="s">
        <v>781</v>
      </c>
      <c r="C362" t="s">
        <v>782</v>
      </c>
      <c r="D362">
        <v>9500</v>
      </c>
      <c r="E362">
        <v>55201</v>
      </c>
      <c r="F362">
        <v>39540</v>
      </c>
      <c r="G362">
        <v>1010</v>
      </c>
      <c r="H362" s="14">
        <f>365*DSO[[#This Row],[Receivables - Total]]/DSO[[#This Row],[Revenue - Total]]</f>
        <v>87.696004046535151</v>
      </c>
      <c r="I362" t="str">
        <f>_xlfn.XLOOKUP(DSO[[#This Row],[GIC Industry Groups]],'DSO_GIC GROUP'!$A$2:$A$25,'DSO_GIC GROUP'!$B$2:$B$25,0)</f>
        <v>Energy</v>
      </c>
    </row>
    <row r="363" spans="1:9" x14ac:dyDescent="0.2">
      <c r="A363">
        <v>2012</v>
      </c>
      <c r="B363" t="s">
        <v>781</v>
      </c>
      <c r="C363" t="s">
        <v>782</v>
      </c>
      <c r="D363">
        <v>11351</v>
      </c>
      <c r="E363">
        <v>61547</v>
      </c>
      <c r="F363">
        <v>42149</v>
      </c>
      <c r="G363">
        <v>1010</v>
      </c>
      <c r="H363" s="14">
        <f>365*DSO[[#This Row],[Receivables - Total]]/DSO[[#This Row],[Revenue - Total]]</f>
        <v>98.296875370708676</v>
      </c>
      <c r="I363" t="str">
        <f>_xlfn.XLOOKUP(DSO[[#This Row],[GIC Industry Groups]],'DSO_GIC GROUP'!$A$2:$A$25,'DSO_GIC GROUP'!$B$2:$B$25,0)</f>
        <v>Energy</v>
      </c>
    </row>
    <row r="364" spans="1:9" x14ac:dyDescent="0.2">
      <c r="A364">
        <v>2013</v>
      </c>
      <c r="B364" t="s">
        <v>781</v>
      </c>
      <c r="C364" t="s">
        <v>782</v>
      </c>
      <c r="D364">
        <v>11497</v>
      </c>
      <c r="E364">
        <v>67100</v>
      </c>
      <c r="F364">
        <v>45266</v>
      </c>
      <c r="G364">
        <v>1010</v>
      </c>
      <c r="H364" s="14">
        <f>365*DSO[[#This Row],[Receivables - Total]]/DSO[[#This Row],[Revenue - Total]]</f>
        <v>92.705452215791098</v>
      </c>
      <c r="I364" t="str">
        <f>_xlfn.XLOOKUP(DSO[[#This Row],[GIC Industry Groups]],'DSO_GIC GROUP'!$A$2:$A$25,'DSO_GIC GROUP'!$B$2:$B$25,0)</f>
        <v>Energy</v>
      </c>
    </row>
    <row r="365" spans="1:9" x14ac:dyDescent="0.2">
      <c r="A365">
        <v>2014</v>
      </c>
      <c r="B365" t="s">
        <v>781</v>
      </c>
      <c r="C365" t="s">
        <v>782</v>
      </c>
      <c r="D365">
        <v>11171</v>
      </c>
      <c r="E365">
        <v>66904</v>
      </c>
      <c r="F365">
        <v>48580</v>
      </c>
      <c r="G365">
        <v>1010</v>
      </c>
      <c r="H365" s="14">
        <f>365*DSO[[#This Row],[Receivables - Total]]/DSO[[#This Row],[Revenue - Total]]</f>
        <v>83.931967888019756</v>
      </c>
      <c r="I365" t="str">
        <f>_xlfn.XLOOKUP(DSO[[#This Row],[GIC Industry Groups]],'DSO_GIC GROUP'!$A$2:$A$25,'DSO_GIC GROUP'!$B$2:$B$25,0)</f>
        <v>Energy</v>
      </c>
    </row>
    <row r="366" spans="1:9" x14ac:dyDescent="0.2">
      <c r="A366">
        <v>2015</v>
      </c>
      <c r="B366" t="s">
        <v>781</v>
      </c>
      <c r="C366" t="s">
        <v>782</v>
      </c>
      <c r="D366">
        <v>8780</v>
      </c>
      <c r="E366">
        <v>68005</v>
      </c>
      <c r="F366">
        <v>35475</v>
      </c>
      <c r="G366">
        <v>1010</v>
      </c>
      <c r="H366" s="14">
        <f>365*DSO[[#This Row],[Receivables - Total]]/DSO[[#This Row],[Revenue - Total]]</f>
        <v>90.336856941508103</v>
      </c>
      <c r="I366" t="str">
        <f>_xlfn.XLOOKUP(DSO[[#This Row],[GIC Industry Groups]],'DSO_GIC GROUP'!$A$2:$A$25,'DSO_GIC GROUP'!$B$2:$B$25,0)</f>
        <v>Energy</v>
      </c>
    </row>
    <row r="367" spans="1:9" x14ac:dyDescent="0.2">
      <c r="A367">
        <v>2016</v>
      </c>
      <c r="B367" t="s">
        <v>781</v>
      </c>
      <c r="C367" t="s">
        <v>782</v>
      </c>
      <c r="D367">
        <v>9387</v>
      </c>
      <c r="E367">
        <v>77956</v>
      </c>
      <c r="F367">
        <v>27810</v>
      </c>
      <c r="G367">
        <v>1010</v>
      </c>
      <c r="H367" s="14">
        <f>365*DSO[[#This Row],[Receivables - Total]]/DSO[[#This Row],[Revenue - Total]]</f>
        <v>123.20226537216828</v>
      </c>
      <c r="I367" t="str">
        <f>_xlfn.XLOOKUP(DSO[[#This Row],[GIC Industry Groups]],'DSO_GIC GROUP'!$A$2:$A$25,'DSO_GIC GROUP'!$B$2:$B$25,0)</f>
        <v>Energy</v>
      </c>
    </row>
    <row r="368" spans="1:9" x14ac:dyDescent="0.2">
      <c r="A368">
        <v>2017</v>
      </c>
      <c r="B368" t="s">
        <v>781</v>
      </c>
      <c r="C368" t="s">
        <v>782</v>
      </c>
      <c r="D368">
        <v>8084</v>
      </c>
      <c r="E368">
        <v>71987</v>
      </c>
      <c r="F368">
        <v>30440</v>
      </c>
      <c r="G368">
        <v>1010</v>
      </c>
      <c r="H368" s="14">
        <f>365*DSO[[#This Row],[Receivables - Total]]/DSO[[#This Row],[Revenue - Total]]</f>
        <v>96.933639947437584</v>
      </c>
      <c r="I368" t="str">
        <f>_xlfn.XLOOKUP(DSO[[#This Row],[GIC Industry Groups]],'DSO_GIC GROUP'!$A$2:$A$25,'DSO_GIC GROUP'!$B$2:$B$25,0)</f>
        <v>Energy</v>
      </c>
    </row>
    <row r="369" spans="1:9" x14ac:dyDescent="0.2">
      <c r="A369">
        <v>2018</v>
      </c>
      <c r="B369" t="s">
        <v>781</v>
      </c>
      <c r="C369" t="s">
        <v>782</v>
      </c>
      <c r="D369">
        <v>7881</v>
      </c>
      <c r="E369">
        <v>70507</v>
      </c>
      <c r="F369">
        <v>32815</v>
      </c>
      <c r="G369">
        <v>1010</v>
      </c>
      <c r="H369" s="14">
        <f>365*DSO[[#This Row],[Receivables - Total]]/DSO[[#This Row],[Revenue - Total]]</f>
        <v>87.660063995124176</v>
      </c>
      <c r="I369" t="str">
        <f>_xlfn.XLOOKUP(DSO[[#This Row],[GIC Industry Groups]],'DSO_GIC GROUP'!$A$2:$A$25,'DSO_GIC GROUP'!$B$2:$B$25,0)</f>
        <v>Energy</v>
      </c>
    </row>
    <row r="370" spans="1:9" x14ac:dyDescent="0.2">
      <c r="A370">
        <v>2019</v>
      </c>
      <c r="B370" t="s">
        <v>781</v>
      </c>
      <c r="C370" t="s">
        <v>782</v>
      </c>
      <c r="D370">
        <v>7747</v>
      </c>
      <c r="E370">
        <v>56312</v>
      </c>
      <c r="F370">
        <v>32917</v>
      </c>
      <c r="G370">
        <v>1010</v>
      </c>
      <c r="H370" s="14">
        <f>365*DSO[[#This Row],[Receivables - Total]]/DSO[[#This Row],[Revenue - Total]]</f>
        <v>85.902573138499861</v>
      </c>
      <c r="I370" t="str">
        <f>_xlfn.XLOOKUP(DSO[[#This Row],[GIC Industry Groups]],'DSO_GIC GROUP'!$A$2:$A$25,'DSO_GIC GROUP'!$B$2:$B$25,0)</f>
        <v>Energy</v>
      </c>
    </row>
    <row r="371" spans="1:9" x14ac:dyDescent="0.2">
      <c r="A371">
        <v>2004</v>
      </c>
      <c r="B371" t="s">
        <v>877</v>
      </c>
      <c r="C371" t="s">
        <v>878</v>
      </c>
      <c r="D371">
        <v>1838.7</v>
      </c>
      <c r="E371">
        <v>19391.599999999999</v>
      </c>
      <c r="F371">
        <v>53918.6</v>
      </c>
      <c r="G371">
        <v>1010</v>
      </c>
      <c r="H371" s="14">
        <f>365*DSO[[#This Row],[Receivables - Total]]/DSO[[#This Row],[Revenue - Total]]</f>
        <v>12.447012719172976</v>
      </c>
      <c r="I371" t="str">
        <f>_xlfn.XLOOKUP(DSO[[#This Row],[GIC Industry Groups]],'DSO_GIC GROUP'!$A$2:$A$25,'DSO_GIC GROUP'!$B$2:$B$25,0)</f>
        <v>Energy</v>
      </c>
    </row>
    <row r="372" spans="1:9" x14ac:dyDescent="0.2">
      <c r="A372">
        <v>2005</v>
      </c>
      <c r="B372" t="s">
        <v>877</v>
      </c>
      <c r="C372" t="s">
        <v>878</v>
      </c>
      <c r="D372">
        <v>3564</v>
      </c>
      <c r="E372">
        <v>32728</v>
      </c>
      <c r="F372">
        <v>81362</v>
      </c>
      <c r="G372">
        <v>1010</v>
      </c>
      <c r="H372" s="14">
        <f>365*DSO[[#This Row],[Receivables - Total]]/DSO[[#This Row],[Revenue - Total]]</f>
        <v>15.988545021017183</v>
      </c>
      <c r="I372" t="str">
        <f>_xlfn.XLOOKUP(DSO[[#This Row],[GIC Industry Groups]],'DSO_GIC GROUP'!$A$2:$A$25,'DSO_GIC GROUP'!$B$2:$B$25,0)</f>
        <v>Energy</v>
      </c>
    </row>
    <row r="373" spans="1:9" x14ac:dyDescent="0.2">
      <c r="A373">
        <v>2006</v>
      </c>
      <c r="B373" t="s">
        <v>877</v>
      </c>
      <c r="C373" t="s">
        <v>878</v>
      </c>
      <c r="D373">
        <v>4421</v>
      </c>
      <c r="E373">
        <v>37753</v>
      </c>
      <c r="F373">
        <v>91051</v>
      </c>
      <c r="G373">
        <v>1010</v>
      </c>
      <c r="H373" s="14">
        <f>365*DSO[[#This Row],[Receivables - Total]]/DSO[[#This Row],[Revenue - Total]]</f>
        <v>17.722649943438292</v>
      </c>
      <c r="I373" t="str">
        <f>_xlfn.XLOOKUP(DSO[[#This Row],[GIC Industry Groups]],'DSO_GIC GROUP'!$A$2:$A$25,'DSO_GIC GROUP'!$B$2:$B$25,0)</f>
        <v>Energy</v>
      </c>
    </row>
    <row r="374" spans="1:9" x14ac:dyDescent="0.2">
      <c r="A374">
        <v>2007</v>
      </c>
      <c r="B374" t="s">
        <v>877</v>
      </c>
      <c r="C374" t="s">
        <v>878</v>
      </c>
      <c r="D374">
        <v>7691</v>
      </c>
      <c r="E374">
        <v>42722</v>
      </c>
      <c r="F374">
        <v>94526</v>
      </c>
      <c r="G374">
        <v>1010</v>
      </c>
      <c r="H374" s="14">
        <f>365*DSO[[#This Row],[Receivables - Total]]/DSO[[#This Row],[Revenue - Total]]</f>
        <v>29.697808010494466</v>
      </c>
      <c r="I374" t="str">
        <f>_xlfn.XLOOKUP(DSO[[#This Row],[GIC Industry Groups]],'DSO_GIC GROUP'!$A$2:$A$25,'DSO_GIC GROUP'!$B$2:$B$25,0)</f>
        <v>Energy</v>
      </c>
    </row>
    <row r="375" spans="1:9" x14ac:dyDescent="0.2">
      <c r="A375">
        <v>2008</v>
      </c>
      <c r="B375" t="s">
        <v>877</v>
      </c>
      <c r="C375" t="s">
        <v>878</v>
      </c>
      <c r="D375">
        <v>3094</v>
      </c>
      <c r="E375">
        <v>34417</v>
      </c>
      <c r="F375">
        <v>118298</v>
      </c>
      <c r="G375">
        <v>1010</v>
      </c>
      <c r="H375" s="14">
        <f>365*DSO[[#This Row],[Receivables - Total]]/DSO[[#This Row],[Revenue - Total]]</f>
        <v>9.5463152377893117</v>
      </c>
      <c r="I375" t="str">
        <f>_xlfn.XLOOKUP(DSO[[#This Row],[GIC Industry Groups]],'DSO_GIC GROUP'!$A$2:$A$25,'DSO_GIC GROUP'!$B$2:$B$25,0)</f>
        <v>Energy</v>
      </c>
    </row>
    <row r="376" spans="1:9" x14ac:dyDescent="0.2">
      <c r="A376">
        <v>2009</v>
      </c>
      <c r="B376" t="s">
        <v>877</v>
      </c>
      <c r="C376" t="s">
        <v>878</v>
      </c>
      <c r="D376">
        <v>4661</v>
      </c>
      <c r="E376">
        <v>35629</v>
      </c>
      <c r="F376">
        <v>67271</v>
      </c>
      <c r="G376">
        <v>1010</v>
      </c>
      <c r="H376" s="14">
        <f>365*DSO[[#This Row],[Receivables - Total]]/DSO[[#This Row],[Revenue - Total]]</f>
        <v>25.289723655066819</v>
      </c>
      <c r="I376" t="str">
        <f>_xlfn.XLOOKUP(DSO[[#This Row],[GIC Industry Groups]],'DSO_GIC GROUP'!$A$2:$A$25,'DSO_GIC GROUP'!$B$2:$B$25,0)</f>
        <v>Energy</v>
      </c>
    </row>
    <row r="377" spans="1:9" x14ac:dyDescent="0.2">
      <c r="A377">
        <v>2010</v>
      </c>
      <c r="B377" t="s">
        <v>877</v>
      </c>
      <c r="C377" t="s">
        <v>878</v>
      </c>
      <c r="D377">
        <v>4926</v>
      </c>
      <c r="E377">
        <v>37621</v>
      </c>
      <c r="F377">
        <v>81342</v>
      </c>
      <c r="G377">
        <v>1010</v>
      </c>
      <c r="H377" s="14">
        <f>365*DSO[[#This Row],[Receivables - Total]]/DSO[[#This Row],[Revenue - Total]]</f>
        <v>22.104079073541342</v>
      </c>
      <c r="I377" t="str">
        <f>_xlfn.XLOOKUP(DSO[[#This Row],[GIC Industry Groups]],'DSO_GIC GROUP'!$A$2:$A$25,'DSO_GIC GROUP'!$B$2:$B$25,0)</f>
        <v>Energy</v>
      </c>
    </row>
    <row r="378" spans="1:9" x14ac:dyDescent="0.2">
      <c r="A378">
        <v>2011</v>
      </c>
      <c r="B378" t="s">
        <v>877</v>
      </c>
      <c r="C378" t="s">
        <v>878</v>
      </c>
      <c r="D378">
        <v>8918</v>
      </c>
      <c r="E378">
        <v>42783</v>
      </c>
      <c r="F378">
        <v>125095</v>
      </c>
      <c r="G378">
        <v>1010</v>
      </c>
      <c r="H378" s="14">
        <f>365*DSO[[#This Row],[Receivables - Total]]/DSO[[#This Row],[Revenue - Total]]</f>
        <v>26.020784204004958</v>
      </c>
      <c r="I378" t="str">
        <f>_xlfn.XLOOKUP(DSO[[#This Row],[GIC Industry Groups]],'DSO_GIC GROUP'!$A$2:$A$25,'DSO_GIC GROUP'!$B$2:$B$25,0)</f>
        <v>Energy</v>
      </c>
    </row>
    <row r="379" spans="1:9" x14ac:dyDescent="0.2">
      <c r="A379">
        <v>2012</v>
      </c>
      <c r="B379" t="s">
        <v>877</v>
      </c>
      <c r="C379" t="s">
        <v>878</v>
      </c>
      <c r="D379">
        <v>8336</v>
      </c>
      <c r="E379">
        <v>44477</v>
      </c>
      <c r="F379">
        <v>138286</v>
      </c>
      <c r="G379">
        <v>1010</v>
      </c>
      <c r="H379" s="14">
        <f>365*DSO[[#This Row],[Receivables - Total]]/DSO[[#This Row],[Revenue - Total]]</f>
        <v>22.002516523726189</v>
      </c>
      <c r="I379" t="str">
        <f>_xlfn.XLOOKUP(DSO[[#This Row],[GIC Industry Groups]],'DSO_GIC GROUP'!$A$2:$A$25,'DSO_GIC GROUP'!$B$2:$B$25,0)</f>
        <v>Energy</v>
      </c>
    </row>
    <row r="380" spans="1:9" x14ac:dyDescent="0.2">
      <c r="A380">
        <v>2013</v>
      </c>
      <c r="B380" t="s">
        <v>877</v>
      </c>
      <c r="C380" t="s">
        <v>878</v>
      </c>
      <c r="D380">
        <v>8823</v>
      </c>
      <c r="E380">
        <v>47260</v>
      </c>
      <c r="F380">
        <v>138074</v>
      </c>
      <c r="G380">
        <v>1010</v>
      </c>
      <c r="H380" s="14">
        <f>365*DSO[[#This Row],[Receivables - Total]]/DSO[[#This Row],[Revenue - Total]]</f>
        <v>23.323688746614135</v>
      </c>
      <c r="I380" t="str">
        <f>_xlfn.XLOOKUP(DSO[[#This Row],[GIC Industry Groups]],'DSO_GIC GROUP'!$A$2:$A$25,'DSO_GIC GROUP'!$B$2:$B$25,0)</f>
        <v>Energy</v>
      </c>
    </row>
    <row r="381" spans="1:9" x14ac:dyDescent="0.2">
      <c r="A381">
        <v>2014</v>
      </c>
      <c r="B381" t="s">
        <v>877</v>
      </c>
      <c r="C381" t="s">
        <v>878</v>
      </c>
      <c r="D381">
        <v>5976</v>
      </c>
      <c r="E381">
        <v>45550</v>
      </c>
      <c r="F381">
        <v>130844</v>
      </c>
      <c r="G381">
        <v>1010</v>
      </c>
      <c r="H381" s="14">
        <f>365*DSO[[#This Row],[Receivables - Total]]/DSO[[#This Row],[Revenue - Total]]</f>
        <v>16.670538962428541</v>
      </c>
      <c r="I381" t="str">
        <f>_xlfn.XLOOKUP(DSO[[#This Row],[GIC Industry Groups]],'DSO_GIC GROUP'!$A$2:$A$25,'DSO_GIC GROUP'!$B$2:$B$25,0)</f>
        <v>Energy</v>
      </c>
    </row>
    <row r="382" spans="1:9" x14ac:dyDescent="0.2">
      <c r="A382">
        <v>2015</v>
      </c>
      <c r="B382" t="s">
        <v>877</v>
      </c>
      <c r="C382" t="s">
        <v>878</v>
      </c>
      <c r="D382">
        <v>4682</v>
      </c>
      <c r="E382">
        <v>44343</v>
      </c>
      <c r="F382">
        <v>81824</v>
      </c>
      <c r="G382">
        <v>1010</v>
      </c>
      <c r="H382" s="14">
        <f>365*DSO[[#This Row],[Receivables - Total]]/DSO[[#This Row],[Revenue - Total]]</f>
        <v>20.885437035588581</v>
      </c>
      <c r="I382" t="str">
        <f>_xlfn.XLOOKUP(DSO[[#This Row],[GIC Industry Groups]],'DSO_GIC GROUP'!$A$2:$A$25,'DSO_GIC GROUP'!$B$2:$B$25,0)</f>
        <v>Energy</v>
      </c>
    </row>
    <row r="383" spans="1:9" x14ac:dyDescent="0.2">
      <c r="A383">
        <v>2016</v>
      </c>
      <c r="B383" t="s">
        <v>877</v>
      </c>
      <c r="C383" t="s">
        <v>878</v>
      </c>
      <c r="D383">
        <v>5959</v>
      </c>
      <c r="E383">
        <v>46173</v>
      </c>
      <c r="F383">
        <v>70166</v>
      </c>
      <c r="G383">
        <v>1010</v>
      </c>
      <c r="H383" s="14">
        <f>365*DSO[[#This Row],[Receivables - Total]]/DSO[[#This Row],[Revenue - Total]]</f>
        <v>30.998418037226006</v>
      </c>
      <c r="I383" t="str">
        <f>_xlfn.XLOOKUP(DSO[[#This Row],[GIC Industry Groups]],'DSO_GIC GROUP'!$A$2:$A$25,'DSO_GIC GROUP'!$B$2:$B$25,0)</f>
        <v>Energy</v>
      </c>
    </row>
    <row r="384" spans="1:9" x14ac:dyDescent="0.2">
      <c r="A384">
        <v>2017</v>
      </c>
      <c r="B384" t="s">
        <v>877</v>
      </c>
      <c r="C384" t="s">
        <v>878</v>
      </c>
      <c r="D384">
        <v>6922</v>
      </c>
      <c r="E384">
        <v>50158</v>
      </c>
      <c r="F384">
        <v>88407</v>
      </c>
      <c r="G384">
        <v>1010</v>
      </c>
      <c r="H384" s="14">
        <f>365*DSO[[#This Row],[Receivables - Total]]/DSO[[#This Row],[Revenue - Total]]</f>
        <v>28.57839311366747</v>
      </c>
      <c r="I384" t="str">
        <f>_xlfn.XLOOKUP(DSO[[#This Row],[GIC Industry Groups]],'DSO_GIC GROUP'!$A$2:$A$25,'DSO_GIC GROUP'!$B$2:$B$25,0)</f>
        <v>Energy</v>
      </c>
    </row>
    <row r="385" spans="1:9" x14ac:dyDescent="0.2">
      <c r="A385">
        <v>2018</v>
      </c>
      <c r="B385" t="s">
        <v>877</v>
      </c>
      <c r="C385" t="s">
        <v>878</v>
      </c>
      <c r="D385">
        <v>7345</v>
      </c>
      <c r="E385">
        <v>50155</v>
      </c>
      <c r="F385">
        <v>111407</v>
      </c>
      <c r="G385">
        <v>1010</v>
      </c>
      <c r="H385" s="14">
        <f>365*DSO[[#This Row],[Receivables - Total]]/DSO[[#This Row],[Revenue - Total]]</f>
        <v>24.064241923757034</v>
      </c>
      <c r="I385" t="str">
        <f>_xlfn.XLOOKUP(DSO[[#This Row],[GIC Industry Groups]],'DSO_GIC GROUP'!$A$2:$A$25,'DSO_GIC GROUP'!$B$2:$B$25,0)</f>
        <v>Energy</v>
      </c>
    </row>
    <row r="386" spans="1:9" x14ac:dyDescent="0.2">
      <c r="A386">
        <v>2019</v>
      </c>
      <c r="B386" t="s">
        <v>877</v>
      </c>
      <c r="C386" t="s">
        <v>878</v>
      </c>
      <c r="D386">
        <v>8904</v>
      </c>
      <c r="E386">
        <v>53864</v>
      </c>
      <c r="F386">
        <v>102729</v>
      </c>
      <c r="G386">
        <v>1010</v>
      </c>
      <c r="H386" s="14">
        <f>365*DSO[[#This Row],[Receivables - Total]]/DSO[[#This Row],[Revenue - Total]]</f>
        <v>31.636246824168442</v>
      </c>
      <c r="I386" t="str">
        <f>_xlfn.XLOOKUP(DSO[[#This Row],[GIC Industry Groups]],'DSO_GIC GROUP'!$A$2:$A$25,'DSO_GIC GROUP'!$B$2:$B$25,0)</f>
        <v>Energy</v>
      </c>
    </row>
    <row r="387" spans="1:9" x14ac:dyDescent="0.2">
      <c r="A387">
        <v>2004</v>
      </c>
      <c r="B387" t="s">
        <v>909</v>
      </c>
      <c r="C387" t="s">
        <v>910</v>
      </c>
      <c r="D387">
        <v>1422.8</v>
      </c>
      <c r="E387">
        <v>23993</v>
      </c>
      <c r="F387">
        <v>12461.3</v>
      </c>
      <c r="G387">
        <v>1010</v>
      </c>
      <c r="H387" s="14">
        <f>365*DSO[[#This Row],[Receivables - Total]]/DSO[[#This Row],[Revenue - Total]]</f>
        <v>41.674785134777274</v>
      </c>
      <c r="I387" t="str">
        <f>_xlfn.XLOOKUP(DSO[[#This Row],[GIC Industry Groups]],'DSO_GIC GROUP'!$A$2:$A$25,'DSO_GIC GROUP'!$B$2:$B$25,0)</f>
        <v>Energy</v>
      </c>
    </row>
    <row r="388" spans="1:9" x14ac:dyDescent="0.2">
      <c r="A388">
        <v>2005</v>
      </c>
      <c r="B388" t="s">
        <v>909</v>
      </c>
      <c r="C388" t="s">
        <v>910</v>
      </c>
      <c r="D388">
        <v>1613.8</v>
      </c>
      <c r="E388">
        <v>29442.6</v>
      </c>
      <c r="F388">
        <v>12583.6</v>
      </c>
      <c r="G388">
        <v>1010</v>
      </c>
      <c r="H388" s="14">
        <f>365*DSO[[#This Row],[Receivables - Total]]/DSO[[#This Row],[Revenue - Total]]</f>
        <v>46.809895419434817</v>
      </c>
      <c r="I388" t="str">
        <f>_xlfn.XLOOKUP(DSO[[#This Row],[GIC Industry Groups]],'DSO_GIC GROUP'!$A$2:$A$25,'DSO_GIC GROUP'!$B$2:$B$25,0)</f>
        <v>Energy</v>
      </c>
    </row>
    <row r="389" spans="1:9" x14ac:dyDescent="0.2">
      <c r="A389">
        <v>2006</v>
      </c>
      <c r="B389" t="s">
        <v>909</v>
      </c>
      <c r="C389" t="s">
        <v>910</v>
      </c>
      <c r="D389">
        <v>1212.9000000000001</v>
      </c>
      <c r="E389">
        <v>25402.400000000001</v>
      </c>
      <c r="F389">
        <v>11812.9</v>
      </c>
      <c r="G389">
        <v>1010</v>
      </c>
      <c r="H389" s="14">
        <f>365*DSO[[#This Row],[Receivables - Total]]/DSO[[#This Row],[Revenue - Total]]</f>
        <v>37.476699201720159</v>
      </c>
      <c r="I389" t="str">
        <f>_xlfn.XLOOKUP(DSO[[#This Row],[GIC Industry Groups]],'DSO_GIC GROUP'!$A$2:$A$25,'DSO_GIC GROUP'!$B$2:$B$25,0)</f>
        <v>Energy</v>
      </c>
    </row>
    <row r="390" spans="1:9" x14ac:dyDescent="0.2">
      <c r="A390">
        <v>2007</v>
      </c>
      <c r="B390" t="s">
        <v>909</v>
      </c>
      <c r="C390" t="s">
        <v>910</v>
      </c>
      <c r="D390">
        <v>1192</v>
      </c>
      <c r="E390">
        <v>25061</v>
      </c>
      <c r="F390">
        <v>10558</v>
      </c>
      <c r="G390">
        <v>1010</v>
      </c>
      <c r="H390" s="14">
        <f>365*DSO[[#This Row],[Receivables - Total]]/DSO[[#This Row],[Revenue - Total]]</f>
        <v>41.208562227694642</v>
      </c>
      <c r="I390" t="str">
        <f>_xlfn.XLOOKUP(DSO[[#This Row],[GIC Industry Groups]],'DSO_GIC GROUP'!$A$2:$A$25,'DSO_GIC GROUP'!$B$2:$B$25,0)</f>
        <v>Energy</v>
      </c>
    </row>
    <row r="391" spans="1:9" x14ac:dyDescent="0.2">
      <c r="A391">
        <v>2008</v>
      </c>
      <c r="B391" t="s">
        <v>909</v>
      </c>
      <c r="C391" t="s">
        <v>910</v>
      </c>
      <c r="D391">
        <v>941</v>
      </c>
      <c r="E391">
        <v>26006</v>
      </c>
      <c r="F391">
        <v>12352</v>
      </c>
      <c r="G391">
        <v>1010</v>
      </c>
      <c r="H391" s="14">
        <f>365*DSO[[#This Row],[Receivables - Total]]/DSO[[#This Row],[Revenue - Total]]</f>
        <v>27.806428108808291</v>
      </c>
      <c r="I391" t="str">
        <f>_xlfn.XLOOKUP(DSO[[#This Row],[GIC Industry Groups]],'DSO_GIC GROUP'!$A$2:$A$25,'DSO_GIC GROUP'!$B$2:$B$25,0)</f>
        <v>Energy</v>
      </c>
    </row>
    <row r="392" spans="1:9" x14ac:dyDescent="0.2">
      <c r="A392">
        <v>2009</v>
      </c>
      <c r="B392" t="s">
        <v>909</v>
      </c>
      <c r="C392" t="s">
        <v>910</v>
      </c>
      <c r="D392">
        <v>829</v>
      </c>
      <c r="E392">
        <v>25280</v>
      </c>
      <c r="F392">
        <v>8255</v>
      </c>
      <c r="G392">
        <v>1010</v>
      </c>
      <c r="H392" s="14">
        <f>365*DSO[[#This Row],[Receivables - Total]]/DSO[[#This Row],[Revenue - Total]]</f>
        <v>36.654754694124776</v>
      </c>
      <c r="I392" t="str">
        <f>_xlfn.XLOOKUP(DSO[[#This Row],[GIC Industry Groups]],'DSO_GIC GROUP'!$A$2:$A$25,'DSO_GIC GROUP'!$B$2:$B$25,0)</f>
        <v>Energy</v>
      </c>
    </row>
    <row r="393" spans="1:9" x14ac:dyDescent="0.2">
      <c r="A393">
        <v>2010</v>
      </c>
      <c r="B393" t="s">
        <v>909</v>
      </c>
      <c r="C393" t="s">
        <v>910</v>
      </c>
      <c r="D393">
        <v>859</v>
      </c>
      <c r="E393">
        <v>24972</v>
      </c>
      <c r="F393">
        <v>9616</v>
      </c>
      <c r="G393">
        <v>1010</v>
      </c>
      <c r="H393" s="14">
        <f>365*DSO[[#This Row],[Receivables - Total]]/DSO[[#This Row],[Revenue - Total]]</f>
        <v>32.605553244592343</v>
      </c>
      <c r="I393" t="str">
        <f>_xlfn.XLOOKUP(DSO[[#This Row],[GIC Industry Groups]],'DSO_GIC GROUP'!$A$2:$A$25,'DSO_GIC GROUP'!$B$2:$B$25,0)</f>
        <v>Energy</v>
      </c>
    </row>
    <row r="394" spans="1:9" x14ac:dyDescent="0.2">
      <c r="A394">
        <v>2011</v>
      </c>
      <c r="B394" t="s">
        <v>909</v>
      </c>
      <c r="C394" t="s">
        <v>910</v>
      </c>
      <c r="D394">
        <v>637</v>
      </c>
      <c r="E394">
        <v>16502</v>
      </c>
      <c r="F394">
        <v>7930</v>
      </c>
      <c r="G394">
        <v>1010</v>
      </c>
      <c r="H394" s="14">
        <f>365*DSO[[#This Row],[Receivables - Total]]/DSO[[#This Row],[Revenue - Total]]</f>
        <v>29.319672131147541</v>
      </c>
      <c r="I394" t="str">
        <f>_xlfn.XLOOKUP(DSO[[#This Row],[GIC Industry Groups]],'DSO_GIC GROUP'!$A$2:$A$25,'DSO_GIC GROUP'!$B$2:$B$25,0)</f>
        <v>Energy</v>
      </c>
    </row>
    <row r="395" spans="1:9" x14ac:dyDescent="0.2">
      <c r="A395">
        <v>2012</v>
      </c>
      <c r="B395" t="s">
        <v>909</v>
      </c>
      <c r="C395" t="s">
        <v>910</v>
      </c>
      <c r="D395">
        <v>688</v>
      </c>
      <c r="E395">
        <v>24327</v>
      </c>
      <c r="F395">
        <v>7486</v>
      </c>
      <c r="G395">
        <v>1010</v>
      </c>
      <c r="H395" s="14">
        <f>365*DSO[[#This Row],[Receivables - Total]]/DSO[[#This Row],[Revenue - Total]]</f>
        <v>33.545284531124764</v>
      </c>
      <c r="I395" t="str">
        <f>_xlfn.XLOOKUP(DSO[[#This Row],[GIC Industry Groups]],'DSO_GIC GROUP'!$A$2:$A$25,'DSO_GIC GROUP'!$B$2:$B$25,0)</f>
        <v>Energy</v>
      </c>
    </row>
    <row r="396" spans="1:9" x14ac:dyDescent="0.2">
      <c r="A396">
        <v>2013</v>
      </c>
      <c r="B396" t="s">
        <v>909</v>
      </c>
      <c r="C396" t="s">
        <v>910</v>
      </c>
      <c r="D396">
        <v>674</v>
      </c>
      <c r="E396">
        <v>27142</v>
      </c>
      <c r="F396">
        <v>6860</v>
      </c>
      <c r="G396">
        <v>1010</v>
      </c>
      <c r="H396" s="14">
        <f>365*DSO[[#This Row],[Receivables - Total]]/DSO[[#This Row],[Revenue - Total]]</f>
        <v>35.861516034985421</v>
      </c>
      <c r="I396" t="str">
        <f>_xlfn.XLOOKUP(DSO[[#This Row],[GIC Industry Groups]],'DSO_GIC GROUP'!$A$2:$A$25,'DSO_GIC GROUP'!$B$2:$B$25,0)</f>
        <v>Energy</v>
      </c>
    </row>
    <row r="397" spans="1:9" x14ac:dyDescent="0.2">
      <c r="A397">
        <v>2014</v>
      </c>
      <c r="B397" t="s">
        <v>909</v>
      </c>
      <c r="C397" t="s">
        <v>910</v>
      </c>
      <c r="D397">
        <v>1139</v>
      </c>
      <c r="E397">
        <v>50563</v>
      </c>
      <c r="F397">
        <v>7637</v>
      </c>
      <c r="G397">
        <v>1010</v>
      </c>
      <c r="H397" s="14">
        <f>365*DSO[[#This Row],[Receivables - Total]]/DSO[[#This Row],[Revenue - Total]]</f>
        <v>54.436951682597879</v>
      </c>
      <c r="I397" t="str">
        <f>_xlfn.XLOOKUP(DSO[[#This Row],[GIC Industry Groups]],'DSO_GIC GROUP'!$A$2:$A$25,'DSO_GIC GROUP'!$B$2:$B$25,0)</f>
        <v>Energy</v>
      </c>
    </row>
    <row r="398" spans="1:9" x14ac:dyDescent="0.2">
      <c r="A398">
        <v>2015</v>
      </c>
      <c r="B398" t="s">
        <v>909</v>
      </c>
      <c r="C398" t="s">
        <v>910</v>
      </c>
      <c r="D398">
        <v>1041</v>
      </c>
      <c r="E398">
        <v>49020</v>
      </c>
      <c r="F398">
        <v>7360</v>
      </c>
      <c r="G398">
        <v>1010</v>
      </c>
      <c r="H398" s="14">
        <f>365*DSO[[#This Row],[Receivables - Total]]/DSO[[#This Row],[Revenue - Total]]</f>
        <v>51.625679347826086</v>
      </c>
      <c r="I398" t="str">
        <f>_xlfn.XLOOKUP(DSO[[#This Row],[GIC Industry Groups]],'DSO_GIC GROUP'!$A$2:$A$25,'DSO_GIC GROUP'!$B$2:$B$25,0)</f>
        <v>Energy</v>
      </c>
    </row>
    <row r="399" spans="1:9" x14ac:dyDescent="0.2">
      <c r="A399">
        <v>2016</v>
      </c>
      <c r="B399" t="s">
        <v>909</v>
      </c>
      <c r="C399" t="s">
        <v>910</v>
      </c>
      <c r="D399">
        <v>938</v>
      </c>
      <c r="E399">
        <v>46835</v>
      </c>
      <c r="F399">
        <v>7499</v>
      </c>
      <c r="G399">
        <v>1010</v>
      </c>
      <c r="H399" s="14">
        <f>365*DSO[[#This Row],[Receivables - Total]]/DSO[[#This Row],[Revenue - Total]]</f>
        <v>45.655420722763033</v>
      </c>
      <c r="I399" t="str">
        <f>_xlfn.XLOOKUP(DSO[[#This Row],[GIC Industry Groups]],'DSO_GIC GROUP'!$A$2:$A$25,'DSO_GIC GROUP'!$B$2:$B$25,0)</f>
        <v>Energy</v>
      </c>
    </row>
    <row r="400" spans="1:9" x14ac:dyDescent="0.2">
      <c r="A400">
        <v>2017</v>
      </c>
      <c r="B400" t="s">
        <v>909</v>
      </c>
      <c r="C400" t="s">
        <v>910</v>
      </c>
      <c r="D400">
        <v>976</v>
      </c>
      <c r="E400">
        <v>46352</v>
      </c>
      <c r="F400">
        <v>8031</v>
      </c>
      <c r="G400">
        <v>1010</v>
      </c>
      <c r="H400" s="14">
        <f>365*DSO[[#This Row],[Receivables - Total]]/DSO[[#This Row],[Revenue - Total]]</f>
        <v>44.358112314780229</v>
      </c>
      <c r="I400" t="str">
        <f>_xlfn.XLOOKUP(DSO[[#This Row],[GIC Industry Groups]],'DSO_GIC GROUP'!$A$2:$A$25,'DSO_GIC GROUP'!$B$2:$B$25,0)</f>
        <v>Energy</v>
      </c>
    </row>
    <row r="401" spans="1:9" x14ac:dyDescent="0.2">
      <c r="A401">
        <v>2018</v>
      </c>
      <c r="B401" t="s">
        <v>909</v>
      </c>
      <c r="C401" t="s">
        <v>910</v>
      </c>
      <c r="D401">
        <v>996</v>
      </c>
      <c r="E401">
        <v>45302</v>
      </c>
      <c r="F401">
        <v>8686</v>
      </c>
      <c r="G401">
        <v>1010</v>
      </c>
      <c r="H401" s="14">
        <f>365*DSO[[#This Row],[Receivables - Total]]/DSO[[#This Row],[Revenue - Total]]</f>
        <v>41.853557448768136</v>
      </c>
      <c r="I401" t="str">
        <f>_xlfn.XLOOKUP(DSO[[#This Row],[GIC Industry Groups]],'DSO_GIC GROUP'!$A$2:$A$25,'DSO_GIC GROUP'!$B$2:$B$25,0)</f>
        <v>Energy</v>
      </c>
    </row>
    <row r="402" spans="1:9" x14ac:dyDescent="0.2">
      <c r="A402">
        <v>2019</v>
      </c>
      <c r="B402" t="s">
        <v>909</v>
      </c>
      <c r="C402" t="s">
        <v>910</v>
      </c>
      <c r="D402">
        <v>1004</v>
      </c>
      <c r="E402">
        <v>46040</v>
      </c>
      <c r="F402">
        <v>8201</v>
      </c>
      <c r="G402">
        <v>1010</v>
      </c>
      <c r="H402" s="14">
        <f>365*DSO[[#This Row],[Receivables - Total]]/DSO[[#This Row],[Revenue - Total]]</f>
        <v>44.684794537251555</v>
      </c>
      <c r="I402" t="str">
        <f>_xlfn.XLOOKUP(DSO[[#This Row],[GIC Industry Groups]],'DSO_GIC GROUP'!$A$2:$A$25,'DSO_GIC GROUP'!$B$2:$B$25,0)</f>
        <v>Energy</v>
      </c>
    </row>
    <row r="403" spans="1:9" x14ac:dyDescent="0.2">
      <c r="A403">
        <v>2004</v>
      </c>
      <c r="B403" t="s">
        <v>921</v>
      </c>
      <c r="C403" t="s">
        <v>922</v>
      </c>
      <c r="D403">
        <v>103.989</v>
      </c>
      <c r="E403">
        <v>1105.4459999999999</v>
      </c>
      <c r="F403">
        <v>674.92899999999997</v>
      </c>
      <c r="G403">
        <v>1010</v>
      </c>
      <c r="H403" s="14">
        <f>365*DSO[[#This Row],[Receivables - Total]]/DSO[[#This Row],[Revenue - Total]]</f>
        <v>56.237004188588728</v>
      </c>
      <c r="I403" t="str">
        <f>_xlfn.XLOOKUP(DSO[[#This Row],[GIC Industry Groups]],'DSO_GIC GROUP'!$A$2:$A$25,'DSO_GIC GROUP'!$B$2:$B$25,0)</f>
        <v>Energy</v>
      </c>
    </row>
    <row r="404" spans="1:9" x14ac:dyDescent="0.2">
      <c r="A404">
        <v>2005</v>
      </c>
      <c r="B404" t="s">
        <v>921</v>
      </c>
      <c r="C404" t="s">
        <v>922</v>
      </c>
      <c r="D404">
        <v>289.18400000000003</v>
      </c>
      <c r="E404">
        <v>4180.335</v>
      </c>
      <c r="F404">
        <v>1332.3710000000001</v>
      </c>
      <c r="G404">
        <v>1010</v>
      </c>
      <c r="H404" s="14">
        <f>365*DSO[[#This Row],[Receivables - Total]]/DSO[[#This Row],[Revenue - Total]]</f>
        <v>79.221297971811154</v>
      </c>
      <c r="I404" t="str">
        <f>_xlfn.XLOOKUP(DSO[[#This Row],[GIC Industry Groups]],'DSO_GIC GROUP'!$A$2:$A$25,'DSO_GIC GROUP'!$B$2:$B$25,0)</f>
        <v>Energy</v>
      </c>
    </row>
    <row r="405" spans="1:9" x14ac:dyDescent="0.2">
      <c r="A405">
        <v>2006</v>
      </c>
      <c r="B405" t="s">
        <v>921</v>
      </c>
      <c r="C405" t="s">
        <v>922</v>
      </c>
      <c r="D405">
        <v>306.45800000000003</v>
      </c>
      <c r="E405">
        <v>4829.75</v>
      </c>
      <c r="F405">
        <v>1411.846</v>
      </c>
      <c r="G405">
        <v>1010</v>
      </c>
      <c r="H405" s="14">
        <f>365*DSO[[#This Row],[Receivables - Total]]/DSO[[#This Row],[Revenue - Total]]</f>
        <v>79.227599894039443</v>
      </c>
      <c r="I405" t="str">
        <f>_xlfn.XLOOKUP(DSO[[#This Row],[GIC Industry Groups]],'DSO_GIC GROUP'!$A$2:$A$25,'DSO_GIC GROUP'!$B$2:$B$25,0)</f>
        <v>Energy</v>
      </c>
    </row>
    <row r="406" spans="1:9" x14ac:dyDescent="0.2">
      <c r="A406">
        <v>2007</v>
      </c>
      <c r="B406" t="s">
        <v>921</v>
      </c>
      <c r="C406" t="s">
        <v>922</v>
      </c>
      <c r="D406">
        <v>315.327</v>
      </c>
      <c r="E406">
        <v>5362.7939999999999</v>
      </c>
      <c r="F406">
        <v>1538.8440000000001</v>
      </c>
      <c r="G406">
        <v>1010</v>
      </c>
      <c r="H406" s="14">
        <f>365*DSO[[#This Row],[Receivables - Total]]/DSO[[#This Row],[Revenue - Total]]</f>
        <v>74.792737275513304</v>
      </c>
      <c r="I406" t="str">
        <f>_xlfn.XLOOKUP(DSO[[#This Row],[GIC Industry Groups]],'DSO_GIC GROUP'!$A$2:$A$25,'DSO_GIC GROUP'!$B$2:$B$25,0)</f>
        <v>Energy</v>
      </c>
    </row>
    <row r="407" spans="1:9" x14ac:dyDescent="0.2">
      <c r="A407">
        <v>2008</v>
      </c>
      <c r="B407" t="s">
        <v>921</v>
      </c>
      <c r="C407" t="s">
        <v>922</v>
      </c>
      <c r="D407">
        <v>259.08199999999999</v>
      </c>
      <c r="E407">
        <v>4164.933</v>
      </c>
      <c r="F407">
        <v>2112.0149999999999</v>
      </c>
      <c r="G407">
        <v>1010</v>
      </c>
      <c r="H407" s="14">
        <f>365*DSO[[#This Row],[Receivables - Total]]/DSO[[#This Row],[Revenue - Total]]</f>
        <v>44.774743550590316</v>
      </c>
      <c r="I407" t="str">
        <f>_xlfn.XLOOKUP(DSO[[#This Row],[GIC Industry Groups]],'DSO_GIC GROUP'!$A$2:$A$25,'DSO_GIC GROUP'!$B$2:$B$25,0)</f>
        <v>Energy</v>
      </c>
    </row>
    <row r="408" spans="1:9" x14ac:dyDescent="0.2">
      <c r="A408">
        <v>2009</v>
      </c>
      <c r="B408" t="s">
        <v>921</v>
      </c>
      <c r="C408" t="s">
        <v>922</v>
      </c>
      <c r="D408">
        <v>227.89599999999999</v>
      </c>
      <c r="E408">
        <v>3444.5369999999998</v>
      </c>
      <c r="F408">
        <v>1078.5129999999999</v>
      </c>
      <c r="G408">
        <v>1010</v>
      </c>
      <c r="H408" s="14">
        <f>365*DSO[[#This Row],[Receivables - Total]]/DSO[[#This Row],[Revenue - Total]]</f>
        <v>77.126599308492345</v>
      </c>
      <c r="I408" t="str">
        <f>_xlfn.XLOOKUP(DSO[[#This Row],[GIC Industry Groups]],'DSO_GIC GROUP'!$A$2:$A$25,'DSO_GIC GROUP'!$B$2:$B$25,0)</f>
        <v>Energy</v>
      </c>
    </row>
    <row r="409" spans="1:9" x14ac:dyDescent="0.2">
      <c r="A409">
        <v>2010</v>
      </c>
      <c r="B409" t="s">
        <v>921</v>
      </c>
      <c r="C409" t="s">
        <v>922</v>
      </c>
      <c r="D409">
        <v>310.96800000000002</v>
      </c>
      <c r="E409">
        <v>4358.2470000000003</v>
      </c>
      <c r="F409">
        <v>1713.396</v>
      </c>
      <c r="G409">
        <v>1010</v>
      </c>
      <c r="H409" s="14">
        <f>365*DSO[[#This Row],[Receivables - Total]]/DSO[[#This Row],[Revenue - Total]]</f>
        <v>66.244650973855443</v>
      </c>
      <c r="I409" t="str">
        <f>_xlfn.XLOOKUP(DSO[[#This Row],[GIC Industry Groups]],'DSO_GIC GROUP'!$A$2:$A$25,'DSO_GIC GROUP'!$B$2:$B$25,0)</f>
        <v>Energy</v>
      </c>
    </row>
    <row r="410" spans="1:9" x14ac:dyDescent="0.2">
      <c r="A410">
        <v>2011</v>
      </c>
      <c r="B410" t="s">
        <v>921</v>
      </c>
      <c r="C410" t="s">
        <v>922</v>
      </c>
      <c r="D410">
        <v>359.40899999999999</v>
      </c>
      <c r="E410">
        <v>5428.5770000000002</v>
      </c>
      <c r="F410">
        <v>1877.614</v>
      </c>
      <c r="G410">
        <v>1010</v>
      </c>
      <c r="H410" s="14">
        <f>365*DSO[[#This Row],[Receivables - Total]]/DSO[[#This Row],[Revenue - Total]]</f>
        <v>69.867547323358266</v>
      </c>
      <c r="I410" t="str">
        <f>_xlfn.XLOOKUP(DSO[[#This Row],[GIC Industry Groups]],'DSO_GIC GROUP'!$A$2:$A$25,'DSO_GIC GROUP'!$B$2:$B$25,0)</f>
        <v>Energy</v>
      </c>
    </row>
    <row r="411" spans="1:9" x14ac:dyDescent="0.2">
      <c r="A411">
        <v>2012</v>
      </c>
      <c r="B411" t="s">
        <v>921</v>
      </c>
      <c r="C411" t="s">
        <v>922</v>
      </c>
      <c r="D411">
        <v>302.97399999999999</v>
      </c>
      <c r="E411">
        <v>6305.152</v>
      </c>
      <c r="F411">
        <v>1710.751</v>
      </c>
      <c r="G411">
        <v>1010</v>
      </c>
      <c r="H411" s="14">
        <f>365*DSO[[#This Row],[Receivables - Total]]/DSO[[#This Row],[Revenue - Total]]</f>
        <v>64.641499551951156</v>
      </c>
      <c r="I411" t="str">
        <f>_xlfn.XLOOKUP(DSO[[#This Row],[GIC Industry Groups]],'DSO_GIC GROUP'!$A$2:$A$25,'DSO_GIC GROUP'!$B$2:$B$25,0)</f>
        <v>Energy</v>
      </c>
    </row>
    <row r="412" spans="1:9" x14ac:dyDescent="0.2">
      <c r="A412">
        <v>2013</v>
      </c>
      <c r="B412" t="s">
        <v>921</v>
      </c>
      <c r="C412" t="s">
        <v>922</v>
      </c>
      <c r="D412">
        <v>367.75400000000002</v>
      </c>
      <c r="E412">
        <v>7253.1350000000002</v>
      </c>
      <c r="F412">
        <v>2185.8229999999999</v>
      </c>
      <c r="G412">
        <v>1010</v>
      </c>
      <c r="H412" s="14">
        <f>365*DSO[[#This Row],[Receivables - Total]]/DSO[[#This Row],[Revenue - Total]]</f>
        <v>61.409459960847713</v>
      </c>
      <c r="I412" t="str">
        <f>_xlfn.XLOOKUP(DSO[[#This Row],[GIC Industry Groups]],'DSO_GIC GROUP'!$A$2:$A$25,'DSO_GIC GROUP'!$B$2:$B$25,0)</f>
        <v>Energy</v>
      </c>
    </row>
    <row r="413" spans="1:9" x14ac:dyDescent="0.2">
      <c r="A413">
        <v>2014</v>
      </c>
      <c r="B413" t="s">
        <v>921</v>
      </c>
      <c r="C413" t="s">
        <v>922</v>
      </c>
      <c r="D413">
        <v>412.108</v>
      </c>
      <c r="E413">
        <v>8725.2929999999997</v>
      </c>
      <c r="F413">
        <v>2681.0120000000002</v>
      </c>
      <c r="G413">
        <v>1010</v>
      </c>
      <c r="H413" s="14">
        <f>365*DSO[[#This Row],[Receivables - Total]]/DSO[[#This Row],[Revenue - Total]]</f>
        <v>56.105463160925801</v>
      </c>
      <c r="I413" t="str">
        <f>_xlfn.XLOOKUP(DSO[[#This Row],[GIC Industry Groups]],'DSO_GIC GROUP'!$A$2:$A$25,'DSO_GIC GROUP'!$B$2:$B$25,0)</f>
        <v>Energy</v>
      </c>
    </row>
    <row r="414" spans="1:9" x14ac:dyDescent="0.2">
      <c r="A414">
        <v>2015</v>
      </c>
      <c r="B414" t="s">
        <v>921</v>
      </c>
      <c r="C414" t="s">
        <v>922</v>
      </c>
      <c r="D414">
        <v>225.398</v>
      </c>
      <c r="E414">
        <v>5243.2860000000001</v>
      </c>
      <c r="F414">
        <v>1597.2919999999999</v>
      </c>
      <c r="G414">
        <v>1010</v>
      </c>
      <c r="H414" s="14">
        <f>365*DSO[[#This Row],[Receivables - Total]]/DSO[[#This Row],[Revenue - Total]]</f>
        <v>51.506092812084461</v>
      </c>
      <c r="I414" t="str">
        <f>_xlfn.XLOOKUP(DSO[[#This Row],[GIC Industry Groups]],'DSO_GIC GROUP'!$A$2:$A$25,'DSO_GIC GROUP'!$B$2:$B$25,0)</f>
        <v>Energy</v>
      </c>
    </row>
    <row r="415" spans="1:9" x14ac:dyDescent="0.2">
      <c r="A415">
        <v>2016</v>
      </c>
      <c r="B415" t="s">
        <v>921</v>
      </c>
      <c r="C415" t="s">
        <v>922</v>
      </c>
      <c r="D415">
        <v>274.59699999999998</v>
      </c>
      <c r="E415">
        <v>4237.7240000000002</v>
      </c>
      <c r="F415">
        <v>1380</v>
      </c>
      <c r="G415">
        <v>1010</v>
      </c>
      <c r="H415" s="14">
        <f>365*DSO[[#This Row],[Receivables - Total]]/DSO[[#This Row],[Revenue - Total]]</f>
        <v>72.628916666666669</v>
      </c>
      <c r="I415" t="str">
        <f>_xlfn.XLOOKUP(DSO[[#This Row],[GIC Industry Groups]],'DSO_GIC GROUP'!$A$2:$A$25,'DSO_GIC GROUP'!$B$2:$B$25,0)</f>
        <v>Energy</v>
      </c>
    </row>
    <row r="416" spans="1:9" x14ac:dyDescent="0.2">
      <c r="A416">
        <v>2017</v>
      </c>
      <c r="B416" t="s">
        <v>921</v>
      </c>
      <c r="C416" t="s">
        <v>922</v>
      </c>
      <c r="D416">
        <v>460.17399999999998</v>
      </c>
      <c r="E416">
        <v>5042.6390000000001</v>
      </c>
      <c r="F416">
        <v>1918.249</v>
      </c>
      <c r="G416">
        <v>1010</v>
      </c>
      <c r="H416" s="14">
        <f>365*DSO[[#This Row],[Receivables - Total]]/DSO[[#This Row],[Revenue - Total]]</f>
        <v>87.560848461278994</v>
      </c>
      <c r="I416" t="str">
        <f>_xlfn.XLOOKUP(DSO[[#This Row],[GIC Industry Groups]],'DSO_GIC GROUP'!$A$2:$A$25,'DSO_GIC GROUP'!$B$2:$B$25,0)</f>
        <v>Energy</v>
      </c>
    </row>
    <row r="417" spans="1:9" x14ac:dyDescent="0.2">
      <c r="A417">
        <v>2018</v>
      </c>
      <c r="B417" t="s">
        <v>921</v>
      </c>
      <c r="C417" t="s">
        <v>922</v>
      </c>
      <c r="D417">
        <v>454.2</v>
      </c>
      <c r="E417">
        <v>6062.0839999999998</v>
      </c>
      <c r="F417">
        <v>2339.0169999999998</v>
      </c>
      <c r="G417">
        <v>1010</v>
      </c>
      <c r="H417" s="14">
        <f>365*DSO[[#This Row],[Receivables - Total]]/DSO[[#This Row],[Revenue - Total]]</f>
        <v>70.877210383678275</v>
      </c>
      <c r="I417" t="str">
        <f>_xlfn.XLOOKUP(DSO[[#This Row],[GIC Industry Groups]],'DSO_GIC GROUP'!$A$2:$A$25,'DSO_GIC GROUP'!$B$2:$B$25,0)</f>
        <v>Energy</v>
      </c>
    </row>
    <row r="418" spans="1:9" x14ac:dyDescent="0.2">
      <c r="A418">
        <v>2019</v>
      </c>
      <c r="B418" t="s">
        <v>921</v>
      </c>
      <c r="C418" t="s">
        <v>922</v>
      </c>
      <c r="D418">
        <v>448.584</v>
      </c>
      <c r="E418">
        <v>7140.0290000000005</v>
      </c>
      <c r="F418">
        <v>2362.9690000000001</v>
      </c>
      <c r="G418">
        <v>1010</v>
      </c>
      <c r="H418" s="14">
        <f>365*DSO[[#This Row],[Receivables - Total]]/DSO[[#This Row],[Revenue - Total]]</f>
        <v>69.291285666464518</v>
      </c>
      <c r="I418" t="str">
        <f>_xlfn.XLOOKUP(DSO[[#This Row],[GIC Industry Groups]],'DSO_GIC GROUP'!$A$2:$A$25,'DSO_GIC GROUP'!$B$2:$B$25,0)</f>
        <v>Energy</v>
      </c>
    </row>
    <row r="419" spans="1:9" x14ac:dyDescent="0.2">
      <c r="A419">
        <v>2004</v>
      </c>
      <c r="B419" t="s">
        <v>927</v>
      </c>
      <c r="C419" t="s">
        <v>928</v>
      </c>
      <c r="D419">
        <v>25359</v>
      </c>
      <c r="E419">
        <v>195256</v>
      </c>
      <c r="F419">
        <v>263989</v>
      </c>
      <c r="G419">
        <v>1010</v>
      </c>
      <c r="H419" s="14">
        <f>365*DSO[[#This Row],[Receivables - Total]]/DSO[[#This Row],[Revenue - Total]]</f>
        <v>35.062199561345359</v>
      </c>
      <c r="I419" t="str">
        <f>_xlfn.XLOOKUP(DSO[[#This Row],[GIC Industry Groups]],'DSO_GIC GROUP'!$A$2:$A$25,'DSO_GIC GROUP'!$B$2:$B$25,0)</f>
        <v>Energy</v>
      </c>
    </row>
    <row r="420" spans="1:9" x14ac:dyDescent="0.2">
      <c r="A420">
        <v>2005</v>
      </c>
      <c r="B420" t="s">
        <v>927</v>
      </c>
      <c r="C420" t="s">
        <v>928</v>
      </c>
      <c r="D420">
        <v>27484</v>
      </c>
      <c r="E420">
        <v>208335</v>
      </c>
      <c r="F420">
        <v>328213</v>
      </c>
      <c r="G420">
        <v>1010</v>
      </c>
      <c r="H420" s="14">
        <f>365*DSO[[#This Row],[Receivables - Total]]/DSO[[#This Row],[Revenue - Total]]</f>
        <v>30.564480992526196</v>
      </c>
      <c r="I420" t="str">
        <f>_xlfn.XLOOKUP(DSO[[#This Row],[GIC Industry Groups]],'DSO_GIC GROUP'!$A$2:$A$25,'DSO_GIC GROUP'!$B$2:$B$25,0)</f>
        <v>Energy</v>
      </c>
    </row>
    <row r="421" spans="1:9" x14ac:dyDescent="0.2">
      <c r="A421">
        <v>2006</v>
      </c>
      <c r="B421" t="s">
        <v>927</v>
      </c>
      <c r="C421" t="s">
        <v>928</v>
      </c>
      <c r="D421">
        <v>28942</v>
      </c>
      <c r="E421">
        <v>219015</v>
      </c>
      <c r="F421">
        <v>335086</v>
      </c>
      <c r="G421">
        <v>1010</v>
      </c>
      <c r="H421" s="14">
        <f>365*DSO[[#This Row],[Receivables - Total]]/DSO[[#This Row],[Revenue - Total]]</f>
        <v>31.525727723629156</v>
      </c>
      <c r="I421" t="str">
        <f>_xlfn.XLOOKUP(DSO[[#This Row],[GIC Industry Groups]],'DSO_GIC GROUP'!$A$2:$A$25,'DSO_GIC GROUP'!$B$2:$B$25,0)</f>
        <v>Energy</v>
      </c>
    </row>
    <row r="422" spans="1:9" x14ac:dyDescent="0.2">
      <c r="A422">
        <v>2007</v>
      </c>
      <c r="B422" t="s">
        <v>927</v>
      </c>
      <c r="C422" t="s">
        <v>928</v>
      </c>
      <c r="D422">
        <v>36450</v>
      </c>
      <c r="E422">
        <v>242082</v>
      </c>
      <c r="F422">
        <v>358600</v>
      </c>
      <c r="G422">
        <v>1010</v>
      </c>
      <c r="H422" s="14">
        <f>365*DSO[[#This Row],[Receivables - Total]]/DSO[[#This Row],[Revenue - Total]]</f>
        <v>37.100529838259902</v>
      </c>
      <c r="I422" t="str">
        <f>_xlfn.XLOOKUP(DSO[[#This Row],[GIC Industry Groups]],'DSO_GIC GROUP'!$A$2:$A$25,'DSO_GIC GROUP'!$B$2:$B$25,0)</f>
        <v>Energy</v>
      </c>
    </row>
    <row r="423" spans="1:9" x14ac:dyDescent="0.2">
      <c r="A423">
        <v>2008</v>
      </c>
      <c r="B423" t="s">
        <v>927</v>
      </c>
      <c r="C423" t="s">
        <v>928</v>
      </c>
      <c r="D423">
        <v>24702</v>
      </c>
      <c r="E423">
        <v>228052</v>
      </c>
      <c r="F423">
        <v>425071</v>
      </c>
      <c r="G423">
        <v>1010</v>
      </c>
      <c r="H423" s="14">
        <f>365*DSO[[#This Row],[Receivables - Total]]/DSO[[#This Row],[Revenue - Total]]</f>
        <v>21.211115319558381</v>
      </c>
      <c r="I423" t="str">
        <f>_xlfn.XLOOKUP(DSO[[#This Row],[GIC Industry Groups]],'DSO_GIC GROUP'!$A$2:$A$25,'DSO_GIC GROUP'!$B$2:$B$25,0)</f>
        <v>Energy</v>
      </c>
    </row>
    <row r="424" spans="1:9" x14ac:dyDescent="0.2">
      <c r="A424">
        <v>2009</v>
      </c>
      <c r="B424" t="s">
        <v>927</v>
      </c>
      <c r="C424" t="s">
        <v>928</v>
      </c>
      <c r="D424">
        <v>27645</v>
      </c>
      <c r="E424">
        <v>233323</v>
      </c>
      <c r="F424">
        <v>275564</v>
      </c>
      <c r="G424">
        <v>1010</v>
      </c>
      <c r="H424" s="14">
        <f>365*DSO[[#This Row],[Receivables - Total]]/DSO[[#This Row],[Revenue - Total]]</f>
        <v>36.617355677809876</v>
      </c>
      <c r="I424" t="str">
        <f>_xlfn.XLOOKUP(DSO[[#This Row],[GIC Industry Groups]],'DSO_GIC GROUP'!$A$2:$A$25,'DSO_GIC GROUP'!$B$2:$B$25,0)</f>
        <v>Energy</v>
      </c>
    </row>
    <row r="425" spans="1:9" x14ac:dyDescent="0.2">
      <c r="A425">
        <v>2010</v>
      </c>
      <c r="B425" t="s">
        <v>927</v>
      </c>
      <c r="C425" t="s">
        <v>928</v>
      </c>
      <c r="D425">
        <v>32284</v>
      </c>
      <c r="E425">
        <v>302510</v>
      </c>
      <c r="F425">
        <v>341578</v>
      </c>
      <c r="G425">
        <v>1010</v>
      </c>
      <c r="H425" s="14">
        <f>365*DSO[[#This Row],[Receivables - Total]]/DSO[[#This Row],[Revenue - Total]]</f>
        <v>34.497713552980578</v>
      </c>
      <c r="I425" t="str">
        <f>_xlfn.XLOOKUP(DSO[[#This Row],[GIC Industry Groups]],'DSO_GIC GROUP'!$A$2:$A$25,'DSO_GIC GROUP'!$B$2:$B$25,0)</f>
        <v>Energy</v>
      </c>
    </row>
    <row r="426" spans="1:9" x14ac:dyDescent="0.2">
      <c r="A426">
        <v>2011</v>
      </c>
      <c r="B426" t="s">
        <v>927</v>
      </c>
      <c r="C426" t="s">
        <v>928</v>
      </c>
      <c r="D426">
        <v>38642</v>
      </c>
      <c r="E426">
        <v>331052</v>
      </c>
      <c r="F426">
        <v>433526</v>
      </c>
      <c r="G426">
        <v>1010</v>
      </c>
      <c r="H426" s="14">
        <f>365*DSO[[#This Row],[Receivables - Total]]/DSO[[#This Row],[Revenue - Total]]</f>
        <v>32.533988734239699</v>
      </c>
      <c r="I426" t="str">
        <f>_xlfn.XLOOKUP(DSO[[#This Row],[GIC Industry Groups]],'DSO_GIC GROUP'!$A$2:$A$25,'DSO_GIC GROUP'!$B$2:$B$25,0)</f>
        <v>Energy</v>
      </c>
    </row>
    <row r="427" spans="1:9" x14ac:dyDescent="0.2">
      <c r="A427">
        <v>2012</v>
      </c>
      <c r="B427" t="s">
        <v>927</v>
      </c>
      <c r="C427" t="s">
        <v>928</v>
      </c>
      <c r="D427">
        <v>34987</v>
      </c>
      <c r="E427">
        <v>333795</v>
      </c>
      <c r="F427">
        <v>420714</v>
      </c>
      <c r="G427">
        <v>1010</v>
      </c>
      <c r="H427" s="14">
        <f>365*DSO[[#This Row],[Receivables - Total]]/DSO[[#This Row],[Revenue - Total]]</f>
        <v>30.353767642626583</v>
      </c>
      <c r="I427" t="str">
        <f>_xlfn.XLOOKUP(DSO[[#This Row],[GIC Industry Groups]],'DSO_GIC GROUP'!$A$2:$A$25,'DSO_GIC GROUP'!$B$2:$B$25,0)</f>
        <v>Energy</v>
      </c>
    </row>
    <row r="428" spans="1:9" x14ac:dyDescent="0.2">
      <c r="A428">
        <v>2013</v>
      </c>
      <c r="B428" t="s">
        <v>927</v>
      </c>
      <c r="C428" t="s">
        <v>928</v>
      </c>
      <c r="D428">
        <v>33152</v>
      </c>
      <c r="E428">
        <v>346808</v>
      </c>
      <c r="F428">
        <v>390247</v>
      </c>
      <c r="G428">
        <v>1010</v>
      </c>
      <c r="H428" s="14">
        <f>365*DSO[[#This Row],[Receivables - Total]]/DSO[[#This Row],[Revenue - Total]]</f>
        <v>31.007233880081078</v>
      </c>
      <c r="I428" t="str">
        <f>_xlfn.XLOOKUP(DSO[[#This Row],[GIC Industry Groups]],'DSO_GIC GROUP'!$A$2:$A$25,'DSO_GIC GROUP'!$B$2:$B$25,0)</f>
        <v>Energy</v>
      </c>
    </row>
    <row r="429" spans="1:9" x14ac:dyDescent="0.2">
      <c r="A429">
        <v>2014</v>
      </c>
      <c r="B429" t="s">
        <v>927</v>
      </c>
      <c r="C429" t="s">
        <v>928</v>
      </c>
      <c r="D429">
        <v>28009</v>
      </c>
      <c r="E429">
        <v>349493</v>
      </c>
      <c r="F429">
        <v>364763</v>
      </c>
      <c r="G429">
        <v>1010</v>
      </c>
      <c r="H429" s="14">
        <f>365*DSO[[#This Row],[Receivables - Total]]/DSO[[#This Row],[Revenue - Total]]</f>
        <v>28.027198482302207</v>
      </c>
      <c r="I429" t="str">
        <f>_xlfn.XLOOKUP(DSO[[#This Row],[GIC Industry Groups]],'DSO_GIC GROUP'!$A$2:$A$25,'DSO_GIC GROUP'!$B$2:$B$25,0)</f>
        <v>Energy</v>
      </c>
    </row>
    <row r="430" spans="1:9" x14ac:dyDescent="0.2">
      <c r="A430">
        <v>2015</v>
      </c>
      <c r="B430" t="s">
        <v>927</v>
      </c>
      <c r="C430" t="s">
        <v>928</v>
      </c>
      <c r="D430">
        <v>19875</v>
      </c>
      <c r="E430">
        <v>336758</v>
      </c>
      <c r="F430">
        <v>236810</v>
      </c>
      <c r="G430">
        <v>1010</v>
      </c>
      <c r="H430" s="14">
        <f>365*DSO[[#This Row],[Receivables - Total]]/DSO[[#This Row],[Revenue - Total]]</f>
        <v>30.633735906422871</v>
      </c>
      <c r="I430" t="str">
        <f>_xlfn.XLOOKUP(DSO[[#This Row],[GIC Industry Groups]],'DSO_GIC GROUP'!$A$2:$A$25,'DSO_GIC GROUP'!$B$2:$B$25,0)</f>
        <v>Energy</v>
      </c>
    </row>
    <row r="431" spans="1:9" x14ac:dyDescent="0.2">
      <c r="A431">
        <v>2016</v>
      </c>
      <c r="B431" t="s">
        <v>927</v>
      </c>
      <c r="C431" t="s">
        <v>928</v>
      </c>
      <c r="D431">
        <v>21394</v>
      </c>
      <c r="E431">
        <v>330314</v>
      </c>
      <c r="F431">
        <v>197518</v>
      </c>
      <c r="G431">
        <v>1010</v>
      </c>
      <c r="H431" s="14">
        <f>365*DSO[[#This Row],[Receivables - Total]]/DSO[[#This Row],[Revenue - Total]]</f>
        <v>39.534675320730265</v>
      </c>
      <c r="I431" t="str">
        <f>_xlfn.XLOOKUP(DSO[[#This Row],[GIC Industry Groups]],'DSO_GIC GROUP'!$A$2:$A$25,'DSO_GIC GROUP'!$B$2:$B$25,0)</f>
        <v>Energy</v>
      </c>
    </row>
    <row r="432" spans="1:9" x14ac:dyDescent="0.2">
      <c r="A432">
        <v>2017</v>
      </c>
      <c r="B432" t="s">
        <v>927</v>
      </c>
      <c r="C432" t="s">
        <v>928</v>
      </c>
      <c r="D432">
        <v>25597</v>
      </c>
      <c r="E432">
        <v>348691</v>
      </c>
      <c r="F432">
        <v>237162</v>
      </c>
      <c r="G432">
        <v>1010</v>
      </c>
      <c r="H432" s="14">
        <f>365*DSO[[#This Row],[Receivables - Total]]/DSO[[#This Row],[Revenue - Total]]</f>
        <v>39.394612121672104</v>
      </c>
      <c r="I432" t="str">
        <f>_xlfn.XLOOKUP(DSO[[#This Row],[GIC Industry Groups]],'DSO_GIC GROUP'!$A$2:$A$25,'DSO_GIC GROUP'!$B$2:$B$25,0)</f>
        <v>Energy</v>
      </c>
    </row>
    <row r="433" spans="1:9" x14ac:dyDescent="0.2">
      <c r="A433">
        <v>2018</v>
      </c>
      <c r="B433" t="s">
        <v>927</v>
      </c>
      <c r="C433" t="s">
        <v>928</v>
      </c>
      <c r="D433">
        <v>24701</v>
      </c>
      <c r="E433">
        <v>346196</v>
      </c>
      <c r="F433">
        <v>279332</v>
      </c>
      <c r="G433">
        <v>1010</v>
      </c>
      <c r="H433" s="14">
        <f>365*DSO[[#This Row],[Receivables - Total]]/DSO[[#This Row],[Revenue - Total]]</f>
        <v>32.276520412985263</v>
      </c>
      <c r="I433" t="str">
        <f>_xlfn.XLOOKUP(DSO[[#This Row],[GIC Industry Groups]],'DSO_GIC GROUP'!$A$2:$A$25,'DSO_GIC GROUP'!$B$2:$B$25,0)</f>
        <v>Energy</v>
      </c>
    </row>
    <row r="434" spans="1:9" x14ac:dyDescent="0.2">
      <c r="A434">
        <v>2019</v>
      </c>
      <c r="B434" t="s">
        <v>927</v>
      </c>
      <c r="C434" t="s">
        <v>928</v>
      </c>
      <c r="D434">
        <v>26966</v>
      </c>
      <c r="E434">
        <v>362597</v>
      </c>
      <c r="F434">
        <v>255583</v>
      </c>
      <c r="G434">
        <v>1010</v>
      </c>
      <c r="H434" s="14">
        <f>365*DSO[[#This Row],[Receivables - Total]]/DSO[[#This Row],[Revenue - Total]]</f>
        <v>38.510346932307705</v>
      </c>
      <c r="I434" t="str">
        <f>_xlfn.XLOOKUP(DSO[[#This Row],[GIC Industry Groups]],'DSO_GIC GROUP'!$A$2:$A$25,'DSO_GIC GROUP'!$B$2:$B$25,0)</f>
        <v>Energy</v>
      </c>
    </row>
    <row r="435" spans="1:9" x14ac:dyDescent="0.2">
      <c r="A435">
        <v>2004</v>
      </c>
      <c r="B435" t="s">
        <v>65</v>
      </c>
      <c r="C435" t="s">
        <v>66</v>
      </c>
      <c r="D435">
        <v>341.55099999999999</v>
      </c>
      <c r="E435">
        <v>2442.7449999999999</v>
      </c>
      <c r="F435">
        <v>1513.7370000000001</v>
      </c>
      <c r="G435">
        <v>1510</v>
      </c>
      <c r="H435" s="14">
        <f>365*DSO[[#This Row],[Receivables - Total]]/DSO[[#This Row],[Revenue - Total]]</f>
        <v>82.356522302090781</v>
      </c>
      <c r="I435" t="str">
        <f>_xlfn.XLOOKUP(DSO[[#This Row],[GIC Industry Groups]],'DSO_GIC GROUP'!$A$2:$A$25,'DSO_GIC GROUP'!$B$2:$B$25,0)</f>
        <v>Materials</v>
      </c>
    </row>
    <row r="436" spans="1:9" x14ac:dyDescent="0.2">
      <c r="A436">
        <v>2005</v>
      </c>
      <c r="B436" t="s">
        <v>65</v>
      </c>
      <c r="C436" t="s">
        <v>66</v>
      </c>
      <c r="D436">
        <v>387.46300000000002</v>
      </c>
      <c r="E436">
        <v>2547.2429999999999</v>
      </c>
      <c r="F436">
        <v>2107.4989999999998</v>
      </c>
      <c r="G436">
        <v>1510</v>
      </c>
      <c r="H436" s="14">
        <f>365*DSO[[#This Row],[Receivables - Total]]/DSO[[#This Row],[Revenue - Total]]</f>
        <v>67.105130298994212</v>
      </c>
      <c r="I436" t="str">
        <f>_xlfn.XLOOKUP(DSO[[#This Row],[GIC Industry Groups]],'DSO_GIC GROUP'!$A$2:$A$25,'DSO_GIC GROUP'!$B$2:$B$25,0)</f>
        <v>Materials</v>
      </c>
    </row>
    <row r="437" spans="1:9" x14ac:dyDescent="0.2">
      <c r="A437">
        <v>2006</v>
      </c>
      <c r="B437" t="s">
        <v>65</v>
      </c>
      <c r="C437" t="s">
        <v>66</v>
      </c>
      <c r="D437">
        <v>400.053</v>
      </c>
      <c r="E437">
        <v>2530.3679999999999</v>
      </c>
      <c r="F437">
        <v>2368.5059999999999</v>
      </c>
      <c r="G437">
        <v>1510</v>
      </c>
      <c r="H437" s="14">
        <f>365*DSO[[#This Row],[Receivables - Total]]/DSO[[#This Row],[Revenue - Total]]</f>
        <v>61.650401138945824</v>
      </c>
      <c r="I437" t="str">
        <f>_xlfn.XLOOKUP(DSO[[#This Row],[GIC Industry Groups]],'DSO_GIC GROUP'!$A$2:$A$25,'DSO_GIC GROUP'!$B$2:$B$25,0)</f>
        <v>Materials</v>
      </c>
    </row>
    <row r="438" spans="1:9" x14ac:dyDescent="0.2">
      <c r="A438">
        <v>2007</v>
      </c>
      <c r="B438" t="s">
        <v>65</v>
      </c>
      <c r="C438" t="s">
        <v>66</v>
      </c>
      <c r="D438">
        <v>425.36200000000002</v>
      </c>
      <c r="E438">
        <v>2830.45</v>
      </c>
      <c r="F438">
        <v>2336.1869999999999</v>
      </c>
      <c r="G438">
        <v>1510</v>
      </c>
      <c r="H438" s="14">
        <f>365*DSO[[#This Row],[Receivables - Total]]/DSO[[#This Row],[Revenue - Total]]</f>
        <v>66.457492486688778</v>
      </c>
      <c r="I438" t="str">
        <f>_xlfn.XLOOKUP(DSO[[#This Row],[GIC Industry Groups]],'DSO_GIC GROUP'!$A$2:$A$25,'DSO_GIC GROUP'!$B$2:$B$25,0)</f>
        <v>Materials</v>
      </c>
    </row>
    <row r="439" spans="1:9" x14ac:dyDescent="0.2">
      <c r="A439">
        <v>2008</v>
      </c>
      <c r="B439" t="s">
        <v>65</v>
      </c>
      <c r="C439" t="s">
        <v>66</v>
      </c>
      <c r="D439">
        <v>347.529</v>
      </c>
      <c r="E439">
        <v>2872.7170000000001</v>
      </c>
      <c r="F439">
        <v>2467.1149999999998</v>
      </c>
      <c r="G439">
        <v>1510</v>
      </c>
      <c r="H439" s="14">
        <f>365*DSO[[#This Row],[Receivables - Total]]/DSO[[#This Row],[Revenue - Total]]</f>
        <v>51.415554199946094</v>
      </c>
      <c r="I439" t="str">
        <f>_xlfn.XLOOKUP(DSO[[#This Row],[GIC Industry Groups]],'DSO_GIC GROUP'!$A$2:$A$25,'DSO_GIC GROUP'!$B$2:$B$25,0)</f>
        <v>Materials</v>
      </c>
    </row>
    <row r="440" spans="1:9" x14ac:dyDescent="0.2">
      <c r="A440">
        <v>2009</v>
      </c>
      <c r="B440" t="s">
        <v>65</v>
      </c>
      <c r="C440" t="s">
        <v>66</v>
      </c>
      <c r="D440">
        <v>336.89800000000002</v>
      </c>
      <c r="E440">
        <v>2771.5569999999998</v>
      </c>
      <c r="F440">
        <v>2005.394</v>
      </c>
      <c r="G440">
        <v>1510</v>
      </c>
      <c r="H440" s="14">
        <f>365*DSO[[#This Row],[Receivables - Total]]/DSO[[#This Row],[Revenue - Total]]</f>
        <v>61.318508981277496</v>
      </c>
      <c r="I440" t="str">
        <f>_xlfn.XLOOKUP(DSO[[#This Row],[GIC Industry Groups]],'DSO_GIC GROUP'!$A$2:$A$25,'DSO_GIC GROUP'!$B$2:$B$25,0)</f>
        <v>Materials</v>
      </c>
    </row>
    <row r="441" spans="1:9" x14ac:dyDescent="0.2">
      <c r="A441">
        <v>2010</v>
      </c>
      <c r="B441" t="s">
        <v>65</v>
      </c>
      <c r="C441" t="s">
        <v>66</v>
      </c>
      <c r="D441">
        <v>384.93400000000003</v>
      </c>
      <c r="E441">
        <v>3068.0810000000001</v>
      </c>
      <c r="F441">
        <v>2362.7640000000001</v>
      </c>
      <c r="G441">
        <v>1510</v>
      </c>
      <c r="H441" s="14">
        <f>365*DSO[[#This Row],[Receivables - Total]]/DSO[[#This Row],[Revenue - Total]]</f>
        <v>59.4646397185669</v>
      </c>
      <c r="I441" t="str">
        <f>_xlfn.XLOOKUP(DSO[[#This Row],[GIC Industry Groups]],'DSO_GIC GROUP'!$A$2:$A$25,'DSO_GIC GROUP'!$B$2:$B$25,0)</f>
        <v>Materials</v>
      </c>
    </row>
    <row r="442" spans="1:9" x14ac:dyDescent="0.2">
      <c r="A442">
        <v>2011</v>
      </c>
      <c r="B442" t="s">
        <v>65</v>
      </c>
      <c r="C442" t="s">
        <v>66</v>
      </c>
      <c r="D442">
        <v>399.87400000000002</v>
      </c>
      <c r="E442">
        <v>3203.8240000000001</v>
      </c>
      <c r="F442">
        <v>2869.0050000000001</v>
      </c>
      <c r="G442">
        <v>1510</v>
      </c>
      <c r="H442" s="14">
        <f>365*DSO[[#This Row],[Receivables - Total]]/DSO[[#This Row],[Revenue - Total]]</f>
        <v>50.872692797677246</v>
      </c>
      <c r="I442" t="str">
        <f>_xlfn.XLOOKUP(DSO[[#This Row],[GIC Industry Groups]],'DSO_GIC GROUP'!$A$2:$A$25,'DSO_GIC GROUP'!$B$2:$B$25,0)</f>
        <v>Materials</v>
      </c>
    </row>
    <row r="443" spans="1:9" x14ac:dyDescent="0.2">
      <c r="A443">
        <v>2012</v>
      </c>
      <c r="B443" t="s">
        <v>65</v>
      </c>
      <c r="C443" t="s">
        <v>66</v>
      </c>
      <c r="D443">
        <v>449.02499999999998</v>
      </c>
      <c r="E443">
        <v>3437.2910000000002</v>
      </c>
      <c r="F443">
        <v>2745.42</v>
      </c>
      <c r="G443">
        <v>1510</v>
      </c>
      <c r="H443" s="14">
        <f>365*DSO[[#This Row],[Receivables - Total]]/DSO[[#This Row],[Revenue - Total]]</f>
        <v>59.697286753939288</v>
      </c>
      <c r="I443" t="str">
        <f>_xlfn.XLOOKUP(DSO[[#This Row],[GIC Industry Groups]],'DSO_GIC GROUP'!$A$2:$A$25,'DSO_GIC GROUP'!$B$2:$B$25,0)</f>
        <v>Materials</v>
      </c>
    </row>
    <row r="444" spans="1:9" x14ac:dyDescent="0.2">
      <c r="A444">
        <v>2013</v>
      </c>
      <c r="B444" t="s">
        <v>65</v>
      </c>
      <c r="C444" t="s">
        <v>66</v>
      </c>
      <c r="D444">
        <v>518.26800000000003</v>
      </c>
      <c r="E444">
        <v>3584.797</v>
      </c>
      <c r="F444">
        <v>2616.4160000000002</v>
      </c>
      <c r="G444">
        <v>1510</v>
      </c>
      <c r="H444" s="14">
        <f>365*DSO[[#This Row],[Receivables - Total]]/DSO[[#This Row],[Revenue - Total]]</f>
        <v>72.300360493132587</v>
      </c>
      <c r="I444" t="str">
        <f>_xlfn.XLOOKUP(DSO[[#This Row],[GIC Industry Groups]],'DSO_GIC GROUP'!$A$2:$A$25,'DSO_GIC GROUP'!$B$2:$B$25,0)</f>
        <v>Materials</v>
      </c>
    </row>
    <row r="445" spans="1:9" x14ac:dyDescent="0.2">
      <c r="A445">
        <v>2014</v>
      </c>
      <c r="B445" t="s">
        <v>65</v>
      </c>
      <c r="C445" t="s">
        <v>66</v>
      </c>
      <c r="D445">
        <v>457.47199999999998</v>
      </c>
      <c r="E445">
        <v>5223.1030000000001</v>
      </c>
      <c r="F445">
        <v>2445.5479999999998</v>
      </c>
      <c r="G445">
        <v>1510</v>
      </c>
      <c r="H445" s="14">
        <f>365*DSO[[#This Row],[Receivables - Total]]/DSO[[#This Row],[Revenue - Total]]</f>
        <v>68.27806283090743</v>
      </c>
      <c r="I445" t="str">
        <f>_xlfn.XLOOKUP(DSO[[#This Row],[GIC Industry Groups]],'DSO_GIC GROUP'!$A$2:$A$25,'DSO_GIC GROUP'!$B$2:$B$25,0)</f>
        <v>Materials</v>
      </c>
    </row>
    <row r="446" spans="1:9" x14ac:dyDescent="0.2">
      <c r="A446">
        <v>2015</v>
      </c>
      <c r="B446" t="s">
        <v>65</v>
      </c>
      <c r="C446" t="s">
        <v>66</v>
      </c>
      <c r="D446">
        <v>656.44500000000005</v>
      </c>
      <c r="E446">
        <v>9615.0139999999992</v>
      </c>
      <c r="F446">
        <v>3651.335</v>
      </c>
      <c r="G446">
        <v>1510</v>
      </c>
      <c r="H446" s="14">
        <f>365*DSO[[#This Row],[Receivables - Total]]/DSO[[#This Row],[Revenue - Total]]</f>
        <v>65.620499077734593</v>
      </c>
      <c r="I446" t="str">
        <f>_xlfn.XLOOKUP(DSO[[#This Row],[GIC Industry Groups]],'DSO_GIC GROUP'!$A$2:$A$25,'DSO_GIC GROUP'!$B$2:$B$25,0)</f>
        <v>Materials</v>
      </c>
    </row>
    <row r="447" spans="1:9" x14ac:dyDescent="0.2">
      <c r="A447">
        <v>2016</v>
      </c>
      <c r="B447" t="s">
        <v>65</v>
      </c>
      <c r="C447" t="s">
        <v>66</v>
      </c>
      <c r="D447">
        <v>543.10500000000002</v>
      </c>
      <c r="E447">
        <v>8161.2070000000003</v>
      </c>
      <c r="F447">
        <v>2677.203</v>
      </c>
      <c r="G447">
        <v>1510</v>
      </c>
      <c r="H447" s="14">
        <f>365*DSO[[#This Row],[Receivables - Total]]/DSO[[#This Row],[Revenue - Total]]</f>
        <v>74.044936076942989</v>
      </c>
      <c r="I447" t="str">
        <f>_xlfn.XLOOKUP(DSO[[#This Row],[GIC Industry Groups]],'DSO_GIC GROUP'!$A$2:$A$25,'DSO_GIC GROUP'!$B$2:$B$25,0)</f>
        <v>Materials</v>
      </c>
    </row>
    <row r="448" spans="1:9" x14ac:dyDescent="0.2">
      <c r="A448">
        <v>2017</v>
      </c>
      <c r="B448" t="s">
        <v>65</v>
      </c>
      <c r="C448" t="s">
        <v>66</v>
      </c>
      <c r="D448">
        <v>619.39300000000003</v>
      </c>
      <c r="E448">
        <v>7750.7719999999999</v>
      </c>
      <c r="F448">
        <v>3071.9760000000001</v>
      </c>
      <c r="G448">
        <v>1510</v>
      </c>
      <c r="H448" s="14">
        <f>365*DSO[[#This Row],[Receivables - Total]]/DSO[[#This Row],[Revenue - Total]]</f>
        <v>73.593818766813285</v>
      </c>
      <c r="I448" t="str">
        <f>_xlfn.XLOOKUP(DSO[[#This Row],[GIC Industry Groups]],'DSO_GIC GROUP'!$A$2:$A$25,'DSO_GIC GROUP'!$B$2:$B$25,0)</f>
        <v>Materials</v>
      </c>
    </row>
    <row r="449" spans="1:9" x14ac:dyDescent="0.2">
      <c r="A449">
        <v>2018</v>
      </c>
      <c r="B449" t="s">
        <v>65</v>
      </c>
      <c r="C449" t="s">
        <v>66</v>
      </c>
      <c r="D449">
        <v>697.88699999999994</v>
      </c>
      <c r="E449">
        <v>7581.674</v>
      </c>
      <c r="F449">
        <v>3374.95</v>
      </c>
      <c r="G449">
        <v>1510</v>
      </c>
      <c r="H449" s="14">
        <f>365*DSO[[#This Row],[Receivables - Total]]/DSO[[#This Row],[Revenue - Total]]</f>
        <v>75.476304834145694</v>
      </c>
      <c r="I449" t="str">
        <f>_xlfn.XLOOKUP(DSO[[#This Row],[GIC Industry Groups]],'DSO_GIC GROUP'!$A$2:$A$25,'DSO_GIC GROUP'!$B$2:$B$25,0)</f>
        <v>Materials</v>
      </c>
    </row>
    <row r="450" spans="1:9" x14ac:dyDescent="0.2">
      <c r="A450">
        <v>2019</v>
      </c>
      <c r="B450" t="s">
        <v>65</v>
      </c>
      <c r="C450" t="s">
        <v>66</v>
      </c>
      <c r="D450">
        <v>752.44799999999998</v>
      </c>
      <c r="E450">
        <v>9860.8629999999994</v>
      </c>
      <c r="F450">
        <v>3589.4270000000001</v>
      </c>
      <c r="G450">
        <v>1510</v>
      </c>
      <c r="H450" s="14">
        <f>365*DSO[[#This Row],[Receivables - Total]]/DSO[[#This Row],[Revenue - Total]]</f>
        <v>76.514585754216483</v>
      </c>
      <c r="I450" t="str">
        <f>_xlfn.XLOOKUP(DSO[[#This Row],[GIC Industry Groups]],'DSO_GIC GROUP'!$A$2:$A$25,'DSO_GIC GROUP'!$B$2:$B$25,0)</f>
        <v>Materials</v>
      </c>
    </row>
    <row r="451" spans="1:9" x14ac:dyDescent="0.2">
      <c r="A451">
        <v>2004</v>
      </c>
      <c r="B451" t="s">
        <v>103</v>
      </c>
      <c r="C451" t="s">
        <v>104</v>
      </c>
      <c r="D451">
        <v>1454.7</v>
      </c>
      <c r="E451">
        <v>10040.4</v>
      </c>
      <c r="F451">
        <v>7411.4</v>
      </c>
      <c r="G451">
        <v>1510</v>
      </c>
      <c r="H451" s="14">
        <f>365*DSO[[#This Row],[Receivables - Total]]/DSO[[#This Row],[Revenue - Total]]</f>
        <v>71.641727608818854</v>
      </c>
      <c r="I451" t="str">
        <f>_xlfn.XLOOKUP(DSO[[#This Row],[GIC Industry Groups]],'DSO_GIC GROUP'!$A$2:$A$25,'DSO_GIC GROUP'!$B$2:$B$25,0)</f>
        <v>Materials</v>
      </c>
    </row>
    <row r="452" spans="1:9" x14ac:dyDescent="0.2">
      <c r="A452">
        <v>2005</v>
      </c>
      <c r="B452" t="s">
        <v>103</v>
      </c>
      <c r="C452" t="s">
        <v>104</v>
      </c>
      <c r="D452">
        <v>1734.2</v>
      </c>
      <c r="E452">
        <v>10408.799999999999</v>
      </c>
      <c r="F452">
        <v>8143.5</v>
      </c>
      <c r="G452">
        <v>1510</v>
      </c>
      <c r="H452" s="14">
        <f>365*DSO[[#This Row],[Receivables - Total]]/DSO[[#This Row],[Revenue - Total]]</f>
        <v>77.728617916129423</v>
      </c>
      <c r="I452" t="str">
        <f>_xlfn.XLOOKUP(DSO[[#This Row],[GIC Industry Groups]],'DSO_GIC GROUP'!$A$2:$A$25,'DSO_GIC GROUP'!$B$2:$B$25,0)</f>
        <v>Materials</v>
      </c>
    </row>
    <row r="453" spans="1:9" x14ac:dyDescent="0.2">
      <c r="A453">
        <v>2006</v>
      </c>
      <c r="B453" t="s">
        <v>103</v>
      </c>
      <c r="C453" t="s">
        <v>104</v>
      </c>
      <c r="D453">
        <v>1694.7</v>
      </c>
      <c r="E453">
        <v>11180.7</v>
      </c>
      <c r="F453">
        <v>8850.4</v>
      </c>
      <c r="G453">
        <v>1510</v>
      </c>
      <c r="H453" s="14">
        <f>365*DSO[[#This Row],[Receivables - Total]]/DSO[[#This Row],[Revenue - Total]]</f>
        <v>69.891247853204376</v>
      </c>
      <c r="I453" t="str">
        <f>_xlfn.XLOOKUP(DSO[[#This Row],[GIC Industry Groups]],'DSO_GIC GROUP'!$A$2:$A$25,'DSO_GIC GROUP'!$B$2:$B$25,0)</f>
        <v>Materials</v>
      </c>
    </row>
    <row r="454" spans="1:9" x14ac:dyDescent="0.2">
      <c r="A454">
        <v>2007</v>
      </c>
      <c r="B454" t="s">
        <v>103</v>
      </c>
      <c r="C454" t="s">
        <v>104</v>
      </c>
      <c r="D454">
        <v>1823.1</v>
      </c>
      <c r="E454">
        <v>12659.5</v>
      </c>
      <c r="F454">
        <v>10037.799999999999</v>
      </c>
      <c r="G454">
        <v>1510</v>
      </c>
      <c r="H454" s="14">
        <f>365*DSO[[#This Row],[Receivables - Total]]/DSO[[#This Row],[Revenue - Total]]</f>
        <v>66.292564107673002</v>
      </c>
      <c r="I454" t="str">
        <f>_xlfn.XLOOKUP(DSO[[#This Row],[GIC Industry Groups]],'DSO_GIC GROUP'!$A$2:$A$25,'DSO_GIC GROUP'!$B$2:$B$25,0)</f>
        <v>Materials</v>
      </c>
    </row>
    <row r="455" spans="1:9" x14ac:dyDescent="0.2">
      <c r="A455">
        <v>2008</v>
      </c>
      <c r="B455" t="s">
        <v>103</v>
      </c>
      <c r="C455" t="s">
        <v>104</v>
      </c>
      <c r="D455">
        <v>1731.1</v>
      </c>
      <c r="E455">
        <v>12571.3</v>
      </c>
      <c r="F455">
        <v>10414.5</v>
      </c>
      <c r="G455">
        <v>1510</v>
      </c>
      <c r="H455" s="14">
        <f>365*DSO[[#This Row],[Receivables - Total]]/DSO[[#This Row],[Revenue - Total]]</f>
        <v>60.670363435594602</v>
      </c>
      <c r="I455" t="str">
        <f>_xlfn.XLOOKUP(DSO[[#This Row],[GIC Industry Groups]],'DSO_GIC GROUP'!$A$2:$A$25,'DSO_GIC GROUP'!$B$2:$B$25,0)</f>
        <v>Materials</v>
      </c>
    </row>
    <row r="456" spans="1:9" x14ac:dyDescent="0.2">
      <c r="A456">
        <v>2009</v>
      </c>
      <c r="B456" t="s">
        <v>103</v>
      </c>
      <c r="C456" t="s">
        <v>104</v>
      </c>
      <c r="D456">
        <v>1485.7</v>
      </c>
      <c r="E456">
        <v>13029.1</v>
      </c>
      <c r="F456">
        <v>8256.2000000000007</v>
      </c>
      <c r="G456">
        <v>1510</v>
      </c>
      <c r="H456" s="14">
        <f>365*DSO[[#This Row],[Receivables - Total]]/DSO[[#This Row],[Revenue - Total]]</f>
        <v>65.681608972650849</v>
      </c>
      <c r="I456" t="str">
        <f>_xlfn.XLOOKUP(DSO[[#This Row],[GIC Industry Groups]],'DSO_GIC GROUP'!$A$2:$A$25,'DSO_GIC GROUP'!$B$2:$B$25,0)</f>
        <v>Materials</v>
      </c>
    </row>
    <row r="457" spans="1:9" x14ac:dyDescent="0.2">
      <c r="A457">
        <v>2010</v>
      </c>
      <c r="B457" t="s">
        <v>103</v>
      </c>
      <c r="C457" t="s">
        <v>104</v>
      </c>
      <c r="D457">
        <v>1641.7</v>
      </c>
      <c r="E457">
        <v>13505.9</v>
      </c>
      <c r="F457">
        <v>9026</v>
      </c>
      <c r="G457">
        <v>1510</v>
      </c>
      <c r="H457" s="14">
        <f>365*DSO[[#This Row],[Receivables - Total]]/DSO[[#This Row],[Revenue - Total]]</f>
        <v>66.388267228007976</v>
      </c>
      <c r="I457" t="str">
        <f>_xlfn.XLOOKUP(DSO[[#This Row],[GIC Industry Groups]],'DSO_GIC GROUP'!$A$2:$A$25,'DSO_GIC GROUP'!$B$2:$B$25,0)</f>
        <v>Materials</v>
      </c>
    </row>
    <row r="458" spans="1:9" x14ac:dyDescent="0.2">
      <c r="A458">
        <v>2011</v>
      </c>
      <c r="B458" t="s">
        <v>103</v>
      </c>
      <c r="C458" t="s">
        <v>104</v>
      </c>
      <c r="D458">
        <v>1725.4</v>
      </c>
      <c r="E458">
        <v>14290.7</v>
      </c>
      <c r="F458">
        <v>10082</v>
      </c>
      <c r="G458">
        <v>1510</v>
      </c>
      <c r="H458" s="14">
        <f>365*DSO[[#This Row],[Receivables - Total]]/DSO[[#This Row],[Revenue - Total]]</f>
        <v>62.464887919063678</v>
      </c>
      <c r="I458" t="str">
        <f>_xlfn.XLOOKUP(DSO[[#This Row],[GIC Industry Groups]],'DSO_GIC GROUP'!$A$2:$A$25,'DSO_GIC GROUP'!$B$2:$B$25,0)</f>
        <v>Materials</v>
      </c>
    </row>
    <row r="459" spans="1:9" x14ac:dyDescent="0.2">
      <c r="A459">
        <v>2012</v>
      </c>
      <c r="B459" t="s">
        <v>103</v>
      </c>
      <c r="C459" t="s">
        <v>104</v>
      </c>
      <c r="D459">
        <v>1733</v>
      </c>
      <c r="E459">
        <v>16941.8</v>
      </c>
      <c r="F459">
        <v>9611.7000000000007</v>
      </c>
      <c r="G459">
        <v>1510</v>
      </c>
      <c r="H459" s="14">
        <f>365*DSO[[#This Row],[Receivables - Total]]/DSO[[#This Row],[Revenue - Total]]</f>
        <v>65.809898353048879</v>
      </c>
      <c r="I459" t="str">
        <f>_xlfn.XLOOKUP(DSO[[#This Row],[GIC Industry Groups]],'DSO_GIC GROUP'!$A$2:$A$25,'DSO_GIC GROUP'!$B$2:$B$25,0)</f>
        <v>Materials</v>
      </c>
    </row>
    <row r="460" spans="1:9" x14ac:dyDescent="0.2">
      <c r="A460">
        <v>2013</v>
      </c>
      <c r="B460" t="s">
        <v>103</v>
      </c>
      <c r="C460" t="s">
        <v>104</v>
      </c>
      <c r="D460">
        <v>1785.6</v>
      </c>
      <c r="E460">
        <v>17850.099999999999</v>
      </c>
      <c r="F460">
        <v>10180.4</v>
      </c>
      <c r="G460">
        <v>1510</v>
      </c>
      <c r="H460" s="14">
        <f>365*DSO[[#This Row],[Receivables - Total]]/DSO[[#This Row],[Revenue - Total]]</f>
        <v>64.019488428745433</v>
      </c>
      <c r="I460" t="str">
        <f>_xlfn.XLOOKUP(DSO[[#This Row],[GIC Industry Groups]],'DSO_GIC GROUP'!$A$2:$A$25,'DSO_GIC GROUP'!$B$2:$B$25,0)</f>
        <v>Materials</v>
      </c>
    </row>
    <row r="461" spans="1:9" x14ac:dyDescent="0.2">
      <c r="A461">
        <v>2014</v>
      </c>
      <c r="B461" t="s">
        <v>103</v>
      </c>
      <c r="C461" t="s">
        <v>104</v>
      </c>
      <c r="D461">
        <v>1753.8</v>
      </c>
      <c r="E461">
        <v>17779.099999999999</v>
      </c>
      <c r="F461">
        <v>10439</v>
      </c>
      <c r="G461">
        <v>1510</v>
      </c>
      <c r="H461" s="14">
        <f>365*DSO[[#This Row],[Receivables - Total]]/DSO[[#This Row],[Revenue - Total]]</f>
        <v>61.32167832167832</v>
      </c>
      <c r="I461" t="str">
        <f>_xlfn.XLOOKUP(DSO[[#This Row],[GIC Industry Groups]],'DSO_GIC GROUP'!$A$2:$A$25,'DSO_GIC GROUP'!$B$2:$B$25,0)</f>
        <v>Materials</v>
      </c>
    </row>
    <row r="462" spans="1:9" x14ac:dyDescent="0.2">
      <c r="A462">
        <v>2015</v>
      </c>
      <c r="B462" t="s">
        <v>103</v>
      </c>
      <c r="C462" t="s">
        <v>104</v>
      </c>
      <c r="D462">
        <v>1659.6</v>
      </c>
      <c r="E462">
        <v>17438.099999999999</v>
      </c>
      <c r="F462">
        <v>9894.9</v>
      </c>
      <c r="G462">
        <v>1510</v>
      </c>
      <c r="H462" s="14">
        <f>365*DSO[[#This Row],[Receivables - Total]]/DSO[[#This Row],[Revenue - Total]]</f>
        <v>61.218809689840221</v>
      </c>
      <c r="I462" t="str">
        <f>_xlfn.XLOOKUP(DSO[[#This Row],[GIC Industry Groups]],'DSO_GIC GROUP'!$A$2:$A$25,'DSO_GIC GROUP'!$B$2:$B$25,0)</f>
        <v>Materials</v>
      </c>
    </row>
    <row r="463" spans="1:9" x14ac:dyDescent="0.2">
      <c r="A463">
        <v>2016</v>
      </c>
      <c r="B463" t="s">
        <v>103</v>
      </c>
      <c r="C463" t="s">
        <v>104</v>
      </c>
      <c r="D463">
        <v>1725.6</v>
      </c>
      <c r="E463">
        <v>18055.3</v>
      </c>
      <c r="F463">
        <v>9524.4</v>
      </c>
      <c r="G463">
        <v>1510</v>
      </c>
      <c r="H463" s="14">
        <f>365*DSO[[#This Row],[Receivables - Total]]/DSO[[#This Row],[Revenue - Total]]</f>
        <v>66.129519969761873</v>
      </c>
      <c r="I463" t="str">
        <f>_xlfn.XLOOKUP(DSO[[#This Row],[GIC Industry Groups]],'DSO_GIC GROUP'!$A$2:$A$25,'DSO_GIC GROUP'!$B$2:$B$25,0)</f>
        <v>Materials</v>
      </c>
    </row>
    <row r="464" spans="1:9" x14ac:dyDescent="0.2">
      <c r="A464">
        <v>2017</v>
      </c>
      <c r="B464" t="s">
        <v>103</v>
      </c>
      <c r="C464" t="s">
        <v>104</v>
      </c>
      <c r="D464">
        <v>1455.3</v>
      </c>
      <c r="E464">
        <v>18467.2</v>
      </c>
      <c r="F464">
        <v>8187.6</v>
      </c>
      <c r="G464">
        <v>1510</v>
      </c>
      <c r="H464" s="14">
        <f>365*DSO[[#This Row],[Receivables - Total]]/DSO[[#This Row],[Revenue - Total]]</f>
        <v>64.87670379598417</v>
      </c>
      <c r="I464" t="str">
        <f>_xlfn.XLOOKUP(DSO[[#This Row],[GIC Industry Groups]],'DSO_GIC GROUP'!$A$2:$A$25,'DSO_GIC GROUP'!$B$2:$B$25,0)</f>
        <v>Materials</v>
      </c>
    </row>
    <row r="465" spans="1:9" x14ac:dyDescent="0.2">
      <c r="A465">
        <v>2018</v>
      </c>
      <c r="B465" t="s">
        <v>103</v>
      </c>
      <c r="C465" t="s">
        <v>104</v>
      </c>
      <c r="D465">
        <v>1438.3</v>
      </c>
      <c r="E465">
        <v>19178.3</v>
      </c>
      <c r="F465">
        <v>8930.2000000000007</v>
      </c>
      <c r="G465">
        <v>1510</v>
      </c>
      <c r="H465" s="14">
        <f>365*DSO[[#This Row],[Receivables - Total]]/DSO[[#This Row],[Revenue - Total]]</f>
        <v>58.78698125461915</v>
      </c>
      <c r="I465" t="str">
        <f>_xlfn.XLOOKUP(DSO[[#This Row],[GIC Industry Groups]],'DSO_GIC GROUP'!$A$2:$A$25,'DSO_GIC GROUP'!$B$2:$B$25,0)</f>
        <v>Materials</v>
      </c>
    </row>
    <row r="466" spans="1:9" x14ac:dyDescent="0.2">
      <c r="A466">
        <v>2019</v>
      </c>
      <c r="B466" t="s">
        <v>103</v>
      </c>
      <c r="C466" t="s">
        <v>104</v>
      </c>
      <c r="D466">
        <v>1415.4</v>
      </c>
      <c r="E466">
        <v>18942.8</v>
      </c>
      <c r="F466">
        <v>8918.9</v>
      </c>
      <c r="G466">
        <v>1510</v>
      </c>
      <c r="H466" s="14">
        <f>365*DSO[[#This Row],[Receivables - Total]]/DSO[[#This Row],[Revenue - Total]]</f>
        <v>57.924295596990667</v>
      </c>
      <c r="I466" t="str">
        <f>_xlfn.XLOOKUP(DSO[[#This Row],[GIC Industry Groups]],'DSO_GIC GROUP'!$A$2:$A$25,'DSO_GIC GROUP'!$B$2:$B$25,0)</f>
        <v>Materials</v>
      </c>
    </row>
    <row r="467" spans="1:9" x14ac:dyDescent="0.2">
      <c r="A467">
        <v>2004</v>
      </c>
      <c r="B467" t="s">
        <v>119</v>
      </c>
      <c r="C467" t="s">
        <v>120</v>
      </c>
      <c r="D467">
        <v>887.4</v>
      </c>
      <c r="E467">
        <v>4399.3</v>
      </c>
      <c r="F467">
        <v>5340.9</v>
      </c>
      <c r="G467">
        <v>1510</v>
      </c>
      <c r="H467" s="14">
        <f>365*DSO[[#This Row],[Receivables - Total]]/DSO[[#This Row],[Revenue - Total]]</f>
        <v>60.645396843228674</v>
      </c>
      <c r="I467" t="str">
        <f>_xlfn.XLOOKUP(DSO[[#This Row],[GIC Industry Groups]],'DSO_GIC GROUP'!$A$2:$A$25,'DSO_GIC GROUP'!$B$2:$B$25,0)</f>
        <v>Materials</v>
      </c>
    </row>
    <row r="468" spans="1:9" x14ac:dyDescent="0.2">
      <c r="A468">
        <v>2005</v>
      </c>
      <c r="B468" t="s">
        <v>119</v>
      </c>
      <c r="C468" t="s">
        <v>120</v>
      </c>
      <c r="D468">
        <v>863.2</v>
      </c>
      <c r="E468">
        <v>4203.8999999999996</v>
      </c>
      <c r="F468">
        <v>5473.5</v>
      </c>
      <c r="G468">
        <v>1510</v>
      </c>
      <c r="H468" s="14">
        <f>365*DSO[[#This Row],[Receivables - Total]]/DSO[[#This Row],[Revenue - Total]]</f>
        <v>57.562437197405679</v>
      </c>
      <c r="I468" t="str">
        <f>_xlfn.XLOOKUP(DSO[[#This Row],[GIC Industry Groups]],'DSO_GIC GROUP'!$A$2:$A$25,'DSO_GIC GROUP'!$B$2:$B$25,0)</f>
        <v>Materials</v>
      </c>
    </row>
    <row r="469" spans="1:9" x14ac:dyDescent="0.2">
      <c r="A469">
        <v>2006</v>
      </c>
      <c r="B469" t="s">
        <v>119</v>
      </c>
      <c r="C469" t="s">
        <v>120</v>
      </c>
      <c r="D469">
        <v>910.2</v>
      </c>
      <c r="E469">
        <v>4293.6000000000004</v>
      </c>
      <c r="F469">
        <v>5575.9</v>
      </c>
      <c r="G469">
        <v>1510</v>
      </c>
      <c r="H469" s="14">
        <f>365*DSO[[#This Row],[Receivables - Total]]/DSO[[#This Row],[Revenue - Total]]</f>
        <v>59.58195089581951</v>
      </c>
      <c r="I469" t="str">
        <f>_xlfn.XLOOKUP(DSO[[#This Row],[GIC Industry Groups]],'DSO_GIC GROUP'!$A$2:$A$25,'DSO_GIC GROUP'!$B$2:$B$25,0)</f>
        <v>Materials</v>
      </c>
    </row>
    <row r="470" spans="1:9" x14ac:dyDescent="0.2">
      <c r="A470">
        <v>2007</v>
      </c>
      <c r="B470" t="s">
        <v>119</v>
      </c>
      <c r="C470" t="s">
        <v>120</v>
      </c>
      <c r="D470">
        <v>1113.8</v>
      </c>
      <c r="E470">
        <v>6244.8</v>
      </c>
      <c r="F470">
        <v>6307.8</v>
      </c>
      <c r="G470">
        <v>1510</v>
      </c>
      <c r="H470" s="14">
        <f>365*DSO[[#This Row],[Receivables - Total]]/DSO[[#This Row],[Revenue - Total]]</f>
        <v>64.449887440946128</v>
      </c>
      <c r="I470" t="str">
        <f>_xlfn.XLOOKUP(DSO[[#This Row],[GIC Industry Groups]],'DSO_GIC GROUP'!$A$2:$A$25,'DSO_GIC GROUP'!$B$2:$B$25,0)</f>
        <v>Materials</v>
      </c>
    </row>
    <row r="471" spans="1:9" x14ac:dyDescent="0.2">
      <c r="A471">
        <v>2008</v>
      </c>
      <c r="B471" t="s">
        <v>119</v>
      </c>
      <c r="C471" t="s">
        <v>120</v>
      </c>
      <c r="D471">
        <v>988.9</v>
      </c>
      <c r="E471">
        <v>6035.7</v>
      </c>
      <c r="F471">
        <v>6710.4</v>
      </c>
      <c r="G471">
        <v>1510</v>
      </c>
      <c r="H471" s="14">
        <f>365*DSO[[#This Row],[Receivables - Total]]/DSO[[#This Row],[Revenue - Total]]</f>
        <v>53.789416428230808</v>
      </c>
      <c r="I471" t="str">
        <f>_xlfn.XLOOKUP(DSO[[#This Row],[GIC Industry Groups]],'DSO_GIC GROUP'!$A$2:$A$25,'DSO_GIC GROUP'!$B$2:$B$25,0)</f>
        <v>Materials</v>
      </c>
    </row>
    <row r="472" spans="1:9" x14ac:dyDescent="0.2">
      <c r="A472">
        <v>2009</v>
      </c>
      <c r="B472" t="s">
        <v>119</v>
      </c>
      <c r="C472" t="s">
        <v>120</v>
      </c>
      <c r="D472">
        <v>918.6</v>
      </c>
      <c r="E472">
        <v>5002.8</v>
      </c>
      <c r="F472">
        <v>5952.7</v>
      </c>
      <c r="G472">
        <v>1510</v>
      </c>
      <c r="H472" s="14">
        <f>365*DSO[[#This Row],[Receivables - Total]]/DSO[[#This Row],[Revenue - Total]]</f>
        <v>56.325532951433807</v>
      </c>
      <c r="I472" t="str">
        <f>_xlfn.XLOOKUP(DSO[[#This Row],[GIC Industry Groups]],'DSO_GIC GROUP'!$A$2:$A$25,'DSO_GIC GROUP'!$B$2:$B$25,0)</f>
        <v>Materials</v>
      </c>
    </row>
    <row r="473" spans="1:9" x14ac:dyDescent="0.2">
      <c r="A473">
        <v>2010</v>
      </c>
      <c r="B473" t="s">
        <v>119</v>
      </c>
      <c r="C473" t="s">
        <v>120</v>
      </c>
      <c r="D473">
        <v>996.1</v>
      </c>
      <c r="E473">
        <v>5099.3999999999996</v>
      </c>
      <c r="F473">
        <v>6512.7</v>
      </c>
      <c r="G473">
        <v>1510</v>
      </c>
      <c r="H473" s="14">
        <f>365*DSO[[#This Row],[Receivables - Total]]/DSO[[#This Row],[Revenue - Total]]</f>
        <v>55.82577118552981</v>
      </c>
      <c r="I473" t="str">
        <f>_xlfn.XLOOKUP(DSO[[#This Row],[GIC Industry Groups]],'DSO_GIC GROUP'!$A$2:$A$25,'DSO_GIC GROUP'!$B$2:$B$25,0)</f>
        <v>Materials</v>
      </c>
    </row>
    <row r="474" spans="1:9" x14ac:dyDescent="0.2">
      <c r="A474">
        <v>2011</v>
      </c>
      <c r="B474" t="s">
        <v>119</v>
      </c>
      <c r="C474" t="s">
        <v>120</v>
      </c>
      <c r="D474">
        <v>877.1</v>
      </c>
      <c r="E474">
        <v>4972.7</v>
      </c>
      <c r="F474">
        <v>6026.3</v>
      </c>
      <c r="G474">
        <v>1510</v>
      </c>
      <c r="H474" s="14">
        <f>365*DSO[[#This Row],[Receivables - Total]]/DSO[[#This Row],[Revenue - Total]]</f>
        <v>53.124056220234635</v>
      </c>
      <c r="I474" t="str">
        <f>_xlfn.XLOOKUP(DSO[[#This Row],[GIC Industry Groups]],'DSO_GIC GROUP'!$A$2:$A$25,'DSO_GIC GROUP'!$B$2:$B$25,0)</f>
        <v>Materials</v>
      </c>
    </row>
    <row r="475" spans="1:9" x14ac:dyDescent="0.2">
      <c r="A475">
        <v>2012</v>
      </c>
      <c r="B475" t="s">
        <v>119</v>
      </c>
      <c r="C475" t="s">
        <v>120</v>
      </c>
      <c r="D475">
        <v>972.8</v>
      </c>
      <c r="E475">
        <v>5105.3</v>
      </c>
      <c r="F475">
        <v>6035.6</v>
      </c>
      <c r="G475">
        <v>1510</v>
      </c>
      <c r="H475" s="14">
        <f>365*DSO[[#This Row],[Receivables - Total]]/DSO[[#This Row],[Revenue - Total]]</f>
        <v>58.829610974882364</v>
      </c>
      <c r="I475" t="str">
        <f>_xlfn.XLOOKUP(DSO[[#This Row],[GIC Industry Groups]],'DSO_GIC GROUP'!$A$2:$A$25,'DSO_GIC GROUP'!$B$2:$B$25,0)</f>
        <v>Materials</v>
      </c>
    </row>
    <row r="476" spans="1:9" x14ac:dyDescent="0.2">
      <c r="A476">
        <v>2013</v>
      </c>
      <c r="B476" t="s">
        <v>119</v>
      </c>
      <c r="C476" t="s">
        <v>120</v>
      </c>
      <c r="D476">
        <v>1016.5</v>
      </c>
      <c r="E476">
        <v>4610.6000000000004</v>
      </c>
      <c r="F476">
        <v>6140</v>
      </c>
      <c r="G476">
        <v>1510</v>
      </c>
      <c r="H476" s="14">
        <f>365*DSO[[#This Row],[Receivables - Total]]/DSO[[#This Row],[Revenue - Total]]</f>
        <v>60.427117263843648</v>
      </c>
      <c r="I476" t="str">
        <f>_xlfn.XLOOKUP(DSO[[#This Row],[GIC Industry Groups]],'DSO_GIC GROUP'!$A$2:$A$25,'DSO_GIC GROUP'!$B$2:$B$25,0)</f>
        <v>Materials</v>
      </c>
    </row>
    <row r="477" spans="1:9" x14ac:dyDescent="0.2">
      <c r="A477">
        <v>2014</v>
      </c>
      <c r="B477" t="s">
        <v>119</v>
      </c>
      <c r="C477" t="s">
        <v>120</v>
      </c>
      <c r="D477">
        <v>958.1</v>
      </c>
      <c r="E477">
        <v>4360.2</v>
      </c>
      <c r="F477">
        <v>6330.3</v>
      </c>
      <c r="G477">
        <v>1510</v>
      </c>
      <c r="H477" s="14">
        <f>365*DSO[[#This Row],[Receivables - Total]]/DSO[[#This Row],[Revenue - Total]]</f>
        <v>55.243274410375491</v>
      </c>
      <c r="I477" t="str">
        <f>_xlfn.XLOOKUP(DSO[[#This Row],[GIC Industry Groups]],'DSO_GIC GROUP'!$A$2:$A$25,'DSO_GIC GROUP'!$B$2:$B$25,0)</f>
        <v>Materials</v>
      </c>
    </row>
    <row r="478" spans="1:9" x14ac:dyDescent="0.2">
      <c r="A478">
        <v>2015</v>
      </c>
      <c r="B478" t="s">
        <v>119</v>
      </c>
      <c r="C478" t="s">
        <v>120</v>
      </c>
      <c r="D478">
        <v>995.6</v>
      </c>
      <c r="E478">
        <v>4133.7</v>
      </c>
      <c r="F478">
        <v>5966.9</v>
      </c>
      <c r="G478">
        <v>1510</v>
      </c>
      <c r="H478" s="14">
        <f>365*DSO[[#This Row],[Receivables - Total]]/DSO[[#This Row],[Revenue - Total]]</f>
        <v>60.901640717960753</v>
      </c>
      <c r="I478" t="str">
        <f>_xlfn.XLOOKUP(DSO[[#This Row],[GIC Industry Groups]],'DSO_GIC GROUP'!$A$2:$A$25,'DSO_GIC GROUP'!$B$2:$B$25,0)</f>
        <v>Materials</v>
      </c>
    </row>
    <row r="479" spans="1:9" x14ac:dyDescent="0.2">
      <c r="A479">
        <v>2016</v>
      </c>
      <c r="B479" t="s">
        <v>119</v>
      </c>
      <c r="C479" t="s">
        <v>120</v>
      </c>
      <c r="D479">
        <v>1031.3</v>
      </c>
      <c r="E479">
        <v>4396.3999999999996</v>
      </c>
      <c r="F479">
        <v>6086.5</v>
      </c>
      <c r="G479">
        <v>1510</v>
      </c>
      <c r="H479" s="14">
        <f>365*DSO[[#This Row],[Receivables - Total]]/DSO[[#This Row],[Revenue - Total]]</f>
        <v>61.845806292614803</v>
      </c>
      <c r="I479" t="str">
        <f>_xlfn.XLOOKUP(DSO[[#This Row],[GIC Industry Groups]],'DSO_GIC GROUP'!$A$2:$A$25,'DSO_GIC GROUP'!$B$2:$B$25,0)</f>
        <v>Materials</v>
      </c>
    </row>
    <row r="480" spans="1:9" x14ac:dyDescent="0.2">
      <c r="A480">
        <v>2017</v>
      </c>
      <c r="B480" t="s">
        <v>119</v>
      </c>
      <c r="C480" t="s">
        <v>120</v>
      </c>
      <c r="D480">
        <v>1209.2</v>
      </c>
      <c r="E480">
        <v>5136.8999999999996</v>
      </c>
      <c r="F480">
        <v>6613.8</v>
      </c>
      <c r="G480">
        <v>1510</v>
      </c>
      <c r="H480" s="14">
        <f>365*DSO[[#This Row],[Receivables - Total]]/DSO[[#This Row],[Revenue - Total]]</f>
        <v>66.732891832229583</v>
      </c>
      <c r="I480" t="str">
        <f>_xlfn.XLOOKUP(DSO[[#This Row],[GIC Industry Groups]],'DSO_GIC GROUP'!$A$2:$A$25,'DSO_GIC GROUP'!$B$2:$B$25,0)</f>
        <v>Materials</v>
      </c>
    </row>
    <row r="481" spans="1:9" x14ac:dyDescent="0.2">
      <c r="A481">
        <v>2018</v>
      </c>
      <c r="B481" t="s">
        <v>119</v>
      </c>
      <c r="C481" t="s">
        <v>120</v>
      </c>
      <c r="D481">
        <v>1216.7</v>
      </c>
      <c r="E481">
        <v>5177.5</v>
      </c>
      <c r="F481">
        <v>7159</v>
      </c>
      <c r="G481">
        <v>1510</v>
      </c>
      <c r="H481" s="14">
        <f>365*DSO[[#This Row],[Receivables - Total]]/DSO[[#This Row],[Revenue - Total]]</f>
        <v>62.033175024444752</v>
      </c>
      <c r="I481" t="str">
        <f>_xlfn.XLOOKUP(DSO[[#This Row],[GIC Industry Groups]],'DSO_GIC GROUP'!$A$2:$A$25,'DSO_GIC GROUP'!$B$2:$B$25,0)</f>
        <v>Materials</v>
      </c>
    </row>
    <row r="482" spans="1:9" x14ac:dyDescent="0.2">
      <c r="A482">
        <v>2019</v>
      </c>
      <c r="B482" t="s">
        <v>119</v>
      </c>
      <c r="C482" t="s">
        <v>120</v>
      </c>
      <c r="D482">
        <v>1212.2</v>
      </c>
      <c r="E482">
        <v>5488.8</v>
      </c>
      <c r="F482">
        <v>7070.1</v>
      </c>
      <c r="G482">
        <v>1510</v>
      </c>
      <c r="H482" s="14">
        <f>365*DSO[[#This Row],[Receivables - Total]]/DSO[[#This Row],[Revenue - Total]]</f>
        <v>62.580868728872289</v>
      </c>
      <c r="I482" t="str">
        <f>_xlfn.XLOOKUP(DSO[[#This Row],[GIC Industry Groups]],'DSO_GIC GROUP'!$A$2:$A$25,'DSO_GIC GROUP'!$B$2:$B$25,0)</f>
        <v>Materials</v>
      </c>
    </row>
    <row r="483" spans="1:9" x14ac:dyDescent="0.2">
      <c r="A483">
        <v>2004</v>
      </c>
      <c r="B483" t="s">
        <v>151</v>
      </c>
      <c r="C483" t="s">
        <v>152</v>
      </c>
      <c r="D483">
        <v>346.8</v>
      </c>
      <c r="E483">
        <v>4477.7</v>
      </c>
      <c r="F483">
        <v>5440.2</v>
      </c>
      <c r="G483">
        <v>1510</v>
      </c>
      <c r="H483" s="14">
        <f>365*DSO[[#This Row],[Receivables - Total]]/DSO[[#This Row],[Revenue - Total]]</f>
        <v>23.267894562699901</v>
      </c>
      <c r="I483" t="str">
        <f>_xlfn.XLOOKUP(DSO[[#This Row],[GIC Industry Groups]],'DSO_GIC GROUP'!$A$2:$A$25,'DSO_GIC GROUP'!$B$2:$B$25,0)</f>
        <v>Materials</v>
      </c>
    </row>
    <row r="484" spans="1:9" x14ac:dyDescent="0.2">
      <c r="A484">
        <v>2005</v>
      </c>
      <c r="B484" t="s">
        <v>151</v>
      </c>
      <c r="C484" t="s">
        <v>152</v>
      </c>
      <c r="D484">
        <v>376.6</v>
      </c>
      <c r="E484">
        <v>4343.3999999999996</v>
      </c>
      <c r="F484">
        <v>5751.2</v>
      </c>
      <c r="G484">
        <v>1510</v>
      </c>
      <c r="H484" s="14">
        <f>365*DSO[[#This Row],[Receivables - Total]]/DSO[[#This Row],[Revenue - Total]]</f>
        <v>23.900925024342747</v>
      </c>
      <c r="I484" t="str">
        <f>_xlfn.XLOOKUP(DSO[[#This Row],[GIC Industry Groups]],'DSO_GIC GROUP'!$A$2:$A$25,'DSO_GIC GROUP'!$B$2:$B$25,0)</f>
        <v>Materials</v>
      </c>
    </row>
    <row r="485" spans="1:9" x14ac:dyDescent="0.2">
      <c r="A485">
        <v>2006</v>
      </c>
      <c r="B485" t="s">
        <v>151</v>
      </c>
      <c r="C485" t="s">
        <v>152</v>
      </c>
      <c r="D485">
        <v>579.5</v>
      </c>
      <c r="E485">
        <v>5840.9</v>
      </c>
      <c r="F485">
        <v>6621.5</v>
      </c>
      <c r="G485">
        <v>1510</v>
      </c>
      <c r="H485" s="14">
        <f>365*DSO[[#This Row],[Receivables - Total]]/DSO[[#This Row],[Revenue - Total]]</f>
        <v>31.944045911047347</v>
      </c>
      <c r="I485" t="str">
        <f>_xlfn.XLOOKUP(DSO[[#This Row],[GIC Industry Groups]],'DSO_GIC GROUP'!$A$2:$A$25,'DSO_GIC GROUP'!$B$2:$B$25,0)</f>
        <v>Materials</v>
      </c>
    </row>
    <row r="486" spans="1:9" x14ac:dyDescent="0.2">
      <c r="A486">
        <v>2007</v>
      </c>
      <c r="B486" t="s">
        <v>151</v>
      </c>
      <c r="C486" t="s">
        <v>152</v>
      </c>
      <c r="D486">
        <v>582.70000000000005</v>
      </c>
      <c r="E486">
        <v>6020.6</v>
      </c>
      <c r="F486">
        <v>7475.3</v>
      </c>
      <c r="G486">
        <v>1510</v>
      </c>
      <c r="H486" s="14">
        <f>365*DSO[[#This Row],[Receivables - Total]]/DSO[[#This Row],[Revenue - Total]]</f>
        <v>28.451767822027215</v>
      </c>
      <c r="I486" t="str">
        <f>_xlfn.XLOOKUP(DSO[[#This Row],[GIC Industry Groups]],'DSO_GIC GROUP'!$A$2:$A$25,'DSO_GIC GROUP'!$B$2:$B$25,0)</f>
        <v>Materials</v>
      </c>
    </row>
    <row r="487" spans="1:9" x14ac:dyDescent="0.2">
      <c r="A487">
        <v>2008</v>
      </c>
      <c r="B487" t="s">
        <v>151</v>
      </c>
      <c r="C487" t="s">
        <v>152</v>
      </c>
      <c r="D487">
        <v>737.4</v>
      </c>
      <c r="E487">
        <v>6368.7</v>
      </c>
      <c r="F487">
        <v>7561.5</v>
      </c>
      <c r="G487">
        <v>1510</v>
      </c>
      <c r="H487" s="14">
        <f>365*DSO[[#This Row],[Receivables - Total]]/DSO[[#This Row],[Revenue - Total]]</f>
        <v>35.594921642531247</v>
      </c>
      <c r="I487" t="str">
        <f>_xlfn.XLOOKUP(DSO[[#This Row],[GIC Industry Groups]],'DSO_GIC GROUP'!$A$2:$A$25,'DSO_GIC GROUP'!$B$2:$B$25,0)</f>
        <v>Materials</v>
      </c>
    </row>
    <row r="488" spans="1:9" x14ac:dyDescent="0.2">
      <c r="A488">
        <v>2009</v>
      </c>
      <c r="B488" t="s">
        <v>151</v>
      </c>
      <c r="C488" t="s">
        <v>152</v>
      </c>
      <c r="D488">
        <v>562.4</v>
      </c>
      <c r="E488">
        <v>6488.3</v>
      </c>
      <c r="F488">
        <v>7345.3</v>
      </c>
      <c r="G488">
        <v>1510</v>
      </c>
      <c r="H488" s="14">
        <f>365*DSO[[#This Row],[Receivables - Total]]/DSO[[#This Row],[Revenue - Total]]</f>
        <v>27.946578083944836</v>
      </c>
      <c r="I488" t="str">
        <f>_xlfn.XLOOKUP(DSO[[#This Row],[GIC Industry Groups]],'DSO_GIC GROUP'!$A$2:$A$25,'DSO_GIC GROUP'!$B$2:$B$25,0)</f>
        <v>Materials</v>
      </c>
    </row>
    <row r="489" spans="1:9" x14ac:dyDescent="0.2">
      <c r="A489">
        <v>2010</v>
      </c>
      <c r="B489" t="s">
        <v>151</v>
      </c>
      <c r="C489" t="s">
        <v>152</v>
      </c>
      <c r="D489">
        <v>849.7</v>
      </c>
      <c r="E489">
        <v>6927.7</v>
      </c>
      <c r="F489">
        <v>7630</v>
      </c>
      <c r="G489">
        <v>1510</v>
      </c>
      <c r="H489" s="14">
        <f>365*DSO[[#This Row],[Receivables - Total]]/DSO[[#This Row],[Revenue - Total]]</f>
        <v>40.647509829619921</v>
      </c>
      <c r="I489" t="str">
        <f>_xlfn.XLOOKUP(DSO[[#This Row],[GIC Industry Groups]],'DSO_GIC GROUP'!$A$2:$A$25,'DSO_GIC GROUP'!$B$2:$B$25,0)</f>
        <v>Materials</v>
      </c>
    </row>
    <row r="490" spans="1:9" x14ac:dyDescent="0.2">
      <c r="A490">
        <v>2011</v>
      </c>
      <c r="B490" t="s">
        <v>151</v>
      </c>
      <c r="C490" t="s">
        <v>152</v>
      </c>
      <c r="D490">
        <v>910.4</v>
      </c>
      <c r="E490">
        <v>7284.6</v>
      </c>
      <c r="F490">
        <v>8630.9</v>
      </c>
      <c r="G490">
        <v>1510</v>
      </c>
      <c r="H490" s="14">
        <f>365*DSO[[#This Row],[Receivables - Total]]/DSO[[#This Row],[Revenue - Total]]</f>
        <v>38.500735728603047</v>
      </c>
      <c r="I490" t="str">
        <f>_xlfn.XLOOKUP(DSO[[#This Row],[GIC Industry Groups]],'DSO_GIC GROUP'!$A$2:$A$25,'DSO_GIC GROUP'!$B$2:$B$25,0)</f>
        <v>Materials</v>
      </c>
    </row>
    <row r="491" spans="1:9" x14ac:dyDescent="0.2">
      <c r="A491">
        <v>2012</v>
      </c>
      <c r="B491" t="s">
        <v>151</v>
      </c>
      <c r="C491" t="s">
        <v>152</v>
      </c>
      <c r="D491">
        <v>930.1</v>
      </c>
      <c r="E491">
        <v>7507.1</v>
      </c>
      <c r="F491">
        <v>8735.7000000000007</v>
      </c>
      <c r="G491">
        <v>1510</v>
      </c>
      <c r="H491" s="14">
        <f>365*DSO[[#This Row],[Receivables - Total]]/DSO[[#This Row],[Revenue - Total]]</f>
        <v>38.861968703137698</v>
      </c>
      <c r="I491" t="str">
        <f>_xlfn.XLOOKUP(DSO[[#This Row],[GIC Industry Groups]],'DSO_GIC GROUP'!$A$2:$A$25,'DSO_GIC GROUP'!$B$2:$B$25,0)</f>
        <v>Materials</v>
      </c>
    </row>
    <row r="492" spans="1:9" x14ac:dyDescent="0.2">
      <c r="A492">
        <v>2013</v>
      </c>
      <c r="B492" t="s">
        <v>151</v>
      </c>
      <c r="C492" t="s">
        <v>152</v>
      </c>
      <c r="D492">
        <v>859.4</v>
      </c>
      <c r="E492">
        <v>7819.8</v>
      </c>
      <c r="F492">
        <v>8468.1</v>
      </c>
      <c r="G492">
        <v>1510</v>
      </c>
      <c r="H492" s="14">
        <f>365*DSO[[#This Row],[Receivables - Total]]/DSO[[#This Row],[Revenue - Total]]</f>
        <v>37.042666005361298</v>
      </c>
      <c r="I492" t="str">
        <f>_xlfn.XLOOKUP(DSO[[#This Row],[GIC Industry Groups]],'DSO_GIC GROUP'!$A$2:$A$25,'DSO_GIC GROUP'!$B$2:$B$25,0)</f>
        <v>Materials</v>
      </c>
    </row>
    <row r="493" spans="1:9" x14ac:dyDescent="0.2">
      <c r="A493">
        <v>2014</v>
      </c>
      <c r="B493" t="s">
        <v>151</v>
      </c>
      <c r="C493" t="s">
        <v>152</v>
      </c>
      <c r="D493">
        <v>957.1</v>
      </c>
      <c r="E493">
        <v>7571</v>
      </c>
      <c r="F493">
        <v>8570</v>
      </c>
      <c r="G493">
        <v>1510</v>
      </c>
      <c r="H493" s="14">
        <f>365*DSO[[#This Row],[Receivables - Total]]/DSO[[#This Row],[Revenue - Total]]</f>
        <v>40.76330221703617</v>
      </c>
      <c r="I493" t="str">
        <f>_xlfn.XLOOKUP(DSO[[#This Row],[GIC Industry Groups]],'DSO_GIC GROUP'!$A$2:$A$25,'DSO_GIC GROUP'!$B$2:$B$25,0)</f>
        <v>Materials</v>
      </c>
    </row>
    <row r="494" spans="1:9" x14ac:dyDescent="0.2">
      <c r="A494">
        <v>2015</v>
      </c>
      <c r="B494" t="s">
        <v>151</v>
      </c>
      <c r="C494" t="s">
        <v>152</v>
      </c>
      <c r="D494">
        <v>885.4</v>
      </c>
      <c r="E494">
        <v>9777</v>
      </c>
      <c r="F494">
        <v>7997</v>
      </c>
      <c r="G494">
        <v>1510</v>
      </c>
      <c r="H494" s="14">
        <f>365*DSO[[#This Row],[Receivables - Total]]/DSO[[#This Row],[Revenue - Total]]</f>
        <v>40.41152932349631</v>
      </c>
      <c r="I494" t="str">
        <f>_xlfn.XLOOKUP(DSO[[#This Row],[GIC Industry Groups]],'DSO_GIC GROUP'!$A$2:$A$25,'DSO_GIC GROUP'!$B$2:$B$25,0)</f>
        <v>Materials</v>
      </c>
    </row>
    <row r="495" spans="1:9" x14ac:dyDescent="0.2">
      <c r="A495">
        <v>2016</v>
      </c>
      <c r="B495" t="s">
        <v>151</v>
      </c>
      <c r="C495" t="s">
        <v>152</v>
      </c>
      <c r="D495">
        <v>1491</v>
      </c>
      <c r="E495">
        <v>16173</v>
      </c>
      <c r="F495">
        <v>9061</v>
      </c>
      <c r="G495">
        <v>1510</v>
      </c>
      <c r="H495" s="14">
        <f>365*DSO[[#This Row],[Receivables - Total]]/DSO[[#This Row],[Revenue - Total]]</f>
        <v>60.061251517492551</v>
      </c>
      <c r="I495" t="str">
        <f>_xlfn.XLOOKUP(DSO[[#This Row],[GIC Industry Groups]],'DSO_GIC GROUP'!$A$2:$A$25,'DSO_GIC GROUP'!$B$2:$B$25,0)</f>
        <v>Materials</v>
      </c>
    </row>
    <row r="496" spans="1:9" x14ac:dyDescent="0.2">
      <c r="A496">
        <v>2017</v>
      </c>
      <c r="B496" t="s">
        <v>151</v>
      </c>
      <c r="C496" t="s">
        <v>152</v>
      </c>
      <c r="D496">
        <v>1634</v>
      </c>
      <c r="E496">
        <v>17169</v>
      </c>
      <c r="F496">
        <v>10983</v>
      </c>
      <c r="G496">
        <v>1510</v>
      </c>
      <c r="H496" s="14">
        <f>365*DSO[[#This Row],[Receivables - Total]]/DSO[[#This Row],[Revenue - Total]]</f>
        <v>54.303013748520442</v>
      </c>
      <c r="I496" t="str">
        <f>_xlfn.XLOOKUP(DSO[[#This Row],[GIC Industry Groups]],'DSO_GIC GROUP'!$A$2:$A$25,'DSO_GIC GROUP'!$B$2:$B$25,0)</f>
        <v>Materials</v>
      </c>
    </row>
    <row r="497" spans="1:9" x14ac:dyDescent="0.2">
      <c r="A497">
        <v>2018</v>
      </c>
      <c r="B497" t="s">
        <v>151</v>
      </c>
      <c r="C497" t="s">
        <v>152</v>
      </c>
      <c r="D497">
        <v>1802</v>
      </c>
      <c r="E497">
        <v>16554</v>
      </c>
      <c r="F497">
        <v>11635</v>
      </c>
      <c r="G497">
        <v>1510</v>
      </c>
      <c r="H497" s="14">
        <f>365*DSO[[#This Row],[Receivables - Total]]/DSO[[#This Row],[Revenue - Total]]</f>
        <v>56.530296519123333</v>
      </c>
      <c r="I497" t="str">
        <f>_xlfn.XLOOKUP(DSO[[#This Row],[GIC Industry Groups]],'DSO_GIC GROUP'!$A$2:$A$25,'DSO_GIC GROUP'!$B$2:$B$25,0)</f>
        <v>Materials</v>
      </c>
    </row>
    <row r="498" spans="1:9" x14ac:dyDescent="0.2">
      <c r="A498">
        <v>2019</v>
      </c>
      <c r="B498" t="s">
        <v>151</v>
      </c>
      <c r="C498" t="s">
        <v>152</v>
      </c>
      <c r="D498">
        <v>1631</v>
      </c>
      <c r="E498">
        <v>17360</v>
      </c>
      <c r="F498">
        <v>11474</v>
      </c>
      <c r="G498">
        <v>1510</v>
      </c>
      <c r="H498" s="14">
        <f>365*DSO[[#This Row],[Receivables - Total]]/DSO[[#This Row],[Revenue - Total]]</f>
        <v>51.883824298413806</v>
      </c>
      <c r="I498" t="str">
        <f>_xlfn.XLOOKUP(DSO[[#This Row],[GIC Industry Groups]],'DSO_GIC GROUP'!$A$2:$A$25,'DSO_GIC GROUP'!$B$2:$B$25,0)</f>
        <v>Materials</v>
      </c>
    </row>
    <row r="499" spans="1:9" x14ac:dyDescent="0.2">
      <c r="A499">
        <v>2004</v>
      </c>
      <c r="B499" t="s">
        <v>183</v>
      </c>
      <c r="C499" t="s">
        <v>184</v>
      </c>
      <c r="D499">
        <v>43.274000000000001</v>
      </c>
      <c r="E499">
        <v>1546.971</v>
      </c>
      <c r="F499">
        <v>1650.652</v>
      </c>
      <c r="G499">
        <v>1510</v>
      </c>
      <c r="H499" s="14">
        <f>365*DSO[[#This Row],[Receivables - Total]]/DSO[[#This Row],[Revenue - Total]]</f>
        <v>9.5689521473938779</v>
      </c>
      <c r="I499" t="str">
        <f>_xlfn.XLOOKUP(DSO[[#This Row],[GIC Industry Groups]],'DSO_GIC GROUP'!$A$2:$A$25,'DSO_GIC GROUP'!$B$2:$B$25,0)</f>
        <v>Materials</v>
      </c>
    </row>
    <row r="500" spans="1:9" x14ac:dyDescent="0.2">
      <c r="A500">
        <v>2005</v>
      </c>
      <c r="B500" t="s">
        <v>183</v>
      </c>
      <c r="C500" t="s">
        <v>184</v>
      </c>
      <c r="D500">
        <v>53.9</v>
      </c>
      <c r="E500">
        <v>1228.0999999999999</v>
      </c>
      <c r="F500">
        <v>1908.4</v>
      </c>
      <c r="G500">
        <v>1510</v>
      </c>
      <c r="H500" s="14">
        <f>365*DSO[[#This Row],[Receivables - Total]]/DSO[[#This Row],[Revenue - Total]]</f>
        <v>10.308897505763991</v>
      </c>
      <c r="I500" t="str">
        <f>_xlfn.XLOOKUP(DSO[[#This Row],[GIC Industry Groups]],'DSO_GIC GROUP'!$A$2:$A$25,'DSO_GIC GROUP'!$B$2:$B$25,0)</f>
        <v>Materials</v>
      </c>
    </row>
    <row r="501" spans="1:9" x14ac:dyDescent="0.2">
      <c r="A501">
        <v>2006</v>
      </c>
      <c r="B501" t="s">
        <v>183</v>
      </c>
      <c r="C501" t="s">
        <v>184</v>
      </c>
      <c r="D501">
        <v>113.9</v>
      </c>
      <c r="E501">
        <v>1290.4000000000001</v>
      </c>
      <c r="F501">
        <v>1949.5</v>
      </c>
      <c r="G501">
        <v>1510</v>
      </c>
      <c r="H501" s="14">
        <f>365*DSO[[#This Row],[Receivables - Total]]/DSO[[#This Row],[Revenue - Total]]</f>
        <v>21.32521159271608</v>
      </c>
      <c r="I501" t="str">
        <f>_xlfn.XLOOKUP(DSO[[#This Row],[GIC Industry Groups]],'DSO_GIC GROUP'!$A$2:$A$25,'DSO_GIC GROUP'!$B$2:$B$25,0)</f>
        <v>Materials</v>
      </c>
    </row>
    <row r="502" spans="1:9" x14ac:dyDescent="0.2">
      <c r="A502">
        <v>2007</v>
      </c>
      <c r="B502" t="s">
        <v>183</v>
      </c>
      <c r="C502" t="s">
        <v>184</v>
      </c>
      <c r="D502">
        <v>148.69999999999999</v>
      </c>
      <c r="E502">
        <v>2012.5</v>
      </c>
      <c r="F502">
        <v>2756.7</v>
      </c>
      <c r="G502">
        <v>1510</v>
      </c>
      <c r="H502" s="14">
        <f>365*DSO[[#This Row],[Receivables - Total]]/DSO[[#This Row],[Revenue - Total]]</f>
        <v>19.688576921681719</v>
      </c>
      <c r="I502" t="str">
        <f>_xlfn.XLOOKUP(DSO[[#This Row],[GIC Industry Groups]],'DSO_GIC GROUP'!$A$2:$A$25,'DSO_GIC GROUP'!$B$2:$B$25,0)</f>
        <v>Materials</v>
      </c>
    </row>
    <row r="503" spans="1:9" x14ac:dyDescent="0.2">
      <c r="A503">
        <v>2008</v>
      </c>
      <c r="B503" t="s">
        <v>183</v>
      </c>
      <c r="C503" t="s">
        <v>184</v>
      </c>
      <c r="D503">
        <v>175.1</v>
      </c>
      <c r="E503">
        <v>2387.6</v>
      </c>
      <c r="F503">
        <v>3921.1</v>
      </c>
      <c r="G503">
        <v>1510</v>
      </c>
      <c r="H503" s="14">
        <f>365*DSO[[#This Row],[Receivables - Total]]/DSO[[#This Row],[Revenue - Total]]</f>
        <v>16.299380275942976</v>
      </c>
      <c r="I503" t="str">
        <f>_xlfn.XLOOKUP(DSO[[#This Row],[GIC Industry Groups]],'DSO_GIC GROUP'!$A$2:$A$25,'DSO_GIC GROUP'!$B$2:$B$25,0)</f>
        <v>Materials</v>
      </c>
    </row>
    <row r="504" spans="1:9" x14ac:dyDescent="0.2">
      <c r="A504">
        <v>2009</v>
      </c>
      <c r="B504" t="s">
        <v>183</v>
      </c>
      <c r="C504" t="s">
        <v>184</v>
      </c>
      <c r="D504">
        <v>167.4</v>
      </c>
      <c r="E504">
        <v>2494.9</v>
      </c>
      <c r="F504">
        <v>2608.4</v>
      </c>
      <c r="G504">
        <v>1510</v>
      </c>
      <c r="H504" s="14">
        <f>365*DSO[[#This Row],[Receivables - Total]]/DSO[[#This Row],[Revenue - Total]]</f>
        <v>23.424704799877318</v>
      </c>
      <c r="I504" t="str">
        <f>_xlfn.XLOOKUP(DSO[[#This Row],[GIC Industry Groups]],'DSO_GIC GROUP'!$A$2:$A$25,'DSO_GIC GROUP'!$B$2:$B$25,0)</f>
        <v>Materials</v>
      </c>
    </row>
    <row r="505" spans="1:9" x14ac:dyDescent="0.2">
      <c r="A505">
        <v>2010</v>
      </c>
      <c r="B505" t="s">
        <v>183</v>
      </c>
      <c r="C505" t="s">
        <v>184</v>
      </c>
      <c r="D505">
        <v>238.9</v>
      </c>
      <c r="E505">
        <v>8758.5</v>
      </c>
      <c r="F505">
        <v>3965</v>
      </c>
      <c r="G505">
        <v>1510</v>
      </c>
      <c r="H505" s="14">
        <f>365*DSO[[#This Row],[Receivables - Total]]/DSO[[#This Row],[Revenue - Total]]</f>
        <v>21.99205548549811</v>
      </c>
      <c r="I505" t="str">
        <f>_xlfn.XLOOKUP(DSO[[#This Row],[GIC Industry Groups]],'DSO_GIC GROUP'!$A$2:$A$25,'DSO_GIC GROUP'!$B$2:$B$25,0)</f>
        <v>Materials</v>
      </c>
    </row>
    <row r="506" spans="1:9" x14ac:dyDescent="0.2">
      <c r="A506">
        <v>2011</v>
      </c>
      <c r="B506" t="s">
        <v>183</v>
      </c>
      <c r="C506" t="s">
        <v>184</v>
      </c>
      <c r="D506">
        <v>269.39999999999998</v>
      </c>
      <c r="E506">
        <v>8974.5</v>
      </c>
      <c r="F506">
        <v>6097.9</v>
      </c>
      <c r="G506">
        <v>1510</v>
      </c>
      <c r="H506" s="14">
        <f>365*DSO[[#This Row],[Receivables - Total]]/DSO[[#This Row],[Revenue - Total]]</f>
        <v>16.125387428458975</v>
      </c>
      <c r="I506" t="str">
        <f>_xlfn.XLOOKUP(DSO[[#This Row],[GIC Industry Groups]],'DSO_GIC GROUP'!$A$2:$A$25,'DSO_GIC GROUP'!$B$2:$B$25,0)</f>
        <v>Materials</v>
      </c>
    </row>
    <row r="507" spans="1:9" x14ac:dyDescent="0.2">
      <c r="A507">
        <v>2012</v>
      </c>
      <c r="B507" t="s">
        <v>183</v>
      </c>
      <c r="C507" t="s">
        <v>184</v>
      </c>
      <c r="D507">
        <v>217.4</v>
      </c>
      <c r="E507">
        <v>10166.9</v>
      </c>
      <c r="F507">
        <v>6104</v>
      </c>
      <c r="G507">
        <v>1510</v>
      </c>
      <c r="H507" s="14">
        <f>365*DSO[[#This Row],[Receivables - Total]]/DSO[[#This Row],[Revenue - Total]]</f>
        <v>12.999836173001311</v>
      </c>
      <c r="I507" t="str">
        <f>_xlfn.XLOOKUP(DSO[[#This Row],[GIC Industry Groups]],'DSO_GIC GROUP'!$A$2:$A$25,'DSO_GIC GROUP'!$B$2:$B$25,0)</f>
        <v>Materials</v>
      </c>
    </row>
    <row r="508" spans="1:9" x14ac:dyDescent="0.2">
      <c r="A508">
        <v>2013</v>
      </c>
      <c r="B508" t="s">
        <v>183</v>
      </c>
      <c r="C508" t="s">
        <v>184</v>
      </c>
      <c r="D508">
        <v>230.9</v>
      </c>
      <c r="E508">
        <v>10678.1</v>
      </c>
      <c r="F508">
        <v>5474.7</v>
      </c>
      <c r="G508">
        <v>1510</v>
      </c>
      <c r="H508" s="14">
        <f>365*DSO[[#This Row],[Receivables - Total]]/DSO[[#This Row],[Revenue - Total]]</f>
        <v>15.394176849873054</v>
      </c>
      <c r="I508" t="str">
        <f>_xlfn.XLOOKUP(DSO[[#This Row],[GIC Industry Groups]],'DSO_GIC GROUP'!$A$2:$A$25,'DSO_GIC GROUP'!$B$2:$B$25,0)</f>
        <v>Materials</v>
      </c>
    </row>
    <row r="509" spans="1:9" x14ac:dyDescent="0.2">
      <c r="A509">
        <v>2014</v>
      </c>
      <c r="B509" t="s">
        <v>183</v>
      </c>
      <c r="C509" t="s">
        <v>184</v>
      </c>
      <c r="D509">
        <v>191.5</v>
      </c>
      <c r="E509">
        <v>11338.2</v>
      </c>
      <c r="F509">
        <v>4743.2</v>
      </c>
      <c r="G509">
        <v>1510</v>
      </c>
      <c r="H509" s="14">
        <f>365*DSO[[#This Row],[Receivables - Total]]/DSO[[#This Row],[Revenue - Total]]</f>
        <v>14.736359419800978</v>
      </c>
      <c r="I509" t="str">
        <f>_xlfn.XLOOKUP(DSO[[#This Row],[GIC Industry Groups]],'DSO_GIC GROUP'!$A$2:$A$25,'DSO_GIC GROUP'!$B$2:$B$25,0)</f>
        <v>Materials</v>
      </c>
    </row>
    <row r="510" spans="1:9" x14ac:dyDescent="0.2">
      <c r="A510">
        <v>2015</v>
      </c>
      <c r="B510" t="s">
        <v>183</v>
      </c>
      <c r="C510" t="s">
        <v>184</v>
      </c>
      <c r="D510">
        <v>267.2</v>
      </c>
      <c r="E510">
        <v>12738.9</v>
      </c>
      <c r="F510">
        <v>4308.3</v>
      </c>
      <c r="G510">
        <v>1510</v>
      </c>
      <c r="H510" s="14">
        <f>365*DSO[[#This Row],[Receivables - Total]]/DSO[[#This Row],[Revenue - Total]]</f>
        <v>22.637235104333495</v>
      </c>
      <c r="I510" t="str">
        <f>_xlfn.XLOOKUP(DSO[[#This Row],[GIC Industry Groups]],'DSO_GIC GROUP'!$A$2:$A$25,'DSO_GIC GROUP'!$B$2:$B$25,0)</f>
        <v>Materials</v>
      </c>
    </row>
    <row r="511" spans="1:9" x14ac:dyDescent="0.2">
      <c r="A511">
        <v>2016</v>
      </c>
      <c r="B511" t="s">
        <v>183</v>
      </c>
      <c r="C511" t="s">
        <v>184</v>
      </c>
      <c r="D511">
        <v>236</v>
      </c>
      <c r="E511">
        <v>15131</v>
      </c>
      <c r="F511">
        <v>3685</v>
      </c>
      <c r="G511">
        <v>1510</v>
      </c>
      <c r="H511" s="14">
        <f>365*DSO[[#This Row],[Receivables - Total]]/DSO[[#This Row],[Revenue - Total]]</f>
        <v>23.375848032564452</v>
      </c>
      <c r="I511" t="str">
        <f>_xlfn.XLOOKUP(DSO[[#This Row],[GIC Industry Groups]],'DSO_GIC GROUP'!$A$2:$A$25,'DSO_GIC GROUP'!$B$2:$B$25,0)</f>
        <v>Materials</v>
      </c>
    </row>
    <row r="512" spans="1:9" x14ac:dyDescent="0.2">
      <c r="A512">
        <v>2017</v>
      </c>
      <c r="B512" t="s">
        <v>183</v>
      </c>
      <c r="C512" t="s">
        <v>184</v>
      </c>
      <c r="D512">
        <v>329</v>
      </c>
      <c r="E512">
        <v>13463</v>
      </c>
      <c r="F512">
        <v>4130</v>
      </c>
      <c r="G512">
        <v>1510</v>
      </c>
      <c r="H512" s="14">
        <f>365*DSO[[#This Row],[Receivables - Total]]/DSO[[#This Row],[Revenue - Total]]</f>
        <v>29.076271186440678</v>
      </c>
      <c r="I512" t="str">
        <f>_xlfn.XLOOKUP(DSO[[#This Row],[GIC Industry Groups]],'DSO_GIC GROUP'!$A$2:$A$25,'DSO_GIC GROUP'!$B$2:$B$25,0)</f>
        <v>Materials</v>
      </c>
    </row>
    <row r="513" spans="1:9" x14ac:dyDescent="0.2">
      <c r="A513">
        <v>2018</v>
      </c>
      <c r="B513" t="s">
        <v>183</v>
      </c>
      <c r="C513" t="s">
        <v>184</v>
      </c>
      <c r="D513">
        <v>257</v>
      </c>
      <c r="E513">
        <v>12661</v>
      </c>
      <c r="F513">
        <v>4429</v>
      </c>
      <c r="G513">
        <v>1510</v>
      </c>
      <c r="H513" s="14">
        <f>365*DSO[[#This Row],[Receivables - Total]]/DSO[[#This Row],[Revenue - Total]]</f>
        <v>21.179724542786182</v>
      </c>
      <c r="I513" t="str">
        <f>_xlfn.XLOOKUP(DSO[[#This Row],[GIC Industry Groups]],'DSO_GIC GROUP'!$A$2:$A$25,'DSO_GIC GROUP'!$B$2:$B$25,0)</f>
        <v>Materials</v>
      </c>
    </row>
    <row r="514" spans="1:9" x14ac:dyDescent="0.2">
      <c r="A514">
        <v>2019</v>
      </c>
      <c r="B514" t="s">
        <v>183</v>
      </c>
      <c r="C514" t="s">
        <v>184</v>
      </c>
      <c r="D514">
        <v>242</v>
      </c>
      <c r="E514">
        <v>12172</v>
      </c>
      <c r="F514">
        <v>4590</v>
      </c>
      <c r="G514">
        <v>1510</v>
      </c>
      <c r="H514" s="14">
        <f>365*DSO[[#This Row],[Receivables - Total]]/DSO[[#This Row],[Revenue - Total]]</f>
        <v>19.244008714596951</v>
      </c>
      <c r="I514" t="str">
        <f>_xlfn.XLOOKUP(DSO[[#This Row],[GIC Industry Groups]],'DSO_GIC GROUP'!$A$2:$A$25,'DSO_GIC GROUP'!$B$2:$B$25,0)</f>
        <v>Materials</v>
      </c>
    </row>
    <row r="515" spans="1:9" x14ac:dyDescent="0.2">
      <c r="A515">
        <v>2004</v>
      </c>
      <c r="B515" t="s">
        <v>299</v>
      </c>
      <c r="C515" t="s">
        <v>300</v>
      </c>
      <c r="D515">
        <v>738.26599999999996</v>
      </c>
      <c r="E515">
        <v>3716.174</v>
      </c>
      <c r="F515">
        <v>4184.933</v>
      </c>
      <c r="G515">
        <v>1510</v>
      </c>
      <c r="H515" s="14">
        <f>365*DSO[[#This Row],[Receivables - Total]]/DSO[[#This Row],[Revenue - Total]]</f>
        <v>64.389821772534944</v>
      </c>
      <c r="I515" t="str">
        <f>_xlfn.XLOOKUP(DSO[[#This Row],[GIC Industry Groups]],'DSO_GIC GROUP'!$A$2:$A$25,'DSO_GIC GROUP'!$B$2:$B$25,0)</f>
        <v>Materials</v>
      </c>
    </row>
    <row r="516" spans="1:9" x14ac:dyDescent="0.2">
      <c r="A516">
        <v>2005</v>
      </c>
      <c r="B516" t="s">
        <v>299</v>
      </c>
      <c r="C516" t="s">
        <v>300</v>
      </c>
      <c r="D516">
        <v>743.52</v>
      </c>
      <c r="E516">
        <v>3796.6280000000002</v>
      </c>
      <c r="F516">
        <v>4534.8320000000003</v>
      </c>
      <c r="G516">
        <v>1510</v>
      </c>
      <c r="H516" s="14">
        <f>365*DSO[[#This Row],[Receivables - Total]]/DSO[[#This Row],[Revenue - Total]]</f>
        <v>59.844510226619192</v>
      </c>
      <c r="I516" t="str">
        <f>_xlfn.XLOOKUP(DSO[[#This Row],[GIC Industry Groups]],'DSO_GIC GROUP'!$A$2:$A$25,'DSO_GIC GROUP'!$B$2:$B$25,0)</f>
        <v>Materials</v>
      </c>
    </row>
    <row r="517" spans="1:9" x14ac:dyDescent="0.2">
      <c r="A517">
        <v>2006</v>
      </c>
      <c r="B517" t="s">
        <v>299</v>
      </c>
      <c r="C517" t="s">
        <v>300</v>
      </c>
      <c r="D517">
        <v>867.54100000000005</v>
      </c>
      <c r="E517">
        <v>4419.3649999999998</v>
      </c>
      <c r="F517">
        <v>4895.8140000000003</v>
      </c>
      <c r="G517">
        <v>1510</v>
      </c>
      <c r="H517" s="14">
        <f>365*DSO[[#This Row],[Receivables - Total]]/DSO[[#This Row],[Revenue - Total]]</f>
        <v>64.678205707978293</v>
      </c>
      <c r="I517" t="str">
        <f>_xlfn.XLOOKUP(DSO[[#This Row],[GIC Industry Groups]],'DSO_GIC GROUP'!$A$2:$A$25,'DSO_GIC GROUP'!$B$2:$B$25,0)</f>
        <v>Materials</v>
      </c>
    </row>
    <row r="518" spans="1:9" x14ac:dyDescent="0.2">
      <c r="A518">
        <v>2007</v>
      </c>
      <c r="B518" t="s">
        <v>299</v>
      </c>
      <c r="C518" t="s">
        <v>300</v>
      </c>
      <c r="D518">
        <v>974</v>
      </c>
      <c r="E518">
        <v>4722.8</v>
      </c>
      <c r="F518">
        <v>5469.6</v>
      </c>
      <c r="G518">
        <v>1510</v>
      </c>
      <c r="H518" s="14">
        <f>365*DSO[[#This Row],[Receivables - Total]]/DSO[[#This Row],[Revenue - Total]]</f>
        <v>64.997440397835305</v>
      </c>
      <c r="I518" t="str">
        <f>_xlfn.XLOOKUP(DSO[[#This Row],[GIC Industry Groups]],'DSO_GIC GROUP'!$A$2:$A$25,'DSO_GIC GROUP'!$B$2:$B$25,0)</f>
        <v>Materials</v>
      </c>
    </row>
    <row r="519" spans="1:9" x14ac:dyDescent="0.2">
      <c r="A519">
        <v>2008</v>
      </c>
      <c r="B519" t="s">
        <v>299</v>
      </c>
      <c r="C519" t="s">
        <v>300</v>
      </c>
      <c r="D519">
        <v>971</v>
      </c>
      <c r="E519">
        <v>4756.8999999999996</v>
      </c>
      <c r="F519">
        <v>6137.5</v>
      </c>
      <c r="G519">
        <v>1510</v>
      </c>
      <c r="H519" s="14">
        <f>365*DSO[[#This Row],[Receivables - Total]]/DSO[[#This Row],[Revenue - Total]]</f>
        <v>57.74582484725051</v>
      </c>
      <c r="I519" t="str">
        <f>_xlfn.XLOOKUP(DSO[[#This Row],[GIC Industry Groups]],'DSO_GIC GROUP'!$A$2:$A$25,'DSO_GIC GROUP'!$B$2:$B$25,0)</f>
        <v>Materials</v>
      </c>
    </row>
    <row r="520" spans="1:9" x14ac:dyDescent="0.2">
      <c r="A520">
        <v>2009</v>
      </c>
      <c r="B520" t="s">
        <v>299</v>
      </c>
      <c r="C520" t="s">
        <v>300</v>
      </c>
      <c r="D520">
        <v>1016.1</v>
      </c>
      <c r="E520">
        <v>5020.8999999999996</v>
      </c>
      <c r="F520">
        <v>5900.6</v>
      </c>
      <c r="G520">
        <v>1510</v>
      </c>
      <c r="H520" s="14">
        <f>365*DSO[[#This Row],[Receivables - Total]]/DSO[[#This Row],[Revenue - Total]]</f>
        <v>62.85403179337694</v>
      </c>
      <c r="I520" t="str">
        <f>_xlfn.XLOOKUP(DSO[[#This Row],[GIC Industry Groups]],'DSO_GIC GROUP'!$A$2:$A$25,'DSO_GIC GROUP'!$B$2:$B$25,0)</f>
        <v>Materials</v>
      </c>
    </row>
    <row r="521" spans="1:9" x14ac:dyDescent="0.2">
      <c r="A521">
        <v>2010</v>
      </c>
      <c r="B521" t="s">
        <v>299</v>
      </c>
      <c r="C521" t="s">
        <v>300</v>
      </c>
      <c r="D521">
        <v>999.6</v>
      </c>
      <c r="E521">
        <v>4872.2</v>
      </c>
      <c r="F521">
        <v>6089.7</v>
      </c>
      <c r="G521">
        <v>1510</v>
      </c>
      <c r="H521" s="14">
        <f>365*DSO[[#This Row],[Receivables - Total]]/DSO[[#This Row],[Revenue - Total]]</f>
        <v>59.913296221488743</v>
      </c>
      <c r="I521" t="str">
        <f>_xlfn.XLOOKUP(DSO[[#This Row],[GIC Industry Groups]],'DSO_GIC GROUP'!$A$2:$A$25,'DSO_GIC GROUP'!$B$2:$B$25,0)</f>
        <v>Materials</v>
      </c>
    </row>
    <row r="522" spans="1:9" x14ac:dyDescent="0.2">
      <c r="A522">
        <v>2011</v>
      </c>
      <c r="B522" t="s">
        <v>299</v>
      </c>
      <c r="C522" t="s">
        <v>300</v>
      </c>
      <c r="D522">
        <v>2095.3000000000002</v>
      </c>
      <c r="E522">
        <v>18240.8</v>
      </c>
      <c r="F522">
        <v>6828.1</v>
      </c>
      <c r="G522">
        <v>1510</v>
      </c>
      <c r="H522" s="14">
        <f>365*DSO[[#This Row],[Receivables - Total]]/DSO[[#This Row],[Revenue - Total]]</f>
        <v>112.00546272022964</v>
      </c>
      <c r="I522" t="str">
        <f>_xlfn.XLOOKUP(DSO[[#This Row],[GIC Industry Groups]],'DSO_GIC GROUP'!$A$2:$A$25,'DSO_GIC GROUP'!$B$2:$B$25,0)</f>
        <v>Materials</v>
      </c>
    </row>
    <row r="523" spans="1:9" x14ac:dyDescent="0.2">
      <c r="A523">
        <v>2012</v>
      </c>
      <c r="B523" t="s">
        <v>299</v>
      </c>
      <c r="C523" t="s">
        <v>300</v>
      </c>
      <c r="D523">
        <v>2225.1</v>
      </c>
      <c r="E523">
        <v>17572.3</v>
      </c>
      <c r="F523">
        <v>11838.7</v>
      </c>
      <c r="G523">
        <v>1510</v>
      </c>
      <c r="H523" s="14">
        <f>365*DSO[[#This Row],[Receivables - Total]]/DSO[[#This Row],[Revenue - Total]]</f>
        <v>68.602253625820396</v>
      </c>
      <c r="I523" t="str">
        <f>_xlfn.XLOOKUP(DSO[[#This Row],[GIC Industry Groups]],'DSO_GIC GROUP'!$A$2:$A$25,'DSO_GIC GROUP'!$B$2:$B$25,0)</f>
        <v>Materials</v>
      </c>
    </row>
    <row r="524" spans="1:9" x14ac:dyDescent="0.2">
      <c r="A524">
        <v>2013</v>
      </c>
      <c r="B524" t="s">
        <v>299</v>
      </c>
      <c r="C524" t="s">
        <v>300</v>
      </c>
      <c r="D524">
        <v>2568</v>
      </c>
      <c r="E524">
        <v>19636.5</v>
      </c>
      <c r="F524">
        <v>13253.4</v>
      </c>
      <c r="G524">
        <v>1510</v>
      </c>
      <c r="H524" s="14">
        <f>365*DSO[[#This Row],[Receivables - Total]]/DSO[[#This Row],[Revenue - Total]]</f>
        <v>70.72298429082349</v>
      </c>
      <c r="I524" t="str">
        <f>_xlfn.XLOOKUP(DSO[[#This Row],[GIC Industry Groups]],'DSO_GIC GROUP'!$A$2:$A$25,'DSO_GIC GROUP'!$B$2:$B$25,0)</f>
        <v>Materials</v>
      </c>
    </row>
    <row r="525" spans="1:9" x14ac:dyDescent="0.2">
      <c r="A525">
        <v>2014</v>
      </c>
      <c r="B525" t="s">
        <v>299</v>
      </c>
      <c r="C525" t="s">
        <v>300</v>
      </c>
      <c r="D525">
        <v>2626.7</v>
      </c>
      <c r="E525">
        <v>19466.7</v>
      </c>
      <c r="F525">
        <v>14280.5</v>
      </c>
      <c r="G525">
        <v>1510</v>
      </c>
      <c r="H525" s="14">
        <f>365*DSO[[#This Row],[Receivables - Total]]/DSO[[#This Row],[Revenue - Total]]</f>
        <v>67.136689891810505</v>
      </c>
      <c r="I525" t="str">
        <f>_xlfn.XLOOKUP(DSO[[#This Row],[GIC Industry Groups]],'DSO_GIC GROUP'!$A$2:$A$25,'DSO_GIC GROUP'!$B$2:$B$25,0)</f>
        <v>Materials</v>
      </c>
    </row>
    <row r="526" spans="1:9" x14ac:dyDescent="0.2">
      <c r="A526">
        <v>2015</v>
      </c>
      <c r="B526" t="s">
        <v>299</v>
      </c>
      <c r="C526" t="s">
        <v>300</v>
      </c>
      <c r="D526">
        <v>2527.8000000000002</v>
      </c>
      <c r="E526">
        <v>18641.7</v>
      </c>
      <c r="F526">
        <v>13545.1</v>
      </c>
      <c r="G526">
        <v>1510</v>
      </c>
      <c r="H526" s="14">
        <f>365*DSO[[#This Row],[Receivables - Total]]/DSO[[#This Row],[Revenue - Total]]</f>
        <v>68.116662113974797</v>
      </c>
      <c r="I526" t="str">
        <f>_xlfn.XLOOKUP(DSO[[#This Row],[GIC Industry Groups]],'DSO_GIC GROUP'!$A$2:$A$25,'DSO_GIC GROUP'!$B$2:$B$25,0)</f>
        <v>Materials</v>
      </c>
    </row>
    <row r="527" spans="1:9" x14ac:dyDescent="0.2">
      <c r="A527">
        <v>2016</v>
      </c>
      <c r="B527" t="s">
        <v>299</v>
      </c>
      <c r="C527" t="s">
        <v>300</v>
      </c>
      <c r="D527">
        <v>2446.1999999999998</v>
      </c>
      <c r="E527">
        <v>18330.2</v>
      </c>
      <c r="F527">
        <v>13152.8</v>
      </c>
      <c r="G527">
        <v>1510</v>
      </c>
      <c r="H527" s="14">
        <f>365*DSO[[#This Row],[Receivables - Total]]/DSO[[#This Row],[Revenue - Total]]</f>
        <v>67.883872635484451</v>
      </c>
      <c r="I527" t="str">
        <f>_xlfn.XLOOKUP(DSO[[#This Row],[GIC Industry Groups]],'DSO_GIC GROUP'!$A$2:$A$25,'DSO_GIC GROUP'!$B$2:$B$25,0)</f>
        <v>Materials</v>
      </c>
    </row>
    <row r="528" spans="1:9" x14ac:dyDescent="0.2">
      <c r="A528">
        <v>2017</v>
      </c>
      <c r="B528" t="s">
        <v>299</v>
      </c>
      <c r="C528" t="s">
        <v>300</v>
      </c>
      <c r="D528">
        <v>2703.3</v>
      </c>
      <c r="E528">
        <v>19962.400000000001</v>
      </c>
      <c r="F528">
        <v>13838.3</v>
      </c>
      <c r="G528">
        <v>1510</v>
      </c>
      <c r="H528" s="14">
        <f>365*DSO[[#This Row],[Receivables - Total]]/DSO[[#This Row],[Revenue - Total]]</f>
        <v>71.30243599286041</v>
      </c>
      <c r="I528" t="str">
        <f>_xlfn.XLOOKUP(DSO[[#This Row],[GIC Industry Groups]],'DSO_GIC GROUP'!$A$2:$A$25,'DSO_GIC GROUP'!$B$2:$B$25,0)</f>
        <v>Materials</v>
      </c>
    </row>
    <row r="529" spans="1:9" x14ac:dyDescent="0.2">
      <c r="A529">
        <v>2018</v>
      </c>
      <c r="B529" t="s">
        <v>299</v>
      </c>
      <c r="C529" t="s">
        <v>300</v>
      </c>
      <c r="D529">
        <v>2806.7</v>
      </c>
      <c r="E529">
        <v>20074.5</v>
      </c>
      <c r="F529">
        <v>14668.2</v>
      </c>
      <c r="G529">
        <v>1510</v>
      </c>
      <c r="H529" s="14">
        <f>365*DSO[[#This Row],[Receivables - Total]]/DSO[[#This Row],[Revenue - Total]]</f>
        <v>69.841255232407505</v>
      </c>
      <c r="I529" t="str">
        <f>_xlfn.XLOOKUP(DSO[[#This Row],[GIC Industry Groups]],'DSO_GIC GROUP'!$A$2:$A$25,'DSO_GIC GROUP'!$B$2:$B$25,0)</f>
        <v>Materials</v>
      </c>
    </row>
    <row r="530" spans="1:9" x14ac:dyDescent="0.2">
      <c r="A530">
        <v>2019</v>
      </c>
      <c r="B530" t="s">
        <v>299</v>
      </c>
      <c r="C530" t="s">
        <v>300</v>
      </c>
      <c r="D530">
        <v>2930.2</v>
      </c>
      <c r="E530">
        <v>20869.099999999999</v>
      </c>
      <c r="F530">
        <v>14906.3</v>
      </c>
      <c r="G530">
        <v>1510</v>
      </c>
      <c r="H530" s="14">
        <f>365*DSO[[#This Row],[Receivables - Total]]/DSO[[#This Row],[Revenue - Total]]</f>
        <v>71.749729979941364</v>
      </c>
      <c r="I530" t="str">
        <f>_xlfn.XLOOKUP(DSO[[#This Row],[GIC Industry Groups]],'DSO_GIC GROUP'!$A$2:$A$25,'DSO_GIC GROUP'!$B$2:$B$25,0)</f>
        <v>Materials</v>
      </c>
    </row>
    <row r="531" spans="1:9" x14ac:dyDescent="0.2">
      <c r="A531">
        <v>2004</v>
      </c>
      <c r="B531" t="s">
        <v>309</v>
      </c>
      <c r="C531" t="s">
        <v>310</v>
      </c>
      <c r="D531">
        <v>779</v>
      </c>
      <c r="E531">
        <v>5872</v>
      </c>
      <c r="F531">
        <v>6580</v>
      </c>
      <c r="G531">
        <v>1510</v>
      </c>
      <c r="H531" s="14">
        <f>365*DSO[[#This Row],[Receivables - Total]]/DSO[[#This Row],[Revenue - Total]]</f>
        <v>43.212006079027354</v>
      </c>
      <c r="I531" t="str">
        <f>_xlfn.XLOOKUP(DSO[[#This Row],[GIC Industry Groups]],'DSO_GIC GROUP'!$A$2:$A$25,'DSO_GIC GROUP'!$B$2:$B$25,0)</f>
        <v>Materials</v>
      </c>
    </row>
    <row r="532" spans="1:9" x14ac:dyDescent="0.2">
      <c r="A532">
        <v>2005</v>
      </c>
      <c r="B532" t="s">
        <v>309</v>
      </c>
      <c r="C532" t="s">
        <v>310</v>
      </c>
      <c r="D532">
        <v>656</v>
      </c>
      <c r="E532">
        <v>5773</v>
      </c>
      <c r="F532">
        <v>7059</v>
      </c>
      <c r="G532">
        <v>1510</v>
      </c>
      <c r="H532" s="14">
        <f>365*DSO[[#This Row],[Receivables - Total]]/DSO[[#This Row],[Revenue - Total]]</f>
        <v>33.919818671199884</v>
      </c>
      <c r="I532" t="str">
        <f>_xlfn.XLOOKUP(DSO[[#This Row],[GIC Industry Groups]],'DSO_GIC GROUP'!$A$2:$A$25,'DSO_GIC GROUP'!$B$2:$B$25,0)</f>
        <v>Materials</v>
      </c>
    </row>
    <row r="533" spans="1:9" x14ac:dyDescent="0.2">
      <c r="A533">
        <v>2006</v>
      </c>
      <c r="B533" t="s">
        <v>309</v>
      </c>
      <c r="C533" t="s">
        <v>310</v>
      </c>
      <c r="D533">
        <v>754</v>
      </c>
      <c r="E533">
        <v>6173</v>
      </c>
      <c r="F533">
        <v>7450</v>
      </c>
      <c r="G533">
        <v>1510</v>
      </c>
      <c r="H533" s="14">
        <f>365*DSO[[#This Row],[Receivables - Total]]/DSO[[#This Row],[Revenue - Total]]</f>
        <v>36.940939597315435</v>
      </c>
      <c r="I533" t="str">
        <f>_xlfn.XLOOKUP(DSO[[#This Row],[GIC Industry Groups]],'DSO_GIC GROUP'!$A$2:$A$25,'DSO_GIC GROUP'!$B$2:$B$25,0)</f>
        <v>Materials</v>
      </c>
    </row>
    <row r="534" spans="1:9" x14ac:dyDescent="0.2">
      <c r="A534">
        <v>2007</v>
      </c>
      <c r="B534" t="s">
        <v>309</v>
      </c>
      <c r="C534" t="s">
        <v>310</v>
      </c>
      <c r="D534">
        <v>658</v>
      </c>
      <c r="E534">
        <v>6009</v>
      </c>
      <c r="F534">
        <v>6830</v>
      </c>
      <c r="G534">
        <v>1510</v>
      </c>
      <c r="H534" s="14">
        <f>365*DSO[[#This Row],[Receivables - Total]]/DSO[[#This Row],[Revenue - Total]]</f>
        <v>35.163982430453878</v>
      </c>
      <c r="I534" t="str">
        <f>_xlfn.XLOOKUP(DSO[[#This Row],[GIC Industry Groups]],'DSO_GIC GROUP'!$A$2:$A$25,'DSO_GIC GROUP'!$B$2:$B$25,0)</f>
        <v>Materials</v>
      </c>
    </row>
    <row r="535" spans="1:9" x14ac:dyDescent="0.2">
      <c r="A535">
        <v>2008</v>
      </c>
      <c r="B535" t="s">
        <v>309</v>
      </c>
      <c r="C535" t="s">
        <v>310</v>
      </c>
      <c r="D535">
        <v>354</v>
      </c>
      <c r="E535">
        <v>5281</v>
      </c>
      <c r="F535">
        <v>6726</v>
      </c>
      <c r="G535">
        <v>1510</v>
      </c>
      <c r="H535" s="14">
        <f>365*DSO[[#This Row],[Receivables - Total]]/DSO[[#This Row],[Revenue - Total]]</f>
        <v>19.210526315789473</v>
      </c>
      <c r="I535" t="str">
        <f>_xlfn.XLOOKUP(DSO[[#This Row],[GIC Industry Groups]],'DSO_GIC GROUP'!$A$2:$A$25,'DSO_GIC GROUP'!$B$2:$B$25,0)</f>
        <v>Materials</v>
      </c>
    </row>
    <row r="536" spans="1:9" x14ac:dyDescent="0.2">
      <c r="A536">
        <v>2009</v>
      </c>
      <c r="B536" t="s">
        <v>309</v>
      </c>
      <c r="C536" t="s">
        <v>310</v>
      </c>
      <c r="D536">
        <v>379</v>
      </c>
      <c r="E536">
        <v>5515</v>
      </c>
      <c r="F536">
        <v>5047</v>
      </c>
      <c r="G536">
        <v>1510</v>
      </c>
      <c r="H536" s="14">
        <f>365*DSO[[#This Row],[Receivables - Total]]/DSO[[#This Row],[Revenue - Total]]</f>
        <v>27.409352090350705</v>
      </c>
      <c r="I536" t="str">
        <f>_xlfn.XLOOKUP(DSO[[#This Row],[GIC Industry Groups]],'DSO_GIC GROUP'!$A$2:$A$25,'DSO_GIC GROUP'!$B$2:$B$25,0)</f>
        <v>Materials</v>
      </c>
    </row>
    <row r="537" spans="1:9" x14ac:dyDescent="0.2">
      <c r="A537">
        <v>2010</v>
      </c>
      <c r="B537" t="s">
        <v>309</v>
      </c>
      <c r="C537" t="s">
        <v>310</v>
      </c>
      <c r="D537">
        <v>676</v>
      </c>
      <c r="E537">
        <v>5986</v>
      </c>
      <c r="F537">
        <v>5842</v>
      </c>
      <c r="G537">
        <v>1510</v>
      </c>
      <c r="H537" s="14">
        <f>365*DSO[[#This Row],[Receivables - Total]]/DSO[[#This Row],[Revenue - Total]]</f>
        <v>42.235535775419379</v>
      </c>
      <c r="I537" t="str">
        <f>_xlfn.XLOOKUP(DSO[[#This Row],[GIC Industry Groups]],'DSO_GIC GROUP'!$A$2:$A$25,'DSO_GIC GROUP'!$B$2:$B$25,0)</f>
        <v>Materials</v>
      </c>
    </row>
    <row r="538" spans="1:9" x14ac:dyDescent="0.2">
      <c r="A538">
        <v>2011</v>
      </c>
      <c r="B538" t="s">
        <v>309</v>
      </c>
      <c r="C538" t="s">
        <v>310</v>
      </c>
      <c r="D538">
        <v>704</v>
      </c>
      <c r="E538">
        <v>6184</v>
      </c>
      <c r="F538">
        <v>7178</v>
      </c>
      <c r="G538">
        <v>1510</v>
      </c>
      <c r="H538" s="14">
        <f>365*DSO[[#This Row],[Receivables - Total]]/DSO[[#This Row],[Revenue - Total]]</f>
        <v>35.79827249930343</v>
      </c>
      <c r="I538" t="str">
        <f>_xlfn.XLOOKUP(DSO[[#This Row],[GIC Industry Groups]],'DSO_GIC GROUP'!$A$2:$A$25,'DSO_GIC GROUP'!$B$2:$B$25,0)</f>
        <v>Materials</v>
      </c>
    </row>
    <row r="539" spans="1:9" x14ac:dyDescent="0.2">
      <c r="A539">
        <v>2012</v>
      </c>
      <c r="B539" t="s">
        <v>309</v>
      </c>
      <c r="C539" t="s">
        <v>310</v>
      </c>
      <c r="D539">
        <v>997</v>
      </c>
      <c r="E539">
        <v>11619</v>
      </c>
      <c r="F539">
        <v>8102</v>
      </c>
      <c r="G539">
        <v>1510</v>
      </c>
      <c r="H539" s="14">
        <f>365*DSO[[#This Row],[Receivables - Total]]/DSO[[#This Row],[Revenue - Total]]</f>
        <v>44.91545297457418</v>
      </c>
      <c r="I539" t="str">
        <f>_xlfn.XLOOKUP(DSO[[#This Row],[GIC Industry Groups]],'DSO_GIC GROUP'!$A$2:$A$25,'DSO_GIC GROUP'!$B$2:$B$25,0)</f>
        <v>Materials</v>
      </c>
    </row>
    <row r="540" spans="1:9" x14ac:dyDescent="0.2">
      <c r="A540">
        <v>2013</v>
      </c>
      <c r="B540" t="s">
        <v>309</v>
      </c>
      <c r="C540" t="s">
        <v>310</v>
      </c>
      <c r="D540">
        <v>1088</v>
      </c>
      <c r="E540">
        <v>11845</v>
      </c>
      <c r="F540">
        <v>9350</v>
      </c>
      <c r="G540">
        <v>1510</v>
      </c>
      <c r="H540" s="14">
        <f>365*DSO[[#This Row],[Receivables - Total]]/DSO[[#This Row],[Revenue - Total]]</f>
        <v>42.472727272727276</v>
      </c>
      <c r="I540" t="str">
        <f>_xlfn.XLOOKUP(DSO[[#This Row],[GIC Industry Groups]],'DSO_GIC GROUP'!$A$2:$A$25,'DSO_GIC GROUP'!$B$2:$B$25,0)</f>
        <v>Materials</v>
      </c>
    </row>
    <row r="541" spans="1:9" x14ac:dyDescent="0.2">
      <c r="A541">
        <v>2014</v>
      </c>
      <c r="B541" t="s">
        <v>309</v>
      </c>
      <c r="C541" t="s">
        <v>310</v>
      </c>
      <c r="D541">
        <v>1200</v>
      </c>
      <c r="E541">
        <v>16072</v>
      </c>
      <c r="F541">
        <v>9527</v>
      </c>
      <c r="G541">
        <v>1510</v>
      </c>
      <c r="H541" s="14">
        <f>365*DSO[[#This Row],[Receivables - Total]]/DSO[[#This Row],[Revenue - Total]]</f>
        <v>45.974598509499316</v>
      </c>
      <c r="I541" t="str">
        <f>_xlfn.XLOOKUP(DSO[[#This Row],[GIC Industry Groups]],'DSO_GIC GROUP'!$A$2:$A$25,'DSO_GIC GROUP'!$B$2:$B$25,0)</f>
        <v>Materials</v>
      </c>
    </row>
    <row r="542" spans="1:9" x14ac:dyDescent="0.2">
      <c r="A542">
        <v>2015</v>
      </c>
      <c r="B542" t="s">
        <v>309</v>
      </c>
      <c r="C542" t="s">
        <v>310</v>
      </c>
      <c r="D542">
        <v>1038</v>
      </c>
      <c r="E542">
        <v>15611</v>
      </c>
      <c r="F542">
        <v>9648</v>
      </c>
      <c r="G542">
        <v>1510</v>
      </c>
      <c r="H542" s="14">
        <f>365*DSO[[#This Row],[Receivables - Total]]/DSO[[#This Row],[Revenue - Total]]</f>
        <v>39.269278606965173</v>
      </c>
      <c r="I542" t="str">
        <f>_xlfn.XLOOKUP(DSO[[#This Row],[GIC Industry Groups]],'DSO_GIC GROUP'!$A$2:$A$25,'DSO_GIC GROUP'!$B$2:$B$25,0)</f>
        <v>Materials</v>
      </c>
    </row>
    <row r="543" spans="1:9" x14ac:dyDescent="0.2">
      <c r="A543">
        <v>2016</v>
      </c>
      <c r="B543" t="s">
        <v>309</v>
      </c>
      <c r="C543" t="s">
        <v>310</v>
      </c>
      <c r="D543">
        <v>1211</v>
      </c>
      <c r="E543">
        <v>15457</v>
      </c>
      <c r="F543">
        <v>9008</v>
      </c>
      <c r="G543">
        <v>1510</v>
      </c>
      <c r="H543" s="14">
        <f>365*DSO[[#This Row],[Receivables - Total]]/DSO[[#This Row],[Revenue - Total]]</f>
        <v>49.069160746003554</v>
      </c>
      <c r="I543" t="str">
        <f>_xlfn.XLOOKUP(DSO[[#This Row],[GIC Industry Groups]],'DSO_GIC GROUP'!$A$2:$A$25,'DSO_GIC GROUP'!$B$2:$B$25,0)</f>
        <v>Materials</v>
      </c>
    </row>
    <row r="544" spans="1:9" x14ac:dyDescent="0.2">
      <c r="A544">
        <v>2017</v>
      </c>
      <c r="B544" t="s">
        <v>309</v>
      </c>
      <c r="C544" t="s">
        <v>310</v>
      </c>
      <c r="D544">
        <v>1386</v>
      </c>
      <c r="E544">
        <v>15999</v>
      </c>
      <c r="F544">
        <v>9549</v>
      </c>
      <c r="G544">
        <v>1510</v>
      </c>
      <c r="H544" s="14">
        <f>365*DSO[[#This Row],[Receivables - Total]]/DSO[[#This Row],[Revenue - Total]]</f>
        <v>52.978322337417531</v>
      </c>
      <c r="I544" t="str">
        <f>_xlfn.XLOOKUP(DSO[[#This Row],[GIC Industry Groups]],'DSO_GIC GROUP'!$A$2:$A$25,'DSO_GIC GROUP'!$B$2:$B$25,0)</f>
        <v>Materials</v>
      </c>
    </row>
    <row r="545" spans="1:9" x14ac:dyDescent="0.2">
      <c r="A545">
        <v>2018</v>
      </c>
      <c r="B545" t="s">
        <v>309</v>
      </c>
      <c r="C545" t="s">
        <v>310</v>
      </c>
      <c r="D545">
        <v>1483</v>
      </c>
      <c r="E545">
        <v>15995</v>
      </c>
      <c r="F545">
        <v>10151</v>
      </c>
      <c r="G545">
        <v>1510</v>
      </c>
      <c r="H545" s="14">
        <f>365*DSO[[#This Row],[Receivables - Total]]/DSO[[#This Row],[Revenue - Total]]</f>
        <v>53.324303024332579</v>
      </c>
      <c r="I545" t="str">
        <f>_xlfn.XLOOKUP(DSO[[#This Row],[GIC Industry Groups]],'DSO_GIC GROUP'!$A$2:$A$25,'DSO_GIC GROUP'!$B$2:$B$25,0)</f>
        <v>Materials</v>
      </c>
    </row>
    <row r="546" spans="1:9" x14ac:dyDescent="0.2">
      <c r="A546">
        <v>2019</v>
      </c>
      <c r="B546" t="s">
        <v>309</v>
      </c>
      <c r="C546" t="s">
        <v>310</v>
      </c>
      <c r="D546">
        <v>1375</v>
      </c>
      <c r="E546">
        <v>16008</v>
      </c>
      <c r="F546">
        <v>9273</v>
      </c>
      <c r="G546">
        <v>1510</v>
      </c>
      <c r="H546" s="14">
        <f>365*DSO[[#This Row],[Receivables - Total]]/DSO[[#This Row],[Revenue - Total]]</f>
        <v>54.122182680901545</v>
      </c>
      <c r="I546" t="str">
        <f>_xlfn.XLOOKUP(DSO[[#This Row],[GIC Industry Groups]],'DSO_GIC GROUP'!$A$2:$A$25,'DSO_GIC GROUP'!$B$2:$B$25,0)</f>
        <v>Materials</v>
      </c>
    </row>
    <row r="547" spans="1:9" x14ac:dyDescent="0.2">
      <c r="A547">
        <v>2004</v>
      </c>
      <c r="B547" t="s">
        <v>349</v>
      </c>
      <c r="C547" t="s">
        <v>350</v>
      </c>
      <c r="D547">
        <v>435.06200000000001</v>
      </c>
      <c r="E547">
        <v>5086.9949999999999</v>
      </c>
      <c r="F547">
        <v>2371.866</v>
      </c>
      <c r="G547">
        <v>1510</v>
      </c>
      <c r="H547" s="14">
        <f>365*DSO[[#This Row],[Receivables - Total]]/DSO[[#This Row],[Revenue - Total]]</f>
        <v>66.950506478865165</v>
      </c>
      <c r="I547" t="str">
        <f>_xlfn.XLOOKUP(DSO[[#This Row],[GIC Industry Groups]],'DSO_GIC GROUP'!$A$2:$A$25,'DSO_GIC GROUP'!$B$2:$B$25,0)</f>
        <v>Materials</v>
      </c>
    </row>
    <row r="548" spans="1:9" x14ac:dyDescent="0.2">
      <c r="A548">
        <v>2005</v>
      </c>
      <c r="B548" t="s">
        <v>349</v>
      </c>
      <c r="C548" t="s">
        <v>350</v>
      </c>
      <c r="D548">
        <v>687.96900000000005</v>
      </c>
      <c r="E548">
        <v>5550.2060000000001</v>
      </c>
      <c r="F548">
        <v>4179.1180000000004</v>
      </c>
      <c r="G548">
        <v>1510</v>
      </c>
      <c r="H548" s="14">
        <f>365*DSO[[#This Row],[Receivables - Total]]/DSO[[#This Row],[Revenue - Total]]</f>
        <v>60.086526630738831</v>
      </c>
      <c r="I548" t="str">
        <f>_xlfn.XLOOKUP(DSO[[#This Row],[GIC Industry Groups]],'DSO_GIC GROUP'!$A$2:$A$25,'DSO_GIC GROUP'!$B$2:$B$25,0)</f>
        <v>Materials</v>
      </c>
    </row>
    <row r="549" spans="1:9" x14ac:dyDescent="0.2">
      <c r="A549">
        <v>2006</v>
      </c>
      <c r="B549" t="s">
        <v>349</v>
      </c>
      <c r="C549" t="s">
        <v>350</v>
      </c>
      <c r="D549">
        <v>485.76900000000001</v>
      </c>
      <c r="E549">
        <v>5389.8019999999997</v>
      </c>
      <c r="F549">
        <v>5790.5</v>
      </c>
      <c r="G549">
        <v>1510</v>
      </c>
      <c r="H549" s="14">
        <f>365*DSO[[#This Row],[Receivables - Total]]/DSO[[#This Row],[Revenue - Total]]</f>
        <v>30.620099300578534</v>
      </c>
      <c r="I549" t="str">
        <f>_xlfn.XLOOKUP(DSO[[#This Row],[GIC Industry Groups]],'DSO_GIC GROUP'!$A$2:$A$25,'DSO_GIC GROUP'!$B$2:$B$25,0)</f>
        <v>Materials</v>
      </c>
    </row>
    <row r="550" spans="1:9" x14ac:dyDescent="0.2">
      <c r="A550">
        <v>2007</v>
      </c>
      <c r="B550" t="s">
        <v>349</v>
      </c>
      <c r="C550" t="s">
        <v>350</v>
      </c>
      <c r="D550">
        <v>1295</v>
      </c>
      <c r="E550">
        <v>40661</v>
      </c>
      <c r="F550">
        <v>16939</v>
      </c>
      <c r="G550">
        <v>1510</v>
      </c>
      <c r="H550" s="14">
        <f>365*DSO[[#This Row],[Receivables - Total]]/DSO[[#This Row],[Revenue - Total]]</f>
        <v>27.904539819351793</v>
      </c>
      <c r="I550" t="str">
        <f>_xlfn.XLOOKUP(DSO[[#This Row],[GIC Industry Groups]],'DSO_GIC GROUP'!$A$2:$A$25,'DSO_GIC GROUP'!$B$2:$B$25,0)</f>
        <v>Materials</v>
      </c>
    </row>
    <row r="551" spans="1:9" x14ac:dyDescent="0.2">
      <c r="A551">
        <v>2008</v>
      </c>
      <c r="B551" t="s">
        <v>349</v>
      </c>
      <c r="C551" t="s">
        <v>350</v>
      </c>
      <c r="D551">
        <v>1212</v>
      </c>
      <c r="E551">
        <v>23353</v>
      </c>
      <c r="F551">
        <v>17796</v>
      </c>
      <c r="G551">
        <v>1510</v>
      </c>
      <c r="H551" s="14">
        <f>365*DSO[[#This Row],[Receivables - Total]]/DSO[[#This Row],[Revenue - Total]]</f>
        <v>24.858395144976399</v>
      </c>
      <c r="I551" t="str">
        <f>_xlfn.XLOOKUP(DSO[[#This Row],[GIC Industry Groups]],'DSO_GIC GROUP'!$A$2:$A$25,'DSO_GIC GROUP'!$B$2:$B$25,0)</f>
        <v>Materials</v>
      </c>
    </row>
    <row r="552" spans="1:9" x14ac:dyDescent="0.2">
      <c r="A552">
        <v>2009</v>
      </c>
      <c r="B552" t="s">
        <v>349</v>
      </c>
      <c r="C552" t="s">
        <v>350</v>
      </c>
      <c r="D552">
        <v>1803</v>
      </c>
      <c r="E552">
        <v>25996</v>
      </c>
      <c r="F552">
        <v>15040</v>
      </c>
      <c r="G552">
        <v>1510</v>
      </c>
      <c r="H552" s="14">
        <f>365*DSO[[#This Row],[Receivables - Total]]/DSO[[#This Row],[Revenue - Total]]</f>
        <v>43.756316489361701</v>
      </c>
      <c r="I552" t="str">
        <f>_xlfn.XLOOKUP(DSO[[#This Row],[GIC Industry Groups]],'DSO_GIC GROUP'!$A$2:$A$25,'DSO_GIC GROUP'!$B$2:$B$25,0)</f>
        <v>Materials</v>
      </c>
    </row>
    <row r="553" spans="1:9" x14ac:dyDescent="0.2">
      <c r="A553">
        <v>2010</v>
      </c>
      <c r="B553" t="s">
        <v>349</v>
      </c>
      <c r="C553" t="s">
        <v>350</v>
      </c>
      <c r="D553">
        <v>2425</v>
      </c>
      <c r="E553">
        <v>29386</v>
      </c>
      <c r="F553">
        <v>18982</v>
      </c>
      <c r="G553">
        <v>1510</v>
      </c>
      <c r="H553" s="14">
        <f>365*DSO[[#This Row],[Receivables - Total]]/DSO[[#This Row],[Revenue - Total]]</f>
        <v>46.629701822779474</v>
      </c>
      <c r="I553" t="str">
        <f>_xlfn.XLOOKUP(DSO[[#This Row],[GIC Industry Groups]],'DSO_GIC GROUP'!$A$2:$A$25,'DSO_GIC GROUP'!$B$2:$B$25,0)</f>
        <v>Materials</v>
      </c>
    </row>
    <row r="554" spans="1:9" x14ac:dyDescent="0.2">
      <c r="A554">
        <v>2011</v>
      </c>
      <c r="B554" t="s">
        <v>349</v>
      </c>
      <c r="C554" t="s">
        <v>350</v>
      </c>
      <c r="D554">
        <v>1142</v>
      </c>
      <c r="E554">
        <v>32070</v>
      </c>
      <c r="F554">
        <v>20880</v>
      </c>
      <c r="G554">
        <v>1510</v>
      </c>
      <c r="H554" s="14">
        <f>365*DSO[[#This Row],[Receivables - Total]]/DSO[[#This Row],[Revenue - Total]]</f>
        <v>19.963122605363985</v>
      </c>
      <c r="I554" t="str">
        <f>_xlfn.XLOOKUP(DSO[[#This Row],[GIC Industry Groups]],'DSO_GIC GROUP'!$A$2:$A$25,'DSO_GIC GROUP'!$B$2:$B$25,0)</f>
        <v>Materials</v>
      </c>
    </row>
    <row r="555" spans="1:9" x14ac:dyDescent="0.2">
      <c r="A555">
        <v>2012</v>
      </c>
      <c r="B555" t="s">
        <v>349</v>
      </c>
      <c r="C555" t="s">
        <v>350</v>
      </c>
      <c r="D555">
        <v>1629</v>
      </c>
      <c r="E555">
        <v>35440</v>
      </c>
      <c r="F555">
        <v>18010</v>
      </c>
      <c r="G555">
        <v>1510</v>
      </c>
      <c r="H555" s="14">
        <f>365*DSO[[#This Row],[Receivables - Total]]/DSO[[#This Row],[Revenue - Total]]</f>
        <v>33.014158800666294</v>
      </c>
      <c r="I555" t="str">
        <f>_xlfn.XLOOKUP(DSO[[#This Row],[GIC Industry Groups]],'DSO_GIC GROUP'!$A$2:$A$25,'DSO_GIC GROUP'!$B$2:$B$25,0)</f>
        <v>Materials</v>
      </c>
    </row>
    <row r="556" spans="1:9" x14ac:dyDescent="0.2">
      <c r="A556">
        <v>2013</v>
      </c>
      <c r="B556" t="s">
        <v>349</v>
      </c>
      <c r="C556" t="s">
        <v>350</v>
      </c>
      <c r="D556">
        <v>2562</v>
      </c>
      <c r="E556">
        <v>63473</v>
      </c>
      <c r="F556">
        <v>20921</v>
      </c>
      <c r="G556">
        <v>1510</v>
      </c>
      <c r="H556" s="14">
        <f>365*DSO[[#This Row],[Receivables - Total]]/DSO[[#This Row],[Revenue - Total]]</f>
        <v>44.698150184025621</v>
      </c>
      <c r="I556" t="str">
        <f>_xlfn.XLOOKUP(DSO[[#This Row],[GIC Industry Groups]],'DSO_GIC GROUP'!$A$2:$A$25,'DSO_GIC GROUP'!$B$2:$B$25,0)</f>
        <v>Materials</v>
      </c>
    </row>
    <row r="557" spans="1:9" x14ac:dyDescent="0.2">
      <c r="A557">
        <v>2014</v>
      </c>
      <c r="B557" t="s">
        <v>349</v>
      </c>
      <c r="C557" t="s">
        <v>350</v>
      </c>
      <c r="D557">
        <v>2563</v>
      </c>
      <c r="E557">
        <v>58795</v>
      </c>
      <c r="F557">
        <v>21438</v>
      </c>
      <c r="G557">
        <v>1510</v>
      </c>
      <c r="H557" s="14">
        <f>365*DSO[[#This Row],[Receivables - Total]]/DSO[[#This Row],[Revenue - Total]]</f>
        <v>43.637232950834964</v>
      </c>
      <c r="I557" t="str">
        <f>_xlfn.XLOOKUP(DSO[[#This Row],[GIC Industry Groups]],'DSO_GIC GROUP'!$A$2:$A$25,'DSO_GIC GROUP'!$B$2:$B$25,0)</f>
        <v>Materials</v>
      </c>
    </row>
    <row r="558" spans="1:9" x14ac:dyDescent="0.2">
      <c r="A558">
        <v>2015</v>
      </c>
      <c r="B558" t="s">
        <v>349</v>
      </c>
      <c r="C558" t="s">
        <v>350</v>
      </c>
      <c r="D558">
        <v>2277</v>
      </c>
      <c r="E558">
        <v>46577</v>
      </c>
      <c r="F558">
        <v>15877</v>
      </c>
      <c r="G558">
        <v>1510</v>
      </c>
      <c r="H558" s="14">
        <f>365*DSO[[#This Row],[Receivables - Total]]/DSO[[#This Row],[Revenue - Total]]</f>
        <v>52.346476034515334</v>
      </c>
      <c r="I558" t="str">
        <f>_xlfn.XLOOKUP(DSO[[#This Row],[GIC Industry Groups]],'DSO_GIC GROUP'!$A$2:$A$25,'DSO_GIC GROUP'!$B$2:$B$25,0)</f>
        <v>Materials</v>
      </c>
    </row>
    <row r="559" spans="1:9" x14ac:dyDescent="0.2">
      <c r="A559">
        <v>2016</v>
      </c>
      <c r="B559" t="s">
        <v>349</v>
      </c>
      <c r="C559" t="s">
        <v>350</v>
      </c>
      <c r="D559">
        <v>2094</v>
      </c>
      <c r="E559">
        <v>37317</v>
      </c>
      <c r="F559">
        <v>14830</v>
      </c>
      <c r="G559">
        <v>1510</v>
      </c>
      <c r="H559" s="14">
        <f>365*DSO[[#This Row],[Receivables - Total]]/DSO[[#This Row],[Revenue - Total]]</f>
        <v>51.538098449089681</v>
      </c>
      <c r="I559" t="str">
        <f>_xlfn.XLOOKUP(DSO[[#This Row],[GIC Industry Groups]],'DSO_GIC GROUP'!$A$2:$A$25,'DSO_GIC GROUP'!$B$2:$B$25,0)</f>
        <v>Materials</v>
      </c>
    </row>
    <row r="560" spans="1:9" x14ac:dyDescent="0.2">
      <c r="A560">
        <v>2017</v>
      </c>
      <c r="B560" t="s">
        <v>349</v>
      </c>
      <c r="C560" t="s">
        <v>350</v>
      </c>
      <c r="D560">
        <v>1571</v>
      </c>
      <c r="E560">
        <v>37302</v>
      </c>
      <c r="F560">
        <v>16403</v>
      </c>
      <c r="G560">
        <v>1510</v>
      </c>
      <c r="H560" s="14">
        <f>365*DSO[[#This Row],[Receivables - Total]]/DSO[[#This Row],[Revenue - Total]]</f>
        <v>34.957934524172408</v>
      </c>
      <c r="I560" t="str">
        <f>_xlfn.XLOOKUP(DSO[[#This Row],[GIC Industry Groups]],'DSO_GIC GROUP'!$A$2:$A$25,'DSO_GIC GROUP'!$B$2:$B$25,0)</f>
        <v>Materials</v>
      </c>
    </row>
    <row r="561" spans="1:9" x14ac:dyDescent="0.2">
      <c r="A561">
        <v>2018</v>
      </c>
      <c r="B561" t="s">
        <v>349</v>
      </c>
      <c r="C561" t="s">
        <v>350</v>
      </c>
      <c r="D561">
        <v>1322</v>
      </c>
      <c r="E561">
        <v>42216</v>
      </c>
      <c r="F561">
        <v>18628</v>
      </c>
      <c r="G561">
        <v>1510</v>
      </c>
      <c r="H561" s="14">
        <f>365*DSO[[#This Row],[Receivables - Total]]/DSO[[#This Row],[Revenue - Total]]</f>
        <v>25.903478634313934</v>
      </c>
      <c r="I561" t="str">
        <f>_xlfn.XLOOKUP(DSO[[#This Row],[GIC Industry Groups]],'DSO_GIC GROUP'!$A$2:$A$25,'DSO_GIC GROUP'!$B$2:$B$25,0)</f>
        <v>Materials</v>
      </c>
    </row>
    <row r="562" spans="1:9" x14ac:dyDescent="0.2">
      <c r="A562">
        <v>2019</v>
      </c>
      <c r="B562" t="s">
        <v>349</v>
      </c>
      <c r="C562" t="s">
        <v>350</v>
      </c>
      <c r="D562">
        <v>1167</v>
      </c>
      <c r="E562">
        <v>40809</v>
      </c>
      <c r="F562">
        <v>14568</v>
      </c>
      <c r="G562">
        <v>1510</v>
      </c>
      <c r="H562" s="14">
        <f>365*DSO[[#This Row],[Receivables - Total]]/DSO[[#This Row],[Revenue - Total]]</f>
        <v>29.239085667215814</v>
      </c>
      <c r="I562" t="str">
        <f>_xlfn.XLOOKUP(DSO[[#This Row],[GIC Industry Groups]],'DSO_GIC GROUP'!$A$2:$A$25,'DSO_GIC GROUP'!$B$2:$B$25,0)</f>
        <v>Materials</v>
      </c>
    </row>
    <row r="563" spans="1:9" x14ac:dyDescent="0.2">
      <c r="A563">
        <v>2004</v>
      </c>
      <c r="B563" t="s">
        <v>371</v>
      </c>
      <c r="C563" t="s">
        <v>372</v>
      </c>
      <c r="D563">
        <v>479.7</v>
      </c>
      <c r="E563">
        <v>2978.4</v>
      </c>
      <c r="F563">
        <v>2051.1999999999998</v>
      </c>
      <c r="G563">
        <v>1510</v>
      </c>
      <c r="H563" s="14">
        <f>365*DSO[[#This Row],[Receivables - Total]]/DSO[[#This Row],[Revenue - Total]]</f>
        <v>85.360033151326064</v>
      </c>
      <c r="I563" t="str">
        <f>_xlfn.XLOOKUP(DSO[[#This Row],[GIC Industry Groups]],'DSO_GIC GROUP'!$A$2:$A$25,'DSO_GIC GROUP'!$B$2:$B$25,0)</f>
        <v>Materials</v>
      </c>
    </row>
    <row r="564" spans="1:9" x14ac:dyDescent="0.2">
      <c r="A564">
        <v>2005</v>
      </c>
      <c r="B564" t="s">
        <v>371</v>
      </c>
      <c r="C564" t="s">
        <v>372</v>
      </c>
      <c r="D564">
        <v>494.3</v>
      </c>
      <c r="E564">
        <v>2740</v>
      </c>
      <c r="F564">
        <v>2150.1999999999998</v>
      </c>
      <c r="G564">
        <v>1510</v>
      </c>
      <c r="H564" s="14">
        <f>365*DSO[[#This Row],[Receivables - Total]]/DSO[[#This Row],[Revenue - Total]]</f>
        <v>83.908241093851743</v>
      </c>
      <c r="I564" t="str">
        <f>_xlfn.XLOOKUP(DSO[[#This Row],[GIC Industry Groups]],'DSO_GIC GROUP'!$A$2:$A$25,'DSO_GIC GROUP'!$B$2:$B$25,0)</f>
        <v>Materials</v>
      </c>
    </row>
    <row r="565" spans="1:9" x14ac:dyDescent="0.2">
      <c r="A565">
        <v>2006</v>
      </c>
      <c r="B565" t="s">
        <v>371</v>
      </c>
      <c r="C565" t="s">
        <v>372</v>
      </c>
      <c r="D565">
        <v>537.9</v>
      </c>
      <c r="E565">
        <v>2735</v>
      </c>
      <c r="F565">
        <v>2347</v>
      </c>
      <c r="G565">
        <v>1510</v>
      </c>
      <c r="H565" s="14">
        <f>365*DSO[[#This Row],[Receivables - Total]]/DSO[[#This Row],[Revenue - Total]]</f>
        <v>83.65296122709843</v>
      </c>
      <c r="I565" t="str">
        <f>_xlfn.XLOOKUP(DSO[[#This Row],[GIC Industry Groups]],'DSO_GIC GROUP'!$A$2:$A$25,'DSO_GIC GROUP'!$B$2:$B$25,0)</f>
        <v>Materials</v>
      </c>
    </row>
    <row r="566" spans="1:9" x14ac:dyDescent="0.2">
      <c r="A566">
        <v>2007</v>
      </c>
      <c r="B566" t="s">
        <v>371</v>
      </c>
      <c r="C566" t="s">
        <v>372</v>
      </c>
      <c r="D566">
        <v>599.70000000000005</v>
      </c>
      <c r="E566">
        <v>2733.4</v>
      </c>
      <c r="F566">
        <v>2632.9</v>
      </c>
      <c r="G566">
        <v>1510</v>
      </c>
      <c r="H566" s="14">
        <f>365*DSO[[#This Row],[Receivables - Total]]/DSO[[#This Row],[Revenue - Total]]</f>
        <v>83.136655398989717</v>
      </c>
      <c r="I566" t="str">
        <f>_xlfn.XLOOKUP(DSO[[#This Row],[GIC Industry Groups]],'DSO_GIC GROUP'!$A$2:$A$25,'DSO_GIC GROUP'!$B$2:$B$25,0)</f>
        <v>Materials</v>
      </c>
    </row>
    <row r="567" spans="1:9" x14ac:dyDescent="0.2">
      <c r="A567">
        <v>2008</v>
      </c>
      <c r="B567" t="s">
        <v>371</v>
      </c>
      <c r="C567" t="s">
        <v>372</v>
      </c>
      <c r="D567">
        <v>687.7</v>
      </c>
      <c r="E567">
        <v>2993.9</v>
      </c>
      <c r="F567">
        <v>3115.3</v>
      </c>
      <c r="G567">
        <v>1510</v>
      </c>
      <c r="H567" s="14">
        <f>365*DSO[[#This Row],[Receivables - Total]]/DSO[[#This Row],[Revenue - Total]]</f>
        <v>80.573460019901773</v>
      </c>
      <c r="I567" t="str">
        <f>_xlfn.XLOOKUP(DSO[[#This Row],[GIC Industry Groups]],'DSO_GIC GROUP'!$A$2:$A$25,'DSO_GIC GROUP'!$B$2:$B$25,0)</f>
        <v>Materials</v>
      </c>
    </row>
    <row r="568" spans="1:9" x14ac:dyDescent="0.2">
      <c r="A568">
        <v>2009</v>
      </c>
      <c r="B568" t="s">
        <v>371</v>
      </c>
      <c r="C568" t="s">
        <v>372</v>
      </c>
      <c r="D568">
        <v>749.6</v>
      </c>
      <c r="E568">
        <v>3136.2</v>
      </c>
      <c r="F568">
        <v>2826.2</v>
      </c>
      <c r="G568">
        <v>1510</v>
      </c>
      <c r="H568" s="14">
        <f>365*DSO[[#This Row],[Receivables - Total]]/DSO[[#This Row],[Revenue - Total]]</f>
        <v>96.809850682895771</v>
      </c>
      <c r="I568" t="str">
        <f>_xlfn.XLOOKUP(DSO[[#This Row],[GIC Industry Groups]],'DSO_GIC GROUP'!$A$2:$A$25,'DSO_GIC GROUP'!$B$2:$B$25,0)</f>
        <v>Materials</v>
      </c>
    </row>
    <row r="569" spans="1:9" x14ac:dyDescent="0.2">
      <c r="A569">
        <v>2010</v>
      </c>
      <c r="B569" t="s">
        <v>371</v>
      </c>
      <c r="C569" t="s">
        <v>372</v>
      </c>
      <c r="D569">
        <v>852.9</v>
      </c>
      <c r="E569">
        <v>3319.9</v>
      </c>
      <c r="F569">
        <v>3116.3</v>
      </c>
      <c r="G569">
        <v>1510</v>
      </c>
      <c r="H569" s="14">
        <f>365*DSO[[#This Row],[Receivables - Total]]/DSO[[#This Row],[Revenue - Total]]</f>
        <v>99.896832782466376</v>
      </c>
      <c r="I569" t="str">
        <f>_xlfn.XLOOKUP(DSO[[#This Row],[GIC Industry Groups]],'DSO_GIC GROUP'!$A$2:$A$25,'DSO_GIC GROUP'!$B$2:$B$25,0)</f>
        <v>Materials</v>
      </c>
    </row>
    <row r="570" spans="1:9" x14ac:dyDescent="0.2">
      <c r="A570">
        <v>2011</v>
      </c>
      <c r="B570" t="s">
        <v>371</v>
      </c>
      <c r="C570" t="s">
        <v>372</v>
      </c>
      <c r="D570">
        <v>998.3</v>
      </c>
      <c r="E570">
        <v>3743.5</v>
      </c>
      <c r="F570">
        <v>3377.9</v>
      </c>
      <c r="G570">
        <v>1510</v>
      </c>
      <c r="H570" s="14">
        <f>365*DSO[[#This Row],[Receivables - Total]]/DSO[[#This Row],[Revenue - Total]]</f>
        <v>107.87160661949731</v>
      </c>
      <c r="I570" t="str">
        <f>_xlfn.XLOOKUP(DSO[[#This Row],[GIC Industry Groups]],'DSO_GIC GROUP'!$A$2:$A$25,'DSO_GIC GROUP'!$B$2:$B$25,0)</f>
        <v>Materials</v>
      </c>
    </row>
    <row r="571" spans="1:9" x14ac:dyDescent="0.2">
      <c r="A571">
        <v>2012</v>
      </c>
      <c r="B571" t="s">
        <v>371</v>
      </c>
      <c r="C571" t="s">
        <v>372</v>
      </c>
      <c r="D571">
        <v>1197.5</v>
      </c>
      <c r="E571">
        <v>4373.8999999999996</v>
      </c>
      <c r="F571">
        <v>3748.3</v>
      </c>
      <c r="G571">
        <v>1510</v>
      </c>
      <c r="H571" s="14">
        <f>365*DSO[[#This Row],[Receivables - Total]]/DSO[[#This Row],[Revenue - Total]]</f>
        <v>116.60952965344289</v>
      </c>
      <c r="I571" t="str">
        <f>_xlfn.XLOOKUP(DSO[[#This Row],[GIC Industry Groups]],'DSO_GIC GROUP'!$A$2:$A$25,'DSO_GIC GROUP'!$B$2:$B$25,0)</f>
        <v>Materials</v>
      </c>
    </row>
    <row r="572" spans="1:9" x14ac:dyDescent="0.2">
      <c r="A572">
        <v>2013</v>
      </c>
      <c r="B572" t="s">
        <v>371</v>
      </c>
      <c r="C572" t="s">
        <v>372</v>
      </c>
      <c r="D572">
        <v>1582.1</v>
      </c>
      <c r="E572">
        <v>5235.2</v>
      </c>
      <c r="F572">
        <v>3874.8</v>
      </c>
      <c r="G572">
        <v>1510</v>
      </c>
      <c r="H572" s="14">
        <f>365*DSO[[#This Row],[Receivables - Total]]/DSO[[#This Row],[Revenue - Total]]</f>
        <v>149.03130484154019</v>
      </c>
      <c r="I572" t="str">
        <f>_xlfn.XLOOKUP(DSO[[#This Row],[GIC Industry Groups]],'DSO_GIC GROUP'!$A$2:$A$25,'DSO_GIC GROUP'!$B$2:$B$25,0)</f>
        <v>Materials</v>
      </c>
    </row>
    <row r="573" spans="1:9" x14ac:dyDescent="0.2">
      <c r="A573">
        <v>2014</v>
      </c>
      <c r="B573" t="s">
        <v>371</v>
      </c>
      <c r="C573" t="s">
        <v>372</v>
      </c>
      <c r="D573">
        <v>1848.7</v>
      </c>
      <c r="E573">
        <v>5340.5</v>
      </c>
      <c r="F573">
        <v>4037.7</v>
      </c>
      <c r="G573">
        <v>1510</v>
      </c>
      <c r="H573" s="14">
        <f>365*DSO[[#This Row],[Receivables - Total]]/DSO[[#This Row],[Revenue - Total]]</f>
        <v>167.11878049384552</v>
      </c>
      <c r="I573" t="str">
        <f>_xlfn.XLOOKUP(DSO[[#This Row],[GIC Industry Groups]],'DSO_GIC GROUP'!$A$2:$A$25,'DSO_GIC GROUP'!$B$2:$B$25,0)</f>
        <v>Materials</v>
      </c>
    </row>
    <row r="574" spans="1:9" x14ac:dyDescent="0.2">
      <c r="A574">
        <v>2015</v>
      </c>
      <c r="B574" t="s">
        <v>371</v>
      </c>
      <c r="C574" t="s">
        <v>372</v>
      </c>
      <c r="D574">
        <v>1981.5</v>
      </c>
      <c r="E574">
        <v>6325.9</v>
      </c>
      <c r="F574">
        <v>3276.5</v>
      </c>
      <c r="G574">
        <v>1510</v>
      </c>
      <c r="H574" s="14">
        <f>365*DSO[[#This Row],[Receivables - Total]]/DSO[[#This Row],[Revenue - Total]]</f>
        <v>220.73783000152602</v>
      </c>
      <c r="I574" t="str">
        <f>_xlfn.XLOOKUP(DSO[[#This Row],[GIC Industry Groups]],'DSO_GIC GROUP'!$A$2:$A$25,'DSO_GIC GROUP'!$B$2:$B$25,0)</f>
        <v>Materials</v>
      </c>
    </row>
    <row r="575" spans="1:9" x14ac:dyDescent="0.2">
      <c r="A575">
        <v>2016</v>
      </c>
      <c r="B575" t="s">
        <v>371</v>
      </c>
      <c r="C575" t="s">
        <v>372</v>
      </c>
      <c r="D575">
        <v>1966.1</v>
      </c>
      <c r="E575">
        <v>6139.3</v>
      </c>
      <c r="F575">
        <v>3282.4</v>
      </c>
      <c r="G575">
        <v>1510</v>
      </c>
      <c r="H575" s="14">
        <f>365*DSO[[#This Row],[Receivables - Total]]/DSO[[#This Row],[Revenue - Total]]</f>
        <v>218.62859493053861</v>
      </c>
      <c r="I575" t="str">
        <f>_xlfn.XLOOKUP(DSO[[#This Row],[GIC Industry Groups]],'DSO_GIC GROUP'!$A$2:$A$25,'DSO_GIC GROUP'!$B$2:$B$25,0)</f>
        <v>Materials</v>
      </c>
    </row>
    <row r="576" spans="1:9" x14ac:dyDescent="0.2">
      <c r="A576">
        <v>2017</v>
      </c>
      <c r="B576" t="s">
        <v>371</v>
      </c>
      <c r="C576" t="s">
        <v>372</v>
      </c>
      <c r="D576">
        <v>2181</v>
      </c>
      <c r="E576">
        <v>9206.2999999999993</v>
      </c>
      <c r="F576">
        <v>2878.6</v>
      </c>
      <c r="G576">
        <v>1510</v>
      </c>
      <c r="H576" s="14">
        <f>365*DSO[[#This Row],[Receivables - Total]]/DSO[[#This Row],[Revenue - Total]]</f>
        <v>276.54589036337109</v>
      </c>
      <c r="I576" t="str">
        <f>_xlfn.XLOOKUP(DSO[[#This Row],[GIC Industry Groups]],'DSO_GIC GROUP'!$A$2:$A$25,'DSO_GIC GROUP'!$B$2:$B$25,0)</f>
        <v>Materials</v>
      </c>
    </row>
    <row r="577" spans="1:9" x14ac:dyDescent="0.2">
      <c r="A577">
        <v>2018</v>
      </c>
      <c r="B577" t="s">
        <v>371</v>
      </c>
      <c r="C577" t="s">
        <v>372</v>
      </c>
      <c r="D577">
        <v>2543</v>
      </c>
      <c r="E577">
        <v>9974.2999999999993</v>
      </c>
      <c r="F577">
        <v>4727.8</v>
      </c>
      <c r="G577">
        <v>1510</v>
      </c>
      <c r="H577" s="14">
        <f>365*DSO[[#This Row],[Receivables - Total]]/DSO[[#This Row],[Revenue - Total]]</f>
        <v>196.32704429121367</v>
      </c>
      <c r="I577" t="str">
        <f>_xlfn.XLOOKUP(DSO[[#This Row],[GIC Industry Groups]],'DSO_GIC GROUP'!$A$2:$A$25,'DSO_GIC GROUP'!$B$2:$B$25,0)</f>
        <v>Materials</v>
      </c>
    </row>
    <row r="578" spans="1:9" x14ac:dyDescent="0.2">
      <c r="A578">
        <v>2019</v>
      </c>
      <c r="B578" t="s">
        <v>371</v>
      </c>
      <c r="C578" t="s">
        <v>372</v>
      </c>
      <c r="D578">
        <v>2472.6999999999998</v>
      </c>
      <c r="E578">
        <v>9872.7000000000007</v>
      </c>
      <c r="F578">
        <v>4609.8</v>
      </c>
      <c r="G578">
        <v>1510</v>
      </c>
      <c r="H578" s="14">
        <f>365*DSO[[#This Row],[Receivables - Total]]/DSO[[#This Row],[Revenue - Total]]</f>
        <v>195.78625970757946</v>
      </c>
      <c r="I578" t="str">
        <f>_xlfn.XLOOKUP(DSO[[#This Row],[GIC Industry Groups]],'DSO_GIC GROUP'!$A$2:$A$25,'DSO_GIC GROUP'!$B$2:$B$25,0)</f>
        <v>Materials</v>
      </c>
    </row>
    <row r="579" spans="1:9" x14ac:dyDescent="0.2">
      <c r="A579">
        <v>2004</v>
      </c>
      <c r="B579" t="s">
        <v>459</v>
      </c>
      <c r="C579" t="s">
        <v>460</v>
      </c>
      <c r="D579">
        <v>358.36099999999999</v>
      </c>
      <c r="E579">
        <v>2363.2939999999999</v>
      </c>
      <c r="F579">
        <v>2033.653</v>
      </c>
      <c r="G579">
        <v>1510</v>
      </c>
      <c r="H579" s="14">
        <f>365*DSO[[#This Row],[Receivables - Total]]/DSO[[#This Row],[Revenue - Total]]</f>
        <v>64.318625153848757</v>
      </c>
      <c r="I579" t="str">
        <f>_xlfn.XLOOKUP(DSO[[#This Row],[GIC Industry Groups]],'DSO_GIC GROUP'!$A$2:$A$25,'DSO_GIC GROUP'!$B$2:$B$25,0)</f>
        <v>Materials</v>
      </c>
    </row>
    <row r="580" spans="1:9" x14ac:dyDescent="0.2">
      <c r="A580">
        <v>2005</v>
      </c>
      <c r="B580" t="s">
        <v>459</v>
      </c>
      <c r="C580" t="s">
        <v>460</v>
      </c>
      <c r="D580">
        <v>368.51900000000001</v>
      </c>
      <c r="E580">
        <v>2638.1959999999999</v>
      </c>
      <c r="F580">
        <v>1993.393</v>
      </c>
      <c r="G580">
        <v>1510</v>
      </c>
      <c r="H580" s="14">
        <f>365*DSO[[#This Row],[Receivables - Total]]/DSO[[#This Row],[Revenue - Total]]</f>
        <v>67.477629850210164</v>
      </c>
      <c r="I580" t="str">
        <f>_xlfn.XLOOKUP(DSO[[#This Row],[GIC Industry Groups]],'DSO_GIC GROUP'!$A$2:$A$25,'DSO_GIC GROUP'!$B$2:$B$25,0)</f>
        <v>Materials</v>
      </c>
    </row>
    <row r="581" spans="1:9" x14ac:dyDescent="0.2">
      <c r="A581">
        <v>2006</v>
      </c>
      <c r="B581" t="s">
        <v>459</v>
      </c>
      <c r="C581" t="s">
        <v>460</v>
      </c>
      <c r="D581">
        <v>405.30200000000002</v>
      </c>
      <c r="E581">
        <v>2478.904</v>
      </c>
      <c r="F581">
        <v>2095.39</v>
      </c>
      <c r="G581">
        <v>1510</v>
      </c>
      <c r="H581" s="14">
        <f>365*DSO[[#This Row],[Receivables - Total]]/DSO[[#This Row],[Revenue - Total]]</f>
        <v>70.600332157736759</v>
      </c>
      <c r="I581" t="str">
        <f>_xlfn.XLOOKUP(DSO[[#This Row],[GIC Industry Groups]],'DSO_GIC GROUP'!$A$2:$A$25,'DSO_GIC GROUP'!$B$2:$B$25,0)</f>
        <v>Materials</v>
      </c>
    </row>
    <row r="582" spans="1:9" x14ac:dyDescent="0.2">
      <c r="A582">
        <v>2007</v>
      </c>
      <c r="B582" t="s">
        <v>459</v>
      </c>
      <c r="C582" t="s">
        <v>460</v>
      </c>
      <c r="D582">
        <v>450.57900000000001</v>
      </c>
      <c r="E582">
        <v>2726.788</v>
      </c>
      <c r="F582">
        <v>2276.6379999999999</v>
      </c>
      <c r="G582">
        <v>1510</v>
      </c>
      <c r="H582" s="14">
        <f>365*DSO[[#This Row],[Receivables - Total]]/DSO[[#This Row],[Revenue - Total]]</f>
        <v>72.23868485020455</v>
      </c>
      <c r="I582" t="str">
        <f>_xlfn.XLOOKUP(DSO[[#This Row],[GIC Industry Groups]],'DSO_GIC GROUP'!$A$2:$A$25,'DSO_GIC GROUP'!$B$2:$B$25,0)</f>
        <v>Materials</v>
      </c>
    </row>
    <row r="583" spans="1:9" x14ac:dyDescent="0.2">
      <c r="A583">
        <v>2008</v>
      </c>
      <c r="B583" t="s">
        <v>459</v>
      </c>
      <c r="C583" t="s">
        <v>460</v>
      </c>
      <c r="D583">
        <v>439.76799999999997</v>
      </c>
      <c r="E583">
        <v>2749.913</v>
      </c>
      <c r="F583">
        <v>2389.3719999999998</v>
      </c>
      <c r="G583">
        <v>1510</v>
      </c>
      <c r="H583" s="14">
        <f>365*DSO[[#This Row],[Receivables - Total]]/DSO[[#This Row],[Revenue - Total]]</f>
        <v>67.178873779386379</v>
      </c>
      <c r="I583" t="str">
        <f>_xlfn.XLOOKUP(DSO[[#This Row],[GIC Industry Groups]],'DSO_GIC GROUP'!$A$2:$A$25,'DSO_GIC GROUP'!$B$2:$B$25,0)</f>
        <v>Materials</v>
      </c>
    </row>
    <row r="584" spans="1:9" x14ac:dyDescent="0.2">
      <c r="A584">
        <v>2009</v>
      </c>
      <c r="B584" t="s">
        <v>459</v>
      </c>
      <c r="C584" t="s">
        <v>460</v>
      </c>
      <c r="D584">
        <v>444.26499999999999</v>
      </c>
      <c r="E584">
        <v>2644.7739999999999</v>
      </c>
      <c r="F584">
        <v>2326.1579999999999</v>
      </c>
      <c r="G584">
        <v>1510</v>
      </c>
      <c r="H584" s="14">
        <f>365*DSO[[#This Row],[Receivables - Total]]/DSO[[#This Row],[Revenue - Total]]</f>
        <v>69.710107825865663</v>
      </c>
      <c r="I584" t="str">
        <f>_xlfn.XLOOKUP(DSO[[#This Row],[GIC Industry Groups]],'DSO_GIC GROUP'!$A$2:$A$25,'DSO_GIC GROUP'!$B$2:$B$25,0)</f>
        <v>Materials</v>
      </c>
    </row>
    <row r="585" spans="1:9" x14ac:dyDescent="0.2">
      <c r="A585">
        <v>2010</v>
      </c>
      <c r="B585" t="s">
        <v>459</v>
      </c>
      <c r="C585" t="s">
        <v>460</v>
      </c>
      <c r="D585">
        <v>451.80399999999997</v>
      </c>
      <c r="E585">
        <v>2872.4549999999999</v>
      </c>
      <c r="F585">
        <v>2622.8620000000001</v>
      </c>
      <c r="G585">
        <v>1510</v>
      </c>
      <c r="H585" s="14">
        <f>365*DSO[[#This Row],[Receivables - Total]]/DSO[[#This Row],[Revenue - Total]]</f>
        <v>62.873479428197129</v>
      </c>
      <c r="I585" t="str">
        <f>_xlfn.XLOOKUP(DSO[[#This Row],[GIC Industry Groups]],'DSO_GIC GROUP'!$A$2:$A$25,'DSO_GIC GROUP'!$B$2:$B$25,0)</f>
        <v>Materials</v>
      </c>
    </row>
    <row r="586" spans="1:9" x14ac:dyDescent="0.2">
      <c r="A586">
        <v>2011</v>
      </c>
      <c r="B586" t="s">
        <v>459</v>
      </c>
      <c r="C586" t="s">
        <v>460</v>
      </c>
      <c r="D586">
        <v>472.346</v>
      </c>
      <c r="E586">
        <v>2965.5810000000001</v>
      </c>
      <c r="F586">
        <v>2788.018</v>
      </c>
      <c r="G586">
        <v>1510</v>
      </c>
      <c r="H586" s="14">
        <f>365*DSO[[#This Row],[Receivables - Total]]/DSO[[#This Row],[Revenue - Total]]</f>
        <v>61.838298748429892</v>
      </c>
      <c r="I586" t="str">
        <f>_xlfn.XLOOKUP(DSO[[#This Row],[GIC Industry Groups]],'DSO_GIC GROUP'!$A$2:$A$25,'DSO_GIC GROUP'!$B$2:$B$25,0)</f>
        <v>Materials</v>
      </c>
    </row>
    <row r="587" spans="1:9" x14ac:dyDescent="0.2">
      <c r="A587">
        <v>2012</v>
      </c>
      <c r="B587" t="s">
        <v>459</v>
      </c>
      <c r="C587" t="s">
        <v>460</v>
      </c>
      <c r="D587">
        <v>499.44299999999998</v>
      </c>
      <c r="E587">
        <v>3249.6</v>
      </c>
      <c r="F587">
        <v>2821.4459999999999</v>
      </c>
      <c r="G587">
        <v>1510</v>
      </c>
      <c r="H587" s="14">
        <f>365*DSO[[#This Row],[Receivables - Total]]/DSO[[#This Row],[Revenue - Total]]</f>
        <v>64.611087718850555</v>
      </c>
      <c r="I587" t="str">
        <f>_xlfn.XLOOKUP(DSO[[#This Row],[GIC Industry Groups]],'DSO_GIC GROUP'!$A$2:$A$25,'DSO_GIC GROUP'!$B$2:$B$25,0)</f>
        <v>Materials</v>
      </c>
    </row>
    <row r="588" spans="1:9" x14ac:dyDescent="0.2">
      <c r="A588">
        <v>2013</v>
      </c>
      <c r="B588" t="s">
        <v>459</v>
      </c>
      <c r="C588" t="s">
        <v>460</v>
      </c>
      <c r="D588">
        <v>524.49300000000005</v>
      </c>
      <c r="E588">
        <v>3331.7310000000002</v>
      </c>
      <c r="F588">
        <v>2952.8960000000002</v>
      </c>
      <c r="G588">
        <v>1510</v>
      </c>
      <c r="H588" s="14">
        <f>365*DSO[[#This Row],[Receivables - Total]]/DSO[[#This Row],[Revenue - Total]]</f>
        <v>64.831252099633716</v>
      </c>
      <c r="I588" t="str">
        <f>_xlfn.XLOOKUP(DSO[[#This Row],[GIC Industry Groups]],'DSO_GIC GROUP'!$A$2:$A$25,'DSO_GIC GROUP'!$B$2:$B$25,0)</f>
        <v>Materials</v>
      </c>
    </row>
    <row r="589" spans="1:9" x14ac:dyDescent="0.2">
      <c r="A589">
        <v>2014</v>
      </c>
      <c r="B589" t="s">
        <v>459</v>
      </c>
      <c r="C589" t="s">
        <v>460</v>
      </c>
      <c r="D589">
        <v>493.76799999999997</v>
      </c>
      <c r="E589">
        <v>3494.6210000000001</v>
      </c>
      <c r="F589">
        <v>3088.5329999999999</v>
      </c>
      <c r="G589">
        <v>1510</v>
      </c>
      <c r="H589" s="14">
        <f>365*DSO[[#This Row],[Receivables - Total]]/DSO[[#This Row],[Revenue - Total]]</f>
        <v>58.353049813617012</v>
      </c>
      <c r="I589" t="str">
        <f>_xlfn.XLOOKUP(DSO[[#This Row],[GIC Industry Groups]],'DSO_GIC GROUP'!$A$2:$A$25,'DSO_GIC GROUP'!$B$2:$B$25,0)</f>
        <v>Materials</v>
      </c>
    </row>
    <row r="590" spans="1:9" x14ac:dyDescent="0.2">
      <c r="A590">
        <v>2015</v>
      </c>
      <c r="B590" t="s">
        <v>459</v>
      </c>
      <c r="C590" t="s">
        <v>460</v>
      </c>
      <c r="D590">
        <v>537.89599999999996</v>
      </c>
      <c r="E590">
        <v>3721.4540000000002</v>
      </c>
      <c r="F590">
        <v>3023.1889999999999</v>
      </c>
      <c r="G590">
        <v>1510</v>
      </c>
      <c r="H590" s="14">
        <f>365*DSO[[#This Row],[Receivables - Total]]/DSO[[#This Row],[Revenue - Total]]</f>
        <v>64.942033065084587</v>
      </c>
      <c r="I590" t="str">
        <f>_xlfn.XLOOKUP(DSO[[#This Row],[GIC Industry Groups]],'DSO_GIC GROUP'!$A$2:$A$25,'DSO_GIC GROUP'!$B$2:$B$25,0)</f>
        <v>Materials</v>
      </c>
    </row>
    <row r="591" spans="1:9" x14ac:dyDescent="0.2">
      <c r="A591">
        <v>2016</v>
      </c>
      <c r="B591" t="s">
        <v>459</v>
      </c>
      <c r="C591" t="s">
        <v>460</v>
      </c>
      <c r="D591">
        <v>550.65800000000002</v>
      </c>
      <c r="E591">
        <v>4016.9839999999999</v>
      </c>
      <c r="F591">
        <v>3116.35</v>
      </c>
      <c r="G591">
        <v>1510</v>
      </c>
      <c r="H591" s="14">
        <f>365*DSO[[#This Row],[Receivables - Total]]/DSO[[#This Row],[Revenue - Total]]</f>
        <v>64.495377605211232</v>
      </c>
      <c r="I591" t="str">
        <f>_xlfn.XLOOKUP(DSO[[#This Row],[GIC Industry Groups]],'DSO_GIC GROUP'!$A$2:$A$25,'DSO_GIC GROUP'!$B$2:$B$25,0)</f>
        <v>Materials</v>
      </c>
    </row>
    <row r="592" spans="1:9" x14ac:dyDescent="0.2">
      <c r="A592">
        <v>2017</v>
      </c>
      <c r="B592" t="s">
        <v>459</v>
      </c>
      <c r="C592" t="s">
        <v>460</v>
      </c>
      <c r="D592">
        <v>663.66300000000001</v>
      </c>
      <c r="E592">
        <v>4598.9260000000004</v>
      </c>
      <c r="F592">
        <v>3398.7190000000001</v>
      </c>
      <c r="G592">
        <v>1510</v>
      </c>
      <c r="H592" s="14">
        <f>365*DSO[[#This Row],[Receivables - Total]]/DSO[[#This Row],[Revenue - Total]]</f>
        <v>71.273028161492604</v>
      </c>
      <c r="I592" t="str">
        <f>_xlfn.XLOOKUP(DSO[[#This Row],[GIC Industry Groups]],'DSO_GIC GROUP'!$A$2:$A$25,'DSO_GIC GROUP'!$B$2:$B$25,0)</f>
        <v>Materials</v>
      </c>
    </row>
    <row r="593" spans="1:9" x14ac:dyDescent="0.2">
      <c r="A593">
        <v>2018</v>
      </c>
      <c r="B593" t="s">
        <v>459</v>
      </c>
      <c r="C593" t="s">
        <v>460</v>
      </c>
      <c r="D593">
        <v>938.25199999999995</v>
      </c>
      <c r="E593">
        <v>12889.395</v>
      </c>
      <c r="F593">
        <v>3977.5390000000002</v>
      </c>
      <c r="G593">
        <v>1510</v>
      </c>
      <c r="H593" s="14">
        <f>365*DSO[[#This Row],[Receivables - Total]]/DSO[[#This Row],[Revenue - Total]]</f>
        <v>86.098962197479381</v>
      </c>
      <c r="I593" t="str">
        <f>_xlfn.XLOOKUP(DSO[[#This Row],[GIC Industry Groups]],'DSO_GIC GROUP'!$A$2:$A$25,'DSO_GIC GROUP'!$B$2:$B$25,0)</f>
        <v>Materials</v>
      </c>
    </row>
    <row r="594" spans="1:9" x14ac:dyDescent="0.2">
      <c r="A594">
        <v>2004</v>
      </c>
      <c r="B594" t="s">
        <v>471</v>
      </c>
      <c r="C594" t="s">
        <v>472</v>
      </c>
      <c r="D594">
        <v>2994</v>
      </c>
      <c r="E594">
        <v>34217</v>
      </c>
      <c r="F594">
        <v>25548</v>
      </c>
      <c r="G594">
        <v>1510</v>
      </c>
      <c r="H594" s="14">
        <f>365*DSO[[#This Row],[Receivables - Total]]/DSO[[#This Row],[Revenue - Total]]</f>
        <v>42.774776890558947</v>
      </c>
      <c r="I594" t="str">
        <f>_xlfn.XLOOKUP(DSO[[#This Row],[GIC Industry Groups]],'DSO_GIC GROUP'!$A$2:$A$25,'DSO_GIC GROUP'!$B$2:$B$25,0)</f>
        <v>Materials</v>
      </c>
    </row>
    <row r="595" spans="1:9" x14ac:dyDescent="0.2">
      <c r="A595">
        <v>2005</v>
      </c>
      <c r="B595" t="s">
        <v>471</v>
      </c>
      <c r="C595" t="s">
        <v>472</v>
      </c>
      <c r="D595">
        <v>2926</v>
      </c>
      <c r="E595">
        <v>28771</v>
      </c>
      <c r="F595">
        <v>24097</v>
      </c>
      <c r="G595">
        <v>1510</v>
      </c>
      <c r="H595" s="14">
        <f>365*DSO[[#This Row],[Receivables - Total]]/DSO[[#This Row],[Revenue - Total]]</f>
        <v>44.320454828401878</v>
      </c>
      <c r="I595" t="str">
        <f>_xlfn.XLOOKUP(DSO[[#This Row],[GIC Industry Groups]],'DSO_GIC GROUP'!$A$2:$A$25,'DSO_GIC GROUP'!$B$2:$B$25,0)</f>
        <v>Materials</v>
      </c>
    </row>
    <row r="596" spans="1:9" x14ac:dyDescent="0.2">
      <c r="A596">
        <v>2006</v>
      </c>
      <c r="B596" t="s">
        <v>471</v>
      </c>
      <c r="C596" t="s">
        <v>472</v>
      </c>
      <c r="D596">
        <v>2704</v>
      </c>
      <c r="E596">
        <v>24034</v>
      </c>
      <c r="F596">
        <v>21995</v>
      </c>
      <c r="G596">
        <v>1510</v>
      </c>
      <c r="H596" s="14">
        <f>365*DSO[[#This Row],[Receivables - Total]]/DSO[[#This Row],[Revenue - Total]]</f>
        <v>44.872016367356217</v>
      </c>
      <c r="I596" t="str">
        <f>_xlfn.XLOOKUP(DSO[[#This Row],[GIC Industry Groups]],'DSO_GIC GROUP'!$A$2:$A$25,'DSO_GIC GROUP'!$B$2:$B$25,0)</f>
        <v>Materials</v>
      </c>
    </row>
    <row r="597" spans="1:9" x14ac:dyDescent="0.2">
      <c r="A597">
        <v>2007</v>
      </c>
      <c r="B597" t="s">
        <v>471</v>
      </c>
      <c r="C597" t="s">
        <v>472</v>
      </c>
      <c r="D597">
        <v>3152</v>
      </c>
      <c r="E597">
        <v>24159</v>
      </c>
      <c r="F597">
        <v>21890</v>
      </c>
      <c r="G597">
        <v>1510</v>
      </c>
      <c r="H597" s="14">
        <f>365*DSO[[#This Row],[Receivables - Total]]/DSO[[#This Row],[Revenue - Total]]</f>
        <v>52.557332115121056</v>
      </c>
      <c r="I597" t="str">
        <f>_xlfn.XLOOKUP(DSO[[#This Row],[GIC Industry Groups]],'DSO_GIC GROUP'!$A$2:$A$25,'DSO_GIC GROUP'!$B$2:$B$25,0)</f>
        <v>Materials</v>
      </c>
    </row>
    <row r="598" spans="1:9" x14ac:dyDescent="0.2">
      <c r="A598">
        <v>2008</v>
      </c>
      <c r="B598" t="s">
        <v>471</v>
      </c>
      <c r="C598" t="s">
        <v>472</v>
      </c>
      <c r="D598">
        <v>3288</v>
      </c>
      <c r="E598">
        <v>26913</v>
      </c>
      <c r="F598">
        <v>24829</v>
      </c>
      <c r="G598">
        <v>1510</v>
      </c>
      <c r="H598" s="14">
        <f>365*DSO[[#This Row],[Receivables - Total]]/DSO[[#This Row],[Revenue - Total]]</f>
        <v>48.335414233356154</v>
      </c>
      <c r="I598" t="str">
        <f>_xlfn.XLOOKUP(DSO[[#This Row],[GIC Industry Groups]],'DSO_GIC GROUP'!$A$2:$A$25,'DSO_GIC GROUP'!$B$2:$B$25,0)</f>
        <v>Materials</v>
      </c>
    </row>
    <row r="599" spans="1:9" x14ac:dyDescent="0.2">
      <c r="A599">
        <v>2009</v>
      </c>
      <c r="B599" t="s">
        <v>471</v>
      </c>
      <c r="C599" t="s">
        <v>472</v>
      </c>
      <c r="D599">
        <v>2695</v>
      </c>
      <c r="E599">
        <v>25548</v>
      </c>
      <c r="F599">
        <v>23366</v>
      </c>
      <c r="G599">
        <v>1510</v>
      </c>
      <c r="H599" s="14">
        <f>365*DSO[[#This Row],[Receivables - Total]]/DSO[[#This Row],[Revenue - Total]]</f>
        <v>42.098562013181542</v>
      </c>
      <c r="I599" t="str">
        <f>_xlfn.XLOOKUP(DSO[[#This Row],[GIC Industry Groups]],'DSO_GIC GROUP'!$A$2:$A$25,'DSO_GIC GROUP'!$B$2:$B$25,0)</f>
        <v>Materials</v>
      </c>
    </row>
    <row r="600" spans="1:9" x14ac:dyDescent="0.2">
      <c r="A600">
        <v>2010</v>
      </c>
      <c r="B600" t="s">
        <v>471</v>
      </c>
      <c r="C600" t="s">
        <v>472</v>
      </c>
      <c r="D600">
        <v>3039</v>
      </c>
      <c r="E600">
        <v>25368</v>
      </c>
      <c r="F600">
        <v>25179</v>
      </c>
      <c r="G600">
        <v>1510</v>
      </c>
      <c r="H600" s="14">
        <f>365*DSO[[#This Row],[Receivables - Total]]/DSO[[#This Row],[Revenue - Total]]</f>
        <v>44.053973549386392</v>
      </c>
      <c r="I600" t="str">
        <f>_xlfn.XLOOKUP(DSO[[#This Row],[GIC Industry Groups]],'DSO_GIC GROUP'!$A$2:$A$25,'DSO_GIC GROUP'!$B$2:$B$25,0)</f>
        <v>Materials</v>
      </c>
    </row>
    <row r="601" spans="1:9" x14ac:dyDescent="0.2">
      <c r="A601">
        <v>2011</v>
      </c>
      <c r="B601" t="s">
        <v>471</v>
      </c>
      <c r="C601" t="s">
        <v>472</v>
      </c>
      <c r="D601">
        <v>3486</v>
      </c>
      <c r="E601">
        <v>26993</v>
      </c>
      <c r="F601">
        <v>26034</v>
      </c>
      <c r="G601">
        <v>1510</v>
      </c>
      <c r="H601" s="14">
        <f>365*DSO[[#This Row],[Receivables - Total]]/DSO[[#This Row],[Revenue - Total]]</f>
        <v>48.874164554044711</v>
      </c>
      <c r="I601" t="str">
        <f>_xlfn.XLOOKUP(DSO[[#This Row],[GIC Industry Groups]],'DSO_GIC GROUP'!$A$2:$A$25,'DSO_GIC GROUP'!$B$2:$B$25,0)</f>
        <v>Materials</v>
      </c>
    </row>
    <row r="602" spans="1:9" x14ac:dyDescent="0.2">
      <c r="A602">
        <v>2012</v>
      </c>
      <c r="B602" t="s">
        <v>471</v>
      </c>
      <c r="C602" t="s">
        <v>472</v>
      </c>
      <c r="D602">
        <v>3562</v>
      </c>
      <c r="E602">
        <v>32153</v>
      </c>
      <c r="F602">
        <v>27833</v>
      </c>
      <c r="G602">
        <v>1510</v>
      </c>
      <c r="H602" s="14">
        <f>365*DSO[[#This Row],[Receivables - Total]]/DSO[[#This Row],[Revenue - Total]]</f>
        <v>46.711816907986922</v>
      </c>
      <c r="I602" t="str">
        <f>_xlfn.XLOOKUP(DSO[[#This Row],[GIC Industry Groups]],'DSO_GIC GROUP'!$A$2:$A$25,'DSO_GIC GROUP'!$B$2:$B$25,0)</f>
        <v>Materials</v>
      </c>
    </row>
    <row r="603" spans="1:9" x14ac:dyDescent="0.2">
      <c r="A603">
        <v>2013</v>
      </c>
      <c r="B603" t="s">
        <v>471</v>
      </c>
      <c r="C603" t="s">
        <v>472</v>
      </c>
      <c r="D603">
        <v>3756</v>
      </c>
      <c r="E603">
        <v>31528</v>
      </c>
      <c r="F603">
        <v>29080</v>
      </c>
      <c r="G603">
        <v>1510</v>
      </c>
      <c r="H603" s="14">
        <f>365*DSO[[#This Row],[Receivables - Total]]/DSO[[#This Row],[Revenue - Total]]</f>
        <v>47.143741403026134</v>
      </c>
      <c r="I603" t="str">
        <f>_xlfn.XLOOKUP(DSO[[#This Row],[GIC Industry Groups]],'DSO_GIC GROUP'!$A$2:$A$25,'DSO_GIC GROUP'!$B$2:$B$25,0)</f>
        <v>Materials</v>
      </c>
    </row>
    <row r="604" spans="1:9" x14ac:dyDescent="0.2">
      <c r="A604">
        <v>2014</v>
      </c>
      <c r="B604" t="s">
        <v>471</v>
      </c>
      <c r="C604" t="s">
        <v>472</v>
      </c>
      <c r="D604">
        <v>3083</v>
      </c>
      <c r="E604">
        <v>28684</v>
      </c>
      <c r="F604">
        <v>23617</v>
      </c>
      <c r="G604">
        <v>1510</v>
      </c>
      <c r="H604" s="14">
        <f>365*DSO[[#This Row],[Receivables - Total]]/DSO[[#This Row],[Revenue - Total]]</f>
        <v>47.647669051954104</v>
      </c>
      <c r="I604" t="str">
        <f>_xlfn.XLOOKUP(DSO[[#This Row],[GIC Industry Groups]],'DSO_GIC GROUP'!$A$2:$A$25,'DSO_GIC GROUP'!$B$2:$B$25,0)</f>
        <v>Materials</v>
      </c>
    </row>
    <row r="605" spans="1:9" x14ac:dyDescent="0.2">
      <c r="A605">
        <v>2015</v>
      </c>
      <c r="B605" t="s">
        <v>471</v>
      </c>
      <c r="C605" t="s">
        <v>472</v>
      </c>
      <c r="D605">
        <v>2675</v>
      </c>
      <c r="E605">
        <v>30587</v>
      </c>
      <c r="F605">
        <v>22365</v>
      </c>
      <c r="G605">
        <v>1510</v>
      </c>
      <c r="H605" s="14">
        <f>365*DSO[[#This Row],[Receivables - Total]]/DSO[[#This Row],[Revenue - Total]]</f>
        <v>43.656382740889782</v>
      </c>
      <c r="I605" t="str">
        <f>_xlfn.XLOOKUP(DSO[[#This Row],[GIC Industry Groups]],'DSO_GIC GROUP'!$A$2:$A$25,'DSO_GIC GROUP'!$B$2:$B$25,0)</f>
        <v>Materials</v>
      </c>
    </row>
    <row r="606" spans="1:9" x14ac:dyDescent="0.2">
      <c r="A606">
        <v>2016</v>
      </c>
      <c r="B606" t="s">
        <v>471</v>
      </c>
      <c r="C606" t="s">
        <v>472</v>
      </c>
      <c r="D606">
        <v>3001</v>
      </c>
      <c r="E606">
        <v>33345</v>
      </c>
      <c r="F606">
        <v>21079</v>
      </c>
      <c r="G606">
        <v>1510</v>
      </c>
      <c r="H606" s="14">
        <f>365*DSO[[#This Row],[Receivables - Total]]/DSO[[#This Row],[Revenue - Total]]</f>
        <v>51.964751648560181</v>
      </c>
      <c r="I606" t="str">
        <f>_xlfn.XLOOKUP(DSO[[#This Row],[GIC Industry Groups]],'DSO_GIC GROUP'!$A$2:$A$25,'DSO_GIC GROUP'!$B$2:$B$25,0)</f>
        <v>Materials</v>
      </c>
    </row>
    <row r="607" spans="1:9" x14ac:dyDescent="0.2">
      <c r="A607">
        <v>2017</v>
      </c>
      <c r="B607" t="s">
        <v>471</v>
      </c>
      <c r="C607" t="s">
        <v>472</v>
      </c>
      <c r="D607">
        <v>3287</v>
      </c>
      <c r="E607">
        <v>33903</v>
      </c>
      <c r="F607">
        <v>21743</v>
      </c>
      <c r="G607">
        <v>1510</v>
      </c>
      <c r="H607" s="14">
        <f>365*DSO[[#This Row],[Receivables - Total]]/DSO[[#This Row],[Revenue - Total]]</f>
        <v>55.178908154348527</v>
      </c>
      <c r="I607" t="str">
        <f>_xlfn.XLOOKUP(DSO[[#This Row],[GIC Industry Groups]],'DSO_GIC GROUP'!$A$2:$A$25,'DSO_GIC GROUP'!$B$2:$B$25,0)</f>
        <v>Materials</v>
      </c>
    </row>
    <row r="608" spans="1:9" x14ac:dyDescent="0.2">
      <c r="A608">
        <v>2018</v>
      </c>
      <c r="B608" t="s">
        <v>471</v>
      </c>
      <c r="C608" t="s">
        <v>472</v>
      </c>
      <c r="D608">
        <v>3916</v>
      </c>
      <c r="E608">
        <v>33576</v>
      </c>
      <c r="F608">
        <v>23306</v>
      </c>
      <c r="G608">
        <v>1510</v>
      </c>
      <c r="H608" s="14">
        <f>365*DSO[[#This Row],[Receivables - Total]]/DSO[[#This Row],[Revenue - Total]]</f>
        <v>61.329271432249207</v>
      </c>
      <c r="I608" t="str">
        <f>_xlfn.XLOOKUP(DSO[[#This Row],[GIC Industry Groups]],'DSO_GIC GROUP'!$A$2:$A$25,'DSO_GIC GROUP'!$B$2:$B$25,0)</f>
        <v>Materials</v>
      </c>
    </row>
    <row r="609" spans="1:9" x14ac:dyDescent="0.2">
      <c r="A609">
        <v>2019</v>
      </c>
      <c r="B609" t="s">
        <v>471</v>
      </c>
      <c r="C609" t="s">
        <v>472</v>
      </c>
      <c r="D609">
        <v>3673</v>
      </c>
      <c r="E609">
        <v>33471</v>
      </c>
      <c r="F609">
        <v>22376</v>
      </c>
      <c r="G609">
        <v>1510</v>
      </c>
      <c r="H609" s="14">
        <f>365*DSO[[#This Row],[Receivables - Total]]/DSO[[#This Row],[Revenue - Total]]</f>
        <v>59.914417232749372</v>
      </c>
      <c r="I609" t="str">
        <f>_xlfn.XLOOKUP(DSO[[#This Row],[GIC Industry Groups]],'DSO_GIC GROUP'!$A$2:$A$25,'DSO_GIC GROUP'!$B$2:$B$25,0)</f>
        <v>Materials</v>
      </c>
    </row>
    <row r="610" spans="1:9" x14ac:dyDescent="0.2">
      <c r="A610">
        <v>2008</v>
      </c>
      <c r="B610" t="s">
        <v>553</v>
      </c>
      <c r="C610" t="s">
        <v>554</v>
      </c>
      <c r="D610">
        <v>2585</v>
      </c>
      <c r="E610">
        <v>28651</v>
      </c>
      <c r="F610">
        <v>50706</v>
      </c>
      <c r="G610">
        <v>1510</v>
      </c>
      <c r="H610" s="14">
        <f>365*DSO[[#This Row],[Receivables - Total]]/DSO[[#This Row],[Revenue - Total]]</f>
        <v>18.60775845067645</v>
      </c>
      <c r="I610" t="str">
        <f>_xlfn.XLOOKUP(DSO[[#This Row],[GIC Industry Groups]],'DSO_GIC GROUP'!$A$2:$A$25,'DSO_GIC GROUP'!$B$2:$B$25,0)</f>
        <v>Materials</v>
      </c>
    </row>
    <row r="611" spans="1:9" x14ac:dyDescent="0.2">
      <c r="A611">
        <v>2009</v>
      </c>
      <c r="B611" t="s">
        <v>553</v>
      </c>
      <c r="C611" t="s">
        <v>554</v>
      </c>
      <c r="D611">
        <v>3287</v>
      </c>
      <c r="E611">
        <v>27761</v>
      </c>
      <c r="F611">
        <v>30828</v>
      </c>
      <c r="G611">
        <v>1510</v>
      </c>
      <c r="H611" s="14">
        <f>365*DSO[[#This Row],[Receivables - Total]]/DSO[[#This Row],[Revenue - Total]]</f>
        <v>38.917704684053454</v>
      </c>
      <c r="I611" t="str">
        <f>_xlfn.XLOOKUP(DSO[[#This Row],[GIC Industry Groups]],'DSO_GIC GROUP'!$A$2:$A$25,'DSO_GIC GROUP'!$B$2:$B$25,0)</f>
        <v>Materials</v>
      </c>
    </row>
    <row r="612" spans="1:9" x14ac:dyDescent="0.2">
      <c r="A612">
        <v>2010</v>
      </c>
      <c r="B612" t="s">
        <v>553</v>
      </c>
      <c r="C612" t="s">
        <v>554</v>
      </c>
      <c r="D612">
        <v>3747</v>
      </c>
      <c r="E612">
        <v>25494</v>
      </c>
      <c r="F612">
        <v>41151</v>
      </c>
      <c r="G612">
        <v>1510</v>
      </c>
      <c r="H612" s="14">
        <f>365*DSO[[#This Row],[Receivables - Total]]/DSO[[#This Row],[Revenue - Total]]</f>
        <v>33.235036815630238</v>
      </c>
      <c r="I612" t="str">
        <f>_xlfn.XLOOKUP(DSO[[#This Row],[GIC Industry Groups]],'DSO_GIC GROUP'!$A$2:$A$25,'DSO_GIC GROUP'!$B$2:$B$25,0)</f>
        <v>Materials</v>
      </c>
    </row>
    <row r="613" spans="1:9" x14ac:dyDescent="0.2">
      <c r="A613">
        <v>2011</v>
      </c>
      <c r="B613" t="s">
        <v>553</v>
      </c>
      <c r="C613" t="s">
        <v>554</v>
      </c>
      <c r="D613">
        <v>4537</v>
      </c>
      <c r="E613">
        <v>22839</v>
      </c>
      <c r="F613">
        <v>51035</v>
      </c>
      <c r="G613">
        <v>1510</v>
      </c>
      <c r="H613" s="14">
        <f>365*DSO[[#This Row],[Receivables - Total]]/DSO[[#This Row],[Revenue - Total]]</f>
        <v>32.448417752522779</v>
      </c>
      <c r="I613" t="str">
        <f>_xlfn.XLOOKUP(DSO[[#This Row],[GIC Industry Groups]],'DSO_GIC GROUP'!$A$2:$A$25,'DSO_GIC GROUP'!$B$2:$B$25,0)</f>
        <v>Materials</v>
      </c>
    </row>
    <row r="614" spans="1:9" x14ac:dyDescent="0.2">
      <c r="A614">
        <v>2012</v>
      </c>
      <c r="B614" t="s">
        <v>553</v>
      </c>
      <c r="C614" t="s">
        <v>554</v>
      </c>
      <c r="D614">
        <v>4209</v>
      </c>
      <c r="E614">
        <v>24220</v>
      </c>
      <c r="F614">
        <v>45352</v>
      </c>
      <c r="G614">
        <v>1510</v>
      </c>
      <c r="H614" s="14">
        <f>365*DSO[[#This Row],[Receivables - Total]]/DSO[[#This Row],[Revenue - Total]]</f>
        <v>33.874691303580882</v>
      </c>
      <c r="I614" t="str">
        <f>_xlfn.XLOOKUP(DSO[[#This Row],[GIC Industry Groups]],'DSO_GIC GROUP'!$A$2:$A$25,'DSO_GIC GROUP'!$B$2:$B$25,0)</f>
        <v>Materials</v>
      </c>
    </row>
    <row r="615" spans="1:9" x14ac:dyDescent="0.2">
      <c r="A615">
        <v>2013</v>
      </c>
      <c r="B615" t="s">
        <v>553</v>
      </c>
      <c r="C615" t="s">
        <v>554</v>
      </c>
      <c r="D615">
        <v>4501</v>
      </c>
      <c r="E615">
        <v>27298</v>
      </c>
      <c r="F615">
        <v>44062</v>
      </c>
      <c r="G615">
        <v>1510</v>
      </c>
      <c r="H615" s="14">
        <f>365*DSO[[#This Row],[Receivables - Total]]/DSO[[#This Row],[Revenue - Total]]</f>
        <v>37.285302528255642</v>
      </c>
      <c r="I615" t="str">
        <f>_xlfn.XLOOKUP(DSO[[#This Row],[GIC Industry Groups]],'DSO_GIC GROUP'!$A$2:$A$25,'DSO_GIC GROUP'!$B$2:$B$25,0)</f>
        <v>Materials</v>
      </c>
    </row>
    <row r="616" spans="1:9" x14ac:dyDescent="0.2">
      <c r="A616">
        <v>2014</v>
      </c>
      <c r="B616" t="s">
        <v>553</v>
      </c>
      <c r="C616" t="s">
        <v>554</v>
      </c>
      <c r="D616">
        <v>3666</v>
      </c>
      <c r="E616">
        <v>24283</v>
      </c>
      <c r="F616">
        <v>45608</v>
      </c>
      <c r="G616">
        <v>1510</v>
      </c>
      <c r="H616" s="14">
        <f>365*DSO[[#This Row],[Receivables - Total]]/DSO[[#This Row],[Revenue - Total]]</f>
        <v>29.338931766356779</v>
      </c>
      <c r="I616" t="str">
        <f>_xlfn.XLOOKUP(DSO[[#This Row],[GIC Industry Groups]],'DSO_GIC GROUP'!$A$2:$A$25,'DSO_GIC GROUP'!$B$2:$B$25,0)</f>
        <v>Materials</v>
      </c>
    </row>
    <row r="617" spans="1:9" x14ac:dyDescent="0.2">
      <c r="A617">
        <v>2015</v>
      </c>
      <c r="B617" t="s">
        <v>553</v>
      </c>
      <c r="C617" t="s">
        <v>554</v>
      </c>
      <c r="D617">
        <v>2957</v>
      </c>
      <c r="E617">
        <v>22757</v>
      </c>
      <c r="F617">
        <v>32735</v>
      </c>
      <c r="G617">
        <v>1510</v>
      </c>
      <c r="H617" s="14">
        <f>365*DSO[[#This Row],[Receivables - Total]]/DSO[[#This Row],[Revenue - Total]]</f>
        <v>32.970979074385212</v>
      </c>
      <c r="I617" t="str">
        <f>_xlfn.XLOOKUP(DSO[[#This Row],[GIC Industry Groups]],'DSO_GIC GROUP'!$A$2:$A$25,'DSO_GIC GROUP'!$B$2:$B$25,0)</f>
        <v>Materials</v>
      </c>
    </row>
    <row r="618" spans="1:9" x14ac:dyDescent="0.2">
      <c r="A618">
        <v>2016</v>
      </c>
      <c r="B618" t="s">
        <v>553</v>
      </c>
      <c r="C618" t="s">
        <v>554</v>
      </c>
      <c r="D618">
        <v>3028</v>
      </c>
      <c r="E618">
        <v>23442</v>
      </c>
      <c r="F618">
        <v>29183</v>
      </c>
      <c r="G618">
        <v>1510</v>
      </c>
      <c r="H618" s="14">
        <f>365*DSO[[#This Row],[Receivables - Total]]/DSO[[#This Row],[Revenue - Total]]</f>
        <v>37.872048795531647</v>
      </c>
      <c r="I618" t="str">
        <f>_xlfn.XLOOKUP(DSO[[#This Row],[GIC Industry Groups]],'DSO_GIC GROUP'!$A$2:$A$25,'DSO_GIC GROUP'!$B$2:$B$25,0)</f>
        <v>Materials</v>
      </c>
    </row>
    <row r="619" spans="1:9" x14ac:dyDescent="0.2">
      <c r="A619">
        <v>2017</v>
      </c>
      <c r="B619" t="s">
        <v>553</v>
      </c>
      <c r="C619" t="s">
        <v>554</v>
      </c>
      <c r="D619">
        <v>4336</v>
      </c>
      <c r="E619">
        <v>26206</v>
      </c>
      <c r="F619">
        <v>34484</v>
      </c>
      <c r="G619">
        <v>1510</v>
      </c>
      <c r="H619" s="14">
        <f>365*DSO[[#This Row],[Receivables - Total]]/DSO[[#This Row],[Revenue - Total]]</f>
        <v>45.894907783319802</v>
      </c>
      <c r="I619" t="str">
        <f>_xlfn.XLOOKUP(DSO[[#This Row],[GIC Industry Groups]],'DSO_GIC GROUP'!$A$2:$A$25,'DSO_GIC GROUP'!$B$2:$B$25,0)</f>
        <v>Materials</v>
      </c>
    </row>
    <row r="620" spans="1:9" x14ac:dyDescent="0.2">
      <c r="A620">
        <v>2018</v>
      </c>
      <c r="B620" t="s">
        <v>553</v>
      </c>
      <c r="C620" t="s">
        <v>554</v>
      </c>
      <c r="D620">
        <v>4434</v>
      </c>
      <c r="E620">
        <v>28278</v>
      </c>
      <c r="F620">
        <v>39004</v>
      </c>
      <c r="G620">
        <v>1510</v>
      </c>
      <c r="H620" s="14">
        <f>365*DSO[[#This Row],[Receivables - Total]]/DSO[[#This Row],[Revenue - Total]]</f>
        <v>41.493436570608139</v>
      </c>
      <c r="I620" t="str">
        <f>_xlfn.XLOOKUP(DSO[[#This Row],[GIC Industry Groups]],'DSO_GIC GROUP'!$A$2:$A$25,'DSO_GIC GROUP'!$B$2:$B$25,0)</f>
        <v>Materials</v>
      </c>
    </row>
    <row r="621" spans="1:9" x14ac:dyDescent="0.2">
      <c r="A621">
        <v>2019</v>
      </c>
      <c r="B621" t="s">
        <v>553</v>
      </c>
      <c r="C621" t="s">
        <v>554</v>
      </c>
      <c r="D621">
        <v>3455</v>
      </c>
      <c r="E621">
        <v>30435</v>
      </c>
      <c r="F621">
        <v>34727</v>
      </c>
      <c r="G621">
        <v>1510</v>
      </c>
      <c r="H621" s="14">
        <f>365*DSO[[#This Row],[Receivables - Total]]/DSO[[#This Row],[Revenue - Total]]</f>
        <v>36.313963198663863</v>
      </c>
      <c r="I621" t="str">
        <f>_xlfn.XLOOKUP(DSO[[#This Row],[GIC Industry Groups]],'DSO_GIC GROUP'!$A$2:$A$25,'DSO_GIC GROUP'!$B$2:$B$25,0)</f>
        <v>Materials</v>
      </c>
    </row>
    <row r="622" spans="1:9" x14ac:dyDescent="0.2">
      <c r="A622">
        <v>2004</v>
      </c>
      <c r="B622" t="s">
        <v>589</v>
      </c>
      <c r="C622" t="s">
        <v>590</v>
      </c>
      <c r="D622">
        <v>224.244</v>
      </c>
      <c r="E622">
        <v>2355.8519999999999</v>
      </c>
      <c r="F622">
        <v>1759.6130000000001</v>
      </c>
      <c r="G622">
        <v>1510</v>
      </c>
      <c r="H622" s="14">
        <f>365*DSO[[#This Row],[Receivables - Total]]/DSO[[#This Row],[Revenue - Total]]</f>
        <v>46.515375824115871</v>
      </c>
      <c r="I622" t="str">
        <f>_xlfn.XLOOKUP(DSO[[#This Row],[GIC Industry Groups]],'DSO_GIC GROUP'!$A$2:$A$25,'DSO_GIC GROUP'!$B$2:$B$25,0)</f>
        <v>Materials</v>
      </c>
    </row>
    <row r="623" spans="1:9" x14ac:dyDescent="0.2">
      <c r="A623">
        <v>2005</v>
      </c>
      <c r="B623" t="s">
        <v>589</v>
      </c>
      <c r="C623" t="s">
        <v>590</v>
      </c>
      <c r="D623">
        <v>230.09299999999999</v>
      </c>
      <c r="E623">
        <v>2433.3159999999998</v>
      </c>
      <c r="F623">
        <v>2004.2429999999999</v>
      </c>
      <c r="G623">
        <v>1510</v>
      </c>
      <c r="H623" s="14">
        <f>365*DSO[[#This Row],[Receivables - Total]]/DSO[[#This Row],[Revenue - Total]]</f>
        <v>41.903075126119937</v>
      </c>
      <c r="I623" t="str">
        <f>_xlfn.XLOOKUP(DSO[[#This Row],[GIC Industry Groups]],'DSO_GIC GROUP'!$A$2:$A$25,'DSO_GIC GROUP'!$B$2:$B$25,0)</f>
        <v>Materials</v>
      </c>
    </row>
    <row r="624" spans="1:9" x14ac:dyDescent="0.2">
      <c r="A624">
        <v>2006</v>
      </c>
      <c r="B624" t="s">
        <v>589</v>
      </c>
      <c r="C624" t="s">
        <v>590</v>
      </c>
      <c r="D624">
        <v>244.92</v>
      </c>
      <c r="E624">
        <v>2506.4209999999998</v>
      </c>
      <c r="F624">
        <v>2206.4009999999998</v>
      </c>
      <c r="G624">
        <v>1510</v>
      </c>
      <c r="H624" s="14">
        <f>365*DSO[[#This Row],[Receivables - Total]]/DSO[[#This Row],[Revenue - Total]]</f>
        <v>40.51656974412176</v>
      </c>
      <c r="I624" t="str">
        <f>_xlfn.XLOOKUP(DSO[[#This Row],[GIC Industry Groups]],'DSO_GIC GROUP'!$A$2:$A$25,'DSO_GIC GROUP'!$B$2:$B$25,0)</f>
        <v>Materials</v>
      </c>
    </row>
    <row r="625" spans="1:9" x14ac:dyDescent="0.2">
      <c r="A625">
        <v>2007</v>
      </c>
      <c r="B625" t="s">
        <v>589</v>
      </c>
      <c r="C625" t="s">
        <v>590</v>
      </c>
      <c r="D625">
        <v>247.916</v>
      </c>
      <c r="E625">
        <v>2683.8049999999998</v>
      </c>
      <c r="F625">
        <v>2207.1410000000001</v>
      </c>
      <c r="G625">
        <v>1510</v>
      </c>
      <c r="H625" s="14">
        <f>365*DSO[[#This Row],[Receivables - Total]]/DSO[[#This Row],[Revenue - Total]]</f>
        <v>40.998440969561976</v>
      </c>
      <c r="I625" t="str">
        <f>_xlfn.XLOOKUP(DSO[[#This Row],[GIC Industry Groups]],'DSO_GIC GROUP'!$A$2:$A$25,'DSO_GIC GROUP'!$B$2:$B$25,0)</f>
        <v>Materials</v>
      </c>
    </row>
    <row r="626" spans="1:9" x14ac:dyDescent="0.2">
      <c r="A626">
        <v>2008</v>
      </c>
      <c r="B626" t="s">
        <v>589</v>
      </c>
      <c r="C626" t="s">
        <v>590</v>
      </c>
      <c r="D626">
        <v>213.07</v>
      </c>
      <c r="E626">
        <v>3032.502</v>
      </c>
      <c r="F626">
        <v>2120.0810000000001</v>
      </c>
      <c r="G626">
        <v>1510</v>
      </c>
      <c r="H626" s="14">
        <f>365*DSO[[#This Row],[Receivables - Total]]/DSO[[#This Row],[Revenue - Total]]</f>
        <v>36.682820137532481</v>
      </c>
      <c r="I626" t="str">
        <f>_xlfn.XLOOKUP(DSO[[#This Row],[GIC Industry Groups]],'DSO_GIC GROUP'!$A$2:$A$25,'DSO_GIC GROUP'!$B$2:$B$25,0)</f>
        <v>Materials</v>
      </c>
    </row>
    <row r="627" spans="1:9" x14ac:dyDescent="0.2">
      <c r="A627">
        <v>2009</v>
      </c>
      <c r="B627" t="s">
        <v>589</v>
      </c>
      <c r="C627" t="s">
        <v>590</v>
      </c>
      <c r="D627">
        <v>162.815</v>
      </c>
      <c r="E627">
        <v>3239.2829999999999</v>
      </c>
      <c r="F627">
        <v>1702.6030000000001</v>
      </c>
      <c r="G627">
        <v>1510</v>
      </c>
      <c r="H627" s="14">
        <f>365*DSO[[#This Row],[Receivables - Total]]/DSO[[#This Row],[Revenue - Total]]</f>
        <v>34.903894213742134</v>
      </c>
      <c r="I627" t="str">
        <f>_xlfn.XLOOKUP(DSO[[#This Row],[GIC Industry Groups]],'DSO_GIC GROUP'!$A$2:$A$25,'DSO_GIC GROUP'!$B$2:$B$25,0)</f>
        <v>Materials</v>
      </c>
    </row>
    <row r="628" spans="1:9" x14ac:dyDescent="0.2">
      <c r="A628">
        <v>2010</v>
      </c>
      <c r="B628" t="s">
        <v>589</v>
      </c>
      <c r="C628" t="s">
        <v>590</v>
      </c>
      <c r="D628">
        <v>183.36099999999999</v>
      </c>
      <c r="E628">
        <v>3074.7429999999999</v>
      </c>
      <c r="F628">
        <v>1782.857</v>
      </c>
      <c r="G628">
        <v>1510</v>
      </c>
      <c r="H628" s="14">
        <f>365*DSO[[#This Row],[Receivables - Total]]/DSO[[#This Row],[Revenue - Total]]</f>
        <v>37.539053889347265</v>
      </c>
      <c r="I628" t="str">
        <f>_xlfn.XLOOKUP(DSO[[#This Row],[GIC Industry Groups]],'DSO_GIC GROUP'!$A$2:$A$25,'DSO_GIC GROUP'!$B$2:$B$25,0)</f>
        <v>Materials</v>
      </c>
    </row>
    <row r="629" spans="1:9" x14ac:dyDescent="0.2">
      <c r="A629">
        <v>2011</v>
      </c>
      <c r="B629" t="s">
        <v>589</v>
      </c>
      <c r="C629" t="s">
        <v>590</v>
      </c>
      <c r="D629">
        <v>203.74799999999999</v>
      </c>
      <c r="E629">
        <v>3147.8220000000001</v>
      </c>
      <c r="F629">
        <v>1713.8230000000001</v>
      </c>
      <c r="G629">
        <v>1510</v>
      </c>
      <c r="H629" s="14">
        <f>365*DSO[[#This Row],[Receivables - Total]]/DSO[[#This Row],[Revenue - Total]]</f>
        <v>43.393057509439416</v>
      </c>
      <c r="I629" t="str">
        <f>_xlfn.XLOOKUP(DSO[[#This Row],[GIC Industry Groups]],'DSO_GIC GROUP'!$A$2:$A$25,'DSO_GIC GROUP'!$B$2:$B$25,0)</f>
        <v>Materials</v>
      </c>
    </row>
    <row r="630" spans="1:9" x14ac:dyDescent="0.2">
      <c r="A630">
        <v>2012</v>
      </c>
      <c r="B630" t="s">
        <v>589</v>
      </c>
      <c r="C630" t="s">
        <v>590</v>
      </c>
      <c r="D630">
        <v>224.05</v>
      </c>
      <c r="E630">
        <v>3160.9259999999999</v>
      </c>
      <c r="F630">
        <v>2037.6669999999999</v>
      </c>
      <c r="G630">
        <v>1510</v>
      </c>
      <c r="H630" s="14">
        <f>365*DSO[[#This Row],[Receivables - Total]]/DSO[[#This Row],[Revenue - Total]]</f>
        <v>40.133274965929175</v>
      </c>
      <c r="I630" t="str">
        <f>_xlfn.XLOOKUP(DSO[[#This Row],[GIC Industry Groups]],'DSO_GIC GROUP'!$A$2:$A$25,'DSO_GIC GROUP'!$B$2:$B$25,0)</f>
        <v>Materials</v>
      </c>
    </row>
    <row r="631" spans="1:9" x14ac:dyDescent="0.2">
      <c r="A631">
        <v>2013</v>
      </c>
      <c r="B631" t="s">
        <v>589</v>
      </c>
      <c r="C631" t="s">
        <v>590</v>
      </c>
      <c r="D631">
        <v>245.42099999999999</v>
      </c>
      <c r="E631">
        <v>3259.826</v>
      </c>
      <c r="F631">
        <v>2155.5509999999999</v>
      </c>
      <c r="G631">
        <v>1510</v>
      </c>
      <c r="H631" s="14">
        <f>365*DSO[[#This Row],[Receivables - Total]]/DSO[[#This Row],[Revenue - Total]]</f>
        <v>41.557200455939103</v>
      </c>
      <c r="I631" t="str">
        <f>_xlfn.XLOOKUP(DSO[[#This Row],[GIC Industry Groups]],'DSO_GIC GROUP'!$A$2:$A$25,'DSO_GIC GROUP'!$B$2:$B$25,0)</f>
        <v>Materials</v>
      </c>
    </row>
    <row r="632" spans="1:9" x14ac:dyDescent="0.2">
      <c r="A632">
        <v>2014</v>
      </c>
      <c r="B632" t="s">
        <v>589</v>
      </c>
      <c r="C632" t="s">
        <v>590</v>
      </c>
      <c r="D632">
        <v>421.00099999999998</v>
      </c>
      <c r="E632">
        <v>7464.3919999999998</v>
      </c>
      <c r="F632">
        <v>2957.951</v>
      </c>
      <c r="G632">
        <v>1510</v>
      </c>
      <c r="H632" s="14">
        <f>365*DSO[[#This Row],[Receivables - Total]]/DSO[[#This Row],[Revenue - Total]]</f>
        <v>51.949935952285884</v>
      </c>
      <c r="I632" t="str">
        <f>_xlfn.XLOOKUP(DSO[[#This Row],[GIC Industry Groups]],'DSO_GIC GROUP'!$A$2:$A$25,'DSO_GIC GROUP'!$B$2:$B$25,0)</f>
        <v>Materials</v>
      </c>
    </row>
    <row r="633" spans="1:9" x14ac:dyDescent="0.2">
      <c r="A633">
        <v>2015</v>
      </c>
      <c r="B633" t="s">
        <v>589</v>
      </c>
      <c r="C633" t="s">
        <v>590</v>
      </c>
      <c r="D633">
        <v>410.92099999999999</v>
      </c>
      <c r="E633">
        <v>6961.732</v>
      </c>
      <c r="F633">
        <v>3539.57</v>
      </c>
      <c r="G633">
        <v>1510</v>
      </c>
      <c r="H633" s="14">
        <f>365*DSO[[#This Row],[Receivables - Total]]/DSO[[#This Row],[Revenue - Total]]</f>
        <v>42.374120302748636</v>
      </c>
      <c r="I633" t="str">
        <f>_xlfn.XLOOKUP(DSO[[#This Row],[GIC Industry Groups]],'DSO_GIC GROUP'!$A$2:$A$25,'DSO_GIC GROUP'!$B$2:$B$25,0)</f>
        <v>Materials</v>
      </c>
    </row>
    <row r="634" spans="1:9" x14ac:dyDescent="0.2">
      <c r="A634">
        <v>2016</v>
      </c>
      <c r="B634" t="s">
        <v>589</v>
      </c>
      <c r="C634" t="s">
        <v>590</v>
      </c>
      <c r="D634">
        <v>457.91</v>
      </c>
      <c r="E634">
        <v>7300.9049999999997</v>
      </c>
      <c r="F634">
        <v>3818.7489999999998</v>
      </c>
      <c r="G634">
        <v>1510</v>
      </c>
      <c r="H634" s="14">
        <f>365*DSO[[#This Row],[Receivables - Total]]/DSO[[#This Row],[Revenue - Total]]</f>
        <v>43.767513916206596</v>
      </c>
      <c r="I634" t="str">
        <f>_xlfn.XLOOKUP(DSO[[#This Row],[GIC Industry Groups]],'DSO_GIC GROUP'!$A$2:$A$25,'DSO_GIC GROUP'!$B$2:$B$25,0)</f>
        <v>Materials</v>
      </c>
    </row>
    <row r="635" spans="1:9" x14ac:dyDescent="0.2">
      <c r="A635">
        <v>2017</v>
      </c>
      <c r="B635" t="s">
        <v>589</v>
      </c>
      <c r="C635" t="s">
        <v>590</v>
      </c>
      <c r="D635">
        <v>487.24</v>
      </c>
      <c r="E635">
        <v>8992.5110000000004</v>
      </c>
      <c r="F635">
        <v>3965.5940000000001</v>
      </c>
      <c r="G635">
        <v>1510</v>
      </c>
      <c r="H635" s="14">
        <f>365*DSO[[#This Row],[Receivables - Total]]/DSO[[#This Row],[Revenue - Total]]</f>
        <v>44.846396277581619</v>
      </c>
      <c r="I635" t="str">
        <f>_xlfn.XLOOKUP(DSO[[#This Row],[GIC Industry Groups]],'DSO_GIC GROUP'!$A$2:$A$25,'DSO_GIC GROUP'!$B$2:$B$25,0)</f>
        <v>Materials</v>
      </c>
    </row>
    <row r="636" spans="1:9" x14ac:dyDescent="0.2">
      <c r="A636">
        <v>2018</v>
      </c>
      <c r="B636" t="s">
        <v>589</v>
      </c>
      <c r="C636" t="s">
        <v>590</v>
      </c>
      <c r="D636">
        <v>523.27599999999995</v>
      </c>
      <c r="E636">
        <v>9551.4189999999999</v>
      </c>
      <c r="F636">
        <v>4244.2650000000003</v>
      </c>
      <c r="G636">
        <v>1510</v>
      </c>
      <c r="H636" s="14">
        <f>365*DSO[[#This Row],[Receivables - Total]]/DSO[[#This Row],[Revenue - Total]]</f>
        <v>45.000898859991068</v>
      </c>
      <c r="I636" t="str">
        <f>_xlfn.XLOOKUP(DSO[[#This Row],[GIC Industry Groups]],'DSO_GIC GROUP'!$A$2:$A$25,'DSO_GIC GROUP'!$B$2:$B$25,0)</f>
        <v>Materials</v>
      </c>
    </row>
    <row r="637" spans="1:9" x14ac:dyDescent="0.2">
      <c r="A637">
        <v>2019</v>
      </c>
      <c r="B637" t="s">
        <v>589</v>
      </c>
      <c r="C637" t="s">
        <v>590</v>
      </c>
      <c r="D637">
        <v>573.70000000000005</v>
      </c>
      <c r="E637">
        <v>10131.6</v>
      </c>
      <c r="F637">
        <v>4739.1000000000004</v>
      </c>
      <c r="G637">
        <v>1510</v>
      </c>
      <c r="H637" s="14">
        <f>365*DSO[[#This Row],[Receivables - Total]]/DSO[[#This Row],[Revenue - Total]]</f>
        <v>44.185710366947312</v>
      </c>
      <c r="I637" t="str">
        <f>_xlfn.XLOOKUP(DSO[[#This Row],[GIC Industry Groups]],'DSO_GIC GROUP'!$A$2:$A$25,'DSO_GIC GROUP'!$B$2:$B$25,0)</f>
        <v>Materials</v>
      </c>
    </row>
    <row r="638" spans="1:9" x14ac:dyDescent="0.2">
      <c r="A638">
        <v>2003</v>
      </c>
      <c r="B638" t="s">
        <v>599</v>
      </c>
      <c r="C638" t="s">
        <v>600</v>
      </c>
      <c r="D638">
        <v>232.30600000000001</v>
      </c>
      <c r="E638">
        <v>1855.981</v>
      </c>
      <c r="F638">
        <v>2373.9830000000002</v>
      </c>
      <c r="G638">
        <v>1510</v>
      </c>
      <c r="H638" s="14">
        <f>365*DSO[[#This Row],[Receivables - Total]]/DSO[[#This Row],[Revenue - Total]]</f>
        <v>35.717058631001144</v>
      </c>
      <c r="I638" t="str">
        <f>_xlfn.XLOOKUP(DSO[[#This Row],[GIC Industry Groups]],'DSO_GIC GROUP'!$A$2:$A$25,'DSO_GIC GROUP'!$B$2:$B$25,0)</f>
        <v>Materials</v>
      </c>
    </row>
    <row r="639" spans="1:9" x14ac:dyDescent="0.2">
      <c r="A639">
        <v>2004</v>
      </c>
      <c r="B639" t="s">
        <v>599</v>
      </c>
      <c r="C639" t="s">
        <v>600</v>
      </c>
      <c r="D639">
        <v>671.7</v>
      </c>
      <c r="E639">
        <v>8444</v>
      </c>
      <c r="F639">
        <v>4396.7</v>
      </c>
      <c r="G639">
        <v>1510</v>
      </c>
      <c r="H639" s="14">
        <f>365*DSO[[#This Row],[Receivables - Total]]/DSO[[#This Row],[Revenue - Total]]</f>
        <v>55.762389974298912</v>
      </c>
      <c r="I639" t="str">
        <f>_xlfn.XLOOKUP(DSO[[#This Row],[GIC Industry Groups]],'DSO_GIC GROUP'!$A$2:$A$25,'DSO_GIC GROUP'!$B$2:$B$25,0)</f>
        <v>Materials</v>
      </c>
    </row>
    <row r="640" spans="1:9" x14ac:dyDescent="0.2">
      <c r="A640">
        <v>2005</v>
      </c>
      <c r="B640" t="s">
        <v>599</v>
      </c>
      <c r="C640" t="s">
        <v>600</v>
      </c>
      <c r="D640">
        <v>505.8</v>
      </c>
      <c r="E640">
        <v>8720.6</v>
      </c>
      <c r="F640">
        <v>5305.8</v>
      </c>
      <c r="G640">
        <v>1510</v>
      </c>
      <c r="H640" s="14">
        <f>365*DSO[[#This Row],[Receivables - Total]]/DSO[[#This Row],[Revenue - Total]]</f>
        <v>34.795318330883184</v>
      </c>
      <c r="I640" t="str">
        <f>_xlfn.XLOOKUP(DSO[[#This Row],[GIC Industry Groups]],'DSO_GIC GROUP'!$A$2:$A$25,'DSO_GIC GROUP'!$B$2:$B$25,0)</f>
        <v>Materials</v>
      </c>
    </row>
    <row r="641" spans="1:9" x14ac:dyDescent="0.2">
      <c r="A641">
        <v>2006</v>
      </c>
      <c r="B641" t="s">
        <v>599</v>
      </c>
      <c r="C641" t="s">
        <v>600</v>
      </c>
      <c r="D641">
        <v>557</v>
      </c>
      <c r="E641">
        <v>9163.6</v>
      </c>
      <c r="F641">
        <v>5773.7</v>
      </c>
      <c r="G641">
        <v>1510</v>
      </c>
      <c r="H641" s="14">
        <f>365*DSO[[#This Row],[Receivables - Total]]/DSO[[#This Row],[Revenue - Total]]</f>
        <v>35.212255572683027</v>
      </c>
      <c r="I641" t="str">
        <f>_xlfn.XLOOKUP(DSO[[#This Row],[GIC Industry Groups]],'DSO_GIC GROUP'!$A$2:$A$25,'DSO_GIC GROUP'!$B$2:$B$25,0)</f>
        <v>Materials</v>
      </c>
    </row>
    <row r="642" spans="1:9" x14ac:dyDescent="0.2">
      <c r="A642">
        <v>2007</v>
      </c>
      <c r="B642" t="s">
        <v>599</v>
      </c>
      <c r="C642" t="s">
        <v>600</v>
      </c>
      <c r="D642">
        <v>1039.2</v>
      </c>
      <c r="E642">
        <v>11819.8</v>
      </c>
      <c r="F642">
        <v>9812.6</v>
      </c>
      <c r="G642">
        <v>1510</v>
      </c>
      <c r="H642" s="14">
        <f>365*DSO[[#This Row],[Receivables - Total]]/DSO[[#This Row],[Revenue - Total]]</f>
        <v>38.655198418360065</v>
      </c>
      <c r="I642" t="str">
        <f>_xlfn.XLOOKUP(DSO[[#This Row],[GIC Industry Groups]],'DSO_GIC GROUP'!$A$2:$A$25,'DSO_GIC GROUP'!$B$2:$B$25,0)</f>
        <v>Materials</v>
      </c>
    </row>
    <row r="643" spans="1:9" x14ac:dyDescent="0.2">
      <c r="A643">
        <v>2008</v>
      </c>
      <c r="B643" t="s">
        <v>599</v>
      </c>
      <c r="C643" t="s">
        <v>600</v>
      </c>
      <c r="D643">
        <v>936</v>
      </c>
      <c r="E643">
        <v>12676.2</v>
      </c>
      <c r="F643">
        <v>10298</v>
      </c>
      <c r="G643">
        <v>1510</v>
      </c>
      <c r="H643" s="14">
        <f>365*DSO[[#This Row],[Receivables - Total]]/DSO[[#This Row],[Revenue - Total]]</f>
        <v>33.175373859001745</v>
      </c>
      <c r="I643" t="str">
        <f>_xlfn.XLOOKUP(DSO[[#This Row],[GIC Industry Groups]],'DSO_GIC GROUP'!$A$2:$A$25,'DSO_GIC GROUP'!$B$2:$B$25,0)</f>
        <v>Materials</v>
      </c>
    </row>
    <row r="644" spans="1:9" x14ac:dyDescent="0.2">
      <c r="A644">
        <v>2009</v>
      </c>
      <c r="B644" t="s">
        <v>599</v>
      </c>
      <c r="C644" t="s">
        <v>600</v>
      </c>
      <c r="D644">
        <v>705.9</v>
      </c>
      <c r="E644">
        <v>12707.7</v>
      </c>
      <c r="F644">
        <v>6759.1</v>
      </c>
      <c r="G644">
        <v>1510</v>
      </c>
      <c r="H644" s="14">
        <f>365*DSO[[#This Row],[Receivables - Total]]/DSO[[#This Row],[Revenue - Total]]</f>
        <v>38.119498158038787</v>
      </c>
      <c r="I644" t="str">
        <f>_xlfn.XLOOKUP(DSO[[#This Row],[GIC Industry Groups]],'DSO_GIC GROUP'!$A$2:$A$25,'DSO_GIC GROUP'!$B$2:$B$25,0)</f>
        <v>Materials</v>
      </c>
    </row>
    <row r="645" spans="1:9" x14ac:dyDescent="0.2">
      <c r="A645">
        <v>2010</v>
      </c>
      <c r="B645" t="s">
        <v>599</v>
      </c>
      <c r="C645" t="s">
        <v>600</v>
      </c>
      <c r="D645">
        <v>986.4</v>
      </c>
      <c r="E645">
        <v>15786.9</v>
      </c>
      <c r="F645">
        <v>9937.7999999999993</v>
      </c>
      <c r="G645">
        <v>1510</v>
      </c>
      <c r="H645" s="14">
        <f>365*DSO[[#This Row],[Receivables - Total]]/DSO[[#This Row],[Revenue - Total]]</f>
        <v>36.228944031878285</v>
      </c>
      <c r="I645" t="str">
        <f>_xlfn.XLOOKUP(DSO[[#This Row],[GIC Industry Groups]],'DSO_GIC GROUP'!$A$2:$A$25,'DSO_GIC GROUP'!$B$2:$B$25,0)</f>
        <v>Materials</v>
      </c>
    </row>
    <row r="646" spans="1:9" x14ac:dyDescent="0.2">
      <c r="A646">
        <v>2011</v>
      </c>
      <c r="B646" t="s">
        <v>599</v>
      </c>
      <c r="C646" t="s">
        <v>600</v>
      </c>
      <c r="D646">
        <v>965.6</v>
      </c>
      <c r="E646">
        <v>16690.400000000001</v>
      </c>
      <c r="F646">
        <v>11112.8</v>
      </c>
      <c r="G646">
        <v>1510</v>
      </c>
      <c r="H646" s="14">
        <f>365*DSO[[#This Row],[Receivables - Total]]/DSO[[#This Row],[Revenue - Total]]</f>
        <v>31.715139298826582</v>
      </c>
      <c r="I646" t="str">
        <f>_xlfn.XLOOKUP(DSO[[#This Row],[GIC Industry Groups]],'DSO_GIC GROUP'!$A$2:$A$25,'DSO_GIC GROUP'!$B$2:$B$25,0)</f>
        <v>Materials</v>
      </c>
    </row>
    <row r="647" spans="1:9" x14ac:dyDescent="0.2">
      <c r="A647">
        <v>2012</v>
      </c>
      <c r="B647" t="s">
        <v>599</v>
      </c>
      <c r="C647" t="s">
        <v>600</v>
      </c>
      <c r="D647">
        <v>1283.3</v>
      </c>
      <c r="E647">
        <v>18086</v>
      </c>
      <c r="F647">
        <v>9974.1</v>
      </c>
      <c r="G647">
        <v>1510</v>
      </c>
      <c r="H647" s="14">
        <f>365*DSO[[#This Row],[Receivables - Total]]/DSO[[#This Row],[Revenue - Total]]</f>
        <v>46.962081791840866</v>
      </c>
      <c r="I647" t="str">
        <f>_xlfn.XLOOKUP(DSO[[#This Row],[GIC Industry Groups]],'DSO_GIC GROUP'!$A$2:$A$25,'DSO_GIC GROUP'!$B$2:$B$25,0)</f>
        <v>Materials</v>
      </c>
    </row>
    <row r="648" spans="1:9" x14ac:dyDescent="0.2">
      <c r="A648">
        <v>2013</v>
      </c>
      <c r="B648" t="s">
        <v>599</v>
      </c>
      <c r="C648" t="s">
        <v>600</v>
      </c>
      <c r="D648">
        <v>815.7</v>
      </c>
      <c r="E648">
        <v>19554</v>
      </c>
      <c r="F648">
        <v>7458.1</v>
      </c>
      <c r="G648">
        <v>1510</v>
      </c>
      <c r="H648" s="14">
        <f>365*DSO[[#This Row],[Receivables - Total]]/DSO[[#This Row],[Revenue - Total]]</f>
        <v>39.920422091417386</v>
      </c>
      <c r="I648" t="str">
        <f>_xlfn.XLOOKUP(DSO[[#This Row],[GIC Industry Groups]],'DSO_GIC GROUP'!$A$2:$A$25,'DSO_GIC GROUP'!$B$2:$B$25,0)</f>
        <v>Materials</v>
      </c>
    </row>
    <row r="649" spans="1:9" x14ac:dyDescent="0.2">
      <c r="A649">
        <v>2014</v>
      </c>
      <c r="B649" t="s">
        <v>599</v>
      </c>
      <c r="C649" t="s">
        <v>600</v>
      </c>
      <c r="D649">
        <v>956.3</v>
      </c>
      <c r="E649">
        <v>18283</v>
      </c>
      <c r="F649">
        <v>9055.7999999999993</v>
      </c>
      <c r="G649">
        <v>1510</v>
      </c>
      <c r="H649" s="14">
        <f>365*DSO[[#This Row],[Receivables - Total]]/DSO[[#This Row],[Revenue - Total]]</f>
        <v>38.544303098566665</v>
      </c>
      <c r="I649" t="str">
        <f>_xlfn.XLOOKUP(DSO[[#This Row],[GIC Industry Groups]],'DSO_GIC GROUP'!$A$2:$A$25,'DSO_GIC GROUP'!$B$2:$B$25,0)</f>
        <v>Materials</v>
      </c>
    </row>
    <row r="650" spans="1:9" x14ac:dyDescent="0.2">
      <c r="A650">
        <v>2015</v>
      </c>
      <c r="B650" t="s">
        <v>599</v>
      </c>
      <c r="C650" t="s">
        <v>600</v>
      </c>
      <c r="D650">
        <v>924.4</v>
      </c>
      <c r="E650">
        <v>17412.400000000001</v>
      </c>
      <c r="F650">
        <v>8895.2999999999993</v>
      </c>
      <c r="G650">
        <v>1510</v>
      </c>
      <c r="H650" s="14">
        <f>365*DSO[[#This Row],[Receivables - Total]]/DSO[[#This Row],[Revenue - Total]]</f>
        <v>37.930817397951728</v>
      </c>
      <c r="I650" t="str">
        <f>_xlfn.XLOOKUP(DSO[[#This Row],[GIC Industry Groups]],'DSO_GIC GROUP'!$A$2:$A$25,'DSO_GIC GROUP'!$B$2:$B$25,0)</f>
        <v>Materials</v>
      </c>
    </row>
    <row r="651" spans="1:9" x14ac:dyDescent="0.2">
      <c r="A651">
        <v>2016</v>
      </c>
      <c r="B651" t="s">
        <v>599</v>
      </c>
      <c r="C651" t="s">
        <v>600</v>
      </c>
      <c r="D651">
        <v>774.1</v>
      </c>
      <c r="E651">
        <v>16840.7</v>
      </c>
      <c r="F651">
        <v>7162.8</v>
      </c>
      <c r="G651">
        <v>1510</v>
      </c>
      <c r="H651" s="14">
        <f>365*DSO[[#This Row],[Receivables - Total]]/DSO[[#This Row],[Revenue - Total]]</f>
        <v>39.44637571899257</v>
      </c>
      <c r="I651" t="str">
        <f>_xlfn.XLOOKUP(DSO[[#This Row],[GIC Industry Groups]],'DSO_GIC GROUP'!$A$2:$A$25,'DSO_GIC GROUP'!$B$2:$B$25,0)</f>
        <v>Materials</v>
      </c>
    </row>
    <row r="652" spans="1:9" x14ac:dyDescent="0.2">
      <c r="A652">
        <v>2017</v>
      </c>
      <c r="B652" t="s">
        <v>599</v>
      </c>
      <c r="C652" t="s">
        <v>600</v>
      </c>
      <c r="D652">
        <v>783.9</v>
      </c>
      <c r="E652">
        <v>18633.400000000001</v>
      </c>
      <c r="F652">
        <v>7409.4</v>
      </c>
      <c r="G652">
        <v>1510</v>
      </c>
      <c r="H652" s="14">
        <f>365*DSO[[#This Row],[Receivables - Total]]/DSO[[#This Row],[Revenue - Total]]</f>
        <v>38.61628471941048</v>
      </c>
      <c r="I652" t="str">
        <f>_xlfn.XLOOKUP(DSO[[#This Row],[GIC Industry Groups]],'DSO_GIC GROUP'!$A$2:$A$25,'DSO_GIC GROUP'!$B$2:$B$25,0)</f>
        <v>Materials</v>
      </c>
    </row>
    <row r="653" spans="1:9" x14ac:dyDescent="0.2">
      <c r="A653">
        <v>2018</v>
      </c>
      <c r="B653" t="s">
        <v>599</v>
      </c>
      <c r="C653" t="s">
        <v>600</v>
      </c>
      <c r="D653">
        <v>987.7</v>
      </c>
      <c r="E653">
        <v>20119.2</v>
      </c>
      <c r="F653">
        <v>9587.2999999999993</v>
      </c>
      <c r="G653">
        <v>1510</v>
      </c>
      <c r="H653" s="14">
        <f>365*DSO[[#This Row],[Receivables - Total]]/DSO[[#This Row],[Revenue - Total]]</f>
        <v>37.602922616377917</v>
      </c>
      <c r="I653" t="str">
        <f>_xlfn.XLOOKUP(DSO[[#This Row],[GIC Industry Groups]],'DSO_GIC GROUP'!$A$2:$A$25,'DSO_GIC GROUP'!$B$2:$B$25,0)</f>
        <v>Materials</v>
      </c>
    </row>
    <row r="654" spans="1:9" x14ac:dyDescent="0.2">
      <c r="A654">
        <v>2019</v>
      </c>
      <c r="B654" t="s">
        <v>599</v>
      </c>
      <c r="C654" t="s">
        <v>600</v>
      </c>
      <c r="D654">
        <v>983.4</v>
      </c>
      <c r="E654">
        <v>19298.5</v>
      </c>
      <c r="F654">
        <v>8906.2999999999993</v>
      </c>
      <c r="G654">
        <v>1510</v>
      </c>
      <c r="H654" s="14">
        <f>365*DSO[[#This Row],[Receivables - Total]]/DSO[[#This Row],[Revenue - Total]]</f>
        <v>40.30192111202183</v>
      </c>
      <c r="I654" t="str">
        <f>_xlfn.XLOOKUP(DSO[[#This Row],[GIC Industry Groups]],'DSO_GIC GROUP'!$A$2:$A$25,'DSO_GIC GROUP'!$B$2:$B$25,0)</f>
        <v>Materials</v>
      </c>
    </row>
    <row r="655" spans="1:9" x14ac:dyDescent="0.2">
      <c r="A655">
        <v>2004</v>
      </c>
      <c r="B655" t="s">
        <v>631</v>
      </c>
      <c r="C655" t="s">
        <v>632</v>
      </c>
      <c r="D655">
        <v>210.477</v>
      </c>
      <c r="E655">
        <v>12770.688</v>
      </c>
      <c r="F655">
        <v>4590.009</v>
      </c>
      <c r="G655">
        <v>1510</v>
      </c>
      <c r="H655" s="14">
        <f>365*DSO[[#This Row],[Receivables - Total]]/DSO[[#This Row],[Revenue - Total]]</f>
        <v>16.737244959650404</v>
      </c>
      <c r="I655" t="str">
        <f>_xlfn.XLOOKUP(DSO[[#This Row],[GIC Industry Groups]],'DSO_GIC GROUP'!$A$2:$A$25,'DSO_GIC GROUP'!$B$2:$B$25,0)</f>
        <v>Materials</v>
      </c>
    </row>
    <row r="656" spans="1:9" x14ac:dyDescent="0.2">
      <c r="A656">
        <v>2005</v>
      </c>
      <c r="B656" t="s">
        <v>631</v>
      </c>
      <c r="C656" t="s">
        <v>632</v>
      </c>
      <c r="D656">
        <v>230</v>
      </c>
      <c r="E656">
        <v>13992</v>
      </c>
      <c r="F656">
        <v>4406</v>
      </c>
      <c r="G656">
        <v>1510</v>
      </c>
      <c r="H656" s="14">
        <f>365*DSO[[#This Row],[Receivables - Total]]/DSO[[#This Row],[Revenue - Total]]</f>
        <v>19.053563322741716</v>
      </c>
      <c r="I656" t="str">
        <f>_xlfn.XLOOKUP(DSO[[#This Row],[GIC Industry Groups]],'DSO_GIC GROUP'!$A$2:$A$25,'DSO_GIC GROUP'!$B$2:$B$25,0)</f>
        <v>Materials</v>
      </c>
    </row>
    <row r="657" spans="1:9" x14ac:dyDescent="0.2">
      <c r="A657">
        <v>2006</v>
      </c>
      <c r="B657" t="s">
        <v>631</v>
      </c>
      <c r="C657" t="s">
        <v>632</v>
      </c>
      <c r="D657">
        <v>358</v>
      </c>
      <c r="E657">
        <v>15601</v>
      </c>
      <c r="F657">
        <v>4987</v>
      </c>
      <c r="G657">
        <v>1510</v>
      </c>
      <c r="H657" s="14">
        <f>365*DSO[[#This Row],[Receivables - Total]]/DSO[[#This Row],[Revenue - Total]]</f>
        <v>26.202125526368558</v>
      </c>
      <c r="I657" t="str">
        <f>_xlfn.XLOOKUP(DSO[[#This Row],[GIC Industry Groups]],'DSO_GIC GROUP'!$A$2:$A$25,'DSO_GIC GROUP'!$B$2:$B$25,0)</f>
        <v>Materials</v>
      </c>
    </row>
    <row r="658" spans="1:9" x14ac:dyDescent="0.2">
      <c r="A658">
        <v>2007</v>
      </c>
      <c r="B658" t="s">
        <v>631</v>
      </c>
      <c r="C658" t="s">
        <v>632</v>
      </c>
      <c r="D658">
        <v>345</v>
      </c>
      <c r="E658">
        <v>15598</v>
      </c>
      <c r="F658">
        <v>5526</v>
      </c>
      <c r="G658">
        <v>1510</v>
      </c>
      <c r="H658" s="14">
        <f>365*DSO[[#This Row],[Receivables - Total]]/DSO[[#This Row],[Revenue - Total]]</f>
        <v>22.787730727470141</v>
      </c>
      <c r="I658" t="str">
        <f>_xlfn.XLOOKUP(DSO[[#This Row],[GIC Industry Groups]],'DSO_GIC GROUP'!$A$2:$A$25,'DSO_GIC GROUP'!$B$2:$B$25,0)</f>
        <v>Materials</v>
      </c>
    </row>
    <row r="659" spans="1:9" x14ac:dyDescent="0.2">
      <c r="A659">
        <v>2008</v>
      </c>
      <c r="B659" t="s">
        <v>631</v>
      </c>
      <c r="C659" t="s">
        <v>632</v>
      </c>
      <c r="D659">
        <v>336</v>
      </c>
      <c r="E659">
        <v>15839</v>
      </c>
      <c r="F659">
        <v>6199</v>
      </c>
      <c r="G659">
        <v>1510</v>
      </c>
      <c r="H659" s="14">
        <f>365*DSO[[#This Row],[Receivables - Total]]/DSO[[#This Row],[Revenue - Total]]</f>
        <v>19.783836102597192</v>
      </c>
      <c r="I659" t="str">
        <f>_xlfn.XLOOKUP(DSO[[#This Row],[GIC Industry Groups]],'DSO_GIC GROUP'!$A$2:$A$25,'DSO_GIC GROUP'!$B$2:$B$25,0)</f>
        <v>Materials</v>
      </c>
    </row>
    <row r="660" spans="1:9" x14ac:dyDescent="0.2">
      <c r="A660">
        <v>2009</v>
      </c>
      <c r="B660" t="s">
        <v>631</v>
      </c>
      <c r="C660" t="s">
        <v>632</v>
      </c>
      <c r="D660">
        <v>551</v>
      </c>
      <c r="E660">
        <v>22299</v>
      </c>
      <c r="F660">
        <v>7705</v>
      </c>
      <c r="G660">
        <v>1510</v>
      </c>
      <c r="H660" s="14">
        <f>365*DSO[[#This Row],[Receivables - Total]]/DSO[[#This Row],[Revenue - Total]]</f>
        <v>26.101881894873458</v>
      </c>
      <c r="I660" t="str">
        <f>_xlfn.XLOOKUP(DSO[[#This Row],[GIC Industry Groups]],'DSO_GIC GROUP'!$A$2:$A$25,'DSO_GIC GROUP'!$B$2:$B$25,0)</f>
        <v>Materials</v>
      </c>
    </row>
    <row r="661" spans="1:9" x14ac:dyDescent="0.2">
      <c r="A661">
        <v>2010</v>
      </c>
      <c r="B661" t="s">
        <v>631</v>
      </c>
      <c r="C661" t="s">
        <v>632</v>
      </c>
      <c r="D661">
        <v>670</v>
      </c>
      <c r="E661">
        <v>25663</v>
      </c>
      <c r="F661">
        <v>9540</v>
      </c>
      <c r="G661">
        <v>1510</v>
      </c>
      <c r="H661" s="14">
        <f>365*DSO[[#This Row],[Receivables - Total]]/DSO[[#This Row],[Revenue - Total]]</f>
        <v>25.634171907756812</v>
      </c>
      <c r="I661" t="str">
        <f>_xlfn.XLOOKUP(DSO[[#This Row],[GIC Industry Groups]],'DSO_GIC GROUP'!$A$2:$A$25,'DSO_GIC GROUP'!$B$2:$B$25,0)</f>
        <v>Materials</v>
      </c>
    </row>
    <row r="662" spans="1:9" x14ac:dyDescent="0.2">
      <c r="A662">
        <v>2011</v>
      </c>
      <c r="B662" t="s">
        <v>631</v>
      </c>
      <c r="C662" t="s">
        <v>632</v>
      </c>
      <c r="D662">
        <v>632</v>
      </c>
      <c r="E662">
        <v>27474</v>
      </c>
      <c r="F662">
        <v>10358</v>
      </c>
      <c r="G662">
        <v>1510</v>
      </c>
      <c r="H662" s="14">
        <f>365*DSO[[#This Row],[Receivables - Total]]/DSO[[#This Row],[Revenue - Total]]</f>
        <v>22.270708631009846</v>
      </c>
      <c r="I662" t="str">
        <f>_xlfn.XLOOKUP(DSO[[#This Row],[GIC Industry Groups]],'DSO_GIC GROUP'!$A$2:$A$25,'DSO_GIC GROUP'!$B$2:$B$25,0)</f>
        <v>Materials</v>
      </c>
    </row>
    <row r="663" spans="1:9" x14ac:dyDescent="0.2">
      <c r="A663">
        <v>2012</v>
      </c>
      <c r="B663" t="s">
        <v>631</v>
      </c>
      <c r="C663" t="s">
        <v>632</v>
      </c>
      <c r="D663">
        <v>970</v>
      </c>
      <c r="E663">
        <v>29650</v>
      </c>
      <c r="F663">
        <v>9868</v>
      </c>
      <c r="G663">
        <v>1510</v>
      </c>
      <c r="H663" s="14">
        <f>365*DSO[[#This Row],[Receivables - Total]]/DSO[[#This Row],[Revenue - Total]]</f>
        <v>35.878597486826102</v>
      </c>
      <c r="I663" t="str">
        <f>_xlfn.XLOOKUP(DSO[[#This Row],[GIC Industry Groups]],'DSO_GIC GROUP'!$A$2:$A$25,'DSO_GIC GROUP'!$B$2:$B$25,0)</f>
        <v>Materials</v>
      </c>
    </row>
    <row r="664" spans="1:9" x14ac:dyDescent="0.2">
      <c r="A664">
        <v>2013</v>
      </c>
      <c r="B664" t="s">
        <v>631</v>
      </c>
      <c r="C664" t="s">
        <v>632</v>
      </c>
      <c r="D664">
        <v>612</v>
      </c>
      <c r="E664">
        <v>24764</v>
      </c>
      <c r="F664">
        <v>8322</v>
      </c>
      <c r="G664">
        <v>1510</v>
      </c>
      <c r="H664" s="14">
        <f>365*DSO[[#This Row],[Receivables - Total]]/DSO[[#This Row],[Revenue - Total]]</f>
        <v>26.842105263157894</v>
      </c>
      <c r="I664" t="str">
        <f>_xlfn.XLOOKUP(DSO[[#This Row],[GIC Industry Groups]],'DSO_GIC GROUP'!$A$2:$A$25,'DSO_GIC GROUP'!$B$2:$B$25,0)</f>
        <v>Materials</v>
      </c>
    </row>
    <row r="665" spans="1:9" x14ac:dyDescent="0.2">
      <c r="A665">
        <v>2014</v>
      </c>
      <c r="B665" t="s">
        <v>631</v>
      </c>
      <c r="C665" t="s">
        <v>632</v>
      </c>
      <c r="D665">
        <v>600</v>
      </c>
      <c r="E665">
        <v>24916</v>
      </c>
      <c r="F665">
        <v>7292</v>
      </c>
      <c r="G665">
        <v>1510</v>
      </c>
      <c r="H665" s="14">
        <f>365*DSO[[#This Row],[Receivables - Total]]/DSO[[#This Row],[Revenue - Total]]</f>
        <v>30.032912781130005</v>
      </c>
      <c r="I665" t="str">
        <f>_xlfn.XLOOKUP(DSO[[#This Row],[GIC Industry Groups]],'DSO_GIC GROUP'!$A$2:$A$25,'DSO_GIC GROUP'!$B$2:$B$25,0)</f>
        <v>Materials</v>
      </c>
    </row>
    <row r="666" spans="1:9" x14ac:dyDescent="0.2">
      <c r="A666">
        <v>2015</v>
      </c>
      <c r="B666" t="s">
        <v>631</v>
      </c>
      <c r="C666" t="s">
        <v>632</v>
      </c>
      <c r="D666">
        <v>445</v>
      </c>
      <c r="E666">
        <v>25182</v>
      </c>
      <c r="F666">
        <v>7729</v>
      </c>
      <c r="G666">
        <v>1510</v>
      </c>
      <c r="H666" s="14">
        <f>365*DSO[[#This Row],[Receivables - Total]]/DSO[[#This Row],[Revenue - Total]]</f>
        <v>21.01500840988485</v>
      </c>
      <c r="I666" t="str">
        <f>_xlfn.XLOOKUP(DSO[[#This Row],[GIC Industry Groups]],'DSO_GIC GROUP'!$A$2:$A$25,'DSO_GIC GROUP'!$B$2:$B$25,0)</f>
        <v>Materials</v>
      </c>
    </row>
    <row r="667" spans="1:9" x14ac:dyDescent="0.2">
      <c r="A667">
        <v>2016</v>
      </c>
      <c r="B667" t="s">
        <v>631</v>
      </c>
      <c r="C667" t="s">
        <v>632</v>
      </c>
      <c r="D667">
        <v>343</v>
      </c>
      <c r="E667">
        <v>21031</v>
      </c>
      <c r="F667">
        <v>6711</v>
      </c>
      <c r="G667">
        <v>1510</v>
      </c>
      <c r="H667" s="14">
        <f>365*DSO[[#This Row],[Receivables - Total]]/DSO[[#This Row],[Revenue - Total]]</f>
        <v>18.655192966770972</v>
      </c>
      <c r="I667" t="str">
        <f>_xlfn.XLOOKUP(DSO[[#This Row],[GIC Industry Groups]],'DSO_GIC GROUP'!$A$2:$A$25,'DSO_GIC GROUP'!$B$2:$B$25,0)</f>
        <v>Materials</v>
      </c>
    </row>
    <row r="668" spans="1:9" x14ac:dyDescent="0.2">
      <c r="A668">
        <v>2017</v>
      </c>
      <c r="B668" t="s">
        <v>631</v>
      </c>
      <c r="C668" t="s">
        <v>632</v>
      </c>
      <c r="D668">
        <v>237</v>
      </c>
      <c r="E668">
        <v>20563</v>
      </c>
      <c r="F668">
        <v>7348</v>
      </c>
      <c r="G668">
        <v>1510</v>
      </c>
      <c r="H668" s="14">
        <f>365*DSO[[#This Row],[Receivables - Total]]/DSO[[#This Row],[Revenue - Total]]</f>
        <v>11.772591181273816</v>
      </c>
      <c r="I668" t="str">
        <f>_xlfn.XLOOKUP(DSO[[#This Row],[GIC Industry Groups]],'DSO_GIC GROUP'!$A$2:$A$25,'DSO_GIC GROUP'!$B$2:$B$25,0)</f>
        <v>Materials</v>
      </c>
    </row>
    <row r="669" spans="1:9" x14ac:dyDescent="0.2">
      <c r="A669">
        <v>2018</v>
      </c>
      <c r="B669" t="s">
        <v>631</v>
      </c>
      <c r="C669" t="s">
        <v>632</v>
      </c>
      <c r="D669">
        <v>346</v>
      </c>
      <c r="E669">
        <v>20715</v>
      </c>
      <c r="F669">
        <v>7253</v>
      </c>
      <c r="G669">
        <v>1510</v>
      </c>
      <c r="H669" s="14">
        <f>365*DSO[[#This Row],[Receivables - Total]]/DSO[[#This Row],[Revenue - Total]]</f>
        <v>17.412105335723147</v>
      </c>
      <c r="I669" t="str">
        <f>_xlfn.XLOOKUP(DSO[[#This Row],[GIC Industry Groups]],'DSO_GIC GROUP'!$A$2:$A$25,'DSO_GIC GROUP'!$B$2:$B$25,0)</f>
        <v>Materials</v>
      </c>
    </row>
    <row r="670" spans="1:9" x14ac:dyDescent="0.2">
      <c r="A670">
        <v>2019</v>
      </c>
      <c r="B670" t="s">
        <v>631</v>
      </c>
      <c r="C670" t="s">
        <v>632</v>
      </c>
      <c r="D670">
        <v>373</v>
      </c>
      <c r="E670">
        <v>39974</v>
      </c>
      <c r="F670">
        <v>9740</v>
      </c>
      <c r="G670">
        <v>1510</v>
      </c>
      <c r="H670" s="14">
        <f>365*DSO[[#This Row],[Receivables - Total]]/DSO[[#This Row],[Revenue - Total]]</f>
        <v>13.977926078028748</v>
      </c>
      <c r="I670" t="str">
        <f>_xlfn.XLOOKUP(DSO[[#This Row],[GIC Industry Groups]],'DSO_GIC GROUP'!$A$2:$A$25,'DSO_GIC GROUP'!$B$2:$B$25,0)</f>
        <v>Materials</v>
      </c>
    </row>
    <row r="671" spans="1:9" x14ac:dyDescent="0.2">
      <c r="A671">
        <v>2004</v>
      </c>
      <c r="B671" t="s">
        <v>653</v>
      </c>
      <c r="C671" t="s">
        <v>654</v>
      </c>
      <c r="D671">
        <v>962.755</v>
      </c>
      <c r="E671">
        <v>6133.2070000000003</v>
      </c>
      <c r="F671">
        <v>11376.828</v>
      </c>
      <c r="G671">
        <v>1510</v>
      </c>
      <c r="H671" s="14">
        <f>365*DSO[[#This Row],[Receivables - Total]]/DSO[[#This Row],[Revenue - Total]]</f>
        <v>30.88783402544189</v>
      </c>
      <c r="I671" t="str">
        <f>_xlfn.XLOOKUP(DSO[[#This Row],[GIC Industry Groups]],'DSO_GIC GROUP'!$A$2:$A$25,'DSO_GIC GROUP'!$B$2:$B$25,0)</f>
        <v>Materials</v>
      </c>
    </row>
    <row r="672" spans="1:9" x14ac:dyDescent="0.2">
      <c r="A672">
        <v>2005</v>
      </c>
      <c r="B672" t="s">
        <v>653</v>
      </c>
      <c r="C672" t="s">
        <v>654</v>
      </c>
      <c r="D672">
        <v>1000.629</v>
      </c>
      <c r="E672">
        <v>7138.7870000000003</v>
      </c>
      <c r="F672">
        <v>12700.999</v>
      </c>
      <c r="G672">
        <v>1510</v>
      </c>
      <c r="H672" s="14">
        <f>365*DSO[[#This Row],[Receivables - Total]]/DSO[[#This Row],[Revenue - Total]]</f>
        <v>28.755973053773175</v>
      </c>
      <c r="I672" t="str">
        <f>_xlfn.XLOOKUP(DSO[[#This Row],[GIC Industry Groups]],'DSO_GIC GROUP'!$A$2:$A$25,'DSO_GIC GROUP'!$B$2:$B$25,0)</f>
        <v>Materials</v>
      </c>
    </row>
    <row r="673" spans="1:9" x14ac:dyDescent="0.2">
      <c r="A673">
        <v>2006</v>
      </c>
      <c r="B673" t="s">
        <v>653</v>
      </c>
      <c r="C673" t="s">
        <v>654</v>
      </c>
      <c r="D673">
        <v>1067.3219999999999</v>
      </c>
      <c r="E673">
        <v>7884.9889999999996</v>
      </c>
      <c r="F673">
        <v>14751.27</v>
      </c>
      <c r="G673">
        <v>1510</v>
      </c>
      <c r="H673" s="14">
        <f>365*DSO[[#This Row],[Receivables - Total]]/DSO[[#This Row],[Revenue - Total]]</f>
        <v>26.409423053065936</v>
      </c>
      <c r="I673" t="str">
        <f>_xlfn.XLOOKUP(DSO[[#This Row],[GIC Industry Groups]],'DSO_GIC GROUP'!$A$2:$A$25,'DSO_GIC GROUP'!$B$2:$B$25,0)</f>
        <v>Materials</v>
      </c>
    </row>
    <row r="674" spans="1:9" x14ac:dyDescent="0.2">
      <c r="A674">
        <v>2007</v>
      </c>
      <c r="B674" t="s">
        <v>653</v>
      </c>
      <c r="C674" t="s">
        <v>654</v>
      </c>
      <c r="D674">
        <v>1611.8440000000001</v>
      </c>
      <c r="E674">
        <v>9826.1219999999994</v>
      </c>
      <c r="F674">
        <v>16592.975999999999</v>
      </c>
      <c r="G674">
        <v>1510</v>
      </c>
      <c r="H674" s="14">
        <f>365*DSO[[#This Row],[Receivables - Total]]/DSO[[#This Row],[Revenue - Total]]</f>
        <v>35.456150843585867</v>
      </c>
      <c r="I674" t="str">
        <f>_xlfn.XLOOKUP(DSO[[#This Row],[GIC Industry Groups]],'DSO_GIC GROUP'!$A$2:$A$25,'DSO_GIC GROUP'!$B$2:$B$25,0)</f>
        <v>Materials</v>
      </c>
    </row>
    <row r="675" spans="1:9" x14ac:dyDescent="0.2">
      <c r="A675">
        <v>2008</v>
      </c>
      <c r="B675" t="s">
        <v>653</v>
      </c>
      <c r="C675" t="s">
        <v>654</v>
      </c>
      <c r="D675">
        <v>1228.807</v>
      </c>
      <c r="E675">
        <v>13874.442999999999</v>
      </c>
      <c r="F675">
        <v>23663.324000000001</v>
      </c>
      <c r="G675">
        <v>1510</v>
      </c>
      <c r="H675" s="14">
        <f>365*DSO[[#This Row],[Receivables - Total]]/DSO[[#This Row],[Revenue - Total]]</f>
        <v>18.953996277107983</v>
      </c>
      <c r="I675" t="str">
        <f>_xlfn.XLOOKUP(DSO[[#This Row],[GIC Industry Groups]],'DSO_GIC GROUP'!$A$2:$A$25,'DSO_GIC GROUP'!$B$2:$B$25,0)</f>
        <v>Materials</v>
      </c>
    </row>
    <row r="676" spans="1:9" x14ac:dyDescent="0.2">
      <c r="A676">
        <v>2009</v>
      </c>
      <c r="B676" t="s">
        <v>653</v>
      </c>
      <c r="C676" t="s">
        <v>654</v>
      </c>
      <c r="D676">
        <v>1116.0350000000001</v>
      </c>
      <c r="E676">
        <v>12571.904</v>
      </c>
      <c r="F676">
        <v>11190.296</v>
      </c>
      <c r="G676">
        <v>1510</v>
      </c>
      <c r="H676" s="14">
        <f>365*DSO[[#This Row],[Receivables - Total]]/DSO[[#This Row],[Revenue - Total]]</f>
        <v>36.402323495285557</v>
      </c>
      <c r="I676" t="str">
        <f>_xlfn.XLOOKUP(DSO[[#This Row],[GIC Industry Groups]],'DSO_GIC GROUP'!$A$2:$A$25,'DSO_GIC GROUP'!$B$2:$B$25,0)</f>
        <v>Materials</v>
      </c>
    </row>
    <row r="677" spans="1:9" x14ac:dyDescent="0.2">
      <c r="A677">
        <v>2010</v>
      </c>
      <c r="B677" t="s">
        <v>653</v>
      </c>
      <c r="C677" t="s">
        <v>654</v>
      </c>
      <c r="D677">
        <v>1439.828</v>
      </c>
      <c r="E677">
        <v>13921.91</v>
      </c>
      <c r="F677">
        <v>15844.627</v>
      </c>
      <c r="G677">
        <v>1510</v>
      </c>
      <c r="H677" s="14">
        <f>365*DSO[[#This Row],[Receivables - Total]]/DSO[[#This Row],[Revenue - Total]]</f>
        <v>33.168166091887173</v>
      </c>
      <c r="I677" t="str">
        <f>_xlfn.XLOOKUP(DSO[[#This Row],[GIC Industry Groups]],'DSO_GIC GROUP'!$A$2:$A$25,'DSO_GIC GROUP'!$B$2:$B$25,0)</f>
        <v>Materials</v>
      </c>
    </row>
    <row r="678" spans="1:9" x14ac:dyDescent="0.2">
      <c r="A678">
        <v>2011</v>
      </c>
      <c r="B678" t="s">
        <v>653</v>
      </c>
      <c r="C678" t="s">
        <v>654</v>
      </c>
      <c r="D678">
        <v>1710.7729999999999</v>
      </c>
      <c r="E678">
        <v>14570.35</v>
      </c>
      <c r="F678">
        <v>20023.563999999998</v>
      </c>
      <c r="G678">
        <v>1510</v>
      </c>
      <c r="H678" s="14">
        <f>365*DSO[[#This Row],[Receivables - Total]]/DSO[[#This Row],[Revenue - Total]]</f>
        <v>31.184865241772147</v>
      </c>
      <c r="I678" t="str">
        <f>_xlfn.XLOOKUP(DSO[[#This Row],[GIC Industry Groups]],'DSO_GIC GROUP'!$A$2:$A$25,'DSO_GIC GROUP'!$B$2:$B$25,0)</f>
        <v>Materials</v>
      </c>
    </row>
    <row r="679" spans="1:9" x14ac:dyDescent="0.2">
      <c r="A679">
        <v>2012</v>
      </c>
      <c r="B679" t="s">
        <v>653</v>
      </c>
      <c r="C679" t="s">
        <v>654</v>
      </c>
      <c r="D679">
        <v>1707.317</v>
      </c>
      <c r="E679">
        <v>14152.058999999999</v>
      </c>
      <c r="F679">
        <v>19429.273000000001</v>
      </c>
      <c r="G679">
        <v>1510</v>
      </c>
      <c r="H679" s="14">
        <f>365*DSO[[#This Row],[Receivables - Total]]/DSO[[#This Row],[Revenue - Total]]</f>
        <v>32.073804562836699</v>
      </c>
      <c r="I679" t="str">
        <f>_xlfn.XLOOKUP(DSO[[#This Row],[GIC Industry Groups]],'DSO_GIC GROUP'!$A$2:$A$25,'DSO_GIC GROUP'!$B$2:$B$25,0)</f>
        <v>Materials</v>
      </c>
    </row>
    <row r="680" spans="1:9" x14ac:dyDescent="0.2">
      <c r="A680">
        <v>2013</v>
      </c>
      <c r="B680" t="s">
        <v>653</v>
      </c>
      <c r="C680" t="s">
        <v>654</v>
      </c>
      <c r="D680">
        <v>1867.9870000000001</v>
      </c>
      <c r="E680">
        <v>15203.282999999999</v>
      </c>
      <c r="F680">
        <v>19052.045999999998</v>
      </c>
      <c r="G680">
        <v>1510</v>
      </c>
      <c r="H680" s="14">
        <f>365*DSO[[#This Row],[Receivables - Total]]/DSO[[#This Row],[Revenue - Total]]</f>
        <v>35.786983455740135</v>
      </c>
      <c r="I680" t="str">
        <f>_xlfn.XLOOKUP(DSO[[#This Row],[GIC Industry Groups]],'DSO_GIC GROUP'!$A$2:$A$25,'DSO_GIC GROUP'!$B$2:$B$25,0)</f>
        <v>Materials</v>
      </c>
    </row>
    <row r="681" spans="1:9" x14ac:dyDescent="0.2">
      <c r="A681">
        <v>2014</v>
      </c>
      <c r="B681" t="s">
        <v>653</v>
      </c>
      <c r="C681" t="s">
        <v>654</v>
      </c>
      <c r="D681">
        <v>2125.2979999999998</v>
      </c>
      <c r="E681">
        <v>15615.927</v>
      </c>
      <c r="F681">
        <v>21105.141</v>
      </c>
      <c r="G681">
        <v>1510</v>
      </c>
      <c r="H681" s="14">
        <f>365*DSO[[#This Row],[Receivables - Total]]/DSO[[#This Row],[Revenue - Total]]</f>
        <v>36.755678154436396</v>
      </c>
      <c r="I681" t="str">
        <f>_xlfn.XLOOKUP(DSO[[#This Row],[GIC Industry Groups]],'DSO_GIC GROUP'!$A$2:$A$25,'DSO_GIC GROUP'!$B$2:$B$25,0)</f>
        <v>Materials</v>
      </c>
    </row>
    <row r="682" spans="1:9" x14ac:dyDescent="0.2">
      <c r="A682">
        <v>2015</v>
      </c>
      <c r="B682" t="s">
        <v>653</v>
      </c>
      <c r="C682" t="s">
        <v>654</v>
      </c>
      <c r="D682">
        <v>1383.8230000000001</v>
      </c>
      <c r="E682">
        <v>14250.398999999999</v>
      </c>
      <c r="F682">
        <v>16439.276000000002</v>
      </c>
      <c r="G682">
        <v>1510</v>
      </c>
      <c r="H682" s="14">
        <f>365*DSO[[#This Row],[Receivables - Total]]/DSO[[#This Row],[Revenue - Total]]</f>
        <v>30.724917265212895</v>
      </c>
      <c r="I682" t="str">
        <f>_xlfn.XLOOKUP(DSO[[#This Row],[GIC Industry Groups]],'DSO_GIC GROUP'!$A$2:$A$25,'DSO_GIC GROUP'!$B$2:$B$25,0)</f>
        <v>Materials</v>
      </c>
    </row>
    <row r="683" spans="1:9" x14ac:dyDescent="0.2">
      <c r="A683">
        <v>2016</v>
      </c>
      <c r="B683" t="s">
        <v>653</v>
      </c>
      <c r="C683" t="s">
        <v>654</v>
      </c>
      <c r="D683">
        <v>1631.6759999999999</v>
      </c>
      <c r="E683">
        <v>15223.518</v>
      </c>
      <c r="F683">
        <v>16208.121999999999</v>
      </c>
      <c r="G683">
        <v>1510</v>
      </c>
      <c r="H683" s="14">
        <f>365*DSO[[#This Row],[Receivables - Total]]/DSO[[#This Row],[Revenue - Total]]</f>
        <v>36.744648146157836</v>
      </c>
      <c r="I683" t="str">
        <f>_xlfn.XLOOKUP(DSO[[#This Row],[GIC Industry Groups]],'DSO_GIC GROUP'!$A$2:$A$25,'DSO_GIC GROUP'!$B$2:$B$25,0)</f>
        <v>Materials</v>
      </c>
    </row>
    <row r="684" spans="1:9" x14ac:dyDescent="0.2">
      <c r="A684">
        <v>2017</v>
      </c>
      <c r="B684" t="s">
        <v>653</v>
      </c>
      <c r="C684" t="s">
        <v>654</v>
      </c>
      <c r="D684">
        <v>2241.0450000000001</v>
      </c>
      <c r="E684">
        <v>15841.258</v>
      </c>
      <c r="F684">
        <v>20252.393</v>
      </c>
      <c r="G684">
        <v>1510</v>
      </c>
      <c r="H684" s="14">
        <f>365*DSO[[#This Row],[Receivables - Total]]/DSO[[#This Row],[Revenue - Total]]</f>
        <v>40.389371517726325</v>
      </c>
      <c r="I684" t="str">
        <f>_xlfn.XLOOKUP(DSO[[#This Row],[GIC Industry Groups]],'DSO_GIC GROUP'!$A$2:$A$25,'DSO_GIC GROUP'!$B$2:$B$25,0)</f>
        <v>Materials</v>
      </c>
    </row>
    <row r="685" spans="1:9" x14ac:dyDescent="0.2">
      <c r="A685">
        <v>2018</v>
      </c>
      <c r="B685" t="s">
        <v>653</v>
      </c>
      <c r="C685" t="s">
        <v>654</v>
      </c>
      <c r="D685">
        <v>2531.768</v>
      </c>
      <c r="E685">
        <v>17920.588</v>
      </c>
      <c r="F685">
        <v>25067.278999999999</v>
      </c>
      <c r="G685">
        <v>1510</v>
      </c>
      <c r="H685" s="14">
        <f>365*DSO[[#This Row],[Receivables - Total]]/DSO[[#This Row],[Revenue - Total]]</f>
        <v>36.864604251622211</v>
      </c>
      <c r="I685" t="str">
        <f>_xlfn.XLOOKUP(DSO[[#This Row],[GIC Industry Groups]],'DSO_GIC GROUP'!$A$2:$A$25,'DSO_GIC GROUP'!$B$2:$B$25,0)</f>
        <v>Materials</v>
      </c>
    </row>
    <row r="686" spans="1:9" x14ac:dyDescent="0.2">
      <c r="A686">
        <v>2019</v>
      </c>
      <c r="B686" t="s">
        <v>653</v>
      </c>
      <c r="C686" t="s">
        <v>654</v>
      </c>
      <c r="D686">
        <v>2400.902</v>
      </c>
      <c r="E686">
        <v>18344.666000000001</v>
      </c>
      <c r="F686">
        <v>22588.858</v>
      </c>
      <c r="G686">
        <v>1510</v>
      </c>
      <c r="H686" s="14">
        <f>365*DSO[[#This Row],[Receivables - Total]]/DSO[[#This Row],[Revenue - Total]]</f>
        <v>38.794755803945463</v>
      </c>
      <c r="I686" t="str">
        <f>_xlfn.XLOOKUP(DSO[[#This Row],[GIC Industry Groups]],'DSO_GIC GROUP'!$A$2:$A$25,'DSO_GIC GROUP'!$B$2:$B$25,0)</f>
        <v>Materials</v>
      </c>
    </row>
    <row r="687" spans="1:9" x14ac:dyDescent="0.2">
      <c r="A687">
        <v>2004</v>
      </c>
      <c r="B687" t="s">
        <v>699</v>
      </c>
      <c r="C687" t="s">
        <v>700</v>
      </c>
      <c r="D687">
        <v>216.59399999999999</v>
      </c>
      <c r="E687">
        <v>2082.7739999999999</v>
      </c>
      <c r="F687">
        <v>1890.085</v>
      </c>
      <c r="G687">
        <v>1510</v>
      </c>
      <c r="H687" s="14">
        <f>365*DSO[[#This Row],[Receivables - Total]]/DSO[[#This Row],[Revenue - Total]]</f>
        <v>41.827118886187655</v>
      </c>
      <c r="I687" t="str">
        <f>_xlfn.XLOOKUP(DSO[[#This Row],[GIC Industry Groups]],'DSO_GIC GROUP'!$A$2:$A$25,'DSO_GIC GROUP'!$B$2:$B$25,0)</f>
        <v>Materials</v>
      </c>
    </row>
    <row r="688" spans="1:9" x14ac:dyDescent="0.2">
      <c r="A688">
        <v>2005</v>
      </c>
      <c r="B688" t="s">
        <v>699</v>
      </c>
      <c r="C688" t="s">
        <v>700</v>
      </c>
      <c r="D688">
        <v>213.18100000000001</v>
      </c>
      <c r="E688">
        <v>1973.298</v>
      </c>
      <c r="F688">
        <v>1993.6579999999999</v>
      </c>
      <c r="G688">
        <v>1510</v>
      </c>
      <c r="H688" s="14">
        <f>365*DSO[[#This Row],[Receivables - Total]]/DSO[[#This Row],[Revenue - Total]]</f>
        <v>39.029294392518679</v>
      </c>
      <c r="I688" t="str">
        <f>_xlfn.XLOOKUP(DSO[[#This Row],[GIC Industry Groups]],'DSO_GIC GROUP'!$A$2:$A$25,'DSO_GIC GROUP'!$B$2:$B$25,0)</f>
        <v>Materials</v>
      </c>
    </row>
    <row r="689" spans="1:9" x14ac:dyDescent="0.2">
      <c r="A689">
        <v>2006</v>
      </c>
      <c r="B689" t="s">
        <v>699</v>
      </c>
      <c r="C689" t="s">
        <v>700</v>
      </c>
      <c r="D689">
        <v>263.15899999999999</v>
      </c>
      <c r="E689">
        <v>1986.9760000000001</v>
      </c>
      <c r="F689">
        <v>2187.0459999999998</v>
      </c>
      <c r="G689">
        <v>1510</v>
      </c>
      <c r="H689" s="14">
        <f>365*DSO[[#This Row],[Receivables - Total]]/DSO[[#This Row],[Revenue - Total]]</f>
        <v>43.919073947232938</v>
      </c>
      <c r="I689" t="str">
        <f>_xlfn.XLOOKUP(DSO[[#This Row],[GIC Industry Groups]],'DSO_GIC GROUP'!$A$2:$A$25,'DSO_GIC GROUP'!$B$2:$B$25,0)</f>
        <v>Materials</v>
      </c>
    </row>
    <row r="690" spans="1:9" x14ac:dyDescent="0.2">
      <c r="A690">
        <v>2007</v>
      </c>
      <c r="B690" t="s">
        <v>699</v>
      </c>
      <c r="C690" t="s">
        <v>700</v>
      </c>
      <c r="D690">
        <v>275.92099999999999</v>
      </c>
      <c r="E690">
        <v>2035.857</v>
      </c>
      <c r="F690">
        <v>2316.0059999999999</v>
      </c>
      <c r="G690">
        <v>1510</v>
      </c>
      <c r="H690" s="14">
        <f>365*DSO[[#This Row],[Receivables - Total]]/DSO[[#This Row],[Revenue - Total]]</f>
        <v>43.484846325959431</v>
      </c>
      <c r="I690" t="str">
        <f>_xlfn.XLOOKUP(DSO[[#This Row],[GIC Industry Groups]],'DSO_GIC GROUP'!$A$2:$A$25,'DSO_GIC GROUP'!$B$2:$B$25,0)</f>
        <v>Materials</v>
      </c>
    </row>
    <row r="691" spans="1:9" x14ac:dyDescent="0.2">
      <c r="A691">
        <v>2008</v>
      </c>
      <c r="B691" t="s">
        <v>699</v>
      </c>
      <c r="C691" t="s">
        <v>700</v>
      </c>
      <c r="D691">
        <v>254.898</v>
      </c>
      <c r="E691">
        <v>1939.741</v>
      </c>
      <c r="F691">
        <v>2360.4929999999999</v>
      </c>
      <c r="G691">
        <v>1510</v>
      </c>
      <c r="H691" s="14">
        <f>365*DSO[[#This Row],[Receivables - Total]]/DSO[[#This Row],[Revenue - Total]]</f>
        <v>39.414550265558937</v>
      </c>
      <c r="I691" t="str">
        <f>_xlfn.XLOOKUP(DSO[[#This Row],[GIC Industry Groups]],'DSO_GIC GROUP'!$A$2:$A$25,'DSO_GIC GROUP'!$B$2:$B$25,0)</f>
        <v>Materials</v>
      </c>
    </row>
    <row r="692" spans="1:9" x14ac:dyDescent="0.2">
      <c r="A692">
        <v>2009</v>
      </c>
      <c r="B692" t="s">
        <v>699</v>
      </c>
      <c r="C692" t="s">
        <v>700</v>
      </c>
      <c r="D692">
        <v>375.92099999999999</v>
      </c>
      <c r="E692">
        <v>2152.84</v>
      </c>
      <c r="F692">
        <v>2147.5889999999999</v>
      </c>
      <c r="G692">
        <v>1510</v>
      </c>
      <c r="H692" s="14">
        <f>365*DSO[[#This Row],[Receivables - Total]]/DSO[[#This Row],[Revenue - Total]]</f>
        <v>63.890793350124262</v>
      </c>
      <c r="I692" t="str">
        <f>_xlfn.XLOOKUP(DSO[[#This Row],[GIC Industry Groups]],'DSO_GIC GROUP'!$A$2:$A$25,'DSO_GIC GROUP'!$B$2:$B$25,0)</f>
        <v>Materials</v>
      </c>
    </row>
    <row r="693" spans="1:9" x14ac:dyDescent="0.2">
      <c r="A693">
        <v>2010</v>
      </c>
      <c r="B693" t="s">
        <v>699</v>
      </c>
      <c r="C693" t="s">
        <v>700</v>
      </c>
      <c r="D693">
        <v>293.15899999999999</v>
      </c>
      <c r="E693">
        <v>2224.2739999999999</v>
      </c>
      <c r="F693">
        <v>2435.6060000000002</v>
      </c>
      <c r="G693">
        <v>1510</v>
      </c>
      <c r="H693" s="14">
        <f>365*DSO[[#This Row],[Receivables - Total]]/DSO[[#This Row],[Revenue - Total]]</f>
        <v>43.932817951671986</v>
      </c>
      <c r="I693" t="str">
        <f>_xlfn.XLOOKUP(DSO[[#This Row],[GIC Industry Groups]],'DSO_GIC GROUP'!$A$2:$A$25,'DSO_GIC GROUP'!$B$2:$B$25,0)</f>
        <v>Materials</v>
      </c>
    </row>
    <row r="694" spans="1:9" x14ac:dyDescent="0.2">
      <c r="A694">
        <v>2011</v>
      </c>
      <c r="B694" t="s">
        <v>699</v>
      </c>
      <c r="C694" t="s">
        <v>700</v>
      </c>
      <c r="D694">
        <v>319.988</v>
      </c>
      <c r="E694">
        <v>2412.4989999999998</v>
      </c>
      <c r="F694">
        <v>2620.1109999999999</v>
      </c>
      <c r="G694">
        <v>1510</v>
      </c>
      <c r="H694" s="14">
        <f>365*DSO[[#This Row],[Receivables - Total]]/DSO[[#This Row],[Revenue - Total]]</f>
        <v>44.576592365743281</v>
      </c>
      <c r="I694" t="str">
        <f>_xlfn.XLOOKUP(DSO[[#This Row],[GIC Industry Groups]],'DSO_GIC GROUP'!$A$2:$A$25,'DSO_GIC GROUP'!$B$2:$B$25,0)</f>
        <v>Materials</v>
      </c>
    </row>
    <row r="695" spans="1:9" x14ac:dyDescent="0.2">
      <c r="A695">
        <v>2012</v>
      </c>
      <c r="B695" t="s">
        <v>699</v>
      </c>
      <c r="C695" t="s">
        <v>700</v>
      </c>
      <c r="D695">
        <v>417.63</v>
      </c>
      <c r="E695">
        <v>2453.768</v>
      </c>
      <c r="F695">
        <v>2843.877</v>
      </c>
      <c r="G695">
        <v>1510</v>
      </c>
      <c r="H695" s="14">
        <f>365*DSO[[#This Row],[Receivables - Total]]/DSO[[#This Row],[Revenue - Total]]</f>
        <v>53.601105111086035</v>
      </c>
      <c r="I695" t="str">
        <f>_xlfn.XLOOKUP(DSO[[#This Row],[GIC Industry Groups]],'DSO_GIC GROUP'!$A$2:$A$25,'DSO_GIC GROUP'!$B$2:$B$25,0)</f>
        <v>Materials</v>
      </c>
    </row>
    <row r="696" spans="1:9" x14ac:dyDescent="0.2">
      <c r="A696">
        <v>2013</v>
      </c>
      <c r="B696" t="s">
        <v>699</v>
      </c>
      <c r="C696" t="s">
        <v>700</v>
      </c>
      <c r="D696">
        <v>666.04100000000005</v>
      </c>
      <c r="E696">
        <v>5199.9740000000002</v>
      </c>
      <c r="F696">
        <v>3665.308</v>
      </c>
      <c r="G696">
        <v>1510</v>
      </c>
      <c r="H696" s="14">
        <f>365*DSO[[#This Row],[Receivables - Total]]/DSO[[#This Row],[Revenue - Total]]</f>
        <v>66.325930863108923</v>
      </c>
      <c r="I696" t="str">
        <f>_xlfn.XLOOKUP(DSO[[#This Row],[GIC Industry Groups]],'DSO_GIC GROUP'!$A$2:$A$25,'DSO_GIC GROUP'!$B$2:$B$25,0)</f>
        <v>Materials</v>
      </c>
    </row>
    <row r="697" spans="1:9" x14ac:dyDescent="0.2">
      <c r="A697">
        <v>2014</v>
      </c>
      <c r="B697" t="s">
        <v>699</v>
      </c>
      <c r="C697" t="s">
        <v>700</v>
      </c>
      <c r="D697">
        <v>651.20000000000005</v>
      </c>
      <c r="E697">
        <v>5348.5</v>
      </c>
      <c r="F697">
        <v>5852.6</v>
      </c>
      <c r="G697">
        <v>1510</v>
      </c>
      <c r="H697" s="14">
        <f>365*DSO[[#This Row],[Receivables - Total]]/DSO[[#This Row],[Revenue - Total]]</f>
        <v>40.612377404914056</v>
      </c>
      <c r="I697" t="str">
        <f>_xlfn.XLOOKUP(DSO[[#This Row],[GIC Industry Groups]],'DSO_GIC GROUP'!$A$2:$A$25,'DSO_GIC GROUP'!$B$2:$B$25,0)</f>
        <v>Materials</v>
      </c>
    </row>
    <row r="698" spans="1:9" x14ac:dyDescent="0.2">
      <c r="A698">
        <v>2015</v>
      </c>
      <c r="B698" t="s">
        <v>699</v>
      </c>
      <c r="C698" t="s">
        <v>700</v>
      </c>
      <c r="D698">
        <v>664.7</v>
      </c>
      <c r="E698">
        <v>5284.6</v>
      </c>
      <c r="F698">
        <v>5741.7</v>
      </c>
      <c r="G698">
        <v>1510</v>
      </c>
      <c r="H698" s="14">
        <f>365*DSO[[#This Row],[Receivables - Total]]/DSO[[#This Row],[Revenue - Total]]</f>
        <v>42.254994165491063</v>
      </c>
      <c r="I698" t="str">
        <f>_xlfn.XLOOKUP(DSO[[#This Row],[GIC Industry Groups]],'DSO_GIC GROUP'!$A$2:$A$25,'DSO_GIC GROUP'!$B$2:$B$25,0)</f>
        <v>Materials</v>
      </c>
    </row>
    <row r="699" spans="1:9" x14ac:dyDescent="0.2">
      <c r="A699">
        <v>2016</v>
      </c>
      <c r="B699" t="s">
        <v>699</v>
      </c>
      <c r="C699" t="s">
        <v>700</v>
      </c>
      <c r="D699">
        <v>703.1</v>
      </c>
      <c r="E699">
        <v>5777</v>
      </c>
      <c r="F699">
        <v>5779</v>
      </c>
      <c r="G699">
        <v>1510</v>
      </c>
      <c r="H699" s="14">
        <f>365*DSO[[#This Row],[Receivables - Total]]/DSO[[#This Row],[Revenue - Total]]</f>
        <v>44.407596469977506</v>
      </c>
      <c r="I699" t="str">
        <f>_xlfn.XLOOKUP(DSO[[#This Row],[GIC Industry Groups]],'DSO_GIC GROUP'!$A$2:$A$25,'DSO_GIC GROUP'!$B$2:$B$25,0)</f>
        <v>Materials</v>
      </c>
    </row>
    <row r="700" spans="1:9" x14ac:dyDescent="0.2">
      <c r="A700">
        <v>2017</v>
      </c>
      <c r="B700" t="s">
        <v>699</v>
      </c>
      <c r="C700" t="s">
        <v>700</v>
      </c>
      <c r="D700">
        <v>900.2</v>
      </c>
      <c r="E700">
        <v>6197.5</v>
      </c>
      <c r="F700">
        <v>6444.9</v>
      </c>
      <c r="G700">
        <v>1510</v>
      </c>
      <c r="H700" s="14">
        <f>365*DSO[[#This Row],[Receivables - Total]]/DSO[[#This Row],[Revenue - Total]]</f>
        <v>50.981861627022923</v>
      </c>
      <c r="I700" t="str">
        <f>_xlfn.XLOOKUP(DSO[[#This Row],[GIC Industry Groups]],'DSO_GIC GROUP'!$A$2:$A$25,'DSO_GIC GROUP'!$B$2:$B$25,0)</f>
        <v>Materials</v>
      </c>
    </row>
    <row r="701" spans="1:9" x14ac:dyDescent="0.2">
      <c r="A701">
        <v>2018</v>
      </c>
      <c r="B701" t="s">
        <v>699</v>
      </c>
      <c r="C701" t="s">
        <v>700</v>
      </c>
      <c r="D701">
        <v>918.6</v>
      </c>
      <c r="E701">
        <v>6569.7</v>
      </c>
      <c r="F701">
        <v>7014.6</v>
      </c>
      <c r="G701">
        <v>1510</v>
      </c>
      <c r="H701" s="14">
        <f>365*DSO[[#This Row],[Receivables - Total]]/DSO[[#This Row],[Revenue - Total]]</f>
        <v>47.798734068941918</v>
      </c>
      <c r="I701" t="str">
        <f>_xlfn.XLOOKUP(DSO[[#This Row],[GIC Industry Groups]],'DSO_GIC GROUP'!$A$2:$A$25,'DSO_GIC GROUP'!$B$2:$B$25,0)</f>
        <v>Materials</v>
      </c>
    </row>
    <row r="702" spans="1:9" x14ac:dyDescent="0.2">
      <c r="A702">
        <v>2019</v>
      </c>
      <c r="B702" t="s">
        <v>699</v>
      </c>
      <c r="C702" t="s">
        <v>700</v>
      </c>
      <c r="D702">
        <v>872.1</v>
      </c>
      <c r="E702">
        <v>7235.8</v>
      </c>
      <c r="F702">
        <v>6964.3</v>
      </c>
      <c r="G702">
        <v>1510</v>
      </c>
      <c r="H702" s="14">
        <f>365*DSO[[#This Row],[Receivables - Total]]/DSO[[#This Row],[Revenue - Total]]</f>
        <v>45.706890857659779</v>
      </c>
      <c r="I702" t="str">
        <f>_xlfn.XLOOKUP(DSO[[#This Row],[GIC Industry Groups]],'DSO_GIC GROUP'!$A$2:$A$25,'DSO_GIC GROUP'!$B$2:$B$25,0)</f>
        <v>Materials</v>
      </c>
    </row>
    <row r="703" spans="1:9" x14ac:dyDescent="0.2">
      <c r="A703">
        <v>2004</v>
      </c>
      <c r="B703" t="s">
        <v>713</v>
      </c>
      <c r="C703" t="s">
        <v>714</v>
      </c>
      <c r="D703">
        <v>1797</v>
      </c>
      <c r="E703">
        <v>8932</v>
      </c>
      <c r="F703">
        <v>9553</v>
      </c>
      <c r="G703">
        <v>1510</v>
      </c>
      <c r="H703" s="14">
        <f>365*DSO[[#This Row],[Receivables - Total]]/DSO[[#This Row],[Revenue - Total]]</f>
        <v>68.659583376949655</v>
      </c>
      <c r="I703" t="str">
        <f>_xlfn.XLOOKUP(DSO[[#This Row],[GIC Industry Groups]],'DSO_GIC GROUP'!$A$2:$A$25,'DSO_GIC GROUP'!$B$2:$B$25,0)</f>
        <v>Materials</v>
      </c>
    </row>
    <row r="704" spans="1:9" x14ac:dyDescent="0.2">
      <c r="A704">
        <v>2005</v>
      </c>
      <c r="B704" t="s">
        <v>713</v>
      </c>
      <c r="C704" t="s">
        <v>714</v>
      </c>
      <c r="D704">
        <v>1871</v>
      </c>
      <c r="E704">
        <v>8681</v>
      </c>
      <c r="F704">
        <v>10239</v>
      </c>
      <c r="G704">
        <v>1510</v>
      </c>
      <c r="H704" s="14">
        <f>365*DSO[[#This Row],[Receivables - Total]]/DSO[[#This Row],[Revenue - Total]]</f>
        <v>66.697431389784157</v>
      </c>
      <c r="I704" t="str">
        <f>_xlfn.XLOOKUP(DSO[[#This Row],[GIC Industry Groups]],'DSO_GIC GROUP'!$A$2:$A$25,'DSO_GIC GROUP'!$B$2:$B$25,0)</f>
        <v>Materials</v>
      </c>
    </row>
    <row r="705" spans="1:9" x14ac:dyDescent="0.2">
      <c r="A705">
        <v>2006</v>
      </c>
      <c r="B705" t="s">
        <v>713</v>
      </c>
      <c r="C705" t="s">
        <v>714</v>
      </c>
      <c r="D705">
        <v>2168</v>
      </c>
      <c r="E705">
        <v>10021</v>
      </c>
      <c r="F705">
        <v>11081</v>
      </c>
      <c r="G705">
        <v>1510</v>
      </c>
      <c r="H705" s="14">
        <f>365*DSO[[#This Row],[Receivables - Total]]/DSO[[#This Row],[Revenue - Total]]</f>
        <v>71.412327407273708</v>
      </c>
      <c r="I705" t="str">
        <f>_xlfn.XLOOKUP(DSO[[#This Row],[GIC Industry Groups]],'DSO_GIC GROUP'!$A$2:$A$25,'DSO_GIC GROUP'!$B$2:$B$25,0)</f>
        <v>Materials</v>
      </c>
    </row>
    <row r="706" spans="1:9" x14ac:dyDescent="0.2">
      <c r="A706">
        <v>2007</v>
      </c>
      <c r="B706" t="s">
        <v>713</v>
      </c>
      <c r="C706" t="s">
        <v>714</v>
      </c>
      <c r="D706">
        <v>2398</v>
      </c>
      <c r="E706">
        <v>12629</v>
      </c>
      <c r="F706">
        <v>11254</v>
      </c>
      <c r="G706">
        <v>1510</v>
      </c>
      <c r="H706" s="14">
        <f>365*DSO[[#This Row],[Receivables - Total]]/DSO[[#This Row],[Revenue - Total]]</f>
        <v>77.774124755642433</v>
      </c>
      <c r="I706" t="str">
        <f>_xlfn.XLOOKUP(DSO[[#This Row],[GIC Industry Groups]],'DSO_GIC GROUP'!$A$2:$A$25,'DSO_GIC GROUP'!$B$2:$B$25,0)</f>
        <v>Materials</v>
      </c>
    </row>
    <row r="707" spans="1:9" x14ac:dyDescent="0.2">
      <c r="A707">
        <v>2008</v>
      </c>
      <c r="B707" t="s">
        <v>713</v>
      </c>
      <c r="C707" t="s">
        <v>714</v>
      </c>
      <c r="D707">
        <v>2804</v>
      </c>
      <c r="E707">
        <v>14698</v>
      </c>
      <c r="F707">
        <v>15901</v>
      </c>
      <c r="G707">
        <v>1510</v>
      </c>
      <c r="H707" s="14">
        <f>365*DSO[[#This Row],[Receivables - Total]]/DSO[[#This Row],[Revenue - Total]]</f>
        <v>64.364505377020308</v>
      </c>
      <c r="I707" t="str">
        <f>_xlfn.XLOOKUP(DSO[[#This Row],[GIC Industry Groups]],'DSO_GIC GROUP'!$A$2:$A$25,'DSO_GIC GROUP'!$B$2:$B$25,0)</f>
        <v>Materials</v>
      </c>
    </row>
    <row r="708" spans="1:9" x14ac:dyDescent="0.2">
      <c r="A708">
        <v>2009</v>
      </c>
      <c r="B708" t="s">
        <v>713</v>
      </c>
      <c r="C708" t="s">
        <v>714</v>
      </c>
      <c r="D708">
        <v>2628</v>
      </c>
      <c r="E708">
        <v>14240</v>
      </c>
      <c r="F708">
        <v>12284</v>
      </c>
      <c r="G708">
        <v>1510</v>
      </c>
      <c r="H708" s="14">
        <f>365*DSO[[#This Row],[Receivables - Total]]/DSO[[#This Row],[Revenue - Total]]</f>
        <v>78.086942364050799</v>
      </c>
      <c r="I708" t="str">
        <f>_xlfn.XLOOKUP(DSO[[#This Row],[GIC Industry Groups]],'DSO_GIC GROUP'!$A$2:$A$25,'DSO_GIC GROUP'!$B$2:$B$25,0)</f>
        <v>Materials</v>
      </c>
    </row>
    <row r="709" spans="1:9" x14ac:dyDescent="0.2">
      <c r="A709">
        <v>2010</v>
      </c>
      <c r="B709" t="s">
        <v>713</v>
      </c>
      <c r="C709" t="s">
        <v>714</v>
      </c>
      <c r="D709">
        <v>2778</v>
      </c>
      <c r="E709">
        <v>14975</v>
      </c>
      <c r="F709">
        <v>13481</v>
      </c>
      <c r="G709">
        <v>1510</v>
      </c>
      <c r="H709" s="14">
        <f>365*DSO[[#This Row],[Receivables - Total]]/DSO[[#This Row],[Revenue - Total]]</f>
        <v>75.214746680513315</v>
      </c>
      <c r="I709" t="str">
        <f>_xlfn.XLOOKUP(DSO[[#This Row],[GIC Industry Groups]],'DSO_GIC GROUP'!$A$2:$A$25,'DSO_GIC GROUP'!$B$2:$B$25,0)</f>
        <v>Materials</v>
      </c>
    </row>
    <row r="710" spans="1:9" x14ac:dyDescent="0.2">
      <c r="A710">
        <v>2011</v>
      </c>
      <c r="B710" t="s">
        <v>713</v>
      </c>
      <c r="C710" t="s">
        <v>714</v>
      </c>
      <c r="D710">
        <v>2830</v>
      </c>
      <c r="E710">
        <v>14382</v>
      </c>
      <c r="F710">
        <v>14940</v>
      </c>
      <c r="G710">
        <v>1510</v>
      </c>
      <c r="H710" s="14">
        <f>365*DSO[[#This Row],[Receivables - Total]]/DSO[[#This Row],[Revenue - Total]]</f>
        <v>69.139892904953143</v>
      </c>
      <c r="I710" t="str">
        <f>_xlfn.XLOOKUP(DSO[[#This Row],[GIC Industry Groups]],'DSO_GIC GROUP'!$A$2:$A$25,'DSO_GIC GROUP'!$B$2:$B$25,0)</f>
        <v>Materials</v>
      </c>
    </row>
    <row r="711" spans="1:9" x14ac:dyDescent="0.2">
      <c r="A711">
        <v>2012</v>
      </c>
      <c r="B711" t="s">
        <v>713</v>
      </c>
      <c r="C711" t="s">
        <v>714</v>
      </c>
      <c r="D711">
        <v>2813</v>
      </c>
      <c r="E711">
        <v>15878</v>
      </c>
      <c r="F711">
        <v>15251</v>
      </c>
      <c r="G711">
        <v>1510</v>
      </c>
      <c r="H711" s="14">
        <f>365*DSO[[#This Row],[Receivables - Total]]/DSO[[#This Row],[Revenue - Total]]</f>
        <v>67.323126352370338</v>
      </c>
      <c r="I711" t="str">
        <f>_xlfn.XLOOKUP(DSO[[#This Row],[GIC Industry Groups]],'DSO_GIC GROUP'!$A$2:$A$25,'DSO_GIC GROUP'!$B$2:$B$25,0)</f>
        <v>Materials</v>
      </c>
    </row>
    <row r="712" spans="1:9" x14ac:dyDescent="0.2">
      <c r="A712">
        <v>2013</v>
      </c>
      <c r="B712" t="s">
        <v>713</v>
      </c>
      <c r="C712" t="s">
        <v>714</v>
      </c>
      <c r="D712">
        <v>2736</v>
      </c>
      <c r="E712">
        <v>15863</v>
      </c>
      <c r="F712">
        <v>15156</v>
      </c>
      <c r="G712">
        <v>1510</v>
      </c>
      <c r="H712" s="14">
        <f>365*DSO[[#This Row],[Receivables - Total]]/DSO[[#This Row],[Revenue - Total]]</f>
        <v>65.890736342042757</v>
      </c>
      <c r="I712" t="str">
        <f>_xlfn.XLOOKUP(DSO[[#This Row],[GIC Industry Groups]],'DSO_GIC GROUP'!$A$2:$A$25,'DSO_GIC GROUP'!$B$2:$B$25,0)</f>
        <v>Materials</v>
      </c>
    </row>
    <row r="713" spans="1:9" x14ac:dyDescent="0.2">
      <c r="A713">
        <v>2014</v>
      </c>
      <c r="B713" t="s">
        <v>713</v>
      </c>
      <c r="C713" t="s">
        <v>714</v>
      </c>
      <c r="D713">
        <v>2815</v>
      </c>
      <c r="E713">
        <v>17583</v>
      </c>
      <c r="F713">
        <v>15410</v>
      </c>
      <c r="G713">
        <v>1510</v>
      </c>
      <c r="H713" s="14">
        <f>365*DSO[[#This Row],[Receivables - Total]]/DSO[[#This Row],[Revenue - Total]]</f>
        <v>66.675859831278387</v>
      </c>
      <c r="I713" t="str">
        <f>_xlfn.XLOOKUP(DSO[[#This Row],[GIC Industry Groups]],'DSO_GIC GROUP'!$A$2:$A$25,'DSO_GIC GROUP'!$B$2:$B$25,0)</f>
        <v>Materials</v>
      </c>
    </row>
    <row r="714" spans="1:9" x14ac:dyDescent="0.2">
      <c r="A714">
        <v>2015</v>
      </c>
      <c r="B714" t="s">
        <v>713</v>
      </c>
      <c r="C714" t="s">
        <v>714</v>
      </c>
      <c r="D714">
        <v>2788</v>
      </c>
      <c r="E714">
        <v>17076</v>
      </c>
      <c r="F714">
        <v>15369</v>
      </c>
      <c r="G714">
        <v>1510</v>
      </c>
      <c r="H714" s="14">
        <f>365*DSO[[#This Row],[Receivables - Total]]/DSO[[#This Row],[Revenue - Total]]</f>
        <v>66.212505693278672</v>
      </c>
      <c r="I714" t="str">
        <f>_xlfn.XLOOKUP(DSO[[#This Row],[GIC Industry Groups]],'DSO_GIC GROUP'!$A$2:$A$25,'DSO_GIC GROUP'!$B$2:$B$25,0)</f>
        <v>Materials</v>
      </c>
    </row>
    <row r="715" spans="1:9" x14ac:dyDescent="0.2">
      <c r="A715">
        <v>2016</v>
      </c>
      <c r="B715" t="s">
        <v>713</v>
      </c>
      <c r="C715" t="s">
        <v>714</v>
      </c>
      <c r="D715">
        <v>2692</v>
      </c>
      <c r="E715">
        <v>15769</v>
      </c>
      <c r="F715">
        <v>14766</v>
      </c>
      <c r="G715">
        <v>1510</v>
      </c>
      <c r="H715" s="14">
        <f>365*DSO[[#This Row],[Receivables - Total]]/DSO[[#This Row],[Revenue - Total]]</f>
        <v>66.543410537721797</v>
      </c>
      <c r="I715" t="str">
        <f>_xlfn.XLOOKUP(DSO[[#This Row],[GIC Industry Groups]],'DSO_GIC GROUP'!$A$2:$A$25,'DSO_GIC GROUP'!$B$2:$B$25,0)</f>
        <v>Materials</v>
      </c>
    </row>
    <row r="716" spans="1:9" x14ac:dyDescent="0.2">
      <c r="A716">
        <v>2017</v>
      </c>
      <c r="B716" t="s">
        <v>713</v>
      </c>
      <c r="C716" t="s">
        <v>714</v>
      </c>
      <c r="D716">
        <v>2903</v>
      </c>
      <c r="E716">
        <v>16538</v>
      </c>
      <c r="F716">
        <v>14759</v>
      </c>
      <c r="G716">
        <v>1510</v>
      </c>
      <c r="H716" s="14">
        <f>365*DSO[[#This Row],[Receivables - Total]]/DSO[[#This Row],[Revenue - Total]]</f>
        <v>71.793143166881222</v>
      </c>
      <c r="I716" t="str">
        <f>_xlfn.XLOOKUP(DSO[[#This Row],[GIC Industry Groups]],'DSO_GIC GROUP'!$A$2:$A$25,'DSO_GIC GROUP'!$B$2:$B$25,0)</f>
        <v>Materials</v>
      </c>
    </row>
    <row r="717" spans="1:9" x14ac:dyDescent="0.2">
      <c r="A717">
        <v>2018</v>
      </c>
      <c r="B717" t="s">
        <v>713</v>
      </c>
      <c r="C717" t="s">
        <v>714</v>
      </c>
      <c r="D717">
        <v>2845</v>
      </c>
      <c r="E717">
        <v>16015</v>
      </c>
      <c r="F717">
        <v>15384</v>
      </c>
      <c r="G717">
        <v>1510</v>
      </c>
      <c r="H717" s="14">
        <f>365*DSO[[#This Row],[Receivables - Total]]/DSO[[#This Row],[Revenue - Total]]</f>
        <v>67.50032501300052</v>
      </c>
      <c r="I717" t="str">
        <f>_xlfn.XLOOKUP(DSO[[#This Row],[GIC Industry Groups]],'DSO_GIC GROUP'!$A$2:$A$25,'DSO_GIC GROUP'!$B$2:$B$25,0)</f>
        <v>Materials</v>
      </c>
    </row>
    <row r="718" spans="1:9" x14ac:dyDescent="0.2">
      <c r="A718">
        <v>2019</v>
      </c>
      <c r="B718" t="s">
        <v>713</v>
      </c>
      <c r="C718" t="s">
        <v>714</v>
      </c>
      <c r="D718">
        <v>2756</v>
      </c>
      <c r="E718">
        <v>17708</v>
      </c>
      <c r="F718">
        <v>15154</v>
      </c>
      <c r="G718">
        <v>1510</v>
      </c>
      <c r="H718" s="14">
        <f>365*DSO[[#This Row],[Receivables - Total]]/DSO[[#This Row],[Revenue - Total]]</f>
        <v>66.381153490827501</v>
      </c>
      <c r="I718" t="str">
        <f>_xlfn.XLOOKUP(DSO[[#This Row],[GIC Industry Groups]],'DSO_GIC GROUP'!$A$2:$A$25,'DSO_GIC GROUP'!$B$2:$B$25,0)</f>
        <v>Materials</v>
      </c>
    </row>
    <row r="719" spans="1:9" x14ac:dyDescent="0.2">
      <c r="A719">
        <v>2004</v>
      </c>
      <c r="B719" t="s">
        <v>773</v>
      </c>
      <c r="C719" t="s">
        <v>774</v>
      </c>
      <c r="D719">
        <v>662.5</v>
      </c>
      <c r="E719">
        <v>4855</v>
      </c>
      <c r="F719">
        <v>3798.1</v>
      </c>
      <c r="G719">
        <v>1510</v>
      </c>
      <c r="H719" s="14">
        <f>365*DSO[[#This Row],[Receivables - Total]]/DSO[[#This Row],[Revenue - Total]]</f>
        <v>63.666701771938605</v>
      </c>
      <c r="I719" t="str">
        <f>_xlfn.XLOOKUP(DSO[[#This Row],[GIC Industry Groups]],'DSO_GIC GROUP'!$A$2:$A$25,'DSO_GIC GROUP'!$B$2:$B$25,0)</f>
        <v>Materials</v>
      </c>
    </row>
    <row r="720" spans="1:9" x14ac:dyDescent="0.2">
      <c r="A720">
        <v>2005</v>
      </c>
      <c r="B720" t="s">
        <v>773</v>
      </c>
      <c r="C720" t="s">
        <v>774</v>
      </c>
      <c r="D720">
        <v>674</v>
      </c>
      <c r="E720">
        <v>4864.2</v>
      </c>
      <c r="F720">
        <v>4085.1</v>
      </c>
      <c r="G720">
        <v>1510</v>
      </c>
      <c r="H720" s="14">
        <f>365*DSO[[#This Row],[Receivables - Total]]/DSO[[#This Row],[Revenue - Total]]</f>
        <v>60.221292012435434</v>
      </c>
      <c r="I720" t="str">
        <f>_xlfn.XLOOKUP(DSO[[#This Row],[GIC Industry Groups]],'DSO_GIC GROUP'!$A$2:$A$25,'DSO_GIC GROUP'!$B$2:$B$25,0)</f>
        <v>Materials</v>
      </c>
    </row>
    <row r="721" spans="1:9" x14ac:dyDescent="0.2">
      <c r="A721">
        <v>2006</v>
      </c>
      <c r="B721" t="s">
        <v>773</v>
      </c>
      <c r="C721" t="s">
        <v>774</v>
      </c>
      <c r="D721">
        <v>721.3</v>
      </c>
      <c r="E721">
        <v>5020.8999999999996</v>
      </c>
      <c r="F721">
        <v>4327.8999999999996</v>
      </c>
      <c r="G721">
        <v>1510</v>
      </c>
      <c r="H721" s="14">
        <f>365*DSO[[#This Row],[Receivables - Total]]/DSO[[#This Row],[Revenue - Total]]</f>
        <v>60.831927724762593</v>
      </c>
      <c r="I721" t="str">
        <f>_xlfn.XLOOKUP(DSO[[#This Row],[GIC Industry Groups]],'DSO_GIC GROUP'!$A$2:$A$25,'DSO_GIC GROUP'!$B$2:$B$25,0)</f>
        <v>Materials</v>
      </c>
    </row>
    <row r="722" spans="1:9" x14ac:dyDescent="0.2">
      <c r="A722">
        <v>2007</v>
      </c>
      <c r="B722" t="s">
        <v>773</v>
      </c>
      <c r="C722" t="s">
        <v>774</v>
      </c>
      <c r="D722">
        <v>789.8</v>
      </c>
      <c r="E722">
        <v>5438.3</v>
      </c>
      <c r="F722">
        <v>4651.2</v>
      </c>
      <c r="G722">
        <v>1510</v>
      </c>
      <c r="H722" s="14">
        <f>365*DSO[[#This Row],[Receivables - Total]]/DSO[[#This Row],[Revenue - Total]]</f>
        <v>61.979059167526664</v>
      </c>
      <c r="I722" t="str">
        <f>_xlfn.XLOOKUP(DSO[[#This Row],[GIC Industry Groups]],'DSO_GIC GROUP'!$A$2:$A$25,'DSO_GIC GROUP'!$B$2:$B$25,0)</f>
        <v>Materials</v>
      </c>
    </row>
    <row r="723" spans="1:9" x14ac:dyDescent="0.2">
      <c r="A723">
        <v>2008</v>
      </c>
      <c r="B723" t="s">
        <v>773</v>
      </c>
      <c r="C723" t="s">
        <v>774</v>
      </c>
      <c r="D723">
        <v>682.8</v>
      </c>
      <c r="E723">
        <v>4986</v>
      </c>
      <c r="F723">
        <v>4843.5</v>
      </c>
      <c r="G723">
        <v>1510</v>
      </c>
      <c r="H723" s="14">
        <f>365*DSO[[#This Row],[Receivables - Total]]/DSO[[#This Row],[Revenue - Total]]</f>
        <v>51.454939609786308</v>
      </c>
      <c r="I723" t="str">
        <f>_xlfn.XLOOKUP(DSO[[#This Row],[GIC Industry Groups]],'DSO_GIC GROUP'!$A$2:$A$25,'DSO_GIC GROUP'!$B$2:$B$25,0)</f>
        <v>Materials</v>
      </c>
    </row>
    <row r="724" spans="1:9" x14ac:dyDescent="0.2">
      <c r="A724">
        <v>2009</v>
      </c>
      <c r="B724" t="s">
        <v>773</v>
      </c>
      <c r="C724" t="s">
        <v>774</v>
      </c>
      <c r="D724">
        <v>666.7</v>
      </c>
      <c r="E724">
        <v>5420.1</v>
      </c>
      <c r="F724">
        <v>4242.8</v>
      </c>
      <c r="G724">
        <v>1510</v>
      </c>
      <c r="H724" s="14">
        <f>365*DSO[[#This Row],[Receivables - Total]]/DSO[[#This Row],[Revenue - Total]]</f>
        <v>57.354930706137459</v>
      </c>
      <c r="I724" t="str">
        <f>_xlfn.XLOOKUP(DSO[[#This Row],[GIC Industry Groups]],'DSO_GIC GROUP'!$A$2:$A$25,'DSO_GIC GROUP'!$B$2:$B$25,0)</f>
        <v>Materials</v>
      </c>
    </row>
    <row r="725" spans="1:9" x14ac:dyDescent="0.2">
      <c r="A725">
        <v>2010</v>
      </c>
      <c r="B725" t="s">
        <v>773</v>
      </c>
      <c r="C725" t="s">
        <v>774</v>
      </c>
      <c r="D725">
        <v>697.1</v>
      </c>
      <c r="E725">
        <v>5399.4</v>
      </c>
      <c r="F725">
        <v>4490.1000000000004</v>
      </c>
      <c r="G725">
        <v>1510</v>
      </c>
      <c r="H725" s="14">
        <f>365*DSO[[#This Row],[Receivables - Total]]/DSO[[#This Row],[Revenue - Total]]</f>
        <v>56.667223447139257</v>
      </c>
      <c r="I725" t="str">
        <f>_xlfn.XLOOKUP(DSO[[#This Row],[GIC Industry Groups]],'DSO_GIC GROUP'!$A$2:$A$25,'DSO_GIC GROUP'!$B$2:$B$25,0)</f>
        <v>Materials</v>
      </c>
    </row>
    <row r="726" spans="1:9" x14ac:dyDescent="0.2">
      <c r="A726">
        <v>2011</v>
      </c>
      <c r="B726" t="s">
        <v>773</v>
      </c>
      <c r="C726" t="s">
        <v>774</v>
      </c>
      <c r="D726">
        <v>1385.8</v>
      </c>
      <c r="E726">
        <v>11496.7</v>
      </c>
      <c r="F726">
        <v>5640.9</v>
      </c>
      <c r="G726">
        <v>1510</v>
      </c>
      <c r="H726" s="14">
        <f>365*DSO[[#This Row],[Receivables - Total]]/DSO[[#This Row],[Revenue - Total]]</f>
        <v>89.669556276480705</v>
      </c>
      <c r="I726" t="str">
        <f>_xlfn.XLOOKUP(DSO[[#This Row],[GIC Industry Groups]],'DSO_GIC GROUP'!$A$2:$A$25,'DSO_GIC GROUP'!$B$2:$B$25,0)</f>
        <v>Materials</v>
      </c>
    </row>
    <row r="727" spans="1:9" x14ac:dyDescent="0.2">
      <c r="A727">
        <v>2012</v>
      </c>
      <c r="B727" t="s">
        <v>773</v>
      </c>
      <c r="C727" t="s">
        <v>774</v>
      </c>
      <c r="D727">
        <v>1326</v>
      </c>
      <c r="E727">
        <v>9437.2000000000007</v>
      </c>
      <c r="F727">
        <v>7648.1</v>
      </c>
      <c r="G727">
        <v>1510</v>
      </c>
      <c r="H727" s="14">
        <f>365*DSO[[#This Row],[Receivables - Total]]/DSO[[#This Row],[Revenue - Total]]</f>
        <v>63.282383860043666</v>
      </c>
      <c r="I727" t="str">
        <f>_xlfn.XLOOKUP(DSO[[#This Row],[GIC Industry Groups]],'DSO_GIC GROUP'!$A$2:$A$25,'DSO_GIC GROUP'!$B$2:$B$25,0)</f>
        <v>Materials</v>
      </c>
    </row>
    <row r="728" spans="1:9" x14ac:dyDescent="0.2">
      <c r="A728">
        <v>2013</v>
      </c>
      <c r="B728" t="s">
        <v>773</v>
      </c>
      <c r="C728" t="s">
        <v>774</v>
      </c>
      <c r="D728">
        <v>1274.3</v>
      </c>
      <c r="E728">
        <v>9134.2000000000007</v>
      </c>
      <c r="F728">
        <v>7690.8</v>
      </c>
      <c r="G728">
        <v>1510</v>
      </c>
      <c r="H728" s="14">
        <f>365*DSO[[#This Row],[Receivables - Total]]/DSO[[#This Row],[Revenue - Total]]</f>
        <v>60.477388568159355</v>
      </c>
      <c r="I728" t="str">
        <f>_xlfn.XLOOKUP(DSO[[#This Row],[GIC Industry Groups]],'DSO_GIC GROUP'!$A$2:$A$25,'DSO_GIC GROUP'!$B$2:$B$25,0)</f>
        <v>Materials</v>
      </c>
    </row>
    <row r="729" spans="1:9" x14ac:dyDescent="0.2">
      <c r="A729">
        <v>2014</v>
      </c>
      <c r="B729" t="s">
        <v>773</v>
      </c>
      <c r="C729" t="s">
        <v>774</v>
      </c>
      <c r="D729">
        <v>1406.3</v>
      </c>
      <c r="E729">
        <v>8041.7</v>
      </c>
      <c r="F729">
        <v>7750.5</v>
      </c>
      <c r="G729">
        <v>1510</v>
      </c>
      <c r="H729" s="14">
        <f>365*DSO[[#This Row],[Receivables - Total]]/DSO[[#This Row],[Revenue - Total]]</f>
        <v>66.227920779304554</v>
      </c>
      <c r="I729" t="str">
        <f>_xlfn.XLOOKUP(DSO[[#This Row],[GIC Industry Groups]],'DSO_GIC GROUP'!$A$2:$A$25,'DSO_GIC GROUP'!$B$2:$B$25,0)</f>
        <v>Materials</v>
      </c>
    </row>
    <row r="730" spans="1:9" x14ac:dyDescent="0.2">
      <c r="A730">
        <v>2015</v>
      </c>
      <c r="B730" t="s">
        <v>773</v>
      </c>
      <c r="C730" t="s">
        <v>774</v>
      </c>
      <c r="D730">
        <v>905.9</v>
      </c>
      <c r="E730">
        <v>7426</v>
      </c>
      <c r="F730">
        <v>7031.5</v>
      </c>
      <c r="G730">
        <v>1510</v>
      </c>
      <c r="H730" s="14">
        <f>365*DSO[[#This Row],[Receivables - Total]]/DSO[[#This Row],[Revenue - Total]]</f>
        <v>47.024603569650857</v>
      </c>
      <c r="I730" t="str">
        <f>_xlfn.XLOOKUP(DSO[[#This Row],[GIC Industry Groups]],'DSO_GIC GROUP'!$A$2:$A$25,'DSO_GIC GROUP'!$B$2:$B$25,0)</f>
        <v>Materials</v>
      </c>
    </row>
    <row r="731" spans="1:9" x14ac:dyDescent="0.2">
      <c r="A731">
        <v>2016</v>
      </c>
      <c r="B731" t="s">
        <v>773</v>
      </c>
      <c r="C731" t="s">
        <v>774</v>
      </c>
      <c r="D731">
        <v>1053.2</v>
      </c>
      <c r="E731">
        <v>7389.1</v>
      </c>
      <c r="F731">
        <v>6778.3</v>
      </c>
      <c r="G731">
        <v>1510</v>
      </c>
      <c r="H731" s="14">
        <f>365*DSO[[#This Row],[Receivables - Total]]/DSO[[#This Row],[Revenue - Total]]</f>
        <v>56.713040142808666</v>
      </c>
      <c r="I731" t="str">
        <f>_xlfn.XLOOKUP(DSO[[#This Row],[GIC Industry Groups]],'DSO_GIC GROUP'!$A$2:$A$25,'DSO_GIC GROUP'!$B$2:$B$25,0)</f>
        <v>Materials</v>
      </c>
    </row>
    <row r="732" spans="1:9" x14ac:dyDescent="0.2">
      <c r="A732">
        <v>2017</v>
      </c>
      <c r="B732" t="s">
        <v>773</v>
      </c>
      <c r="C732" t="s">
        <v>774</v>
      </c>
      <c r="D732">
        <v>727.7</v>
      </c>
      <c r="E732">
        <v>5280.3</v>
      </c>
      <c r="F732">
        <v>4461.6000000000004</v>
      </c>
      <c r="G732">
        <v>1510</v>
      </c>
      <c r="H732" s="14">
        <f>365*DSO[[#This Row],[Receivables - Total]]/DSO[[#This Row],[Revenue - Total]]</f>
        <v>59.532566792182173</v>
      </c>
      <c r="I732" t="str">
        <f>_xlfn.XLOOKUP(DSO[[#This Row],[GIC Industry Groups]],'DSO_GIC GROUP'!$A$2:$A$25,'DSO_GIC GROUP'!$B$2:$B$25,0)</f>
        <v>Materials</v>
      </c>
    </row>
    <row r="733" spans="1:9" x14ac:dyDescent="0.2">
      <c r="A733">
        <v>2018</v>
      </c>
      <c r="B733" t="s">
        <v>773</v>
      </c>
      <c r="C733" t="s">
        <v>774</v>
      </c>
      <c r="D733">
        <v>613.1</v>
      </c>
      <c r="E733">
        <v>5050.2</v>
      </c>
      <c r="F733">
        <v>4732.7</v>
      </c>
      <c r="G733">
        <v>1510</v>
      </c>
      <c r="H733" s="14">
        <f>365*DSO[[#This Row],[Receivables - Total]]/DSO[[#This Row],[Revenue - Total]]</f>
        <v>47.284108437044395</v>
      </c>
      <c r="I733" t="str">
        <f>_xlfn.XLOOKUP(DSO[[#This Row],[GIC Industry Groups]],'DSO_GIC GROUP'!$A$2:$A$25,'DSO_GIC GROUP'!$B$2:$B$25,0)</f>
        <v>Materials</v>
      </c>
    </row>
    <row r="734" spans="1:9" x14ac:dyDescent="0.2">
      <c r="A734">
        <v>2019</v>
      </c>
      <c r="B734" t="s">
        <v>773</v>
      </c>
      <c r="C734" t="s">
        <v>774</v>
      </c>
      <c r="D734">
        <v>669.6</v>
      </c>
      <c r="E734">
        <v>5765.2</v>
      </c>
      <c r="F734">
        <v>4791.1000000000004</v>
      </c>
      <c r="G734">
        <v>1510</v>
      </c>
      <c r="H734" s="14">
        <f>365*DSO[[#This Row],[Receivables - Total]]/DSO[[#This Row],[Revenue - Total]]</f>
        <v>51.012084907432531</v>
      </c>
      <c r="I734" t="str">
        <f>_xlfn.XLOOKUP(DSO[[#This Row],[GIC Industry Groups]],'DSO_GIC GROUP'!$A$2:$A$25,'DSO_GIC GROUP'!$B$2:$B$25,0)</f>
        <v>Materials</v>
      </c>
    </row>
    <row r="735" spans="1:9" x14ac:dyDescent="0.2">
      <c r="A735">
        <v>2004</v>
      </c>
      <c r="B735" t="s">
        <v>775</v>
      </c>
      <c r="C735" t="s">
        <v>776</v>
      </c>
      <c r="D735">
        <v>724.38499999999999</v>
      </c>
      <c r="E735">
        <v>4274.1509999999998</v>
      </c>
      <c r="F735">
        <v>6123.5789999999997</v>
      </c>
      <c r="G735">
        <v>1510</v>
      </c>
      <c r="H735" s="14">
        <f>365*DSO[[#This Row],[Receivables - Total]]/DSO[[#This Row],[Revenue - Total]]</f>
        <v>43.177449821419799</v>
      </c>
      <c r="I735" t="str">
        <f>_xlfn.XLOOKUP(DSO[[#This Row],[GIC Industry Groups]],'DSO_GIC GROUP'!$A$2:$A$25,'DSO_GIC GROUP'!$B$2:$B$25,0)</f>
        <v>Materials</v>
      </c>
    </row>
    <row r="736" spans="1:9" x14ac:dyDescent="0.2">
      <c r="A736">
        <v>2005</v>
      </c>
      <c r="B736" t="s">
        <v>775</v>
      </c>
      <c r="C736" t="s">
        <v>776</v>
      </c>
      <c r="D736">
        <v>809.27700000000004</v>
      </c>
      <c r="E736">
        <v>4369.1949999999997</v>
      </c>
      <c r="F736">
        <v>7190.6610000000001</v>
      </c>
      <c r="G736">
        <v>1510</v>
      </c>
      <c r="H736" s="14">
        <f>365*DSO[[#This Row],[Receivables - Total]]/DSO[[#This Row],[Revenue - Total]]</f>
        <v>41.079130972799305</v>
      </c>
      <c r="I736" t="str">
        <f>_xlfn.XLOOKUP(DSO[[#This Row],[GIC Industry Groups]],'DSO_GIC GROUP'!$A$2:$A$25,'DSO_GIC GROUP'!$B$2:$B$25,0)</f>
        <v>Materials</v>
      </c>
    </row>
    <row r="737" spans="1:9" x14ac:dyDescent="0.2">
      <c r="A737">
        <v>2006</v>
      </c>
      <c r="B737" t="s">
        <v>775</v>
      </c>
      <c r="C737" t="s">
        <v>776</v>
      </c>
      <c r="D737">
        <v>864.97199999999998</v>
      </c>
      <c r="E737">
        <v>4995.0870000000004</v>
      </c>
      <c r="F737">
        <v>7809.759</v>
      </c>
      <c r="G737">
        <v>1510</v>
      </c>
      <c r="H737" s="14">
        <f>365*DSO[[#This Row],[Receivables - Total]]/DSO[[#This Row],[Revenue - Total]]</f>
        <v>40.425675107260027</v>
      </c>
      <c r="I737" t="str">
        <f>_xlfn.XLOOKUP(DSO[[#This Row],[GIC Industry Groups]],'DSO_GIC GROUP'!$A$2:$A$25,'DSO_GIC GROUP'!$B$2:$B$25,0)</f>
        <v>Materials</v>
      </c>
    </row>
    <row r="738" spans="1:9" x14ac:dyDescent="0.2">
      <c r="A738">
        <v>2007</v>
      </c>
      <c r="B738" t="s">
        <v>775</v>
      </c>
      <c r="C738" t="s">
        <v>776</v>
      </c>
      <c r="D738">
        <v>870.67499999999995</v>
      </c>
      <c r="E738">
        <v>4855.34</v>
      </c>
      <c r="F738">
        <v>8005.2920000000004</v>
      </c>
      <c r="G738">
        <v>1510</v>
      </c>
      <c r="H738" s="14">
        <f>365*DSO[[#This Row],[Receivables - Total]]/DSO[[#This Row],[Revenue - Total]]</f>
        <v>39.698286458507695</v>
      </c>
      <c r="I738" t="str">
        <f>_xlfn.XLOOKUP(DSO[[#This Row],[GIC Industry Groups]],'DSO_GIC GROUP'!$A$2:$A$25,'DSO_GIC GROUP'!$B$2:$B$25,0)</f>
        <v>Materials</v>
      </c>
    </row>
    <row r="739" spans="1:9" x14ac:dyDescent="0.2">
      <c r="A739">
        <v>2008</v>
      </c>
      <c r="B739" t="s">
        <v>775</v>
      </c>
      <c r="C739" t="s">
        <v>776</v>
      </c>
      <c r="D739">
        <v>769.98500000000001</v>
      </c>
      <c r="E739">
        <v>4415.759</v>
      </c>
      <c r="F739">
        <v>7979.7269999999999</v>
      </c>
      <c r="G739">
        <v>1510</v>
      </c>
      <c r="H739" s="14">
        <f>365*DSO[[#This Row],[Receivables - Total]]/DSO[[#This Row],[Revenue - Total]]</f>
        <v>35.219817043866293</v>
      </c>
      <c r="I739" t="str">
        <f>_xlfn.XLOOKUP(DSO[[#This Row],[GIC Industry Groups]],'DSO_GIC GROUP'!$A$2:$A$25,'DSO_GIC GROUP'!$B$2:$B$25,0)</f>
        <v>Materials</v>
      </c>
    </row>
    <row r="740" spans="1:9" x14ac:dyDescent="0.2">
      <c r="A740">
        <v>2009</v>
      </c>
      <c r="B740" t="s">
        <v>775</v>
      </c>
      <c r="C740" t="s">
        <v>776</v>
      </c>
      <c r="D740">
        <v>696.05499999999995</v>
      </c>
      <c r="E740">
        <v>4323.8549999999996</v>
      </c>
      <c r="F740">
        <v>7094.2489999999998</v>
      </c>
      <c r="G740">
        <v>1510</v>
      </c>
      <c r="H740" s="14">
        <f>365*DSO[[#This Row],[Receivables - Total]]/DSO[[#This Row],[Revenue - Total]]</f>
        <v>35.81211696967501</v>
      </c>
      <c r="I740" t="str">
        <f>_xlfn.XLOOKUP(DSO[[#This Row],[GIC Industry Groups]],'DSO_GIC GROUP'!$A$2:$A$25,'DSO_GIC GROUP'!$B$2:$B$25,0)</f>
        <v>Materials</v>
      </c>
    </row>
    <row r="741" spans="1:9" x14ac:dyDescent="0.2">
      <c r="A741">
        <v>2010</v>
      </c>
      <c r="B741" t="s">
        <v>775</v>
      </c>
      <c r="C741" t="s">
        <v>776</v>
      </c>
      <c r="D741">
        <v>916.66099999999994</v>
      </c>
      <c r="E741">
        <v>5169.2349999999997</v>
      </c>
      <c r="F741">
        <v>7776.424</v>
      </c>
      <c r="G741">
        <v>1510</v>
      </c>
      <c r="H741" s="14">
        <f>365*DSO[[#This Row],[Receivables - Total]]/DSO[[#This Row],[Revenue - Total]]</f>
        <v>43.025080036788111</v>
      </c>
      <c r="I741" t="str">
        <f>_xlfn.XLOOKUP(DSO[[#This Row],[GIC Industry Groups]],'DSO_GIC GROUP'!$A$2:$A$25,'DSO_GIC GROUP'!$B$2:$B$25,0)</f>
        <v>Materials</v>
      </c>
    </row>
    <row r="742" spans="1:9" x14ac:dyDescent="0.2">
      <c r="A742">
        <v>2011</v>
      </c>
      <c r="B742" t="s">
        <v>775</v>
      </c>
      <c r="C742" t="s">
        <v>776</v>
      </c>
      <c r="D742">
        <v>989.87300000000005</v>
      </c>
      <c r="E742">
        <v>5229.2520000000004</v>
      </c>
      <c r="F742">
        <v>8765.6990000000005</v>
      </c>
      <c r="G742">
        <v>1510</v>
      </c>
      <c r="H742" s="14">
        <f>365*DSO[[#This Row],[Receivables - Total]]/DSO[[#This Row],[Revenue - Total]]</f>
        <v>41.217893176573824</v>
      </c>
      <c r="I742" t="str">
        <f>_xlfn.XLOOKUP(DSO[[#This Row],[GIC Industry Groups]],'DSO_GIC GROUP'!$A$2:$A$25,'DSO_GIC GROUP'!$B$2:$B$25,0)</f>
        <v>Materials</v>
      </c>
    </row>
    <row r="743" spans="1:9" x14ac:dyDescent="0.2">
      <c r="A743">
        <v>2012</v>
      </c>
      <c r="B743" t="s">
        <v>775</v>
      </c>
      <c r="C743" t="s">
        <v>776</v>
      </c>
      <c r="D743">
        <v>1032.508</v>
      </c>
      <c r="E743">
        <v>6234.7370000000001</v>
      </c>
      <c r="F743">
        <v>9534.4619999999995</v>
      </c>
      <c r="G743">
        <v>1510</v>
      </c>
      <c r="H743" s="14">
        <f>365*DSO[[#This Row],[Receivables - Total]]/DSO[[#This Row],[Revenue - Total]]</f>
        <v>39.52665813760651</v>
      </c>
      <c r="I743" t="str">
        <f>_xlfn.XLOOKUP(DSO[[#This Row],[GIC Industry Groups]],'DSO_GIC GROUP'!$A$2:$A$25,'DSO_GIC GROUP'!$B$2:$B$25,0)</f>
        <v>Materials</v>
      </c>
    </row>
    <row r="744" spans="1:9" x14ac:dyDescent="0.2">
      <c r="A744">
        <v>2013</v>
      </c>
      <c r="B744" t="s">
        <v>775</v>
      </c>
      <c r="C744" t="s">
        <v>776</v>
      </c>
      <c r="D744">
        <v>1097.751</v>
      </c>
      <c r="E744">
        <v>6382.5069999999996</v>
      </c>
      <c r="F744">
        <v>10185.531999999999</v>
      </c>
      <c r="G744">
        <v>1510</v>
      </c>
      <c r="H744" s="14">
        <f>365*DSO[[#This Row],[Receivables - Total]]/DSO[[#This Row],[Revenue - Total]]</f>
        <v>39.338064521322991</v>
      </c>
      <c r="I744" t="str">
        <f>_xlfn.XLOOKUP(DSO[[#This Row],[GIC Industry Groups]],'DSO_GIC GROUP'!$A$2:$A$25,'DSO_GIC GROUP'!$B$2:$B$25,0)</f>
        <v>Materials</v>
      </c>
    </row>
    <row r="745" spans="1:9" x14ac:dyDescent="0.2">
      <c r="A745">
        <v>2014</v>
      </c>
      <c r="B745" t="s">
        <v>775</v>
      </c>
      <c r="C745" t="s">
        <v>776</v>
      </c>
      <c r="D745">
        <v>1130.5650000000001</v>
      </c>
      <c r="E745">
        <v>5706.0519999999997</v>
      </c>
      <c r="F745">
        <v>11129.532999999999</v>
      </c>
      <c r="G745">
        <v>1510</v>
      </c>
      <c r="H745" s="14">
        <f>365*DSO[[#This Row],[Receivables - Total]]/DSO[[#This Row],[Revenue - Total]]</f>
        <v>37.07758672353998</v>
      </c>
      <c r="I745" t="str">
        <f>_xlfn.XLOOKUP(DSO[[#This Row],[GIC Industry Groups]],'DSO_GIC GROUP'!$A$2:$A$25,'DSO_GIC GROUP'!$B$2:$B$25,0)</f>
        <v>Materials</v>
      </c>
    </row>
    <row r="746" spans="1:9" x14ac:dyDescent="0.2">
      <c r="A746">
        <v>2015</v>
      </c>
      <c r="B746" t="s">
        <v>775</v>
      </c>
      <c r="C746" t="s">
        <v>776</v>
      </c>
      <c r="D746">
        <v>1114.2750000000001</v>
      </c>
      <c r="E746">
        <v>5791.8549999999996</v>
      </c>
      <c r="F746">
        <v>11339.304</v>
      </c>
      <c r="G746">
        <v>1510</v>
      </c>
      <c r="H746" s="14">
        <f>365*DSO[[#This Row],[Receivables - Total]]/DSO[[#This Row],[Revenue - Total]]</f>
        <v>35.867313813969538</v>
      </c>
      <c r="I746" t="str">
        <f>_xlfn.XLOOKUP(DSO[[#This Row],[GIC Industry Groups]],'DSO_GIC GROUP'!$A$2:$A$25,'DSO_GIC GROUP'!$B$2:$B$25,0)</f>
        <v>Materials</v>
      </c>
    </row>
    <row r="747" spans="1:9" x14ac:dyDescent="0.2">
      <c r="A747">
        <v>2016</v>
      </c>
      <c r="B747" t="s">
        <v>775</v>
      </c>
      <c r="C747" t="s">
        <v>776</v>
      </c>
      <c r="D747">
        <v>1230.9870000000001</v>
      </c>
      <c r="E747">
        <v>6752.5209999999997</v>
      </c>
      <c r="F747">
        <v>11855.602000000001</v>
      </c>
      <c r="G747">
        <v>1510</v>
      </c>
      <c r="H747" s="14">
        <f>365*DSO[[#This Row],[Receivables - Total]]/DSO[[#This Row],[Revenue - Total]]</f>
        <v>37.898560950342294</v>
      </c>
      <c r="I747" t="str">
        <f>_xlfn.XLOOKUP(DSO[[#This Row],[GIC Industry Groups]],'DSO_GIC GROUP'!$A$2:$A$25,'DSO_GIC GROUP'!$B$2:$B$25,0)</f>
        <v>Materials</v>
      </c>
    </row>
    <row r="748" spans="1:9" x14ac:dyDescent="0.2">
      <c r="A748">
        <v>2017</v>
      </c>
      <c r="B748" t="s">
        <v>775</v>
      </c>
      <c r="C748" t="s">
        <v>776</v>
      </c>
      <c r="D748">
        <v>2104.5549999999998</v>
      </c>
      <c r="E748">
        <v>19958.427</v>
      </c>
      <c r="F748">
        <v>14983.788</v>
      </c>
      <c r="G748">
        <v>1510</v>
      </c>
      <c r="H748" s="14">
        <f>365*DSO[[#This Row],[Receivables - Total]]/DSO[[#This Row],[Revenue - Total]]</f>
        <v>51.266246892975254</v>
      </c>
      <c r="I748" t="str">
        <f>_xlfn.XLOOKUP(DSO[[#This Row],[GIC Industry Groups]],'DSO_GIC GROUP'!$A$2:$A$25,'DSO_GIC GROUP'!$B$2:$B$25,0)</f>
        <v>Materials</v>
      </c>
    </row>
    <row r="749" spans="1:9" x14ac:dyDescent="0.2">
      <c r="A749">
        <v>2018</v>
      </c>
      <c r="B749" t="s">
        <v>775</v>
      </c>
      <c r="C749" t="s">
        <v>776</v>
      </c>
      <c r="D749">
        <v>2075.366</v>
      </c>
      <c r="E749">
        <v>19134.278999999999</v>
      </c>
      <c r="F749">
        <v>17534.492999999999</v>
      </c>
      <c r="G749">
        <v>1510</v>
      </c>
      <c r="H749" s="14">
        <f>365*DSO[[#This Row],[Receivables - Total]]/DSO[[#This Row],[Revenue - Total]]</f>
        <v>43.20105462986583</v>
      </c>
      <c r="I749" t="str">
        <f>_xlfn.XLOOKUP(DSO[[#This Row],[GIC Industry Groups]],'DSO_GIC GROUP'!$A$2:$A$25,'DSO_GIC GROUP'!$B$2:$B$25,0)</f>
        <v>Materials</v>
      </c>
    </row>
    <row r="750" spans="1:9" x14ac:dyDescent="0.2">
      <c r="A750">
        <v>2019</v>
      </c>
      <c r="B750" t="s">
        <v>775</v>
      </c>
      <c r="C750" t="s">
        <v>776</v>
      </c>
      <c r="D750">
        <v>2139.4</v>
      </c>
      <c r="E750">
        <v>20496.2</v>
      </c>
      <c r="F750">
        <v>17900.8</v>
      </c>
      <c r="G750">
        <v>1510</v>
      </c>
      <c r="H750" s="14">
        <f>365*DSO[[#This Row],[Receivables - Total]]/DSO[[#This Row],[Revenue - Total]]</f>
        <v>43.622687254200933</v>
      </c>
      <c r="I750" t="str">
        <f>_xlfn.XLOOKUP(DSO[[#This Row],[GIC Industry Groups]],'DSO_GIC GROUP'!$A$2:$A$25,'DSO_GIC GROUP'!$B$2:$B$25,0)</f>
        <v>Materials</v>
      </c>
    </row>
    <row r="751" spans="1:9" x14ac:dyDescent="0.2">
      <c r="A751">
        <v>2004</v>
      </c>
      <c r="B751" t="s">
        <v>879</v>
      </c>
      <c r="C751" t="s">
        <v>880</v>
      </c>
      <c r="D751">
        <v>281.613</v>
      </c>
      <c r="E751">
        <v>3665.1329999999998</v>
      </c>
      <c r="F751">
        <v>2454.335</v>
      </c>
      <c r="G751">
        <v>1510</v>
      </c>
      <c r="H751" s="14">
        <f>365*DSO[[#This Row],[Receivables - Total]]/DSO[[#This Row],[Revenue - Total]]</f>
        <v>41.880486975086939</v>
      </c>
      <c r="I751" t="str">
        <f>_xlfn.XLOOKUP(DSO[[#This Row],[GIC Industry Groups]],'DSO_GIC GROUP'!$A$2:$A$25,'DSO_GIC GROUP'!$B$2:$B$25,0)</f>
        <v>Materials</v>
      </c>
    </row>
    <row r="752" spans="1:9" x14ac:dyDescent="0.2">
      <c r="A752">
        <v>2005</v>
      </c>
      <c r="B752" t="s">
        <v>879</v>
      </c>
      <c r="C752" t="s">
        <v>880</v>
      </c>
      <c r="D752">
        <v>476.37</v>
      </c>
      <c r="E752">
        <v>3588.884</v>
      </c>
      <c r="F752">
        <v>2895.3270000000002</v>
      </c>
      <c r="G752">
        <v>1510</v>
      </c>
      <c r="H752" s="14">
        <f>365*DSO[[#This Row],[Receivables - Total]]/DSO[[#This Row],[Revenue - Total]]</f>
        <v>60.05368305548906</v>
      </c>
      <c r="I752" t="str">
        <f>_xlfn.XLOOKUP(DSO[[#This Row],[GIC Industry Groups]],'DSO_GIC GROUP'!$A$2:$A$25,'DSO_GIC GROUP'!$B$2:$B$25,0)</f>
        <v>Materials</v>
      </c>
    </row>
    <row r="753" spans="1:9" x14ac:dyDescent="0.2">
      <c r="A753">
        <v>2006</v>
      </c>
      <c r="B753" t="s">
        <v>879</v>
      </c>
      <c r="C753" t="s">
        <v>880</v>
      </c>
      <c r="D753">
        <v>391.46</v>
      </c>
      <c r="E753">
        <v>3424.2249999999999</v>
      </c>
      <c r="F753">
        <v>3342.4749999999999</v>
      </c>
      <c r="G753">
        <v>1510</v>
      </c>
      <c r="H753" s="14">
        <f>365*DSO[[#This Row],[Receivables - Total]]/DSO[[#This Row],[Revenue - Total]]</f>
        <v>42.747634612076382</v>
      </c>
      <c r="I753" t="str">
        <f>_xlfn.XLOOKUP(DSO[[#This Row],[GIC Industry Groups]],'DSO_GIC GROUP'!$A$2:$A$25,'DSO_GIC GROUP'!$B$2:$B$25,0)</f>
        <v>Materials</v>
      </c>
    </row>
    <row r="754" spans="1:9" x14ac:dyDescent="0.2">
      <c r="A754">
        <v>2007</v>
      </c>
      <c r="B754" t="s">
        <v>879</v>
      </c>
      <c r="C754" t="s">
        <v>880</v>
      </c>
      <c r="D754">
        <v>421.86099999999999</v>
      </c>
      <c r="E754">
        <v>8936.3700000000008</v>
      </c>
      <c r="F754">
        <v>3327.7869999999998</v>
      </c>
      <c r="G754">
        <v>1510</v>
      </c>
      <c r="H754" s="14">
        <f>365*DSO[[#This Row],[Receivables - Total]]/DSO[[#This Row],[Revenue - Total]]</f>
        <v>46.27076943326</v>
      </c>
      <c r="I754" t="str">
        <f>_xlfn.XLOOKUP(DSO[[#This Row],[GIC Industry Groups]],'DSO_GIC GROUP'!$A$2:$A$25,'DSO_GIC GROUP'!$B$2:$B$25,0)</f>
        <v>Materials</v>
      </c>
    </row>
    <row r="755" spans="1:9" x14ac:dyDescent="0.2">
      <c r="A755">
        <v>2008</v>
      </c>
      <c r="B755" t="s">
        <v>879</v>
      </c>
      <c r="C755" t="s">
        <v>880</v>
      </c>
      <c r="D755">
        <v>356.97699999999998</v>
      </c>
      <c r="E755">
        <v>8914.1689999999999</v>
      </c>
      <c r="F755">
        <v>3651.4380000000001</v>
      </c>
      <c r="G755">
        <v>1510</v>
      </c>
      <c r="H755" s="14">
        <f>365*DSO[[#This Row],[Receivables - Total]]/DSO[[#This Row],[Revenue - Total]]</f>
        <v>35.683641622834621</v>
      </c>
      <c r="I755" t="str">
        <f>_xlfn.XLOOKUP(DSO[[#This Row],[GIC Industry Groups]],'DSO_GIC GROUP'!$A$2:$A$25,'DSO_GIC GROUP'!$B$2:$B$25,0)</f>
        <v>Materials</v>
      </c>
    </row>
    <row r="756" spans="1:9" x14ac:dyDescent="0.2">
      <c r="A756">
        <v>2009</v>
      </c>
      <c r="B756" t="s">
        <v>879</v>
      </c>
      <c r="C756" t="s">
        <v>880</v>
      </c>
      <c r="D756">
        <v>268.024</v>
      </c>
      <c r="E756">
        <v>8532.9500000000007</v>
      </c>
      <c r="F756">
        <v>2690.49</v>
      </c>
      <c r="G756">
        <v>1510</v>
      </c>
      <c r="H756" s="14">
        <f>365*DSO[[#This Row],[Receivables - Total]]/DSO[[#This Row],[Revenue - Total]]</f>
        <v>36.360945403997043</v>
      </c>
      <c r="I756" t="str">
        <f>_xlfn.XLOOKUP(DSO[[#This Row],[GIC Industry Groups]],'DSO_GIC GROUP'!$A$2:$A$25,'DSO_GIC GROUP'!$B$2:$B$25,0)</f>
        <v>Materials</v>
      </c>
    </row>
    <row r="757" spans="1:9" x14ac:dyDescent="0.2">
      <c r="A757">
        <v>2010</v>
      </c>
      <c r="B757" t="s">
        <v>879</v>
      </c>
      <c r="C757" t="s">
        <v>880</v>
      </c>
      <c r="D757">
        <v>317.798</v>
      </c>
      <c r="E757">
        <v>8337.8909999999996</v>
      </c>
      <c r="F757">
        <v>2558.8620000000001</v>
      </c>
      <c r="G757">
        <v>1510</v>
      </c>
      <c r="H757" s="14">
        <f>365*DSO[[#This Row],[Receivables - Total]]/DSO[[#This Row],[Revenue - Total]]</f>
        <v>45.331194101127764</v>
      </c>
      <c r="I757" t="str">
        <f>_xlfn.XLOOKUP(DSO[[#This Row],[GIC Industry Groups]],'DSO_GIC GROUP'!$A$2:$A$25,'DSO_GIC GROUP'!$B$2:$B$25,0)</f>
        <v>Materials</v>
      </c>
    </row>
    <row r="758" spans="1:9" x14ac:dyDescent="0.2">
      <c r="A758">
        <v>2011</v>
      </c>
      <c r="B758" t="s">
        <v>879</v>
      </c>
      <c r="C758" t="s">
        <v>880</v>
      </c>
      <c r="D758">
        <v>314.89299999999997</v>
      </c>
      <c r="E758">
        <v>8229.3140000000003</v>
      </c>
      <c r="F758">
        <v>2564.5500000000002</v>
      </c>
      <c r="G758">
        <v>1510</v>
      </c>
      <c r="H758" s="14">
        <f>365*DSO[[#This Row],[Receivables - Total]]/DSO[[#This Row],[Revenue - Total]]</f>
        <v>44.817197948957897</v>
      </c>
      <c r="I758" t="str">
        <f>_xlfn.XLOOKUP(DSO[[#This Row],[GIC Industry Groups]],'DSO_GIC GROUP'!$A$2:$A$25,'DSO_GIC GROUP'!$B$2:$B$25,0)</f>
        <v>Materials</v>
      </c>
    </row>
    <row r="759" spans="1:9" x14ac:dyDescent="0.2">
      <c r="A759">
        <v>2012</v>
      </c>
      <c r="B759" t="s">
        <v>879</v>
      </c>
      <c r="C759" t="s">
        <v>880</v>
      </c>
      <c r="D759">
        <v>296.98</v>
      </c>
      <c r="E759">
        <v>8126.5990000000002</v>
      </c>
      <c r="F759">
        <v>2567.31</v>
      </c>
      <c r="G759">
        <v>1510</v>
      </c>
      <c r="H759" s="14">
        <f>365*DSO[[#This Row],[Receivables - Total]]/DSO[[#This Row],[Revenue - Total]]</f>
        <v>42.222287141015308</v>
      </c>
      <c r="I759" t="str">
        <f>_xlfn.XLOOKUP(DSO[[#This Row],[GIC Industry Groups]],'DSO_GIC GROUP'!$A$2:$A$25,'DSO_GIC GROUP'!$B$2:$B$25,0)</f>
        <v>Materials</v>
      </c>
    </row>
    <row r="760" spans="1:9" x14ac:dyDescent="0.2">
      <c r="A760">
        <v>2013</v>
      </c>
      <c r="B760" t="s">
        <v>879</v>
      </c>
      <c r="C760" t="s">
        <v>880</v>
      </c>
      <c r="D760">
        <v>339.62099999999998</v>
      </c>
      <c r="E760">
        <v>8259.143</v>
      </c>
      <c r="F760">
        <v>2770.7089999999998</v>
      </c>
      <c r="G760">
        <v>1510</v>
      </c>
      <c r="H760" s="14">
        <f>365*DSO[[#This Row],[Receivables - Total]]/DSO[[#This Row],[Revenue - Total]]</f>
        <v>44.740052094969194</v>
      </c>
      <c r="I760" t="str">
        <f>_xlfn.XLOOKUP(DSO[[#This Row],[GIC Industry Groups]],'DSO_GIC GROUP'!$A$2:$A$25,'DSO_GIC GROUP'!$B$2:$B$25,0)</f>
        <v>Materials</v>
      </c>
    </row>
    <row r="761" spans="1:9" x14ac:dyDescent="0.2">
      <c r="A761">
        <v>2014</v>
      </c>
      <c r="B761" t="s">
        <v>879</v>
      </c>
      <c r="C761" t="s">
        <v>880</v>
      </c>
      <c r="D761">
        <v>373.84199999999998</v>
      </c>
      <c r="E761">
        <v>8061.902</v>
      </c>
      <c r="F761">
        <v>2994.1689999999999</v>
      </c>
      <c r="G761">
        <v>1510</v>
      </c>
      <c r="H761" s="14">
        <f>365*DSO[[#This Row],[Receivables - Total]]/DSO[[#This Row],[Revenue - Total]]</f>
        <v>45.572688114799128</v>
      </c>
      <c r="I761" t="str">
        <f>_xlfn.XLOOKUP(DSO[[#This Row],[GIC Industry Groups]],'DSO_GIC GROUP'!$A$2:$A$25,'DSO_GIC GROUP'!$B$2:$B$25,0)</f>
        <v>Materials</v>
      </c>
    </row>
    <row r="762" spans="1:9" x14ac:dyDescent="0.2">
      <c r="A762">
        <v>2015</v>
      </c>
      <c r="B762" t="s">
        <v>879</v>
      </c>
      <c r="C762" t="s">
        <v>880</v>
      </c>
      <c r="D762">
        <v>418.024</v>
      </c>
      <c r="E762">
        <v>8301.6319999999996</v>
      </c>
      <c r="F762">
        <v>3422.181</v>
      </c>
      <c r="G762">
        <v>1510</v>
      </c>
      <c r="H762" s="14">
        <f>365*DSO[[#This Row],[Receivables - Total]]/DSO[[#This Row],[Revenue - Total]]</f>
        <v>44.585239646880162</v>
      </c>
      <c r="I762" t="str">
        <f>_xlfn.XLOOKUP(DSO[[#This Row],[GIC Industry Groups]],'DSO_GIC GROUP'!$A$2:$A$25,'DSO_GIC GROUP'!$B$2:$B$25,0)</f>
        <v>Materials</v>
      </c>
    </row>
    <row r="763" spans="1:9" x14ac:dyDescent="0.2">
      <c r="A763">
        <v>2016</v>
      </c>
      <c r="B763" t="s">
        <v>879</v>
      </c>
      <c r="C763" t="s">
        <v>880</v>
      </c>
      <c r="D763">
        <v>491.82100000000003</v>
      </c>
      <c r="E763">
        <v>8471.4750000000004</v>
      </c>
      <c r="F763">
        <v>3592.6669999999999</v>
      </c>
      <c r="G763">
        <v>1510</v>
      </c>
      <c r="H763" s="14">
        <f>365*DSO[[#This Row],[Receivables - Total]]/DSO[[#This Row],[Revenue - Total]]</f>
        <v>49.966964653278474</v>
      </c>
      <c r="I763" t="str">
        <f>_xlfn.XLOOKUP(DSO[[#This Row],[GIC Industry Groups]],'DSO_GIC GROUP'!$A$2:$A$25,'DSO_GIC GROUP'!$B$2:$B$25,0)</f>
        <v>Materials</v>
      </c>
    </row>
    <row r="764" spans="1:9" x14ac:dyDescent="0.2">
      <c r="A764">
        <v>2017</v>
      </c>
      <c r="B764" t="s">
        <v>879</v>
      </c>
      <c r="C764" t="s">
        <v>880</v>
      </c>
      <c r="D764">
        <v>588.33699999999999</v>
      </c>
      <c r="E764">
        <v>9504.8909999999996</v>
      </c>
      <c r="F764">
        <v>3890.2959999999998</v>
      </c>
      <c r="G764">
        <v>1510</v>
      </c>
      <c r="H764" s="14">
        <f>365*DSO[[#This Row],[Receivables - Total]]/DSO[[#This Row],[Revenue - Total]]</f>
        <v>55.199657044091254</v>
      </c>
      <c r="I764" t="str">
        <f>_xlfn.XLOOKUP(DSO[[#This Row],[GIC Industry Groups]],'DSO_GIC GROUP'!$A$2:$A$25,'DSO_GIC GROUP'!$B$2:$B$25,0)</f>
        <v>Materials</v>
      </c>
    </row>
    <row r="765" spans="1:9" x14ac:dyDescent="0.2">
      <c r="A765">
        <v>2018</v>
      </c>
      <c r="B765" t="s">
        <v>879</v>
      </c>
      <c r="C765" t="s">
        <v>880</v>
      </c>
      <c r="D765">
        <v>540.77800000000002</v>
      </c>
      <c r="E765">
        <v>9832.1299999999992</v>
      </c>
      <c r="F765">
        <v>4382.8689999999997</v>
      </c>
      <c r="G765">
        <v>1510</v>
      </c>
      <c r="H765" s="14">
        <f>365*DSO[[#This Row],[Receivables - Total]]/DSO[[#This Row],[Revenue - Total]]</f>
        <v>45.035334161253736</v>
      </c>
      <c r="I765" t="str">
        <f>_xlfn.XLOOKUP(DSO[[#This Row],[GIC Industry Groups]],'DSO_GIC GROUP'!$A$2:$A$25,'DSO_GIC GROUP'!$B$2:$B$25,0)</f>
        <v>Materials</v>
      </c>
    </row>
    <row r="766" spans="1:9" x14ac:dyDescent="0.2">
      <c r="A766">
        <v>2019</v>
      </c>
      <c r="B766" t="s">
        <v>879</v>
      </c>
      <c r="C766" t="s">
        <v>880</v>
      </c>
      <c r="D766">
        <v>570.41499999999996</v>
      </c>
      <c r="E766">
        <v>10648.793</v>
      </c>
      <c r="F766">
        <v>4929.1030000000001</v>
      </c>
      <c r="G766">
        <v>1510</v>
      </c>
      <c r="H766" s="14">
        <f>365*DSO[[#This Row],[Receivables - Total]]/DSO[[#This Row],[Revenue - Total]]</f>
        <v>42.239221821901467</v>
      </c>
      <c r="I766" t="str">
        <f>_xlfn.XLOOKUP(DSO[[#This Row],[GIC Industry Groups]],'DSO_GIC GROUP'!$A$2:$A$25,'DSO_GIC GROUP'!$B$2:$B$25,0)</f>
        <v>Materials</v>
      </c>
    </row>
    <row r="767" spans="1:9" x14ac:dyDescent="0.2">
      <c r="A767">
        <v>2004</v>
      </c>
      <c r="B767" t="s">
        <v>913</v>
      </c>
      <c r="C767" t="s">
        <v>914</v>
      </c>
      <c r="D767">
        <v>177.37799999999999</v>
      </c>
      <c r="E767">
        <v>1283.8130000000001</v>
      </c>
      <c r="F767">
        <v>1581.261</v>
      </c>
      <c r="G767">
        <v>1510</v>
      </c>
      <c r="H767" s="14">
        <f>365*DSO[[#This Row],[Receivables - Total]]/DSO[[#This Row],[Revenue - Total]]</f>
        <v>40.943885923955627</v>
      </c>
      <c r="I767" t="str">
        <f>_xlfn.XLOOKUP(DSO[[#This Row],[GIC Industry Groups]],'DSO_GIC GROUP'!$A$2:$A$25,'DSO_GIC GROUP'!$B$2:$B$25,0)</f>
        <v>Materials</v>
      </c>
    </row>
    <row r="768" spans="1:9" x14ac:dyDescent="0.2">
      <c r="A768">
        <v>2005</v>
      </c>
      <c r="B768" t="s">
        <v>913</v>
      </c>
      <c r="C768" t="s">
        <v>914</v>
      </c>
      <c r="D768">
        <v>199.49299999999999</v>
      </c>
      <c r="E768">
        <v>1798.434</v>
      </c>
      <c r="F768">
        <v>1733.481</v>
      </c>
      <c r="G768">
        <v>1510</v>
      </c>
      <c r="H768" s="14">
        <f>365*DSO[[#This Row],[Receivables - Total]]/DSO[[#This Row],[Revenue - Total]]</f>
        <v>42.00504360878486</v>
      </c>
      <c r="I768" t="str">
        <f>_xlfn.XLOOKUP(DSO[[#This Row],[GIC Industry Groups]],'DSO_GIC GROUP'!$A$2:$A$25,'DSO_GIC GROUP'!$B$2:$B$25,0)</f>
        <v>Materials</v>
      </c>
    </row>
    <row r="769" spans="1:9" x14ac:dyDescent="0.2">
      <c r="A769">
        <v>2006</v>
      </c>
      <c r="B769" t="s">
        <v>913</v>
      </c>
      <c r="C769" t="s">
        <v>914</v>
      </c>
      <c r="D769">
        <v>230.8</v>
      </c>
      <c r="E769">
        <v>1784</v>
      </c>
      <c r="F769">
        <v>2138.1</v>
      </c>
      <c r="G769">
        <v>1510</v>
      </c>
      <c r="H769" s="14">
        <f>365*DSO[[#This Row],[Receivables - Total]]/DSO[[#This Row],[Revenue - Total]]</f>
        <v>39.400402226275666</v>
      </c>
      <c r="I769" t="str">
        <f>_xlfn.XLOOKUP(DSO[[#This Row],[GIC Industry Groups]],'DSO_GIC GROUP'!$A$2:$A$25,'DSO_GIC GROUP'!$B$2:$B$25,0)</f>
        <v>Materials</v>
      </c>
    </row>
    <row r="770" spans="1:9" x14ac:dyDescent="0.2">
      <c r="A770">
        <v>2007</v>
      </c>
      <c r="B770" t="s">
        <v>913</v>
      </c>
      <c r="C770" t="s">
        <v>914</v>
      </c>
      <c r="D770">
        <v>230.6</v>
      </c>
      <c r="E770">
        <v>1800.7</v>
      </c>
      <c r="F770">
        <v>2315.8000000000002</v>
      </c>
      <c r="G770">
        <v>1510</v>
      </c>
      <c r="H770" s="14">
        <f>365*DSO[[#This Row],[Receivables - Total]]/DSO[[#This Row],[Revenue - Total]]</f>
        <v>36.345539338457549</v>
      </c>
      <c r="I770" t="str">
        <f>_xlfn.XLOOKUP(DSO[[#This Row],[GIC Industry Groups]],'DSO_GIC GROUP'!$A$2:$A$25,'DSO_GIC GROUP'!$B$2:$B$25,0)</f>
        <v>Materials</v>
      </c>
    </row>
    <row r="771" spans="1:9" x14ac:dyDescent="0.2">
      <c r="A771">
        <v>2008</v>
      </c>
      <c r="B771" t="s">
        <v>913</v>
      </c>
      <c r="C771" t="s">
        <v>914</v>
      </c>
      <c r="D771">
        <v>304.3</v>
      </c>
      <c r="E771">
        <v>3013.1</v>
      </c>
      <c r="F771">
        <v>2838.9</v>
      </c>
      <c r="G771">
        <v>1510</v>
      </c>
      <c r="H771" s="14">
        <f>365*DSO[[#This Row],[Receivables - Total]]/DSO[[#This Row],[Revenue - Total]]</f>
        <v>39.124132586565217</v>
      </c>
      <c r="I771" t="str">
        <f>_xlfn.XLOOKUP(DSO[[#This Row],[GIC Industry Groups]],'DSO_GIC GROUP'!$A$2:$A$25,'DSO_GIC GROUP'!$B$2:$B$25,0)</f>
        <v>Materials</v>
      </c>
    </row>
    <row r="772" spans="1:9" x14ac:dyDescent="0.2">
      <c r="A772">
        <v>2009</v>
      </c>
      <c r="B772" t="s">
        <v>913</v>
      </c>
      <c r="C772" t="s">
        <v>914</v>
      </c>
      <c r="D772">
        <v>305.5</v>
      </c>
      <c r="E772">
        <v>2884.4</v>
      </c>
      <c r="F772">
        <v>2812.3</v>
      </c>
      <c r="G772">
        <v>1510</v>
      </c>
      <c r="H772" s="14">
        <f>365*DSO[[#This Row],[Receivables - Total]]/DSO[[#This Row],[Revenue - Total]]</f>
        <v>39.649930661735944</v>
      </c>
      <c r="I772" t="str">
        <f>_xlfn.XLOOKUP(DSO[[#This Row],[GIC Industry Groups]],'DSO_GIC GROUP'!$A$2:$A$25,'DSO_GIC GROUP'!$B$2:$B$25,0)</f>
        <v>Materials</v>
      </c>
    </row>
    <row r="773" spans="1:9" x14ac:dyDescent="0.2">
      <c r="A773">
        <v>2010</v>
      </c>
      <c r="B773" t="s">
        <v>913</v>
      </c>
      <c r="C773" t="s">
        <v>914</v>
      </c>
      <c r="D773">
        <v>334.9</v>
      </c>
      <c r="E773">
        <v>2914.9</v>
      </c>
      <c r="F773">
        <v>3001.4</v>
      </c>
      <c r="G773">
        <v>1510</v>
      </c>
      <c r="H773" s="14">
        <f>365*DSO[[#This Row],[Receivables - Total]]/DSO[[#This Row],[Revenue - Total]]</f>
        <v>40.727160658359423</v>
      </c>
      <c r="I773" t="str">
        <f>_xlfn.XLOOKUP(DSO[[#This Row],[GIC Industry Groups]],'DSO_GIC GROUP'!$A$2:$A$25,'DSO_GIC GROUP'!$B$2:$B$25,0)</f>
        <v>Materials</v>
      </c>
    </row>
    <row r="774" spans="1:9" x14ac:dyDescent="0.2">
      <c r="A774">
        <v>2011</v>
      </c>
      <c r="B774" t="s">
        <v>913</v>
      </c>
      <c r="C774" t="s">
        <v>914</v>
      </c>
      <c r="D774">
        <v>1144.3</v>
      </c>
      <c r="E774">
        <v>10566</v>
      </c>
      <c r="F774">
        <v>5399.6</v>
      </c>
      <c r="G774">
        <v>1510</v>
      </c>
      <c r="H774" s="14">
        <f>365*DSO[[#This Row],[Receivables - Total]]/DSO[[#This Row],[Revenue - Total]]</f>
        <v>77.35193347655381</v>
      </c>
      <c r="I774" t="str">
        <f>_xlfn.XLOOKUP(DSO[[#This Row],[GIC Industry Groups]],'DSO_GIC GROUP'!$A$2:$A$25,'DSO_GIC GROUP'!$B$2:$B$25,0)</f>
        <v>Materials</v>
      </c>
    </row>
    <row r="775" spans="1:9" x14ac:dyDescent="0.2">
      <c r="A775">
        <v>2012</v>
      </c>
      <c r="B775" t="s">
        <v>913</v>
      </c>
      <c r="C775" t="s">
        <v>914</v>
      </c>
      <c r="D775">
        <v>1082.8</v>
      </c>
      <c r="E775">
        <v>10687.1</v>
      </c>
      <c r="F775">
        <v>9207.6</v>
      </c>
      <c r="G775">
        <v>1510</v>
      </c>
      <c r="H775" s="14">
        <f>365*DSO[[#This Row],[Receivables - Total]]/DSO[[#This Row],[Revenue - Total]]</f>
        <v>42.923454537555934</v>
      </c>
      <c r="I775" t="str">
        <f>_xlfn.XLOOKUP(DSO[[#This Row],[GIC Industry Groups]],'DSO_GIC GROUP'!$A$2:$A$25,'DSO_GIC GROUP'!$B$2:$B$25,0)</f>
        <v>Materials</v>
      </c>
    </row>
    <row r="776" spans="1:9" x14ac:dyDescent="0.2">
      <c r="A776">
        <v>2013</v>
      </c>
      <c r="B776" t="s">
        <v>913</v>
      </c>
      <c r="C776" t="s">
        <v>914</v>
      </c>
      <c r="D776">
        <v>1134.9000000000001</v>
      </c>
      <c r="E776">
        <v>10733.4</v>
      </c>
      <c r="F776">
        <v>9545.4</v>
      </c>
      <c r="G776">
        <v>1510</v>
      </c>
      <c r="H776" s="14">
        <f>365*DSO[[#This Row],[Receivables - Total]]/DSO[[#This Row],[Revenue - Total]]</f>
        <v>43.396662266641535</v>
      </c>
      <c r="I776" t="str">
        <f>_xlfn.XLOOKUP(DSO[[#This Row],[GIC Industry Groups]],'DSO_GIC GROUP'!$A$2:$A$25,'DSO_GIC GROUP'!$B$2:$B$25,0)</f>
        <v>Materials</v>
      </c>
    </row>
    <row r="777" spans="1:9" x14ac:dyDescent="0.2">
      <c r="A777">
        <v>2014</v>
      </c>
      <c r="B777" t="s">
        <v>913</v>
      </c>
      <c r="C777" t="s">
        <v>914</v>
      </c>
      <c r="D777">
        <v>1118.7</v>
      </c>
      <c r="E777">
        <v>11039.7</v>
      </c>
      <c r="F777">
        <v>9895.1</v>
      </c>
      <c r="G777">
        <v>1510</v>
      </c>
      <c r="H777" s="14">
        <f>365*DSO[[#This Row],[Receivables - Total]]/DSO[[#This Row],[Revenue - Total]]</f>
        <v>41.265424300916614</v>
      </c>
      <c r="I777" t="str">
        <f>_xlfn.XLOOKUP(DSO[[#This Row],[GIC Industry Groups]],'DSO_GIC GROUP'!$A$2:$A$25,'DSO_GIC GROUP'!$B$2:$B$25,0)</f>
        <v>Materials</v>
      </c>
    </row>
    <row r="778" spans="1:9" x14ac:dyDescent="0.2">
      <c r="A778">
        <v>2015</v>
      </c>
      <c r="B778" t="s">
        <v>913</v>
      </c>
      <c r="C778" t="s">
        <v>914</v>
      </c>
      <c r="D778">
        <v>1690</v>
      </c>
      <c r="E778">
        <v>25356.799999999999</v>
      </c>
      <c r="F778">
        <v>11381.3</v>
      </c>
      <c r="G778">
        <v>1510</v>
      </c>
      <c r="H778" s="14">
        <f>365*DSO[[#This Row],[Receivables - Total]]/DSO[[#This Row],[Revenue - Total]]</f>
        <v>54.19855376802299</v>
      </c>
      <c r="I778" t="str">
        <f>_xlfn.XLOOKUP(DSO[[#This Row],[GIC Industry Groups]],'DSO_GIC GROUP'!$A$2:$A$25,'DSO_GIC GROUP'!$B$2:$B$25,0)</f>
        <v>Materials</v>
      </c>
    </row>
    <row r="779" spans="1:9" x14ac:dyDescent="0.2">
      <c r="A779">
        <v>2016</v>
      </c>
      <c r="B779" t="s">
        <v>913</v>
      </c>
      <c r="C779" t="s">
        <v>914</v>
      </c>
      <c r="D779">
        <v>1592.2</v>
      </c>
      <c r="E779">
        <v>23038.2</v>
      </c>
      <c r="F779">
        <v>14171.8</v>
      </c>
      <c r="G779">
        <v>1510</v>
      </c>
      <c r="H779" s="14">
        <f>365*DSO[[#This Row],[Receivables - Total]]/DSO[[#This Row],[Revenue - Total]]</f>
        <v>41.007705443204109</v>
      </c>
      <c r="I779" t="str">
        <f>_xlfn.XLOOKUP(DSO[[#This Row],[GIC Industry Groups]],'DSO_GIC GROUP'!$A$2:$A$25,'DSO_GIC GROUP'!$B$2:$B$25,0)</f>
        <v>Materials</v>
      </c>
    </row>
    <row r="780" spans="1:9" x14ac:dyDescent="0.2">
      <c r="A780">
        <v>2017</v>
      </c>
      <c r="B780" t="s">
        <v>913</v>
      </c>
      <c r="C780" t="s">
        <v>914</v>
      </c>
      <c r="D780">
        <v>1886.8</v>
      </c>
      <c r="E780">
        <v>25089</v>
      </c>
      <c r="F780">
        <v>14859.7</v>
      </c>
      <c r="G780">
        <v>1510</v>
      </c>
      <c r="H780" s="14">
        <f>365*DSO[[#This Row],[Receivables - Total]]/DSO[[#This Row],[Revenue - Total]]</f>
        <v>46.345619359744809</v>
      </c>
      <c r="I780" t="str">
        <f>_xlfn.XLOOKUP(DSO[[#This Row],[GIC Industry Groups]],'DSO_GIC GROUP'!$A$2:$A$25,'DSO_GIC GROUP'!$B$2:$B$25,0)</f>
        <v>Materials</v>
      </c>
    </row>
    <row r="781" spans="1:9" x14ac:dyDescent="0.2">
      <c r="A781">
        <v>2018</v>
      </c>
      <c r="B781" t="s">
        <v>913</v>
      </c>
      <c r="C781" t="s">
        <v>914</v>
      </c>
      <c r="D781">
        <v>2010.7</v>
      </c>
      <c r="E781">
        <v>25360.5</v>
      </c>
      <c r="F781">
        <v>16285.1</v>
      </c>
      <c r="G781">
        <v>1510</v>
      </c>
      <c r="H781" s="14">
        <f>365*DSO[[#This Row],[Receivables - Total]]/DSO[[#This Row],[Revenue - Total]]</f>
        <v>45.066072667653252</v>
      </c>
      <c r="I781" t="str">
        <f>_xlfn.XLOOKUP(DSO[[#This Row],[GIC Industry Groups]],'DSO_GIC GROUP'!$A$2:$A$25,'DSO_GIC GROUP'!$B$2:$B$25,0)</f>
        <v>Materials</v>
      </c>
    </row>
    <row r="782" spans="1:9" x14ac:dyDescent="0.2">
      <c r="A782">
        <v>2019</v>
      </c>
      <c r="B782" t="s">
        <v>913</v>
      </c>
      <c r="C782" t="s">
        <v>914</v>
      </c>
      <c r="D782">
        <v>2381.1999999999998</v>
      </c>
      <c r="E782">
        <v>30156.7</v>
      </c>
      <c r="F782">
        <v>18289</v>
      </c>
      <c r="G782">
        <v>1510</v>
      </c>
      <c r="H782" s="14">
        <f>365*DSO[[#This Row],[Receivables - Total]]/DSO[[#This Row],[Revenue - Total]]</f>
        <v>47.522445185630701</v>
      </c>
      <c r="I782" t="str">
        <f>_xlfn.XLOOKUP(DSO[[#This Row],[GIC Industry Groups]],'DSO_GIC GROUP'!$A$2:$A$25,'DSO_GIC GROUP'!$B$2:$B$25,0)</f>
        <v>Materials</v>
      </c>
    </row>
    <row r="783" spans="1:9" x14ac:dyDescent="0.2">
      <c r="A783">
        <v>2011</v>
      </c>
      <c r="B783" t="s">
        <v>73</v>
      </c>
      <c r="C783" t="s">
        <v>74</v>
      </c>
      <c r="D783">
        <v>287.39999999999998</v>
      </c>
      <c r="E783">
        <v>2036.2</v>
      </c>
      <c r="F783">
        <v>2021.2</v>
      </c>
      <c r="G783">
        <v>2010</v>
      </c>
      <c r="H783" s="14">
        <f>365*DSO[[#This Row],[Receivables - Total]]/DSO[[#This Row],[Revenue - Total]]</f>
        <v>51.900356224025323</v>
      </c>
      <c r="I783" t="str">
        <f>_xlfn.XLOOKUP(DSO[[#This Row],[GIC Industry Groups]],'DSO_GIC GROUP'!$A$2:$A$25,'DSO_GIC GROUP'!$B$2:$B$25,0)</f>
        <v>Capital Goods</v>
      </c>
    </row>
    <row r="784" spans="1:9" x14ac:dyDescent="0.2">
      <c r="A784">
        <v>2012</v>
      </c>
      <c r="B784" t="s">
        <v>73</v>
      </c>
      <c r="C784" t="s">
        <v>74</v>
      </c>
      <c r="D784">
        <v>288.2</v>
      </c>
      <c r="E784">
        <v>1983.8</v>
      </c>
      <c r="F784">
        <v>2046.6</v>
      </c>
      <c r="G784">
        <v>2010</v>
      </c>
      <c r="H784" s="14">
        <f>365*DSO[[#This Row],[Receivables - Total]]/DSO[[#This Row],[Revenue - Total]]</f>
        <v>51.398905501807882</v>
      </c>
      <c r="I784" t="str">
        <f>_xlfn.XLOOKUP(DSO[[#This Row],[GIC Industry Groups]],'DSO_GIC GROUP'!$A$2:$A$25,'DSO_GIC GROUP'!$B$2:$B$25,0)</f>
        <v>Capital Goods</v>
      </c>
    </row>
    <row r="785" spans="1:9" x14ac:dyDescent="0.2">
      <c r="A785">
        <v>2013</v>
      </c>
      <c r="B785" t="s">
        <v>73</v>
      </c>
      <c r="C785" t="s">
        <v>74</v>
      </c>
      <c r="D785">
        <v>266.10000000000002</v>
      </c>
      <c r="E785">
        <v>1979.9</v>
      </c>
      <c r="F785">
        <v>2093.5</v>
      </c>
      <c r="G785">
        <v>2010</v>
      </c>
      <c r="H785" s="14">
        <f>365*DSO[[#This Row],[Receivables - Total]]/DSO[[#This Row],[Revenue - Total]]</f>
        <v>46.394315739192749</v>
      </c>
      <c r="I785" t="str">
        <f>_xlfn.XLOOKUP(DSO[[#This Row],[GIC Industry Groups]],'DSO_GIC GROUP'!$A$2:$A$25,'DSO_GIC GROUP'!$B$2:$B$25,0)</f>
        <v>Capital Goods</v>
      </c>
    </row>
    <row r="786" spans="1:9" x14ac:dyDescent="0.2">
      <c r="A786">
        <v>2014</v>
      </c>
      <c r="B786" t="s">
        <v>73</v>
      </c>
      <c r="C786" t="s">
        <v>74</v>
      </c>
      <c r="D786">
        <v>259.89999999999998</v>
      </c>
      <c r="E786">
        <v>2015.9</v>
      </c>
      <c r="F786">
        <v>2118.3000000000002</v>
      </c>
      <c r="G786">
        <v>2010</v>
      </c>
      <c r="H786" s="14">
        <f>365*DSO[[#This Row],[Receivables - Total]]/DSO[[#This Row],[Revenue - Total]]</f>
        <v>44.782844733984788</v>
      </c>
      <c r="I786" t="str">
        <f>_xlfn.XLOOKUP(DSO[[#This Row],[GIC Industry Groups]],'DSO_GIC GROUP'!$A$2:$A$25,'DSO_GIC GROUP'!$B$2:$B$25,0)</f>
        <v>Capital Goods</v>
      </c>
    </row>
    <row r="787" spans="1:9" x14ac:dyDescent="0.2">
      <c r="A787">
        <v>2015</v>
      </c>
      <c r="B787" t="s">
        <v>73</v>
      </c>
      <c r="C787" t="s">
        <v>74</v>
      </c>
      <c r="D787">
        <v>303.39999999999998</v>
      </c>
      <c r="E787">
        <v>2285.3000000000002</v>
      </c>
      <c r="F787">
        <v>2068.1</v>
      </c>
      <c r="G787">
        <v>2010</v>
      </c>
      <c r="H787" s="14">
        <f>365*DSO[[#This Row],[Receivables - Total]]/DSO[[#This Row],[Revenue - Total]]</f>
        <v>53.547217252550645</v>
      </c>
      <c r="I787" t="str">
        <f>_xlfn.XLOOKUP(DSO[[#This Row],[GIC Industry Groups]],'DSO_GIC GROUP'!$A$2:$A$25,'DSO_GIC GROUP'!$B$2:$B$25,0)</f>
        <v>Capital Goods</v>
      </c>
    </row>
    <row r="788" spans="1:9" x14ac:dyDescent="0.2">
      <c r="A788">
        <v>2016</v>
      </c>
      <c r="B788" t="s">
        <v>73</v>
      </c>
      <c r="C788" t="s">
        <v>74</v>
      </c>
      <c r="D788">
        <v>271.89999999999998</v>
      </c>
      <c r="E788">
        <v>2247.4</v>
      </c>
      <c r="F788">
        <v>2238</v>
      </c>
      <c r="G788">
        <v>2010</v>
      </c>
      <c r="H788" s="14">
        <f>365*DSO[[#This Row],[Receivables - Total]]/DSO[[#This Row],[Revenue - Total]]</f>
        <v>44.344727435210004</v>
      </c>
      <c r="I788" t="str">
        <f>_xlfn.XLOOKUP(DSO[[#This Row],[GIC Industry Groups]],'DSO_GIC GROUP'!$A$2:$A$25,'DSO_GIC GROUP'!$B$2:$B$25,0)</f>
        <v>Capital Goods</v>
      </c>
    </row>
    <row r="789" spans="1:9" x14ac:dyDescent="0.2">
      <c r="A789">
        <v>2017</v>
      </c>
      <c r="B789" t="s">
        <v>73</v>
      </c>
      <c r="C789" t="s">
        <v>74</v>
      </c>
      <c r="D789">
        <v>308.8</v>
      </c>
      <c r="E789">
        <v>2542</v>
      </c>
      <c r="F789">
        <v>2408.1999999999998</v>
      </c>
      <c r="G789">
        <v>2010</v>
      </c>
      <c r="H789" s="14">
        <f>365*DSO[[#This Row],[Receivables - Total]]/DSO[[#This Row],[Revenue - Total]]</f>
        <v>46.803421642720707</v>
      </c>
      <c r="I789" t="str">
        <f>_xlfn.XLOOKUP(DSO[[#This Row],[GIC Industry Groups]],'DSO_GIC GROUP'!$A$2:$A$25,'DSO_GIC GROUP'!$B$2:$B$25,0)</f>
        <v>Capital Goods</v>
      </c>
    </row>
    <row r="790" spans="1:9" x14ac:dyDescent="0.2">
      <c r="A790">
        <v>2018</v>
      </c>
      <c r="B790" t="s">
        <v>73</v>
      </c>
      <c r="C790" t="s">
        <v>74</v>
      </c>
      <c r="D790">
        <v>340.3</v>
      </c>
      <c r="E790">
        <v>2810.2</v>
      </c>
      <c r="F790">
        <v>2731.7</v>
      </c>
      <c r="G790">
        <v>2010</v>
      </c>
      <c r="H790" s="14">
        <f>365*DSO[[#This Row],[Receivables - Total]]/DSO[[#This Row],[Revenue - Total]]</f>
        <v>45.469670900904205</v>
      </c>
      <c r="I790" t="str">
        <f>_xlfn.XLOOKUP(DSO[[#This Row],[GIC Industry Groups]],'DSO_GIC GROUP'!$A$2:$A$25,'DSO_GIC GROUP'!$B$2:$B$25,0)</f>
        <v>Capital Goods</v>
      </c>
    </row>
    <row r="791" spans="1:9" x14ac:dyDescent="0.2">
      <c r="A791">
        <v>2019</v>
      </c>
      <c r="B791" t="s">
        <v>73</v>
      </c>
      <c r="C791" t="s">
        <v>74</v>
      </c>
      <c r="D791">
        <v>344</v>
      </c>
      <c r="E791">
        <v>2967.2</v>
      </c>
      <c r="F791">
        <v>2854</v>
      </c>
      <c r="G791">
        <v>2010</v>
      </c>
      <c r="H791" s="14">
        <f>365*DSO[[#This Row],[Receivables - Total]]/DSO[[#This Row],[Revenue - Total]]</f>
        <v>43.994393833216542</v>
      </c>
      <c r="I791" t="str">
        <f>_xlfn.XLOOKUP(DSO[[#This Row],[GIC Industry Groups]],'DSO_GIC GROUP'!$A$2:$A$25,'DSO_GIC GROUP'!$B$2:$B$25,0)</f>
        <v>Capital Goods</v>
      </c>
    </row>
    <row r="792" spans="1:9" x14ac:dyDescent="0.2">
      <c r="A792">
        <v>2004</v>
      </c>
      <c r="B792" t="s">
        <v>81</v>
      </c>
      <c r="C792" t="s">
        <v>82</v>
      </c>
      <c r="D792">
        <v>217.32900000000001</v>
      </c>
      <c r="E792">
        <v>1420.3520000000001</v>
      </c>
      <c r="F792">
        <v>1232.318</v>
      </c>
      <c r="G792">
        <v>2010</v>
      </c>
      <c r="H792" s="14">
        <f>365*DSO[[#This Row],[Receivables - Total]]/DSO[[#This Row],[Revenue - Total]]</f>
        <v>64.370629172015668</v>
      </c>
      <c r="I792" t="str">
        <f>_xlfn.XLOOKUP(DSO[[#This Row],[GIC Industry Groups]],'DSO_GIC GROUP'!$A$2:$A$25,'DSO_GIC GROUP'!$B$2:$B$25,0)</f>
        <v>Capital Goods</v>
      </c>
    </row>
    <row r="793" spans="1:9" x14ac:dyDescent="0.2">
      <c r="A793">
        <v>2005</v>
      </c>
      <c r="B793" t="s">
        <v>81</v>
      </c>
      <c r="C793" t="s">
        <v>82</v>
      </c>
      <c r="D793">
        <v>269.39499999999998</v>
      </c>
      <c r="E793">
        <v>1780.6</v>
      </c>
      <c r="F793">
        <v>1434.4570000000001</v>
      </c>
      <c r="G793">
        <v>2010</v>
      </c>
      <c r="H793" s="14">
        <f>365*DSO[[#This Row],[Receivables - Total]]/DSO[[#This Row],[Revenue - Total]]</f>
        <v>68.548011547226565</v>
      </c>
      <c r="I793" t="str">
        <f>_xlfn.XLOOKUP(DSO[[#This Row],[GIC Industry Groups]],'DSO_GIC GROUP'!$A$2:$A$25,'DSO_GIC GROUP'!$B$2:$B$25,0)</f>
        <v>Capital Goods</v>
      </c>
    </row>
    <row r="794" spans="1:9" x14ac:dyDescent="0.2">
      <c r="A794">
        <v>2006</v>
      </c>
      <c r="B794" t="s">
        <v>81</v>
      </c>
      <c r="C794" t="s">
        <v>82</v>
      </c>
      <c r="D794">
        <v>328.762</v>
      </c>
      <c r="E794">
        <v>2130.8760000000002</v>
      </c>
      <c r="F794">
        <v>1819.29</v>
      </c>
      <c r="G794">
        <v>2010</v>
      </c>
      <c r="H794" s="14">
        <f>365*DSO[[#This Row],[Receivables - Total]]/DSO[[#This Row],[Revenue - Total]]</f>
        <v>65.958769629910577</v>
      </c>
      <c r="I794" t="str">
        <f>_xlfn.XLOOKUP(DSO[[#This Row],[GIC Industry Groups]],'DSO_GIC GROUP'!$A$2:$A$25,'DSO_GIC GROUP'!$B$2:$B$25,0)</f>
        <v>Capital Goods</v>
      </c>
    </row>
    <row r="795" spans="1:9" x14ac:dyDescent="0.2">
      <c r="A795">
        <v>2007</v>
      </c>
      <c r="B795" t="s">
        <v>81</v>
      </c>
      <c r="C795" t="s">
        <v>82</v>
      </c>
      <c r="D795">
        <v>395.63099999999997</v>
      </c>
      <c r="E795">
        <v>2745.7</v>
      </c>
      <c r="F795">
        <v>2136.85</v>
      </c>
      <c r="G795">
        <v>2010</v>
      </c>
      <c r="H795" s="14">
        <f>365*DSO[[#This Row],[Receivables - Total]]/DSO[[#This Row],[Revenue - Total]]</f>
        <v>67.578592320471728</v>
      </c>
      <c r="I795" t="str">
        <f>_xlfn.XLOOKUP(DSO[[#This Row],[GIC Industry Groups]],'DSO_GIC GROUP'!$A$2:$A$25,'DSO_GIC GROUP'!$B$2:$B$25,0)</f>
        <v>Capital Goods</v>
      </c>
    </row>
    <row r="796" spans="1:9" x14ac:dyDescent="0.2">
      <c r="A796">
        <v>2008</v>
      </c>
      <c r="B796" t="s">
        <v>81</v>
      </c>
      <c r="C796" t="s">
        <v>82</v>
      </c>
      <c r="D796">
        <v>406.012</v>
      </c>
      <c r="E796">
        <v>3055.5419999999999</v>
      </c>
      <c r="F796">
        <v>2531.1350000000002</v>
      </c>
      <c r="G796">
        <v>2010</v>
      </c>
      <c r="H796" s="14">
        <f>365*DSO[[#This Row],[Receivables - Total]]/DSO[[#This Row],[Revenue - Total]]</f>
        <v>58.548587886462002</v>
      </c>
      <c r="I796" t="str">
        <f>_xlfn.XLOOKUP(DSO[[#This Row],[GIC Industry Groups]],'DSO_GIC GROUP'!$A$2:$A$25,'DSO_GIC GROUP'!$B$2:$B$25,0)</f>
        <v>Capital Goods</v>
      </c>
    </row>
    <row r="797" spans="1:9" x14ac:dyDescent="0.2">
      <c r="A797">
        <v>2009</v>
      </c>
      <c r="B797" t="s">
        <v>81</v>
      </c>
      <c r="C797" t="s">
        <v>82</v>
      </c>
      <c r="D797">
        <v>331.38299999999998</v>
      </c>
      <c r="E797">
        <v>3246.0320000000002</v>
      </c>
      <c r="F797">
        <v>2098.355</v>
      </c>
      <c r="G797">
        <v>2010</v>
      </c>
      <c r="H797" s="14">
        <f>365*DSO[[#This Row],[Receivables - Total]]/DSO[[#This Row],[Revenue - Total]]</f>
        <v>57.642674857209578</v>
      </c>
      <c r="I797" t="str">
        <f>_xlfn.XLOOKUP(DSO[[#This Row],[GIC Industry Groups]],'DSO_GIC GROUP'!$A$2:$A$25,'DSO_GIC GROUP'!$B$2:$B$25,0)</f>
        <v>Capital Goods</v>
      </c>
    </row>
    <row r="798" spans="1:9" x14ac:dyDescent="0.2">
      <c r="A798">
        <v>2010</v>
      </c>
      <c r="B798" t="s">
        <v>81</v>
      </c>
      <c r="C798" t="s">
        <v>82</v>
      </c>
      <c r="D798">
        <v>399.91300000000001</v>
      </c>
      <c r="E798">
        <v>3818.915</v>
      </c>
      <c r="F798">
        <v>2470.9520000000002</v>
      </c>
      <c r="G798">
        <v>2010</v>
      </c>
      <c r="H798" s="14">
        <f>365*DSO[[#This Row],[Receivables - Total]]/DSO[[#This Row],[Revenue - Total]]</f>
        <v>59.07368698380219</v>
      </c>
      <c r="I798" t="str">
        <f>_xlfn.XLOOKUP(DSO[[#This Row],[GIC Industry Groups]],'DSO_GIC GROUP'!$A$2:$A$25,'DSO_GIC GROUP'!$B$2:$B$25,0)</f>
        <v>Capital Goods</v>
      </c>
    </row>
    <row r="799" spans="1:9" x14ac:dyDescent="0.2">
      <c r="A799">
        <v>2011</v>
      </c>
      <c r="B799" t="s">
        <v>81</v>
      </c>
      <c r="C799" t="s">
        <v>82</v>
      </c>
      <c r="D799">
        <v>438.245</v>
      </c>
      <c r="E799">
        <v>4319.49</v>
      </c>
      <c r="F799">
        <v>2989.9140000000002</v>
      </c>
      <c r="G799">
        <v>2010</v>
      </c>
      <c r="H799" s="14">
        <f>365*DSO[[#This Row],[Receivables - Total]]/DSO[[#This Row],[Revenue - Total]]</f>
        <v>53.499674238121891</v>
      </c>
      <c r="I799" t="str">
        <f>_xlfn.XLOOKUP(DSO[[#This Row],[GIC Industry Groups]],'DSO_GIC GROUP'!$A$2:$A$25,'DSO_GIC GROUP'!$B$2:$B$25,0)</f>
        <v>Capital Goods</v>
      </c>
    </row>
    <row r="800" spans="1:9" x14ac:dyDescent="0.2">
      <c r="A800">
        <v>2012</v>
      </c>
      <c r="B800" t="s">
        <v>81</v>
      </c>
      <c r="C800" t="s">
        <v>82</v>
      </c>
      <c r="D800">
        <v>507.85</v>
      </c>
      <c r="E800">
        <v>5190.0559999999996</v>
      </c>
      <c r="F800">
        <v>3334.2130000000002</v>
      </c>
      <c r="G800">
        <v>2010</v>
      </c>
      <c r="H800" s="14">
        <f>365*DSO[[#This Row],[Receivables - Total]]/DSO[[#This Row],[Revenue - Total]]</f>
        <v>55.594903504965039</v>
      </c>
      <c r="I800" t="str">
        <f>_xlfn.XLOOKUP(DSO[[#This Row],[GIC Industry Groups]],'DSO_GIC GROUP'!$A$2:$A$25,'DSO_GIC GROUP'!$B$2:$B$25,0)</f>
        <v>Capital Goods</v>
      </c>
    </row>
    <row r="801" spans="1:9" x14ac:dyDescent="0.2">
      <c r="A801">
        <v>2013</v>
      </c>
      <c r="B801" t="s">
        <v>81</v>
      </c>
      <c r="C801" t="s">
        <v>82</v>
      </c>
      <c r="D801">
        <v>536.70100000000002</v>
      </c>
      <c r="E801">
        <v>5877.902</v>
      </c>
      <c r="F801">
        <v>3594.136</v>
      </c>
      <c r="G801">
        <v>2010</v>
      </c>
      <c r="H801" s="14">
        <f>365*DSO[[#This Row],[Receivables - Total]]/DSO[[#This Row],[Revenue - Total]]</f>
        <v>54.504299503413343</v>
      </c>
      <c r="I801" t="str">
        <f>_xlfn.XLOOKUP(DSO[[#This Row],[GIC Industry Groups]],'DSO_GIC GROUP'!$A$2:$A$25,'DSO_GIC GROUP'!$B$2:$B$25,0)</f>
        <v>Capital Goods</v>
      </c>
    </row>
    <row r="802" spans="1:9" x14ac:dyDescent="0.2">
      <c r="A802">
        <v>2014</v>
      </c>
      <c r="B802" t="s">
        <v>81</v>
      </c>
      <c r="C802" t="s">
        <v>82</v>
      </c>
      <c r="D802">
        <v>585.46199999999999</v>
      </c>
      <c r="E802">
        <v>6420.9629999999997</v>
      </c>
      <c r="F802">
        <v>4021.9639999999999</v>
      </c>
      <c r="G802">
        <v>2010</v>
      </c>
      <c r="H802" s="14">
        <f>365*DSO[[#This Row],[Receivables - Total]]/DSO[[#This Row],[Revenue - Total]]</f>
        <v>53.131661546448456</v>
      </c>
      <c r="I802" t="str">
        <f>_xlfn.XLOOKUP(DSO[[#This Row],[GIC Industry Groups]],'DSO_GIC GROUP'!$A$2:$A$25,'DSO_GIC GROUP'!$B$2:$B$25,0)</f>
        <v>Capital Goods</v>
      </c>
    </row>
    <row r="803" spans="1:9" x14ac:dyDescent="0.2">
      <c r="A803">
        <v>2015</v>
      </c>
      <c r="B803" t="s">
        <v>81</v>
      </c>
      <c r="C803" t="s">
        <v>82</v>
      </c>
      <c r="D803">
        <v>603.29499999999996</v>
      </c>
      <c r="E803">
        <v>6664.53</v>
      </c>
      <c r="F803">
        <v>3974.2950000000001</v>
      </c>
      <c r="G803">
        <v>2010</v>
      </c>
      <c r="H803" s="14">
        <f>365*DSO[[#This Row],[Receivables - Total]]/DSO[[#This Row],[Revenue - Total]]</f>
        <v>55.406726224399542</v>
      </c>
      <c r="I803" t="str">
        <f>_xlfn.XLOOKUP(DSO[[#This Row],[GIC Industry Groups]],'DSO_GIC GROUP'!$A$2:$A$25,'DSO_GIC GROUP'!$B$2:$B$25,0)</f>
        <v>Capital Goods</v>
      </c>
    </row>
    <row r="804" spans="1:9" x14ac:dyDescent="0.2">
      <c r="A804">
        <v>2016</v>
      </c>
      <c r="B804" t="s">
        <v>81</v>
      </c>
      <c r="C804" t="s">
        <v>82</v>
      </c>
      <c r="D804">
        <v>592.32600000000002</v>
      </c>
      <c r="E804">
        <v>7100.674</v>
      </c>
      <c r="F804">
        <v>3840.087</v>
      </c>
      <c r="G804">
        <v>2010</v>
      </c>
      <c r="H804" s="14">
        <f>365*DSO[[#This Row],[Receivables - Total]]/DSO[[#This Row],[Revenue - Total]]</f>
        <v>56.300544753282942</v>
      </c>
      <c r="I804" t="str">
        <f>_xlfn.XLOOKUP(DSO[[#This Row],[GIC Industry Groups]],'DSO_GIC GROUP'!$A$2:$A$25,'DSO_GIC GROUP'!$B$2:$B$25,0)</f>
        <v>Capital Goods</v>
      </c>
    </row>
    <row r="805" spans="1:9" x14ac:dyDescent="0.2">
      <c r="A805">
        <v>2017</v>
      </c>
      <c r="B805" t="s">
        <v>81</v>
      </c>
      <c r="C805" t="s">
        <v>82</v>
      </c>
      <c r="D805">
        <v>668.17600000000004</v>
      </c>
      <c r="E805">
        <v>7796.0640000000003</v>
      </c>
      <c r="F805">
        <v>4300.17</v>
      </c>
      <c r="G805">
        <v>2010</v>
      </c>
      <c r="H805" s="14">
        <f>365*DSO[[#This Row],[Receivables - Total]]/DSO[[#This Row],[Revenue - Total]]</f>
        <v>56.715022894443713</v>
      </c>
      <c r="I805" t="str">
        <f>_xlfn.XLOOKUP(DSO[[#This Row],[GIC Industry Groups]],'DSO_GIC GROUP'!$A$2:$A$25,'DSO_GIC GROUP'!$B$2:$B$25,0)</f>
        <v>Capital Goods</v>
      </c>
    </row>
    <row r="806" spans="1:9" x14ac:dyDescent="0.2">
      <c r="A806">
        <v>2018</v>
      </c>
      <c r="B806" t="s">
        <v>81</v>
      </c>
      <c r="C806" t="s">
        <v>82</v>
      </c>
      <c r="D806">
        <v>791.10500000000002</v>
      </c>
      <c r="E806">
        <v>8662.2880000000005</v>
      </c>
      <c r="F806">
        <v>4845.8720000000003</v>
      </c>
      <c r="G806">
        <v>2010</v>
      </c>
      <c r="H806" s="14">
        <f>365*DSO[[#This Row],[Receivables - Total]]/DSO[[#This Row],[Revenue - Total]]</f>
        <v>59.587484976904051</v>
      </c>
      <c r="I806" t="str">
        <f>_xlfn.XLOOKUP(DSO[[#This Row],[GIC Industry Groups]],'DSO_GIC GROUP'!$A$2:$A$25,'DSO_GIC GROUP'!$B$2:$B$25,0)</f>
        <v>Capital Goods</v>
      </c>
    </row>
    <row r="807" spans="1:9" x14ac:dyDescent="0.2">
      <c r="A807">
        <v>2019</v>
      </c>
      <c r="B807" t="s">
        <v>81</v>
      </c>
      <c r="C807" t="s">
        <v>82</v>
      </c>
      <c r="D807">
        <v>817.79899999999998</v>
      </c>
      <c r="E807">
        <v>9844.5589999999993</v>
      </c>
      <c r="F807">
        <v>5158.5569999999998</v>
      </c>
      <c r="G807">
        <v>2010</v>
      </c>
      <c r="H807" s="14">
        <f>365*DSO[[#This Row],[Receivables - Total]]/DSO[[#This Row],[Revenue - Total]]</f>
        <v>57.864366915011317</v>
      </c>
      <c r="I807" t="str">
        <f>_xlfn.XLOOKUP(DSO[[#This Row],[GIC Industry Groups]],'DSO_GIC GROUP'!$A$2:$A$25,'DSO_GIC GROUP'!$B$2:$B$25,0)</f>
        <v>Capital Goods</v>
      </c>
    </row>
    <row r="808" spans="1:9" x14ac:dyDescent="0.2">
      <c r="A808">
        <v>2004</v>
      </c>
      <c r="B808" t="s">
        <v>99</v>
      </c>
      <c r="C808" t="s">
        <v>100</v>
      </c>
      <c r="D808">
        <v>281.60000000000002</v>
      </c>
      <c r="E808">
        <v>1312.8</v>
      </c>
      <c r="F808">
        <v>1653.1</v>
      </c>
      <c r="G808">
        <v>2010</v>
      </c>
      <c r="H808" s="14">
        <f>365*DSO[[#This Row],[Receivables - Total]]/DSO[[#This Row],[Revenue - Total]]</f>
        <v>62.176516847135694</v>
      </c>
      <c r="I808" t="str">
        <f>_xlfn.XLOOKUP(DSO[[#This Row],[GIC Industry Groups]],'DSO_GIC GROUP'!$A$2:$A$25,'DSO_GIC GROUP'!$B$2:$B$25,0)</f>
        <v>Capital Goods</v>
      </c>
    </row>
    <row r="809" spans="1:9" x14ac:dyDescent="0.2">
      <c r="A809">
        <v>2005</v>
      </c>
      <c r="B809" t="s">
        <v>99</v>
      </c>
      <c r="C809" t="s">
        <v>100</v>
      </c>
      <c r="D809">
        <v>278.8</v>
      </c>
      <c r="E809">
        <v>1292.7</v>
      </c>
      <c r="F809">
        <v>1689.2</v>
      </c>
      <c r="G809">
        <v>2010</v>
      </c>
      <c r="H809" s="14">
        <f>365*DSO[[#This Row],[Receivables - Total]]/DSO[[#This Row],[Revenue - Total]]</f>
        <v>60.242718446601941</v>
      </c>
      <c r="I809" t="str">
        <f>_xlfn.XLOOKUP(DSO[[#This Row],[GIC Industry Groups]],'DSO_GIC GROUP'!$A$2:$A$25,'DSO_GIC GROUP'!$B$2:$B$25,0)</f>
        <v>Capital Goods</v>
      </c>
    </row>
    <row r="810" spans="1:9" x14ac:dyDescent="0.2">
      <c r="A810">
        <v>2006</v>
      </c>
      <c r="B810" t="s">
        <v>99</v>
      </c>
      <c r="C810" t="s">
        <v>100</v>
      </c>
      <c r="D810">
        <v>378.7</v>
      </c>
      <c r="E810">
        <v>1839.9</v>
      </c>
      <c r="F810">
        <v>2161.3000000000002</v>
      </c>
      <c r="G810">
        <v>2010</v>
      </c>
      <c r="H810" s="14">
        <f>365*DSO[[#This Row],[Receivables - Total]]/DSO[[#This Row],[Revenue - Total]]</f>
        <v>63.954795724795254</v>
      </c>
      <c r="I810" t="str">
        <f>_xlfn.XLOOKUP(DSO[[#This Row],[GIC Industry Groups]],'DSO_GIC GROUP'!$A$2:$A$25,'DSO_GIC GROUP'!$B$2:$B$25,0)</f>
        <v>Capital Goods</v>
      </c>
    </row>
    <row r="811" spans="1:9" x14ac:dyDescent="0.2">
      <c r="A811">
        <v>2007</v>
      </c>
      <c r="B811" t="s">
        <v>99</v>
      </c>
      <c r="C811" t="s">
        <v>100</v>
      </c>
      <c r="D811">
        <v>415.1</v>
      </c>
      <c r="E811">
        <v>1854.4</v>
      </c>
      <c r="F811">
        <v>2312.1</v>
      </c>
      <c r="G811">
        <v>2010</v>
      </c>
      <c r="H811" s="14">
        <f>365*DSO[[#This Row],[Receivables - Total]]/DSO[[#This Row],[Revenue - Total]]</f>
        <v>65.529821374508032</v>
      </c>
      <c r="I811" t="str">
        <f>_xlfn.XLOOKUP(DSO[[#This Row],[GIC Industry Groups]],'DSO_GIC GROUP'!$A$2:$A$25,'DSO_GIC GROUP'!$B$2:$B$25,0)</f>
        <v>Capital Goods</v>
      </c>
    </row>
    <row r="812" spans="1:9" x14ac:dyDescent="0.2">
      <c r="A812">
        <v>2008</v>
      </c>
      <c r="B812" t="s">
        <v>99</v>
      </c>
      <c r="C812" t="s">
        <v>100</v>
      </c>
      <c r="D812">
        <v>363.5</v>
      </c>
      <c r="E812">
        <v>1883.9</v>
      </c>
      <c r="F812">
        <v>2304.9</v>
      </c>
      <c r="G812">
        <v>2010</v>
      </c>
      <c r="H812" s="14">
        <f>365*DSO[[#This Row],[Receivables - Total]]/DSO[[#This Row],[Revenue - Total]]</f>
        <v>57.563234847498805</v>
      </c>
      <c r="I812" t="str">
        <f>_xlfn.XLOOKUP(DSO[[#This Row],[GIC Industry Groups]],'DSO_GIC GROUP'!$A$2:$A$25,'DSO_GIC GROUP'!$B$2:$B$25,0)</f>
        <v>Capital Goods</v>
      </c>
    </row>
    <row r="813" spans="1:9" x14ac:dyDescent="0.2">
      <c r="A813">
        <v>2009</v>
      </c>
      <c r="B813" t="s">
        <v>99</v>
      </c>
      <c r="C813" t="s">
        <v>100</v>
      </c>
      <c r="D813">
        <v>373.6</v>
      </c>
      <c r="E813">
        <v>1901.3</v>
      </c>
      <c r="F813">
        <v>1991.5</v>
      </c>
      <c r="G813">
        <v>2010</v>
      </c>
      <c r="H813" s="14">
        <f>365*DSO[[#This Row],[Receivables - Total]]/DSO[[#This Row],[Revenue - Total]]</f>
        <v>68.47301029374843</v>
      </c>
      <c r="I813" t="str">
        <f>_xlfn.XLOOKUP(DSO[[#This Row],[GIC Industry Groups]],'DSO_GIC GROUP'!$A$2:$A$25,'DSO_GIC GROUP'!$B$2:$B$25,0)</f>
        <v>Capital Goods</v>
      </c>
    </row>
    <row r="814" spans="1:9" x14ac:dyDescent="0.2">
      <c r="A814">
        <v>2010</v>
      </c>
      <c r="B814" t="s">
        <v>99</v>
      </c>
      <c r="C814" t="s">
        <v>100</v>
      </c>
      <c r="D814">
        <v>313.3</v>
      </c>
      <c r="E814">
        <v>2112</v>
      </c>
      <c r="F814">
        <v>1489.3</v>
      </c>
      <c r="G814">
        <v>2010</v>
      </c>
      <c r="H814" s="14">
        <f>365*DSO[[#This Row],[Receivables - Total]]/DSO[[#This Row],[Revenue - Total]]</f>
        <v>76.78405962532733</v>
      </c>
      <c r="I814" t="str">
        <f>_xlfn.XLOOKUP(DSO[[#This Row],[GIC Industry Groups]],'DSO_GIC GROUP'!$A$2:$A$25,'DSO_GIC GROUP'!$B$2:$B$25,0)</f>
        <v>Capital Goods</v>
      </c>
    </row>
    <row r="815" spans="1:9" x14ac:dyDescent="0.2">
      <c r="A815">
        <v>2011</v>
      </c>
      <c r="B815" t="s">
        <v>99</v>
      </c>
      <c r="C815" t="s">
        <v>100</v>
      </c>
      <c r="D815">
        <v>368.4</v>
      </c>
      <c r="E815">
        <v>2349</v>
      </c>
      <c r="F815">
        <v>1710.5</v>
      </c>
      <c r="G815">
        <v>2010</v>
      </c>
      <c r="H815" s="14">
        <f>365*DSO[[#This Row],[Receivables - Total]]/DSO[[#This Row],[Revenue - Total]]</f>
        <v>78.612101724641917</v>
      </c>
      <c r="I815" t="str">
        <f>_xlfn.XLOOKUP(DSO[[#This Row],[GIC Industry Groups]],'DSO_GIC GROUP'!$A$2:$A$25,'DSO_GIC GROUP'!$B$2:$B$25,0)</f>
        <v>Capital Goods</v>
      </c>
    </row>
    <row r="816" spans="1:9" x14ac:dyDescent="0.2">
      <c r="A816">
        <v>2012</v>
      </c>
      <c r="B816" t="s">
        <v>99</v>
      </c>
      <c r="C816" t="s">
        <v>100</v>
      </c>
      <c r="D816">
        <v>425.4</v>
      </c>
      <c r="E816">
        <v>2265.1999999999998</v>
      </c>
      <c r="F816">
        <v>1939.3</v>
      </c>
      <c r="G816">
        <v>2010</v>
      </c>
      <c r="H816" s="14">
        <f>365*DSO[[#This Row],[Receivables - Total]]/DSO[[#This Row],[Revenue - Total]]</f>
        <v>80.065487547053067</v>
      </c>
      <c r="I816" t="str">
        <f>_xlfn.XLOOKUP(DSO[[#This Row],[GIC Industry Groups]],'DSO_GIC GROUP'!$A$2:$A$25,'DSO_GIC GROUP'!$B$2:$B$25,0)</f>
        <v>Capital Goods</v>
      </c>
    </row>
    <row r="817" spans="1:9" x14ac:dyDescent="0.2">
      <c r="A817">
        <v>2013</v>
      </c>
      <c r="B817" t="s">
        <v>99</v>
      </c>
      <c r="C817" t="s">
        <v>100</v>
      </c>
      <c r="D817">
        <v>458.7</v>
      </c>
      <c r="E817">
        <v>2391.5</v>
      </c>
      <c r="F817">
        <v>2153.8000000000002</v>
      </c>
      <c r="G817">
        <v>2010</v>
      </c>
      <c r="H817" s="14">
        <f>365*DSO[[#This Row],[Receivables - Total]]/DSO[[#This Row],[Revenue - Total]]</f>
        <v>77.734933605720116</v>
      </c>
      <c r="I817" t="str">
        <f>_xlfn.XLOOKUP(DSO[[#This Row],[GIC Industry Groups]],'DSO_GIC GROUP'!$A$2:$A$25,'DSO_GIC GROUP'!$B$2:$B$25,0)</f>
        <v>Capital Goods</v>
      </c>
    </row>
    <row r="818" spans="1:9" x14ac:dyDescent="0.2">
      <c r="A818">
        <v>2014</v>
      </c>
      <c r="B818" t="s">
        <v>99</v>
      </c>
      <c r="C818" t="s">
        <v>100</v>
      </c>
      <c r="D818">
        <v>475.4</v>
      </c>
      <c r="E818">
        <v>2515.3000000000002</v>
      </c>
      <c r="F818">
        <v>2356</v>
      </c>
      <c r="G818">
        <v>2010</v>
      </c>
      <c r="H818" s="14">
        <f>365*DSO[[#This Row],[Receivables - Total]]/DSO[[#This Row],[Revenue - Total]]</f>
        <v>73.650679117147703</v>
      </c>
      <c r="I818" t="str">
        <f>_xlfn.XLOOKUP(DSO[[#This Row],[GIC Industry Groups]],'DSO_GIC GROUP'!$A$2:$A$25,'DSO_GIC GROUP'!$B$2:$B$25,0)</f>
        <v>Capital Goods</v>
      </c>
    </row>
    <row r="819" spans="1:9" x14ac:dyDescent="0.2">
      <c r="A819">
        <v>2015</v>
      </c>
      <c r="B819" t="s">
        <v>99</v>
      </c>
      <c r="C819" t="s">
        <v>100</v>
      </c>
      <c r="D819">
        <v>501.4</v>
      </c>
      <c r="E819">
        <v>2646.5</v>
      </c>
      <c r="F819">
        <v>2536.5</v>
      </c>
      <c r="G819">
        <v>2010</v>
      </c>
      <c r="H819" s="14">
        <f>365*DSO[[#This Row],[Receivables - Total]]/DSO[[#This Row],[Revenue - Total]]</f>
        <v>72.150995466193578</v>
      </c>
      <c r="I819" t="str">
        <f>_xlfn.XLOOKUP(DSO[[#This Row],[GIC Industry Groups]],'DSO_GIC GROUP'!$A$2:$A$25,'DSO_GIC GROUP'!$B$2:$B$25,0)</f>
        <v>Capital Goods</v>
      </c>
    </row>
    <row r="820" spans="1:9" x14ac:dyDescent="0.2">
      <c r="A820">
        <v>2016</v>
      </c>
      <c r="B820" t="s">
        <v>99</v>
      </c>
      <c r="C820" t="s">
        <v>100</v>
      </c>
      <c r="D820">
        <v>518.70000000000005</v>
      </c>
      <c r="E820">
        <v>2891</v>
      </c>
      <c r="F820">
        <v>2685.9</v>
      </c>
      <c r="G820">
        <v>2010</v>
      </c>
      <c r="H820" s="14">
        <f>365*DSO[[#This Row],[Receivables - Total]]/DSO[[#This Row],[Revenue - Total]]</f>
        <v>70.488663017982802</v>
      </c>
      <c r="I820" t="str">
        <f>_xlfn.XLOOKUP(DSO[[#This Row],[GIC Industry Groups]],'DSO_GIC GROUP'!$A$2:$A$25,'DSO_GIC GROUP'!$B$2:$B$25,0)</f>
        <v>Capital Goods</v>
      </c>
    </row>
    <row r="821" spans="1:9" x14ac:dyDescent="0.2">
      <c r="A821">
        <v>2017</v>
      </c>
      <c r="B821" t="s">
        <v>99</v>
      </c>
      <c r="C821" t="s">
        <v>100</v>
      </c>
      <c r="D821">
        <v>598.4</v>
      </c>
      <c r="E821">
        <v>3197.3</v>
      </c>
      <c r="F821">
        <v>2996.7</v>
      </c>
      <c r="G821">
        <v>2010</v>
      </c>
      <c r="H821" s="14">
        <f>365*DSO[[#This Row],[Receivables - Total]]/DSO[[#This Row],[Revenue - Total]]</f>
        <v>72.885507391463946</v>
      </c>
      <c r="I821" t="str">
        <f>_xlfn.XLOOKUP(DSO[[#This Row],[GIC Industry Groups]],'DSO_GIC GROUP'!$A$2:$A$25,'DSO_GIC GROUP'!$B$2:$B$25,0)</f>
        <v>Capital Goods</v>
      </c>
    </row>
    <row r="822" spans="1:9" x14ac:dyDescent="0.2">
      <c r="A822">
        <v>2018</v>
      </c>
      <c r="B822" t="s">
        <v>99</v>
      </c>
      <c r="C822" t="s">
        <v>100</v>
      </c>
      <c r="D822">
        <v>647.29999999999995</v>
      </c>
      <c r="E822">
        <v>3071.5</v>
      </c>
      <c r="F822">
        <v>3187.9</v>
      </c>
      <c r="G822">
        <v>2010</v>
      </c>
      <c r="H822" s="14">
        <f>365*DSO[[#This Row],[Receivables - Total]]/DSO[[#This Row],[Revenue - Total]]</f>
        <v>74.112895636625979</v>
      </c>
      <c r="I822" t="str">
        <f>_xlfn.XLOOKUP(DSO[[#This Row],[GIC Industry Groups]],'DSO_GIC GROUP'!$A$2:$A$25,'DSO_GIC GROUP'!$B$2:$B$25,0)</f>
        <v>Capital Goods</v>
      </c>
    </row>
    <row r="823" spans="1:9" x14ac:dyDescent="0.2">
      <c r="A823">
        <v>2019</v>
      </c>
      <c r="B823" t="s">
        <v>99</v>
      </c>
      <c r="C823" t="s">
        <v>100</v>
      </c>
      <c r="D823">
        <v>589.5</v>
      </c>
      <c r="E823">
        <v>3058</v>
      </c>
      <c r="F823">
        <v>2992.7</v>
      </c>
      <c r="G823">
        <v>2010</v>
      </c>
      <c r="H823" s="14">
        <f>365*DSO[[#This Row],[Receivables - Total]]/DSO[[#This Row],[Revenue - Total]]</f>
        <v>71.897450462792804</v>
      </c>
      <c r="I823" t="str">
        <f>_xlfn.XLOOKUP(DSO[[#This Row],[GIC Industry Groups]],'DSO_GIC GROUP'!$A$2:$A$25,'DSO_GIC GROUP'!$B$2:$B$25,0)</f>
        <v>Capital Goods</v>
      </c>
    </row>
    <row r="824" spans="1:9" x14ac:dyDescent="0.2">
      <c r="A824">
        <v>2015</v>
      </c>
      <c r="B824" t="s">
        <v>111</v>
      </c>
      <c r="C824" t="s">
        <v>112</v>
      </c>
      <c r="D824">
        <v>1354</v>
      </c>
      <c r="E824">
        <v>36477</v>
      </c>
      <c r="F824">
        <v>12413</v>
      </c>
      <c r="G824">
        <v>2010</v>
      </c>
      <c r="H824" s="14">
        <f>365*DSO[[#This Row],[Receivables - Total]]/DSO[[#This Row],[Revenue - Total]]</f>
        <v>39.813904777249661</v>
      </c>
      <c r="I824" t="str">
        <f>_xlfn.XLOOKUP(DSO[[#This Row],[GIC Industry Groups]],'DSO_GIC GROUP'!$A$2:$A$25,'DSO_GIC GROUP'!$B$2:$B$25,0)</f>
        <v>Capital Goods</v>
      </c>
    </row>
    <row r="825" spans="1:9" x14ac:dyDescent="0.2">
      <c r="A825">
        <v>2016</v>
      </c>
      <c r="B825" t="s">
        <v>111</v>
      </c>
      <c r="C825" t="s">
        <v>112</v>
      </c>
      <c r="D825">
        <v>1451</v>
      </c>
      <c r="E825">
        <v>20038</v>
      </c>
      <c r="F825">
        <v>12394</v>
      </c>
      <c r="G825">
        <v>2010</v>
      </c>
      <c r="H825" s="14">
        <f>365*DSO[[#This Row],[Receivables - Total]]/DSO[[#This Row],[Revenue - Total]]</f>
        <v>42.731563659835402</v>
      </c>
      <c r="I825" t="str">
        <f>_xlfn.XLOOKUP(DSO[[#This Row],[GIC Industry Groups]],'DSO_GIC GROUP'!$A$2:$A$25,'DSO_GIC GROUP'!$B$2:$B$25,0)</f>
        <v>Capital Goods</v>
      </c>
    </row>
    <row r="826" spans="1:9" x14ac:dyDescent="0.2">
      <c r="A826">
        <v>2017</v>
      </c>
      <c r="B826" t="s">
        <v>111</v>
      </c>
      <c r="C826" t="s">
        <v>112</v>
      </c>
      <c r="D826">
        <v>1374</v>
      </c>
      <c r="E826">
        <v>18718</v>
      </c>
      <c r="F826">
        <v>12960</v>
      </c>
      <c r="G826">
        <v>2010</v>
      </c>
      <c r="H826" s="14">
        <f>365*DSO[[#This Row],[Receivables - Total]]/DSO[[#This Row],[Revenue - Total]]</f>
        <v>38.69675925925926</v>
      </c>
      <c r="I826" t="str">
        <f>_xlfn.XLOOKUP(DSO[[#This Row],[GIC Industry Groups]],'DSO_GIC GROUP'!$A$2:$A$25,'DSO_GIC GROUP'!$B$2:$B$25,0)</f>
        <v>Capital Goods</v>
      </c>
    </row>
    <row r="827" spans="1:9" x14ac:dyDescent="0.2">
      <c r="A827">
        <v>2018</v>
      </c>
      <c r="B827" t="s">
        <v>111</v>
      </c>
      <c r="C827" t="s">
        <v>112</v>
      </c>
      <c r="D827">
        <v>1498</v>
      </c>
      <c r="E827">
        <v>18693</v>
      </c>
      <c r="F827">
        <v>14052</v>
      </c>
      <c r="G827">
        <v>2010</v>
      </c>
      <c r="H827" s="14">
        <f>365*DSO[[#This Row],[Receivables - Total]]/DSO[[#This Row],[Revenue - Total]]</f>
        <v>38.910475377170506</v>
      </c>
      <c r="I827" t="str">
        <f>_xlfn.XLOOKUP(DSO[[#This Row],[GIC Industry Groups]],'DSO_GIC GROUP'!$A$2:$A$25,'DSO_GIC GROUP'!$B$2:$B$25,0)</f>
        <v>Capital Goods</v>
      </c>
    </row>
    <row r="828" spans="1:9" x14ac:dyDescent="0.2">
      <c r="A828">
        <v>2019</v>
      </c>
      <c r="B828" t="s">
        <v>111</v>
      </c>
      <c r="C828" t="s">
        <v>112</v>
      </c>
      <c r="D828">
        <v>1451</v>
      </c>
      <c r="E828">
        <v>17578</v>
      </c>
      <c r="F828">
        <v>14192</v>
      </c>
      <c r="G828">
        <v>2010</v>
      </c>
      <c r="H828" s="14">
        <f>365*DSO[[#This Row],[Receivables - Total]]/DSO[[#This Row],[Revenue - Total]]</f>
        <v>37.317855129650511</v>
      </c>
      <c r="I828" t="str">
        <f>_xlfn.XLOOKUP(DSO[[#This Row],[GIC Industry Groups]],'DSO_GIC GROUP'!$A$2:$A$25,'DSO_GIC GROUP'!$B$2:$B$25,0)</f>
        <v>Capital Goods</v>
      </c>
    </row>
    <row r="829" spans="1:9" x14ac:dyDescent="0.2">
      <c r="A829">
        <v>2004</v>
      </c>
      <c r="B829" t="s">
        <v>125</v>
      </c>
      <c r="C829" t="s">
        <v>126</v>
      </c>
      <c r="D829">
        <v>331.15699999999998</v>
      </c>
      <c r="E829">
        <v>1364.529</v>
      </c>
      <c r="F829">
        <v>2104.1669999999999</v>
      </c>
      <c r="G829">
        <v>2010</v>
      </c>
      <c r="H829" s="14">
        <f>365*DSO[[#This Row],[Receivables - Total]]/DSO[[#This Row],[Revenue - Total]]</f>
        <v>57.444254662296288</v>
      </c>
      <c r="I829" t="str">
        <f>_xlfn.XLOOKUP(DSO[[#This Row],[GIC Industry Groups]],'DSO_GIC GROUP'!$A$2:$A$25,'DSO_GIC GROUP'!$B$2:$B$25,0)</f>
        <v>Capital Goods</v>
      </c>
    </row>
    <row r="830" spans="1:9" x14ac:dyDescent="0.2">
      <c r="A830">
        <v>2005</v>
      </c>
      <c r="B830" t="s">
        <v>125</v>
      </c>
      <c r="C830" t="s">
        <v>126</v>
      </c>
      <c r="D830">
        <v>345.77</v>
      </c>
      <c r="E830">
        <v>1442.2149999999999</v>
      </c>
      <c r="F830">
        <v>2172.8539999999998</v>
      </c>
      <c r="G830">
        <v>2010</v>
      </c>
      <c r="H830" s="14">
        <f>365*DSO[[#This Row],[Receivables - Total]]/DSO[[#This Row],[Revenue - Total]]</f>
        <v>58.083078752645136</v>
      </c>
      <c r="I830" t="str">
        <f>_xlfn.XLOOKUP(DSO[[#This Row],[GIC Industry Groups]],'DSO_GIC GROUP'!$A$2:$A$25,'DSO_GIC GROUP'!$B$2:$B$25,0)</f>
        <v>Capital Goods</v>
      </c>
    </row>
    <row r="831" spans="1:9" x14ac:dyDescent="0.2">
      <c r="A831">
        <v>2006</v>
      </c>
      <c r="B831" t="s">
        <v>125</v>
      </c>
      <c r="C831" t="s">
        <v>126</v>
      </c>
      <c r="D831">
        <v>379.62200000000001</v>
      </c>
      <c r="E831">
        <v>1444.116</v>
      </c>
      <c r="F831">
        <v>2393.123</v>
      </c>
      <c r="G831">
        <v>2010</v>
      </c>
      <c r="H831" s="14">
        <f>365*DSO[[#This Row],[Receivables - Total]]/DSO[[#This Row],[Revenue - Total]]</f>
        <v>57.900087041075615</v>
      </c>
      <c r="I831" t="str">
        <f>_xlfn.XLOOKUP(DSO[[#This Row],[GIC Industry Groups]],'DSO_GIC GROUP'!$A$2:$A$25,'DSO_GIC GROUP'!$B$2:$B$25,0)</f>
        <v>Capital Goods</v>
      </c>
    </row>
    <row r="832" spans="1:9" x14ac:dyDescent="0.2">
      <c r="A832">
        <v>2007</v>
      </c>
      <c r="B832" t="s">
        <v>125</v>
      </c>
      <c r="C832" t="s">
        <v>126</v>
      </c>
      <c r="D832">
        <v>388.64600000000002</v>
      </c>
      <c r="E832">
        <v>1612.508</v>
      </c>
      <c r="F832">
        <v>2530.6680000000001</v>
      </c>
      <c r="G832">
        <v>2010</v>
      </c>
      <c r="H832" s="14">
        <f>365*DSO[[#This Row],[Receivables - Total]]/DSO[[#This Row],[Revenue - Total]]</f>
        <v>56.054682004909374</v>
      </c>
      <c r="I832" t="str">
        <f>_xlfn.XLOOKUP(DSO[[#This Row],[GIC Industry Groups]],'DSO_GIC GROUP'!$A$2:$A$25,'DSO_GIC GROUP'!$B$2:$B$25,0)</f>
        <v>Capital Goods</v>
      </c>
    </row>
    <row r="833" spans="1:9" x14ac:dyDescent="0.2">
      <c r="A833">
        <v>2008</v>
      </c>
      <c r="B833" t="s">
        <v>125</v>
      </c>
      <c r="C833" t="s">
        <v>126</v>
      </c>
      <c r="D833">
        <v>268.971</v>
      </c>
      <c r="E833">
        <v>1408.691</v>
      </c>
      <c r="F833">
        <v>2026.644</v>
      </c>
      <c r="G833">
        <v>2010</v>
      </c>
      <c r="H833" s="14">
        <f>365*DSO[[#This Row],[Receivables - Total]]/DSO[[#This Row],[Revenue - Total]]</f>
        <v>48.441864974805647</v>
      </c>
      <c r="I833" t="str">
        <f>_xlfn.XLOOKUP(DSO[[#This Row],[GIC Industry Groups]],'DSO_GIC GROUP'!$A$2:$A$25,'DSO_GIC GROUP'!$B$2:$B$25,0)</f>
        <v>Capital Goods</v>
      </c>
    </row>
    <row r="834" spans="1:9" x14ac:dyDescent="0.2">
      <c r="A834">
        <v>2009</v>
      </c>
      <c r="B834" t="s">
        <v>125</v>
      </c>
      <c r="C834" t="s">
        <v>126</v>
      </c>
      <c r="D834">
        <v>227.37100000000001</v>
      </c>
      <c r="E834">
        <v>1290.6030000000001</v>
      </c>
      <c r="F834">
        <v>1657.404</v>
      </c>
      <c r="G834">
        <v>2010</v>
      </c>
      <c r="H834" s="14">
        <f>365*DSO[[#This Row],[Receivables - Total]]/DSO[[#This Row],[Revenue - Total]]</f>
        <v>50.072532104423551</v>
      </c>
      <c r="I834" t="str">
        <f>_xlfn.XLOOKUP(DSO[[#This Row],[GIC Industry Groups]],'DSO_GIC GROUP'!$A$2:$A$25,'DSO_GIC GROUP'!$B$2:$B$25,0)</f>
        <v>Capital Goods</v>
      </c>
    </row>
    <row r="835" spans="1:9" x14ac:dyDescent="0.2">
      <c r="A835">
        <v>2010</v>
      </c>
      <c r="B835" t="s">
        <v>125</v>
      </c>
      <c r="C835" t="s">
        <v>126</v>
      </c>
      <c r="D835">
        <v>255.1</v>
      </c>
      <c r="E835">
        <v>1503.6</v>
      </c>
      <c r="F835">
        <v>1626.9</v>
      </c>
      <c r="G835">
        <v>2010</v>
      </c>
      <c r="H835" s="14">
        <f>365*DSO[[#This Row],[Receivables - Total]]/DSO[[#This Row],[Revenue - Total]]</f>
        <v>57.232466654373347</v>
      </c>
      <c r="I835" t="str">
        <f>_xlfn.XLOOKUP(DSO[[#This Row],[GIC Industry Groups]],'DSO_GIC GROUP'!$A$2:$A$25,'DSO_GIC GROUP'!$B$2:$B$25,0)</f>
        <v>Capital Goods</v>
      </c>
    </row>
    <row r="836" spans="1:9" x14ac:dyDescent="0.2">
      <c r="A836">
        <v>2011</v>
      </c>
      <c r="B836" t="s">
        <v>125</v>
      </c>
      <c r="C836" t="s">
        <v>126</v>
      </c>
      <c r="D836">
        <v>262.60000000000002</v>
      </c>
      <c r="E836">
        <v>1597.4</v>
      </c>
      <c r="F836">
        <v>1795.7</v>
      </c>
      <c r="G836">
        <v>2010</v>
      </c>
      <c r="H836" s="14">
        <f>365*DSO[[#This Row],[Receivables - Total]]/DSO[[#This Row],[Revenue - Total]]</f>
        <v>53.376956061702963</v>
      </c>
      <c r="I836" t="str">
        <f>_xlfn.XLOOKUP(DSO[[#This Row],[GIC Industry Groups]],'DSO_GIC GROUP'!$A$2:$A$25,'DSO_GIC GROUP'!$B$2:$B$25,0)</f>
        <v>Capital Goods</v>
      </c>
    </row>
    <row r="837" spans="1:9" x14ac:dyDescent="0.2">
      <c r="A837">
        <v>2012</v>
      </c>
      <c r="B837" t="s">
        <v>125</v>
      </c>
      <c r="C837" t="s">
        <v>126</v>
      </c>
      <c r="D837">
        <v>263.8</v>
      </c>
      <c r="E837">
        <v>1736.9</v>
      </c>
      <c r="F837">
        <v>1933.7</v>
      </c>
      <c r="G837">
        <v>2010</v>
      </c>
      <c r="H837" s="14">
        <f>365*DSO[[#This Row],[Receivables - Total]]/DSO[[#This Row],[Revenue - Total]]</f>
        <v>49.794176966437398</v>
      </c>
      <c r="I837" t="str">
        <f>_xlfn.XLOOKUP(DSO[[#This Row],[GIC Industry Groups]],'DSO_GIC GROUP'!$A$2:$A$25,'DSO_GIC GROUP'!$B$2:$B$25,0)</f>
        <v>Capital Goods</v>
      </c>
    </row>
    <row r="838" spans="1:9" x14ac:dyDescent="0.2">
      <c r="A838">
        <v>2013</v>
      </c>
      <c r="B838" t="s">
        <v>125</v>
      </c>
      <c r="C838" t="s">
        <v>126</v>
      </c>
      <c r="D838">
        <v>318.3</v>
      </c>
      <c r="E838">
        <v>1903.8</v>
      </c>
      <c r="F838">
        <v>2089.1</v>
      </c>
      <c r="G838">
        <v>2010</v>
      </c>
      <c r="H838" s="14">
        <f>365*DSO[[#This Row],[Receivables - Total]]/DSO[[#This Row],[Revenue - Total]]</f>
        <v>55.612225360202963</v>
      </c>
      <c r="I838" t="str">
        <f>_xlfn.XLOOKUP(DSO[[#This Row],[GIC Industry Groups]],'DSO_GIC GROUP'!$A$2:$A$25,'DSO_GIC GROUP'!$B$2:$B$25,0)</f>
        <v>Capital Goods</v>
      </c>
    </row>
    <row r="839" spans="1:9" x14ac:dyDescent="0.2">
      <c r="A839">
        <v>2014</v>
      </c>
      <c r="B839" t="s">
        <v>125</v>
      </c>
      <c r="C839" t="s">
        <v>126</v>
      </c>
      <c r="D839">
        <v>373.4</v>
      </c>
      <c r="E839">
        <v>2168.1</v>
      </c>
      <c r="F839">
        <v>2393.5</v>
      </c>
      <c r="G839">
        <v>2010</v>
      </c>
      <c r="H839" s="14">
        <f>365*DSO[[#This Row],[Receivables - Total]]/DSO[[#This Row],[Revenue - Total]]</f>
        <v>56.942134948819721</v>
      </c>
      <c r="I839" t="str">
        <f>_xlfn.XLOOKUP(DSO[[#This Row],[GIC Industry Groups]],'DSO_GIC GROUP'!$A$2:$A$25,'DSO_GIC GROUP'!$B$2:$B$25,0)</f>
        <v>Capital Goods</v>
      </c>
    </row>
    <row r="840" spans="1:9" x14ac:dyDescent="0.2">
      <c r="A840">
        <v>2015</v>
      </c>
      <c r="B840" t="s">
        <v>125</v>
      </c>
      <c r="C840" t="s">
        <v>126</v>
      </c>
      <c r="D840">
        <v>411.7</v>
      </c>
      <c r="E840">
        <v>2429.6</v>
      </c>
      <c r="F840">
        <v>2706.7</v>
      </c>
      <c r="G840">
        <v>2010</v>
      </c>
      <c r="H840" s="14">
        <f>365*DSO[[#This Row],[Receivables - Total]]/DSO[[#This Row],[Revenue - Total]]</f>
        <v>55.517973916577382</v>
      </c>
      <c r="I840" t="str">
        <f>_xlfn.XLOOKUP(DSO[[#This Row],[GIC Industry Groups]],'DSO_GIC GROUP'!$A$2:$A$25,'DSO_GIC GROUP'!$B$2:$B$25,0)</f>
        <v>Capital Goods</v>
      </c>
    </row>
    <row r="841" spans="1:9" x14ac:dyDescent="0.2">
      <c r="A841">
        <v>2016</v>
      </c>
      <c r="B841" t="s">
        <v>125</v>
      </c>
      <c r="C841" t="s">
        <v>126</v>
      </c>
      <c r="D841">
        <v>572.79999999999995</v>
      </c>
      <c r="E841">
        <v>2948</v>
      </c>
      <c r="F841">
        <v>3291.3</v>
      </c>
      <c r="G841">
        <v>2010</v>
      </c>
      <c r="H841" s="14">
        <f>365*DSO[[#This Row],[Receivables - Total]]/DSO[[#This Row],[Revenue - Total]]</f>
        <v>63.522620241242052</v>
      </c>
      <c r="I841" t="str">
        <f>_xlfn.XLOOKUP(DSO[[#This Row],[GIC Industry Groups]],'DSO_GIC GROUP'!$A$2:$A$25,'DSO_GIC GROUP'!$B$2:$B$25,0)</f>
        <v>Capital Goods</v>
      </c>
    </row>
    <row r="842" spans="1:9" x14ac:dyDescent="0.2">
      <c r="A842">
        <v>2017</v>
      </c>
      <c r="B842" t="s">
        <v>125</v>
      </c>
      <c r="C842" t="s">
        <v>126</v>
      </c>
      <c r="D842">
        <v>573.29999999999995</v>
      </c>
      <c r="E842">
        <v>2899.6</v>
      </c>
      <c r="F842">
        <v>3505.1</v>
      </c>
      <c r="G842">
        <v>2010</v>
      </c>
      <c r="H842" s="14">
        <f>365*DSO[[#This Row],[Receivables - Total]]/DSO[[#This Row],[Revenue - Total]]</f>
        <v>59.700008558956945</v>
      </c>
      <c r="I842" t="str">
        <f>_xlfn.XLOOKUP(DSO[[#This Row],[GIC Industry Groups]],'DSO_GIC GROUP'!$A$2:$A$25,'DSO_GIC GROUP'!$B$2:$B$25,0)</f>
        <v>Capital Goods</v>
      </c>
    </row>
    <row r="843" spans="1:9" x14ac:dyDescent="0.2">
      <c r="A843">
        <v>2018</v>
      </c>
      <c r="B843" t="s">
        <v>125</v>
      </c>
      <c r="C843" t="s">
        <v>126</v>
      </c>
      <c r="D843">
        <v>637.9</v>
      </c>
      <c r="E843">
        <v>2988.8</v>
      </c>
      <c r="F843">
        <v>3680.1</v>
      </c>
      <c r="G843">
        <v>2010</v>
      </c>
      <c r="H843" s="14">
        <f>365*DSO[[#This Row],[Receivables - Total]]/DSO[[#This Row],[Revenue - Total]]</f>
        <v>63.26825358006576</v>
      </c>
      <c r="I843" t="str">
        <f>_xlfn.XLOOKUP(DSO[[#This Row],[GIC Industry Groups]],'DSO_GIC GROUP'!$A$2:$A$25,'DSO_GIC GROUP'!$B$2:$B$25,0)</f>
        <v>Capital Goods</v>
      </c>
    </row>
    <row r="844" spans="1:9" x14ac:dyDescent="0.2">
      <c r="A844">
        <v>2019</v>
      </c>
      <c r="B844" t="s">
        <v>125</v>
      </c>
      <c r="C844" t="s">
        <v>126</v>
      </c>
      <c r="D844">
        <v>561</v>
      </c>
      <c r="E844">
        <v>3172.4</v>
      </c>
      <c r="F844">
        <v>3672.7</v>
      </c>
      <c r="G844">
        <v>2010</v>
      </c>
      <c r="H844" s="14">
        <f>365*DSO[[#This Row],[Receivables - Total]]/DSO[[#This Row],[Revenue - Total]]</f>
        <v>55.753260544013941</v>
      </c>
      <c r="I844" t="str">
        <f>_xlfn.XLOOKUP(DSO[[#This Row],[GIC Industry Groups]],'DSO_GIC GROUP'!$A$2:$A$25,'DSO_GIC GROUP'!$B$2:$B$25,0)</f>
        <v>Capital Goods</v>
      </c>
    </row>
    <row r="845" spans="1:9" x14ac:dyDescent="0.2">
      <c r="A845">
        <v>2004</v>
      </c>
      <c r="B845" t="s">
        <v>129</v>
      </c>
      <c r="C845" t="s">
        <v>130</v>
      </c>
      <c r="D845">
        <v>5269</v>
      </c>
      <c r="E845">
        <v>53963</v>
      </c>
      <c r="F845">
        <v>52457</v>
      </c>
      <c r="G845">
        <v>2010</v>
      </c>
      <c r="H845" s="14">
        <f>365*DSO[[#This Row],[Receivables - Total]]/DSO[[#This Row],[Revenue - Total]]</f>
        <v>36.662123262862913</v>
      </c>
      <c r="I845" t="str">
        <f>_xlfn.XLOOKUP(DSO[[#This Row],[GIC Industry Groups]],'DSO_GIC GROUP'!$A$2:$A$25,'DSO_GIC GROUP'!$B$2:$B$25,0)</f>
        <v>Capital Goods</v>
      </c>
    </row>
    <row r="846" spans="1:9" x14ac:dyDescent="0.2">
      <c r="A846">
        <v>2005</v>
      </c>
      <c r="B846" t="s">
        <v>129</v>
      </c>
      <c r="C846" t="s">
        <v>130</v>
      </c>
      <c r="D846">
        <v>5613</v>
      </c>
      <c r="E846">
        <v>60058</v>
      </c>
      <c r="F846">
        <v>54845</v>
      </c>
      <c r="G846">
        <v>2010</v>
      </c>
      <c r="H846" s="14">
        <f>365*DSO[[#This Row],[Receivables - Total]]/DSO[[#This Row],[Revenue - Total]]</f>
        <v>37.355182787856684</v>
      </c>
      <c r="I846" t="str">
        <f>_xlfn.XLOOKUP(DSO[[#This Row],[GIC Industry Groups]],'DSO_GIC GROUP'!$A$2:$A$25,'DSO_GIC GROUP'!$B$2:$B$25,0)</f>
        <v>Capital Goods</v>
      </c>
    </row>
    <row r="847" spans="1:9" x14ac:dyDescent="0.2">
      <c r="A847">
        <v>2006</v>
      </c>
      <c r="B847" t="s">
        <v>129</v>
      </c>
      <c r="C847" t="s">
        <v>130</v>
      </c>
      <c r="D847">
        <v>5655</v>
      </c>
      <c r="E847">
        <v>51794</v>
      </c>
      <c r="F847">
        <v>61530</v>
      </c>
      <c r="G847">
        <v>2010</v>
      </c>
      <c r="H847" s="14">
        <f>365*DSO[[#This Row],[Receivables - Total]]/DSO[[#This Row],[Revenue - Total]]</f>
        <v>33.545831301804</v>
      </c>
      <c r="I847" t="str">
        <f>_xlfn.XLOOKUP(DSO[[#This Row],[GIC Industry Groups]],'DSO_GIC GROUP'!$A$2:$A$25,'DSO_GIC GROUP'!$B$2:$B$25,0)</f>
        <v>Capital Goods</v>
      </c>
    </row>
    <row r="848" spans="1:9" x14ac:dyDescent="0.2">
      <c r="A848">
        <v>2007</v>
      </c>
      <c r="B848" t="s">
        <v>129</v>
      </c>
      <c r="C848" t="s">
        <v>130</v>
      </c>
      <c r="D848">
        <v>6068</v>
      </c>
      <c r="E848">
        <v>58986</v>
      </c>
      <c r="F848">
        <v>66387</v>
      </c>
      <c r="G848">
        <v>2010</v>
      </c>
      <c r="H848" s="14">
        <f>365*DSO[[#This Row],[Receivables - Total]]/DSO[[#This Row],[Revenue - Total]]</f>
        <v>33.362254658291533</v>
      </c>
      <c r="I848" t="str">
        <f>_xlfn.XLOOKUP(DSO[[#This Row],[GIC Industry Groups]],'DSO_GIC GROUP'!$A$2:$A$25,'DSO_GIC GROUP'!$B$2:$B$25,0)</f>
        <v>Capital Goods</v>
      </c>
    </row>
    <row r="849" spans="1:9" x14ac:dyDescent="0.2">
      <c r="A849">
        <v>2008</v>
      </c>
      <c r="B849" t="s">
        <v>129</v>
      </c>
      <c r="C849" t="s">
        <v>130</v>
      </c>
      <c r="D849">
        <v>6027</v>
      </c>
      <c r="E849">
        <v>53779</v>
      </c>
      <c r="F849">
        <v>60909</v>
      </c>
      <c r="G849">
        <v>2010</v>
      </c>
      <c r="H849" s="14">
        <f>365*DSO[[#This Row],[Receivables - Total]]/DSO[[#This Row],[Revenue - Total]]</f>
        <v>36.117076294143722</v>
      </c>
      <c r="I849" t="str">
        <f>_xlfn.XLOOKUP(DSO[[#This Row],[GIC Industry Groups]],'DSO_GIC GROUP'!$A$2:$A$25,'DSO_GIC GROUP'!$B$2:$B$25,0)</f>
        <v>Capital Goods</v>
      </c>
    </row>
    <row r="850" spans="1:9" x14ac:dyDescent="0.2">
      <c r="A850">
        <v>2009</v>
      </c>
      <c r="B850" t="s">
        <v>129</v>
      </c>
      <c r="C850" t="s">
        <v>130</v>
      </c>
      <c r="D850">
        <v>6153</v>
      </c>
      <c r="E850">
        <v>62053</v>
      </c>
      <c r="F850">
        <v>68281</v>
      </c>
      <c r="G850">
        <v>2010</v>
      </c>
      <c r="H850" s="14">
        <f>365*DSO[[#This Row],[Receivables - Total]]/DSO[[#This Row],[Revenue - Total]]</f>
        <v>32.891214247008683</v>
      </c>
      <c r="I850" t="str">
        <f>_xlfn.XLOOKUP(DSO[[#This Row],[GIC Industry Groups]],'DSO_GIC GROUP'!$A$2:$A$25,'DSO_GIC GROUP'!$B$2:$B$25,0)</f>
        <v>Capital Goods</v>
      </c>
    </row>
    <row r="851" spans="1:9" x14ac:dyDescent="0.2">
      <c r="A851">
        <v>2010</v>
      </c>
      <c r="B851" t="s">
        <v>129</v>
      </c>
      <c r="C851" t="s">
        <v>130</v>
      </c>
      <c r="D851">
        <v>5707</v>
      </c>
      <c r="E851">
        <v>68565</v>
      </c>
      <c r="F851">
        <v>64306</v>
      </c>
      <c r="G851">
        <v>2010</v>
      </c>
      <c r="H851" s="14">
        <f>365*DSO[[#This Row],[Receivables - Total]]/DSO[[#This Row],[Revenue - Total]]</f>
        <v>32.392856032096539</v>
      </c>
      <c r="I851" t="str">
        <f>_xlfn.XLOOKUP(DSO[[#This Row],[GIC Industry Groups]],'DSO_GIC GROUP'!$A$2:$A$25,'DSO_GIC GROUP'!$B$2:$B$25,0)</f>
        <v>Capital Goods</v>
      </c>
    </row>
    <row r="852" spans="1:9" x14ac:dyDescent="0.2">
      <c r="A852">
        <v>2011</v>
      </c>
      <c r="B852" t="s">
        <v>129</v>
      </c>
      <c r="C852" t="s">
        <v>130</v>
      </c>
      <c r="D852">
        <v>6269</v>
      </c>
      <c r="E852">
        <v>79986</v>
      </c>
      <c r="F852">
        <v>68735</v>
      </c>
      <c r="G852">
        <v>2010</v>
      </c>
      <c r="H852" s="14">
        <f>365*DSO[[#This Row],[Receivables - Total]]/DSO[[#This Row],[Revenue - Total]]</f>
        <v>33.289954171819303</v>
      </c>
      <c r="I852" t="str">
        <f>_xlfn.XLOOKUP(DSO[[#This Row],[GIC Industry Groups]],'DSO_GIC GROUP'!$A$2:$A$25,'DSO_GIC GROUP'!$B$2:$B$25,0)</f>
        <v>Capital Goods</v>
      </c>
    </row>
    <row r="853" spans="1:9" x14ac:dyDescent="0.2">
      <c r="A853">
        <v>2012</v>
      </c>
      <c r="B853" t="s">
        <v>129</v>
      </c>
      <c r="C853" t="s">
        <v>130</v>
      </c>
      <c r="D853">
        <v>5972</v>
      </c>
      <c r="E853">
        <v>88896</v>
      </c>
      <c r="F853">
        <v>81698</v>
      </c>
      <c r="G853">
        <v>2010</v>
      </c>
      <c r="H853" s="14">
        <f>365*DSO[[#This Row],[Receivables - Total]]/DSO[[#This Row],[Revenue - Total]]</f>
        <v>26.680946902004944</v>
      </c>
      <c r="I853" t="str">
        <f>_xlfn.XLOOKUP(DSO[[#This Row],[GIC Industry Groups]],'DSO_GIC GROUP'!$A$2:$A$25,'DSO_GIC GROUP'!$B$2:$B$25,0)</f>
        <v>Capital Goods</v>
      </c>
    </row>
    <row r="854" spans="1:9" x14ac:dyDescent="0.2">
      <c r="A854">
        <v>2013</v>
      </c>
      <c r="B854" t="s">
        <v>129</v>
      </c>
      <c r="C854" t="s">
        <v>130</v>
      </c>
      <c r="D854">
        <v>6890</v>
      </c>
      <c r="E854">
        <v>92663</v>
      </c>
      <c r="F854">
        <v>86623</v>
      </c>
      <c r="G854">
        <v>2010</v>
      </c>
      <c r="H854" s="14">
        <f>365*DSO[[#This Row],[Receivables - Total]]/DSO[[#This Row],[Revenue - Total]]</f>
        <v>29.032127725892661</v>
      </c>
      <c r="I854" t="str">
        <f>_xlfn.XLOOKUP(DSO[[#This Row],[GIC Industry Groups]],'DSO_GIC GROUP'!$A$2:$A$25,'DSO_GIC GROUP'!$B$2:$B$25,0)</f>
        <v>Capital Goods</v>
      </c>
    </row>
    <row r="855" spans="1:9" x14ac:dyDescent="0.2">
      <c r="A855">
        <v>2014</v>
      </c>
      <c r="B855" t="s">
        <v>129</v>
      </c>
      <c r="C855" t="s">
        <v>130</v>
      </c>
      <c r="D855">
        <v>7919</v>
      </c>
      <c r="E855">
        <v>99198</v>
      </c>
      <c r="F855">
        <v>90762</v>
      </c>
      <c r="G855">
        <v>2010</v>
      </c>
      <c r="H855" s="14">
        <f>365*DSO[[#This Row],[Receivables - Total]]/DSO[[#This Row],[Revenue - Total]]</f>
        <v>31.846312333355367</v>
      </c>
      <c r="I855" t="str">
        <f>_xlfn.XLOOKUP(DSO[[#This Row],[GIC Industry Groups]],'DSO_GIC GROUP'!$A$2:$A$25,'DSO_GIC GROUP'!$B$2:$B$25,0)</f>
        <v>Capital Goods</v>
      </c>
    </row>
    <row r="856" spans="1:9" x14ac:dyDescent="0.2">
      <c r="A856">
        <v>2015</v>
      </c>
      <c r="B856" t="s">
        <v>129</v>
      </c>
      <c r="C856" t="s">
        <v>130</v>
      </c>
      <c r="D856">
        <v>8925</v>
      </c>
      <c r="E856">
        <v>94408</v>
      </c>
      <c r="F856">
        <v>96114</v>
      </c>
      <c r="G856">
        <v>2010</v>
      </c>
      <c r="H856" s="14">
        <f>365*DSO[[#This Row],[Receivables - Total]]/DSO[[#This Row],[Revenue - Total]]</f>
        <v>33.893345402334731</v>
      </c>
      <c r="I856" t="str">
        <f>_xlfn.XLOOKUP(DSO[[#This Row],[GIC Industry Groups]],'DSO_GIC GROUP'!$A$2:$A$25,'DSO_GIC GROUP'!$B$2:$B$25,0)</f>
        <v>Capital Goods</v>
      </c>
    </row>
    <row r="857" spans="1:9" x14ac:dyDescent="0.2">
      <c r="A857">
        <v>2016</v>
      </c>
      <c r="B857" t="s">
        <v>129</v>
      </c>
      <c r="C857" t="s">
        <v>130</v>
      </c>
      <c r="D857">
        <v>9260</v>
      </c>
      <c r="E857">
        <v>89997</v>
      </c>
      <c r="F857">
        <v>94571</v>
      </c>
      <c r="G857">
        <v>2010</v>
      </c>
      <c r="H857" s="14">
        <f>365*DSO[[#This Row],[Receivables - Total]]/DSO[[#This Row],[Revenue - Total]]</f>
        <v>35.73928582757928</v>
      </c>
      <c r="I857" t="str">
        <f>_xlfn.XLOOKUP(DSO[[#This Row],[GIC Industry Groups]],'DSO_GIC GROUP'!$A$2:$A$25,'DSO_GIC GROUP'!$B$2:$B$25,0)</f>
        <v>Capital Goods</v>
      </c>
    </row>
    <row r="858" spans="1:9" x14ac:dyDescent="0.2">
      <c r="A858">
        <v>2017</v>
      </c>
      <c r="B858" t="s">
        <v>129</v>
      </c>
      <c r="C858" t="s">
        <v>130</v>
      </c>
      <c r="D858">
        <v>10825</v>
      </c>
      <c r="E858">
        <v>92333</v>
      </c>
      <c r="F858">
        <v>93392</v>
      </c>
      <c r="G858">
        <v>2010</v>
      </c>
      <c r="H858" s="14">
        <f>365*DSO[[#This Row],[Receivables - Total]]/DSO[[#This Row],[Revenue - Total]]</f>
        <v>42.306889241048481</v>
      </c>
      <c r="I858" t="str">
        <f>_xlfn.XLOOKUP(DSO[[#This Row],[GIC Industry Groups]],'DSO_GIC GROUP'!$A$2:$A$25,'DSO_GIC GROUP'!$B$2:$B$25,0)</f>
        <v>Capital Goods</v>
      </c>
    </row>
    <row r="859" spans="1:9" x14ac:dyDescent="0.2">
      <c r="A859">
        <v>2018</v>
      </c>
      <c r="B859" t="s">
        <v>129</v>
      </c>
      <c r="C859" t="s">
        <v>130</v>
      </c>
      <c r="D859">
        <v>14364</v>
      </c>
      <c r="E859">
        <v>117359</v>
      </c>
      <c r="F859">
        <v>101127</v>
      </c>
      <c r="G859">
        <v>2010</v>
      </c>
      <c r="H859" s="14">
        <f>365*DSO[[#This Row],[Receivables - Total]]/DSO[[#This Row],[Revenue - Total]]</f>
        <v>51.844314574742647</v>
      </c>
      <c r="I859" t="str">
        <f>_xlfn.XLOOKUP(DSO[[#This Row],[GIC Industry Groups]],'DSO_GIC GROUP'!$A$2:$A$25,'DSO_GIC GROUP'!$B$2:$B$25,0)</f>
        <v>Capital Goods</v>
      </c>
    </row>
    <row r="860" spans="1:9" x14ac:dyDescent="0.2">
      <c r="A860">
        <v>2019</v>
      </c>
      <c r="B860" t="s">
        <v>129</v>
      </c>
      <c r="C860" t="s">
        <v>130</v>
      </c>
      <c r="D860">
        <v>12471</v>
      </c>
      <c r="E860">
        <v>133625</v>
      </c>
      <c r="F860">
        <v>84818</v>
      </c>
      <c r="G860">
        <v>2010</v>
      </c>
      <c r="H860" s="14">
        <f>365*DSO[[#This Row],[Receivables - Total]]/DSO[[#This Row],[Revenue - Total]]</f>
        <v>53.666851375887191</v>
      </c>
      <c r="I860" t="str">
        <f>_xlfn.XLOOKUP(DSO[[#This Row],[GIC Industry Groups]],'DSO_GIC GROUP'!$A$2:$A$25,'DSO_GIC GROUP'!$B$2:$B$25,0)</f>
        <v>Capital Goods</v>
      </c>
    </row>
    <row r="861" spans="1:9" x14ac:dyDescent="0.2">
      <c r="A861">
        <v>2004</v>
      </c>
      <c r="B861" t="s">
        <v>169</v>
      </c>
      <c r="C861" t="s">
        <v>170</v>
      </c>
      <c r="D861">
        <v>14127</v>
      </c>
      <c r="E861">
        <v>43091</v>
      </c>
      <c r="F861">
        <v>30251</v>
      </c>
      <c r="G861">
        <v>2010</v>
      </c>
      <c r="H861" s="14">
        <f>365*DSO[[#This Row],[Receivables - Total]]/DSO[[#This Row],[Revenue - Total]]</f>
        <v>170.45238173944662</v>
      </c>
      <c r="I861" t="str">
        <f>_xlfn.XLOOKUP(DSO[[#This Row],[GIC Industry Groups]],'DSO_GIC GROUP'!$A$2:$A$25,'DSO_GIC GROUP'!$B$2:$B$25,0)</f>
        <v>Capital Goods</v>
      </c>
    </row>
    <row r="862" spans="1:9" x14ac:dyDescent="0.2">
      <c r="A862">
        <v>2005</v>
      </c>
      <c r="B862" t="s">
        <v>169</v>
      </c>
      <c r="C862" t="s">
        <v>170</v>
      </c>
      <c r="D862">
        <v>13968</v>
      </c>
      <c r="E862">
        <v>47069</v>
      </c>
      <c r="F862">
        <v>36339</v>
      </c>
      <c r="G862">
        <v>2010</v>
      </c>
      <c r="H862" s="14">
        <f>365*DSO[[#This Row],[Receivables - Total]]/DSO[[#This Row],[Revenue - Total]]</f>
        <v>140.29885247255015</v>
      </c>
      <c r="I862" t="str">
        <f>_xlfn.XLOOKUP(DSO[[#This Row],[GIC Industry Groups]],'DSO_GIC GROUP'!$A$2:$A$25,'DSO_GIC GROUP'!$B$2:$B$25,0)</f>
        <v>Capital Goods</v>
      </c>
    </row>
    <row r="863" spans="1:9" x14ac:dyDescent="0.2">
      <c r="A863">
        <v>2006</v>
      </c>
      <c r="B863" t="s">
        <v>169</v>
      </c>
      <c r="C863" t="s">
        <v>170</v>
      </c>
      <c r="D863">
        <v>14972</v>
      </c>
      <c r="E863">
        <v>50879</v>
      </c>
      <c r="F863">
        <v>41517</v>
      </c>
      <c r="G863">
        <v>2010</v>
      </c>
      <c r="H863" s="14">
        <f>365*DSO[[#This Row],[Receivables - Total]]/DSO[[#This Row],[Revenue - Total]]</f>
        <v>131.62752607365658</v>
      </c>
      <c r="I863" t="str">
        <f>_xlfn.XLOOKUP(DSO[[#This Row],[GIC Industry Groups]],'DSO_GIC GROUP'!$A$2:$A$25,'DSO_GIC GROUP'!$B$2:$B$25,0)</f>
        <v>Capital Goods</v>
      </c>
    </row>
    <row r="864" spans="1:9" x14ac:dyDescent="0.2">
      <c r="A864">
        <v>2007</v>
      </c>
      <c r="B864" t="s">
        <v>169</v>
      </c>
      <c r="C864" t="s">
        <v>170</v>
      </c>
      <c r="D864">
        <v>15956</v>
      </c>
      <c r="E864">
        <v>56132</v>
      </c>
      <c r="F864">
        <v>44958</v>
      </c>
      <c r="G864">
        <v>2010</v>
      </c>
      <c r="H864" s="14">
        <f>365*DSO[[#This Row],[Receivables - Total]]/DSO[[#This Row],[Revenue - Total]]</f>
        <v>129.5417945638151</v>
      </c>
      <c r="I864" t="str">
        <f>_xlfn.XLOOKUP(DSO[[#This Row],[GIC Industry Groups]],'DSO_GIC GROUP'!$A$2:$A$25,'DSO_GIC GROUP'!$B$2:$B$25,0)</f>
        <v>Capital Goods</v>
      </c>
    </row>
    <row r="865" spans="1:9" x14ac:dyDescent="0.2">
      <c r="A865">
        <v>2008</v>
      </c>
      <c r="B865" t="s">
        <v>169</v>
      </c>
      <c r="C865" t="s">
        <v>170</v>
      </c>
      <c r="D865">
        <v>18566</v>
      </c>
      <c r="E865">
        <v>67782</v>
      </c>
      <c r="F865">
        <v>51324</v>
      </c>
      <c r="G865">
        <v>2010</v>
      </c>
      <c r="H865" s="14">
        <f>365*DSO[[#This Row],[Receivables - Total]]/DSO[[#This Row],[Revenue - Total]]</f>
        <v>132.03549996103189</v>
      </c>
      <c r="I865" t="str">
        <f>_xlfn.XLOOKUP(DSO[[#This Row],[GIC Industry Groups]],'DSO_GIC GROUP'!$A$2:$A$25,'DSO_GIC GROUP'!$B$2:$B$25,0)</f>
        <v>Capital Goods</v>
      </c>
    </row>
    <row r="866" spans="1:9" x14ac:dyDescent="0.2">
      <c r="A866">
        <v>2009</v>
      </c>
      <c r="B866" t="s">
        <v>169</v>
      </c>
      <c r="C866" t="s">
        <v>170</v>
      </c>
      <c r="D866">
        <v>14326</v>
      </c>
      <c r="E866">
        <v>60038</v>
      </c>
      <c r="F866">
        <v>32396</v>
      </c>
      <c r="G866">
        <v>2010</v>
      </c>
      <c r="H866" s="14">
        <f>365*DSO[[#This Row],[Receivables - Total]]/DSO[[#This Row],[Revenue - Total]]</f>
        <v>161.40850722311396</v>
      </c>
      <c r="I866" t="str">
        <f>_xlfn.XLOOKUP(DSO[[#This Row],[GIC Industry Groups]],'DSO_GIC GROUP'!$A$2:$A$25,'DSO_GIC GROUP'!$B$2:$B$25,0)</f>
        <v>Capital Goods</v>
      </c>
    </row>
    <row r="867" spans="1:9" x14ac:dyDescent="0.2">
      <c r="A867">
        <v>2010</v>
      </c>
      <c r="B867" t="s">
        <v>169</v>
      </c>
      <c r="C867" t="s">
        <v>170</v>
      </c>
      <c r="D867">
        <v>16899</v>
      </c>
      <c r="E867">
        <v>64020</v>
      </c>
      <c r="F867">
        <v>42588</v>
      </c>
      <c r="G867">
        <v>2010</v>
      </c>
      <c r="H867" s="14">
        <f>365*DSO[[#This Row],[Receivables - Total]]/DSO[[#This Row],[Revenue - Total]]</f>
        <v>144.83269935193013</v>
      </c>
      <c r="I867" t="str">
        <f>_xlfn.XLOOKUP(DSO[[#This Row],[GIC Industry Groups]],'DSO_GIC GROUP'!$A$2:$A$25,'DSO_GIC GROUP'!$B$2:$B$25,0)</f>
        <v>Capital Goods</v>
      </c>
    </row>
    <row r="868" spans="1:9" x14ac:dyDescent="0.2">
      <c r="A868">
        <v>2011</v>
      </c>
      <c r="B868" t="s">
        <v>169</v>
      </c>
      <c r="C868" t="s">
        <v>170</v>
      </c>
      <c r="D868">
        <v>18149</v>
      </c>
      <c r="E868">
        <v>81446</v>
      </c>
      <c r="F868">
        <v>60138</v>
      </c>
      <c r="G868">
        <v>2010</v>
      </c>
      <c r="H868" s="14">
        <f>365*DSO[[#This Row],[Receivables - Total]]/DSO[[#This Row],[Revenue - Total]]</f>
        <v>110.15306461804516</v>
      </c>
      <c r="I868" t="str">
        <f>_xlfn.XLOOKUP(DSO[[#This Row],[GIC Industry Groups]],'DSO_GIC GROUP'!$A$2:$A$25,'DSO_GIC GROUP'!$B$2:$B$25,0)</f>
        <v>Capital Goods</v>
      </c>
    </row>
    <row r="869" spans="1:9" x14ac:dyDescent="0.2">
      <c r="A869">
        <v>2012</v>
      </c>
      <c r="B869" t="s">
        <v>169</v>
      </c>
      <c r="C869" t="s">
        <v>170</v>
      </c>
      <c r="D869">
        <v>19520</v>
      </c>
      <c r="E869">
        <v>89356</v>
      </c>
      <c r="F869">
        <v>65875</v>
      </c>
      <c r="G869">
        <v>2010</v>
      </c>
      <c r="H869" s="14">
        <f>365*DSO[[#This Row],[Receivables - Total]]/DSO[[#This Row],[Revenue - Total]]</f>
        <v>108.15635673624288</v>
      </c>
      <c r="I869" t="str">
        <f>_xlfn.XLOOKUP(DSO[[#This Row],[GIC Industry Groups]],'DSO_GIC GROUP'!$A$2:$A$25,'DSO_GIC GROUP'!$B$2:$B$25,0)</f>
        <v>Capital Goods</v>
      </c>
    </row>
    <row r="870" spans="1:9" x14ac:dyDescent="0.2">
      <c r="A870">
        <v>2013</v>
      </c>
      <c r="B870" t="s">
        <v>169</v>
      </c>
      <c r="C870" t="s">
        <v>170</v>
      </c>
      <c r="D870">
        <v>17852</v>
      </c>
      <c r="E870">
        <v>84896</v>
      </c>
      <c r="F870">
        <v>55656</v>
      </c>
      <c r="G870">
        <v>2010</v>
      </c>
      <c r="H870" s="14">
        <f>365*DSO[[#This Row],[Receivables - Total]]/DSO[[#This Row],[Revenue - Total]]</f>
        <v>117.07596665229265</v>
      </c>
      <c r="I870" t="str">
        <f>_xlfn.XLOOKUP(DSO[[#This Row],[GIC Industry Groups]],'DSO_GIC GROUP'!$A$2:$A$25,'DSO_GIC GROUP'!$B$2:$B$25,0)</f>
        <v>Capital Goods</v>
      </c>
    </row>
    <row r="871" spans="1:9" x14ac:dyDescent="0.2">
      <c r="A871">
        <v>2014</v>
      </c>
      <c r="B871" t="s">
        <v>169</v>
      </c>
      <c r="C871" t="s">
        <v>170</v>
      </c>
      <c r="D871">
        <v>17511</v>
      </c>
      <c r="E871">
        <v>84681</v>
      </c>
      <c r="F871">
        <v>55184</v>
      </c>
      <c r="G871">
        <v>2010</v>
      </c>
      <c r="H871" s="14">
        <f>365*DSO[[#This Row],[Receivables - Total]]/DSO[[#This Row],[Revenue - Total]]</f>
        <v>115.82188677877646</v>
      </c>
      <c r="I871" t="str">
        <f>_xlfn.XLOOKUP(DSO[[#This Row],[GIC Industry Groups]],'DSO_GIC GROUP'!$A$2:$A$25,'DSO_GIC GROUP'!$B$2:$B$25,0)</f>
        <v>Capital Goods</v>
      </c>
    </row>
    <row r="872" spans="1:9" x14ac:dyDescent="0.2">
      <c r="A872">
        <v>2015</v>
      </c>
      <c r="B872" t="s">
        <v>169</v>
      </c>
      <c r="C872" t="s">
        <v>170</v>
      </c>
      <c r="D872">
        <v>16302</v>
      </c>
      <c r="E872">
        <v>78497</v>
      </c>
      <c r="F872">
        <v>47011</v>
      </c>
      <c r="G872">
        <v>2010</v>
      </c>
      <c r="H872" s="14">
        <f>365*DSO[[#This Row],[Receivables - Total]]/DSO[[#This Row],[Revenue - Total]]</f>
        <v>126.57101529429282</v>
      </c>
      <c r="I872" t="str">
        <f>_xlfn.XLOOKUP(DSO[[#This Row],[GIC Industry Groups]],'DSO_GIC GROUP'!$A$2:$A$25,'DSO_GIC GROUP'!$B$2:$B$25,0)</f>
        <v>Capital Goods</v>
      </c>
    </row>
    <row r="873" spans="1:9" x14ac:dyDescent="0.2">
      <c r="A873">
        <v>2016</v>
      </c>
      <c r="B873" t="s">
        <v>169</v>
      </c>
      <c r="C873" t="s">
        <v>170</v>
      </c>
      <c r="D873">
        <v>14503</v>
      </c>
      <c r="E873">
        <v>74704</v>
      </c>
      <c r="F873">
        <v>38537</v>
      </c>
      <c r="G873">
        <v>2010</v>
      </c>
      <c r="H873" s="14">
        <f>365*DSO[[#This Row],[Receivables - Total]]/DSO[[#This Row],[Revenue - Total]]</f>
        <v>137.36396190673898</v>
      </c>
      <c r="I873" t="str">
        <f>_xlfn.XLOOKUP(DSO[[#This Row],[GIC Industry Groups]],'DSO_GIC GROUP'!$A$2:$A$25,'DSO_GIC GROUP'!$B$2:$B$25,0)</f>
        <v>Capital Goods</v>
      </c>
    </row>
    <row r="874" spans="1:9" x14ac:dyDescent="0.2">
      <c r="A874">
        <v>2017</v>
      </c>
      <c r="B874" t="s">
        <v>169</v>
      </c>
      <c r="C874" t="s">
        <v>170</v>
      </c>
      <c r="D874">
        <v>16193</v>
      </c>
      <c r="E874">
        <v>76962</v>
      </c>
      <c r="F874">
        <v>45462</v>
      </c>
      <c r="G874">
        <v>2010</v>
      </c>
      <c r="H874" s="14">
        <f>365*DSO[[#This Row],[Receivables - Total]]/DSO[[#This Row],[Revenue - Total]]</f>
        <v>130.00846861114778</v>
      </c>
      <c r="I874" t="str">
        <f>_xlfn.XLOOKUP(DSO[[#This Row],[GIC Industry Groups]],'DSO_GIC GROUP'!$A$2:$A$25,'DSO_GIC GROUP'!$B$2:$B$25,0)</f>
        <v>Capital Goods</v>
      </c>
    </row>
    <row r="875" spans="1:9" x14ac:dyDescent="0.2">
      <c r="A875">
        <v>2018</v>
      </c>
      <c r="B875" t="s">
        <v>169</v>
      </c>
      <c r="C875" t="s">
        <v>170</v>
      </c>
      <c r="D875">
        <v>17452</v>
      </c>
      <c r="E875">
        <v>78509</v>
      </c>
      <c r="F875">
        <v>54722</v>
      </c>
      <c r="G875">
        <v>2010</v>
      </c>
      <c r="H875" s="14">
        <f>365*DSO[[#This Row],[Receivables - Total]]/DSO[[#This Row],[Revenue - Total]]</f>
        <v>116.4061986038522</v>
      </c>
      <c r="I875" t="str">
        <f>_xlfn.XLOOKUP(DSO[[#This Row],[GIC Industry Groups]],'DSO_GIC GROUP'!$A$2:$A$25,'DSO_GIC GROUP'!$B$2:$B$25,0)</f>
        <v>Capital Goods</v>
      </c>
    </row>
    <row r="876" spans="1:9" x14ac:dyDescent="0.2">
      <c r="A876">
        <v>2019</v>
      </c>
      <c r="B876" t="s">
        <v>169</v>
      </c>
      <c r="C876" t="s">
        <v>170</v>
      </c>
      <c r="D876">
        <v>17904</v>
      </c>
      <c r="E876">
        <v>78453</v>
      </c>
      <c r="F876">
        <v>53800</v>
      </c>
      <c r="G876">
        <v>2010</v>
      </c>
      <c r="H876" s="14">
        <f>365*DSO[[#This Row],[Receivables - Total]]/DSO[[#This Row],[Revenue - Total]]</f>
        <v>121.46765799256505</v>
      </c>
      <c r="I876" t="str">
        <f>_xlfn.XLOOKUP(DSO[[#This Row],[GIC Industry Groups]],'DSO_GIC GROUP'!$A$2:$A$25,'DSO_GIC GROUP'!$B$2:$B$25,0)</f>
        <v>Capital Goods</v>
      </c>
    </row>
    <row r="877" spans="1:9" x14ac:dyDescent="0.2">
      <c r="A877">
        <v>2004</v>
      </c>
      <c r="B877" t="s">
        <v>211</v>
      </c>
      <c r="C877" t="s">
        <v>212</v>
      </c>
      <c r="D877">
        <v>1160</v>
      </c>
      <c r="E877">
        <v>6527</v>
      </c>
      <c r="F877">
        <v>8438</v>
      </c>
      <c r="G877">
        <v>2010</v>
      </c>
      <c r="H877" s="14">
        <f>365*DSO[[#This Row],[Receivables - Total]]/DSO[[#This Row],[Revenue - Total]]</f>
        <v>50.177767243422615</v>
      </c>
      <c r="I877" t="str">
        <f>_xlfn.XLOOKUP(DSO[[#This Row],[GIC Industry Groups]],'DSO_GIC GROUP'!$A$2:$A$25,'DSO_GIC GROUP'!$B$2:$B$25,0)</f>
        <v>Capital Goods</v>
      </c>
    </row>
    <row r="878" spans="1:9" x14ac:dyDescent="0.2">
      <c r="A878">
        <v>2005</v>
      </c>
      <c r="B878" t="s">
        <v>211</v>
      </c>
      <c r="C878" t="s">
        <v>212</v>
      </c>
      <c r="D878">
        <v>1423</v>
      </c>
      <c r="E878">
        <v>6885</v>
      </c>
      <c r="F878">
        <v>9918</v>
      </c>
      <c r="G878">
        <v>2010</v>
      </c>
      <c r="H878" s="14">
        <f>365*DSO[[#This Row],[Receivables - Total]]/DSO[[#This Row],[Revenue - Total]]</f>
        <v>52.368925186529545</v>
      </c>
      <c r="I878" t="str">
        <f>_xlfn.XLOOKUP(DSO[[#This Row],[GIC Industry Groups]],'DSO_GIC GROUP'!$A$2:$A$25,'DSO_GIC GROUP'!$B$2:$B$25,0)</f>
        <v>Capital Goods</v>
      </c>
    </row>
    <row r="879" spans="1:9" x14ac:dyDescent="0.2">
      <c r="A879">
        <v>2006</v>
      </c>
      <c r="B879" t="s">
        <v>211</v>
      </c>
      <c r="C879" t="s">
        <v>212</v>
      </c>
      <c r="D879">
        <v>1767</v>
      </c>
      <c r="E879">
        <v>7465</v>
      </c>
      <c r="F879">
        <v>11362</v>
      </c>
      <c r="G879">
        <v>2010</v>
      </c>
      <c r="H879" s="14">
        <f>365*DSO[[#This Row],[Receivables - Total]]/DSO[[#This Row],[Revenue - Total]]</f>
        <v>56.764214046822744</v>
      </c>
      <c r="I879" t="str">
        <f>_xlfn.XLOOKUP(DSO[[#This Row],[GIC Industry Groups]],'DSO_GIC GROUP'!$A$2:$A$25,'DSO_GIC GROUP'!$B$2:$B$25,0)</f>
        <v>Capital Goods</v>
      </c>
    </row>
    <row r="880" spans="1:9" x14ac:dyDescent="0.2">
      <c r="A880">
        <v>2007</v>
      </c>
      <c r="B880" t="s">
        <v>211</v>
      </c>
      <c r="C880" t="s">
        <v>212</v>
      </c>
      <c r="D880">
        <v>1998</v>
      </c>
      <c r="E880">
        <v>8195</v>
      </c>
      <c r="F880">
        <v>13048</v>
      </c>
      <c r="G880">
        <v>2010</v>
      </c>
      <c r="H880" s="14">
        <f>365*DSO[[#This Row],[Receivables - Total]]/DSO[[#This Row],[Revenue - Total]]</f>
        <v>55.891324340895153</v>
      </c>
      <c r="I880" t="str">
        <f>_xlfn.XLOOKUP(DSO[[#This Row],[GIC Industry Groups]],'DSO_GIC GROUP'!$A$2:$A$25,'DSO_GIC GROUP'!$B$2:$B$25,0)</f>
        <v>Capital Goods</v>
      </c>
    </row>
    <row r="881" spans="1:9" x14ac:dyDescent="0.2">
      <c r="A881">
        <v>2008</v>
      </c>
      <c r="B881" t="s">
        <v>211</v>
      </c>
      <c r="C881" t="s">
        <v>212</v>
      </c>
      <c r="D881">
        <v>1782</v>
      </c>
      <c r="E881">
        <v>8519</v>
      </c>
      <c r="F881">
        <v>14354</v>
      </c>
      <c r="G881">
        <v>2010</v>
      </c>
      <c r="H881" s="14">
        <f>365*DSO[[#This Row],[Receivables - Total]]/DSO[[#This Row],[Revenue - Total]]</f>
        <v>45.31350146300683</v>
      </c>
      <c r="I881" t="str">
        <f>_xlfn.XLOOKUP(DSO[[#This Row],[GIC Industry Groups]],'DSO_GIC GROUP'!$A$2:$A$25,'DSO_GIC GROUP'!$B$2:$B$25,0)</f>
        <v>Capital Goods</v>
      </c>
    </row>
    <row r="882" spans="1:9" x14ac:dyDescent="0.2">
      <c r="A882">
        <v>2009</v>
      </c>
      <c r="B882" t="s">
        <v>211</v>
      </c>
      <c r="C882" t="s">
        <v>212</v>
      </c>
      <c r="D882">
        <v>2004</v>
      </c>
      <c r="E882">
        <v>8816</v>
      </c>
      <c r="F882">
        <v>10808</v>
      </c>
      <c r="G882">
        <v>2010</v>
      </c>
      <c r="H882" s="14">
        <f>365*DSO[[#This Row],[Receivables - Total]]/DSO[[#This Row],[Revenue - Total]]</f>
        <v>67.677646188008879</v>
      </c>
      <c r="I882" t="str">
        <f>_xlfn.XLOOKUP(DSO[[#This Row],[GIC Industry Groups]],'DSO_GIC GROUP'!$A$2:$A$25,'DSO_GIC GROUP'!$B$2:$B$25,0)</f>
        <v>Capital Goods</v>
      </c>
    </row>
    <row r="883" spans="1:9" x14ac:dyDescent="0.2">
      <c r="A883">
        <v>2010</v>
      </c>
      <c r="B883" t="s">
        <v>211</v>
      </c>
      <c r="C883" t="s">
        <v>212</v>
      </c>
      <c r="D883">
        <v>2243</v>
      </c>
      <c r="E883">
        <v>10402</v>
      </c>
      <c r="F883">
        <v>13236</v>
      </c>
      <c r="G883">
        <v>2010</v>
      </c>
      <c r="H883" s="14">
        <f>365*DSO[[#This Row],[Receivables - Total]]/DSO[[#This Row],[Revenue - Total]]</f>
        <v>61.853656693865219</v>
      </c>
      <c r="I883" t="str">
        <f>_xlfn.XLOOKUP(DSO[[#This Row],[GIC Industry Groups]],'DSO_GIC GROUP'!$A$2:$A$25,'DSO_GIC GROUP'!$B$2:$B$25,0)</f>
        <v>Capital Goods</v>
      </c>
    </row>
    <row r="884" spans="1:9" x14ac:dyDescent="0.2">
      <c r="A884">
        <v>2011</v>
      </c>
      <c r="B884" t="s">
        <v>211</v>
      </c>
      <c r="C884" t="s">
        <v>212</v>
      </c>
      <c r="D884">
        <v>2526</v>
      </c>
      <c r="E884">
        <v>11668</v>
      </c>
      <c r="F884">
        <v>18060</v>
      </c>
      <c r="G884">
        <v>2010</v>
      </c>
      <c r="H884" s="14">
        <f>365*DSO[[#This Row],[Receivables - Total]]/DSO[[#This Row],[Revenue - Total]]</f>
        <v>51.051495016611298</v>
      </c>
      <c r="I884" t="str">
        <f>_xlfn.XLOOKUP(DSO[[#This Row],[GIC Industry Groups]],'DSO_GIC GROUP'!$A$2:$A$25,'DSO_GIC GROUP'!$B$2:$B$25,0)</f>
        <v>Capital Goods</v>
      </c>
    </row>
    <row r="885" spans="1:9" x14ac:dyDescent="0.2">
      <c r="A885">
        <v>2012</v>
      </c>
      <c r="B885" t="s">
        <v>211</v>
      </c>
      <c r="C885" t="s">
        <v>212</v>
      </c>
      <c r="D885">
        <v>2715</v>
      </c>
      <c r="E885">
        <v>12548</v>
      </c>
      <c r="F885">
        <v>17352</v>
      </c>
      <c r="G885">
        <v>2010</v>
      </c>
      <c r="H885" s="14">
        <f>365*DSO[[#This Row],[Receivables - Total]]/DSO[[#This Row],[Revenue - Total]]</f>
        <v>57.110131396957122</v>
      </c>
      <c r="I885" t="str">
        <f>_xlfn.XLOOKUP(DSO[[#This Row],[GIC Industry Groups]],'DSO_GIC GROUP'!$A$2:$A$25,'DSO_GIC GROUP'!$B$2:$B$25,0)</f>
        <v>Capital Goods</v>
      </c>
    </row>
    <row r="886" spans="1:9" x14ac:dyDescent="0.2">
      <c r="A886">
        <v>2013</v>
      </c>
      <c r="B886" t="s">
        <v>211</v>
      </c>
      <c r="C886" t="s">
        <v>212</v>
      </c>
      <c r="D886">
        <v>2801</v>
      </c>
      <c r="E886">
        <v>14728</v>
      </c>
      <c r="F886">
        <v>17321</v>
      </c>
      <c r="G886">
        <v>2010</v>
      </c>
      <c r="H886" s="14">
        <f>365*DSO[[#This Row],[Receivables - Total]]/DSO[[#This Row],[Revenue - Total]]</f>
        <v>59.024594422954792</v>
      </c>
      <c r="I886" t="str">
        <f>_xlfn.XLOOKUP(DSO[[#This Row],[GIC Industry Groups]],'DSO_GIC GROUP'!$A$2:$A$25,'DSO_GIC GROUP'!$B$2:$B$25,0)</f>
        <v>Capital Goods</v>
      </c>
    </row>
    <row r="887" spans="1:9" x14ac:dyDescent="0.2">
      <c r="A887">
        <v>2014</v>
      </c>
      <c r="B887" t="s">
        <v>211</v>
      </c>
      <c r="C887" t="s">
        <v>212</v>
      </c>
      <c r="D887">
        <v>3116</v>
      </c>
      <c r="E887">
        <v>15776</v>
      </c>
      <c r="F887">
        <v>19255</v>
      </c>
      <c r="G887">
        <v>2010</v>
      </c>
      <c r="H887" s="14">
        <f>365*DSO[[#This Row],[Receivables - Total]]/DSO[[#This Row],[Revenue - Total]]</f>
        <v>59.067255258374445</v>
      </c>
      <c r="I887" t="str">
        <f>_xlfn.XLOOKUP(DSO[[#This Row],[GIC Industry Groups]],'DSO_GIC GROUP'!$A$2:$A$25,'DSO_GIC GROUP'!$B$2:$B$25,0)</f>
        <v>Capital Goods</v>
      </c>
    </row>
    <row r="888" spans="1:9" x14ac:dyDescent="0.2">
      <c r="A888">
        <v>2015</v>
      </c>
      <c r="B888" t="s">
        <v>211</v>
      </c>
      <c r="C888" t="s">
        <v>212</v>
      </c>
      <c r="D888">
        <v>2996</v>
      </c>
      <c r="E888">
        <v>15134</v>
      </c>
      <c r="F888">
        <v>19130</v>
      </c>
      <c r="G888">
        <v>2010</v>
      </c>
      <c r="H888" s="14">
        <f>365*DSO[[#This Row],[Receivables - Total]]/DSO[[#This Row],[Revenue - Total]]</f>
        <v>57.163617354939888</v>
      </c>
      <c r="I888" t="str">
        <f>_xlfn.XLOOKUP(DSO[[#This Row],[GIC Industry Groups]],'DSO_GIC GROUP'!$A$2:$A$25,'DSO_GIC GROUP'!$B$2:$B$25,0)</f>
        <v>Capital Goods</v>
      </c>
    </row>
    <row r="889" spans="1:9" x14ac:dyDescent="0.2">
      <c r="A889">
        <v>2016</v>
      </c>
      <c r="B889" t="s">
        <v>211</v>
      </c>
      <c r="C889" t="s">
        <v>212</v>
      </c>
      <c r="D889">
        <v>3217</v>
      </c>
      <c r="E889">
        <v>15011</v>
      </c>
      <c r="F889">
        <v>17537</v>
      </c>
      <c r="G889">
        <v>2010</v>
      </c>
      <c r="H889" s="14">
        <f>365*DSO[[#This Row],[Receivables - Total]]/DSO[[#This Row],[Revenue - Total]]</f>
        <v>66.95586474311456</v>
      </c>
      <c r="I889" t="str">
        <f>_xlfn.XLOOKUP(DSO[[#This Row],[GIC Industry Groups]],'DSO_GIC GROUP'!$A$2:$A$25,'DSO_GIC GROUP'!$B$2:$B$25,0)</f>
        <v>Capital Goods</v>
      </c>
    </row>
    <row r="890" spans="1:9" x14ac:dyDescent="0.2">
      <c r="A890">
        <v>2017</v>
      </c>
      <c r="B890" t="s">
        <v>211</v>
      </c>
      <c r="C890" t="s">
        <v>212</v>
      </c>
      <c r="D890">
        <v>3770</v>
      </c>
      <c r="E890">
        <v>18075</v>
      </c>
      <c r="F890">
        <v>20478</v>
      </c>
      <c r="G890">
        <v>2010</v>
      </c>
      <c r="H890" s="14">
        <f>365*DSO[[#This Row],[Receivables - Total]]/DSO[[#This Row],[Revenue - Total]]</f>
        <v>67.196503564801247</v>
      </c>
      <c r="I890" t="str">
        <f>_xlfn.XLOOKUP(DSO[[#This Row],[GIC Industry Groups]],'DSO_GIC GROUP'!$A$2:$A$25,'DSO_GIC GROUP'!$B$2:$B$25,0)</f>
        <v>Capital Goods</v>
      </c>
    </row>
    <row r="891" spans="1:9" x14ac:dyDescent="0.2">
      <c r="A891">
        <v>2018</v>
      </c>
      <c r="B891" t="s">
        <v>211</v>
      </c>
      <c r="C891" t="s">
        <v>212</v>
      </c>
      <c r="D891">
        <v>3983</v>
      </c>
      <c r="E891">
        <v>19062</v>
      </c>
      <c r="F891">
        <v>23809</v>
      </c>
      <c r="G891">
        <v>2010</v>
      </c>
      <c r="H891" s="14">
        <f>365*DSO[[#This Row],[Receivables - Total]]/DSO[[#This Row],[Revenue - Total]]</f>
        <v>61.060733336133396</v>
      </c>
      <c r="I891" t="str">
        <f>_xlfn.XLOOKUP(DSO[[#This Row],[GIC Industry Groups]],'DSO_GIC GROUP'!$A$2:$A$25,'DSO_GIC GROUP'!$B$2:$B$25,0)</f>
        <v>Capital Goods</v>
      </c>
    </row>
    <row r="892" spans="1:9" x14ac:dyDescent="0.2">
      <c r="A892">
        <v>2019</v>
      </c>
      <c r="B892" t="s">
        <v>211</v>
      </c>
      <c r="C892" t="s">
        <v>212</v>
      </c>
      <c r="D892">
        <v>3861</v>
      </c>
      <c r="E892">
        <v>19737</v>
      </c>
      <c r="F892">
        <v>23571</v>
      </c>
      <c r="G892">
        <v>2010</v>
      </c>
      <c r="H892" s="14">
        <f>365*DSO[[#This Row],[Receivables - Total]]/DSO[[#This Row],[Revenue - Total]]</f>
        <v>59.78808705612829</v>
      </c>
      <c r="I892" t="str">
        <f>_xlfn.XLOOKUP(DSO[[#This Row],[GIC Industry Groups]],'DSO_GIC GROUP'!$A$2:$A$25,'DSO_GIC GROUP'!$B$2:$B$25,0)</f>
        <v>Capital Goods</v>
      </c>
    </row>
    <row r="893" spans="1:9" x14ac:dyDescent="0.2">
      <c r="A893">
        <v>2004</v>
      </c>
      <c r="B893" t="s">
        <v>257</v>
      </c>
      <c r="C893" t="s">
        <v>258</v>
      </c>
      <c r="D893">
        <v>15120.1</v>
      </c>
      <c r="E893">
        <v>28754</v>
      </c>
      <c r="F893">
        <v>19731.099999999999</v>
      </c>
      <c r="G893">
        <v>2010</v>
      </c>
      <c r="H893" s="14">
        <f>365*DSO[[#This Row],[Receivables - Total]]/DSO[[#This Row],[Revenue - Total]]</f>
        <v>279.70242409191582</v>
      </c>
      <c r="I893" t="str">
        <f>_xlfn.XLOOKUP(DSO[[#This Row],[GIC Industry Groups]],'DSO_GIC GROUP'!$A$2:$A$25,'DSO_GIC GROUP'!$B$2:$B$25,0)</f>
        <v>Capital Goods</v>
      </c>
    </row>
    <row r="894" spans="1:9" x14ac:dyDescent="0.2">
      <c r="A894">
        <v>2005</v>
      </c>
      <c r="B894" t="s">
        <v>257</v>
      </c>
      <c r="C894" t="s">
        <v>258</v>
      </c>
      <c r="D894">
        <v>18006.2</v>
      </c>
      <c r="E894">
        <v>33636.800000000003</v>
      </c>
      <c r="F894">
        <v>21591.5</v>
      </c>
      <c r="G894">
        <v>2010</v>
      </c>
      <c r="H894" s="14">
        <f>365*DSO[[#This Row],[Receivables - Total]]/DSO[[#This Row],[Revenue - Total]]</f>
        <v>304.39121876664427</v>
      </c>
      <c r="I894" t="str">
        <f>_xlfn.XLOOKUP(DSO[[#This Row],[GIC Industry Groups]],'DSO_GIC GROUP'!$A$2:$A$25,'DSO_GIC GROUP'!$B$2:$B$25,0)</f>
        <v>Capital Goods</v>
      </c>
    </row>
    <row r="895" spans="1:9" x14ac:dyDescent="0.2">
      <c r="A895">
        <v>2006</v>
      </c>
      <c r="B895" t="s">
        <v>257</v>
      </c>
      <c r="C895" t="s">
        <v>258</v>
      </c>
      <c r="D895">
        <v>19882.900000000001</v>
      </c>
      <c r="E895">
        <v>34720.400000000001</v>
      </c>
      <c r="F895">
        <v>21754.799999999999</v>
      </c>
      <c r="G895">
        <v>2010</v>
      </c>
      <c r="H895" s="14">
        <f>365*DSO[[#This Row],[Receivables - Total]]/DSO[[#This Row],[Revenue - Total]]</f>
        <v>333.59343685071804</v>
      </c>
      <c r="I895" t="str">
        <f>_xlfn.XLOOKUP(DSO[[#This Row],[GIC Industry Groups]],'DSO_GIC GROUP'!$A$2:$A$25,'DSO_GIC GROUP'!$B$2:$B$25,0)</f>
        <v>Capital Goods</v>
      </c>
    </row>
    <row r="896" spans="1:9" x14ac:dyDescent="0.2">
      <c r="A896">
        <v>2007</v>
      </c>
      <c r="B896" t="s">
        <v>257</v>
      </c>
      <c r="C896" t="s">
        <v>258</v>
      </c>
      <c r="D896">
        <v>21601.1</v>
      </c>
      <c r="E896">
        <v>38575.699999999997</v>
      </c>
      <c r="F896">
        <v>23648.2</v>
      </c>
      <c r="G896">
        <v>2010</v>
      </c>
      <c r="H896" s="14">
        <f>365*DSO[[#This Row],[Receivables - Total]]/DSO[[#This Row],[Revenue - Total]]</f>
        <v>333.40387429064361</v>
      </c>
      <c r="I896" t="str">
        <f>_xlfn.XLOOKUP(DSO[[#This Row],[GIC Industry Groups]],'DSO_GIC GROUP'!$A$2:$A$25,'DSO_GIC GROUP'!$B$2:$B$25,0)</f>
        <v>Capital Goods</v>
      </c>
    </row>
    <row r="897" spans="1:9" x14ac:dyDescent="0.2">
      <c r="A897">
        <v>2008</v>
      </c>
      <c r="B897" t="s">
        <v>257</v>
      </c>
      <c r="C897" t="s">
        <v>258</v>
      </c>
      <c r="D897">
        <v>21561.3</v>
      </c>
      <c r="E897">
        <v>38734.6</v>
      </c>
      <c r="F897">
        <v>28072.6</v>
      </c>
      <c r="G897">
        <v>2010</v>
      </c>
      <c r="H897" s="14">
        <f>365*DSO[[#This Row],[Receivables - Total]]/DSO[[#This Row],[Revenue - Total]]</f>
        <v>280.34006468941249</v>
      </c>
      <c r="I897" t="str">
        <f>_xlfn.XLOOKUP(DSO[[#This Row],[GIC Industry Groups]],'DSO_GIC GROUP'!$A$2:$A$25,'DSO_GIC GROUP'!$B$2:$B$25,0)</f>
        <v>Capital Goods</v>
      </c>
    </row>
    <row r="898" spans="1:9" x14ac:dyDescent="0.2">
      <c r="A898">
        <v>2009</v>
      </c>
      <c r="B898" t="s">
        <v>257</v>
      </c>
      <c r="C898" t="s">
        <v>258</v>
      </c>
      <c r="D898">
        <v>21844.5</v>
      </c>
      <c r="E898">
        <v>41132.6</v>
      </c>
      <c r="F898">
        <v>22784.400000000001</v>
      </c>
      <c r="G898">
        <v>2010</v>
      </c>
      <c r="H898" s="14">
        <f>365*DSO[[#This Row],[Receivables - Total]]/DSO[[#This Row],[Revenue - Total]]</f>
        <v>349.94305314162318</v>
      </c>
      <c r="I898" t="str">
        <f>_xlfn.XLOOKUP(DSO[[#This Row],[GIC Industry Groups]],'DSO_GIC GROUP'!$A$2:$A$25,'DSO_GIC GROUP'!$B$2:$B$25,0)</f>
        <v>Capital Goods</v>
      </c>
    </row>
    <row r="899" spans="1:9" x14ac:dyDescent="0.2">
      <c r="A899">
        <v>2010</v>
      </c>
      <c r="B899" t="s">
        <v>257</v>
      </c>
      <c r="C899" t="s">
        <v>258</v>
      </c>
      <c r="D899">
        <v>24310.3</v>
      </c>
      <c r="E899">
        <v>43266.8</v>
      </c>
      <c r="F899">
        <v>25549.599999999999</v>
      </c>
      <c r="G899">
        <v>2010</v>
      </c>
      <c r="H899" s="14">
        <f>365*DSO[[#This Row],[Receivables - Total]]/DSO[[#This Row],[Revenue - Total]]</f>
        <v>347.29543711056147</v>
      </c>
      <c r="I899" t="str">
        <f>_xlfn.XLOOKUP(DSO[[#This Row],[GIC Industry Groups]],'DSO_GIC GROUP'!$A$2:$A$25,'DSO_GIC GROUP'!$B$2:$B$25,0)</f>
        <v>Capital Goods</v>
      </c>
    </row>
    <row r="900" spans="1:9" x14ac:dyDescent="0.2">
      <c r="A900">
        <v>2011</v>
      </c>
      <c r="B900" t="s">
        <v>257</v>
      </c>
      <c r="C900" t="s">
        <v>258</v>
      </c>
      <c r="D900">
        <v>27453.599999999999</v>
      </c>
      <c r="E900">
        <v>48207.4</v>
      </c>
      <c r="F900">
        <v>31628.5</v>
      </c>
      <c r="G900">
        <v>2010</v>
      </c>
      <c r="H900" s="14">
        <f>365*DSO[[#This Row],[Receivables - Total]]/DSO[[#This Row],[Revenue - Total]]</f>
        <v>316.82071549393743</v>
      </c>
      <c r="I900" t="str">
        <f>_xlfn.XLOOKUP(DSO[[#This Row],[GIC Industry Groups]],'DSO_GIC GROUP'!$A$2:$A$25,'DSO_GIC GROUP'!$B$2:$B$25,0)</f>
        <v>Capital Goods</v>
      </c>
    </row>
    <row r="901" spans="1:9" x14ac:dyDescent="0.2">
      <c r="A901">
        <v>2012</v>
      </c>
      <c r="B901" t="s">
        <v>257</v>
      </c>
      <c r="C901" t="s">
        <v>258</v>
      </c>
      <c r="D901">
        <v>31366.7</v>
      </c>
      <c r="E901">
        <v>56265.8</v>
      </c>
      <c r="F901">
        <v>35736.1</v>
      </c>
      <c r="G901">
        <v>2010</v>
      </c>
      <c r="H901" s="14">
        <f>365*DSO[[#This Row],[Receivables - Total]]/DSO[[#This Row],[Revenue - Total]]</f>
        <v>320.37199078802666</v>
      </c>
      <c r="I901" t="str">
        <f>_xlfn.XLOOKUP(DSO[[#This Row],[GIC Industry Groups]],'DSO_GIC GROUP'!$A$2:$A$25,'DSO_GIC GROUP'!$B$2:$B$25,0)</f>
        <v>Capital Goods</v>
      </c>
    </row>
    <row r="902" spans="1:9" x14ac:dyDescent="0.2">
      <c r="A902">
        <v>2013</v>
      </c>
      <c r="B902" t="s">
        <v>257</v>
      </c>
      <c r="C902" t="s">
        <v>258</v>
      </c>
      <c r="D902">
        <v>35008</v>
      </c>
      <c r="E902">
        <v>59521.3</v>
      </c>
      <c r="F902">
        <v>37347.4</v>
      </c>
      <c r="G902">
        <v>2010</v>
      </c>
      <c r="H902" s="14">
        <f>365*DSO[[#This Row],[Receivables - Total]]/DSO[[#This Row],[Revenue - Total]]</f>
        <v>342.13680202637931</v>
      </c>
      <c r="I902" t="str">
        <f>_xlfn.XLOOKUP(DSO[[#This Row],[GIC Industry Groups]],'DSO_GIC GROUP'!$A$2:$A$25,'DSO_GIC GROUP'!$B$2:$B$25,0)</f>
        <v>Capital Goods</v>
      </c>
    </row>
    <row r="903" spans="1:9" x14ac:dyDescent="0.2">
      <c r="A903">
        <v>2014</v>
      </c>
      <c r="B903" t="s">
        <v>257</v>
      </c>
      <c r="C903" t="s">
        <v>258</v>
      </c>
      <c r="D903">
        <v>36802.400000000001</v>
      </c>
      <c r="E903">
        <v>61336.4</v>
      </c>
      <c r="F903">
        <v>35537.9</v>
      </c>
      <c r="G903">
        <v>2010</v>
      </c>
      <c r="H903" s="14">
        <f>365*DSO[[#This Row],[Receivables - Total]]/DSO[[#This Row],[Revenue - Total]]</f>
        <v>377.98733183446404</v>
      </c>
      <c r="I903" t="str">
        <f>_xlfn.XLOOKUP(DSO[[#This Row],[GIC Industry Groups]],'DSO_GIC GROUP'!$A$2:$A$25,'DSO_GIC GROUP'!$B$2:$B$25,0)</f>
        <v>Capital Goods</v>
      </c>
    </row>
    <row r="904" spans="1:9" x14ac:dyDescent="0.2">
      <c r="A904">
        <v>2015</v>
      </c>
      <c r="B904" t="s">
        <v>257</v>
      </c>
      <c r="C904" t="s">
        <v>258</v>
      </c>
      <c r="D904">
        <v>33685.9</v>
      </c>
      <c r="E904">
        <v>57947.6</v>
      </c>
      <c r="F904">
        <v>28323.8</v>
      </c>
      <c r="G904">
        <v>2010</v>
      </c>
      <c r="H904" s="14">
        <f>365*DSO[[#This Row],[Receivables - Total]]/DSO[[#This Row],[Revenue - Total]]</f>
        <v>434.09971472754364</v>
      </c>
      <c r="I904" t="str">
        <f>_xlfn.XLOOKUP(DSO[[#This Row],[GIC Industry Groups]],'DSO_GIC GROUP'!$A$2:$A$25,'DSO_GIC GROUP'!$B$2:$B$25,0)</f>
        <v>Capital Goods</v>
      </c>
    </row>
    <row r="905" spans="1:9" x14ac:dyDescent="0.2">
      <c r="A905">
        <v>2016</v>
      </c>
      <c r="B905" t="s">
        <v>257</v>
      </c>
      <c r="C905" t="s">
        <v>258</v>
      </c>
      <c r="D905">
        <v>32858.6</v>
      </c>
      <c r="E905">
        <v>57981.4</v>
      </c>
      <c r="F905">
        <v>26006</v>
      </c>
      <c r="G905">
        <v>2010</v>
      </c>
      <c r="H905" s="14">
        <f>365*DSO[[#This Row],[Receivables - Total]]/DSO[[#This Row],[Revenue - Total]]</f>
        <v>461.17776666923015</v>
      </c>
      <c r="I905" t="str">
        <f>_xlfn.XLOOKUP(DSO[[#This Row],[GIC Industry Groups]],'DSO_GIC GROUP'!$A$2:$A$25,'DSO_GIC GROUP'!$B$2:$B$25,0)</f>
        <v>Capital Goods</v>
      </c>
    </row>
    <row r="906" spans="1:9" x14ac:dyDescent="0.2">
      <c r="A906">
        <v>2017</v>
      </c>
      <c r="B906" t="s">
        <v>257</v>
      </c>
      <c r="C906" t="s">
        <v>258</v>
      </c>
      <c r="D906">
        <v>34387.800000000003</v>
      </c>
      <c r="E906">
        <v>65786.3</v>
      </c>
      <c r="F906">
        <v>28444.7</v>
      </c>
      <c r="G906">
        <v>2010</v>
      </c>
      <c r="H906" s="14">
        <f>365*DSO[[#This Row],[Receivables - Total]]/DSO[[#This Row],[Revenue - Total]]</f>
        <v>441.26135976122094</v>
      </c>
      <c r="I906" t="str">
        <f>_xlfn.XLOOKUP(DSO[[#This Row],[GIC Industry Groups]],'DSO_GIC GROUP'!$A$2:$A$25,'DSO_GIC GROUP'!$B$2:$B$25,0)</f>
        <v>Capital Goods</v>
      </c>
    </row>
    <row r="907" spans="1:9" x14ac:dyDescent="0.2">
      <c r="A907">
        <v>2018</v>
      </c>
      <c r="B907" t="s">
        <v>257</v>
      </c>
      <c r="C907" t="s">
        <v>258</v>
      </c>
      <c r="D907">
        <v>37815.300000000003</v>
      </c>
      <c r="E907">
        <v>70108</v>
      </c>
      <c r="F907">
        <v>36577.699999999997</v>
      </c>
      <c r="G907">
        <v>2010</v>
      </c>
      <c r="H907" s="14">
        <f>365*DSO[[#This Row],[Receivables - Total]]/DSO[[#This Row],[Revenue - Total]]</f>
        <v>377.34971034264055</v>
      </c>
      <c r="I907" t="str">
        <f>_xlfn.XLOOKUP(DSO[[#This Row],[GIC Industry Groups]],'DSO_GIC GROUP'!$A$2:$A$25,'DSO_GIC GROUP'!$B$2:$B$25,0)</f>
        <v>Capital Goods</v>
      </c>
    </row>
    <row r="908" spans="1:9" x14ac:dyDescent="0.2">
      <c r="A908">
        <v>2019</v>
      </c>
      <c r="B908" t="s">
        <v>257</v>
      </c>
      <c r="C908" t="s">
        <v>258</v>
      </c>
      <c r="D908">
        <v>40295</v>
      </c>
      <c r="E908">
        <v>73011</v>
      </c>
      <c r="F908">
        <v>39258</v>
      </c>
      <c r="G908">
        <v>2010</v>
      </c>
      <c r="H908" s="14">
        <f>365*DSO[[#This Row],[Receivables - Total]]/DSO[[#This Row],[Revenue - Total]]</f>
        <v>374.64147434917726</v>
      </c>
      <c r="I908" t="str">
        <f>_xlfn.XLOOKUP(DSO[[#This Row],[GIC Industry Groups]],'DSO_GIC GROUP'!$A$2:$A$25,'DSO_GIC GROUP'!$B$2:$B$25,0)</f>
        <v>Capital Goods</v>
      </c>
    </row>
    <row r="909" spans="1:9" x14ac:dyDescent="0.2">
      <c r="A909">
        <v>2004</v>
      </c>
      <c r="B909" t="s">
        <v>279</v>
      </c>
      <c r="C909" t="s">
        <v>280</v>
      </c>
      <c r="D909">
        <v>912.68799999999999</v>
      </c>
      <c r="E909">
        <v>5792.1790000000001</v>
      </c>
      <c r="F909">
        <v>5488.1120000000001</v>
      </c>
      <c r="G909">
        <v>2010</v>
      </c>
      <c r="H909" s="14">
        <f>365*DSO[[#This Row],[Receivables - Total]]/DSO[[#This Row],[Revenue - Total]]</f>
        <v>60.700495908246772</v>
      </c>
      <c r="I909" t="str">
        <f>_xlfn.XLOOKUP(DSO[[#This Row],[GIC Industry Groups]],'DSO_GIC GROUP'!$A$2:$A$25,'DSO_GIC GROUP'!$B$2:$B$25,0)</f>
        <v>Capital Goods</v>
      </c>
    </row>
    <row r="910" spans="1:9" x14ac:dyDescent="0.2">
      <c r="A910">
        <v>2005</v>
      </c>
      <c r="B910" t="s">
        <v>279</v>
      </c>
      <c r="C910" t="s">
        <v>280</v>
      </c>
      <c r="D910">
        <v>991.51199999999994</v>
      </c>
      <c r="E910">
        <v>6573.0320000000002</v>
      </c>
      <c r="F910">
        <v>6078.38</v>
      </c>
      <c r="G910">
        <v>2010</v>
      </c>
      <c r="H910" s="14">
        <f>365*DSO[[#This Row],[Receivables - Total]]/DSO[[#This Row],[Revenue - Total]]</f>
        <v>59.539199589364273</v>
      </c>
      <c r="I910" t="str">
        <f>_xlfn.XLOOKUP(DSO[[#This Row],[GIC Industry Groups]],'DSO_GIC GROUP'!$A$2:$A$25,'DSO_GIC GROUP'!$B$2:$B$25,0)</f>
        <v>Capital Goods</v>
      </c>
    </row>
    <row r="911" spans="1:9" x14ac:dyDescent="0.2">
      <c r="A911">
        <v>2006</v>
      </c>
      <c r="B911" t="s">
        <v>279</v>
      </c>
      <c r="C911" t="s">
        <v>280</v>
      </c>
      <c r="D911">
        <v>1056.828</v>
      </c>
      <c r="E911">
        <v>7626.6580000000004</v>
      </c>
      <c r="F911">
        <v>6511.6229999999996</v>
      </c>
      <c r="G911">
        <v>2010</v>
      </c>
      <c r="H911" s="14">
        <f>365*DSO[[#This Row],[Receivables - Total]]/DSO[[#This Row],[Revenue - Total]]</f>
        <v>59.239028426553567</v>
      </c>
      <c r="I911" t="str">
        <f>_xlfn.XLOOKUP(DSO[[#This Row],[GIC Industry Groups]],'DSO_GIC GROUP'!$A$2:$A$25,'DSO_GIC GROUP'!$B$2:$B$25,0)</f>
        <v>Capital Goods</v>
      </c>
    </row>
    <row r="912" spans="1:9" x14ac:dyDescent="0.2">
      <c r="A912">
        <v>2007</v>
      </c>
      <c r="B912" t="s">
        <v>279</v>
      </c>
      <c r="C912" t="s">
        <v>280</v>
      </c>
      <c r="D912">
        <v>1097.6969999999999</v>
      </c>
      <c r="E912">
        <v>8069.77</v>
      </c>
      <c r="F912">
        <v>7226.0889999999999</v>
      </c>
      <c r="G912">
        <v>2010</v>
      </c>
      <c r="H912" s="14">
        <f>365*DSO[[#This Row],[Receivables - Total]]/DSO[[#This Row],[Revenue - Total]]</f>
        <v>55.446231702930859</v>
      </c>
      <c r="I912" t="str">
        <f>_xlfn.XLOOKUP(DSO[[#This Row],[GIC Industry Groups]],'DSO_GIC GROUP'!$A$2:$A$25,'DSO_GIC GROUP'!$B$2:$B$25,0)</f>
        <v>Capital Goods</v>
      </c>
    </row>
    <row r="913" spans="1:9" x14ac:dyDescent="0.2">
      <c r="A913">
        <v>2008</v>
      </c>
      <c r="B913" t="s">
        <v>279</v>
      </c>
      <c r="C913" t="s">
        <v>280</v>
      </c>
      <c r="D913">
        <v>1013.174</v>
      </c>
      <c r="E913">
        <v>7867.3040000000001</v>
      </c>
      <c r="F913">
        <v>7568.8879999999999</v>
      </c>
      <c r="G913">
        <v>2010</v>
      </c>
      <c r="H913" s="14">
        <f>365*DSO[[#This Row],[Receivables - Total]]/DSO[[#This Row],[Revenue - Total]]</f>
        <v>48.859027904759593</v>
      </c>
      <c r="I913" t="str">
        <f>_xlfn.XLOOKUP(DSO[[#This Row],[GIC Industry Groups]],'DSO_GIC GROUP'!$A$2:$A$25,'DSO_GIC GROUP'!$B$2:$B$25,0)</f>
        <v>Capital Goods</v>
      </c>
    </row>
    <row r="914" spans="1:9" x14ac:dyDescent="0.2">
      <c r="A914">
        <v>2009</v>
      </c>
      <c r="B914" t="s">
        <v>279</v>
      </c>
      <c r="C914" t="s">
        <v>280</v>
      </c>
      <c r="D914">
        <v>878.75400000000002</v>
      </c>
      <c r="E914">
        <v>7882.4030000000002</v>
      </c>
      <c r="F914">
        <v>5775.6890000000003</v>
      </c>
      <c r="G914">
        <v>2010</v>
      </c>
      <c r="H914" s="14">
        <f>365*DSO[[#This Row],[Receivables - Total]]/DSO[[#This Row],[Revenue - Total]]</f>
        <v>55.533670528312726</v>
      </c>
      <c r="I914" t="str">
        <f>_xlfn.XLOOKUP(DSO[[#This Row],[GIC Industry Groups]],'DSO_GIC GROUP'!$A$2:$A$25,'DSO_GIC GROUP'!$B$2:$B$25,0)</f>
        <v>Capital Goods</v>
      </c>
    </row>
    <row r="915" spans="1:9" x14ac:dyDescent="0.2">
      <c r="A915">
        <v>2010</v>
      </c>
      <c r="B915" t="s">
        <v>279</v>
      </c>
      <c r="C915" t="s">
        <v>280</v>
      </c>
      <c r="D915">
        <v>1087.704</v>
      </c>
      <c r="E915">
        <v>8562.8940000000002</v>
      </c>
      <c r="F915">
        <v>7132.6480000000001</v>
      </c>
      <c r="G915">
        <v>2010</v>
      </c>
      <c r="H915" s="14">
        <f>365*DSO[[#This Row],[Receivables - Total]]/DSO[[#This Row],[Revenue - Total]]</f>
        <v>55.661229882646666</v>
      </c>
      <c r="I915" t="str">
        <f>_xlfn.XLOOKUP(DSO[[#This Row],[GIC Industry Groups]],'DSO_GIC GROUP'!$A$2:$A$25,'DSO_GIC GROUP'!$B$2:$B$25,0)</f>
        <v>Capital Goods</v>
      </c>
    </row>
    <row r="916" spans="1:9" x14ac:dyDescent="0.2">
      <c r="A916">
        <v>2011</v>
      </c>
      <c r="B916" t="s">
        <v>279</v>
      </c>
      <c r="C916" t="s">
        <v>280</v>
      </c>
      <c r="D916">
        <v>1190.2650000000001</v>
      </c>
      <c r="E916">
        <v>9501.4500000000007</v>
      </c>
      <c r="F916">
        <v>7950.14</v>
      </c>
      <c r="G916">
        <v>2010</v>
      </c>
      <c r="H916" s="14">
        <f>365*DSO[[#This Row],[Receivables - Total]]/DSO[[#This Row],[Revenue - Total]]</f>
        <v>54.646424465481111</v>
      </c>
      <c r="I916" t="str">
        <f>_xlfn.XLOOKUP(DSO[[#This Row],[GIC Industry Groups]],'DSO_GIC GROUP'!$A$2:$A$25,'DSO_GIC GROUP'!$B$2:$B$25,0)</f>
        <v>Capital Goods</v>
      </c>
    </row>
    <row r="917" spans="1:9" x14ac:dyDescent="0.2">
      <c r="A917">
        <v>2012</v>
      </c>
      <c r="B917" t="s">
        <v>279</v>
      </c>
      <c r="C917" t="s">
        <v>280</v>
      </c>
      <c r="D917">
        <v>1225.8979999999999</v>
      </c>
      <c r="E917">
        <v>10443.942999999999</v>
      </c>
      <c r="F917">
        <v>8104.3389999999999</v>
      </c>
      <c r="G917">
        <v>2010</v>
      </c>
      <c r="H917" s="14">
        <f>365*DSO[[#This Row],[Receivables - Total]]/DSO[[#This Row],[Revenue - Total]]</f>
        <v>55.211507070471754</v>
      </c>
      <c r="I917" t="str">
        <f>_xlfn.XLOOKUP(DSO[[#This Row],[GIC Industry Groups]],'DSO_GIC GROUP'!$A$2:$A$25,'DSO_GIC GROUP'!$B$2:$B$25,0)</f>
        <v>Capital Goods</v>
      </c>
    </row>
    <row r="918" spans="1:9" x14ac:dyDescent="0.2">
      <c r="A918">
        <v>2013</v>
      </c>
      <c r="B918" t="s">
        <v>279</v>
      </c>
      <c r="C918" t="s">
        <v>280</v>
      </c>
      <c r="D918">
        <v>1359.1010000000001</v>
      </c>
      <c r="E918">
        <v>10838.172</v>
      </c>
      <c r="F918">
        <v>8729.8130000000001</v>
      </c>
      <c r="G918">
        <v>2010</v>
      </c>
      <c r="H918" s="14">
        <f>365*DSO[[#This Row],[Receivables - Total]]/DSO[[#This Row],[Revenue - Total]]</f>
        <v>56.825027638049065</v>
      </c>
      <c r="I918" t="str">
        <f>_xlfn.XLOOKUP(DSO[[#This Row],[GIC Industry Groups]],'DSO_GIC GROUP'!$A$2:$A$25,'DSO_GIC GROUP'!$B$2:$B$25,0)</f>
        <v>Capital Goods</v>
      </c>
    </row>
    <row r="919" spans="1:9" x14ac:dyDescent="0.2">
      <c r="A919">
        <v>2014</v>
      </c>
      <c r="B919" t="s">
        <v>279</v>
      </c>
      <c r="C919" t="s">
        <v>280</v>
      </c>
      <c r="D919">
        <v>1186.7460000000001</v>
      </c>
      <c r="E919">
        <v>9090.3850000000002</v>
      </c>
      <c r="F919">
        <v>7752.7280000000001</v>
      </c>
      <c r="G919">
        <v>2010</v>
      </c>
      <c r="H919" s="14">
        <f>365*DSO[[#This Row],[Receivables - Total]]/DSO[[#This Row],[Revenue - Total]]</f>
        <v>55.872241358138716</v>
      </c>
      <c r="I919" t="str">
        <f>_xlfn.XLOOKUP(DSO[[#This Row],[GIC Industry Groups]],'DSO_GIC GROUP'!$A$2:$A$25,'DSO_GIC GROUP'!$B$2:$B$25,0)</f>
        <v>Capital Goods</v>
      </c>
    </row>
    <row r="920" spans="1:9" x14ac:dyDescent="0.2">
      <c r="A920">
        <v>2015</v>
      </c>
      <c r="B920" t="s">
        <v>279</v>
      </c>
      <c r="C920" t="s">
        <v>280</v>
      </c>
      <c r="D920">
        <v>1120.49</v>
      </c>
      <c r="E920">
        <v>8619.7630000000008</v>
      </c>
      <c r="F920">
        <v>6956.3109999999997</v>
      </c>
      <c r="G920">
        <v>2010</v>
      </c>
      <c r="H920" s="14">
        <f>365*DSO[[#This Row],[Receivables - Total]]/DSO[[#This Row],[Revenue - Total]]</f>
        <v>58.792490732516129</v>
      </c>
      <c r="I920" t="str">
        <f>_xlfn.XLOOKUP(DSO[[#This Row],[GIC Industry Groups]],'DSO_GIC GROUP'!$A$2:$A$25,'DSO_GIC GROUP'!$B$2:$B$25,0)</f>
        <v>Capital Goods</v>
      </c>
    </row>
    <row r="921" spans="1:9" x14ac:dyDescent="0.2">
      <c r="A921">
        <v>2016</v>
      </c>
      <c r="B921" t="s">
        <v>279</v>
      </c>
      <c r="C921" t="s">
        <v>280</v>
      </c>
      <c r="D921">
        <v>1265.201</v>
      </c>
      <c r="E921">
        <v>10115.991</v>
      </c>
      <c r="F921">
        <v>6794.3419999999996</v>
      </c>
      <c r="G921">
        <v>2010</v>
      </c>
      <c r="H921" s="14">
        <f>365*DSO[[#This Row],[Receivables - Total]]/DSO[[#This Row],[Revenue - Total]]</f>
        <v>67.968077703477391</v>
      </c>
      <c r="I921" t="str">
        <f>_xlfn.XLOOKUP(DSO[[#This Row],[GIC Industry Groups]],'DSO_GIC GROUP'!$A$2:$A$25,'DSO_GIC GROUP'!$B$2:$B$25,0)</f>
        <v>Capital Goods</v>
      </c>
    </row>
    <row r="922" spans="1:9" x14ac:dyDescent="0.2">
      <c r="A922">
        <v>2017</v>
      </c>
      <c r="B922" t="s">
        <v>279</v>
      </c>
      <c r="C922" t="s">
        <v>280</v>
      </c>
      <c r="D922">
        <v>1385.567</v>
      </c>
      <c r="E922">
        <v>10657.653</v>
      </c>
      <c r="F922">
        <v>7830.4359999999997</v>
      </c>
      <c r="G922">
        <v>2010</v>
      </c>
      <c r="H922" s="14">
        <f>365*DSO[[#This Row],[Receivables - Total]]/DSO[[#This Row],[Revenue - Total]]</f>
        <v>64.585414528641834</v>
      </c>
      <c r="I922" t="str">
        <f>_xlfn.XLOOKUP(DSO[[#This Row],[GIC Industry Groups]],'DSO_GIC GROUP'!$A$2:$A$25,'DSO_GIC GROUP'!$B$2:$B$25,0)</f>
        <v>Capital Goods</v>
      </c>
    </row>
    <row r="923" spans="1:9" x14ac:dyDescent="0.2">
      <c r="A923">
        <v>2018</v>
      </c>
      <c r="B923" t="s">
        <v>279</v>
      </c>
      <c r="C923" t="s">
        <v>280</v>
      </c>
      <c r="D923">
        <v>1241.1890000000001</v>
      </c>
      <c r="E923">
        <v>8365.7710000000006</v>
      </c>
      <c r="F923">
        <v>6992.1180000000004</v>
      </c>
      <c r="G923">
        <v>2010</v>
      </c>
      <c r="H923" s="14">
        <f>365*DSO[[#This Row],[Receivables - Total]]/DSO[[#This Row],[Revenue - Total]]</f>
        <v>64.792096615074286</v>
      </c>
      <c r="I923" t="str">
        <f>_xlfn.XLOOKUP(DSO[[#This Row],[GIC Industry Groups]],'DSO_GIC GROUP'!$A$2:$A$25,'DSO_GIC GROUP'!$B$2:$B$25,0)</f>
        <v>Capital Goods</v>
      </c>
    </row>
    <row r="924" spans="1:9" x14ac:dyDescent="0.2">
      <c r="A924">
        <v>2019</v>
      </c>
      <c r="B924" t="s">
        <v>279</v>
      </c>
      <c r="C924" t="s">
        <v>280</v>
      </c>
      <c r="D924">
        <v>1232.0840000000001</v>
      </c>
      <c r="E924">
        <v>8669.4770000000008</v>
      </c>
      <c r="F924">
        <v>7136.3969999999999</v>
      </c>
      <c r="G924">
        <v>2010</v>
      </c>
      <c r="H924" s="14">
        <f>365*DSO[[#This Row],[Receivables - Total]]/DSO[[#This Row],[Revenue - Total]]</f>
        <v>63.016485770060164</v>
      </c>
      <c r="I924" t="str">
        <f>_xlfn.XLOOKUP(DSO[[#This Row],[GIC Industry Groups]],'DSO_GIC GROUP'!$A$2:$A$25,'DSO_GIC GROUP'!$B$2:$B$25,0)</f>
        <v>Capital Goods</v>
      </c>
    </row>
    <row r="925" spans="1:9" x14ac:dyDescent="0.2">
      <c r="A925">
        <v>2004</v>
      </c>
      <c r="B925" t="s">
        <v>311</v>
      </c>
      <c r="C925" t="s">
        <v>312</v>
      </c>
      <c r="D925">
        <v>2932</v>
      </c>
      <c r="E925">
        <v>16361</v>
      </c>
      <c r="F925">
        <v>15615</v>
      </c>
      <c r="G925">
        <v>2010</v>
      </c>
      <c r="H925" s="14">
        <f>365*DSO[[#This Row],[Receivables - Total]]/DSO[[#This Row],[Revenue - Total]]</f>
        <v>68.535382644892735</v>
      </c>
      <c r="I925" t="str">
        <f>_xlfn.XLOOKUP(DSO[[#This Row],[GIC Industry Groups]],'DSO_GIC GROUP'!$A$2:$A$25,'DSO_GIC GROUP'!$B$2:$B$25,0)</f>
        <v>Capital Goods</v>
      </c>
    </row>
    <row r="926" spans="1:9" x14ac:dyDescent="0.2">
      <c r="A926">
        <v>2005</v>
      </c>
      <c r="B926" t="s">
        <v>311</v>
      </c>
      <c r="C926" t="s">
        <v>312</v>
      </c>
      <c r="D926">
        <v>3256</v>
      </c>
      <c r="E926">
        <v>17227</v>
      </c>
      <c r="F926">
        <v>17305</v>
      </c>
      <c r="G926">
        <v>2010</v>
      </c>
      <c r="H926" s="14">
        <f>365*DSO[[#This Row],[Receivables - Total]]/DSO[[#This Row],[Revenue - Total]]</f>
        <v>68.676105171915637</v>
      </c>
      <c r="I926" t="str">
        <f>_xlfn.XLOOKUP(DSO[[#This Row],[GIC Industry Groups]],'DSO_GIC GROUP'!$A$2:$A$25,'DSO_GIC GROUP'!$B$2:$B$25,0)</f>
        <v>Capital Goods</v>
      </c>
    </row>
    <row r="927" spans="1:9" x14ac:dyDescent="0.2">
      <c r="A927">
        <v>2006</v>
      </c>
      <c r="B927" t="s">
        <v>311</v>
      </c>
      <c r="C927" t="s">
        <v>312</v>
      </c>
      <c r="D927">
        <v>3716</v>
      </c>
      <c r="E927">
        <v>18672</v>
      </c>
      <c r="F927">
        <v>20133</v>
      </c>
      <c r="G927">
        <v>2010</v>
      </c>
      <c r="H927" s="14">
        <f>365*DSO[[#This Row],[Receivables - Total]]/DSO[[#This Row],[Revenue - Total]]</f>
        <v>67.368996175433367</v>
      </c>
      <c r="I927" t="str">
        <f>_xlfn.XLOOKUP(DSO[[#This Row],[GIC Industry Groups]],'DSO_GIC GROUP'!$A$2:$A$25,'DSO_GIC GROUP'!$B$2:$B$25,0)</f>
        <v>Capital Goods</v>
      </c>
    </row>
    <row r="928" spans="1:9" x14ac:dyDescent="0.2">
      <c r="A928">
        <v>2007</v>
      </c>
      <c r="B928" t="s">
        <v>311</v>
      </c>
      <c r="C928" t="s">
        <v>312</v>
      </c>
      <c r="D928">
        <v>4260</v>
      </c>
      <c r="E928">
        <v>19680</v>
      </c>
      <c r="F928">
        <v>22572</v>
      </c>
      <c r="G928">
        <v>2010</v>
      </c>
      <c r="H928" s="14">
        <f>365*DSO[[#This Row],[Receivables - Total]]/DSO[[#This Row],[Revenue - Total]]</f>
        <v>68.886230728335988</v>
      </c>
      <c r="I928" t="str">
        <f>_xlfn.XLOOKUP(DSO[[#This Row],[GIC Industry Groups]],'DSO_GIC GROUP'!$A$2:$A$25,'DSO_GIC GROUP'!$B$2:$B$25,0)</f>
        <v>Capital Goods</v>
      </c>
    </row>
    <row r="929" spans="1:9" x14ac:dyDescent="0.2">
      <c r="A929">
        <v>2008</v>
      </c>
      <c r="B929" t="s">
        <v>311</v>
      </c>
      <c r="C929" t="s">
        <v>312</v>
      </c>
      <c r="D929">
        <v>4618</v>
      </c>
      <c r="E929">
        <v>21040</v>
      </c>
      <c r="F929">
        <v>24807</v>
      </c>
      <c r="G929">
        <v>2010</v>
      </c>
      <c r="H929" s="14">
        <f>365*DSO[[#This Row],[Receivables - Total]]/DSO[[#This Row],[Revenue - Total]]</f>
        <v>67.947353569556981</v>
      </c>
      <c r="I929" t="str">
        <f>_xlfn.XLOOKUP(DSO[[#This Row],[GIC Industry Groups]],'DSO_GIC GROUP'!$A$2:$A$25,'DSO_GIC GROUP'!$B$2:$B$25,0)</f>
        <v>Capital Goods</v>
      </c>
    </row>
    <row r="930" spans="1:9" x14ac:dyDescent="0.2">
      <c r="A930">
        <v>2009</v>
      </c>
      <c r="B930" t="s">
        <v>311</v>
      </c>
      <c r="C930" t="s">
        <v>312</v>
      </c>
      <c r="D930">
        <v>3623</v>
      </c>
      <c r="E930">
        <v>19763</v>
      </c>
      <c r="F930">
        <v>20915</v>
      </c>
      <c r="G930">
        <v>2010</v>
      </c>
      <c r="H930" s="14">
        <f>365*DSO[[#This Row],[Receivables - Total]]/DSO[[#This Row],[Revenue - Total]]</f>
        <v>63.227109729858952</v>
      </c>
      <c r="I930" t="str">
        <f>_xlfn.XLOOKUP(DSO[[#This Row],[GIC Industry Groups]],'DSO_GIC GROUP'!$A$2:$A$25,'DSO_GIC GROUP'!$B$2:$B$25,0)</f>
        <v>Capital Goods</v>
      </c>
    </row>
    <row r="931" spans="1:9" x14ac:dyDescent="0.2">
      <c r="A931">
        <v>2010</v>
      </c>
      <c r="B931" t="s">
        <v>311</v>
      </c>
      <c r="C931" t="s">
        <v>312</v>
      </c>
      <c r="D931">
        <v>3989</v>
      </c>
      <c r="E931">
        <v>22843</v>
      </c>
      <c r="F931">
        <v>21039</v>
      </c>
      <c r="G931">
        <v>2010</v>
      </c>
      <c r="H931" s="14">
        <f>365*DSO[[#This Row],[Receivables - Total]]/DSO[[#This Row],[Revenue - Total]]</f>
        <v>69.204097152906513</v>
      </c>
      <c r="I931" t="str">
        <f>_xlfn.XLOOKUP(DSO[[#This Row],[GIC Industry Groups]],'DSO_GIC GROUP'!$A$2:$A$25,'DSO_GIC GROUP'!$B$2:$B$25,0)</f>
        <v>Capital Goods</v>
      </c>
    </row>
    <row r="932" spans="1:9" x14ac:dyDescent="0.2">
      <c r="A932">
        <v>2011</v>
      </c>
      <c r="B932" t="s">
        <v>311</v>
      </c>
      <c r="C932" t="s">
        <v>312</v>
      </c>
      <c r="D932">
        <v>4502</v>
      </c>
      <c r="E932">
        <v>23861</v>
      </c>
      <c r="F932">
        <v>24222</v>
      </c>
      <c r="G932">
        <v>2010</v>
      </c>
      <c r="H932" s="14">
        <f>365*DSO[[#This Row],[Receivables - Total]]/DSO[[#This Row],[Revenue - Total]]</f>
        <v>67.840393031128727</v>
      </c>
      <c r="I932" t="str">
        <f>_xlfn.XLOOKUP(DSO[[#This Row],[GIC Industry Groups]],'DSO_GIC GROUP'!$A$2:$A$25,'DSO_GIC GROUP'!$B$2:$B$25,0)</f>
        <v>Capital Goods</v>
      </c>
    </row>
    <row r="933" spans="1:9" x14ac:dyDescent="0.2">
      <c r="A933">
        <v>2012</v>
      </c>
      <c r="B933" t="s">
        <v>311</v>
      </c>
      <c r="C933" t="s">
        <v>312</v>
      </c>
      <c r="D933">
        <v>4983</v>
      </c>
      <c r="E933">
        <v>23818</v>
      </c>
      <c r="F933">
        <v>24412</v>
      </c>
      <c r="G933">
        <v>2010</v>
      </c>
      <c r="H933" s="14">
        <f>365*DSO[[#This Row],[Receivables - Total]]/DSO[[#This Row],[Revenue - Total]]</f>
        <v>74.504137309519905</v>
      </c>
      <c r="I933" t="str">
        <f>_xlfn.XLOOKUP(DSO[[#This Row],[GIC Industry Groups]],'DSO_GIC GROUP'!$A$2:$A$25,'DSO_GIC GROUP'!$B$2:$B$25,0)</f>
        <v>Capital Goods</v>
      </c>
    </row>
    <row r="934" spans="1:9" x14ac:dyDescent="0.2">
      <c r="A934">
        <v>2013</v>
      </c>
      <c r="B934" t="s">
        <v>311</v>
      </c>
      <c r="C934" t="s">
        <v>312</v>
      </c>
      <c r="D934">
        <v>4808</v>
      </c>
      <c r="E934">
        <v>24711</v>
      </c>
      <c r="F934">
        <v>24669</v>
      </c>
      <c r="G934">
        <v>2010</v>
      </c>
      <c r="H934" s="14">
        <f>365*DSO[[#This Row],[Receivables - Total]]/DSO[[#This Row],[Revenue - Total]]</f>
        <v>71.138676071182459</v>
      </c>
      <c r="I934" t="str">
        <f>_xlfn.XLOOKUP(DSO[[#This Row],[GIC Industry Groups]],'DSO_GIC GROUP'!$A$2:$A$25,'DSO_GIC GROUP'!$B$2:$B$25,0)</f>
        <v>Capital Goods</v>
      </c>
    </row>
    <row r="935" spans="1:9" x14ac:dyDescent="0.2">
      <c r="A935">
        <v>2014</v>
      </c>
      <c r="B935" t="s">
        <v>311</v>
      </c>
      <c r="C935" t="s">
        <v>312</v>
      </c>
      <c r="D935">
        <v>5019</v>
      </c>
      <c r="E935">
        <v>24177</v>
      </c>
      <c r="F935">
        <v>24537</v>
      </c>
      <c r="G935">
        <v>2010</v>
      </c>
      <c r="H935" s="14">
        <f>365*DSO[[#This Row],[Receivables - Total]]/DSO[[#This Row],[Revenue - Total]]</f>
        <v>74.660105147328522</v>
      </c>
      <c r="I935" t="str">
        <f>_xlfn.XLOOKUP(DSO[[#This Row],[GIC Industry Groups]],'DSO_GIC GROUP'!$A$2:$A$25,'DSO_GIC GROUP'!$B$2:$B$25,0)</f>
        <v>Capital Goods</v>
      </c>
    </row>
    <row r="936" spans="1:9" x14ac:dyDescent="0.2">
      <c r="A936">
        <v>2015</v>
      </c>
      <c r="B936" t="s">
        <v>311</v>
      </c>
      <c r="C936" t="s">
        <v>312</v>
      </c>
      <c r="D936">
        <v>4413</v>
      </c>
      <c r="E936">
        <v>22088</v>
      </c>
      <c r="F936">
        <v>22304</v>
      </c>
      <c r="G936">
        <v>2010</v>
      </c>
      <c r="H936" s="14">
        <f>365*DSO[[#This Row],[Receivables - Total]]/DSO[[#This Row],[Revenue - Total]]</f>
        <v>72.217763629842182</v>
      </c>
      <c r="I936" t="str">
        <f>_xlfn.XLOOKUP(DSO[[#This Row],[GIC Industry Groups]],'DSO_GIC GROUP'!$A$2:$A$25,'DSO_GIC GROUP'!$B$2:$B$25,0)</f>
        <v>Capital Goods</v>
      </c>
    </row>
    <row r="937" spans="1:9" x14ac:dyDescent="0.2">
      <c r="A937">
        <v>2016</v>
      </c>
      <c r="B937" t="s">
        <v>311</v>
      </c>
      <c r="C937" t="s">
        <v>312</v>
      </c>
      <c r="D937">
        <v>2701</v>
      </c>
      <c r="E937">
        <v>21743</v>
      </c>
      <c r="F937">
        <v>14522</v>
      </c>
      <c r="G937">
        <v>2010</v>
      </c>
      <c r="H937" s="14">
        <f>365*DSO[[#This Row],[Receivables - Total]]/DSO[[#This Row],[Revenue - Total]]</f>
        <v>67.887687646329709</v>
      </c>
      <c r="I937" t="str">
        <f>_xlfn.XLOOKUP(DSO[[#This Row],[GIC Industry Groups]],'DSO_GIC GROUP'!$A$2:$A$25,'DSO_GIC GROUP'!$B$2:$B$25,0)</f>
        <v>Capital Goods</v>
      </c>
    </row>
    <row r="938" spans="1:9" x14ac:dyDescent="0.2">
      <c r="A938">
        <v>2017</v>
      </c>
      <c r="B938" t="s">
        <v>311</v>
      </c>
      <c r="C938" t="s">
        <v>312</v>
      </c>
      <c r="D938">
        <v>3072</v>
      </c>
      <c r="E938">
        <v>19589</v>
      </c>
      <c r="F938">
        <v>15264</v>
      </c>
      <c r="G938">
        <v>2010</v>
      </c>
      <c r="H938" s="14">
        <f>365*DSO[[#This Row],[Receivables - Total]]/DSO[[#This Row],[Revenue - Total]]</f>
        <v>73.459119496855351</v>
      </c>
      <c r="I938" t="str">
        <f>_xlfn.XLOOKUP(DSO[[#This Row],[GIC Industry Groups]],'DSO_GIC GROUP'!$A$2:$A$25,'DSO_GIC GROUP'!$B$2:$B$25,0)</f>
        <v>Capital Goods</v>
      </c>
    </row>
    <row r="939" spans="1:9" x14ac:dyDescent="0.2">
      <c r="A939">
        <v>2018</v>
      </c>
      <c r="B939" t="s">
        <v>311</v>
      </c>
      <c r="C939" t="s">
        <v>312</v>
      </c>
      <c r="D939">
        <v>3344</v>
      </c>
      <c r="E939">
        <v>20390</v>
      </c>
      <c r="F939">
        <v>17408</v>
      </c>
      <c r="G939">
        <v>2010</v>
      </c>
      <c r="H939" s="14">
        <f>365*DSO[[#This Row],[Receivables - Total]]/DSO[[#This Row],[Revenue - Total]]</f>
        <v>70.114889705882348</v>
      </c>
      <c r="I939" t="str">
        <f>_xlfn.XLOOKUP(DSO[[#This Row],[GIC Industry Groups]],'DSO_GIC GROUP'!$A$2:$A$25,'DSO_GIC GROUP'!$B$2:$B$25,0)</f>
        <v>Capital Goods</v>
      </c>
    </row>
    <row r="940" spans="1:9" x14ac:dyDescent="0.2">
      <c r="A940">
        <v>2019</v>
      </c>
      <c r="B940" t="s">
        <v>311</v>
      </c>
      <c r="C940" t="s">
        <v>312</v>
      </c>
      <c r="D940">
        <v>3441</v>
      </c>
      <c r="E940">
        <v>20497</v>
      </c>
      <c r="F940">
        <v>18372</v>
      </c>
      <c r="G940">
        <v>2010</v>
      </c>
      <c r="H940" s="14">
        <f>365*DSO[[#This Row],[Receivables - Total]]/DSO[[#This Row],[Revenue - Total]]</f>
        <v>68.362998040496407</v>
      </c>
      <c r="I940" t="str">
        <f>_xlfn.XLOOKUP(DSO[[#This Row],[GIC Industry Groups]],'DSO_GIC GROUP'!$A$2:$A$25,'DSO_GIC GROUP'!$B$2:$B$25,0)</f>
        <v>Capital Goods</v>
      </c>
    </row>
    <row r="941" spans="1:9" x14ac:dyDescent="0.2">
      <c r="A941">
        <v>2004</v>
      </c>
      <c r="B941" t="s">
        <v>327</v>
      </c>
      <c r="C941" t="s">
        <v>328</v>
      </c>
      <c r="D941">
        <v>1612</v>
      </c>
      <c r="E941">
        <v>9075</v>
      </c>
      <c r="F941">
        <v>9817</v>
      </c>
      <c r="G941">
        <v>2010</v>
      </c>
      <c r="H941" s="14">
        <f>365*DSO[[#This Row],[Receivables - Total]]/DSO[[#This Row],[Revenue - Total]]</f>
        <v>59.934806967505345</v>
      </c>
      <c r="I941" t="str">
        <f>_xlfn.XLOOKUP(DSO[[#This Row],[GIC Industry Groups]],'DSO_GIC GROUP'!$A$2:$A$25,'DSO_GIC GROUP'!$B$2:$B$25,0)</f>
        <v>Capital Goods</v>
      </c>
    </row>
    <row r="942" spans="1:9" x14ac:dyDescent="0.2">
      <c r="A942">
        <v>2005</v>
      </c>
      <c r="B942" t="s">
        <v>327</v>
      </c>
      <c r="C942" t="s">
        <v>328</v>
      </c>
      <c r="D942">
        <v>1785</v>
      </c>
      <c r="E942">
        <v>10218</v>
      </c>
      <c r="F942">
        <v>11115</v>
      </c>
      <c r="G942">
        <v>2010</v>
      </c>
      <c r="H942" s="14">
        <f>365*DSO[[#This Row],[Receivables - Total]]/DSO[[#This Row],[Revenue - Total]]</f>
        <v>58.616734143049932</v>
      </c>
      <c r="I942" t="str">
        <f>_xlfn.XLOOKUP(DSO[[#This Row],[GIC Industry Groups]],'DSO_GIC GROUP'!$A$2:$A$25,'DSO_GIC GROUP'!$B$2:$B$25,0)</f>
        <v>Capital Goods</v>
      </c>
    </row>
    <row r="943" spans="1:9" x14ac:dyDescent="0.2">
      <c r="A943">
        <v>2006</v>
      </c>
      <c r="B943" t="s">
        <v>327</v>
      </c>
      <c r="C943" t="s">
        <v>328</v>
      </c>
      <c r="D943">
        <v>1928</v>
      </c>
      <c r="E943">
        <v>11417</v>
      </c>
      <c r="F943">
        <v>12370</v>
      </c>
      <c r="G943">
        <v>2010</v>
      </c>
      <c r="H943" s="14">
        <f>365*DSO[[#This Row],[Receivables - Total]]/DSO[[#This Row],[Revenue - Total]]</f>
        <v>56.889248181083268</v>
      </c>
      <c r="I943" t="str">
        <f>_xlfn.XLOOKUP(DSO[[#This Row],[GIC Industry Groups]],'DSO_GIC GROUP'!$A$2:$A$25,'DSO_GIC GROUP'!$B$2:$B$25,0)</f>
        <v>Capital Goods</v>
      </c>
    </row>
    <row r="944" spans="1:9" x14ac:dyDescent="0.2">
      <c r="A944">
        <v>2007</v>
      </c>
      <c r="B944" t="s">
        <v>327</v>
      </c>
      <c r="C944" t="s">
        <v>328</v>
      </c>
      <c r="D944">
        <v>2208</v>
      </c>
      <c r="E944">
        <v>13430</v>
      </c>
      <c r="F944">
        <v>13033</v>
      </c>
      <c r="G944">
        <v>2010</v>
      </c>
      <c r="H944" s="14">
        <f>365*DSO[[#This Row],[Receivables - Total]]/DSO[[#This Row],[Revenue - Total]]</f>
        <v>61.836875623417477</v>
      </c>
      <c r="I944" t="str">
        <f>_xlfn.XLOOKUP(DSO[[#This Row],[GIC Industry Groups]],'DSO_GIC GROUP'!$A$2:$A$25,'DSO_GIC GROUP'!$B$2:$B$25,0)</f>
        <v>Capital Goods</v>
      </c>
    </row>
    <row r="945" spans="1:9" x14ac:dyDescent="0.2">
      <c r="A945">
        <v>2008</v>
      </c>
      <c r="B945" t="s">
        <v>327</v>
      </c>
      <c r="C945" t="s">
        <v>328</v>
      </c>
      <c r="D945">
        <v>2295</v>
      </c>
      <c r="E945">
        <v>16655</v>
      </c>
      <c r="F945">
        <v>15376</v>
      </c>
      <c r="G945">
        <v>2010</v>
      </c>
      <c r="H945" s="14">
        <f>365*DSO[[#This Row],[Receivables - Total]]/DSO[[#This Row],[Revenue - Total]]</f>
        <v>54.479383454734652</v>
      </c>
      <c r="I945" t="str">
        <f>_xlfn.XLOOKUP(DSO[[#This Row],[GIC Industry Groups]],'DSO_GIC GROUP'!$A$2:$A$25,'DSO_GIC GROUP'!$B$2:$B$25,0)</f>
        <v>Capital Goods</v>
      </c>
    </row>
    <row r="946" spans="1:9" x14ac:dyDescent="0.2">
      <c r="A946">
        <v>2009</v>
      </c>
      <c r="B946" t="s">
        <v>327</v>
      </c>
      <c r="C946" t="s">
        <v>328</v>
      </c>
      <c r="D946">
        <v>1899</v>
      </c>
      <c r="E946">
        <v>16282</v>
      </c>
      <c r="F946">
        <v>11873</v>
      </c>
      <c r="G946">
        <v>2010</v>
      </c>
      <c r="H946" s="14">
        <f>365*DSO[[#This Row],[Receivables - Total]]/DSO[[#This Row],[Revenue - Total]]</f>
        <v>58.379095426598163</v>
      </c>
      <c r="I946" t="str">
        <f>_xlfn.XLOOKUP(DSO[[#This Row],[GIC Industry Groups]],'DSO_GIC GROUP'!$A$2:$A$25,'DSO_GIC GROUP'!$B$2:$B$25,0)</f>
        <v>Capital Goods</v>
      </c>
    </row>
    <row r="947" spans="1:9" x14ac:dyDescent="0.2">
      <c r="A947">
        <v>2010</v>
      </c>
      <c r="B947" t="s">
        <v>327</v>
      </c>
      <c r="C947" t="s">
        <v>328</v>
      </c>
      <c r="D947">
        <v>2239</v>
      </c>
      <c r="E947">
        <v>17252</v>
      </c>
      <c r="F947">
        <v>13715</v>
      </c>
      <c r="G947">
        <v>2010</v>
      </c>
      <c r="H947" s="14">
        <f>365*DSO[[#This Row],[Receivables - Total]]/DSO[[#This Row],[Revenue - Total]]</f>
        <v>59.58694859642727</v>
      </c>
      <c r="I947" t="str">
        <f>_xlfn.XLOOKUP(DSO[[#This Row],[GIC Industry Groups]],'DSO_GIC GROUP'!$A$2:$A$25,'DSO_GIC GROUP'!$B$2:$B$25,0)</f>
        <v>Capital Goods</v>
      </c>
    </row>
    <row r="948" spans="1:9" x14ac:dyDescent="0.2">
      <c r="A948">
        <v>2011</v>
      </c>
      <c r="B948" t="s">
        <v>327</v>
      </c>
      <c r="C948" t="s">
        <v>328</v>
      </c>
      <c r="D948">
        <v>2444</v>
      </c>
      <c r="E948">
        <v>17873</v>
      </c>
      <c r="F948">
        <v>16049</v>
      </c>
      <c r="G948">
        <v>2010</v>
      </c>
      <c r="H948" s="14">
        <f>365*DSO[[#This Row],[Receivables - Total]]/DSO[[#This Row],[Revenue - Total]]</f>
        <v>55.583525453299274</v>
      </c>
      <c r="I948" t="str">
        <f>_xlfn.XLOOKUP(DSO[[#This Row],[GIC Industry Groups]],'DSO_GIC GROUP'!$A$2:$A$25,'DSO_GIC GROUP'!$B$2:$B$25,0)</f>
        <v>Capital Goods</v>
      </c>
    </row>
    <row r="949" spans="1:9" x14ac:dyDescent="0.2">
      <c r="A949">
        <v>2012</v>
      </c>
      <c r="B949" t="s">
        <v>327</v>
      </c>
      <c r="C949" t="s">
        <v>328</v>
      </c>
      <c r="D949">
        <v>3510</v>
      </c>
      <c r="E949">
        <v>35848</v>
      </c>
      <c r="F949">
        <v>16311</v>
      </c>
      <c r="G949">
        <v>2010</v>
      </c>
      <c r="H949" s="14">
        <f>365*DSO[[#This Row],[Receivables - Total]]/DSO[[#This Row],[Revenue - Total]]</f>
        <v>78.545153577340443</v>
      </c>
      <c r="I949" t="str">
        <f>_xlfn.XLOOKUP(DSO[[#This Row],[GIC Industry Groups]],'DSO_GIC GROUP'!$A$2:$A$25,'DSO_GIC GROUP'!$B$2:$B$25,0)</f>
        <v>Capital Goods</v>
      </c>
    </row>
    <row r="950" spans="1:9" x14ac:dyDescent="0.2">
      <c r="A950">
        <v>2013</v>
      </c>
      <c r="B950" t="s">
        <v>327</v>
      </c>
      <c r="C950" t="s">
        <v>328</v>
      </c>
      <c r="D950">
        <v>3648</v>
      </c>
      <c r="E950">
        <v>35491</v>
      </c>
      <c r="F950">
        <v>22046</v>
      </c>
      <c r="G950">
        <v>2010</v>
      </c>
      <c r="H950" s="14">
        <f>365*DSO[[#This Row],[Receivables - Total]]/DSO[[#This Row],[Revenue - Total]]</f>
        <v>60.397350993377486</v>
      </c>
      <c r="I950" t="str">
        <f>_xlfn.XLOOKUP(DSO[[#This Row],[GIC Industry Groups]],'DSO_GIC GROUP'!$A$2:$A$25,'DSO_GIC GROUP'!$B$2:$B$25,0)</f>
        <v>Capital Goods</v>
      </c>
    </row>
    <row r="951" spans="1:9" x14ac:dyDescent="0.2">
      <c r="A951">
        <v>2014</v>
      </c>
      <c r="B951" t="s">
        <v>327</v>
      </c>
      <c r="C951" t="s">
        <v>328</v>
      </c>
      <c r="D951">
        <v>3667</v>
      </c>
      <c r="E951">
        <v>33529</v>
      </c>
      <c r="F951">
        <v>22552</v>
      </c>
      <c r="G951">
        <v>2010</v>
      </c>
      <c r="H951" s="14">
        <f>365*DSO[[#This Row],[Receivables - Total]]/DSO[[#This Row],[Revenue - Total]]</f>
        <v>59.349725079815535</v>
      </c>
      <c r="I951" t="str">
        <f>_xlfn.XLOOKUP(DSO[[#This Row],[GIC Industry Groups]],'DSO_GIC GROUP'!$A$2:$A$25,'DSO_GIC GROUP'!$B$2:$B$25,0)</f>
        <v>Capital Goods</v>
      </c>
    </row>
    <row r="952" spans="1:9" x14ac:dyDescent="0.2">
      <c r="A952">
        <v>2015</v>
      </c>
      <c r="B952" t="s">
        <v>327</v>
      </c>
      <c r="C952" t="s">
        <v>328</v>
      </c>
      <c r="D952">
        <v>3479</v>
      </c>
      <c r="E952">
        <v>31031</v>
      </c>
      <c r="F952">
        <v>20855</v>
      </c>
      <c r="G952">
        <v>2010</v>
      </c>
      <c r="H952" s="14">
        <f>365*DSO[[#This Row],[Receivables - Total]]/DSO[[#This Row],[Revenue - Total]]</f>
        <v>60.888755694078156</v>
      </c>
      <c r="I952" t="str">
        <f>_xlfn.XLOOKUP(DSO[[#This Row],[GIC Industry Groups]],'DSO_GIC GROUP'!$A$2:$A$25,'DSO_GIC GROUP'!$B$2:$B$25,0)</f>
        <v>Capital Goods</v>
      </c>
    </row>
    <row r="953" spans="1:9" x14ac:dyDescent="0.2">
      <c r="A953">
        <v>2016</v>
      </c>
      <c r="B953" t="s">
        <v>327</v>
      </c>
      <c r="C953" t="s">
        <v>328</v>
      </c>
      <c r="D953">
        <v>3560</v>
      </c>
      <c r="E953">
        <v>30419</v>
      </c>
      <c r="F953">
        <v>19747</v>
      </c>
      <c r="G953">
        <v>2010</v>
      </c>
      <c r="H953" s="14">
        <f>365*DSO[[#This Row],[Receivables - Total]]/DSO[[#This Row],[Revenue - Total]]</f>
        <v>65.802400364612353</v>
      </c>
      <c r="I953" t="str">
        <f>_xlfn.XLOOKUP(DSO[[#This Row],[GIC Industry Groups]],'DSO_GIC GROUP'!$A$2:$A$25,'DSO_GIC GROUP'!$B$2:$B$25,0)</f>
        <v>Capital Goods</v>
      </c>
    </row>
    <row r="954" spans="1:9" x14ac:dyDescent="0.2">
      <c r="A954">
        <v>2017</v>
      </c>
      <c r="B954" t="s">
        <v>327</v>
      </c>
      <c r="C954" t="s">
        <v>328</v>
      </c>
      <c r="D954">
        <v>3943</v>
      </c>
      <c r="E954">
        <v>32623</v>
      </c>
      <c r="F954">
        <v>20404</v>
      </c>
      <c r="G954">
        <v>2010</v>
      </c>
      <c r="H954" s="14">
        <f>365*DSO[[#This Row],[Receivables - Total]]/DSO[[#This Row],[Revenue - Total]]</f>
        <v>70.534944128602234</v>
      </c>
      <c r="I954" t="str">
        <f>_xlfn.XLOOKUP(DSO[[#This Row],[GIC Industry Groups]],'DSO_GIC GROUP'!$A$2:$A$25,'DSO_GIC GROUP'!$B$2:$B$25,0)</f>
        <v>Capital Goods</v>
      </c>
    </row>
    <row r="955" spans="1:9" x14ac:dyDescent="0.2">
      <c r="A955">
        <v>2018</v>
      </c>
      <c r="B955" t="s">
        <v>327</v>
      </c>
      <c r="C955" t="s">
        <v>328</v>
      </c>
      <c r="D955">
        <v>3952</v>
      </c>
      <c r="E955">
        <v>31092</v>
      </c>
      <c r="F955">
        <v>21609</v>
      </c>
      <c r="G955">
        <v>2010</v>
      </c>
      <c r="H955" s="14">
        <f>365*DSO[[#This Row],[Receivables - Total]]/DSO[[#This Row],[Revenue - Total]]</f>
        <v>66.753667453375911</v>
      </c>
      <c r="I955" t="str">
        <f>_xlfn.XLOOKUP(DSO[[#This Row],[GIC Industry Groups]],'DSO_GIC GROUP'!$A$2:$A$25,'DSO_GIC GROUP'!$B$2:$B$25,0)</f>
        <v>Capital Goods</v>
      </c>
    </row>
    <row r="956" spans="1:9" x14ac:dyDescent="0.2">
      <c r="A956">
        <v>2019</v>
      </c>
      <c r="B956" t="s">
        <v>327</v>
      </c>
      <c r="C956" t="s">
        <v>328</v>
      </c>
      <c r="D956">
        <v>3538</v>
      </c>
      <c r="E956">
        <v>32805</v>
      </c>
      <c r="F956">
        <v>21390</v>
      </c>
      <c r="G956">
        <v>2010</v>
      </c>
      <c r="H956" s="14">
        <f>365*DSO[[#This Row],[Receivables - Total]]/DSO[[#This Row],[Revenue - Total]]</f>
        <v>60.372604020570357</v>
      </c>
      <c r="I956" t="str">
        <f>_xlfn.XLOOKUP(DSO[[#This Row],[GIC Industry Groups]],'DSO_GIC GROUP'!$A$2:$A$25,'DSO_GIC GROUP'!$B$2:$B$25,0)</f>
        <v>Capital Goods</v>
      </c>
    </row>
    <row r="957" spans="1:9" x14ac:dyDescent="0.2">
      <c r="A957">
        <v>2004</v>
      </c>
      <c r="B957" t="s">
        <v>343</v>
      </c>
      <c r="C957" t="s">
        <v>344</v>
      </c>
      <c r="D957">
        <v>162.5</v>
      </c>
      <c r="E957">
        <v>770.23400000000004</v>
      </c>
      <c r="F957">
        <v>1238.492</v>
      </c>
      <c r="G957">
        <v>2010</v>
      </c>
      <c r="H957" s="14">
        <f>365*DSO[[#This Row],[Receivables - Total]]/DSO[[#This Row],[Revenue - Total]]</f>
        <v>47.890902807607965</v>
      </c>
      <c r="I957" t="str">
        <f>_xlfn.XLOOKUP(DSO[[#This Row],[GIC Industry Groups]],'DSO_GIC GROUP'!$A$2:$A$25,'DSO_GIC GROUP'!$B$2:$B$25,0)</f>
        <v>Capital Goods</v>
      </c>
    </row>
    <row r="958" spans="1:9" x14ac:dyDescent="0.2">
      <c r="A958">
        <v>2005</v>
      </c>
      <c r="B958" t="s">
        <v>343</v>
      </c>
      <c r="C958" t="s">
        <v>344</v>
      </c>
      <c r="D958">
        <v>183.55600000000001</v>
      </c>
      <c r="E958">
        <v>890.03499999999997</v>
      </c>
      <c r="F958">
        <v>1523.3330000000001</v>
      </c>
      <c r="G958">
        <v>2010</v>
      </c>
      <c r="H958" s="14">
        <f>365*DSO[[#This Row],[Receivables - Total]]/DSO[[#This Row],[Revenue - Total]]</f>
        <v>43.981151855831918</v>
      </c>
      <c r="I958" t="str">
        <f>_xlfn.XLOOKUP(DSO[[#This Row],[GIC Industry Groups]],'DSO_GIC GROUP'!$A$2:$A$25,'DSO_GIC GROUP'!$B$2:$B$25,0)</f>
        <v>Capital Goods</v>
      </c>
    </row>
    <row r="959" spans="1:9" x14ac:dyDescent="0.2">
      <c r="A959">
        <v>2006</v>
      </c>
      <c r="B959" t="s">
        <v>343</v>
      </c>
      <c r="C959" t="s">
        <v>344</v>
      </c>
      <c r="D959">
        <v>209.53200000000001</v>
      </c>
      <c r="E959">
        <v>1039.0160000000001</v>
      </c>
      <c r="F959">
        <v>1809.337</v>
      </c>
      <c r="G959">
        <v>2010</v>
      </c>
      <c r="H959" s="14">
        <f>365*DSO[[#This Row],[Receivables - Total]]/DSO[[#This Row],[Revenue - Total]]</f>
        <v>42.269173736014906</v>
      </c>
      <c r="I959" t="str">
        <f>_xlfn.XLOOKUP(DSO[[#This Row],[GIC Industry Groups]],'DSO_GIC GROUP'!$A$2:$A$25,'DSO_GIC GROUP'!$B$2:$B$25,0)</f>
        <v>Capital Goods</v>
      </c>
    </row>
    <row r="960" spans="1:9" x14ac:dyDescent="0.2">
      <c r="A960">
        <v>2007</v>
      </c>
      <c r="B960" t="s">
        <v>343</v>
      </c>
      <c r="C960" t="s">
        <v>344</v>
      </c>
      <c r="D960">
        <v>236.33099999999999</v>
      </c>
      <c r="E960">
        <v>1163.0609999999999</v>
      </c>
      <c r="F960">
        <v>2061.819</v>
      </c>
      <c r="G960">
        <v>2010</v>
      </c>
      <c r="H960" s="14">
        <f>365*DSO[[#This Row],[Receivables - Total]]/DSO[[#This Row],[Revenue - Total]]</f>
        <v>41.83723935030185</v>
      </c>
      <c r="I960" t="str">
        <f>_xlfn.XLOOKUP(DSO[[#This Row],[GIC Industry Groups]],'DSO_GIC GROUP'!$A$2:$A$25,'DSO_GIC GROUP'!$B$2:$B$25,0)</f>
        <v>Capital Goods</v>
      </c>
    </row>
    <row r="961" spans="1:9" x14ac:dyDescent="0.2">
      <c r="A961">
        <v>2008</v>
      </c>
      <c r="B961" t="s">
        <v>343</v>
      </c>
      <c r="C961" t="s">
        <v>344</v>
      </c>
      <c r="D961">
        <v>244.94</v>
      </c>
      <c r="E961">
        <v>1304.1489999999999</v>
      </c>
      <c r="F961">
        <v>2340.4250000000002</v>
      </c>
      <c r="G961">
        <v>2010</v>
      </c>
      <c r="H961" s="14">
        <f>365*DSO[[#This Row],[Receivables - Total]]/DSO[[#This Row],[Revenue - Total]]</f>
        <v>38.199515045344327</v>
      </c>
      <c r="I961" t="str">
        <f>_xlfn.XLOOKUP(DSO[[#This Row],[GIC Industry Groups]],'DSO_GIC GROUP'!$A$2:$A$25,'DSO_GIC GROUP'!$B$2:$B$25,0)</f>
        <v>Capital Goods</v>
      </c>
    </row>
    <row r="962" spans="1:9" x14ac:dyDescent="0.2">
      <c r="A962">
        <v>2009</v>
      </c>
      <c r="B962" t="s">
        <v>343</v>
      </c>
      <c r="C962" t="s">
        <v>344</v>
      </c>
      <c r="D962">
        <v>214.16900000000001</v>
      </c>
      <c r="E962">
        <v>1327.3579999999999</v>
      </c>
      <c r="F962">
        <v>1930.33</v>
      </c>
      <c r="G962">
        <v>2010</v>
      </c>
      <c r="H962" s="14">
        <f>365*DSO[[#This Row],[Receivables - Total]]/DSO[[#This Row],[Revenue - Total]]</f>
        <v>40.496539451803578</v>
      </c>
      <c r="I962" t="str">
        <f>_xlfn.XLOOKUP(DSO[[#This Row],[GIC Industry Groups]],'DSO_GIC GROUP'!$A$2:$A$25,'DSO_GIC GROUP'!$B$2:$B$25,0)</f>
        <v>Capital Goods</v>
      </c>
    </row>
    <row r="963" spans="1:9" x14ac:dyDescent="0.2">
      <c r="A963">
        <v>2010</v>
      </c>
      <c r="B963" t="s">
        <v>343</v>
      </c>
      <c r="C963" t="s">
        <v>344</v>
      </c>
      <c r="D963">
        <v>270.13299999999998</v>
      </c>
      <c r="E963">
        <v>1468.2829999999999</v>
      </c>
      <c r="F963">
        <v>2269.471</v>
      </c>
      <c r="G963">
        <v>2010</v>
      </c>
      <c r="H963" s="14">
        <f>365*DSO[[#This Row],[Receivables - Total]]/DSO[[#This Row],[Revenue - Total]]</f>
        <v>43.445606927781846</v>
      </c>
      <c r="I963" t="str">
        <f>_xlfn.XLOOKUP(DSO[[#This Row],[GIC Industry Groups]],'DSO_GIC GROUP'!$A$2:$A$25,'DSO_GIC GROUP'!$B$2:$B$25,0)</f>
        <v>Capital Goods</v>
      </c>
    </row>
    <row r="964" spans="1:9" x14ac:dyDescent="0.2">
      <c r="A964">
        <v>2011</v>
      </c>
      <c r="B964" t="s">
        <v>343</v>
      </c>
      <c r="C964" t="s">
        <v>344</v>
      </c>
      <c r="D964">
        <v>338.59399999999999</v>
      </c>
      <c r="E964">
        <v>1684.9480000000001</v>
      </c>
      <c r="F964">
        <v>2766.8589999999999</v>
      </c>
      <c r="G964">
        <v>2010</v>
      </c>
      <c r="H964" s="14">
        <f>365*DSO[[#This Row],[Receivables - Total]]/DSO[[#This Row],[Revenue - Total]]</f>
        <v>44.666826173650335</v>
      </c>
      <c r="I964" t="str">
        <f>_xlfn.XLOOKUP(DSO[[#This Row],[GIC Industry Groups]],'DSO_GIC GROUP'!$A$2:$A$25,'DSO_GIC GROUP'!$B$2:$B$25,0)</f>
        <v>Capital Goods</v>
      </c>
    </row>
    <row r="965" spans="1:9" x14ac:dyDescent="0.2">
      <c r="A965">
        <v>2012</v>
      </c>
      <c r="B965" t="s">
        <v>343</v>
      </c>
      <c r="C965" t="s">
        <v>344</v>
      </c>
      <c r="D965">
        <v>372.15899999999999</v>
      </c>
      <c r="E965">
        <v>1815.8320000000001</v>
      </c>
      <c r="F965">
        <v>3133.5770000000002</v>
      </c>
      <c r="G965">
        <v>2010</v>
      </c>
      <c r="H965" s="14">
        <f>365*DSO[[#This Row],[Receivables - Total]]/DSO[[#This Row],[Revenue - Total]]</f>
        <v>43.349193270182923</v>
      </c>
      <c r="I965" t="str">
        <f>_xlfn.XLOOKUP(DSO[[#This Row],[GIC Industry Groups]],'DSO_GIC GROUP'!$A$2:$A$25,'DSO_GIC GROUP'!$B$2:$B$25,0)</f>
        <v>Capital Goods</v>
      </c>
    </row>
    <row r="966" spans="1:9" x14ac:dyDescent="0.2">
      <c r="A966">
        <v>2013</v>
      </c>
      <c r="B966" t="s">
        <v>343</v>
      </c>
      <c r="C966" t="s">
        <v>344</v>
      </c>
      <c r="D966">
        <v>414.33100000000002</v>
      </c>
      <c r="E966">
        <v>2075.7840000000001</v>
      </c>
      <c r="F966">
        <v>3326.1060000000002</v>
      </c>
      <c r="G966">
        <v>2010</v>
      </c>
      <c r="H966" s="14">
        <f>365*DSO[[#This Row],[Receivables - Total]]/DSO[[#This Row],[Revenue - Total]]</f>
        <v>45.467827844332078</v>
      </c>
      <c r="I966" t="str">
        <f>_xlfn.XLOOKUP(DSO[[#This Row],[GIC Industry Groups]],'DSO_GIC GROUP'!$A$2:$A$25,'DSO_GIC GROUP'!$B$2:$B$25,0)</f>
        <v>Capital Goods</v>
      </c>
    </row>
    <row r="967" spans="1:9" x14ac:dyDescent="0.2">
      <c r="A967">
        <v>2014</v>
      </c>
      <c r="B967" t="s">
        <v>343</v>
      </c>
      <c r="C967" t="s">
        <v>344</v>
      </c>
      <c r="D967">
        <v>462.077</v>
      </c>
      <c r="E967">
        <v>2359.1019999999999</v>
      </c>
      <c r="F967">
        <v>3733.5070000000001</v>
      </c>
      <c r="G967">
        <v>2010</v>
      </c>
      <c r="H967" s="14">
        <f>365*DSO[[#This Row],[Receivables - Total]]/DSO[[#This Row],[Revenue - Total]]</f>
        <v>45.174176719100835</v>
      </c>
      <c r="I967" t="str">
        <f>_xlfn.XLOOKUP(DSO[[#This Row],[GIC Industry Groups]],'DSO_GIC GROUP'!$A$2:$A$25,'DSO_GIC GROUP'!$B$2:$B$25,0)</f>
        <v>Capital Goods</v>
      </c>
    </row>
    <row r="968" spans="1:9" x14ac:dyDescent="0.2">
      <c r="A968">
        <v>2015</v>
      </c>
      <c r="B968" t="s">
        <v>343</v>
      </c>
      <c r="C968" t="s">
        <v>344</v>
      </c>
      <c r="D968">
        <v>468.375</v>
      </c>
      <c r="E968">
        <v>2532.462</v>
      </c>
      <c r="F968">
        <v>3869.1869999999999</v>
      </c>
      <c r="G968">
        <v>2010</v>
      </c>
      <c r="H968" s="14">
        <f>365*DSO[[#This Row],[Receivables - Total]]/DSO[[#This Row],[Revenue - Total]]</f>
        <v>44.184185204798837</v>
      </c>
      <c r="I968" t="str">
        <f>_xlfn.XLOOKUP(DSO[[#This Row],[GIC Industry Groups]],'DSO_GIC GROUP'!$A$2:$A$25,'DSO_GIC GROUP'!$B$2:$B$25,0)</f>
        <v>Capital Goods</v>
      </c>
    </row>
    <row r="969" spans="1:9" x14ac:dyDescent="0.2">
      <c r="A969">
        <v>2016</v>
      </c>
      <c r="B969" t="s">
        <v>343</v>
      </c>
      <c r="C969" t="s">
        <v>344</v>
      </c>
      <c r="D969">
        <v>499.71600000000001</v>
      </c>
      <c r="E969">
        <v>2668.884</v>
      </c>
      <c r="F969">
        <v>3962.0360000000001</v>
      </c>
      <c r="G969">
        <v>2010</v>
      </c>
      <c r="H969" s="14">
        <f>365*DSO[[#This Row],[Receivables - Total]]/DSO[[#This Row],[Revenue - Total]]</f>
        <v>46.0360127974607</v>
      </c>
      <c r="I969" t="str">
        <f>_xlfn.XLOOKUP(DSO[[#This Row],[GIC Industry Groups]],'DSO_GIC GROUP'!$A$2:$A$25,'DSO_GIC GROUP'!$B$2:$B$25,0)</f>
        <v>Capital Goods</v>
      </c>
    </row>
    <row r="970" spans="1:9" x14ac:dyDescent="0.2">
      <c r="A970">
        <v>2017</v>
      </c>
      <c r="B970" t="s">
        <v>343</v>
      </c>
      <c r="C970" t="s">
        <v>344</v>
      </c>
      <c r="D970">
        <v>607.79999999999995</v>
      </c>
      <c r="E970">
        <v>2910.5</v>
      </c>
      <c r="F970">
        <v>4390.5</v>
      </c>
      <c r="G970">
        <v>2010</v>
      </c>
      <c r="H970" s="14">
        <f>365*DSO[[#This Row],[Receivables - Total]]/DSO[[#This Row],[Revenue - Total]]</f>
        <v>50.528869149299616</v>
      </c>
      <c r="I970" t="str">
        <f>_xlfn.XLOOKUP(DSO[[#This Row],[GIC Industry Groups]],'DSO_GIC GROUP'!$A$2:$A$25,'DSO_GIC GROUP'!$B$2:$B$25,0)</f>
        <v>Capital Goods</v>
      </c>
    </row>
    <row r="971" spans="1:9" x14ac:dyDescent="0.2">
      <c r="A971">
        <v>2018</v>
      </c>
      <c r="B971" t="s">
        <v>343</v>
      </c>
      <c r="C971" t="s">
        <v>344</v>
      </c>
      <c r="D971">
        <v>714.3</v>
      </c>
      <c r="E971">
        <v>3321.5</v>
      </c>
      <c r="F971">
        <v>4965.1000000000004</v>
      </c>
      <c r="G971">
        <v>2010</v>
      </c>
      <c r="H971" s="14">
        <f>365*DSO[[#This Row],[Receivables - Total]]/DSO[[#This Row],[Revenue - Total]]</f>
        <v>52.510422750800579</v>
      </c>
      <c r="I971" t="str">
        <f>_xlfn.XLOOKUP(DSO[[#This Row],[GIC Industry Groups]],'DSO_GIC GROUP'!$A$2:$A$25,'DSO_GIC GROUP'!$B$2:$B$25,0)</f>
        <v>Capital Goods</v>
      </c>
    </row>
    <row r="972" spans="1:9" x14ac:dyDescent="0.2">
      <c r="A972">
        <v>2019</v>
      </c>
      <c r="B972" t="s">
        <v>343</v>
      </c>
      <c r="C972" t="s">
        <v>344</v>
      </c>
      <c r="D972">
        <v>741.8</v>
      </c>
      <c r="E972">
        <v>3799.9</v>
      </c>
      <c r="F972">
        <v>5333.7</v>
      </c>
      <c r="G972">
        <v>2010</v>
      </c>
      <c r="H972" s="14">
        <f>365*DSO[[#This Row],[Receivables - Total]]/DSO[[#This Row],[Revenue - Total]]</f>
        <v>50.763447512983483</v>
      </c>
      <c r="I972" t="str">
        <f>_xlfn.XLOOKUP(DSO[[#This Row],[GIC Industry Groups]],'DSO_GIC GROUP'!$A$2:$A$25,'DSO_GIC GROUP'!$B$2:$B$25,0)</f>
        <v>Capital Goods</v>
      </c>
    </row>
    <row r="973" spans="1:9" x14ac:dyDescent="0.2">
      <c r="A973">
        <v>2009</v>
      </c>
      <c r="B973" t="s">
        <v>347</v>
      </c>
      <c r="C973" t="s">
        <v>348</v>
      </c>
      <c r="D973">
        <v>877.6</v>
      </c>
      <c r="E973">
        <v>4191.2</v>
      </c>
      <c r="F973">
        <v>3006.8</v>
      </c>
      <c r="G973">
        <v>2010</v>
      </c>
      <c r="H973" s="14">
        <f>365*DSO[[#This Row],[Receivables - Total]]/DSO[[#This Row],[Revenue - Total]]</f>
        <v>106.53319143275242</v>
      </c>
      <c r="I973" t="str">
        <f>_xlfn.XLOOKUP(DSO[[#This Row],[GIC Industry Groups]],'DSO_GIC GROUP'!$A$2:$A$25,'DSO_GIC GROUP'!$B$2:$B$25,0)</f>
        <v>Capital Goods</v>
      </c>
    </row>
    <row r="974" spans="1:9" x14ac:dyDescent="0.2">
      <c r="A974">
        <v>2010</v>
      </c>
      <c r="B974" t="s">
        <v>347</v>
      </c>
      <c r="C974" t="s">
        <v>348</v>
      </c>
      <c r="D974">
        <v>947</v>
      </c>
      <c r="E974">
        <v>4259.3999999999996</v>
      </c>
      <c r="F974">
        <v>3233.5</v>
      </c>
      <c r="G974">
        <v>2010</v>
      </c>
      <c r="H974" s="14">
        <f>365*DSO[[#This Row],[Receivables - Total]]/DSO[[#This Row],[Revenue - Total]]</f>
        <v>106.8980980361837</v>
      </c>
      <c r="I974" t="str">
        <f>_xlfn.XLOOKUP(DSO[[#This Row],[GIC Industry Groups]],'DSO_GIC GROUP'!$A$2:$A$25,'DSO_GIC GROUP'!$B$2:$B$25,0)</f>
        <v>Capital Goods</v>
      </c>
    </row>
    <row r="975" spans="1:9" x14ac:dyDescent="0.2">
      <c r="A975">
        <v>2011</v>
      </c>
      <c r="B975" t="s">
        <v>347</v>
      </c>
      <c r="C975" t="s">
        <v>348</v>
      </c>
      <c r="D975">
        <v>346.1</v>
      </c>
      <c r="E975">
        <v>3637.9</v>
      </c>
      <c r="F975">
        <v>3328.6</v>
      </c>
      <c r="G975">
        <v>2010</v>
      </c>
      <c r="H975" s="14">
        <f>365*DSO[[#This Row],[Receivables - Total]]/DSO[[#This Row],[Revenue - Total]]</f>
        <v>37.951841615093436</v>
      </c>
      <c r="I975" t="str">
        <f>_xlfn.XLOOKUP(DSO[[#This Row],[GIC Industry Groups]],'DSO_GIC GROUP'!$A$2:$A$25,'DSO_GIC GROUP'!$B$2:$B$25,0)</f>
        <v>Capital Goods</v>
      </c>
    </row>
    <row r="976" spans="1:9" x14ac:dyDescent="0.2">
      <c r="A976">
        <v>2012</v>
      </c>
      <c r="B976" t="s">
        <v>347</v>
      </c>
      <c r="C976" t="s">
        <v>348</v>
      </c>
      <c r="D976">
        <v>381.8</v>
      </c>
      <c r="E976">
        <v>3873.7</v>
      </c>
      <c r="F976">
        <v>3591.1</v>
      </c>
      <c r="G976">
        <v>2010</v>
      </c>
      <c r="H976" s="14">
        <f>365*DSO[[#This Row],[Receivables - Total]]/DSO[[#This Row],[Revenue - Total]]</f>
        <v>38.806215365765368</v>
      </c>
      <c r="I976" t="str">
        <f>_xlfn.XLOOKUP(DSO[[#This Row],[GIC Industry Groups]],'DSO_GIC GROUP'!$A$2:$A$25,'DSO_GIC GROUP'!$B$2:$B$25,0)</f>
        <v>Capital Goods</v>
      </c>
    </row>
    <row r="977" spans="1:9" x14ac:dyDescent="0.2">
      <c r="A977">
        <v>2013</v>
      </c>
      <c r="B977" t="s">
        <v>347</v>
      </c>
      <c r="C977" t="s">
        <v>348</v>
      </c>
      <c r="D977">
        <v>477.1</v>
      </c>
      <c r="E977">
        <v>4178.1000000000004</v>
      </c>
      <c r="F977">
        <v>4157.3999999999996</v>
      </c>
      <c r="G977">
        <v>2010</v>
      </c>
      <c r="H977" s="14">
        <f>365*DSO[[#This Row],[Receivables - Total]]/DSO[[#This Row],[Revenue - Total]]</f>
        <v>41.887116948092562</v>
      </c>
      <c r="I977" t="str">
        <f>_xlfn.XLOOKUP(DSO[[#This Row],[GIC Industry Groups]],'DSO_GIC GROUP'!$A$2:$A$25,'DSO_GIC GROUP'!$B$2:$B$25,0)</f>
        <v>Capital Goods</v>
      </c>
    </row>
    <row r="978" spans="1:9" x14ac:dyDescent="0.2">
      <c r="A978">
        <v>2014</v>
      </c>
      <c r="B978" t="s">
        <v>347</v>
      </c>
      <c r="C978" t="s">
        <v>348</v>
      </c>
      <c r="D978">
        <v>458.9</v>
      </c>
      <c r="E978">
        <v>4052.9</v>
      </c>
      <c r="F978">
        <v>4013.6</v>
      </c>
      <c r="G978">
        <v>2010</v>
      </c>
      <c r="H978" s="14">
        <f>365*DSO[[#This Row],[Receivables - Total]]/DSO[[#This Row],[Revenue - Total]]</f>
        <v>41.732733705401635</v>
      </c>
      <c r="I978" t="str">
        <f>_xlfn.XLOOKUP(DSO[[#This Row],[GIC Industry Groups]],'DSO_GIC GROUP'!$A$2:$A$25,'DSO_GIC GROUP'!$B$2:$B$25,0)</f>
        <v>Capital Goods</v>
      </c>
    </row>
    <row r="979" spans="1:9" x14ac:dyDescent="0.2">
      <c r="A979">
        <v>2015</v>
      </c>
      <c r="B979" t="s">
        <v>347</v>
      </c>
      <c r="C979" t="s">
        <v>348</v>
      </c>
      <c r="D979">
        <v>502.6</v>
      </c>
      <c r="E979">
        <v>4878.6000000000004</v>
      </c>
      <c r="F979">
        <v>4579.3999999999996</v>
      </c>
      <c r="G979">
        <v>2010</v>
      </c>
      <c r="H979" s="14">
        <f>365*DSO[[#This Row],[Receivables - Total]]/DSO[[#This Row],[Revenue - Total]]</f>
        <v>40.059614796698263</v>
      </c>
      <c r="I979" t="str">
        <f>_xlfn.XLOOKUP(DSO[[#This Row],[GIC Industry Groups]],'DSO_GIC GROUP'!$A$2:$A$25,'DSO_GIC GROUP'!$B$2:$B$25,0)</f>
        <v>Capital Goods</v>
      </c>
    </row>
    <row r="980" spans="1:9" x14ac:dyDescent="0.2">
      <c r="A980">
        <v>2016</v>
      </c>
      <c r="B980" t="s">
        <v>347</v>
      </c>
      <c r="C980" t="s">
        <v>348</v>
      </c>
      <c r="D980">
        <v>550.70000000000005</v>
      </c>
      <c r="E980">
        <v>5128.5</v>
      </c>
      <c r="F980">
        <v>4984.8999999999996</v>
      </c>
      <c r="G980">
        <v>2010</v>
      </c>
      <c r="H980" s="14">
        <f>365*DSO[[#This Row],[Receivables - Total]]/DSO[[#This Row],[Revenue - Total]]</f>
        <v>40.322875082749917</v>
      </c>
      <c r="I980" t="str">
        <f>_xlfn.XLOOKUP(DSO[[#This Row],[GIC Industry Groups]],'DSO_GIC GROUP'!$A$2:$A$25,'DSO_GIC GROUP'!$B$2:$B$25,0)</f>
        <v>Capital Goods</v>
      </c>
    </row>
    <row r="981" spans="1:9" x14ac:dyDescent="0.2">
      <c r="A981">
        <v>2017</v>
      </c>
      <c r="B981" t="s">
        <v>347</v>
      </c>
      <c r="C981" t="s">
        <v>348</v>
      </c>
      <c r="D981">
        <v>555.29999999999995</v>
      </c>
      <c r="E981">
        <v>5511.4</v>
      </c>
      <c r="F981">
        <v>5283.3</v>
      </c>
      <c r="G981">
        <v>2010</v>
      </c>
      <c r="H981" s="14">
        <f>365*DSO[[#This Row],[Receivables - Total]]/DSO[[#This Row],[Revenue - Total]]</f>
        <v>38.363238884787911</v>
      </c>
      <c r="I981" t="str">
        <f>_xlfn.XLOOKUP(DSO[[#This Row],[GIC Industry Groups]],'DSO_GIC GROUP'!$A$2:$A$25,'DSO_GIC GROUP'!$B$2:$B$25,0)</f>
        <v>Capital Goods</v>
      </c>
    </row>
    <row r="982" spans="1:9" x14ac:dyDescent="0.2">
      <c r="A982">
        <v>2018</v>
      </c>
      <c r="B982" t="s">
        <v>347</v>
      </c>
      <c r="C982" t="s">
        <v>348</v>
      </c>
      <c r="D982">
        <v>571.70000000000005</v>
      </c>
      <c r="E982">
        <v>5964.6</v>
      </c>
      <c r="F982">
        <v>5485.1</v>
      </c>
      <c r="G982">
        <v>2010</v>
      </c>
      <c r="H982" s="14">
        <f>365*DSO[[#This Row],[Receivables - Total]]/DSO[[#This Row],[Revenue - Total]]</f>
        <v>38.043153269767188</v>
      </c>
      <c r="I982" t="str">
        <f>_xlfn.XLOOKUP(DSO[[#This Row],[GIC Industry Groups]],'DSO_GIC GROUP'!$A$2:$A$25,'DSO_GIC GROUP'!$B$2:$B$25,0)</f>
        <v>Capital Goods</v>
      </c>
    </row>
    <row r="983" spans="1:9" x14ac:dyDescent="0.2">
      <c r="A983">
        <v>2019</v>
      </c>
      <c r="B983" t="s">
        <v>347</v>
      </c>
      <c r="C983" t="s">
        <v>348</v>
      </c>
      <c r="D983">
        <v>624.79999999999995</v>
      </c>
      <c r="E983">
        <v>6291.3</v>
      </c>
      <c r="F983">
        <v>5764.6</v>
      </c>
      <c r="G983">
        <v>2010</v>
      </c>
      <c r="H983" s="14">
        <f>365*DSO[[#This Row],[Receivables - Total]]/DSO[[#This Row],[Revenue - Total]]</f>
        <v>39.560767442667306</v>
      </c>
      <c r="I983" t="str">
        <f>_xlfn.XLOOKUP(DSO[[#This Row],[GIC Industry Groups]],'DSO_GIC GROUP'!$A$2:$A$25,'DSO_GIC GROUP'!$B$2:$B$25,0)</f>
        <v>Capital Goods</v>
      </c>
    </row>
    <row r="984" spans="1:9" x14ac:dyDescent="0.2">
      <c r="A984">
        <v>2004</v>
      </c>
      <c r="B984" t="s">
        <v>367</v>
      </c>
      <c r="C984" t="s">
        <v>368</v>
      </c>
      <c r="D984">
        <v>761.17899999999997</v>
      </c>
      <c r="E984">
        <v>3969.5569999999998</v>
      </c>
      <c r="F984">
        <v>9380.277</v>
      </c>
      <c r="G984">
        <v>2010</v>
      </c>
      <c r="H984" s="14">
        <f>365*DSO[[#This Row],[Receivables - Total]]/DSO[[#This Row],[Revenue - Total]]</f>
        <v>29.618564036008742</v>
      </c>
      <c r="I984" t="str">
        <f>_xlfn.XLOOKUP(DSO[[#This Row],[GIC Industry Groups]],'DSO_GIC GROUP'!$A$2:$A$25,'DSO_GIC GROUP'!$B$2:$B$25,0)</f>
        <v>Capital Goods</v>
      </c>
    </row>
    <row r="985" spans="1:9" x14ac:dyDescent="0.2">
      <c r="A985">
        <v>2005</v>
      </c>
      <c r="B985" t="s">
        <v>367</v>
      </c>
      <c r="C985" t="s">
        <v>368</v>
      </c>
      <c r="D985">
        <v>850.20299999999997</v>
      </c>
      <c r="E985">
        <v>4574.4449999999997</v>
      </c>
      <c r="F985">
        <v>13130.550999999999</v>
      </c>
      <c r="G985">
        <v>2010</v>
      </c>
      <c r="H985" s="14">
        <f>365*DSO[[#This Row],[Receivables - Total]]/DSO[[#This Row],[Revenue - Total]]</f>
        <v>23.633745072845763</v>
      </c>
      <c r="I985" t="str">
        <f>_xlfn.XLOOKUP(DSO[[#This Row],[GIC Industry Groups]],'DSO_GIC GROUP'!$A$2:$A$25,'DSO_GIC GROUP'!$B$2:$B$25,0)</f>
        <v>Capital Goods</v>
      </c>
    </row>
    <row r="986" spans="1:9" x14ac:dyDescent="0.2">
      <c r="A986">
        <v>2006</v>
      </c>
      <c r="B986" t="s">
        <v>367</v>
      </c>
      <c r="C986" t="s">
        <v>368</v>
      </c>
      <c r="D986">
        <v>904.36400000000003</v>
      </c>
      <c r="E986">
        <v>4874.87</v>
      </c>
      <c r="F986">
        <v>14078.505999999999</v>
      </c>
      <c r="G986">
        <v>2010</v>
      </c>
      <c r="H986" s="14">
        <f>365*DSO[[#This Row],[Receivables - Total]]/DSO[[#This Row],[Revenue - Total]]</f>
        <v>23.446583039421938</v>
      </c>
      <c r="I986" t="str">
        <f>_xlfn.XLOOKUP(DSO[[#This Row],[GIC Industry Groups]],'DSO_GIC GROUP'!$A$2:$A$25,'DSO_GIC GROUP'!$B$2:$B$25,0)</f>
        <v>Capital Goods</v>
      </c>
    </row>
    <row r="987" spans="1:9" x14ac:dyDescent="0.2">
      <c r="A987">
        <v>2007</v>
      </c>
      <c r="B987" t="s">
        <v>367</v>
      </c>
      <c r="C987" t="s">
        <v>368</v>
      </c>
      <c r="D987">
        <v>946.56500000000005</v>
      </c>
      <c r="E987">
        <v>5796.1790000000001</v>
      </c>
      <c r="F987">
        <v>16691.032999999999</v>
      </c>
      <c r="G987">
        <v>2010</v>
      </c>
      <c r="H987" s="14">
        <f>365*DSO[[#This Row],[Receivables - Total]]/DSO[[#This Row],[Revenue - Total]]</f>
        <v>20.699511228574053</v>
      </c>
      <c r="I987" t="str">
        <f>_xlfn.XLOOKUP(DSO[[#This Row],[GIC Industry Groups]],'DSO_GIC GROUP'!$A$2:$A$25,'DSO_GIC GROUP'!$B$2:$B$25,0)</f>
        <v>Capital Goods</v>
      </c>
    </row>
    <row r="988" spans="1:9" x14ac:dyDescent="0.2">
      <c r="A988">
        <v>2008</v>
      </c>
      <c r="B988" t="s">
        <v>367</v>
      </c>
      <c r="C988" t="s">
        <v>368</v>
      </c>
      <c r="D988">
        <v>1227.2239999999999</v>
      </c>
      <c r="E988">
        <v>6423.7209999999995</v>
      </c>
      <c r="F988">
        <v>22325.894</v>
      </c>
      <c r="G988">
        <v>2010</v>
      </c>
      <c r="H988" s="14">
        <f>365*DSO[[#This Row],[Receivables - Total]]/DSO[[#This Row],[Revenue - Total]]</f>
        <v>20.063553110124055</v>
      </c>
      <c r="I988" t="str">
        <f>_xlfn.XLOOKUP(DSO[[#This Row],[GIC Industry Groups]],'DSO_GIC GROUP'!$A$2:$A$25,'DSO_GIC GROUP'!$B$2:$B$25,0)</f>
        <v>Capital Goods</v>
      </c>
    </row>
    <row r="989" spans="1:9" x14ac:dyDescent="0.2">
      <c r="A989">
        <v>2009</v>
      </c>
      <c r="B989" t="s">
        <v>367</v>
      </c>
      <c r="C989" t="s">
        <v>368</v>
      </c>
      <c r="D989">
        <v>988.99099999999999</v>
      </c>
      <c r="E989">
        <v>7178.4830000000002</v>
      </c>
      <c r="F989">
        <v>21990.296999999999</v>
      </c>
      <c r="G989">
        <v>2010</v>
      </c>
      <c r="H989" s="14">
        <f>365*DSO[[#This Row],[Receivables - Total]]/DSO[[#This Row],[Revenue - Total]]</f>
        <v>16.415499754277988</v>
      </c>
      <c r="I989" t="str">
        <f>_xlfn.XLOOKUP(DSO[[#This Row],[GIC Industry Groups]],'DSO_GIC GROUP'!$A$2:$A$25,'DSO_GIC GROUP'!$B$2:$B$25,0)</f>
        <v>Capital Goods</v>
      </c>
    </row>
    <row r="990" spans="1:9" x14ac:dyDescent="0.2">
      <c r="A990">
        <v>2010</v>
      </c>
      <c r="B990" t="s">
        <v>367</v>
      </c>
      <c r="C990" t="s">
        <v>368</v>
      </c>
      <c r="D990">
        <v>1215.0070000000001</v>
      </c>
      <c r="E990">
        <v>7614.9229999999998</v>
      </c>
      <c r="F990">
        <v>20849.348999999998</v>
      </c>
      <c r="G990">
        <v>2010</v>
      </c>
      <c r="H990" s="14">
        <f>365*DSO[[#This Row],[Receivables - Total]]/DSO[[#This Row],[Revenue - Total]]</f>
        <v>21.270570846120908</v>
      </c>
      <c r="I990" t="str">
        <f>_xlfn.XLOOKUP(DSO[[#This Row],[GIC Industry Groups]],'DSO_GIC GROUP'!$A$2:$A$25,'DSO_GIC GROUP'!$B$2:$B$25,0)</f>
        <v>Capital Goods</v>
      </c>
    </row>
    <row r="991" spans="1:9" x14ac:dyDescent="0.2">
      <c r="A991">
        <v>2011</v>
      </c>
      <c r="B991" t="s">
        <v>367</v>
      </c>
      <c r="C991" t="s">
        <v>368</v>
      </c>
      <c r="D991">
        <v>1235.9349999999999</v>
      </c>
      <c r="E991">
        <v>8270.2759999999998</v>
      </c>
      <c r="F991">
        <v>23381.399000000001</v>
      </c>
      <c r="G991">
        <v>2010</v>
      </c>
      <c r="H991" s="14">
        <f>365*DSO[[#This Row],[Receivables - Total]]/DSO[[#This Row],[Revenue - Total]]</f>
        <v>19.293810220680122</v>
      </c>
      <c r="I991" t="str">
        <f>_xlfn.XLOOKUP(DSO[[#This Row],[GIC Industry Groups]],'DSO_GIC GROUP'!$A$2:$A$25,'DSO_GIC GROUP'!$B$2:$B$25,0)</f>
        <v>Capital Goods</v>
      </c>
    </row>
    <row r="992" spans="1:9" x14ac:dyDescent="0.2">
      <c r="A992">
        <v>2012</v>
      </c>
      <c r="B992" t="s">
        <v>367</v>
      </c>
      <c r="C992" t="s">
        <v>368</v>
      </c>
      <c r="D992">
        <v>1242.691</v>
      </c>
      <c r="E992">
        <v>8276.0429999999997</v>
      </c>
      <c r="F992">
        <v>27577.134999999998</v>
      </c>
      <c r="G992">
        <v>2010</v>
      </c>
      <c r="H992" s="14">
        <f>365*DSO[[#This Row],[Receivables - Total]]/DSO[[#This Row],[Revenue - Total]]</f>
        <v>16.44776424382011</v>
      </c>
      <c r="I992" t="str">
        <f>_xlfn.XLOOKUP(DSO[[#This Row],[GIC Industry Groups]],'DSO_GIC GROUP'!$A$2:$A$25,'DSO_GIC GROUP'!$B$2:$B$25,0)</f>
        <v>Capital Goods</v>
      </c>
    </row>
    <row r="993" spans="1:9" x14ac:dyDescent="0.2">
      <c r="A993">
        <v>2013</v>
      </c>
      <c r="B993" t="s">
        <v>367</v>
      </c>
      <c r="C993" t="s">
        <v>368</v>
      </c>
      <c r="D993">
        <v>1274.0239999999999</v>
      </c>
      <c r="E993">
        <v>8323.85</v>
      </c>
      <c r="F993">
        <v>27351.573</v>
      </c>
      <c r="G993">
        <v>2010</v>
      </c>
      <c r="H993" s="14">
        <f>365*DSO[[#This Row],[Receivables - Total]]/DSO[[#This Row],[Revenue - Total]]</f>
        <v>17.001536255337122</v>
      </c>
      <c r="I993" t="str">
        <f>_xlfn.XLOOKUP(DSO[[#This Row],[GIC Industry Groups]],'DSO_GIC GROUP'!$A$2:$A$25,'DSO_GIC GROUP'!$B$2:$B$25,0)</f>
        <v>Capital Goods</v>
      </c>
    </row>
    <row r="994" spans="1:9" x14ac:dyDescent="0.2">
      <c r="A994">
        <v>2014</v>
      </c>
      <c r="B994" t="s">
        <v>367</v>
      </c>
      <c r="C994" t="s">
        <v>368</v>
      </c>
      <c r="D994">
        <v>1471.7049999999999</v>
      </c>
      <c r="E994">
        <v>8194.4290000000001</v>
      </c>
      <c r="F994">
        <v>21531.577000000001</v>
      </c>
      <c r="G994">
        <v>2010</v>
      </c>
      <c r="H994" s="14">
        <f>365*DSO[[#This Row],[Receivables - Total]]/DSO[[#This Row],[Revenue - Total]]</f>
        <v>24.948118059350687</v>
      </c>
      <c r="I994" t="str">
        <f>_xlfn.XLOOKUP(DSO[[#This Row],[GIC Industry Groups]],'DSO_GIC GROUP'!$A$2:$A$25,'DSO_GIC GROUP'!$B$2:$B$25,0)</f>
        <v>Capital Goods</v>
      </c>
    </row>
    <row r="995" spans="1:9" x14ac:dyDescent="0.2">
      <c r="A995">
        <v>2015</v>
      </c>
      <c r="B995" t="s">
        <v>367</v>
      </c>
      <c r="C995" t="s">
        <v>368</v>
      </c>
      <c r="D995">
        <v>1203.0239999999999</v>
      </c>
      <c r="E995">
        <v>7631.5060000000003</v>
      </c>
      <c r="F995">
        <v>18114.047999999999</v>
      </c>
      <c r="G995">
        <v>2010</v>
      </c>
      <c r="H995" s="14">
        <f>365*DSO[[#This Row],[Receivables - Total]]/DSO[[#This Row],[Revenue - Total]]</f>
        <v>24.241061964724835</v>
      </c>
      <c r="I995" t="str">
        <f>_xlfn.XLOOKUP(DSO[[#This Row],[GIC Industry Groups]],'DSO_GIC GROUP'!$A$2:$A$25,'DSO_GIC GROUP'!$B$2:$B$25,0)</f>
        <v>Capital Goods</v>
      </c>
    </row>
    <row r="996" spans="1:9" x14ac:dyDescent="0.2">
      <c r="A996">
        <v>2016</v>
      </c>
      <c r="B996" t="s">
        <v>367</v>
      </c>
      <c r="C996" t="s">
        <v>368</v>
      </c>
      <c r="D996">
        <v>1700.2239999999999</v>
      </c>
      <c r="E996">
        <v>9216.4169999999995</v>
      </c>
      <c r="F996">
        <v>19036.525000000001</v>
      </c>
      <c r="G996">
        <v>2010</v>
      </c>
      <c r="H996" s="14">
        <f>365*DSO[[#This Row],[Receivables - Total]]/DSO[[#This Row],[Revenue - Total]]</f>
        <v>32.599529588514706</v>
      </c>
      <c r="I996" t="str">
        <f>_xlfn.XLOOKUP(DSO[[#This Row],[GIC Industry Groups]],'DSO_GIC GROUP'!$A$2:$A$25,'DSO_GIC GROUP'!$B$2:$B$25,0)</f>
        <v>Capital Goods</v>
      </c>
    </row>
    <row r="997" spans="1:9" x14ac:dyDescent="0.2">
      <c r="A997">
        <v>2017</v>
      </c>
      <c r="B997" t="s">
        <v>367</v>
      </c>
      <c r="C997" t="s">
        <v>368</v>
      </c>
      <c r="D997">
        <v>1602.751</v>
      </c>
      <c r="E997">
        <v>9327.6919999999991</v>
      </c>
      <c r="F997">
        <v>19520.97</v>
      </c>
      <c r="G997">
        <v>2010</v>
      </c>
      <c r="H997" s="14">
        <f>365*DSO[[#This Row],[Receivables - Total]]/DSO[[#This Row],[Revenue - Total]]</f>
        <v>29.967983916782821</v>
      </c>
      <c r="I997" t="str">
        <f>_xlfn.XLOOKUP(DSO[[#This Row],[GIC Industry Groups]],'DSO_GIC GROUP'!$A$2:$A$25,'DSO_GIC GROUP'!$B$2:$B$25,0)</f>
        <v>Capital Goods</v>
      </c>
    </row>
    <row r="998" spans="1:9" x14ac:dyDescent="0.2">
      <c r="A998">
        <v>2018</v>
      </c>
      <c r="B998" t="s">
        <v>367</v>
      </c>
      <c r="C998" t="s">
        <v>368</v>
      </c>
      <c r="D998">
        <v>2586.3200000000002</v>
      </c>
      <c r="E998">
        <v>8913.6370000000006</v>
      </c>
      <c r="F998">
        <v>19166.598999999998</v>
      </c>
      <c r="G998">
        <v>2010</v>
      </c>
      <c r="H998" s="14">
        <f>365*DSO[[#This Row],[Receivables - Total]]/DSO[[#This Row],[Revenue - Total]]</f>
        <v>49.252702579106504</v>
      </c>
      <c r="I998" t="str">
        <f>_xlfn.XLOOKUP(DSO[[#This Row],[GIC Industry Groups]],'DSO_GIC GROUP'!$A$2:$A$25,'DSO_GIC GROUP'!$B$2:$B$25,0)</f>
        <v>Capital Goods</v>
      </c>
    </row>
    <row r="999" spans="1:9" x14ac:dyDescent="0.2">
      <c r="A999">
        <v>2004</v>
      </c>
      <c r="B999" t="s">
        <v>369</v>
      </c>
      <c r="C999" t="s">
        <v>370</v>
      </c>
      <c r="D999">
        <v>485.07</v>
      </c>
      <c r="E999">
        <v>2634.0360000000001</v>
      </c>
      <c r="F999">
        <v>2638.1990000000001</v>
      </c>
      <c r="G999">
        <v>2010</v>
      </c>
      <c r="H999" s="14">
        <f>365*DSO[[#This Row],[Receivables - Total]]/DSO[[#This Row],[Revenue - Total]]</f>
        <v>67.110384773855188</v>
      </c>
      <c r="I999" t="str">
        <f>_xlfn.XLOOKUP(DSO[[#This Row],[GIC Industry Groups]],'DSO_GIC GROUP'!$A$2:$A$25,'DSO_GIC GROUP'!$B$2:$B$25,0)</f>
        <v>Capital Goods</v>
      </c>
    </row>
    <row r="1000" spans="1:9" x14ac:dyDescent="0.2">
      <c r="A1000">
        <v>2005</v>
      </c>
      <c r="B1000" t="s">
        <v>369</v>
      </c>
      <c r="C1000" t="s">
        <v>370</v>
      </c>
      <c r="D1000">
        <v>472.94600000000003</v>
      </c>
      <c r="E1000">
        <v>2575.538</v>
      </c>
      <c r="F1000">
        <v>2695.277</v>
      </c>
      <c r="G1000">
        <v>2010</v>
      </c>
      <c r="H1000" s="14">
        <f>365*DSO[[#This Row],[Receivables - Total]]/DSO[[#This Row],[Revenue - Total]]</f>
        <v>64.047327974082066</v>
      </c>
      <c r="I1000" t="str">
        <f>_xlfn.XLOOKUP(DSO[[#This Row],[GIC Industry Groups]],'DSO_GIC GROUP'!$A$2:$A$25,'DSO_GIC GROUP'!$B$2:$B$25,0)</f>
        <v>Capital Goods</v>
      </c>
    </row>
    <row r="1001" spans="1:9" x14ac:dyDescent="0.2">
      <c r="A1001">
        <v>2006</v>
      </c>
      <c r="B1001" t="s">
        <v>369</v>
      </c>
      <c r="C1001" t="s">
        <v>370</v>
      </c>
      <c r="D1001">
        <v>551.81500000000005</v>
      </c>
      <c r="E1001">
        <v>2869.2350000000001</v>
      </c>
      <c r="F1001">
        <v>3061.0630000000001</v>
      </c>
      <c r="G1001">
        <v>2010</v>
      </c>
      <c r="H1001" s="14">
        <f>365*DSO[[#This Row],[Receivables - Total]]/DSO[[#This Row],[Revenue - Total]]</f>
        <v>65.798212908391633</v>
      </c>
      <c r="I1001" t="str">
        <f>_xlfn.XLOOKUP(DSO[[#This Row],[GIC Industry Groups]],'DSO_GIC GROUP'!$A$2:$A$25,'DSO_GIC GROUP'!$B$2:$B$25,0)</f>
        <v>Capital Goods</v>
      </c>
    </row>
    <row r="1002" spans="1:9" x14ac:dyDescent="0.2">
      <c r="A1002">
        <v>2007</v>
      </c>
      <c r="B1002" t="s">
        <v>369</v>
      </c>
      <c r="C1002" t="s">
        <v>370</v>
      </c>
      <c r="D1002">
        <v>666.73299999999995</v>
      </c>
      <c r="E1002">
        <v>3520.4209999999998</v>
      </c>
      <c r="F1002">
        <v>3762.694</v>
      </c>
      <c r="G1002">
        <v>2010</v>
      </c>
      <c r="H1002" s="14">
        <f>365*DSO[[#This Row],[Receivables - Total]]/DSO[[#This Row],[Revenue - Total]]</f>
        <v>64.676411369088214</v>
      </c>
      <c r="I1002" t="str">
        <f>_xlfn.XLOOKUP(DSO[[#This Row],[GIC Industry Groups]],'DSO_GIC GROUP'!$A$2:$A$25,'DSO_GIC GROUP'!$B$2:$B$25,0)</f>
        <v>Capital Goods</v>
      </c>
    </row>
    <row r="1003" spans="1:9" x14ac:dyDescent="0.2">
      <c r="A1003">
        <v>2008</v>
      </c>
      <c r="B1003" t="s">
        <v>369</v>
      </c>
      <c r="C1003" t="s">
        <v>370</v>
      </c>
      <c r="D1003">
        <v>808.52200000000005</v>
      </c>
      <c r="E1003">
        <v>4023.694</v>
      </c>
      <c r="F1003">
        <v>4473.473</v>
      </c>
      <c r="G1003">
        <v>2010</v>
      </c>
      <c r="H1003" s="14">
        <f>365*DSO[[#This Row],[Receivables - Total]]/DSO[[#This Row],[Revenue - Total]]</f>
        <v>65.968997689267383</v>
      </c>
      <c r="I1003" t="str">
        <f>_xlfn.XLOOKUP(DSO[[#This Row],[GIC Industry Groups]],'DSO_GIC GROUP'!$A$2:$A$25,'DSO_GIC GROUP'!$B$2:$B$25,0)</f>
        <v>Capital Goods</v>
      </c>
    </row>
    <row r="1004" spans="1:9" x14ac:dyDescent="0.2">
      <c r="A1004">
        <v>2009</v>
      </c>
      <c r="B1004" t="s">
        <v>369</v>
      </c>
      <c r="C1004" t="s">
        <v>370</v>
      </c>
      <c r="D1004">
        <v>791.72199999999998</v>
      </c>
      <c r="E1004">
        <v>4248.8940000000002</v>
      </c>
      <c r="F1004">
        <v>4365.2619999999997</v>
      </c>
      <c r="G1004">
        <v>2010</v>
      </c>
      <c r="H1004" s="14">
        <f>365*DSO[[#This Row],[Receivables - Total]]/DSO[[#This Row],[Revenue - Total]]</f>
        <v>66.199584354845129</v>
      </c>
      <c r="I1004" t="str">
        <f>_xlfn.XLOOKUP(DSO[[#This Row],[GIC Industry Groups]],'DSO_GIC GROUP'!$A$2:$A$25,'DSO_GIC GROUP'!$B$2:$B$25,0)</f>
        <v>Capital Goods</v>
      </c>
    </row>
    <row r="1005" spans="1:9" x14ac:dyDescent="0.2">
      <c r="A1005">
        <v>2010</v>
      </c>
      <c r="B1005" t="s">
        <v>369</v>
      </c>
      <c r="C1005" t="s">
        <v>370</v>
      </c>
      <c r="D1005">
        <v>839.56600000000003</v>
      </c>
      <c r="E1005">
        <v>4459.91</v>
      </c>
      <c r="F1005">
        <v>4032.0360000000001</v>
      </c>
      <c r="G1005">
        <v>2010</v>
      </c>
      <c r="H1005" s="14">
        <f>365*DSO[[#This Row],[Receivables - Total]]/DSO[[#This Row],[Revenue - Total]]</f>
        <v>76.001699885616105</v>
      </c>
      <c r="I1005" t="str">
        <f>_xlfn.XLOOKUP(DSO[[#This Row],[GIC Industry Groups]],'DSO_GIC GROUP'!$A$2:$A$25,'DSO_GIC GROUP'!$B$2:$B$25,0)</f>
        <v>Capital Goods</v>
      </c>
    </row>
    <row r="1006" spans="1:9" x14ac:dyDescent="0.2">
      <c r="A1006">
        <v>2011</v>
      </c>
      <c r="B1006" t="s">
        <v>369</v>
      </c>
      <c r="C1006" t="s">
        <v>370</v>
      </c>
      <c r="D1006">
        <v>1060.249</v>
      </c>
      <c r="E1006">
        <v>4622.6139999999996</v>
      </c>
      <c r="F1006">
        <v>4510.201</v>
      </c>
      <c r="G1006">
        <v>2010</v>
      </c>
      <c r="H1006" s="14">
        <f>365*DSO[[#This Row],[Receivables - Total]]/DSO[[#This Row],[Revenue - Total]]</f>
        <v>85.803467517301343</v>
      </c>
      <c r="I1006" t="str">
        <f>_xlfn.XLOOKUP(DSO[[#This Row],[GIC Industry Groups]],'DSO_GIC GROUP'!$A$2:$A$25,'DSO_GIC GROUP'!$B$2:$B$25,0)</f>
        <v>Capital Goods</v>
      </c>
    </row>
    <row r="1007" spans="1:9" x14ac:dyDescent="0.2">
      <c r="A1007">
        <v>2012</v>
      </c>
      <c r="B1007" t="s">
        <v>369</v>
      </c>
      <c r="C1007" t="s">
        <v>370</v>
      </c>
      <c r="D1007">
        <v>1103.7239999999999</v>
      </c>
      <c r="E1007">
        <v>4810.9579999999996</v>
      </c>
      <c r="F1007">
        <v>4751.3389999999999</v>
      </c>
      <c r="G1007">
        <v>2010</v>
      </c>
      <c r="H1007" s="14">
        <f>365*DSO[[#This Row],[Receivables - Total]]/DSO[[#This Row],[Revenue - Total]]</f>
        <v>84.788574336623839</v>
      </c>
      <c r="I1007" t="str">
        <f>_xlfn.XLOOKUP(DSO[[#This Row],[GIC Industry Groups]],'DSO_GIC GROUP'!$A$2:$A$25,'DSO_GIC GROUP'!$B$2:$B$25,0)</f>
        <v>Capital Goods</v>
      </c>
    </row>
    <row r="1008" spans="1:9" x14ac:dyDescent="0.2">
      <c r="A1008">
        <v>2013</v>
      </c>
      <c r="B1008" t="s">
        <v>369</v>
      </c>
      <c r="C1008" t="s">
        <v>370</v>
      </c>
      <c r="D1008">
        <v>1155.327</v>
      </c>
      <c r="E1008">
        <v>5036.7330000000002</v>
      </c>
      <c r="F1008">
        <v>4954.6189999999997</v>
      </c>
      <c r="G1008">
        <v>2010</v>
      </c>
      <c r="H1008" s="14">
        <f>365*DSO[[#This Row],[Receivables - Total]]/DSO[[#This Row],[Revenue - Total]]</f>
        <v>85.111358713959646</v>
      </c>
      <c r="I1008" t="str">
        <f>_xlfn.XLOOKUP(DSO[[#This Row],[GIC Industry Groups]],'DSO_GIC GROUP'!$A$2:$A$25,'DSO_GIC GROUP'!$B$2:$B$25,0)</f>
        <v>Capital Goods</v>
      </c>
    </row>
    <row r="1009" spans="1:9" x14ac:dyDescent="0.2">
      <c r="A1009">
        <v>2014</v>
      </c>
      <c r="B1009" t="s">
        <v>369</v>
      </c>
      <c r="C1009" t="s">
        <v>370</v>
      </c>
      <c r="D1009">
        <v>1082.4469999999999</v>
      </c>
      <c r="E1009">
        <v>4968.0200000000004</v>
      </c>
      <c r="F1009">
        <v>4877.8850000000002</v>
      </c>
      <c r="G1009">
        <v>2010</v>
      </c>
      <c r="H1009" s="14">
        <f>365*DSO[[#This Row],[Receivables - Total]]/DSO[[#This Row],[Revenue - Total]]</f>
        <v>80.996816243105357</v>
      </c>
      <c r="I1009" t="str">
        <f>_xlfn.XLOOKUP(DSO[[#This Row],[GIC Industry Groups]],'DSO_GIC GROUP'!$A$2:$A$25,'DSO_GIC GROUP'!$B$2:$B$25,0)</f>
        <v>Capital Goods</v>
      </c>
    </row>
    <row r="1010" spans="1:9" x14ac:dyDescent="0.2">
      <c r="A1010">
        <v>2015</v>
      </c>
      <c r="B1010" t="s">
        <v>369</v>
      </c>
      <c r="C1010" t="s">
        <v>370</v>
      </c>
      <c r="D1010">
        <v>988.39099999999996</v>
      </c>
      <c r="E1010">
        <v>5103.8500000000004</v>
      </c>
      <c r="F1010">
        <v>4561.03</v>
      </c>
      <c r="G1010">
        <v>2010</v>
      </c>
      <c r="H1010" s="14">
        <f>365*DSO[[#This Row],[Receivables - Total]]/DSO[[#This Row],[Revenue - Total]]</f>
        <v>79.096764327355885</v>
      </c>
      <c r="I1010" t="str">
        <f>_xlfn.XLOOKUP(DSO[[#This Row],[GIC Industry Groups]],'DSO_GIC GROUP'!$A$2:$A$25,'DSO_GIC GROUP'!$B$2:$B$25,0)</f>
        <v>Capital Goods</v>
      </c>
    </row>
    <row r="1011" spans="1:9" x14ac:dyDescent="0.2">
      <c r="A1011">
        <v>2016</v>
      </c>
      <c r="B1011" t="s">
        <v>369</v>
      </c>
      <c r="C1011" t="s">
        <v>370</v>
      </c>
      <c r="D1011">
        <v>882.63800000000003</v>
      </c>
      <c r="E1011">
        <v>4708.9229999999998</v>
      </c>
      <c r="F1011">
        <v>3990.4870000000001</v>
      </c>
      <c r="G1011">
        <v>2010</v>
      </c>
      <c r="H1011" s="14">
        <f>365*DSO[[#This Row],[Receivables - Total]]/DSO[[#This Row],[Revenue - Total]]</f>
        <v>80.732720091557738</v>
      </c>
      <c r="I1011" t="str">
        <f>_xlfn.XLOOKUP(DSO[[#This Row],[GIC Industry Groups]],'DSO_GIC GROUP'!$A$2:$A$25,'DSO_GIC GROUP'!$B$2:$B$25,0)</f>
        <v>Capital Goods</v>
      </c>
    </row>
    <row r="1012" spans="1:9" x14ac:dyDescent="0.2">
      <c r="A1012">
        <v>2017</v>
      </c>
      <c r="B1012" t="s">
        <v>369</v>
      </c>
      <c r="C1012" t="s">
        <v>370</v>
      </c>
      <c r="D1012">
        <v>856.71100000000001</v>
      </c>
      <c r="E1012">
        <v>4910.4740000000002</v>
      </c>
      <c r="F1012">
        <v>3660.8310000000001</v>
      </c>
      <c r="G1012">
        <v>2010</v>
      </c>
      <c r="H1012" s="14">
        <f>365*DSO[[#This Row],[Receivables - Total]]/DSO[[#This Row],[Revenue - Total]]</f>
        <v>85.417631952963688</v>
      </c>
      <c r="I1012" t="str">
        <f>_xlfn.XLOOKUP(DSO[[#This Row],[GIC Industry Groups]],'DSO_GIC GROUP'!$A$2:$A$25,'DSO_GIC GROUP'!$B$2:$B$25,0)</f>
        <v>Capital Goods</v>
      </c>
    </row>
    <row r="1013" spans="1:9" x14ac:dyDescent="0.2">
      <c r="A1013">
        <v>2018</v>
      </c>
      <c r="B1013" t="s">
        <v>369</v>
      </c>
      <c r="C1013" t="s">
        <v>370</v>
      </c>
      <c r="D1013">
        <v>1021.013</v>
      </c>
      <c r="E1013">
        <v>4616.277</v>
      </c>
      <c r="F1013">
        <v>3832.6660000000002</v>
      </c>
      <c r="G1013">
        <v>2010</v>
      </c>
      <c r="H1013" s="14">
        <f>365*DSO[[#This Row],[Receivables - Total]]/DSO[[#This Row],[Revenue - Total]]</f>
        <v>97.235121714232335</v>
      </c>
      <c r="I1013" t="str">
        <f>_xlfn.XLOOKUP(DSO[[#This Row],[GIC Industry Groups]],'DSO_GIC GROUP'!$A$2:$A$25,'DSO_GIC GROUP'!$B$2:$B$25,0)</f>
        <v>Capital Goods</v>
      </c>
    </row>
    <row r="1014" spans="1:9" x14ac:dyDescent="0.2">
      <c r="A1014">
        <v>2019</v>
      </c>
      <c r="B1014" t="s">
        <v>369</v>
      </c>
      <c r="C1014" t="s">
        <v>370</v>
      </c>
      <c r="D1014">
        <v>1068.452</v>
      </c>
      <c r="E1014">
        <v>4919.6419999999998</v>
      </c>
      <c r="F1014">
        <v>3944.85</v>
      </c>
      <c r="G1014">
        <v>2010</v>
      </c>
      <c r="H1014" s="14">
        <f>365*DSO[[#This Row],[Receivables - Total]]/DSO[[#This Row],[Revenue - Total]]</f>
        <v>98.859267145772336</v>
      </c>
      <c r="I1014" t="str">
        <f>_xlfn.XLOOKUP(DSO[[#This Row],[GIC Industry Groups]],'DSO_GIC GROUP'!$A$2:$A$25,'DSO_GIC GROUP'!$B$2:$B$25,0)</f>
        <v>Capital Goods</v>
      </c>
    </row>
    <row r="1015" spans="1:9" x14ac:dyDescent="0.2">
      <c r="A1015">
        <v>2013</v>
      </c>
      <c r="B1015" t="s">
        <v>379</v>
      </c>
      <c r="C1015" t="s">
        <v>380</v>
      </c>
      <c r="D1015">
        <v>911.5</v>
      </c>
      <c r="E1015">
        <v>7240.1</v>
      </c>
      <c r="F1015">
        <v>5961.9</v>
      </c>
      <c r="G1015">
        <v>2010</v>
      </c>
      <c r="H1015" s="14">
        <f>365*DSO[[#This Row],[Receivables - Total]]/DSO[[#This Row],[Revenue - Total]]</f>
        <v>55.803938341803793</v>
      </c>
      <c r="I1015" t="str">
        <f>_xlfn.XLOOKUP(DSO[[#This Row],[GIC Industry Groups]],'DSO_GIC GROUP'!$A$2:$A$25,'DSO_GIC GROUP'!$B$2:$B$25,0)</f>
        <v>Capital Goods</v>
      </c>
    </row>
    <row r="1016" spans="1:9" x14ac:dyDescent="0.2">
      <c r="A1016">
        <v>2014</v>
      </c>
      <c r="B1016" t="s">
        <v>379</v>
      </c>
      <c r="C1016" t="s">
        <v>380</v>
      </c>
      <c r="D1016">
        <v>956.3</v>
      </c>
      <c r="E1016">
        <v>7355.6</v>
      </c>
      <c r="F1016">
        <v>6337.2</v>
      </c>
      <c r="G1016">
        <v>2010</v>
      </c>
      <c r="H1016" s="14">
        <f>365*DSO[[#This Row],[Receivables - Total]]/DSO[[#This Row],[Revenue - Total]]</f>
        <v>55.079451492772833</v>
      </c>
      <c r="I1016" t="str">
        <f>_xlfn.XLOOKUP(DSO[[#This Row],[GIC Industry Groups]],'DSO_GIC GROUP'!$A$2:$A$25,'DSO_GIC GROUP'!$B$2:$B$25,0)</f>
        <v>Capital Goods</v>
      </c>
    </row>
    <row r="1017" spans="1:9" x14ac:dyDescent="0.2">
      <c r="A1017">
        <v>2015</v>
      </c>
      <c r="B1017" t="s">
        <v>379</v>
      </c>
      <c r="C1017" t="s">
        <v>380</v>
      </c>
      <c r="D1017">
        <v>979.3</v>
      </c>
      <c r="E1017">
        <v>7210.6</v>
      </c>
      <c r="F1017">
        <v>6178.8</v>
      </c>
      <c r="G1017">
        <v>2010</v>
      </c>
      <c r="H1017" s="14">
        <f>365*DSO[[#This Row],[Receivables - Total]]/DSO[[#This Row],[Revenue - Total]]</f>
        <v>57.850148896225804</v>
      </c>
      <c r="I1017" t="str">
        <f>_xlfn.XLOOKUP(DSO[[#This Row],[GIC Industry Groups]],'DSO_GIC GROUP'!$A$2:$A$25,'DSO_GIC GROUP'!$B$2:$B$25,0)</f>
        <v>Capital Goods</v>
      </c>
    </row>
    <row r="1018" spans="1:9" x14ac:dyDescent="0.2">
      <c r="A1018">
        <v>2016</v>
      </c>
      <c r="B1018" t="s">
        <v>379</v>
      </c>
      <c r="C1018" t="s">
        <v>380</v>
      </c>
      <c r="D1018">
        <v>945.4</v>
      </c>
      <c r="E1018">
        <v>8189.8</v>
      </c>
      <c r="F1018">
        <v>6224.3</v>
      </c>
      <c r="G1018">
        <v>2010</v>
      </c>
      <c r="H1018" s="14">
        <f>365*DSO[[#This Row],[Receivables - Total]]/DSO[[#This Row],[Revenue - Total]]</f>
        <v>55.439326510611636</v>
      </c>
      <c r="I1018" t="str">
        <f>_xlfn.XLOOKUP(DSO[[#This Row],[GIC Industry Groups]],'DSO_GIC GROUP'!$A$2:$A$25,'DSO_GIC GROUP'!$B$2:$B$25,0)</f>
        <v>Capital Goods</v>
      </c>
    </row>
    <row r="1019" spans="1:9" x14ac:dyDescent="0.2">
      <c r="A1019">
        <v>2017</v>
      </c>
      <c r="B1019" t="s">
        <v>379</v>
      </c>
      <c r="C1019" t="s">
        <v>380</v>
      </c>
      <c r="D1019">
        <v>1143.5999999999999</v>
      </c>
      <c r="E1019">
        <v>10500.6</v>
      </c>
      <c r="F1019">
        <v>6656</v>
      </c>
      <c r="G1019">
        <v>2010</v>
      </c>
      <c r="H1019" s="14">
        <f>365*DSO[[#This Row],[Receivables - Total]]/DSO[[#This Row],[Revenue - Total]]</f>
        <v>62.712439903846146</v>
      </c>
      <c r="I1019" t="str">
        <f>_xlfn.XLOOKUP(DSO[[#This Row],[GIC Industry Groups]],'DSO_GIC GROUP'!$A$2:$A$25,'DSO_GIC GROUP'!$B$2:$B$25,0)</f>
        <v>Capital Goods</v>
      </c>
    </row>
    <row r="1020" spans="1:9" x14ac:dyDescent="0.2">
      <c r="A1020">
        <v>2018</v>
      </c>
      <c r="B1020" t="s">
        <v>379</v>
      </c>
      <c r="C1020" t="s">
        <v>380</v>
      </c>
      <c r="D1020">
        <v>1195.0999999999999</v>
      </c>
      <c r="E1020">
        <v>12905.6</v>
      </c>
      <c r="F1020">
        <v>6452.7</v>
      </c>
      <c r="G1020">
        <v>2010</v>
      </c>
      <c r="H1020" s="14">
        <f>365*DSO[[#This Row],[Receivables - Total]]/DSO[[#This Row],[Revenue - Total]]</f>
        <v>67.601391665504352</v>
      </c>
      <c r="I1020" t="str">
        <f>_xlfn.XLOOKUP(DSO[[#This Row],[GIC Industry Groups]],'DSO_GIC GROUP'!$A$2:$A$25,'DSO_GIC GROUP'!$B$2:$B$25,0)</f>
        <v>Capital Goods</v>
      </c>
    </row>
    <row r="1021" spans="1:9" x14ac:dyDescent="0.2">
      <c r="A1021">
        <v>2019</v>
      </c>
      <c r="B1021" t="s">
        <v>379</v>
      </c>
      <c r="C1021" t="s">
        <v>380</v>
      </c>
      <c r="D1021">
        <v>1384.5</v>
      </c>
      <c r="E1021">
        <v>17439</v>
      </c>
      <c r="F1021">
        <v>7320</v>
      </c>
      <c r="G1021">
        <v>2010</v>
      </c>
      <c r="H1021" s="14">
        <f>365*DSO[[#This Row],[Receivables - Total]]/DSO[[#This Row],[Revenue - Total]]</f>
        <v>69.035860655737707</v>
      </c>
      <c r="I1021" t="str">
        <f>_xlfn.XLOOKUP(DSO[[#This Row],[GIC Industry Groups]],'DSO_GIC GROUP'!$A$2:$A$25,'DSO_GIC GROUP'!$B$2:$B$25,0)</f>
        <v>Capital Goods</v>
      </c>
    </row>
    <row r="1022" spans="1:9" x14ac:dyDescent="0.2">
      <c r="A1022">
        <v>2004</v>
      </c>
      <c r="B1022" t="s">
        <v>381</v>
      </c>
      <c r="C1022" t="s">
        <v>382</v>
      </c>
      <c r="D1022">
        <v>1459</v>
      </c>
      <c r="E1022">
        <v>17544</v>
      </c>
      <c r="F1022">
        <v>19178</v>
      </c>
      <c r="G1022">
        <v>2010</v>
      </c>
      <c r="H1022" s="14">
        <f>365*DSO[[#This Row],[Receivables - Total]]/DSO[[#This Row],[Revenue - Total]]</f>
        <v>27.768015434351863</v>
      </c>
      <c r="I1022" t="str">
        <f>_xlfn.XLOOKUP(DSO[[#This Row],[GIC Industry Groups]],'DSO_GIC GROUP'!$A$2:$A$25,'DSO_GIC GROUP'!$B$2:$B$25,0)</f>
        <v>Capital Goods</v>
      </c>
    </row>
    <row r="1023" spans="1:9" x14ac:dyDescent="0.2">
      <c r="A1023">
        <v>2005</v>
      </c>
      <c r="B1023" t="s">
        <v>381</v>
      </c>
      <c r="C1023" t="s">
        <v>382</v>
      </c>
      <c r="D1023">
        <v>2034</v>
      </c>
      <c r="E1023">
        <v>19591</v>
      </c>
      <c r="F1023">
        <v>21244</v>
      </c>
      <c r="G1023">
        <v>2010</v>
      </c>
      <c r="H1023" s="14">
        <f>365*DSO[[#This Row],[Receivables - Total]]/DSO[[#This Row],[Revenue - Total]]</f>
        <v>34.946808510638299</v>
      </c>
      <c r="I1023" t="str">
        <f>_xlfn.XLOOKUP(DSO[[#This Row],[GIC Industry Groups]],'DSO_GIC GROUP'!$A$2:$A$25,'DSO_GIC GROUP'!$B$2:$B$25,0)</f>
        <v>Capital Goods</v>
      </c>
    </row>
    <row r="1024" spans="1:9" x14ac:dyDescent="0.2">
      <c r="A1024">
        <v>2006</v>
      </c>
      <c r="B1024" t="s">
        <v>381</v>
      </c>
      <c r="C1024" t="s">
        <v>382</v>
      </c>
      <c r="D1024">
        <v>2341</v>
      </c>
      <c r="E1024">
        <v>22376</v>
      </c>
      <c r="F1024">
        <v>24063</v>
      </c>
      <c r="G1024">
        <v>2010</v>
      </c>
      <c r="H1024" s="14">
        <f>365*DSO[[#This Row],[Receivables - Total]]/DSO[[#This Row],[Revenue - Total]]</f>
        <v>35.509495906578564</v>
      </c>
      <c r="I1024" t="str">
        <f>_xlfn.XLOOKUP(DSO[[#This Row],[GIC Industry Groups]],'DSO_GIC GROUP'!$A$2:$A$25,'DSO_GIC GROUP'!$B$2:$B$25,0)</f>
        <v>Capital Goods</v>
      </c>
    </row>
    <row r="1025" spans="1:9" x14ac:dyDescent="0.2">
      <c r="A1025">
        <v>2007</v>
      </c>
      <c r="B1025" t="s">
        <v>381</v>
      </c>
      <c r="C1025" t="s">
        <v>382</v>
      </c>
      <c r="D1025">
        <v>2874</v>
      </c>
      <c r="E1025">
        <v>25733</v>
      </c>
      <c r="F1025">
        <v>27240</v>
      </c>
      <c r="G1025">
        <v>2010</v>
      </c>
      <c r="H1025" s="14">
        <f>365*DSO[[#This Row],[Receivables - Total]]/DSO[[#This Row],[Revenue - Total]]</f>
        <v>38.509911894273131</v>
      </c>
      <c r="I1025" t="str">
        <f>_xlfn.XLOOKUP(DSO[[#This Row],[GIC Industry Groups]],'DSO_GIC GROUP'!$A$2:$A$25,'DSO_GIC GROUP'!$B$2:$B$25,0)</f>
        <v>Capital Goods</v>
      </c>
    </row>
    <row r="1026" spans="1:9" x14ac:dyDescent="0.2">
      <c r="A1026">
        <v>2008</v>
      </c>
      <c r="B1026" t="s">
        <v>381</v>
      </c>
      <c r="C1026" t="s">
        <v>382</v>
      </c>
      <c r="D1026">
        <v>3469</v>
      </c>
      <c r="E1026">
        <v>28373</v>
      </c>
      <c r="F1026">
        <v>29300</v>
      </c>
      <c r="G1026">
        <v>2010</v>
      </c>
      <c r="H1026" s="14">
        <f>365*DSO[[#This Row],[Receivables - Total]]/DSO[[#This Row],[Revenue - Total]]</f>
        <v>43.214505119453925</v>
      </c>
      <c r="I1026" t="str">
        <f>_xlfn.XLOOKUP(DSO[[#This Row],[GIC Industry Groups]],'DSO_GIC GROUP'!$A$2:$A$25,'DSO_GIC GROUP'!$B$2:$B$25,0)</f>
        <v>Capital Goods</v>
      </c>
    </row>
    <row r="1027" spans="1:9" x14ac:dyDescent="0.2">
      <c r="A1027">
        <v>2009</v>
      </c>
      <c r="B1027" t="s">
        <v>381</v>
      </c>
      <c r="C1027" t="s">
        <v>382</v>
      </c>
      <c r="D1027">
        <v>3678</v>
      </c>
      <c r="E1027">
        <v>31077</v>
      </c>
      <c r="F1027">
        <v>31981</v>
      </c>
      <c r="G1027">
        <v>2010</v>
      </c>
      <c r="H1027" s="14">
        <f>365*DSO[[#This Row],[Receivables - Total]]/DSO[[#This Row],[Revenue - Total]]</f>
        <v>41.977111409899628</v>
      </c>
      <c r="I1027" t="str">
        <f>_xlfn.XLOOKUP(DSO[[#This Row],[GIC Industry Groups]],'DSO_GIC GROUP'!$A$2:$A$25,'DSO_GIC GROUP'!$B$2:$B$25,0)</f>
        <v>Capital Goods</v>
      </c>
    </row>
    <row r="1028" spans="1:9" x14ac:dyDescent="0.2">
      <c r="A1028">
        <v>2010</v>
      </c>
      <c r="B1028" t="s">
        <v>381</v>
      </c>
      <c r="C1028" t="s">
        <v>382</v>
      </c>
      <c r="D1028">
        <v>3848</v>
      </c>
      <c r="E1028">
        <v>32545</v>
      </c>
      <c r="F1028">
        <v>32466</v>
      </c>
      <c r="G1028">
        <v>2010</v>
      </c>
      <c r="H1028" s="14">
        <f>365*DSO[[#This Row],[Receivables - Total]]/DSO[[#This Row],[Revenue - Total]]</f>
        <v>43.261257931374359</v>
      </c>
      <c r="I1028" t="str">
        <f>_xlfn.XLOOKUP(DSO[[#This Row],[GIC Industry Groups]],'DSO_GIC GROUP'!$A$2:$A$25,'DSO_GIC GROUP'!$B$2:$B$25,0)</f>
        <v>Capital Goods</v>
      </c>
    </row>
    <row r="1029" spans="1:9" x14ac:dyDescent="0.2">
      <c r="A1029">
        <v>2011</v>
      </c>
      <c r="B1029" t="s">
        <v>381</v>
      </c>
      <c r="C1029" t="s">
        <v>382</v>
      </c>
      <c r="D1029">
        <v>4452</v>
      </c>
      <c r="E1029">
        <v>34883</v>
      </c>
      <c r="F1029">
        <v>32677</v>
      </c>
      <c r="G1029">
        <v>2010</v>
      </c>
      <c r="H1029" s="14">
        <f>365*DSO[[#This Row],[Receivables - Total]]/DSO[[#This Row],[Revenue - Total]]</f>
        <v>49.728555252930192</v>
      </c>
      <c r="I1029" t="str">
        <f>_xlfn.XLOOKUP(DSO[[#This Row],[GIC Industry Groups]],'DSO_GIC GROUP'!$A$2:$A$25,'DSO_GIC GROUP'!$B$2:$B$25,0)</f>
        <v>Capital Goods</v>
      </c>
    </row>
    <row r="1030" spans="1:9" x14ac:dyDescent="0.2">
      <c r="A1030">
        <v>2012</v>
      </c>
      <c r="B1030" t="s">
        <v>381</v>
      </c>
      <c r="C1030" t="s">
        <v>382</v>
      </c>
      <c r="D1030">
        <v>4204</v>
      </c>
      <c r="E1030">
        <v>34309</v>
      </c>
      <c r="F1030">
        <v>31682</v>
      </c>
      <c r="G1030">
        <v>2010</v>
      </c>
      <c r="H1030" s="14">
        <f>365*DSO[[#This Row],[Receivables - Total]]/DSO[[#This Row],[Revenue - Total]]</f>
        <v>48.433179723502306</v>
      </c>
      <c r="I1030" t="str">
        <f>_xlfn.XLOOKUP(DSO[[#This Row],[GIC Industry Groups]],'DSO_GIC GROUP'!$A$2:$A$25,'DSO_GIC GROUP'!$B$2:$B$25,0)</f>
        <v>Capital Goods</v>
      </c>
    </row>
    <row r="1031" spans="1:9" x14ac:dyDescent="0.2">
      <c r="A1031">
        <v>2013</v>
      </c>
      <c r="B1031" t="s">
        <v>381</v>
      </c>
      <c r="C1031" t="s">
        <v>382</v>
      </c>
      <c r="D1031">
        <v>4402</v>
      </c>
      <c r="E1031">
        <v>35448</v>
      </c>
      <c r="F1031">
        <v>31218</v>
      </c>
      <c r="G1031">
        <v>2010</v>
      </c>
      <c r="H1031" s="14">
        <f>365*DSO[[#This Row],[Receivables - Total]]/DSO[[#This Row],[Revenue - Total]]</f>
        <v>51.468063296815941</v>
      </c>
      <c r="I1031" t="str">
        <f>_xlfn.XLOOKUP(DSO[[#This Row],[GIC Industry Groups]],'DSO_GIC GROUP'!$A$2:$A$25,'DSO_GIC GROUP'!$B$2:$B$25,0)</f>
        <v>Capital Goods</v>
      </c>
    </row>
    <row r="1032" spans="1:9" x14ac:dyDescent="0.2">
      <c r="A1032">
        <v>2014</v>
      </c>
      <c r="B1032" t="s">
        <v>381</v>
      </c>
      <c r="C1032" t="s">
        <v>382</v>
      </c>
      <c r="D1032">
        <v>4050</v>
      </c>
      <c r="E1032">
        <v>35355</v>
      </c>
      <c r="F1032">
        <v>30852</v>
      </c>
      <c r="G1032">
        <v>2010</v>
      </c>
      <c r="H1032" s="14">
        <f>365*DSO[[#This Row],[Receivables - Total]]/DSO[[#This Row],[Revenue - Total]]</f>
        <v>47.914235705950993</v>
      </c>
      <c r="I1032" t="str">
        <f>_xlfn.XLOOKUP(DSO[[#This Row],[GIC Industry Groups]],'DSO_GIC GROUP'!$A$2:$A$25,'DSO_GIC GROUP'!$B$2:$B$25,0)</f>
        <v>Capital Goods</v>
      </c>
    </row>
    <row r="1033" spans="1:9" x14ac:dyDescent="0.2">
      <c r="A1033">
        <v>2015</v>
      </c>
      <c r="B1033" t="s">
        <v>381</v>
      </c>
      <c r="C1033" t="s">
        <v>382</v>
      </c>
      <c r="D1033">
        <v>3446</v>
      </c>
      <c r="E1033">
        <v>31997</v>
      </c>
      <c r="F1033">
        <v>31469</v>
      </c>
      <c r="G1033">
        <v>2010</v>
      </c>
      <c r="H1033" s="14">
        <f>365*DSO[[#This Row],[Receivables - Total]]/DSO[[#This Row],[Revenue - Total]]</f>
        <v>39.969176014490451</v>
      </c>
      <c r="I1033" t="str">
        <f>_xlfn.XLOOKUP(DSO[[#This Row],[GIC Industry Groups]],'DSO_GIC GROUP'!$A$2:$A$25,'DSO_GIC GROUP'!$B$2:$B$25,0)</f>
        <v>Capital Goods</v>
      </c>
    </row>
    <row r="1034" spans="1:9" x14ac:dyDescent="0.2">
      <c r="A1034">
        <v>2016</v>
      </c>
      <c r="B1034" t="s">
        <v>381</v>
      </c>
      <c r="C1034" t="s">
        <v>382</v>
      </c>
      <c r="D1034">
        <v>3611</v>
      </c>
      <c r="E1034">
        <v>32872</v>
      </c>
      <c r="F1034">
        <v>31353</v>
      </c>
      <c r="G1034">
        <v>2010</v>
      </c>
      <c r="H1034" s="14">
        <f>365*DSO[[#This Row],[Receivables - Total]]/DSO[[#This Row],[Revenue - Total]]</f>
        <v>42.037923005772974</v>
      </c>
      <c r="I1034" t="str">
        <f>_xlfn.XLOOKUP(DSO[[#This Row],[GIC Industry Groups]],'DSO_GIC GROUP'!$A$2:$A$25,'DSO_GIC GROUP'!$B$2:$B$25,0)</f>
        <v>Capital Goods</v>
      </c>
    </row>
    <row r="1035" spans="1:9" x14ac:dyDescent="0.2">
      <c r="A1035">
        <v>2017</v>
      </c>
      <c r="B1035" t="s">
        <v>381</v>
      </c>
      <c r="C1035" t="s">
        <v>382</v>
      </c>
      <c r="D1035">
        <v>8857</v>
      </c>
      <c r="E1035">
        <v>35046</v>
      </c>
      <c r="F1035">
        <v>30973</v>
      </c>
      <c r="G1035">
        <v>2010</v>
      </c>
      <c r="H1035" s="14">
        <f>365*DSO[[#This Row],[Receivables - Total]]/DSO[[#This Row],[Revenue - Total]]</f>
        <v>104.37493946340361</v>
      </c>
      <c r="I1035" t="str">
        <f>_xlfn.XLOOKUP(DSO[[#This Row],[GIC Industry Groups]],'DSO_GIC GROUP'!$A$2:$A$25,'DSO_GIC GROUP'!$B$2:$B$25,0)</f>
        <v>Capital Goods</v>
      </c>
    </row>
    <row r="1036" spans="1:9" x14ac:dyDescent="0.2">
      <c r="A1036">
        <v>2018</v>
      </c>
      <c r="B1036" t="s">
        <v>381</v>
      </c>
      <c r="C1036" t="s">
        <v>382</v>
      </c>
      <c r="D1036">
        <v>10335</v>
      </c>
      <c r="E1036">
        <v>45408</v>
      </c>
      <c r="F1036">
        <v>36193</v>
      </c>
      <c r="G1036">
        <v>2010</v>
      </c>
      <c r="H1036" s="14">
        <f>365*DSO[[#This Row],[Receivables - Total]]/DSO[[#This Row],[Revenue - Total]]</f>
        <v>104.2266460365264</v>
      </c>
      <c r="I1036" t="str">
        <f>_xlfn.XLOOKUP(DSO[[#This Row],[GIC Industry Groups]],'DSO_GIC GROUP'!$A$2:$A$25,'DSO_GIC GROUP'!$B$2:$B$25,0)</f>
        <v>Capital Goods</v>
      </c>
    </row>
    <row r="1037" spans="1:9" x14ac:dyDescent="0.2">
      <c r="A1037">
        <v>2019</v>
      </c>
      <c r="B1037" t="s">
        <v>381</v>
      </c>
      <c r="C1037" t="s">
        <v>382</v>
      </c>
      <c r="D1037">
        <v>11401</v>
      </c>
      <c r="E1037">
        <v>48841</v>
      </c>
      <c r="F1037">
        <v>39350</v>
      </c>
      <c r="G1037">
        <v>2010</v>
      </c>
      <c r="H1037" s="14">
        <f>365*DSO[[#This Row],[Receivables - Total]]/DSO[[#This Row],[Revenue - Total]]</f>
        <v>105.75260482846251</v>
      </c>
      <c r="I1037" t="str">
        <f>_xlfn.XLOOKUP(DSO[[#This Row],[GIC Industry Groups]],'DSO_GIC GROUP'!$A$2:$A$25,'DSO_GIC GROUP'!$B$2:$B$25,0)</f>
        <v>Capital Goods</v>
      </c>
    </row>
    <row r="1038" spans="1:9" x14ac:dyDescent="0.2">
      <c r="A1038">
        <v>2004</v>
      </c>
      <c r="B1038" t="s">
        <v>383</v>
      </c>
      <c r="C1038" t="s">
        <v>384</v>
      </c>
      <c r="D1038">
        <v>336233</v>
      </c>
      <c r="E1038">
        <v>750507</v>
      </c>
      <c r="F1038">
        <v>151802</v>
      </c>
      <c r="G1038">
        <v>2010</v>
      </c>
      <c r="H1038" s="14">
        <f>365*DSO[[#This Row],[Receivables - Total]]/DSO[[#This Row],[Revenue - Total]]</f>
        <v>808.45473050420946</v>
      </c>
      <c r="I1038" t="str">
        <f>_xlfn.XLOOKUP(DSO[[#This Row],[GIC Industry Groups]],'DSO_GIC GROUP'!$A$2:$A$25,'DSO_GIC GROUP'!$B$2:$B$25,0)</f>
        <v>Capital Goods</v>
      </c>
    </row>
    <row r="1039" spans="1:9" x14ac:dyDescent="0.2">
      <c r="A1039">
        <v>2005</v>
      </c>
      <c r="B1039" t="s">
        <v>383</v>
      </c>
      <c r="C1039" t="s">
        <v>384</v>
      </c>
      <c r="D1039">
        <v>320047</v>
      </c>
      <c r="E1039">
        <v>673321</v>
      </c>
      <c r="F1039">
        <v>148559</v>
      </c>
      <c r="G1039">
        <v>2010</v>
      </c>
      <c r="H1039" s="14">
        <f>365*DSO[[#This Row],[Receivables - Total]]/DSO[[#This Row],[Revenue - Total]]</f>
        <v>786.33509245484959</v>
      </c>
      <c r="I1039" t="str">
        <f>_xlfn.XLOOKUP(DSO[[#This Row],[GIC Industry Groups]],'DSO_GIC GROUP'!$A$2:$A$25,'DSO_GIC GROUP'!$B$2:$B$25,0)</f>
        <v>Capital Goods</v>
      </c>
    </row>
    <row r="1040" spans="1:9" x14ac:dyDescent="0.2">
      <c r="A1040">
        <v>2006</v>
      </c>
      <c r="B1040" t="s">
        <v>383</v>
      </c>
      <c r="C1040" t="s">
        <v>384</v>
      </c>
      <c r="D1040">
        <v>365226</v>
      </c>
      <c r="E1040">
        <v>697239</v>
      </c>
      <c r="F1040">
        <v>160854</v>
      </c>
      <c r="G1040">
        <v>2010</v>
      </c>
      <c r="H1040" s="14">
        <f>365*DSO[[#This Row],[Receivables - Total]]/DSO[[#This Row],[Revenue - Total]]</f>
        <v>828.74836808534451</v>
      </c>
      <c r="I1040" t="str">
        <f>_xlfn.XLOOKUP(DSO[[#This Row],[GIC Industry Groups]],'DSO_GIC GROUP'!$A$2:$A$25,'DSO_GIC GROUP'!$B$2:$B$25,0)</f>
        <v>Capital Goods</v>
      </c>
    </row>
    <row r="1041" spans="1:9" x14ac:dyDescent="0.2">
      <c r="A1041">
        <v>2007</v>
      </c>
      <c r="B1041" t="s">
        <v>383</v>
      </c>
      <c r="C1041" t="s">
        <v>384</v>
      </c>
      <c r="D1041">
        <v>418777</v>
      </c>
      <c r="E1041">
        <v>795337</v>
      </c>
      <c r="F1041">
        <v>169719</v>
      </c>
      <c r="G1041">
        <v>2010</v>
      </c>
      <c r="H1041" s="14">
        <f>365*DSO[[#This Row],[Receivables - Total]]/DSO[[#This Row],[Revenue - Total]]</f>
        <v>900.62753728221355</v>
      </c>
      <c r="I1041" t="str">
        <f>_xlfn.XLOOKUP(DSO[[#This Row],[GIC Industry Groups]],'DSO_GIC GROUP'!$A$2:$A$25,'DSO_GIC GROUP'!$B$2:$B$25,0)</f>
        <v>Capital Goods</v>
      </c>
    </row>
    <row r="1042" spans="1:9" x14ac:dyDescent="0.2">
      <c r="A1042">
        <v>2008</v>
      </c>
      <c r="B1042" t="s">
        <v>383</v>
      </c>
      <c r="C1042" t="s">
        <v>384</v>
      </c>
      <c r="D1042">
        <v>402631</v>
      </c>
      <c r="E1042">
        <v>797769</v>
      </c>
      <c r="F1042">
        <v>180929</v>
      </c>
      <c r="G1042">
        <v>2010</v>
      </c>
      <c r="H1042" s="14">
        <f>365*DSO[[#This Row],[Receivables - Total]]/DSO[[#This Row],[Revenue - Total]]</f>
        <v>812.25406098524832</v>
      </c>
      <c r="I1042" t="str">
        <f>_xlfn.XLOOKUP(DSO[[#This Row],[GIC Industry Groups]],'DSO_GIC GROUP'!$A$2:$A$25,'DSO_GIC GROUP'!$B$2:$B$25,0)</f>
        <v>Capital Goods</v>
      </c>
    </row>
    <row r="1043" spans="1:9" x14ac:dyDescent="0.2">
      <c r="A1043">
        <v>2009</v>
      </c>
      <c r="B1043" t="s">
        <v>383</v>
      </c>
      <c r="C1043" t="s">
        <v>384</v>
      </c>
      <c r="D1043">
        <v>361923</v>
      </c>
      <c r="E1043">
        <v>781818</v>
      </c>
      <c r="F1043">
        <v>155777</v>
      </c>
      <c r="G1043">
        <v>2010</v>
      </c>
      <c r="H1043" s="14">
        <f>365*DSO[[#This Row],[Receivables - Total]]/DSO[[#This Row],[Revenue - Total]]</f>
        <v>848.01925187928896</v>
      </c>
      <c r="I1043" t="str">
        <f>_xlfn.XLOOKUP(DSO[[#This Row],[GIC Industry Groups]],'DSO_GIC GROUP'!$A$2:$A$25,'DSO_GIC GROUP'!$B$2:$B$25,0)</f>
        <v>Capital Goods</v>
      </c>
    </row>
    <row r="1044" spans="1:9" x14ac:dyDescent="0.2">
      <c r="A1044">
        <v>2010</v>
      </c>
      <c r="B1044" t="s">
        <v>383</v>
      </c>
      <c r="C1044" t="s">
        <v>384</v>
      </c>
      <c r="D1044">
        <v>338725</v>
      </c>
      <c r="E1044">
        <v>751216</v>
      </c>
      <c r="F1044">
        <v>149060</v>
      </c>
      <c r="G1044">
        <v>2010</v>
      </c>
      <c r="H1044" s="14">
        <f>365*DSO[[#This Row],[Receivables - Total]]/DSO[[#This Row],[Revenue - Total]]</f>
        <v>829.42858580437405</v>
      </c>
      <c r="I1044" t="str">
        <f>_xlfn.XLOOKUP(DSO[[#This Row],[GIC Industry Groups]],'DSO_GIC GROUP'!$A$2:$A$25,'DSO_GIC GROUP'!$B$2:$B$25,0)</f>
        <v>Capital Goods</v>
      </c>
    </row>
    <row r="1045" spans="1:9" x14ac:dyDescent="0.2">
      <c r="A1045">
        <v>2011</v>
      </c>
      <c r="B1045" t="s">
        <v>383</v>
      </c>
      <c r="C1045" t="s">
        <v>384</v>
      </c>
      <c r="D1045">
        <v>308786</v>
      </c>
      <c r="E1045">
        <v>717242</v>
      </c>
      <c r="F1045">
        <v>141547</v>
      </c>
      <c r="G1045">
        <v>2010</v>
      </c>
      <c r="H1045" s="14">
        <f>365*DSO[[#This Row],[Receivables - Total]]/DSO[[#This Row],[Revenue - Total]]</f>
        <v>796.25064466219703</v>
      </c>
      <c r="I1045" t="str">
        <f>_xlfn.XLOOKUP(DSO[[#This Row],[GIC Industry Groups]],'DSO_GIC GROUP'!$A$2:$A$25,'DSO_GIC GROUP'!$B$2:$B$25,0)</f>
        <v>Capital Goods</v>
      </c>
    </row>
    <row r="1046" spans="1:9" x14ac:dyDescent="0.2">
      <c r="A1046">
        <v>2012</v>
      </c>
      <c r="B1046" t="s">
        <v>383</v>
      </c>
      <c r="C1046" t="s">
        <v>384</v>
      </c>
      <c r="D1046">
        <v>288203</v>
      </c>
      <c r="E1046">
        <v>685328</v>
      </c>
      <c r="F1046">
        <v>144796</v>
      </c>
      <c r="G1046">
        <v>2010</v>
      </c>
      <c r="H1046" s="14">
        <f>365*DSO[[#This Row],[Receivables - Total]]/DSO[[#This Row],[Revenue - Total]]</f>
        <v>726.49862565264232</v>
      </c>
      <c r="I1046" t="str">
        <f>_xlfn.XLOOKUP(DSO[[#This Row],[GIC Industry Groups]],'DSO_GIC GROUP'!$A$2:$A$25,'DSO_GIC GROUP'!$B$2:$B$25,0)</f>
        <v>Capital Goods</v>
      </c>
    </row>
    <row r="1047" spans="1:9" x14ac:dyDescent="0.2">
      <c r="A1047">
        <v>2013</v>
      </c>
      <c r="B1047" t="s">
        <v>383</v>
      </c>
      <c r="C1047" t="s">
        <v>384</v>
      </c>
      <c r="D1047">
        <v>273435</v>
      </c>
      <c r="E1047">
        <v>656560</v>
      </c>
      <c r="F1047">
        <v>141024</v>
      </c>
      <c r="G1047">
        <v>2010</v>
      </c>
      <c r="H1047" s="14">
        <f>365*DSO[[#This Row],[Receivables - Total]]/DSO[[#This Row],[Revenue - Total]]</f>
        <v>707.70773059904695</v>
      </c>
      <c r="I1047" t="str">
        <f>_xlfn.XLOOKUP(DSO[[#This Row],[GIC Industry Groups]],'DSO_GIC GROUP'!$A$2:$A$25,'DSO_GIC GROUP'!$B$2:$B$25,0)</f>
        <v>Capital Goods</v>
      </c>
    </row>
    <row r="1048" spans="1:9" x14ac:dyDescent="0.2">
      <c r="A1048">
        <v>2014</v>
      </c>
      <c r="B1048" t="s">
        <v>383</v>
      </c>
      <c r="C1048" t="s">
        <v>384</v>
      </c>
      <c r="D1048">
        <v>257148</v>
      </c>
      <c r="E1048">
        <v>648349</v>
      </c>
      <c r="F1048">
        <v>146156</v>
      </c>
      <c r="G1048">
        <v>2010</v>
      </c>
      <c r="H1048" s="14">
        <f>365*DSO[[#This Row],[Receivables - Total]]/DSO[[#This Row],[Revenue - Total]]</f>
        <v>642.18383097512242</v>
      </c>
      <c r="I1048" t="str">
        <f>_xlfn.XLOOKUP(DSO[[#This Row],[GIC Industry Groups]],'DSO_GIC GROUP'!$A$2:$A$25,'DSO_GIC GROUP'!$B$2:$B$25,0)</f>
        <v>Capital Goods</v>
      </c>
    </row>
    <row r="1049" spans="1:9" x14ac:dyDescent="0.2">
      <c r="A1049">
        <v>2015</v>
      </c>
      <c r="B1049" t="s">
        <v>383</v>
      </c>
      <c r="C1049" t="s">
        <v>384</v>
      </c>
      <c r="D1049">
        <v>45856</v>
      </c>
      <c r="E1049">
        <v>492692</v>
      </c>
      <c r="F1049">
        <v>115158</v>
      </c>
      <c r="G1049">
        <v>2010</v>
      </c>
      <c r="H1049" s="14">
        <f>365*DSO[[#This Row],[Receivables - Total]]/DSO[[#This Row],[Revenue - Total]]</f>
        <v>145.34326751072439</v>
      </c>
      <c r="I1049" t="str">
        <f>_xlfn.XLOOKUP(DSO[[#This Row],[GIC Industry Groups]],'DSO_GIC GROUP'!$A$2:$A$25,'DSO_GIC GROUP'!$B$2:$B$25,0)</f>
        <v>Capital Goods</v>
      </c>
    </row>
    <row r="1050" spans="1:9" x14ac:dyDescent="0.2">
      <c r="A1050">
        <v>2016</v>
      </c>
      <c r="B1050" t="s">
        <v>383</v>
      </c>
      <c r="C1050" t="s">
        <v>384</v>
      </c>
      <c r="D1050">
        <v>42262</v>
      </c>
      <c r="E1050">
        <v>365183</v>
      </c>
      <c r="F1050">
        <v>119688</v>
      </c>
      <c r="G1050">
        <v>2010</v>
      </c>
      <c r="H1050" s="14">
        <f>365*DSO[[#This Row],[Receivables - Total]]/DSO[[#This Row],[Revenue - Total]]</f>
        <v>128.88200989238686</v>
      </c>
      <c r="I1050" t="str">
        <f>_xlfn.XLOOKUP(DSO[[#This Row],[GIC Industry Groups]],'DSO_GIC GROUP'!$A$2:$A$25,'DSO_GIC GROUP'!$B$2:$B$25,0)</f>
        <v>Capital Goods</v>
      </c>
    </row>
    <row r="1051" spans="1:9" x14ac:dyDescent="0.2">
      <c r="A1051">
        <v>2017</v>
      </c>
      <c r="B1051" t="s">
        <v>383</v>
      </c>
      <c r="C1051" t="s">
        <v>384</v>
      </c>
      <c r="D1051">
        <v>41075</v>
      </c>
      <c r="E1051">
        <v>377945</v>
      </c>
      <c r="F1051">
        <v>120468</v>
      </c>
      <c r="G1051">
        <v>2010</v>
      </c>
      <c r="H1051" s="14">
        <f>365*DSO[[#This Row],[Receivables - Total]]/DSO[[#This Row],[Revenue - Total]]</f>
        <v>124.45109904704984</v>
      </c>
      <c r="I1051" t="str">
        <f>_xlfn.XLOOKUP(DSO[[#This Row],[GIC Industry Groups]],'DSO_GIC GROUP'!$A$2:$A$25,'DSO_GIC GROUP'!$B$2:$B$25,0)</f>
        <v>Capital Goods</v>
      </c>
    </row>
    <row r="1052" spans="1:9" x14ac:dyDescent="0.2">
      <c r="A1052">
        <v>2018</v>
      </c>
      <c r="B1052" t="s">
        <v>383</v>
      </c>
      <c r="C1052" t="s">
        <v>384</v>
      </c>
      <c r="D1052">
        <v>33791</v>
      </c>
      <c r="E1052">
        <v>309129</v>
      </c>
      <c r="F1052">
        <v>121615</v>
      </c>
      <c r="G1052">
        <v>2010</v>
      </c>
      <c r="H1052" s="14">
        <f>365*DSO[[#This Row],[Receivables - Total]]/DSO[[#This Row],[Revenue - Total]]</f>
        <v>101.4160670969864</v>
      </c>
      <c r="I1052" t="str">
        <f>_xlfn.XLOOKUP(DSO[[#This Row],[GIC Industry Groups]],'DSO_GIC GROUP'!$A$2:$A$25,'DSO_GIC GROUP'!$B$2:$B$25,0)</f>
        <v>Capital Goods</v>
      </c>
    </row>
    <row r="1053" spans="1:9" x14ac:dyDescent="0.2">
      <c r="A1053">
        <v>2019</v>
      </c>
      <c r="B1053" t="s">
        <v>383</v>
      </c>
      <c r="C1053" t="s">
        <v>384</v>
      </c>
      <c r="D1053">
        <v>27764</v>
      </c>
      <c r="E1053">
        <v>266048</v>
      </c>
      <c r="F1053">
        <v>95214</v>
      </c>
      <c r="G1053">
        <v>2010</v>
      </c>
      <c r="H1053" s="14">
        <f>365*DSO[[#This Row],[Receivables - Total]]/DSO[[#This Row],[Revenue - Total]]</f>
        <v>106.43245741172517</v>
      </c>
      <c r="I1053" t="str">
        <f>_xlfn.XLOOKUP(DSO[[#This Row],[GIC Industry Groups]],'DSO_GIC GROUP'!$A$2:$A$25,'DSO_GIC GROUP'!$B$2:$B$25,0)</f>
        <v>Capital Goods</v>
      </c>
    </row>
    <row r="1054" spans="1:9" x14ac:dyDescent="0.2">
      <c r="A1054">
        <v>2004</v>
      </c>
      <c r="B1054" t="s">
        <v>407</v>
      </c>
      <c r="C1054" t="s">
        <v>408</v>
      </c>
      <c r="D1054">
        <v>480.89299999999997</v>
      </c>
      <c r="E1054">
        <v>2809.5729999999999</v>
      </c>
      <c r="F1054">
        <v>5049.7849999999999</v>
      </c>
      <c r="G1054">
        <v>2010</v>
      </c>
      <c r="H1054" s="14">
        <f>365*DSO[[#This Row],[Receivables - Total]]/DSO[[#This Row],[Revenue - Total]]</f>
        <v>34.759092713848212</v>
      </c>
      <c r="I1054" t="str">
        <f>_xlfn.XLOOKUP(DSO[[#This Row],[GIC Industry Groups]],'DSO_GIC GROUP'!$A$2:$A$25,'DSO_GIC GROUP'!$B$2:$B$25,0)</f>
        <v>Capital Goods</v>
      </c>
    </row>
    <row r="1055" spans="1:9" x14ac:dyDescent="0.2">
      <c r="A1055">
        <v>2005</v>
      </c>
      <c r="B1055" t="s">
        <v>407</v>
      </c>
      <c r="C1055" t="s">
        <v>408</v>
      </c>
      <c r="D1055">
        <v>518.625</v>
      </c>
      <c r="E1055">
        <v>3107.9209999999998</v>
      </c>
      <c r="F1055">
        <v>5526.6360000000004</v>
      </c>
      <c r="G1055">
        <v>2010</v>
      </c>
      <c r="H1055" s="14">
        <f>365*DSO[[#This Row],[Receivables - Total]]/DSO[[#This Row],[Revenue - Total]]</f>
        <v>34.251961772043607</v>
      </c>
      <c r="I1055" t="str">
        <f>_xlfn.XLOOKUP(DSO[[#This Row],[GIC Industry Groups]],'DSO_GIC GROUP'!$A$2:$A$25,'DSO_GIC GROUP'!$B$2:$B$25,0)</f>
        <v>Capital Goods</v>
      </c>
    </row>
    <row r="1056" spans="1:9" x14ac:dyDescent="0.2">
      <c r="A1056">
        <v>2006</v>
      </c>
      <c r="B1056" t="s">
        <v>407</v>
      </c>
      <c r="C1056" t="s">
        <v>408</v>
      </c>
      <c r="D1056">
        <v>566.60699999999997</v>
      </c>
      <c r="E1056">
        <v>3046.0880000000002</v>
      </c>
      <c r="F1056">
        <v>5883.6540000000005</v>
      </c>
      <c r="G1056">
        <v>2010</v>
      </c>
      <c r="H1056" s="14">
        <f>365*DSO[[#This Row],[Receivables - Total]]/DSO[[#This Row],[Revenue - Total]]</f>
        <v>35.150189831013172</v>
      </c>
      <c r="I1056" t="str">
        <f>_xlfn.XLOOKUP(DSO[[#This Row],[GIC Industry Groups]],'DSO_GIC GROUP'!$A$2:$A$25,'DSO_GIC GROUP'!$B$2:$B$25,0)</f>
        <v>Capital Goods</v>
      </c>
    </row>
    <row r="1057" spans="1:9" x14ac:dyDescent="0.2">
      <c r="A1057">
        <v>2007</v>
      </c>
      <c r="B1057" t="s">
        <v>407</v>
      </c>
      <c r="C1057" t="s">
        <v>408</v>
      </c>
      <c r="D1057">
        <v>602.65</v>
      </c>
      <c r="E1057">
        <v>3094.0279999999998</v>
      </c>
      <c r="F1057">
        <v>6418.0140000000001</v>
      </c>
      <c r="G1057">
        <v>2010</v>
      </c>
      <c r="H1057" s="14">
        <f>365*DSO[[#This Row],[Receivables - Total]]/DSO[[#This Row],[Revenue - Total]]</f>
        <v>34.273413862917721</v>
      </c>
      <c r="I1057" t="str">
        <f>_xlfn.XLOOKUP(DSO[[#This Row],[GIC Industry Groups]],'DSO_GIC GROUP'!$A$2:$A$25,'DSO_GIC GROUP'!$B$2:$B$25,0)</f>
        <v>Capital Goods</v>
      </c>
    </row>
    <row r="1058" spans="1:9" x14ac:dyDescent="0.2">
      <c r="A1058">
        <v>2008</v>
      </c>
      <c r="B1058" t="s">
        <v>407</v>
      </c>
      <c r="C1058" t="s">
        <v>408</v>
      </c>
      <c r="D1058">
        <v>589.41600000000005</v>
      </c>
      <c r="E1058">
        <v>3515.4169999999999</v>
      </c>
      <c r="F1058">
        <v>6850.0320000000002</v>
      </c>
      <c r="G1058">
        <v>2010</v>
      </c>
      <c r="H1058" s="14">
        <f>365*DSO[[#This Row],[Receivables - Total]]/DSO[[#This Row],[Revenue - Total]]</f>
        <v>31.406691238814656</v>
      </c>
      <c r="I1058" t="str">
        <f>_xlfn.XLOOKUP(DSO[[#This Row],[GIC Industry Groups]],'DSO_GIC GROUP'!$A$2:$A$25,'DSO_GIC GROUP'!$B$2:$B$25,0)</f>
        <v>Capital Goods</v>
      </c>
    </row>
    <row r="1059" spans="1:9" x14ac:dyDescent="0.2">
      <c r="A1059">
        <v>2009</v>
      </c>
      <c r="B1059" t="s">
        <v>407</v>
      </c>
      <c r="C1059" t="s">
        <v>408</v>
      </c>
      <c r="D1059">
        <v>624.91</v>
      </c>
      <c r="E1059">
        <v>3726.3319999999999</v>
      </c>
      <c r="F1059">
        <v>6221.991</v>
      </c>
      <c r="G1059">
        <v>2010</v>
      </c>
      <c r="H1059" s="14">
        <f>365*DSO[[#This Row],[Receivables - Total]]/DSO[[#This Row],[Revenue - Total]]</f>
        <v>36.659029239997295</v>
      </c>
      <c r="I1059" t="str">
        <f>_xlfn.XLOOKUP(DSO[[#This Row],[GIC Industry Groups]],'DSO_GIC GROUP'!$A$2:$A$25,'DSO_GIC GROUP'!$B$2:$B$25,0)</f>
        <v>Capital Goods</v>
      </c>
    </row>
    <row r="1060" spans="1:9" x14ac:dyDescent="0.2">
      <c r="A1060">
        <v>2010</v>
      </c>
      <c r="B1060" t="s">
        <v>407</v>
      </c>
      <c r="C1060" t="s">
        <v>408</v>
      </c>
      <c r="D1060">
        <v>762.89499999999998</v>
      </c>
      <c r="E1060">
        <v>3904.377</v>
      </c>
      <c r="F1060">
        <v>7182.1580000000004</v>
      </c>
      <c r="G1060">
        <v>2010</v>
      </c>
      <c r="H1060" s="14">
        <f>365*DSO[[#This Row],[Receivables - Total]]/DSO[[#This Row],[Revenue - Total]]</f>
        <v>38.770613929685197</v>
      </c>
      <c r="I1060" t="str">
        <f>_xlfn.XLOOKUP(DSO[[#This Row],[GIC Industry Groups]],'DSO_GIC GROUP'!$A$2:$A$25,'DSO_GIC GROUP'!$B$2:$B$25,0)</f>
        <v>Capital Goods</v>
      </c>
    </row>
    <row r="1061" spans="1:9" x14ac:dyDescent="0.2">
      <c r="A1061">
        <v>2011</v>
      </c>
      <c r="B1061" t="s">
        <v>407</v>
      </c>
      <c r="C1061" t="s">
        <v>408</v>
      </c>
      <c r="D1061">
        <v>888.697</v>
      </c>
      <c r="E1061">
        <v>4716.0619999999999</v>
      </c>
      <c r="F1061">
        <v>8078.1850000000004</v>
      </c>
      <c r="G1061">
        <v>2010</v>
      </c>
      <c r="H1061" s="14">
        <f>365*DSO[[#This Row],[Receivables - Total]]/DSO[[#This Row],[Revenue - Total]]</f>
        <v>40.154366977235604</v>
      </c>
      <c r="I1061" t="str">
        <f>_xlfn.XLOOKUP(DSO[[#This Row],[GIC Industry Groups]],'DSO_GIC GROUP'!$A$2:$A$25,'DSO_GIC GROUP'!$B$2:$B$25,0)</f>
        <v>Capital Goods</v>
      </c>
    </row>
    <row r="1062" spans="1:9" x14ac:dyDescent="0.2">
      <c r="A1062">
        <v>2012</v>
      </c>
      <c r="B1062" t="s">
        <v>407</v>
      </c>
      <c r="C1062" t="s">
        <v>408</v>
      </c>
      <c r="D1062">
        <v>940.02</v>
      </c>
      <c r="E1062">
        <v>5014.598</v>
      </c>
      <c r="F1062">
        <v>8950.0450000000001</v>
      </c>
      <c r="G1062">
        <v>2010</v>
      </c>
      <c r="H1062" s="14">
        <f>365*DSO[[#This Row],[Receivables - Total]]/DSO[[#This Row],[Revenue - Total]]</f>
        <v>38.335818423259326</v>
      </c>
      <c r="I1062" t="str">
        <f>_xlfn.XLOOKUP(DSO[[#This Row],[GIC Industry Groups]],'DSO_GIC GROUP'!$A$2:$A$25,'DSO_GIC GROUP'!$B$2:$B$25,0)</f>
        <v>Capital Goods</v>
      </c>
    </row>
    <row r="1063" spans="1:9" x14ac:dyDescent="0.2">
      <c r="A1063">
        <v>2013</v>
      </c>
      <c r="B1063" t="s">
        <v>407</v>
      </c>
      <c r="C1063" t="s">
        <v>408</v>
      </c>
      <c r="D1063">
        <v>1101.6559999999999</v>
      </c>
      <c r="E1063">
        <v>5266.3280000000004</v>
      </c>
      <c r="F1063">
        <v>9437.7579999999998</v>
      </c>
      <c r="G1063">
        <v>2010</v>
      </c>
      <c r="H1063" s="14">
        <f>365*DSO[[#This Row],[Receivables - Total]]/DSO[[#This Row],[Revenue - Total]]</f>
        <v>42.605928229988521</v>
      </c>
      <c r="I1063" t="str">
        <f>_xlfn.XLOOKUP(DSO[[#This Row],[GIC Industry Groups]],'DSO_GIC GROUP'!$A$2:$A$25,'DSO_GIC GROUP'!$B$2:$B$25,0)</f>
        <v>Capital Goods</v>
      </c>
    </row>
    <row r="1064" spans="1:9" x14ac:dyDescent="0.2">
      <c r="A1064">
        <v>2014</v>
      </c>
      <c r="B1064" t="s">
        <v>407</v>
      </c>
      <c r="C1064" t="s">
        <v>408</v>
      </c>
      <c r="D1064">
        <v>1173.624</v>
      </c>
      <c r="E1064">
        <v>5300.7550000000001</v>
      </c>
      <c r="F1064">
        <v>9964.9529999999995</v>
      </c>
      <c r="G1064">
        <v>2010</v>
      </c>
      <c r="H1064" s="14">
        <f>365*DSO[[#This Row],[Receivables - Total]]/DSO[[#This Row],[Revenue - Total]]</f>
        <v>42.987935818663672</v>
      </c>
      <c r="I1064" t="str">
        <f>_xlfn.XLOOKUP(DSO[[#This Row],[GIC Industry Groups]],'DSO_GIC GROUP'!$A$2:$A$25,'DSO_GIC GROUP'!$B$2:$B$25,0)</f>
        <v>Capital Goods</v>
      </c>
    </row>
    <row r="1065" spans="1:9" x14ac:dyDescent="0.2">
      <c r="A1065">
        <v>2015</v>
      </c>
      <c r="B1065" t="s">
        <v>407</v>
      </c>
      <c r="C1065" t="s">
        <v>408</v>
      </c>
      <c r="D1065">
        <v>1209.6410000000001</v>
      </c>
      <c r="E1065">
        <v>5857.7550000000001</v>
      </c>
      <c r="F1065">
        <v>9973.384</v>
      </c>
      <c r="G1065">
        <v>2010</v>
      </c>
      <c r="H1065" s="14">
        <f>365*DSO[[#This Row],[Receivables - Total]]/DSO[[#This Row],[Revenue - Total]]</f>
        <v>44.269724799526422</v>
      </c>
      <c r="I1065" t="str">
        <f>_xlfn.XLOOKUP(DSO[[#This Row],[GIC Industry Groups]],'DSO_GIC GROUP'!$A$2:$A$25,'DSO_GIC GROUP'!$B$2:$B$25,0)</f>
        <v>Capital Goods</v>
      </c>
    </row>
    <row r="1066" spans="1:9" x14ac:dyDescent="0.2">
      <c r="A1066">
        <v>2016</v>
      </c>
      <c r="B1066" t="s">
        <v>407</v>
      </c>
      <c r="C1066" t="s">
        <v>408</v>
      </c>
      <c r="D1066">
        <v>1223.096</v>
      </c>
      <c r="E1066">
        <v>5694.3069999999998</v>
      </c>
      <c r="F1066">
        <v>10137.204</v>
      </c>
      <c r="G1066">
        <v>2010</v>
      </c>
      <c r="H1066" s="14">
        <f>365*DSO[[#This Row],[Receivables - Total]]/DSO[[#This Row],[Revenue - Total]]</f>
        <v>44.038774399726002</v>
      </c>
      <c r="I1066" t="str">
        <f>_xlfn.XLOOKUP(DSO[[#This Row],[GIC Industry Groups]],'DSO_GIC GROUP'!$A$2:$A$25,'DSO_GIC GROUP'!$B$2:$B$25,0)</f>
        <v>Capital Goods</v>
      </c>
    </row>
    <row r="1067" spans="1:9" x14ac:dyDescent="0.2">
      <c r="A1067">
        <v>2017</v>
      </c>
      <c r="B1067" t="s">
        <v>407</v>
      </c>
      <c r="C1067" t="s">
        <v>408</v>
      </c>
      <c r="D1067">
        <v>1325.1859999999999</v>
      </c>
      <c r="E1067">
        <v>5804.2539999999999</v>
      </c>
      <c r="F1067">
        <v>10424.858</v>
      </c>
      <c r="G1067">
        <v>2010</v>
      </c>
      <c r="H1067" s="14">
        <f>365*DSO[[#This Row],[Receivables - Total]]/DSO[[#This Row],[Revenue - Total]]</f>
        <v>46.398031512755374</v>
      </c>
      <c r="I1067" t="str">
        <f>_xlfn.XLOOKUP(DSO[[#This Row],[GIC Industry Groups]],'DSO_GIC GROUP'!$A$2:$A$25,'DSO_GIC GROUP'!$B$2:$B$25,0)</f>
        <v>Capital Goods</v>
      </c>
    </row>
    <row r="1068" spans="1:9" x14ac:dyDescent="0.2">
      <c r="A1068">
        <v>2018</v>
      </c>
      <c r="B1068" t="s">
        <v>407</v>
      </c>
      <c r="C1068" t="s">
        <v>408</v>
      </c>
      <c r="D1068">
        <v>1385</v>
      </c>
      <c r="E1068">
        <v>5873</v>
      </c>
      <c r="F1068">
        <v>11221</v>
      </c>
      <c r="G1068">
        <v>2010</v>
      </c>
      <c r="H1068" s="14">
        <f>365*DSO[[#This Row],[Receivables - Total]]/DSO[[#This Row],[Revenue - Total]]</f>
        <v>45.051688797789858</v>
      </c>
      <c r="I1068" t="str">
        <f>_xlfn.XLOOKUP(DSO[[#This Row],[GIC Industry Groups]],'DSO_GIC GROUP'!$A$2:$A$25,'DSO_GIC GROUP'!$B$2:$B$25,0)</f>
        <v>Capital Goods</v>
      </c>
    </row>
    <row r="1069" spans="1:9" x14ac:dyDescent="0.2">
      <c r="A1069">
        <v>2019</v>
      </c>
      <c r="B1069" t="s">
        <v>407</v>
      </c>
      <c r="C1069" t="s">
        <v>408</v>
      </c>
      <c r="D1069">
        <v>1425</v>
      </c>
      <c r="E1069">
        <v>6005</v>
      </c>
      <c r="F1069">
        <v>11486</v>
      </c>
      <c r="G1069">
        <v>2010</v>
      </c>
      <c r="H1069" s="14">
        <f>365*DSO[[#This Row],[Receivables - Total]]/DSO[[#This Row],[Revenue - Total]]</f>
        <v>45.283388472923562</v>
      </c>
      <c r="I1069" t="str">
        <f>_xlfn.XLOOKUP(DSO[[#This Row],[GIC Industry Groups]],'DSO_GIC GROUP'!$A$2:$A$25,'DSO_GIC GROUP'!$B$2:$B$25,0)</f>
        <v>Capital Goods</v>
      </c>
    </row>
    <row r="1070" spans="1:9" x14ac:dyDescent="0.2">
      <c r="A1070">
        <v>2009</v>
      </c>
      <c r="B1070" t="s">
        <v>425</v>
      </c>
      <c r="C1070" t="s">
        <v>426</v>
      </c>
      <c r="D1070">
        <v>537</v>
      </c>
      <c r="E1070">
        <v>5036</v>
      </c>
      <c r="F1070">
        <v>6292</v>
      </c>
      <c r="G1070">
        <v>2010</v>
      </c>
      <c r="H1070" s="14">
        <f>365*DSO[[#This Row],[Receivables - Total]]/DSO[[#This Row],[Revenue - Total]]</f>
        <v>31.151462174189447</v>
      </c>
      <c r="I1070" t="str">
        <f>_xlfn.XLOOKUP(DSO[[#This Row],[GIC Industry Groups]],'DSO_GIC GROUP'!$A$2:$A$25,'DSO_GIC GROUP'!$B$2:$B$25,0)</f>
        <v>Capital Goods</v>
      </c>
    </row>
    <row r="1071" spans="1:9" x14ac:dyDescent="0.2">
      <c r="A1071">
        <v>2010</v>
      </c>
      <c r="B1071" t="s">
        <v>425</v>
      </c>
      <c r="C1071" t="s">
        <v>426</v>
      </c>
      <c r="D1071">
        <v>728</v>
      </c>
      <c r="E1071">
        <v>5203</v>
      </c>
      <c r="F1071">
        <v>6723</v>
      </c>
      <c r="G1071">
        <v>2010</v>
      </c>
      <c r="H1071" s="14">
        <f>365*DSO[[#This Row],[Receivables - Total]]/DSO[[#This Row],[Revenue - Total]]</f>
        <v>39.524022013981856</v>
      </c>
      <c r="I1071" t="str">
        <f>_xlfn.XLOOKUP(DSO[[#This Row],[GIC Industry Groups]],'DSO_GIC GROUP'!$A$2:$A$25,'DSO_GIC GROUP'!$B$2:$B$25,0)</f>
        <v>Capital Goods</v>
      </c>
    </row>
    <row r="1072" spans="1:9" x14ac:dyDescent="0.2">
      <c r="A1072">
        <v>2011</v>
      </c>
      <c r="B1072" t="s">
        <v>425</v>
      </c>
      <c r="C1072" t="s">
        <v>426</v>
      </c>
      <c r="D1072">
        <v>711</v>
      </c>
      <c r="E1072">
        <v>6001</v>
      </c>
      <c r="F1072">
        <v>6575</v>
      </c>
      <c r="G1072">
        <v>2010</v>
      </c>
      <c r="H1072" s="14">
        <f>365*DSO[[#This Row],[Receivables - Total]]/DSO[[#This Row],[Revenue - Total]]</f>
        <v>39.469961977186308</v>
      </c>
      <c r="I1072" t="str">
        <f>_xlfn.XLOOKUP(DSO[[#This Row],[GIC Industry Groups]],'DSO_GIC GROUP'!$A$2:$A$25,'DSO_GIC GROUP'!$B$2:$B$25,0)</f>
        <v>Capital Goods</v>
      </c>
    </row>
    <row r="1073" spans="1:9" x14ac:dyDescent="0.2">
      <c r="A1073">
        <v>2012</v>
      </c>
      <c r="B1073" t="s">
        <v>425</v>
      </c>
      <c r="C1073" t="s">
        <v>426</v>
      </c>
      <c r="D1073">
        <v>905</v>
      </c>
      <c r="E1073">
        <v>6392</v>
      </c>
      <c r="F1073">
        <v>6708</v>
      </c>
      <c r="G1073">
        <v>2010</v>
      </c>
      <c r="H1073" s="14">
        <f>365*DSO[[#This Row],[Receivables - Total]]/DSO[[#This Row],[Revenue - Total]]</f>
        <v>49.243440667859275</v>
      </c>
      <c r="I1073" t="str">
        <f>_xlfn.XLOOKUP(DSO[[#This Row],[GIC Industry Groups]],'DSO_GIC GROUP'!$A$2:$A$25,'DSO_GIC GROUP'!$B$2:$B$25,0)</f>
        <v>Capital Goods</v>
      </c>
    </row>
    <row r="1074" spans="1:9" x14ac:dyDescent="0.2">
      <c r="A1074">
        <v>2013</v>
      </c>
      <c r="B1074" t="s">
        <v>425</v>
      </c>
      <c r="C1074" t="s">
        <v>426</v>
      </c>
      <c r="D1074">
        <v>1123</v>
      </c>
      <c r="E1074">
        <v>6225</v>
      </c>
      <c r="F1074">
        <v>6820</v>
      </c>
      <c r="G1074">
        <v>2010</v>
      </c>
      <c r="H1074" s="14">
        <f>365*DSO[[#This Row],[Receivables - Total]]/DSO[[#This Row],[Revenue - Total]]</f>
        <v>60.101906158357771</v>
      </c>
      <c r="I1074" t="str">
        <f>_xlfn.XLOOKUP(DSO[[#This Row],[GIC Industry Groups]],'DSO_GIC GROUP'!$A$2:$A$25,'DSO_GIC GROUP'!$B$2:$B$25,0)</f>
        <v>Capital Goods</v>
      </c>
    </row>
    <row r="1075" spans="1:9" x14ac:dyDescent="0.2">
      <c r="A1075">
        <v>2014</v>
      </c>
      <c r="B1075" t="s">
        <v>425</v>
      </c>
      <c r="C1075" t="s">
        <v>426</v>
      </c>
      <c r="D1075">
        <v>1038</v>
      </c>
      <c r="E1075">
        <v>6269</v>
      </c>
      <c r="F1075">
        <v>6957</v>
      </c>
      <c r="G1075">
        <v>2010</v>
      </c>
      <c r="H1075" s="14">
        <f>365*DSO[[#This Row],[Receivables - Total]]/DSO[[#This Row],[Revenue - Total]]</f>
        <v>54.458818456231135</v>
      </c>
      <c r="I1075" t="str">
        <f>_xlfn.XLOOKUP(DSO[[#This Row],[GIC Industry Groups]],'DSO_GIC GROUP'!$A$2:$A$25,'DSO_GIC GROUP'!$B$2:$B$25,0)</f>
        <v>Capital Goods</v>
      </c>
    </row>
    <row r="1076" spans="1:9" x14ac:dyDescent="0.2">
      <c r="A1076">
        <v>2015</v>
      </c>
      <c r="B1076" t="s">
        <v>425</v>
      </c>
      <c r="C1076" t="s">
        <v>426</v>
      </c>
      <c r="D1076">
        <v>1074</v>
      </c>
      <c r="E1076">
        <v>6024</v>
      </c>
      <c r="F1076">
        <v>7033</v>
      </c>
      <c r="G1076">
        <v>2010</v>
      </c>
      <c r="H1076" s="14">
        <f>365*DSO[[#This Row],[Receivables - Total]]/DSO[[#This Row],[Revenue - Total]]</f>
        <v>55.738660600028439</v>
      </c>
      <c r="I1076" t="str">
        <f>_xlfn.XLOOKUP(DSO[[#This Row],[GIC Industry Groups]],'DSO_GIC GROUP'!$A$2:$A$25,'DSO_GIC GROUP'!$B$2:$B$25,0)</f>
        <v>Capital Goods</v>
      </c>
    </row>
    <row r="1077" spans="1:9" x14ac:dyDescent="0.2">
      <c r="A1077">
        <v>2016</v>
      </c>
      <c r="B1077" t="s">
        <v>425</v>
      </c>
      <c r="C1077" t="s">
        <v>426</v>
      </c>
      <c r="D1077">
        <v>1164</v>
      </c>
      <c r="E1077">
        <v>6352</v>
      </c>
      <c r="F1077">
        <v>7068</v>
      </c>
      <c r="G1077">
        <v>2010</v>
      </c>
      <c r="H1077" s="14">
        <f>365*DSO[[#This Row],[Receivables - Total]]/DSO[[#This Row],[Revenue - Total]]</f>
        <v>60.110356536502543</v>
      </c>
      <c r="I1077" t="str">
        <f>_xlfn.XLOOKUP(DSO[[#This Row],[GIC Industry Groups]],'DSO_GIC GROUP'!$A$2:$A$25,'DSO_GIC GROUP'!$B$2:$B$25,0)</f>
        <v>Capital Goods</v>
      </c>
    </row>
    <row r="1078" spans="1:9" x14ac:dyDescent="0.2">
      <c r="A1078">
        <v>2017</v>
      </c>
      <c r="B1078" t="s">
        <v>425</v>
      </c>
      <c r="C1078" t="s">
        <v>426</v>
      </c>
      <c r="D1078">
        <v>1188</v>
      </c>
      <c r="E1078">
        <v>6374</v>
      </c>
      <c r="F1078">
        <v>7441</v>
      </c>
      <c r="G1078">
        <v>2010</v>
      </c>
      <c r="H1078" s="14">
        <f>365*DSO[[#This Row],[Receivables - Total]]/DSO[[#This Row],[Revenue - Total]]</f>
        <v>58.274425480446176</v>
      </c>
      <c r="I1078" t="str">
        <f>_xlfn.XLOOKUP(DSO[[#This Row],[GIC Industry Groups]],'DSO_GIC GROUP'!$A$2:$A$25,'DSO_GIC GROUP'!$B$2:$B$25,0)</f>
        <v>Capital Goods</v>
      </c>
    </row>
    <row r="1079" spans="1:9" x14ac:dyDescent="0.2">
      <c r="A1079">
        <v>2018</v>
      </c>
      <c r="B1079" t="s">
        <v>425</v>
      </c>
      <c r="C1079" t="s">
        <v>426</v>
      </c>
      <c r="D1079">
        <v>1255</v>
      </c>
      <c r="E1079">
        <v>6383</v>
      </c>
      <c r="F1079">
        <v>8176</v>
      </c>
      <c r="G1079">
        <v>2010</v>
      </c>
      <c r="H1079" s="14">
        <f>365*DSO[[#This Row],[Receivables - Total]]/DSO[[#This Row],[Revenue - Total]]</f>
        <v>56.026785714285715</v>
      </c>
      <c r="I1079" t="str">
        <f>_xlfn.XLOOKUP(DSO[[#This Row],[GIC Industry Groups]],'DSO_GIC GROUP'!$A$2:$A$25,'DSO_GIC GROUP'!$B$2:$B$25,0)</f>
        <v>Capital Goods</v>
      </c>
    </row>
    <row r="1080" spans="1:9" x14ac:dyDescent="0.2">
      <c r="A1080">
        <v>2019</v>
      </c>
      <c r="B1080" t="s">
        <v>425</v>
      </c>
      <c r="C1080" t="s">
        <v>426</v>
      </c>
      <c r="D1080">
        <v>1455</v>
      </c>
      <c r="E1080">
        <v>7031</v>
      </c>
      <c r="F1080">
        <v>8899</v>
      </c>
      <c r="G1080">
        <v>2010</v>
      </c>
      <c r="H1080" s="14">
        <f>365*DSO[[#This Row],[Receivables - Total]]/DSO[[#This Row],[Revenue - Total]]</f>
        <v>59.678053713900439</v>
      </c>
      <c r="I1080" t="str">
        <f>_xlfn.XLOOKUP(DSO[[#This Row],[GIC Industry Groups]],'DSO_GIC GROUP'!$A$2:$A$25,'DSO_GIC GROUP'!$B$2:$B$25,0)</f>
        <v>Capital Goods</v>
      </c>
    </row>
    <row r="1081" spans="1:9" x14ac:dyDescent="0.2">
      <c r="A1081">
        <v>2004</v>
      </c>
      <c r="B1081" t="s">
        <v>433</v>
      </c>
      <c r="C1081" t="s">
        <v>434</v>
      </c>
      <c r="D1081">
        <v>4243</v>
      </c>
      <c r="E1081">
        <v>31062</v>
      </c>
      <c r="F1081">
        <v>25601</v>
      </c>
      <c r="G1081">
        <v>2010</v>
      </c>
      <c r="H1081" s="14">
        <f>365*DSO[[#This Row],[Receivables - Total]]/DSO[[#This Row],[Revenue - Total]]</f>
        <v>60.493535408773091</v>
      </c>
      <c r="I1081" t="str">
        <f>_xlfn.XLOOKUP(DSO[[#This Row],[GIC Industry Groups]],'DSO_GIC GROUP'!$A$2:$A$25,'DSO_GIC GROUP'!$B$2:$B$25,0)</f>
        <v>Capital Goods</v>
      </c>
    </row>
    <row r="1082" spans="1:9" x14ac:dyDescent="0.2">
      <c r="A1082">
        <v>2005</v>
      </c>
      <c r="B1082" t="s">
        <v>433</v>
      </c>
      <c r="C1082" t="s">
        <v>434</v>
      </c>
      <c r="D1082">
        <v>5017</v>
      </c>
      <c r="E1082">
        <v>32294</v>
      </c>
      <c r="F1082">
        <v>27653</v>
      </c>
      <c r="G1082">
        <v>2010</v>
      </c>
      <c r="H1082" s="14">
        <f>365*DSO[[#This Row],[Receivables - Total]]/DSO[[#This Row],[Revenue - Total]]</f>
        <v>66.220844031388992</v>
      </c>
      <c r="I1082" t="str">
        <f>_xlfn.XLOOKUP(DSO[[#This Row],[GIC Industry Groups]],'DSO_GIC GROUP'!$A$2:$A$25,'DSO_GIC GROUP'!$B$2:$B$25,0)</f>
        <v>Capital Goods</v>
      </c>
    </row>
    <row r="1083" spans="1:9" x14ac:dyDescent="0.2">
      <c r="A1083">
        <v>2006</v>
      </c>
      <c r="B1083" t="s">
        <v>433</v>
      </c>
      <c r="C1083" t="s">
        <v>434</v>
      </c>
      <c r="D1083">
        <v>5740</v>
      </c>
      <c r="E1083">
        <v>30941</v>
      </c>
      <c r="F1083">
        <v>31367</v>
      </c>
      <c r="G1083">
        <v>2010</v>
      </c>
      <c r="H1083" s="14">
        <f>365*DSO[[#This Row],[Receivables - Total]]/DSO[[#This Row],[Revenue - Total]]</f>
        <v>66.793126534255748</v>
      </c>
      <c r="I1083" t="str">
        <f>_xlfn.XLOOKUP(DSO[[#This Row],[GIC Industry Groups]],'DSO_GIC GROUP'!$A$2:$A$25,'DSO_GIC GROUP'!$B$2:$B$25,0)</f>
        <v>Capital Goods</v>
      </c>
    </row>
    <row r="1084" spans="1:9" x14ac:dyDescent="0.2">
      <c r="A1084">
        <v>2007</v>
      </c>
      <c r="B1084" t="s">
        <v>433</v>
      </c>
      <c r="C1084" t="s">
        <v>434</v>
      </c>
      <c r="D1084">
        <v>6387</v>
      </c>
      <c r="E1084">
        <v>33805</v>
      </c>
      <c r="F1084">
        <v>34589</v>
      </c>
      <c r="G1084">
        <v>2010</v>
      </c>
      <c r="H1084" s="14">
        <f>365*DSO[[#This Row],[Receivables - Total]]/DSO[[#This Row],[Revenue - Total]]</f>
        <v>67.398739483650871</v>
      </c>
      <c r="I1084" t="str">
        <f>_xlfn.XLOOKUP(DSO[[#This Row],[GIC Industry Groups]],'DSO_GIC GROUP'!$A$2:$A$25,'DSO_GIC GROUP'!$B$2:$B$25,0)</f>
        <v>Capital Goods</v>
      </c>
    </row>
    <row r="1085" spans="1:9" x14ac:dyDescent="0.2">
      <c r="A1085">
        <v>2008</v>
      </c>
      <c r="B1085" t="s">
        <v>433</v>
      </c>
      <c r="C1085" t="s">
        <v>434</v>
      </c>
      <c r="D1085">
        <v>6129</v>
      </c>
      <c r="E1085">
        <v>35490</v>
      </c>
      <c r="F1085">
        <v>36556</v>
      </c>
      <c r="G1085">
        <v>2010</v>
      </c>
      <c r="H1085" s="14">
        <f>365*DSO[[#This Row],[Receivables - Total]]/DSO[[#This Row],[Revenue - Total]]</f>
        <v>61.196110077689028</v>
      </c>
      <c r="I1085" t="str">
        <f>_xlfn.XLOOKUP(DSO[[#This Row],[GIC Industry Groups]],'DSO_GIC GROUP'!$A$2:$A$25,'DSO_GIC GROUP'!$B$2:$B$25,0)</f>
        <v>Capital Goods</v>
      </c>
    </row>
    <row r="1086" spans="1:9" x14ac:dyDescent="0.2">
      <c r="A1086">
        <v>2009</v>
      </c>
      <c r="B1086" t="s">
        <v>433</v>
      </c>
      <c r="C1086" t="s">
        <v>434</v>
      </c>
      <c r="D1086">
        <v>6274</v>
      </c>
      <c r="E1086">
        <v>36004</v>
      </c>
      <c r="F1086">
        <v>30908</v>
      </c>
      <c r="G1086">
        <v>2010</v>
      </c>
      <c r="H1086" s="14">
        <f>365*DSO[[#This Row],[Receivables - Total]]/DSO[[#This Row],[Revenue - Total]]</f>
        <v>74.091173806134336</v>
      </c>
      <c r="I1086" t="str">
        <f>_xlfn.XLOOKUP(DSO[[#This Row],[GIC Industry Groups]],'DSO_GIC GROUP'!$A$2:$A$25,'DSO_GIC GROUP'!$B$2:$B$25,0)</f>
        <v>Capital Goods</v>
      </c>
    </row>
    <row r="1087" spans="1:9" x14ac:dyDescent="0.2">
      <c r="A1087">
        <v>2010</v>
      </c>
      <c r="B1087" t="s">
        <v>433</v>
      </c>
      <c r="C1087" t="s">
        <v>434</v>
      </c>
      <c r="D1087">
        <v>7068</v>
      </c>
      <c r="E1087">
        <v>37834</v>
      </c>
      <c r="F1087">
        <v>33370</v>
      </c>
      <c r="G1087">
        <v>2010</v>
      </c>
      <c r="H1087" s="14">
        <f>365*DSO[[#This Row],[Receivables - Total]]/DSO[[#This Row],[Revenue - Total]]</f>
        <v>77.309559484566975</v>
      </c>
      <c r="I1087" t="str">
        <f>_xlfn.XLOOKUP(DSO[[#This Row],[GIC Industry Groups]],'DSO_GIC GROUP'!$A$2:$A$25,'DSO_GIC GROUP'!$B$2:$B$25,0)</f>
        <v>Capital Goods</v>
      </c>
    </row>
    <row r="1088" spans="1:9" x14ac:dyDescent="0.2">
      <c r="A1088">
        <v>2011</v>
      </c>
      <c r="B1088" t="s">
        <v>433</v>
      </c>
      <c r="C1088" t="s">
        <v>434</v>
      </c>
      <c r="D1088">
        <v>7228</v>
      </c>
      <c r="E1088">
        <v>39808</v>
      </c>
      <c r="F1088">
        <v>36529</v>
      </c>
      <c r="G1088">
        <v>2010</v>
      </c>
      <c r="H1088" s="14">
        <f>365*DSO[[#This Row],[Receivables - Total]]/DSO[[#This Row],[Revenue - Total]]</f>
        <v>72.222617646253667</v>
      </c>
      <c r="I1088" t="str">
        <f>_xlfn.XLOOKUP(DSO[[#This Row],[GIC Industry Groups]],'DSO_GIC GROUP'!$A$2:$A$25,'DSO_GIC GROUP'!$B$2:$B$25,0)</f>
        <v>Capital Goods</v>
      </c>
    </row>
    <row r="1089" spans="1:9" x14ac:dyDescent="0.2">
      <c r="A1089">
        <v>2012</v>
      </c>
      <c r="B1089" t="s">
        <v>433</v>
      </c>
      <c r="C1089" t="s">
        <v>434</v>
      </c>
      <c r="D1089">
        <v>7429</v>
      </c>
      <c r="E1089">
        <v>41853</v>
      </c>
      <c r="F1089">
        <v>37665</v>
      </c>
      <c r="G1089">
        <v>2010</v>
      </c>
      <c r="H1089" s="14">
        <f>365*DSO[[#This Row],[Receivables - Total]]/DSO[[#This Row],[Revenue - Total]]</f>
        <v>71.992167795035172</v>
      </c>
      <c r="I1089" t="str">
        <f>_xlfn.XLOOKUP(DSO[[#This Row],[GIC Industry Groups]],'DSO_GIC GROUP'!$A$2:$A$25,'DSO_GIC GROUP'!$B$2:$B$25,0)</f>
        <v>Capital Goods</v>
      </c>
    </row>
    <row r="1090" spans="1:9" x14ac:dyDescent="0.2">
      <c r="A1090">
        <v>2013</v>
      </c>
      <c r="B1090" t="s">
        <v>433</v>
      </c>
      <c r="C1090" t="s">
        <v>434</v>
      </c>
      <c r="D1090">
        <v>8006</v>
      </c>
      <c r="E1090">
        <v>45435</v>
      </c>
      <c r="F1090">
        <v>39055</v>
      </c>
      <c r="G1090">
        <v>2010</v>
      </c>
      <c r="H1090" s="14">
        <f>365*DSO[[#This Row],[Receivables - Total]]/DSO[[#This Row],[Revenue - Total]]</f>
        <v>74.822429906542055</v>
      </c>
      <c r="I1090" t="str">
        <f>_xlfn.XLOOKUP(DSO[[#This Row],[GIC Industry Groups]],'DSO_GIC GROUP'!$A$2:$A$25,'DSO_GIC GROUP'!$B$2:$B$25,0)</f>
        <v>Capital Goods</v>
      </c>
    </row>
    <row r="1091" spans="1:9" x14ac:dyDescent="0.2">
      <c r="A1091">
        <v>2014</v>
      </c>
      <c r="B1091" t="s">
        <v>433</v>
      </c>
      <c r="C1091" t="s">
        <v>434</v>
      </c>
      <c r="D1091">
        <v>7991</v>
      </c>
      <c r="E1091">
        <v>45451</v>
      </c>
      <c r="F1091">
        <v>40306</v>
      </c>
      <c r="G1091">
        <v>2010</v>
      </c>
      <c r="H1091" s="14">
        <f>365*DSO[[#This Row],[Receivables - Total]]/DSO[[#This Row],[Revenue - Total]]</f>
        <v>72.364288195305903</v>
      </c>
      <c r="I1091" t="str">
        <f>_xlfn.XLOOKUP(DSO[[#This Row],[GIC Industry Groups]],'DSO_GIC GROUP'!$A$2:$A$25,'DSO_GIC GROUP'!$B$2:$B$25,0)</f>
        <v>Capital Goods</v>
      </c>
    </row>
    <row r="1092" spans="1:9" x14ac:dyDescent="0.2">
      <c r="A1092">
        <v>2015</v>
      </c>
      <c r="B1092" t="s">
        <v>433</v>
      </c>
      <c r="C1092" t="s">
        <v>434</v>
      </c>
      <c r="D1092">
        <v>8098</v>
      </c>
      <c r="E1092">
        <v>49316</v>
      </c>
      <c r="F1092">
        <v>38581</v>
      </c>
      <c r="G1092">
        <v>2010</v>
      </c>
      <c r="H1092" s="14">
        <f>365*DSO[[#This Row],[Receivables - Total]]/DSO[[#This Row],[Revenue - Total]]</f>
        <v>76.612062932531558</v>
      </c>
      <c r="I1092" t="str">
        <f>_xlfn.XLOOKUP(DSO[[#This Row],[GIC Industry Groups]],'DSO_GIC GROUP'!$A$2:$A$25,'DSO_GIC GROUP'!$B$2:$B$25,0)</f>
        <v>Capital Goods</v>
      </c>
    </row>
    <row r="1093" spans="1:9" x14ac:dyDescent="0.2">
      <c r="A1093">
        <v>2016</v>
      </c>
      <c r="B1093" t="s">
        <v>433</v>
      </c>
      <c r="C1093" t="s">
        <v>434</v>
      </c>
      <c r="D1093">
        <v>8841</v>
      </c>
      <c r="E1093">
        <v>54146</v>
      </c>
      <c r="F1093">
        <v>39302</v>
      </c>
      <c r="G1093">
        <v>2010</v>
      </c>
      <c r="H1093" s="14">
        <f>365*DSO[[#This Row],[Receivables - Total]]/DSO[[#This Row],[Revenue - Total]]</f>
        <v>82.106890234593664</v>
      </c>
      <c r="I1093" t="str">
        <f>_xlfn.XLOOKUP(DSO[[#This Row],[GIC Industry Groups]],'DSO_GIC GROUP'!$A$2:$A$25,'DSO_GIC GROUP'!$B$2:$B$25,0)</f>
        <v>Capital Goods</v>
      </c>
    </row>
    <row r="1094" spans="1:9" x14ac:dyDescent="0.2">
      <c r="A1094">
        <v>2017</v>
      </c>
      <c r="B1094" t="s">
        <v>433</v>
      </c>
      <c r="C1094" t="s">
        <v>434</v>
      </c>
      <c r="D1094">
        <v>8890</v>
      </c>
      <c r="E1094">
        <v>59387</v>
      </c>
      <c r="F1094">
        <v>40534</v>
      </c>
      <c r="G1094">
        <v>2010</v>
      </c>
      <c r="H1094" s="14">
        <f>365*DSO[[#This Row],[Receivables - Total]]/DSO[[#This Row],[Revenue - Total]]</f>
        <v>80.052548477821091</v>
      </c>
      <c r="I1094" t="str">
        <f>_xlfn.XLOOKUP(DSO[[#This Row],[GIC Industry Groups]],'DSO_GIC GROUP'!$A$2:$A$25,'DSO_GIC GROUP'!$B$2:$B$25,0)</f>
        <v>Capital Goods</v>
      </c>
    </row>
    <row r="1095" spans="1:9" x14ac:dyDescent="0.2">
      <c r="A1095">
        <v>2018</v>
      </c>
      <c r="B1095" t="s">
        <v>433</v>
      </c>
      <c r="C1095" t="s">
        <v>434</v>
      </c>
      <c r="D1095">
        <v>7859</v>
      </c>
      <c r="E1095">
        <v>57773</v>
      </c>
      <c r="F1095">
        <v>41802</v>
      </c>
      <c r="G1095">
        <v>2010</v>
      </c>
      <c r="H1095" s="14">
        <f>365*DSO[[#This Row],[Receivables - Total]]/DSO[[#This Row],[Revenue - Total]]</f>
        <v>68.621955887278119</v>
      </c>
      <c r="I1095" t="str">
        <f>_xlfn.XLOOKUP(DSO[[#This Row],[GIC Industry Groups]],'DSO_GIC GROUP'!$A$2:$A$25,'DSO_GIC GROUP'!$B$2:$B$25,0)</f>
        <v>Capital Goods</v>
      </c>
    </row>
    <row r="1096" spans="1:9" x14ac:dyDescent="0.2">
      <c r="A1096">
        <v>2019</v>
      </c>
      <c r="B1096" t="s">
        <v>433</v>
      </c>
      <c r="C1096" t="s">
        <v>434</v>
      </c>
      <c r="D1096">
        <v>7790</v>
      </c>
      <c r="E1096">
        <v>58679</v>
      </c>
      <c r="F1096">
        <v>36709</v>
      </c>
      <c r="G1096">
        <v>2010</v>
      </c>
      <c r="H1096" s="14">
        <f>365*DSO[[#This Row],[Receivables - Total]]/DSO[[#This Row],[Revenue - Total]]</f>
        <v>77.456482061619766</v>
      </c>
      <c r="I1096" t="str">
        <f>_xlfn.XLOOKUP(DSO[[#This Row],[GIC Industry Groups]],'DSO_GIC GROUP'!$A$2:$A$25,'DSO_GIC GROUP'!$B$2:$B$25,0)</f>
        <v>Capital Goods</v>
      </c>
    </row>
    <row r="1097" spans="1:9" x14ac:dyDescent="0.2">
      <c r="A1097">
        <v>2004</v>
      </c>
      <c r="B1097" t="s">
        <v>477</v>
      </c>
      <c r="C1097" t="s">
        <v>478</v>
      </c>
      <c r="D1097">
        <v>163.92699999999999</v>
      </c>
      <c r="E1097">
        <v>1028.6089999999999</v>
      </c>
      <c r="F1097">
        <v>739.53899999999999</v>
      </c>
      <c r="G1097">
        <v>2010</v>
      </c>
      <c r="H1097" s="14">
        <f>365*DSO[[#This Row],[Receivables - Total]]/DSO[[#This Row],[Revenue - Total]]</f>
        <v>80.906287565632098</v>
      </c>
      <c r="I1097" t="str">
        <f>_xlfn.XLOOKUP(DSO[[#This Row],[GIC Industry Groups]],'DSO_GIC GROUP'!$A$2:$A$25,'DSO_GIC GROUP'!$B$2:$B$25,0)</f>
        <v>Capital Goods</v>
      </c>
    </row>
    <row r="1098" spans="1:9" x14ac:dyDescent="0.2">
      <c r="A1098">
        <v>2005</v>
      </c>
      <c r="B1098" t="s">
        <v>477</v>
      </c>
      <c r="C1098" t="s">
        <v>478</v>
      </c>
      <c r="D1098">
        <v>229.46700000000001</v>
      </c>
      <c r="E1098">
        <v>1715.06</v>
      </c>
      <c r="F1098">
        <v>1214.5519999999999</v>
      </c>
      <c r="G1098">
        <v>2010</v>
      </c>
      <c r="H1098" s="14">
        <f>365*DSO[[#This Row],[Receivables - Total]]/DSO[[#This Row],[Revenue - Total]]</f>
        <v>68.959958075076244</v>
      </c>
      <c r="I1098" t="str">
        <f>_xlfn.XLOOKUP(DSO[[#This Row],[GIC Industry Groups]],'DSO_GIC GROUP'!$A$2:$A$25,'DSO_GIC GROUP'!$B$2:$B$25,0)</f>
        <v>Capital Goods</v>
      </c>
    </row>
    <row r="1099" spans="1:9" x14ac:dyDescent="0.2">
      <c r="A1099">
        <v>2006</v>
      </c>
      <c r="B1099" t="s">
        <v>477</v>
      </c>
      <c r="C1099" t="s">
        <v>478</v>
      </c>
      <c r="D1099">
        <v>261.11500000000001</v>
      </c>
      <c r="E1099">
        <v>1750.231</v>
      </c>
      <c r="F1099">
        <v>1669.1759999999999</v>
      </c>
      <c r="G1099">
        <v>2010</v>
      </c>
      <c r="H1099" s="14">
        <f>365*DSO[[#This Row],[Receivables - Total]]/DSO[[#This Row],[Revenue - Total]]</f>
        <v>57.098217923094992</v>
      </c>
      <c r="I1099" t="str">
        <f>_xlfn.XLOOKUP(DSO[[#This Row],[GIC Industry Groups]],'DSO_GIC GROUP'!$A$2:$A$25,'DSO_GIC GROUP'!$B$2:$B$25,0)</f>
        <v>Capital Goods</v>
      </c>
    </row>
    <row r="1100" spans="1:9" x14ac:dyDescent="0.2">
      <c r="A1100">
        <v>2007</v>
      </c>
      <c r="B1100" t="s">
        <v>477</v>
      </c>
      <c r="C1100" t="s">
        <v>478</v>
      </c>
      <c r="D1100">
        <v>308.74799999999999</v>
      </c>
      <c r="E1100">
        <v>1905.607</v>
      </c>
      <c r="F1100">
        <v>1868.8440000000001</v>
      </c>
      <c r="G1100">
        <v>2010</v>
      </c>
      <c r="H1100" s="14">
        <f>365*DSO[[#This Row],[Receivables - Total]]/DSO[[#This Row],[Revenue - Total]]</f>
        <v>60.300923993655964</v>
      </c>
      <c r="I1100" t="str">
        <f>_xlfn.XLOOKUP(DSO[[#This Row],[GIC Industry Groups]],'DSO_GIC GROUP'!$A$2:$A$25,'DSO_GIC GROUP'!$B$2:$B$25,0)</f>
        <v>Capital Goods</v>
      </c>
    </row>
    <row r="1101" spans="1:9" x14ac:dyDescent="0.2">
      <c r="A1101">
        <v>2008</v>
      </c>
      <c r="B1101" t="s">
        <v>477</v>
      </c>
      <c r="C1101" t="s">
        <v>478</v>
      </c>
      <c r="D1101">
        <v>388.09800000000001</v>
      </c>
      <c r="E1101">
        <v>2340.125</v>
      </c>
      <c r="F1101">
        <v>2018.3320000000001</v>
      </c>
      <c r="G1101">
        <v>2010</v>
      </c>
      <c r="H1101" s="14">
        <f>365*DSO[[#This Row],[Receivables - Total]]/DSO[[#This Row],[Revenue - Total]]</f>
        <v>70.184573202030194</v>
      </c>
      <c r="I1101" t="str">
        <f>_xlfn.XLOOKUP(DSO[[#This Row],[GIC Industry Groups]],'DSO_GIC GROUP'!$A$2:$A$25,'DSO_GIC GROUP'!$B$2:$B$25,0)</f>
        <v>Capital Goods</v>
      </c>
    </row>
    <row r="1102" spans="1:9" x14ac:dyDescent="0.2">
      <c r="A1102">
        <v>2009</v>
      </c>
      <c r="B1102" t="s">
        <v>477</v>
      </c>
      <c r="C1102" t="s">
        <v>478</v>
      </c>
      <c r="D1102">
        <v>326.23399999999998</v>
      </c>
      <c r="E1102">
        <v>1939.048</v>
      </c>
      <c r="F1102">
        <v>1778.145</v>
      </c>
      <c r="G1102">
        <v>2010</v>
      </c>
      <c r="H1102" s="14">
        <f>365*DSO[[#This Row],[Receivables - Total]]/DSO[[#This Row],[Revenue - Total]]</f>
        <v>66.966085442975682</v>
      </c>
      <c r="I1102" t="str">
        <f>_xlfn.XLOOKUP(DSO[[#This Row],[GIC Industry Groups]],'DSO_GIC GROUP'!$A$2:$A$25,'DSO_GIC GROUP'!$B$2:$B$25,0)</f>
        <v>Capital Goods</v>
      </c>
    </row>
    <row r="1103" spans="1:9" x14ac:dyDescent="0.2">
      <c r="A1103">
        <v>2010</v>
      </c>
      <c r="B1103" t="s">
        <v>477</v>
      </c>
      <c r="C1103" t="s">
        <v>478</v>
      </c>
      <c r="D1103">
        <v>369.86</v>
      </c>
      <c r="E1103">
        <v>2027.098</v>
      </c>
      <c r="F1103">
        <v>1895.104</v>
      </c>
      <c r="G1103">
        <v>2010</v>
      </c>
      <c r="H1103" s="14">
        <f>365*DSO[[#This Row],[Receivables - Total]]/DSO[[#This Row],[Revenue - Total]]</f>
        <v>71.235615565161595</v>
      </c>
      <c r="I1103" t="str">
        <f>_xlfn.XLOOKUP(DSO[[#This Row],[GIC Industry Groups]],'DSO_GIC GROUP'!$A$2:$A$25,'DSO_GIC GROUP'!$B$2:$B$25,0)</f>
        <v>Capital Goods</v>
      </c>
    </row>
    <row r="1104" spans="1:9" x14ac:dyDescent="0.2">
      <c r="A1104">
        <v>2011</v>
      </c>
      <c r="B1104" t="s">
        <v>477</v>
      </c>
      <c r="C1104" t="s">
        <v>478</v>
      </c>
      <c r="D1104">
        <v>477.505</v>
      </c>
      <c r="E1104">
        <v>2365.5680000000002</v>
      </c>
      <c r="F1104">
        <v>2370.9029999999998</v>
      </c>
      <c r="G1104">
        <v>2010</v>
      </c>
      <c r="H1104" s="14">
        <f>365*DSO[[#This Row],[Receivables - Total]]/DSO[[#This Row],[Revenue - Total]]</f>
        <v>73.511790655290426</v>
      </c>
      <c r="I1104" t="str">
        <f>_xlfn.XLOOKUP(DSO[[#This Row],[GIC Industry Groups]],'DSO_GIC GROUP'!$A$2:$A$25,'DSO_GIC GROUP'!$B$2:$B$25,0)</f>
        <v>Capital Goods</v>
      </c>
    </row>
    <row r="1105" spans="1:9" x14ac:dyDescent="0.2">
      <c r="A1105">
        <v>2012</v>
      </c>
      <c r="B1105" t="s">
        <v>477</v>
      </c>
      <c r="C1105" t="s">
        <v>478</v>
      </c>
      <c r="D1105">
        <v>444.815</v>
      </c>
      <c r="E1105">
        <v>2490.192</v>
      </c>
      <c r="F1105">
        <v>2355.5250000000001</v>
      </c>
      <c r="G1105">
        <v>2010</v>
      </c>
      <c r="H1105" s="14">
        <f>365*DSO[[#This Row],[Receivables - Total]]/DSO[[#This Row],[Revenue - Total]]</f>
        <v>68.926237250719055</v>
      </c>
      <c r="I1105" t="str">
        <f>_xlfn.XLOOKUP(DSO[[#This Row],[GIC Industry Groups]],'DSO_GIC GROUP'!$A$2:$A$25,'DSO_GIC GROUP'!$B$2:$B$25,0)</f>
        <v>Capital Goods</v>
      </c>
    </row>
    <row r="1106" spans="1:9" x14ac:dyDescent="0.2">
      <c r="A1106">
        <v>2015</v>
      </c>
      <c r="B1106" t="s">
        <v>477</v>
      </c>
      <c r="C1106" t="s">
        <v>478</v>
      </c>
      <c r="D1106">
        <v>403.25</v>
      </c>
      <c r="E1106">
        <v>4462.0460000000003</v>
      </c>
      <c r="F1106">
        <v>2126.8850000000002</v>
      </c>
      <c r="G1106">
        <v>2010</v>
      </c>
      <c r="H1106" s="14">
        <f>365*DSO[[#This Row],[Receivables - Total]]/DSO[[#This Row],[Revenue - Total]]</f>
        <v>69.202730754131039</v>
      </c>
      <c r="I1106" t="str">
        <f>_xlfn.XLOOKUP(DSO[[#This Row],[GIC Industry Groups]],'DSO_GIC GROUP'!$A$2:$A$25,'DSO_GIC GROUP'!$B$2:$B$25,0)</f>
        <v>Capital Goods</v>
      </c>
    </row>
    <row r="1107" spans="1:9" x14ac:dyDescent="0.2">
      <c r="A1107">
        <v>2016</v>
      </c>
      <c r="B1107" t="s">
        <v>477</v>
      </c>
      <c r="C1107" t="s">
        <v>478</v>
      </c>
      <c r="D1107">
        <v>441.57799999999997</v>
      </c>
      <c r="E1107">
        <v>4315.9480000000003</v>
      </c>
      <c r="F1107">
        <v>1939.4359999999999</v>
      </c>
      <c r="G1107">
        <v>2010</v>
      </c>
      <c r="H1107" s="14">
        <f>365*DSO[[#This Row],[Receivables - Total]]/DSO[[#This Row],[Revenue - Total]]</f>
        <v>83.104557201165704</v>
      </c>
      <c r="I1107" t="str">
        <f>_xlfn.XLOOKUP(DSO[[#This Row],[GIC Industry Groups]],'DSO_GIC GROUP'!$A$2:$A$25,'DSO_GIC GROUP'!$B$2:$B$25,0)</f>
        <v>Capital Goods</v>
      </c>
    </row>
    <row r="1108" spans="1:9" x14ac:dyDescent="0.2">
      <c r="A1108">
        <v>2017</v>
      </c>
      <c r="B1108" t="s">
        <v>477</v>
      </c>
      <c r="C1108" t="s">
        <v>478</v>
      </c>
      <c r="D1108">
        <v>536.29999999999995</v>
      </c>
      <c r="E1108">
        <v>4621.2</v>
      </c>
      <c r="F1108">
        <v>2375.4</v>
      </c>
      <c r="G1108">
        <v>2010</v>
      </c>
      <c r="H1108" s="14">
        <f>365*DSO[[#This Row],[Receivables - Total]]/DSO[[#This Row],[Revenue - Total]]</f>
        <v>82.406963037804147</v>
      </c>
      <c r="I1108" t="str">
        <f>_xlfn.XLOOKUP(DSO[[#This Row],[GIC Industry Groups]],'DSO_GIC GROUP'!$A$2:$A$25,'DSO_GIC GROUP'!$B$2:$B$25,0)</f>
        <v>Capital Goods</v>
      </c>
    </row>
    <row r="1109" spans="1:9" x14ac:dyDescent="0.2">
      <c r="A1109">
        <v>2018</v>
      </c>
      <c r="B1109" t="s">
        <v>477</v>
      </c>
      <c r="C1109" t="s">
        <v>478</v>
      </c>
      <c r="D1109">
        <v>545</v>
      </c>
      <c r="E1109">
        <v>4487.1000000000004</v>
      </c>
      <c r="F1109">
        <v>2689.8</v>
      </c>
      <c r="G1109">
        <v>2010</v>
      </c>
      <c r="H1109" s="14">
        <f>365*DSO[[#This Row],[Receivables - Total]]/DSO[[#This Row],[Revenue - Total]]</f>
        <v>73.955312662651494</v>
      </c>
      <c r="I1109" t="str">
        <f>_xlfn.XLOOKUP(DSO[[#This Row],[GIC Industry Groups]],'DSO_GIC GROUP'!$A$2:$A$25,'DSO_GIC GROUP'!$B$2:$B$25,0)</f>
        <v>Capital Goods</v>
      </c>
    </row>
    <row r="1110" spans="1:9" x14ac:dyDescent="0.2">
      <c r="A1110">
        <v>2019</v>
      </c>
      <c r="B1110" t="s">
        <v>477</v>
      </c>
      <c r="C1110" t="s">
        <v>478</v>
      </c>
      <c r="D1110">
        <v>459.1</v>
      </c>
      <c r="E1110">
        <v>4628.3999999999996</v>
      </c>
      <c r="F1110">
        <v>2451.9</v>
      </c>
      <c r="G1110">
        <v>2010</v>
      </c>
      <c r="H1110" s="14">
        <f>365*DSO[[#This Row],[Receivables - Total]]/DSO[[#This Row],[Revenue - Total]]</f>
        <v>68.343529507728704</v>
      </c>
      <c r="I1110" t="str">
        <f>_xlfn.XLOOKUP(DSO[[#This Row],[GIC Industry Groups]],'DSO_GIC GROUP'!$A$2:$A$25,'DSO_GIC GROUP'!$B$2:$B$25,0)</f>
        <v>Capital Goods</v>
      </c>
    </row>
    <row r="1111" spans="1:9" x14ac:dyDescent="0.2">
      <c r="A1111">
        <v>2004</v>
      </c>
      <c r="B1111" t="s">
        <v>485</v>
      </c>
      <c r="C1111" t="s">
        <v>486</v>
      </c>
      <c r="D1111">
        <v>2054.6239999999998</v>
      </c>
      <c r="E1111">
        <v>11351.933999999999</v>
      </c>
      <c r="F1111">
        <v>11731.424999999999</v>
      </c>
      <c r="G1111">
        <v>2010</v>
      </c>
      <c r="H1111" s="14">
        <f>365*DSO[[#This Row],[Receivables - Total]]/DSO[[#This Row],[Revenue - Total]]</f>
        <v>63.925546981717901</v>
      </c>
      <c r="I1111" t="str">
        <f>_xlfn.XLOOKUP(DSO[[#This Row],[GIC Industry Groups]],'DSO_GIC GROUP'!$A$2:$A$25,'DSO_GIC GROUP'!$B$2:$B$25,0)</f>
        <v>Capital Goods</v>
      </c>
    </row>
    <row r="1112" spans="1:9" x14ac:dyDescent="0.2">
      <c r="A1112">
        <v>2005</v>
      </c>
      <c r="B1112" t="s">
        <v>485</v>
      </c>
      <c r="C1112" t="s">
        <v>486</v>
      </c>
      <c r="D1112">
        <v>2098.2759999999998</v>
      </c>
      <c r="E1112">
        <v>11445.643</v>
      </c>
      <c r="F1112">
        <v>12921.791999999999</v>
      </c>
      <c r="G1112">
        <v>2010</v>
      </c>
      <c r="H1112" s="14">
        <f>365*DSO[[#This Row],[Receivables - Total]]/DSO[[#This Row],[Revenue - Total]]</f>
        <v>59.269700363540913</v>
      </c>
      <c r="I1112" t="str">
        <f>_xlfn.XLOOKUP(DSO[[#This Row],[GIC Industry Groups]],'DSO_GIC GROUP'!$A$2:$A$25,'DSO_GIC GROUP'!$B$2:$B$25,0)</f>
        <v>Capital Goods</v>
      </c>
    </row>
    <row r="1113" spans="1:9" x14ac:dyDescent="0.2">
      <c r="A1113">
        <v>2006</v>
      </c>
      <c r="B1113" t="s">
        <v>485</v>
      </c>
      <c r="C1113" t="s">
        <v>486</v>
      </c>
      <c r="D1113">
        <v>2773.2420000000002</v>
      </c>
      <c r="E1113">
        <v>13880.439</v>
      </c>
      <c r="F1113">
        <v>14055.049000000001</v>
      </c>
      <c r="G1113">
        <v>2010</v>
      </c>
      <c r="H1113" s="14">
        <f>365*DSO[[#This Row],[Receivables - Total]]/DSO[[#This Row],[Revenue - Total]]</f>
        <v>72.019196091027496</v>
      </c>
      <c r="I1113" t="str">
        <f>_xlfn.XLOOKUP(DSO[[#This Row],[GIC Industry Groups]],'DSO_GIC GROUP'!$A$2:$A$25,'DSO_GIC GROUP'!$B$2:$B$25,0)</f>
        <v>Capital Goods</v>
      </c>
    </row>
    <row r="1114" spans="1:9" x14ac:dyDescent="0.2">
      <c r="A1114">
        <v>2007</v>
      </c>
      <c r="B1114" t="s">
        <v>485</v>
      </c>
      <c r="C1114" t="s">
        <v>486</v>
      </c>
      <c r="D1114">
        <v>3205.1149999999998</v>
      </c>
      <c r="E1114">
        <v>15525.861999999999</v>
      </c>
      <c r="F1114">
        <v>16170.611000000001</v>
      </c>
      <c r="G1114">
        <v>2010</v>
      </c>
      <c r="H1114" s="14">
        <f>365*DSO[[#This Row],[Receivables - Total]]/DSO[[#This Row],[Revenue - Total]]</f>
        <v>72.345254919557448</v>
      </c>
      <c r="I1114" t="str">
        <f>_xlfn.XLOOKUP(DSO[[#This Row],[GIC Industry Groups]],'DSO_GIC GROUP'!$A$2:$A$25,'DSO_GIC GROUP'!$B$2:$B$25,0)</f>
        <v>Capital Goods</v>
      </c>
    </row>
    <row r="1115" spans="1:9" x14ac:dyDescent="0.2">
      <c r="A1115">
        <v>2008</v>
      </c>
      <c r="B1115" t="s">
        <v>485</v>
      </c>
      <c r="C1115" t="s">
        <v>486</v>
      </c>
      <c r="D1115">
        <v>2612.5149999999999</v>
      </c>
      <c r="E1115">
        <v>15213.083000000001</v>
      </c>
      <c r="F1115">
        <v>15869.353999999999</v>
      </c>
      <c r="G1115">
        <v>2010</v>
      </c>
      <c r="H1115" s="14">
        <f>365*DSO[[#This Row],[Receivables - Total]]/DSO[[#This Row],[Revenue - Total]]</f>
        <v>60.088644755167728</v>
      </c>
      <c r="I1115" t="str">
        <f>_xlfn.XLOOKUP(DSO[[#This Row],[GIC Industry Groups]],'DSO_GIC GROUP'!$A$2:$A$25,'DSO_GIC GROUP'!$B$2:$B$25,0)</f>
        <v>Capital Goods</v>
      </c>
    </row>
    <row r="1116" spans="1:9" x14ac:dyDescent="0.2">
      <c r="A1116">
        <v>2009</v>
      </c>
      <c r="B1116" t="s">
        <v>485</v>
      </c>
      <c r="C1116" t="s">
        <v>486</v>
      </c>
      <c r="D1116">
        <v>2555.2820000000002</v>
      </c>
      <c r="E1116">
        <v>16081.984</v>
      </c>
      <c r="F1116">
        <v>13877.067999999999</v>
      </c>
      <c r="G1116">
        <v>2010</v>
      </c>
      <c r="H1116" s="14">
        <f>365*DSO[[#This Row],[Receivables - Total]]/DSO[[#This Row],[Revenue - Total]]</f>
        <v>67.210013671475849</v>
      </c>
      <c r="I1116" t="str">
        <f>_xlfn.XLOOKUP(DSO[[#This Row],[GIC Industry Groups]],'DSO_GIC GROUP'!$A$2:$A$25,'DSO_GIC GROUP'!$B$2:$B$25,0)</f>
        <v>Capital Goods</v>
      </c>
    </row>
    <row r="1117" spans="1:9" x14ac:dyDescent="0.2">
      <c r="A1117">
        <v>2010</v>
      </c>
      <c r="B1117" t="s">
        <v>485</v>
      </c>
      <c r="C1117" t="s">
        <v>486</v>
      </c>
      <c r="D1117">
        <v>2732.7330000000002</v>
      </c>
      <c r="E1117">
        <v>16250.272999999999</v>
      </c>
      <c r="F1117">
        <v>15870.376</v>
      </c>
      <c r="G1117">
        <v>2010</v>
      </c>
      <c r="H1117" s="14">
        <f>365*DSO[[#This Row],[Receivables - Total]]/DSO[[#This Row],[Revenue - Total]]</f>
        <v>62.849647985655793</v>
      </c>
      <c r="I1117" t="str">
        <f>_xlfn.XLOOKUP(DSO[[#This Row],[GIC Industry Groups]],'DSO_GIC GROUP'!$A$2:$A$25,'DSO_GIC GROUP'!$B$2:$B$25,0)</f>
        <v>Capital Goods</v>
      </c>
    </row>
    <row r="1118" spans="1:9" x14ac:dyDescent="0.2">
      <c r="A1118">
        <v>2011</v>
      </c>
      <c r="B1118" t="s">
        <v>485</v>
      </c>
      <c r="C1118" t="s">
        <v>486</v>
      </c>
      <c r="D1118">
        <v>2995.7510000000002</v>
      </c>
      <c r="E1118">
        <v>17983.513999999999</v>
      </c>
      <c r="F1118">
        <v>17786.582999999999</v>
      </c>
      <c r="G1118">
        <v>2010</v>
      </c>
      <c r="H1118" s="14">
        <f>365*DSO[[#This Row],[Receivables - Total]]/DSO[[#This Row],[Revenue - Total]]</f>
        <v>61.476064008472008</v>
      </c>
      <c r="I1118" t="str">
        <f>_xlfn.XLOOKUP(DSO[[#This Row],[GIC Industry Groups]],'DSO_GIC GROUP'!$A$2:$A$25,'DSO_GIC GROUP'!$B$2:$B$25,0)</f>
        <v>Capital Goods</v>
      </c>
    </row>
    <row r="1119" spans="1:9" x14ac:dyDescent="0.2">
      <c r="A1119">
        <v>2012</v>
      </c>
      <c r="B1119" t="s">
        <v>485</v>
      </c>
      <c r="C1119" t="s">
        <v>486</v>
      </c>
      <c r="D1119">
        <v>3044</v>
      </c>
      <c r="E1119">
        <v>19309</v>
      </c>
      <c r="F1119">
        <v>17924</v>
      </c>
      <c r="G1119">
        <v>2010</v>
      </c>
      <c r="H1119" s="14">
        <f>365*DSO[[#This Row],[Receivables - Total]]/DSO[[#This Row],[Revenue - Total]]</f>
        <v>61.987279625083687</v>
      </c>
      <c r="I1119" t="str">
        <f>_xlfn.XLOOKUP(DSO[[#This Row],[GIC Industry Groups]],'DSO_GIC GROUP'!$A$2:$A$25,'DSO_GIC GROUP'!$B$2:$B$25,0)</f>
        <v>Capital Goods</v>
      </c>
    </row>
    <row r="1120" spans="1:9" x14ac:dyDescent="0.2">
      <c r="A1120">
        <v>2013</v>
      </c>
      <c r="B1120" t="s">
        <v>485</v>
      </c>
      <c r="C1120" t="s">
        <v>486</v>
      </c>
      <c r="D1120">
        <v>2553</v>
      </c>
      <c r="E1120">
        <v>19966</v>
      </c>
      <c r="F1120">
        <v>14135</v>
      </c>
      <c r="G1120">
        <v>2010</v>
      </c>
      <c r="H1120" s="14">
        <f>365*DSO[[#This Row],[Receivables - Total]]/DSO[[#This Row],[Revenue - Total]]</f>
        <v>65.924655111425537</v>
      </c>
      <c r="I1120" t="str">
        <f>_xlfn.XLOOKUP(DSO[[#This Row],[GIC Industry Groups]],'DSO_GIC GROUP'!$A$2:$A$25,'DSO_GIC GROUP'!$B$2:$B$25,0)</f>
        <v>Capital Goods</v>
      </c>
    </row>
    <row r="1121" spans="1:9" x14ac:dyDescent="0.2">
      <c r="A1121">
        <v>2014</v>
      </c>
      <c r="B1121" t="s">
        <v>485</v>
      </c>
      <c r="C1121" t="s">
        <v>486</v>
      </c>
      <c r="D1121">
        <v>2472</v>
      </c>
      <c r="E1121">
        <v>17678</v>
      </c>
      <c r="F1121">
        <v>14484</v>
      </c>
      <c r="G1121">
        <v>2010</v>
      </c>
      <c r="H1121" s="14">
        <f>365*DSO[[#This Row],[Receivables - Total]]/DSO[[#This Row],[Revenue - Total]]</f>
        <v>62.294946147473077</v>
      </c>
      <c r="I1121" t="str">
        <f>_xlfn.XLOOKUP(DSO[[#This Row],[GIC Industry Groups]],'DSO_GIC GROUP'!$A$2:$A$25,'DSO_GIC GROUP'!$B$2:$B$25,0)</f>
        <v>Capital Goods</v>
      </c>
    </row>
    <row r="1122" spans="1:9" x14ac:dyDescent="0.2">
      <c r="A1122">
        <v>2015</v>
      </c>
      <c r="B1122" t="s">
        <v>485</v>
      </c>
      <c r="C1122" t="s">
        <v>486</v>
      </c>
      <c r="D1122">
        <v>2398</v>
      </c>
      <c r="E1122">
        <v>15729</v>
      </c>
      <c r="F1122">
        <v>13405</v>
      </c>
      <c r="G1122">
        <v>2010</v>
      </c>
      <c r="H1122" s="14">
        <f>365*DSO[[#This Row],[Receivables - Total]]/DSO[[#This Row],[Revenue - Total]]</f>
        <v>65.294293174188738</v>
      </c>
      <c r="I1122" t="str">
        <f>_xlfn.XLOOKUP(DSO[[#This Row],[GIC Industry Groups]],'DSO_GIC GROUP'!$A$2:$A$25,'DSO_GIC GROUP'!$B$2:$B$25,0)</f>
        <v>Capital Goods</v>
      </c>
    </row>
    <row r="1123" spans="1:9" x14ac:dyDescent="0.2">
      <c r="A1123">
        <v>2016</v>
      </c>
      <c r="B1123" t="s">
        <v>485</v>
      </c>
      <c r="C1123" t="s">
        <v>486</v>
      </c>
      <c r="D1123">
        <v>2433</v>
      </c>
      <c r="E1123">
        <v>15201</v>
      </c>
      <c r="F1123">
        <v>13599</v>
      </c>
      <c r="G1123">
        <v>2010</v>
      </c>
      <c r="H1123" s="14">
        <f>365*DSO[[#This Row],[Receivables - Total]]/DSO[[#This Row],[Revenue - Total]]</f>
        <v>65.302228105007728</v>
      </c>
      <c r="I1123" t="str">
        <f>_xlfn.XLOOKUP(DSO[[#This Row],[GIC Industry Groups]],'DSO_GIC GROUP'!$A$2:$A$25,'DSO_GIC GROUP'!$B$2:$B$25,0)</f>
        <v>Capital Goods</v>
      </c>
    </row>
    <row r="1124" spans="1:9" x14ac:dyDescent="0.2">
      <c r="A1124">
        <v>2017</v>
      </c>
      <c r="B1124" t="s">
        <v>485</v>
      </c>
      <c r="C1124" t="s">
        <v>486</v>
      </c>
      <c r="D1124">
        <v>2819</v>
      </c>
      <c r="E1124">
        <v>16780</v>
      </c>
      <c r="F1124">
        <v>14314</v>
      </c>
      <c r="G1124">
        <v>2010</v>
      </c>
      <c r="H1124" s="14">
        <f>365*DSO[[#This Row],[Receivables - Total]]/DSO[[#This Row],[Revenue - Total]]</f>
        <v>71.883121419589216</v>
      </c>
      <c r="I1124" t="str">
        <f>_xlfn.XLOOKUP(DSO[[#This Row],[GIC Industry Groups]],'DSO_GIC GROUP'!$A$2:$A$25,'DSO_GIC GROUP'!$B$2:$B$25,0)</f>
        <v>Capital Goods</v>
      </c>
    </row>
    <row r="1125" spans="1:9" x14ac:dyDescent="0.2">
      <c r="A1125">
        <v>2018</v>
      </c>
      <c r="B1125" t="s">
        <v>485</v>
      </c>
      <c r="C1125" t="s">
        <v>486</v>
      </c>
      <c r="D1125">
        <v>2799</v>
      </c>
      <c r="E1125">
        <v>14870</v>
      </c>
      <c r="F1125">
        <v>14768</v>
      </c>
      <c r="G1125">
        <v>2010</v>
      </c>
      <c r="H1125" s="14">
        <f>365*DSO[[#This Row],[Receivables - Total]]/DSO[[#This Row],[Revenue - Total]]</f>
        <v>69.178968039003252</v>
      </c>
      <c r="I1125" t="str">
        <f>_xlfn.XLOOKUP(DSO[[#This Row],[GIC Industry Groups]],'DSO_GIC GROUP'!$A$2:$A$25,'DSO_GIC GROUP'!$B$2:$B$25,0)</f>
        <v>Capital Goods</v>
      </c>
    </row>
    <row r="1126" spans="1:9" x14ac:dyDescent="0.2">
      <c r="A1126">
        <v>2019</v>
      </c>
      <c r="B1126" t="s">
        <v>485</v>
      </c>
      <c r="C1126" t="s">
        <v>486</v>
      </c>
      <c r="D1126">
        <v>2611</v>
      </c>
      <c r="E1126">
        <v>15068</v>
      </c>
      <c r="F1126">
        <v>14109</v>
      </c>
      <c r="G1126">
        <v>2010</v>
      </c>
      <c r="H1126" s="14">
        <f>365*DSO[[#This Row],[Receivables - Total]]/DSO[[#This Row],[Revenue - Total]]</f>
        <v>67.546601460060955</v>
      </c>
      <c r="I1126" t="str">
        <f>_xlfn.XLOOKUP(DSO[[#This Row],[GIC Industry Groups]],'DSO_GIC GROUP'!$A$2:$A$25,'DSO_GIC GROUP'!$B$2:$B$25,0)</f>
        <v>Capital Goods</v>
      </c>
    </row>
    <row r="1127" spans="1:9" x14ac:dyDescent="0.2">
      <c r="A1127">
        <v>2004</v>
      </c>
      <c r="B1127" t="s">
        <v>491</v>
      </c>
      <c r="C1127" t="s">
        <v>492</v>
      </c>
      <c r="D1127">
        <v>4173.2</v>
      </c>
      <c r="E1127">
        <v>15090.8</v>
      </c>
      <c r="F1127">
        <v>26553.4</v>
      </c>
      <c r="G1127">
        <v>2010</v>
      </c>
      <c r="H1127" s="14">
        <f>365*DSO[[#This Row],[Receivables - Total]]/DSO[[#This Row],[Revenue - Total]]</f>
        <v>57.364329991639487</v>
      </c>
      <c r="I1127" t="str">
        <f>_xlfn.XLOOKUP(DSO[[#This Row],[GIC Industry Groups]],'DSO_GIC GROUP'!$A$2:$A$25,'DSO_GIC GROUP'!$B$2:$B$25,0)</f>
        <v>Capital Goods</v>
      </c>
    </row>
    <row r="1128" spans="1:9" x14ac:dyDescent="0.2">
      <c r="A1128">
        <v>2005</v>
      </c>
      <c r="B1128" t="s">
        <v>491</v>
      </c>
      <c r="C1128" t="s">
        <v>492</v>
      </c>
      <c r="D1128">
        <v>4672.2</v>
      </c>
      <c r="E1128">
        <v>16144.4</v>
      </c>
      <c r="F1128">
        <v>27479.4</v>
      </c>
      <c r="G1128">
        <v>2010</v>
      </c>
      <c r="H1128" s="14">
        <f>365*DSO[[#This Row],[Receivables - Total]]/DSO[[#This Row],[Revenue - Total]]</f>
        <v>62.059324439398239</v>
      </c>
      <c r="I1128" t="str">
        <f>_xlfn.XLOOKUP(DSO[[#This Row],[GIC Industry Groups]],'DSO_GIC GROUP'!$A$2:$A$25,'DSO_GIC GROUP'!$B$2:$B$25,0)</f>
        <v>Capital Goods</v>
      </c>
    </row>
    <row r="1129" spans="1:9" x14ac:dyDescent="0.2">
      <c r="A1129">
        <v>2006</v>
      </c>
      <c r="B1129" t="s">
        <v>491</v>
      </c>
      <c r="C1129" t="s">
        <v>492</v>
      </c>
      <c r="D1129">
        <v>5697</v>
      </c>
      <c r="E1129">
        <v>21921</v>
      </c>
      <c r="F1129">
        <v>32235</v>
      </c>
      <c r="G1129">
        <v>2010</v>
      </c>
      <c r="H1129" s="14">
        <f>365*DSO[[#This Row],[Receivables - Total]]/DSO[[#This Row],[Revenue - Total]]</f>
        <v>64.507677989762684</v>
      </c>
      <c r="I1129" t="str">
        <f>_xlfn.XLOOKUP(DSO[[#This Row],[GIC Industry Groups]],'DSO_GIC GROUP'!$A$2:$A$25,'DSO_GIC GROUP'!$B$2:$B$25,0)</f>
        <v>Capital Goods</v>
      </c>
    </row>
    <row r="1130" spans="1:9" x14ac:dyDescent="0.2">
      <c r="A1130">
        <v>2007</v>
      </c>
      <c r="B1130" t="s">
        <v>491</v>
      </c>
      <c r="C1130" t="s">
        <v>492</v>
      </c>
      <c r="D1130">
        <v>6600</v>
      </c>
      <c r="E1130">
        <v>24105</v>
      </c>
      <c r="F1130">
        <v>34624</v>
      </c>
      <c r="G1130">
        <v>2010</v>
      </c>
      <c r="H1130" s="14">
        <f>365*DSO[[#This Row],[Receivables - Total]]/DSO[[#This Row],[Revenue - Total]]</f>
        <v>69.576016635859517</v>
      </c>
      <c r="I1130" t="str">
        <f>_xlfn.XLOOKUP(DSO[[#This Row],[GIC Industry Groups]],'DSO_GIC GROUP'!$A$2:$A$25,'DSO_GIC GROUP'!$B$2:$B$25,0)</f>
        <v>Capital Goods</v>
      </c>
    </row>
    <row r="1131" spans="1:9" x14ac:dyDescent="0.2">
      <c r="A1131">
        <v>2008</v>
      </c>
      <c r="B1131" t="s">
        <v>491</v>
      </c>
      <c r="C1131" t="s">
        <v>492</v>
      </c>
      <c r="D1131">
        <v>6472</v>
      </c>
      <c r="E1131">
        <v>24987</v>
      </c>
      <c r="F1131">
        <v>38062</v>
      </c>
      <c r="G1131">
        <v>2010</v>
      </c>
      <c r="H1131" s="14">
        <f>365*DSO[[#This Row],[Receivables - Total]]/DSO[[#This Row],[Revenue - Total]]</f>
        <v>62.064000840733542</v>
      </c>
      <c r="I1131" t="str">
        <f>_xlfn.XLOOKUP(DSO[[#This Row],[GIC Industry Groups]],'DSO_GIC GROUP'!$A$2:$A$25,'DSO_GIC GROUP'!$B$2:$B$25,0)</f>
        <v>Capital Goods</v>
      </c>
    </row>
    <row r="1132" spans="1:9" x14ac:dyDescent="0.2">
      <c r="A1132">
        <v>2009</v>
      </c>
      <c r="B1132" t="s">
        <v>491</v>
      </c>
      <c r="C1132" t="s">
        <v>492</v>
      </c>
      <c r="D1132">
        <v>5528</v>
      </c>
      <c r="E1132">
        <v>24088</v>
      </c>
      <c r="F1132">
        <v>28497</v>
      </c>
      <c r="G1132">
        <v>2010</v>
      </c>
      <c r="H1132" s="14">
        <f>365*DSO[[#This Row],[Receivables - Total]]/DSO[[#This Row],[Revenue - Total]]</f>
        <v>70.804646103098577</v>
      </c>
      <c r="I1132" t="str">
        <f>_xlfn.XLOOKUP(DSO[[#This Row],[GIC Industry Groups]],'DSO_GIC GROUP'!$A$2:$A$25,'DSO_GIC GROUP'!$B$2:$B$25,0)</f>
        <v>Capital Goods</v>
      </c>
    </row>
    <row r="1133" spans="1:9" x14ac:dyDescent="0.2">
      <c r="A1133">
        <v>2010</v>
      </c>
      <c r="B1133" t="s">
        <v>491</v>
      </c>
      <c r="C1133" t="s">
        <v>492</v>
      </c>
      <c r="D1133">
        <v>6095</v>
      </c>
      <c r="E1133">
        <v>25743</v>
      </c>
      <c r="F1133">
        <v>34305</v>
      </c>
      <c r="G1133">
        <v>2010</v>
      </c>
      <c r="H1133" s="14">
        <f>365*DSO[[#This Row],[Receivables - Total]]/DSO[[#This Row],[Revenue - Total]]</f>
        <v>64.849876111354035</v>
      </c>
      <c r="I1133" t="str">
        <f>_xlfn.XLOOKUP(DSO[[#This Row],[GIC Industry Groups]],'DSO_GIC GROUP'!$A$2:$A$25,'DSO_GIC GROUP'!$B$2:$B$25,0)</f>
        <v>Capital Goods</v>
      </c>
    </row>
    <row r="1134" spans="1:9" x14ac:dyDescent="0.2">
      <c r="A1134">
        <v>2011</v>
      </c>
      <c r="B1134" t="s">
        <v>491</v>
      </c>
      <c r="C1134" t="s">
        <v>492</v>
      </c>
      <c r="D1134">
        <v>7151</v>
      </c>
      <c r="E1134">
        <v>29676</v>
      </c>
      <c r="F1134">
        <v>40833</v>
      </c>
      <c r="G1134">
        <v>2010</v>
      </c>
      <c r="H1134" s="14">
        <f>365*DSO[[#This Row],[Receivables - Total]]/DSO[[#This Row],[Revenue - Total]]</f>
        <v>63.92170548331007</v>
      </c>
      <c r="I1134" t="str">
        <f>_xlfn.XLOOKUP(DSO[[#This Row],[GIC Industry Groups]],'DSO_GIC GROUP'!$A$2:$A$25,'DSO_GIC GROUP'!$B$2:$B$25,0)</f>
        <v>Capital Goods</v>
      </c>
    </row>
    <row r="1135" spans="1:9" x14ac:dyDescent="0.2">
      <c r="A1135">
        <v>2012</v>
      </c>
      <c r="B1135" t="s">
        <v>491</v>
      </c>
      <c r="C1135" t="s">
        <v>492</v>
      </c>
      <c r="D1135">
        <v>7308</v>
      </c>
      <c r="E1135">
        <v>30884</v>
      </c>
      <c r="F1135">
        <v>41955</v>
      </c>
      <c r="G1135">
        <v>2010</v>
      </c>
      <c r="H1135" s="14">
        <f>365*DSO[[#This Row],[Receivables - Total]]/DSO[[#This Row],[Revenue - Total]]</f>
        <v>63.57811941365749</v>
      </c>
      <c r="I1135" t="str">
        <f>_xlfn.XLOOKUP(DSO[[#This Row],[GIC Industry Groups]],'DSO_GIC GROUP'!$A$2:$A$25,'DSO_GIC GROUP'!$B$2:$B$25,0)</f>
        <v>Capital Goods</v>
      </c>
    </row>
    <row r="1136" spans="1:9" x14ac:dyDescent="0.2">
      <c r="A1136">
        <v>2013</v>
      </c>
      <c r="B1136" t="s">
        <v>491</v>
      </c>
      <c r="C1136" t="s">
        <v>492</v>
      </c>
      <c r="D1136">
        <v>7206</v>
      </c>
      <c r="E1136">
        <v>31518</v>
      </c>
      <c r="F1136">
        <v>42730</v>
      </c>
      <c r="G1136">
        <v>2010</v>
      </c>
      <c r="H1136" s="14">
        <f>365*DSO[[#This Row],[Receivables - Total]]/DSO[[#This Row],[Revenue - Total]]</f>
        <v>61.553709337701846</v>
      </c>
      <c r="I1136" t="str">
        <f>_xlfn.XLOOKUP(DSO[[#This Row],[GIC Industry Groups]],'DSO_GIC GROUP'!$A$2:$A$25,'DSO_GIC GROUP'!$B$2:$B$25,0)</f>
        <v>Capital Goods</v>
      </c>
    </row>
    <row r="1137" spans="1:9" x14ac:dyDescent="0.2">
      <c r="A1137">
        <v>2014</v>
      </c>
      <c r="B1137" t="s">
        <v>491</v>
      </c>
      <c r="C1137" t="s">
        <v>492</v>
      </c>
      <c r="D1137">
        <v>5871</v>
      </c>
      <c r="E1137">
        <v>32804</v>
      </c>
      <c r="F1137">
        <v>42828</v>
      </c>
      <c r="G1137">
        <v>2010</v>
      </c>
      <c r="H1137" s="14">
        <f>365*DSO[[#This Row],[Receivables - Total]]/DSO[[#This Row],[Revenue - Total]]</f>
        <v>50.035374054356964</v>
      </c>
      <c r="I1137" t="str">
        <f>_xlfn.XLOOKUP(DSO[[#This Row],[GIC Industry Groups]],'DSO_GIC GROUP'!$A$2:$A$25,'DSO_GIC GROUP'!$B$2:$B$25,0)</f>
        <v>Capital Goods</v>
      </c>
    </row>
    <row r="1138" spans="1:9" x14ac:dyDescent="0.2">
      <c r="A1138">
        <v>2015</v>
      </c>
      <c r="B1138" t="s">
        <v>491</v>
      </c>
      <c r="C1138" t="s">
        <v>492</v>
      </c>
      <c r="D1138">
        <v>5751</v>
      </c>
      <c r="E1138">
        <v>29673</v>
      </c>
      <c r="F1138">
        <v>37179</v>
      </c>
      <c r="G1138">
        <v>2010</v>
      </c>
      <c r="H1138" s="14">
        <f>365*DSO[[#This Row],[Receivables - Total]]/DSO[[#This Row],[Revenue - Total]]</f>
        <v>56.459694989106751</v>
      </c>
      <c r="I1138" t="str">
        <f>_xlfn.XLOOKUP(DSO[[#This Row],[GIC Industry Groups]],'DSO_GIC GROUP'!$A$2:$A$25,'DSO_GIC GROUP'!$B$2:$B$25,0)</f>
        <v>Capital Goods</v>
      </c>
    </row>
    <row r="1139" spans="1:9" x14ac:dyDescent="0.2">
      <c r="A1139">
        <v>2016</v>
      </c>
      <c r="B1139" t="s">
        <v>491</v>
      </c>
      <c r="C1139" t="s">
        <v>492</v>
      </c>
      <c r="D1139">
        <v>8018</v>
      </c>
      <c r="E1139">
        <v>63253</v>
      </c>
      <c r="F1139">
        <v>37674</v>
      </c>
      <c r="G1139">
        <v>2010</v>
      </c>
      <c r="H1139" s="14">
        <f>365*DSO[[#This Row],[Receivables - Total]]/DSO[[#This Row],[Revenue - Total]]</f>
        <v>77.681424855337895</v>
      </c>
      <c r="I1139" t="str">
        <f>_xlfn.XLOOKUP(DSO[[#This Row],[GIC Industry Groups]],'DSO_GIC GROUP'!$A$2:$A$25,'DSO_GIC GROUP'!$B$2:$B$25,0)</f>
        <v>Capital Goods</v>
      </c>
    </row>
    <row r="1140" spans="1:9" x14ac:dyDescent="0.2">
      <c r="A1140">
        <v>2017</v>
      </c>
      <c r="B1140" t="s">
        <v>491</v>
      </c>
      <c r="C1140" t="s">
        <v>492</v>
      </c>
      <c r="D1140">
        <v>6697</v>
      </c>
      <c r="E1140">
        <v>51884</v>
      </c>
      <c r="F1140">
        <v>30172</v>
      </c>
      <c r="G1140">
        <v>2010</v>
      </c>
      <c r="H1140" s="14">
        <f>365*DSO[[#This Row],[Receivables - Total]]/DSO[[#This Row],[Revenue - Total]]</f>
        <v>81.015676786424493</v>
      </c>
      <c r="I1140" t="str">
        <f>_xlfn.XLOOKUP(DSO[[#This Row],[GIC Industry Groups]],'DSO_GIC GROUP'!$A$2:$A$25,'DSO_GIC GROUP'!$B$2:$B$25,0)</f>
        <v>Capital Goods</v>
      </c>
    </row>
    <row r="1141" spans="1:9" x14ac:dyDescent="0.2">
      <c r="A1141">
        <v>2018</v>
      </c>
      <c r="B1141" t="s">
        <v>491</v>
      </c>
      <c r="C1141" t="s">
        <v>492</v>
      </c>
      <c r="D1141">
        <v>7065</v>
      </c>
      <c r="E1141">
        <v>48797</v>
      </c>
      <c r="F1141">
        <v>31400</v>
      </c>
      <c r="G1141">
        <v>2010</v>
      </c>
      <c r="H1141" s="14">
        <f>365*DSO[[#This Row],[Receivables - Total]]/DSO[[#This Row],[Revenue - Total]]</f>
        <v>82.125</v>
      </c>
      <c r="I1141" t="str">
        <f>_xlfn.XLOOKUP(DSO[[#This Row],[GIC Industry Groups]],'DSO_GIC GROUP'!$A$2:$A$25,'DSO_GIC GROUP'!$B$2:$B$25,0)</f>
        <v>Capital Goods</v>
      </c>
    </row>
    <row r="1142" spans="1:9" x14ac:dyDescent="0.2">
      <c r="A1142">
        <v>2019</v>
      </c>
      <c r="B1142" t="s">
        <v>491</v>
      </c>
      <c r="C1142" t="s">
        <v>492</v>
      </c>
      <c r="D1142">
        <v>5770</v>
      </c>
      <c r="E1142">
        <v>42287</v>
      </c>
      <c r="F1142">
        <v>23968</v>
      </c>
      <c r="G1142">
        <v>2010</v>
      </c>
      <c r="H1142" s="14">
        <f>365*DSO[[#This Row],[Receivables - Total]]/DSO[[#This Row],[Revenue - Total]]</f>
        <v>87.869242323097467</v>
      </c>
      <c r="I1142" t="str">
        <f>_xlfn.XLOOKUP(DSO[[#This Row],[GIC Industry Groups]],'DSO_GIC GROUP'!$A$2:$A$25,'DSO_GIC GROUP'!$B$2:$B$25,0)</f>
        <v>Capital Goods</v>
      </c>
    </row>
    <row r="1143" spans="1:9" x14ac:dyDescent="0.2">
      <c r="A1143">
        <v>2004</v>
      </c>
      <c r="B1143" t="s">
        <v>537</v>
      </c>
      <c r="C1143" t="s">
        <v>538</v>
      </c>
      <c r="D1143">
        <v>1413.375</v>
      </c>
      <c r="E1143">
        <v>7780.7650000000003</v>
      </c>
      <c r="F1143">
        <v>6896.9970000000003</v>
      </c>
      <c r="G1143">
        <v>2010</v>
      </c>
      <c r="H1143" s="14">
        <f>365*DSO[[#This Row],[Receivables - Total]]/DSO[[#This Row],[Revenue - Total]]</f>
        <v>74.798042539383445</v>
      </c>
      <c r="I1143" t="str">
        <f>_xlfn.XLOOKUP(DSO[[#This Row],[GIC Industry Groups]],'DSO_GIC GROUP'!$A$2:$A$25,'DSO_GIC GROUP'!$B$2:$B$25,0)</f>
        <v>Capital Goods</v>
      </c>
    </row>
    <row r="1144" spans="1:9" x14ac:dyDescent="0.2">
      <c r="A1144">
        <v>2005</v>
      </c>
      <c r="B1144" t="s">
        <v>537</v>
      </c>
      <c r="C1144" t="s">
        <v>538</v>
      </c>
      <c r="D1144">
        <v>2249.6999999999998</v>
      </c>
      <c r="E1144">
        <v>11909.1</v>
      </c>
      <c r="F1144">
        <v>9444.7000000000007</v>
      </c>
      <c r="G1144">
        <v>2010</v>
      </c>
      <c r="H1144" s="14">
        <f>365*DSO[[#This Row],[Receivables - Total]]/DSO[[#This Row],[Revenue - Total]]</f>
        <v>86.941935688798992</v>
      </c>
      <c r="I1144" t="str">
        <f>_xlfn.XLOOKUP(DSO[[#This Row],[GIC Industry Groups]],'DSO_GIC GROUP'!$A$2:$A$25,'DSO_GIC GROUP'!$B$2:$B$25,0)</f>
        <v>Capital Goods</v>
      </c>
    </row>
    <row r="1145" spans="1:9" x14ac:dyDescent="0.2">
      <c r="A1145">
        <v>2006</v>
      </c>
      <c r="B1145" t="s">
        <v>537</v>
      </c>
      <c r="C1145" t="s">
        <v>538</v>
      </c>
      <c r="D1145">
        <v>2485.6999999999998</v>
      </c>
      <c r="E1145">
        <v>13286.7</v>
      </c>
      <c r="F1145">
        <v>12476.9</v>
      </c>
      <c r="G1145">
        <v>2010</v>
      </c>
      <c r="H1145" s="14">
        <f>365*DSO[[#This Row],[Receivables - Total]]/DSO[[#This Row],[Revenue - Total]]</f>
        <v>72.716820684625176</v>
      </c>
      <c r="I1145" t="str">
        <f>_xlfn.XLOOKUP(DSO[[#This Row],[GIC Industry Groups]],'DSO_GIC GROUP'!$A$2:$A$25,'DSO_GIC GROUP'!$B$2:$B$25,0)</f>
        <v>Capital Goods</v>
      </c>
    </row>
    <row r="1146" spans="1:9" x14ac:dyDescent="0.2">
      <c r="A1146">
        <v>2007</v>
      </c>
      <c r="B1146" t="s">
        <v>537</v>
      </c>
      <c r="C1146" t="s">
        <v>538</v>
      </c>
      <c r="D1146">
        <v>2764.2</v>
      </c>
      <c r="E1146">
        <v>14390.7</v>
      </c>
      <c r="F1146">
        <v>13960.5</v>
      </c>
      <c r="G1146">
        <v>2010</v>
      </c>
      <c r="H1146" s="14">
        <f>365*DSO[[#This Row],[Receivables - Total]]/DSO[[#This Row],[Revenue - Total]]</f>
        <v>72.270549049102812</v>
      </c>
      <c r="I1146" t="str">
        <f>_xlfn.XLOOKUP(DSO[[#This Row],[GIC Industry Groups]],'DSO_GIC GROUP'!$A$2:$A$25,'DSO_GIC GROUP'!$B$2:$B$25,0)</f>
        <v>Capital Goods</v>
      </c>
    </row>
    <row r="1147" spans="1:9" x14ac:dyDescent="0.2">
      <c r="A1147">
        <v>2008</v>
      </c>
      <c r="B1147" t="s">
        <v>537</v>
      </c>
      <c r="C1147" t="s">
        <v>538</v>
      </c>
      <c r="D1147">
        <v>2843</v>
      </c>
      <c r="E1147">
        <v>14485</v>
      </c>
      <c r="F1147">
        <v>14901</v>
      </c>
      <c r="G1147">
        <v>2010</v>
      </c>
      <c r="H1147" s="14">
        <f>365*DSO[[#This Row],[Receivables - Total]]/DSO[[#This Row],[Revenue - Total]]</f>
        <v>69.639285953962826</v>
      </c>
      <c r="I1147" t="str">
        <f>_xlfn.XLOOKUP(DSO[[#This Row],[GIC Industry Groups]],'DSO_GIC GROUP'!$A$2:$A$25,'DSO_GIC GROUP'!$B$2:$B$25,0)</f>
        <v>Capital Goods</v>
      </c>
    </row>
    <row r="1148" spans="1:9" x14ac:dyDescent="0.2">
      <c r="A1148">
        <v>2009</v>
      </c>
      <c r="B1148" t="s">
        <v>537</v>
      </c>
      <c r="C1148" t="s">
        <v>538</v>
      </c>
      <c r="D1148">
        <v>2822</v>
      </c>
      <c r="E1148">
        <v>14813</v>
      </c>
      <c r="F1148">
        <v>15615</v>
      </c>
      <c r="G1148">
        <v>2010</v>
      </c>
      <c r="H1148" s="14">
        <f>365*DSO[[#This Row],[Receivables - Total]]/DSO[[#This Row],[Revenue - Total]]</f>
        <v>65.964137047710537</v>
      </c>
      <c r="I1148" t="str">
        <f>_xlfn.XLOOKUP(DSO[[#This Row],[GIC Industry Groups]],'DSO_GIC GROUP'!$A$2:$A$25,'DSO_GIC GROUP'!$B$2:$B$25,0)</f>
        <v>Capital Goods</v>
      </c>
    </row>
    <row r="1149" spans="1:9" x14ac:dyDescent="0.2">
      <c r="A1149">
        <v>2010</v>
      </c>
      <c r="B1149" t="s">
        <v>537</v>
      </c>
      <c r="C1149" t="s">
        <v>538</v>
      </c>
      <c r="D1149">
        <v>3061</v>
      </c>
      <c r="E1149">
        <v>15451</v>
      </c>
      <c r="F1149">
        <v>15680</v>
      </c>
      <c r="G1149">
        <v>2010</v>
      </c>
      <c r="H1149" s="14">
        <f>365*DSO[[#This Row],[Receivables - Total]]/DSO[[#This Row],[Revenue - Total]]</f>
        <v>71.254145408163268</v>
      </c>
      <c r="I1149" t="str">
        <f>_xlfn.XLOOKUP(DSO[[#This Row],[GIC Industry Groups]],'DSO_GIC GROUP'!$A$2:$A$25,'DSO_GIC GROUP'!$B$2:$B$25,0)</f>
        <v>Capital Goods</v>
      </c>
    </row>
    <row r="1150" spans="1:9" x14ac:dyDescent="0.2">
      <c r="A1150">
        <v>2011</v>
      </c>
      <c r="B1150" t="s">
        <v>537</v>
      </c>
      <c r="C1150" t="s">
        <v>538</v>
      </c>
      <c r="D1150">
        <v>3020</v>
      </c>
      <c r="E1150">
        <v>15497</v>
      </c>
      <c r="F1150">
        <v>15169</v>
      </c>
      <c r="G1150">
        <v>2010</v>
      </c>
      <c r="H1150" s="14">
        <f>365*DSO[[#This Row],[Receivables - Total]]/DSO[[#This Row],[Revenue - Total]]</f>
        <v>72.667941195859981</v>
      </c>
      <c r="I1150" t="str">
        <f>_xlfn.XLOOKUP(DSO[[#This Row],[GIC Industry Groups]],'DSO_GIC GROUP'!$A$2:$A$25,'DSO_GIC GROUP'!$B$2:$B$25,0)</f>
        <v>Capital Goods</v>
      </c>
    </row>
    <row r="1151" spans="1:9" x14ac:dyDescent="0.2">
      <c r="A1151">
        <v>2012</v>
      </c>
      <c r="B1151" t="s">
        <v>537</v>
      </c>
      <c r="C1151" t="s">
        <v>538</v>
      </c>
      <c r="D1151">
        <v>2577</v>
      </c>
      <c r="E1151">
        <v>13826</v>
      </c>
      <c r="F1151">
        <v>13146</v>
      </c>
      <c r="G1151">
        <v>2010</v>
      </c>
      <c r="H1151" s="14">
        <f>365*DSO[[#This Row],[Receivables - Total]]/DSO[[#This Row],[Revenue - Total]]</f>
        <v>71.550661798265637</v>
      </c>
      <c r="I1151" t="str">
        <f>_xlfn.XLOOKUP(DSO[[#This Row],[GIC Industry Groups]],'DSO_GIC GROUP'!$A$2:$A$25,'DSO_GIC GROUP'!$B$2:$B$25,0)</f>
        <v>Capital Goods</v>
      </c>
    </row>
    <row r="1152" spans="1:9" x14ac:dyDescent="0.2">
      <c r="A1152">
        <v>2013</v>
      </c>
      <c r="B1152" t="s">
        <v>537</v>
      </c>
      <c r="C1152" t="s">
        <v>538</v>
      </c>
      <c r="D1152">
        <v>2458</v>
      </c>
      <c r="E1152">
        <v>13988</v>
      </c>
      <c r="F1152">
        <v>12622</v>
      </c>
      <c r="G1152">
        <v>2010</v>
      </c>
      <c r="H1152" s="14">
        <f>365*DSO[[#This Row],[Receivables - Total]]/DSO[[#This Row],[Revenue - Total]]</f>
        <v>71.079860560925368</v>
      </c>
      <c r="I1152" t="str">
        <f>_xlfn.XLOOKUP(DSO[[#This Row],[GIC Industry Groups]],'DSO_GIC GROUP'!$A$2:$A$25,'DSO_GIC GROUP'!$B$2:$B$25,0)</f>
        <v>Capital Goods</v>
      </c>
    </row>
    <row r="1153" spans="1:9" x14ac:dyDescent="0.2">
      <c r="A1153">
        <v>2014</v>
      </c>
      <c r="B1153" t="s">
        <v>537</v>
      </c>
      <c r="C1153" t="s">
        <v>538</v>
      </c>
      <c r="D1153">
        <v>2245</v>
      </c>
      <c r="E1153">
        <v>13836</v>
      </c>
      <c r="F1153">
        <v>12124</v>
      </c>
      <c r="G1153">
        <v>2010</v>
      </c>
      <c r="H1153" s="14">
        <f>365*DSO[[#This Row],[Receivables - Total]]/DSO[[#This Row],[Revenue - Total]]</f>
        <v>67.587017485978222</v>
      </c>
      <c r="I1153" t="str">
        <f>_xlfn.XLOOKUP(DSO[[#This Row],[GIC Industry Groups]],'DSO_GIC GROUP'!$A$2:$A$25,'DSO_GIC GROUP'!$B$2:$B$25,0)</f>
        <v>Capital Goods</v>
      </c>
    </row>
    <row r="1154" spans="1:9" x14ac:dyDescent="0.2">
      <c r="A1154">
        <v>2015</v>
      </c>
      <c r="B1154" t="s">
        <v>537</v>
      </c>
      <c r="C1154" t="s">
        <v>538</v>
      </c>
      <c r="D1154">
        <v>1974</v>
      </c>
      <c r="E1154">
        <v>12085</v>
      </c>
      <c r="F1154">
        <v>10466</v>
      </c>
      <c r="G1154">
        <v>2010</v>
      </c>
      <c r="H1154" s="14">
        <f>365*DSO[[#This Row],[Receivables - Total]]/DSO[[#This Row],[Revenue - Total]]</f>
        <v>68.842919931205813</v>
      </c>
      <c r="I1154" t="str">
        <f>_xlfn.XLOOKUP(DSO[[#This Row],[GIC Industry Groups]],'DSO_GIC GROUP'!$A$2:$A$25,'DSO_GIC GROUP'!$B$2:$B$25,0)</f>
        <v>Capital Goods</v>
      </c>
    </row>
    <row r="1155" spans="1:9" x14ac:dyDescent="0.2">
      <c r="A1155">
        <v>2016</v>
      </c>
      <c r="B1155" t="s">
        <v>537</v>
      </c>
      <c r="C1155" t="s">
        <v>538</v>
      </c>
      <c r="D1155">
        <v>1924</v>
      </c>
      <c r="E1155">
        <v>11865</v>
      </c>
      <c r="F1155">
        <v>10511</v>
      </c>
      <c r="G1155">
        <v>2010</v>
      </c>
      <c r="H1155" s="14">
        <f>365*DSO[[#This Row],[Receivables - Total]]/DSO[[#This Row],[Revenue - Total]]</f>
        <v>66.81191133098659</v>
      </c>
      <c r="I1155" t="str">
        <f>_xlfn.XLOOKUP(DSO[[#This Row],[GIC Industry Groups]],'DSO_GIC GROUP'!$A$2:$A$25,'DSO_GIC GROUP'!$B$2:$B$25,0)</f>
        <v>Capital Goods</v>
      </c>
    </row>
    <row r="1156" spans="1:9" x14ac:dyDescent="0.2">
      <c r="A1156">
        <v>2017</v>
      </c>
      <c r="B1156" t="s">
        <v>537</v>
      </c>
      <c r="C1156" t="s">
        <v>538</v>
      </c>
      <c r="D1156">
        <v>1836</v>
      </c>
      <c r="E1156">
        <v>12729</v>
      </c>
      <c r="F1156">
        <v>9573</v>
      </c>
      <c r="G1156">
        <v>2010</v>
      </c>
      <c r="H1156" s="14">
        <f>365*DSO[[#This Row],[Receivables - Total]]/DSO[[#This Row],[Revenue - Total]]</f>
        <v>70.003133813851463</v>
      </c>
      <c r="I1156" t="str">
        <f>_xlfn.XLOOKUP(DSO[[#This Row],[GIC Industry Groups]],'DSO_GIC GROUP'!$A$2:$A$25,'DSO_GIC GROUP'!$B$2:$B$25,0)</f>
        <v>Capital Goods</v>
      </c>
    </row>
    <row r="1157" spans="1:9" x14ac:dyDescent="0.2">
      <c r="A1157">
        <v>2018</v>
      </c>
      <c r="B1157" t="s">
        <v>537</v>
      </c>
      <c r="C1157" t="s">
        <v>538</v>
      </c>
      <c r="D1157">
        <v>2509</v>
      </c>
      <c r="E1157">
        <v>13518</v>
      </c>
      <c r="F1157">
        <v>10244</v>
      </c>
      <c r="G1157">
        <v>2010</v>
      </c>
      <c r="H1157" s="14">
        <f>365*DSO[[#This Row],[Receivables - Total]]/DSO[[#This Row],[Revenue - Total]]</f>
        <v>89.397208121827404</v>
      </c>
      <c r="I1157" t="str">
        <f>_xlfn.XLOOKUP(DSO[[#This Row],[GIC Industry Groups]],'DSO_GIC GROUP'!$A$2:$A$25,'DSO_GIC GROUP'!$B$2:$B$25,0)</f>
        <v>Capital Goods</v>
      </c>
    </row>
    <row r="1158" spans="1:9" x14ac:dyDescent="0.2">
      <c r="A1158">
        <v>2004</v>
      </c>
      <c r="B1158" t="s">
        <v>541</v>
      </c>
      <c r="C1158" t="s">
        <v>542</v>
      </c>
      <c r="D1158">
        <v>4094</v>
      </c>
      <c r="E1158">
        <v>25554</v>
      </c>
      <c r="F1158">
        <v>35526</v>
      </c>
      <c r="G1158">
        <v>2010</v>
      </c>
      <c r="H1158" s="14">
        <f>365*DSO[[#This Row],[Receivables - Total]]/DSO[[#This Row],[Revenue - Total]]</f>
        <v>42.062433147553904</v>
      </c>
      <c r="I1158" t="str">
        <f>_xlfn.XLOOKUP(DSO[[#This Row],[GIC Industry Groups]],'DSO_GIC GROUP'!$A$2:$A$25,'DSO_GIC GROUP'!$B$2:$B$25,0)</f>
        <v>Capital Goods</v>
      </c>
    </row>
    <row r="1159" spans="1:9" x14ac:dyDescent="0.2">
      <c r="A1159">
        <v>2005</v>
      </c>
      <c r="B1159" t="s">
        <v>541</v>
      </c>
      <c r="C1159" t="s">
        <v>542</v>
      </c>
      <c r="D1159">
        <v>4579</v>
      </c>
      <c r="E1159">
        <v>27744</v>
      </c>
      <c r="F1159">
        <v>37213</v>
      </c>
      <c r="G1159">
        <v>2010</v>
      </c>
      <c r="H1159" s="14">
        <f>365*DSO[[#This Row],[Receivables - Total]]/DSO[[#This Row],[Revenue - Total]]</f>
        <v>44.912664928922688</v>
      </c>
      <c r="I1159" t="str">
        <f>_xlfn.XLOOKUP(DSO[[#This Row],[GIC Industry Groups]],'DSO_GIC GROUP'!$A$2:$A$25,'DSO_GIC GROUP'!$B$2:$B$25,0)</f>
        <v>Capital Goods</v>
      </c>
    </row>
    <row r="1160" spans="1:9" x14ac:dyDescent="0.2">
      <c r="A1160">
        <v>2006</v>
      </c>
      <c r="B1160" t="s">
        <v>541</v>
      </c>
      <c r="C1160" t="s">
        <v>542</v>
      </c>
      <c r="D1160">
        <v>4595</v>
      </c>
      <c r="E1160">
        <v>28231</v>
      </c>
      <c r="F1160">
        <v>39620</v>
      </c>
      <c r="G1160">
        <v>2010</v>
      </c>
      <c r="H1160" s="14">
        <f>365*DSO[[#This Row],[Receivables - Total]]/DSO[[#This Row],[Revenue - Total]]</f>
        <v>42.331524482584555</v>
      </c>
      <c r="I1160" t="str">
        <f>_xlfn.XLOOKUP(DSO[[#This Row],[GIC Industry Groups]],'DSO_GIC GROUP'!$A$2:$A$25,'DSO_GIC GROUP'!$B$2:$B$25,0)</f>
        <v>Capital Goods</v>
      </c>
    </row>
    <row r="1161" spans="1:9" x14ac:dyDescent="0.2">
      <c r="A1161">
        <v>2007</v>
      </c>
      <c r="B1161" t="s">
        <v>541</v>
      </c>
      <c r="C1161" t="s">
        <v>542</v>
      </c>
      <c r="D1161">
        <v>4925</v>
      </c>
      <c r="E1161">
        <v>28926</v>
      </c>
      <c r="F1161">
        <v>41862</v>
      </c>
      <c r="G1161">
        <v>2010</v>
      </c>
      <c r="H1161" s="14">
        <f>365*DSO[[#This Row],[Receivables - Total]]/DSO[[#This Row],[Revenue - Total]]</f>
        <v>42.941689360279014</v>
      </c>
      <c r="I1161" t="str">
        <f>_xlfn.XLOOKUP(DSO[[#This Row],[GIC Industry Groups]],'DSO_GIC GROUP'!$A$2:$A$25,'DSO_GIC GROUP'!$B$2:$B$25,0)</f>
        <v>Capital Goods</v>
      </c>
    </row>
    <row r="1162" spans="1:9" x14ac:dyDescent="0.2">
      <c r="A1162">
        <v>2008</v>
      </c>
      <c r="B1162" t="s">
        <v>541</v>
      </c>
      <c r="C1162" t="s">
        <v>542</v>
      </c>
      <c r="D1162">
        <v>5296</v>
      </c>
      <c r="E1162">
        <v>33439</v>
      </c>
      <c r="F1162">
        <v>42731</v>
      </c>
      <c r="G1162">
        <v>2010</v>
      </c>
      <c r="H1162" s="14">
        <f>365*DSO[[#This Row],[Receivables - Total]]/DSO[[#This Row],[Revenue - Total]]</f>
        <v>45.237415459502472</v>
      </c>
      <c r="I1162" t="str">
        <f>_xlfn.XLOOKUP(DSO[[#This Row],[GIC Industry Groups]],'DSO_GIC GROUP'!$A$2:$A$25,'DSO_GIC GROUP'!$B$2:$B$25,0)</f>
        <v>Capital Goods</v>
      </c>
    </row>
    <row r="1163" spans="1:9" x14ac:dyDescent="0.2">
      <c r="A1163">
        <v>2009</v>
      </c>
      <c r="B1163" t="s">
        <v>541</v>
      </c>
      <c r="C1163" t="s">
        <v>542</v>
      </c>
      <c r="D1163">
        <v>6061</v>
      </c>
      <c r="E1163">
        <v>35111</v>
      </c>
      <c r="F1163">
        <v>45189</v>
      </c>
      <c r="G1163">
        <v>2010</v>
      </c>
      <c r="H1163" s="14">
        <f>365*DSO[[#This Row],[Receivables - Total]]/DSO[[#This Row],[Revenue - Total]]</f>
        <v>48.955829958618246</v>
      </c>
      <c r="I1163" t="str">
        <f>_xlfn.XLOOKUP(DSO[[#This Row],[GIC Industry Groups]],'DSO_GIC GROUP'!$A$2:$A$25,'DSO_GIC GROUP'!$B$2:$B$25,0)</f>
        <v>Capital Goods</v>
      </c>
    </row>
    <row r="1164" spans="1:9" x14ac:dyDescent="0.2">
      <c r="A1164">
        <v>2010</v>
      </c>
      <c r="B1164" t="s">
        <v>541</v>
      </c>
      <c r="C1164" t="s">
        <v>542</v>
      </c>
      <c r="D1164">
        <v>5757</v>
      </c>
      <c r="E1164">
        <v>35067</v>
      </c>
      <c r="F1164">
        <v>45803</v>
      </c>
      <c r="G1164">
        <v>2010</v>
      </c>
      <c r="H1164" s="14">
        <f>365*DSO[[#This Row],[Receivables - Total]]/DSO[[#This Row],[Revenue - Total]]</f>
        <v>45.877016789293279</v>
      </c>
      <c r="I1164" t="str">
        <f>_xlfn.XLOOKUP(DSO[[#This Row],[GIC Industry Groups]],'DSO_GIC GROUP'!$A$2:$A$25,'DSO_GIC GROUP'!$B$2:$B$25,0)</f>
        <v>Capital Goods</v>
      </c>
    </row>
    <row r="1165" spans="1:9" x14ac:dyDescent="0.2">
      <c r="A1165">
        <v>2011</v>
      </c>
      <c r="B1165" t="s">
        <v>541</v>
      </c>
      <c r="C1165" t="s">
        <v>542</v>
      </c>
      <c r="D1165">
        <v>6064</v>
      </c>
      <c r="E1165">
        <v>37908</v>
      </c>
      <c r="F1165">
        <v>46499</v>
      </c>
      <c r="G1165">
        <v>2010</v>
      </c>
      <c r="H1165" s="14">
        <f>365*DSO[[#This Row],[Receivables - Total]]/DSO[[#This Row],[Revenue - Total]]</f>
        <v>47.600163444375148</v>
      </c>
      <c r="I1165" t="str">
        <f>_xlfn.XLOOKUP(DSO[[#This Row],[GIC Industry Groups]],'DSO_GIC GROUP'!$A$2:$A$25,'DSO_GIC GROUP'!$B$2:$B$25,0)</f>
        <v>Capital Goods</v>
      </c>
    </row>
    <row r="1166" spans="1:9" x14ac:dyDescent="0.2">
      <c r="A1166">
        <v>2012</v>
      </c>
      <c r="B1166" t="s">
        <v>541</v>
      </c>
      <c r="C1166" t="s">
        <v>542</v>
      </c>
      <c r="D1166">
        <v>7316</v>
      </c>
      <c r="E1166">
        <v>38657</v>
      </c>
      <c r="F1166">
        <v>47182</v>
      </c>
      <c r="G1166">
        <v>2010</v>
      </c>
      <c r="H1166" s="14">
        <f>365*DSO[[#This Row],[Receivables - Total]]/DSO[[#This Row],[Revenue - Total]]</f>
        <v>56.596583442838373</v>
      </c>
      <c r="I1166" t="str">
        <f>_xlfn.XLOOKUP(DSO[[#This Row],[GIC Industry Groups]],'DSO_GIC GROUP'!$A$2:$A$25,'DSO_GIC GROUP'!$B$2:$B$25,0)</f>
        <v>Capital Goods</v>
      </c>
    </row>
    <row r="1167" spans="1:9" x14ac:dyDescent="0.2">
      <c r="A1167">
        <v>2013</v>
      </c>
      <c r="B1167" t="s">
        <v>541</v>
      </c>
      <c r="C1167" t="s">
        <v>542</v>
      </c>
      <c r="D1167">
        <v>6147</v>
      </c>
      <c r="E1167">
        <v>36188</v>
      </c>
      <c r="F1167">
        <v>45358</v>
      </c>
      <c r="G1167">
        <v>2010</v>
      </c>
      <c r="H1167" s="14">
        <f>365*DSO[[#This Row],[Receivables - Total]]/DSO[[#This Row],[Revenue - Total]]</f>
        <v>49.465474668195249</v>
      </c>
      <c r="I1167" t="str">
        <f>_xlfn.XLOOKUP(DSO[[#This Row],[GIC Industry Groups]],'DSO_GIC GROUP'!$A$2:$A$25,'DSO_GIC GROUP'!$B$2:$B$25,0)</f>
        <v>Capital Goods</v>
      </c>
    </row>
    <row r="1168" spans="1:9" x14ac:dyDescent="0.2">
      <c r="A1168">
        <v>2014</v>
      </c>
      <c r="B1168" t="s">
        <v>541</v>
      </c>
      <c r="C1168" t="s">
        <v>542</v>
      </c>
      <c r="D1168">
        <v>5884</v>
      </c>
      <c r="E1168">
        <v>37073</v>
      </c>
      <c r="F1168">
        <v>45600</v>
      </c>
      <c r="G1168">
        <v>2010</v>
      </c>
      <c r="H1168" s="14">
        <f>365*DSO[[#This Row],[Receivables - Total]]/DSO[[#This Row],[Revenue - Total]]</f>
        <v>47.097807017543857</v>
      </c>
      <c r="I1168" t="str">
        <f>_xlfn.XLOOKUP(DSO[[#This Row],[GIC Industry Groups]],'DSO_GIC GROUP'!$A$2:$A$25,'DSO_GIC GROUP'!$B$2:$B$25,0)</f>
        <v>Capital Goods</v>
      </c>
    </row>
    <row r="1169" spans="1:9" x14ac:dyDescent="0.2">
      <c r="A1169">
        <v>2015</v>
      </c>
      <c r="B1169" t="s">
        <v>541</v>
      </c>
      <c r="C1169" t="s">
        <v>542</v>
      </c>
      <c r="D1169">
        <v>8061</v>
      </c>
      <c r="E1169">
        <v>49128</v>
      </c>
      <c r="F1169">
        <v>46132</v>
      </c>
      <c r="G1169">
        <v>2010</v>
      </c>
      <c r="H1169" s="14">
        <f>365*DSO[[#This Row],[Receivables - Total]]/DSO[[#This Row],[Revenue - Total]]</f>
        <v>63.779263851556401</v>
      </c>
      <c r="I1169" t="str">
        <f>_xlfn.XLOOKUP(DSO[[#This Row],[GIC Industry Groups]],'DSO_GIC GROUP'!$A$2:$A$25,'DSO_GIC GROUP'!$B$2:$B$25,0)</f>
        <v>Capital Goods</v>
      </c>
    </row>
    <row r="1170" spans="1:9" x14ac:dyDescent="0.2">
      <c r="A1170">
        <v>2016</v>
      </c>
      <c r="B1170" t="s">
        <v>541</v>
      </c>
      <c r="C1170" t="s">
        <v>542</v>
      </c>
      <c r="D1170">
        <v>8202</v>
      </c>
      <c r="E1170">
        <v>47806</v>
      </c>
      <c r="F1170">
        <v>47248</v>
      </c>
      <c r="G1170">
        <v>2010</v>
      </c>
      <c r="H1170" s="14">
        <f>365*DSO[[#This Row],[Receivables - Total]]/DSO[[#This Row],[Revenue - Total]]</f>
        <v>63.362047070775482</v>
      </c>
      <c r="I1170" t="str">
        <f>_xlfn.XLOOKUP(DSO[[#This Row],[GIC Industry Groups]],'DSO_GIC GROUP'!$A$2:$A$25,'DSO_GIC GROUP'!$B$2:$B$25,0)</f>
        <v>Capital Goods</v>
      </c>
    </row>
    <row r="1171" spans="1:9" x14ac:dyDescent="0.2">
      <c r="A1171">
        <v>2017</v>
      </c>
      <c r="B1171" t="s">
        <v>541</v>
      </c>
      <c r="C1171" t="s">
        <v>542</v>
      </c>
      <c r="D1171">
        <v>8603</v>
      </c>
      <c r="E1171">
        <v>46521</v>
      </c>
      <c r="F1171">
        <v>51048</v>
      </c>
      <c r="G1171">
        <v>2010</v>
      </c>
      <c r="H1171" s="14">
        <f>365*DSO[[#This Row],[Receivables - Total]]/DSO[[#This Row],[Revenue - Total]]</f>
        <v>61.512595988089643</v>
      </c>
      <c r="I1171" t="str">
        <f>_xlfn.XLOOKUP(DSO[[#This Row],[GIC Industry Groups]],'DSO_GIC GROUP'!$A$2:$A$25,'DSO_GIC GROUP'!$B$2:$B$25,0)</f>
        <v>Capital Goods</v>
      </c>
    </row>
    <row r="1172" spans="1:9" x14ac:dyDescent="0.2">
      <c r="A1172">
        <v>2018</v>
      </c>
      <c r="B1172" t="s">
        <v>541</v>
      </c>
      <c r="C1172" t="s">
        <v>542</v>
      </c>
      <c r="D1172">
        <v>11916</v>
      </c>
      <c r="E1172">
        <v>44876</v>
      </c>
      <c r="F1172">
        <v>53762</v>
      </c>
      <c r="G1172">
        <v>2010</v>
      </c>
      <c r="H1172" s="14">
        <f>365*DSO[[#This Row],[Receivables - Total]]/DSO[[#This Row],[Revenue - Total]]</f>
        <v>80.899892117108735</v>
      </c>
      <c r="I1172" t="str">
        <f>_xlfn.XLOOKUP(DSO[[#This Row],[GIC Industry Groups]],'DSO_GIC GROUP'!$A$2:$A$25,'DSO_GIC GROUP'!$B$2:$B$25,0)</f>
        <v>Capital Goods</v>
      </c>
    </row>
    <row r="1173" spans="1:9" x14ac:dyDescent="0.2">
      <c r="A1173">
        <v>2019</v>
      </c>
      <c r="B1173" t="s">
        <v>541</v>
      </c>
      <c r="C1173" t="s">
        <v>542</v>
      </c>
      <c r="D1173">
        <v>11431</v>
      </c>
      <c r="E1173">
        <v>47528</v>
      </c>
      <c r="F1173">
        <v>59812</v>
      </c>
      <c r="G1173">
        <v>2010</v>
      </c>
      <c r="H1173" s="14">
        <f>365*DSO[[#This Row],[Receivables - Total]]/DSO[[#This Row],[Revenue - Total]]</f>
        <v>69.757155754698047</v>
      </c>
      <c r="I1173" t="str">
        <f>_xlfn.XLOOKUP(DSO[[#This Row],[GIC Industry Groups]],'DSO_GIC GROUP'!$A$2:$A$25,'DSO_GIC GROUP'!$B$2:$B$25,0)</f>
        <v>Capital Goods</v>
      </c>
    </row>
    <row r="1174" spans="1:9" x14ac:dyDescent="0.2">
      <c r="A1174">
        <v>2004</v>
      </c>
      <c r="B1174" t="s">
        <v>565</v>
      </c>
      <c r="C1174" t="s">
        <v>566</v>
      </c>
      <c r="D1174">
        <v>1732</v>
      </c>
      <c r="E1174">
        <v>12541</v>
      </c>
      <c r="F1174">
        <v>12074</v>
      </c>
      <c r="G1174">
        <v>2010</v>
      </c>
      <c r="H1174" s="14">
        <f>365*DSO[[#This Row],[Receivables - Total]]/DSO[[#This Row],[Revenue - Total]]</f>
        <v>52.358787477223785</v>
      </c>
      <c r="I1174" t="str">
        <f>_xlfn.XLOOKUP(DSO[[#This Row],[GIC Industry Groups]],'DSO_GIC GROUP'!$A$2:$A$25,'DSO_GIC GROUP'!$B$2:$B$25,0)</f>
        <v>Capital Goods</v>
      </c>
    </row>
    <row r="1175" spans="1:9" x14ac:dyDescent="0.2">
      <c r="A1175">
        <v>2005</v>
      </c>
      <c r="B1175" t="s">
        <v>565</v>
      </c>
      <c r="C1175" t="s">
        <v>566</v>
      </c>
      <c r="D1175">
        <v>1716</v>
      </c>
      <c r="E1175">
        <v>12559</v>
      </c>
      <c r="F1175">
        <v>12642</v>
      </c>
      <c r="G1175">
        <v>2010</v>
      </c>
      <c r="H1175" s="14">
        <f>365*DSO[[#This Row],[Receivables - Total]]/DSO[[#This Row],[Revenue - Total]]</f>
        <v>49.544375889890837</v>
      </c>
      <c r="I1175" t="str">
        <f>_xlfn.XLOOKUP(DSO[[#This Row],[GIC Industry Groups]],'DSO_GIC GROUP'!$A$2:$A$25,'DSO_GIC GROUP'!$B$2:$B$25,0)</f>
        <v>Capital Goods</v>
      </c>
    </row>
    <row r="1176" spans="1:9" x14ac:dyDescent="0.2">
      <c r="A1176">
        <v>2006</v>
      </c>
      <c r="B1176" t="s">
        <v>565</v>
      </c>
      <c r="C1176" t="s">
        <v>566</v>
      </c>
      <c r="D1176">
        <v>1613</v>
      </c>
      <c r="E1176">
        <v>12325</v>
      </c>
      <c r="F1176">
        <v>12778</v>
      </c>
      <c r="G1176">
        <v>2010</v>
      </c>
      <c r="H1176" s="14">
        <f>365*DSO[[#This Row],[Receivables - Total]]/DSO[[#This Row],[Revenue - Total]]</f>
        <v>46.074894349663481</v>
      </c>
      <c r="I1176" t="str">
        <f>_xlfn.XLOOKUP(DSO[[#This Row],[GIC Industry Groups]],'DSO_GIC GROUP'!$A$2:$A$25,'DSO_GIC GROUP'!$B$2:$B$25,0)</f>
        <v>Capital Goods</v>
      </c>
    </row>
    <row r="1177" spans="1:9" x14ac:dyDescent="0.2">
      <c r="A1177">
        <v>2007</v>
      </c>
      <c r="B1177" t="s">
        <v>565</v>
      </c>
      <c r="C1177" t="s">
        <v>566</v>
      </c>
      <c r="D1177">
        <v>1405</v>
      </c>
      <c r="E1177">
        <v>10907</v>
      </c>
      <c r="F1177">
        <v>11770</v>
      </c>
      <c r="G1177">
        <v>2010</v>
      </c>
      <c r="H1177" s="14">
        <f>365*DSO[[#This Row],[Receivables - Total]]/DSO[[#This Row],[Revenue - Total]]</f>
        <v>43.570518266779949</v>
      </c>
      <c r="I1177" t="str">
        <f>_xlfn.XLOOKUP(DSO[[#This Row],[GIC Industry Groups]],'DSO_GIC GROUP'!$A$2:$A$25,'DSO_GIC GROUP'!$B$2:$B$25,0)</f>
        <v>Capital Goods</v>
      </c>
    </row>
    <row r="1178" spans="1:9" x14ac:dyDescent="0.2">
      <c r="A1178">
        <v>2008</v>
      </c>
      <c r="B1178" t="s">
        <v>565</v>
      </c>
      <c r="C1178" t="s">
        <v>566</v>
      </c>
      <c r="D1178">
        <v>999</v>
      </c>
      <c r="E1178">
        <v>9483</v>
      </c>
      <c r="F1178">
        <v>9600</v>
      </c>
      <c r="G1178">
        <v>2010</v>
      </c>
      <c r="H1178" s="14">
        <f>365*DSO[[#This Row],[Receivables - Total]]/DSO[[#This Row],[Revenue - Total]]</f>
        <v>37.982812500000001</v>
      </c>
      <c r="I1178" t="str">
        <f>_xlfn.XLOOKUP(DSO[[#This Row],[GIC Industry Groups]],'DSO_GIC GROUP'!$A$2:$A$25,'DSO_GIC GROUP'!$B$2:$B$25,0)</f>
        <v>Capital Goods</v>
      </c>
    </row>
    <row r="1179" spans="1:9" x14ac:dyDescent="0.2">
      <c r="A1179">
        <v>2009</v>
      </c>
      <c r="B1179" t="s">
        <v>565</v>
      </c>
      <c r="C1179" t="s">
        <v>566</v>
      </c>
      <c r="D1179">
        <v>983</v>
      </c>
      <c r="E1179">
        <v>9175</v>
      </c>
      <c r="F1179">
        <v>7792</v>
      </c>
      <c r="G1179">
        <v>2010</v>
      </c>
      <c r="H1179" s="14">
        <f>365*DSO[[#This Row],[Receivables - Total]]/DSO[[#This Row],[Revenue - Total]]</f>
        <v>46.046586242299796</v>
      </c>
      <c r="I1179" t="str">
        <f>_xlfn.XLOOKUP(DSO[[#This Row],[GIC Industry Groups]],'DSO_GIC GROUP'!$A$2:$A$25,'DSO_GIC GROUP'!$B$2:$B$25,0)</f>
        <v>Capital Goods</v>
      </c>
    </row>
    <row r="1180" spans="1:9" x14ac:dyDescent="0.2">
      <c r="A1180">
        <v>2010</v>
      </c>
      <c r="B1180" t="s">
        <v>565</v>
      </c>
      <c r="C1180" t="s">
        <v>566</v>
      </c>
      <c r="D1180">
        <v>888</v>
      </c>
      <c r="E1180">
        <v>8140</v>
      </c>
      <c r="F1180">
        <v>7592</v>
      </c>
      <c r="G1180">
        <v>2010</v>
      </c>
      <c r="H1180" s="14">
        <f>365*DSO[[#This Row],[Receivables - Total]]/DSO[[#This Row],[Revenue - Total]]</f>
        <v>42.692307692307693</v>
      </c>
      <c r="I1180" t="str">
        <f>_xlfn.XLOOKUP(DSO[[#This Row],[GIC Industry Groups]],'DSO_GIC GROUP'!$A$2:$A$25,'DSO_GIC GROUP'!$B$2:$B$25,0)</f>
        <v>Capital Goods</v>
      </c>
    </row>
    <row r="1181" spans="1:9" x14ac:dyDescent="0.2">
      <c r="A1181">
        <v>2011</v>
      </c>
      <c r="B1181" t="s">
        <v>565</v>
      </c>
      <c r="C1181" t="s">
        <v>566</v>
      </c>
      <c r="D1181">
        <v>914</v>
      </c>
      <c r="E1181">
        <v>7297</v>
      </c>
      <c r="F1181">
        <v>7467</v>
      </c>
      <c r="G1181">
        <v>2010</v>
      </c>
      <c r="H1181" s="14">
        <f>365*DSO[[#This Row],[Receivables - Total]]/DSO[[#This Row],[Revenue - Total]]</f>
        <v>44.677916164456946</v>
      </c>
      <c r="I1181" t="str">
        <f>_xlfn.XLOOKUP(DSO[[#This Row],[GIC Industry Groups]],'DSO_GIC GROUP'!$A$2:$A$25,'DSO_GIC GROUP'!$B$2:$B$25,0)</f>
        <v>Capital Goods</v>
      </c>
    </row>
    <row r="1182" spans="1:9" x14ac:dyDescent="0.2">
      <c r="A1182">
        <v>2012</v>
      </c>
      <c r="B1182" t="s">
        <v>565</v>
      </c>
      <c r="C1182" t="s">
        <v>566</v>
      </c>
      <c r="D1182">
        <v>965</v>
      </c>
      <c r="E1182">
        <v>6875</v>
      </c>
      <c r="F1182">
        <v>7745</v>
      </c>
      <c r="G1182">
        <v>2010</v>
      </c>
      <c r="H1182" s="14">
        <f>365*DSO[[#This Row],[Receivables - Total]]/DSO[[#This Row],[Revenue - Total]]</f>
        <v>45.477727566171723</v>
      </c>
      <c r="I1182" t="str">
        <f>_xlfn.XLOOKUP(DSO[[#This Row],[GIC Industry Groups]],'DSO_GIC GROUP'!$A$2:$A$25,'DSO_GIC GROUP'!$B$2:$B$25,0)</f>
        <v>Capital Goods</v>
      </c>
    </row>
    <row r="1183" spans="1:9" x14ac:dyDescent="0.2">
      <c r="A1183">
        <v>2013</v>
      </c>
      <c r="B1183" t="s">
        <v>565</v>
      </c>
      <c r="C1183" t="s">
        <v>566</v>
      </c>
      <c r="D1183">
        <v>1004</v>
      </c>
      <c r="E1183">
        <v>6933</v>
      </c>
      <c r="F1183">
        <v>8173</v>
      </c>
      <c r="G1183">
        <v>2010</v>
      </c>
      <c r="H1183" s="14">
        <f>365*DSO[[#This Row],[Receivables - Total]]/DSO[[#This Row],[Revenue - Total]]</f>
        <v>44.837880827113665</v>
      </c>
      <c r="I1183" t="str">
        <f>_xlfn.XLOOKUP(DSO[[#This Row],[GIC Industry Groups]],'DSO_GIC GROUP'!$A$2:$A$25,'DSO_GIC GROUP'!$B$2:$B$25,0)</f>
        <v>Capital Goods</v>
      </c>
    </row>
    <row r="1184" spans="1:9" x14ac:dyDescent="0.2">
      <c r="A1184">
        <v>2014</v>
      </c>
      <c r="B1184" t="s">
        <v>565</v>
      </c>
      <c r="C1184" t="s">
        <v>566</v>
      </c>
      <c r="D1184">
        <v>1040</v>
      </c>
      <c r="E1184">
        <v>7167</v>
      </c>
      <c r="F1184">
        <v>8521</v>
      </c>
      <c r="G1184">
        <v>2010</v>
      </c>
      <c r="H1184" s="14">
        <f>365*DSO[[#This Row],[Receivables - Total]]/DSO[[#This Row],[Revenue - Total]]</f>
        <v>44.548761882408165</v>
      </c>
      <c r="I1184" t="str">
        <f>_xlfn.XLOOKUP(DSO[[#This Row],[GIC Industry Groups]],'DSO_GIC GROUP'!$A$2:$A$25,'DSO_GIC GROUP'!$B$2:$B$25,0)</f>
        <v>Capital Goods</v>
      </c>
    </row>
    <row r="1185" spans="1:9" x14ac:dyDescent="0.2">
      <c r="A1185">
        <v>2015</v>
      </c>
      <c r="B1185" t="s">
        <v>565</v>
      </c>
      <c r="C1185" t="s">
        <v>566</v>
      </c>
      <c r="D1185">
        <v>853</v>
      </c>
      <c r="E1185">
        <v>5680</v>
      </c>
      <c r="F1185">
        <v>7142</v>
      </c>
      <c r="G1185">
        <v>2010</v>
      </c>
      <c r="H1185" s="14">
        <f>365*DSO[[#This Row],[Receivables - Total]]/DSO[[#This Row],[Revenue - Total]]</f>
        <v>43.593531223746851</v>
      </c>
      <c r="I1185" t="str">
        <f>_xlfn.XLOOKUP(DSO[[#This Row],[GIC Industry Groups]],'DSO_GIC GROUP'!$A$2:$A$25,'DSO_GIC GROUP'!$B$2:$B$25,0)</f>
        <v>Capital Goods</v>
      </c>
    </row>
    <row r="1186" spans="1:9" x14ac:dyDescent="0.2">
      <c r="A1186">
        <v>2016</v>
      </c>
      <c r="B1186" t="s">
        <v>565</v>
      </c>
      <c r="C1186" t="s">
        <v>566</v>
      </c>
      <c r="D1186">
        <v>917</v>
      </c>
      <c r="E1186">
        <v>5137</v>
      </c>
      <c r="F1186">
        <v>7357</v>
      </c>
      <c r="G1186">
        <v>2010</v>
      </c>
      <c r="H1186" s="14">
        <f>365*DSO[[#This Row],[Receivables - Total]]/DSO[[#This Row],[Revenue - Total]]</f>
        <v>45.494766888677447</v>
      </c>
      <c r="I1186" t="str">
        <f>_xlfn.XLOOKUP(DSO[[#This Row],[GIC Industry Groups]],'DSO_GIC GROUP'!$A$2:$A$25,'DSO_GIC GROUP'!$B$2:$B$25,0)</f>
        <v>Capital Goods</v>
      </c>
    </row>
    <row r="1187" spans="1:9" x14ac:dyDescent="0.2">
      <c r="A1187">
        <v>2017</v>
      </c>
      <c r="B1187" t="s">
        <v>565</v>
      </c>
      <c r="C1187" t="s">
        <v>566</v>
      </c>
      <c r="D1187">
        <v>1021</v>
      </c>
      <c r="E1187">
        <v>5488</v>
      </c>
      <c r="F1187">
        <v>7644</v>
      </c>
      <c r="G1187">
        <v>2010</v>
      </c>
      <c r="H1187" s="14">
        <f>365*DSO[[#This Row],[Receivables - Total]]/DSO[[#This Row],[Revenue - Total]]</f>
        <v>48.75261643118786</v>
      </c>
      <c r="I1187" t="str">
        <f>_xlfn.XLOOKUP(DSO[[#This Row],[GIC Industry Groups]],'DSO_GIC GROUP'!$A$2:$A$25,'DSO_GIC GROUP'!$B$2:$B$25,0)</f>
        <v>Capital Goods</v>
      </c>
    </row>
    <row r="1188" spans="1:9" x14ac:dyDescent="0.2">
      <c r="A1188">
        <v>2018</v>
      </c>
      <c r="B1188" t="s">
        <v>565</v>
      </c>
      <c r="C1188" t="s">
        <v>566</v>
      </c>
      <c r="D1188">
        <v>1167</v>
      </c>
      <c r="E1188">
        <v>5393</v>
      </c>
      <c r="F1188">
        <v>8359</v>
      </c>
      <c r="G1188">
        <v>2010</v>
      </c>
      <c r="H1188" s="14">
        <f>365*DSO[[#This Row],[Receivables - Total]]/DSO[[#This Row],[Revenue - Total]]</f>
        <v>50.957650436655101</v>
      </c>
      <c r="I1188" t="str">
        <f>_xlfn.XLOOKUP(DSO[[#This Row],[GIC Industry Groups]],'DSO_GIC GROUP'!$A$2:$A$25,'DSO_GIC GROUP'!$B$2:$B$25,0)</f>
        <v>Capital Goods</v>
      </c>
    </row>
    <row r="1189" spans="1:9" x14ac:dyDescent="0.2">
      <c r="A1189">
        <v>2019</v>
      </c>
      <c r="B1189" t="s">
        <v>565</v>
      </c>
      <c r="C1189" t="s">
        <v>566</v>
      </c>
      <c r="D1189">
        <v>999</v>
      </c>
      <c r="E1189">
        <v>5027</v>
      </c>
      <c r="F1189">
        <v>6707</v>
      </c>
      <c r="G1189">
        <v>2010</v>
      </c>
      <c r="H1189" s="14">
        <f>365*DSO[[#This Row],[Receivables - Total]]/DSO[[#This Row],[Revenue - Total]]</f>
        <v>54.366333681228568</v>
      </c>
      <c r="I1189" t="str">
        <f>_xlfn.XLOOKUP(DSO[[#This Row],[GIC Industry Groups]],'DSO_GIC GROUP'!$A$2:$A$25,'DSO_GIC GROUP'!$B$2:$B$25,0)</f>
        <v>Capital Goods</v>
      </c>
    </row>
    <row r="1190" spans="1:9" x14ac:dyDescent="0.2">
      <c r="A1190">
        <v>2004</v>
      </c>
      <c r="B1190" t="s">
        <v>593</v>
      </c>
      <c r="C1190" t="s">
        <v>594</v>
      </c>
      <c r="D1190">
        <v>3311</v>
      </c>
      <c r="E1190">
        <v>20708</v>
      </c>
      <c r="F1190">
        <v>20011</v>
      </c>
      <c r="G1190">
        <v>2010</v>
      </c>
      <c r="H1190" s="14">
        <f>365*DSO[[#This Row],[Receivables - Total]]/DSO[[#This Row],[Revenue - Total]]</f>
        <v>60.39253410624157</v>
      </c>
      <c r="I1190" t="str">
        <f>_xlfn.XLOOKUP(DSO[[#This Row],[GIC Industry Groups]],'DSO_GIC GROUP'!$A$2:$A$25,'DSO_GIC GROUP'!$B$2:$B$25,0)</f>
        <v>Capital Goods</v>
      </c>
    </row>
    <row r="1191" spans="1:9" x14ac:dyDescent="0.2">
      <c r="A1191">
        <v>2005</v>
      </c>
      <c r="B1191" t="s">
        <v>593</v>
      </c>
      <c r="C1191" t="s">
        <v>594</v>
      </c>
      <c r="D1191">
        <v>3121</v>
      </c>
      <c r="E1191">
        <v>20513</v>
      </c>
      <c r="F1191">
        <v>21167</v>
      </c>
      <c r="G1191">
        <v>2010</v>
      </c>
      <c r="H1191" s="14">
        <f>365*DSO[[#This Row],[Receivables - Total]]/DSO[[#This Row],[Revenue - Total]]</f>
        <v>53.817971370529598</v>
      </c>
      <c r="I1191" t="str">
        <f>_xlfn.XLOOKUP(DSO[[#This Row],[GIC Industry Groups]],'DSO_GIC GROUP'!$A$2:$A$25,'DSO_GIC GROUP'!$B$2:$B$25,0)</f>
        <v>Capital Goods</v>
      </c>
    </row>
    <row r="1192" spans="1:9" x14ac:dyDescent="0.2">
      <c r="A1192">
        <v>2006</v>
      </c>
      <c r="B1192" t="s">
        <v>593</v>
      </c>
      <c r="C1192" t="s">
        <v>594</v>
      </c>
      <c r="D1192">
        <v>3357</v>
      </c>
      <c r="E1192">
        <v>21294</v>
      </c>
      <c r="F1192">
        <v>22923</v>
      </c>
      <c r="G1192">
        <v>2010</v>
      </c>
      <c r="H1192" s="14">
        <f>365*DSO[[#This Row],[Receivables - Total]]/DSO[[#This Row],[Revenue - Total]]</f>
        <v>53.453082057322341</v>
      </c>
      <c r="I1192" t="str">
        <f>_xlfn.XLOOKUP(DSO[[#This Row],[GIC Industry Groups]],'DSO_GIC GROUP'!$A$2:$A$25,'DSO_GIC GROUP'!$B$2:$B$25,0)</f>
        <v>Capital Goods</v>
      </c>
    </row>
    <row r="1193" spans="1:9" x14ac:dyDescent="0.2">
      <c r="A1193">
        <v>2007</v>
      </c>
      <c r="B1193" t="s">
        <v>593</v>
      </c>
      <c r="C1193" t="s">
        <v>594</v>
      </c>
      <c r="D1193">
        <v>3582</v>
      </c>
      <c r="E1193">
        <v>24694</v>
      </c>
      <c r="F1193">
        <v>24462</v>
      </c>
      <c r="G1193">
        <v>2010</v>
      </c>
      <c r="H1193" s="14">
        <f>365*DSO[[#This Row],[Receivables - Total]]/DSO[[#This Row],[Revenue - Total]]</f>
        <v>53.447387785136129</v>
      </c>
      <c r="I1193" t="str">
        <f>_xlfn.XLOOKUP(DSO[[#This Row],[GIC Industry Groups]],'DSO_GIC GROUP'!$A$2:$A$25,'DSO_GIC GROUP'!$B$2:$B$25,0)</f>
        <v>Capital Goods</v>
      </c>
    </row>
    <row r="1194" spans="1:9" x14ac:dyDescent="0.2">
      <c r="A1194">
        <v>2008</v>
      </c>
      <c r="B1194" t="s">
        <v>593</v>
      </c>
      <c r="C1194" t="s">
        <v>594</v>
      </c>
      <c r="D1194">
        <v>3325</v>
      </c>
      <c r="E1194">
        <v>25547</v>
      </c>
      <c r="F1194">
        <v>25269</v>
      </c>
      <c r="G1194">
        <v>2010</v>
      </c>
      <c r="H1194" s="14">
        <f>365*DSO[[#This Row],[Receivables - Total]]/DSO[[#This Row],[Revenue - Total]]</f>
        <v>48.028216391626103</v>
      </c>
      <c r="I1194" t="str">
        <f>_xlfn.XLOOKUP(DSO[[#This Row],[GIC Industry Groups]],'DSO_GIC GROUP'!$A$2:$A$25,'DSO_GIC GROUP'!$B$2:$B$25,0)</f>
        <v>Capital Goods</v>
      </c>
    </row>
    <row r="1195" spans="1:9" x14ac:dyDescent="0.2">
      <c r="A1195">
        <v>2009</v>
      </c>
      <c r="B1195" t="s">
        <v>593</v>
      </c>
      <c r="C1195" t="s">
        <v>594</v>
      </c>
      <c r="D1195">
        <v>3360</v>
      </c>
      <c r="E1195">
        <v>27250</v>
      </c>
      <c r="F1195">
        <v>23123</v>
      </c>
      <c r="G1195">
        <v>2010</v>
      </c>
      <c r="H1195" s="14">
        <f>365*DSO[[#This Row],[Receivables - Total]]/DSO[[#This Row],[Revenue - Total]]</f>
        <v>53.038100592483673</v>
      </c>
      <c r="I1195" t="str">
        <f>_xlfn.XLOOKUP(DSO[[#This Row],[GIC Industry Groups]],'DSO_GIC GROUP'!$A$2:$A$25,'DSO_GIC GROUP'!$B$2:$B$25,0)</f>
        <v>Capital Goods</v>
      </c>
    </row>
    <row r="1196" spans="1:9" x14ac:dyDescent="0.2">
      <c r="A1196">
        <v>2010</v>
      </c>
      <c r="B1196" t="s">
        <v>593</v>
      </c>
      <c r="C1196" t="s">
        <v>594</v>
      </c>
      <c r="D1196">
        <v>3707</v>
      </c>
      <c r="E1196">
        <v>30156</v>
      </c>
      <c r="F1196">
        <v>26662</v>
      </c>
      <c r="G1196">
        <v>2010</v>
      </c>
      <c r="H1196" s="14">
        <f>365*DSO[[#This Row],[Receivables - Total]]/DSO[[#This Row],[Revenue - Total]]</f>
        <v>50.748443477608582</v>
      </c>
      <c r="I1196" t="str">
        <f>_xlfn.XLOOKUP(DSO[[#This Row],[GIC Industry Groups]],'DSO_GIC GROUP'!$A$2:$A$25,'DSO_GIC GROUP'!$B$2:$B$25,0)</f>
        <v>Capital Goods</v>
      </c>
    </row>
    <row r="1197" spans="1:9" x14ac:dyDescent="0.2">
      <c r="A1197">
        <v>2011</v>
      </c>
      <c r="B1197" t="s">
        <v>593</v>
      </c>
      <c r="C1197" t="s">
        <v>594</v>
      </c>
      <c r="D1197">
        <v>3976</v>
      </c>
      <c r="E1197">
        <v>31616</v>
      </c>
      <c r="F1197">
        <v>29611</v>
      </c>
      <c r="G1197">
        <v>2010</v>
      </c>
      <c r="H1197" s="14">
        <f>365*DSO[[#This Row],[Receivables - Total]]/DSO[[#This Row],[Revenue - Total]]</f>
        <v>49.010165141332614</v>
      </c>
      <c r="I1197" t="str">
        <f>_xlfn.XLOOKUP(DSO[[#This Row],[GIC Industry Groups]],'DSO_GIC GROUP'!$A$2:$A$25,'DSO_GIC GROUP'!$B$2:$B$25,0)</f>
        <v>Capital Goods</v>
      </c>
    </row>
    <row r="1198" spans="1:9" x14ac:dyDescent="0.2">
      <c r="A1198">
        <v>2012</v>
      </c>
      <c r="B1198" t="s">
        <v>593</v>
      </c>
      <c r="C1198" t="s">
        <v>594</v>
      </c>
      <c r="D1198">
        <v>4186</v>
      </c>
      <c r="E1198">
        <v>33876</v>
      </c>
      <c r="F1198">
        <v>29904</v>
      </c>
      <c r="G1198">
        <v>2010</v>
      </c>
      <c r="H1198" s="14">
        <f>365*DSO[[#This Row],[Receivables - Total]]/DSO[[#This Row],[Revenue - Total]]</f>
        <v>51.093164794007492</v>
      </c>
      <c r="I1198" t="str">
        <f>_xlfn.XLOOKUP(DSO[[#This Row],[GIC Industry Groups]],'DSO_GIC GROUP'!$A$2:$A$25,'DSO_GIC GROUP'!$B$2:$B$25,0)</f>
        <v>Capital Goods</v>
      </c>
    </row>
    <row r="1199" spans="1:9" x14ac:dyDescent="0.2">
      <c r="A1199">
        <v>2013</v>
      </c>
      <c r="B1199" t="s">
        <v>593</v>
      </c>
      <c r="C1199" t="s">
        <v>594</v>
      </c>
      <c r="D1199">
        <v>4352</v>
      </c>
      <c r="E1199">
        <v>33550</v>
      </c>
      <c r="F1199">
        <v>30871</v>
      </c>
      <c r="G1199">
        <v>2010</v>
      </c>
      <c r="H1199" s="14">
        <f>365*DSO[[#This Row],[Receivables - Total]]/DSO[[#This Row],[Revenue - Total]]</f>
        <v>51.455411227365488</v>
      </c>
      <c r="I1199" t="str">
        <f>_xlfn.XLOOKUP(DSO[[#This Row],[GIC Industry Groups]],'DSO_GIC GROUP'!$A$2:$A$25,'DSO_GIC GROUP'!$B$2:$B$25,0)</f>
        <v>Capital Goods</v>
      </c>
    </row>
    <row r="1200" spans="1:9" x14ac:dyDescent="0.2">
      <c r="A1200">
        <v>2014</v>
      </c>
      <c r="B1200" t="s">
        <v>593</v>
      </c>
      <c r="C1200" t="s">
        <v>594</v>
      </c>
      <c r="D1200">
        <v>4238</v>
      </c>
      <c r="E1200">
        <v>31269</v>
      </c>
      <c r="F1200">
        <v>31821</v>
      </c>
      <c r="G1200">
        <v>2010</v>
      </c>
      <c r="H1200" s="14">
        <f>365*DSO[[#This Row],[Receivables - Total]]/DSO[[#This Row],[Revenue - Total]]</f>
        <v>48.611608686087806</v>
      </c>
      <c r="I1200" t="str">
        <f>_xlfn.XLOOKUP(DSO[[#This Row],[GIC Industry Groups]],'DSO_GIC GROUP'!$A$2:$A$25,'DSO_GIC GROUP'!$B$2:$B$25,0)</f>
        <v>Capital Goods</v>
      </c>
    </row>
    <row r="1201" spans="1:9" x14ac:dyDescent="0.2">
      <c r="A1201">
        <v>2015</v>
      </c>
      <c r="B1201" t="s">
        <v>593</v>
      </c>
      <c r="C1201" t="s">
        <v>594</v>
      </c>
      <c r="D1201">
        <v>4154</v>
      </c>
      <c r="E1201">
        <v>32718</v>
      </c>
      <c r="F1201">
        <v>30274</v>
      </c>
      <c r="G1201">
        <v>2010</v>
      </c>
      <c r="H1201" s="14">
        <f>365*DSO[[#This Row],[Receivables - Total]]/DSO[[#This Row],[Revenue - Total]]</f>
        <v>50.082909427231286</v>
      </c>
      <c r="I1201" t="str">
        <f>_xlfn.XLOOKUP(DSO[[#This Row],[GIC Industry Groups]],'DSO_GIC GROUP'!$A$2:$A$25,'DSO_GIC GROUP'!$B$2:$B$25,0)</f>
        <v>Capital Goods</v>
      </c>
    </row>
    <row r="1202" spans="1:9" x14ac:dyDescent="0.2">
      <c r="A1202">
        <v>2016</v>
      </c>
      <c r="B1202" t="s">
        <v>593</v>
      </c>
      <c r="C1202" t="s">
        <v>594</v>
      </c>
      <c r="D1202">
        <v>4392</v>
      </c>
      <c r="E1202">
        <v>32906</v>
      </c>
      <c r="F1202">
        <v>30109</v>
      </c>
      <c r="G1202">
        <v>2010</v>
      </c>
      <c r="H1202" s="14">
        <f>365*DSO[[#This Row],[Receivables - Total]]/DSO[[#This Row],[Revenue - Total]]</f>
        <v>53.242552060845597</v>
      </c>
      <c r="I1202" t="str">
        <f>_xlfn.XLOOKUP(DSO[[#This Row],[GIC Industry Groups]],'DSO_GIC GROUP'!$A$2:$A$25,'DSO_GIC GROUP'!$B$2:$B$25,0)</f>
        <v>Capital Goods</v>
      </c>
    </row>
    <row r="1203" spans="1:9" x14ac:dyDescent="0.2">
      <c r="A1203">
        <v>2017</v>
      </c>
      <c r="B1203" t="s">
        <v>593</v>
      </c>
      <c r="C1203" t="s">
        <v>594</v>
      </c>
      <c r="D1203">
        <v>4911</v>
      </c>
      <c r="E1203">
        <v>37987</v>
      </c>
      <c r="F1203">
        <v>31657</v>
      </c>
      <c r="G1203">
        <v>2010</v>
      </c>
      <c r="H1203" s="14">
        <f>365*DSO[[#This Row],[Receivables - Total]]/DSO[[#This Row],[Revenue - Total]]</f>
        <v>56.623021764538649</v>
      </c>
      <c r="I1203" t="str">
        <f>_xlfn.XLOOKUP(DSO[[#This Row],[GIC Industry Groups]],'DSO_GIC GROUP'!$A$2:$A$25,'DSO_GIC GROUP'!$B$2:$B$25,0)</f>
        <v>Capital Goods</v>
      </c>
    </row>
    <row r="1204" spans="1:9" x14ac:dyDescent="0.2">
      <c r="A1204">
        <v>2018</v>
      </c>
      <c r="B1204" t="s">
        <v>593</v>
      </c>
      <c r="C1204" t="s">
        <v>594</v>
      </c>
      <c r="D1204">
        <v>5020</v>
      </c>
      <c r="E1204">
        <v>36500</v>
      </c>
      <c r="F1204">
        <v>32765</v>
      </c>
      <c r="G1204">
        <v>2010</v>
      </c>
      <c r="H1204" s="14">
        <f>365*DSO[[#This Row],[Receivables - Total]]/DSO[[#This Row],[Revenue - Total]]</f>
        <v>55.922478254234704</v>
      </c>
      <c r="I1204" t="str">
        <f>_xlfn.XLOOKUP(DSO[[#This Row],[GIC Industry Groups]],'DSO_GIC GROUP'!$A$2:$A$25,'DSO_GIC GROUP'!$B$2:$B$25,0)</f>
        <v>Capital Goods</v>
      </c>
    </row>
    <row r="1205" spans="1:9" x14ac:dyDescent="0.2">
      <c r="A1205">
        <v>2019</v>
      </c>
      <c r="B1205" t="s">
        <v>593</v>
      </c>
      <c r="C1205" t="s">
        <v>594</v>
      </c>
      <c r="D1205">
        <v>4791</v>
      </c>
      <c r="E1205">
        <v>44659</v>
      </c>
      <c r="F1205">
        <v>32136</v>
      </c>
      <c r="G1205">
        <v>2010</v>
      </c>
      <c r="H1205" s="14">
        <f>365*DSO[[#This Row],[Receivables - Total]]/DSO[[#This Row],[Revenue - Total]]</f>
        <v>54.416075429424943</v>
      </c>
      <c r="I1205" t="str">
        <f>_xlfn.XLOOKUP(DSO[[#This Row],[GIC Industry Groups]],'DSO_GIC GROUP'!$A$2:$A$25,'DSO_GIC GROUP'!$B$2:$B$25,0)</f>
        <v>Capital Goods</v>
      </c>
    </row>
    <row r="1206" spans="1:9" x14ac:dyDescent="0.2">
      <c r="A1206">
        <v>2004</v>
      </c>
      <c r="B1206" t="s">
        <v>641</v>
      </c>
      <c r="C1206" t="s">
        <v>642</v>
      </c>
      <c r="D1206">
        <v>3546</v>
      </c>
      <c r="E1206">
        <v>33361</v>
      </c>
      <c r="F1206">
        <v>29853</v>
      </c>
      <c r="G1206">
        <v>2010</v>
      </c>
      <c r="H1206" s="14">
        <f>365*DSO[[#This Row],[Receivables - Total]]/DSO[[#This Row],[Revenue - Total]]</f>
        <v>43.355441664154355</v>
      </c>
      <c r="I1206" t="str">
        <f>_xlfn.XLOOKUP(DSO[[#This Row],[GIC Industry Groups]],'DSO_GIC GROUP'!$A$2:$A$25,'DSO_GIC GROUP'!$B$2:$B$25,0)</f>
        <v>Capital Goods</v>
      </c>
    </row>
    <row r="1207" spans="1:9" x14ac:dyDescent="0.2">
      <c r="A1207">
        <v>2005</v>
      </c>
      <c r="B1207" t="s">
        <v>641</v>
      </c>
      <c r="C1207" t="s">
        <v>642</v>
      </c>
      <c r="D1207">
        <v>3656</v>
      </c>
      <c r="E1207">
        <v>34214</v>
      </c>
      <c r="F1207">
        <v>30721</v>
      </c>
      <c r="G1207">
        <v>2010</v>
      </c>
      <c r="H1207" s="14">
        <f>365*DSO[[#This Row],[Receivables - Total]]/DSO[[#This Row],[Revenue - Total]]</f>
        <v>43.437388105855931</v>
      </c>
      <c r="I1207" t="str">
        <f>_xlfn.XLOOKUP(DSO[[#This Row],[GIC Industry Groups]],'DSO_GIC GROUP'!$A$2:$A$25,'DSO_GIC GROUP'!$B$2:$B$25,0)</f>
        <v>Capital Goods</v>
      </c>
    </row>
    <row r="1208" spans="1:9" x14ac:dyDescent="0.2">
      <c r="A1208">
        <v>2006</v>
      </c>
      <c r="B1208" t="s">
        <v>641</v>
      </c>
      <c r="C1208" t="s">
        <v>642</v>
      </c>
      <c r="D1208">
        <v>3566</v>
      </c>
      <c r="E1208">
        <v>32009</v>
      </c>
      <c r="F1208">
        <v>30148</v>
      </c>
      <c r="G1208">
        <v>2010</v>
      </c>
      <c r="H1208" s="14">
        <f>365*DSO[[#This Row],[Receivables - Total]]/DSO[[#This Row],[Revenue - Total]]</f>
        <v>43.173344832161341</v>
      </c>
      <c r="I1208" t="str">
        <f>_xlfn.XLOOKUP(DSO[[#This Row],[GIC Industry Groups]],'DSO_GIC GROUP'!$A$2:$A$25,'DSO_GIC GROUP'!$B$2:$B$25,0)</f>
        <v>Capital Goods</v>
      </c>
    </row>
    <row r="1209" spans="1:9" x14ac:dyDescent="0.2">
      <c r="A1209">
        <v>2007</v>
      </c>
      <c r="B1209" t="s">
        <v>641</v>
      </c>
      <c r="C1209" t="s">
        <v>642</v>
      </c>
      <c r="D1209">
        <v>3813</v>
      </c>
      <c r="E1209">
        <v>33373</v>
      </c>
      <c r="F1209">
        <v>32018</v>
      </c>
      <c r="G1209">
        <v>2010</v>
      </c>
      <c r="H1209" s="14">
        <f>365*DSO[[#This Row],[Receivables - Total]]/DSO[[#This Row],[Revenue - Total]]</f>
        <v>43.467580735836094</v>
      </c>
      <c r="I1209" t="str">
        <f>_xlfn.XLOOKUP(DSO[[#This Row],[GIC Industry Groups]],'DSO_GIC GROUP'!$A$2:$A$25,'DSO_GIC GROUP'!$B$2:$B$25,0)</f>
        <v>Capital Goods</v>
      </c>
    </row>
    <row r="1210" spans="1:9" x14ac:dyDescent="0.2">
      <c r="A1210">
        <v>2008</v>
      </c>
      <c r="B1210" t="s">
        <v>641</v>
      </c>
      <c r="C1210" t="s">
        <v>642</v>
      </c>
      <c r="D1210">
        <v>3904</v>
      </c>
      <c r="E1210">
        <v>30197</v>
      </c>
      <c r="F1210">
        <v>33887</v>
      </c>
      <c r="G1210">
        <v>2010</v>
      </c>
      <c r="H1210" s="14">
        <f>365*DSO[[#This Row],[Receivables - Total]]/DSO[[#This Row],[Revenue - Total]]</f>
        <v>42.050343789653851</v>
      </c>
      <c r="I1210" t="str">
        <f>_xlfn.XLOOKUP(DSO[[#This Row],[GIC Industry Groups]],'DSO_GIC GROUP'!$A$2:$A$25,'DSO_GIC GROUP'!$B$2:$B$25,0)</f>
        <v>Capital Goods</v>
      </c>
    </row>
    <row r="1211" spans="1:9" x14ac:dyDescent="0.2">
      <c r="A1211">
        <v>2009</v>
      </c>
      <c r="B1211" t="s">
        <v>641</v>
      </c>
      <c r="C1211" t="s">
        <v>642</v>
      </c>
      <c r="D1211">
        <v>3394</v>
      </c>
      <c r="E1211">
        <v>30252</v>
      </c>
      <c r="F1211">
        <v>33755</v>
      </c>
      <c r="G1211">
        <v>2010</v>
      </c>
      <c r="H1211" s="14">
        <f>365*DSO[[#This Row],[Receivables - Total]]/DSO[[#This Row],[Revenue - Total]]</f>
        <v>36.70004443786106</v>
      </c>
      <c r="I1211" t="str">
        <f>_xlfn.XLOOKUP(DSO[[#This Row],[GIC Industry Groups]],'DSO_GIC GROUP'!$A$2:$A$25,'DSO_GIC GROUP'!$B$2:$B$25,0)</f>
        <v>Capital Goods</v>
      </c>
    </row>
    <row r="1212" spans="1:9" x14ac:dyDescent="0.2">
      <c r="A1212">
        <v>2010</v>
      </c>
      <c r="B1212" t="s">
        <v>641</v>
      </c>
      <c r="C1212" t="s">
        <v>642</v>
      </c>
      <c r="D1212">
        <v>4057</v>
      </c>
      <c r="E1212">
        <v>31421</v>
      </c>
      <c r="F1212">
        <v>34757</v>
      </c>
      <c r="G1212">
        <v>2010</v>
      </c>
      <c r="H1212" s="14">
        <f>365*DSO[[#This Row],[Receivables - Total]]/DSO[[#This Row],[Revenue - Total]]</f>
        <v>42.604511321460429</v>
      </c>
      <c r="I1212" t="str">
        <f>_xlfn.XLOOKUP(DSO[[#This Row],[GIC Industry Groups]],'DSO_GIC GROUP'!$A$2:$A$25,'DSO_GIC GROUP'!$B$2:$B$25,0)</f>
        <v>Capital Goods</v>
      </c>
    </row>
    <row r="1213" spans="1:9" x14ac:dyDescent="0.2">
      <c r="A1213">
        <v>2011</v>
      </c>
      <c r="B1213" t="s">
        <v>641</v>
      </c>
      <c r="C1213" t="s">
        <v>642</v>
      </c>
      <c r="D1213">
        <v>2964</v>
      </c>
      <c r="E1213">
        <v>25411</v>
      </c>
      <c r="F1213">
        <v>26412</v>
      </c>
      <c r="G1213">
        <v>2010</v>
      </c>
      <c r="H1213" s="14">
        <f>365*DSO[[#This Row],[Receivables - Total]]/DSO[[#This Row],[Revenue - Total]]</f>
        <v>40.960926851431168</v>
      </c>
      <c r="I1213" t="str">
        <f>_xlfn.XLOOKUP(DSO[[#This Row],[GIC Industry Groups]],'DSO_GIC GROUP'!$A$2:$A$25,'DSO_GIC GROUP'!$B$2:$B$25,0)</f>
        <v>Capital Goods</v>
      </c>
    </row>
    <row r="1214" spans="1:9" x14ac:dyDescent="0.2">
      <c r="A1214">
        <v>2012</v>
      </c>
      <c r="B1214" t="s">
        <v>641</v>
      </c>
      <c r="C1214" t="s">
        <v>642</v>
      </c>
      <c r="D1214">
        <v>2858</v>
      </c>
      <c r="E1214">
        <v>26543</v>
      </c>
      <c r="F1214">
        <v>25218</v>
      </c>
      <c r="G1214">
        <v>2010</v>
      </c>
      <c r="H1214" s="14">
        <f>365*DSO[[#This Row],[Receivables - Total]]/DSO[[#This Row],[Revenue - Total]]</f>
        <v>41.366087715124117</v>
      </c>
      <c r="I1214" t="str">
        <f>_xlfn.XLOOKUP(DSO[[#This Row],[GIC Industry Groups]],'DSO_GIC GROUP'!$A$2:$A$25,'DSO_GIC GROUP'!$B$2:$B$25,0)</f>
        <v>Capital Goods</v>
      </c>
    </row>
    <row r="1215" spans="1:9" x14ac:dyDescent="0.2">
      <c r="A1215">
        <v>2013</v>
      </c>
      <c r="B1215" t="s">
        <v>641</v>
      </c>
      <c r="C1215" t="s">
        <v>642</v>
      </c>
      <c r="D1215">
        <v>2685</v>
      </c>
      <c r="E1215">
        <v>26381</v>
      </c>
      <c r="F1215">
        <v>24661</v>
      </c>
      <c r="G1215">
        <v>2010</v>
      </c>
      <c r="H1215" s="14">
        <f>365*DSO[[#This Row],[Receivables - Total]]/DSO[[#This Row],[Revenue - Total]]</f>
        <v>39.739872673452012</v>
      </c>
      <c r="I1215" t="str">
        <f>_xlfn.XLOOKUP(DSO[[#This Row],[GIC Industry Groups]],'DSO_GIC GROUP'!$A$2:$A$25,'DSO_GIC GROUP'!$B$2:$B$25,0)</f>
        <v>Capital Goods</v>
      </c>
    </row>
    <row r="1216" spans="1:9" x14ac:dyDescent="0.2">
      <c r="A1216">
        <v>2014</v>
      </c>
      <c r="B1216" t="s">
        <v>641</v>
      </c>
      <c r="C1216" t="s">
        <v>642</v>
      </c>
      <c r="D1216">
        <v>2806</v>
      </c>
      <c r="E1216">
        <v>26572</v>
      </c>
      <c r="F1216">
        <v>23904</v>
      </c>
      <c r="G1216">
        <v>2010</v>
      </c>
      <c r="H1216" s="14">
        <f>365*DSO[[#This Row],[Receivables - Total]]/DSO[[#This Row],[Revenue - Total]]</f>
        <v>42.8459672021419</v>
      </c>
      <c r="I1216" t="str">
        <f>_xlfn.XLOOKUP(DSO[[#This Row],[GIC Industry Groups]],'DSO_GIC GROUP'!$A$2:$A$25,'DSO_GIC GROUP'!$B$2:$B$25,0)</f>
        <v>Capital Goods</v>
      </c>
    </row>
    <row r="1217" spans="1:9" x14ac:dyDescent="0.2">
      <c r="A1217">
        <v>2015</v>
      </c>
      <c r="B1217" t="s">
        <v>641</v>
      </c>
      <c r="C1217" t="s">
        <v>642</v>
      </c>
      <c r="D1217">
        <v>2841</v>
      </c>
      <c r="E1217">
        <v>24454</v>
      </c>
      <c r="F1217">
        <v>23526</v>
      </c>
      <c r="G1217">
        <v>2010</v>
      </c>
      <c r="H1217" s="14">
        <f>365*DSO[[#This Row],[Receivables - Total]]/DSO[[#This Row],[Revenue - Total]]</f>
        <v>44.077403723539916</v>
      </c>
      <c r="I1217" t="str">
        <f>_xlfn.XLOOKUP(DSO[[#This Row],[GIC Industry Groups]],'DSO_GIC GROUP'!$A$2:$A$25,'DSO_GIC GROUP'!$B$2:$B$25,0)</f>
        <v>Capital Goods</v>
      </c>
    </row>
    <row r="1218" spans="1:9" x14ac:dyDescent="0.2">
      <c r="A1218">
        <v>2016</v>
      </c>
      <c r="B1218" t="s">
        <v>641</v>
      </c>
      <c r="C1218" t="s">
        <v>642</v>
      </c>
      <c r="D1218">
        <v>3299</v>
      </c>
      <c r="E1218">
        <v>25614</v>
      </c>
      <c r="F1218">
        <v>24508</v>
      </c>
      <c r="G1218">
        <v>2010</v>
      </c>
      <c r="H1218" s="14">
        <f>365*DSO[[#This Row],[Receivables - Total]]/DSO[[#This Row],[Revenue - Total]]</f>
        <v>49.132324139056635</v>
      </c>
      <c r="I1218" t="str">
        <f>_xlfn.XLOOKUP(DSO[[#This Row],[GIC Industry Groups]],'DSO_GIC GROUP'!$A$2:$A$25,'DSO_GIC GROUP'!$B$2:$B$25,0)</f>
        <v>Capital Goods</v>
      </c>
    </row>
    <row r="1219" spans="1:9" x14ac:dyDescent="0.2">
      <c r="A1219">
        <v>2017</v>
      </c>
      <c r="B1219" t="s">
        <v>641</v>
      </c>
      <c r="C1219" t="s">
        <v>642</v>
      </c>
      <c r="D1219">
        <v>3976</v>
      </c>
      <c r="E1219">
        <v>34917</v>
      </c>
      <c r="F1219">
        <v>25803</v>
      </c>
      <c r="G1219">
        <v>2010</v>
      </c>
      <c r="H1219" s="14">
        <f>365*DSO[[#This Row],[Receivables - Total]]/DSO[[#This Row],[Revenue - Total]]</f>
        <v>56.243072510948338</v>
      </c>
      <c r="I1219" t="str">
        <f>_xlfn.XLOOKUP(DSO[[#This Row],[GIC Industry Groups]],'DSO_GIC GROUP'!$A$2:$A$25,'DSO_GIC GROUP'!$B$2:$B$25,0)</f>
        <v>Capital Goods</v>
      </c>
    </row>
    <row r="1220" spans="1:9" x14ac:dyDescent="0.2">
      <c r="A1220">
        <v>2018</v>
      </c>
      <c r="B1220" t="s">
        <v>641</v>
      </c>
      <c r="C1220" t="s">
        <v>642</v>
      </c>
      <c r="D1220">
        <v>6474</v>
      </c>
      <c r="E1220">
        <v>37653</v>
      </c>
      <c r="F1220">
        <v>30095</v>
      </c>
      <c r="G1220">
        <v>2010</v>
      </c>
      <c r="H1220" s="14">
        <f>365*DSO[[#This Row],[Receivables - Total]]/DSO[[#This Row],[Revenue - Total]]</f>
        <v>78.518358531317489</v>
      </c>
      <c r="I1220" t="str">
        <f>_xlfn.XLOOKUP(DSO[[#This Row],[GIC Industry Groups]],'DSO_GIC GROUP'!$A$2:$A$25,'DSO_GIC GROUP'!$B$2:$B$25,0)</f>
        <v>Capital Goods</v>
      </c>
    </row>
    <row r="1221" spans="1:9" x14ac:dyDescent="0.2">
      <c r="A1221">
        <v>2019</v>
      </c>
      <c r="B1221" t="s">
        <v>641</v>
      </c>
      <c r="C1221" t="s">
        <v>642</v>
      </c>
      <c r="D1221">
        <v>6660</v>
      </c>
      <c r="E1221">
        <v>41089</v>
      </c>
      <c r="F1221">
        <v>33841</v>
      </c>
      <c r="G1221">
        <v>2010</v>
      </c>
      <c r="H1221" s="14">
        <f>365*DSO[[#This Row],[Receivables - Total]]/DSO[[#This Row],[Revenue - Total]]</f>
        <v>71.832983658875335</v>
      </c>
      <c r="I1221" t="str">
        <f>_xlfn.XLOOKUP(DSO[[#This Row],[GIC Industry Groups]],'DSO_GIC GROUP'!$A$2:$A$25,'DSO_GIC GROUP'!$B$2:$B$25,0)</f>
        <v>Capital Goods</v>
      </c>
    </row>
    <row r="1222" spans="1:9" x14ac:dyDescent="0.2">
      <c r="A1222">
        <v>2004</v>
      </c>
      <c r="B1222" t="s">
        <v>677</v>
      </c>
      <c r="C1222" t="s">
        <v>678</v>
      </c>
      <c r="D1222">
        <v>6644.8</v>
      </c>
      <c r="E1222">
        <v>12228</v>
      </c>
      <c r="F1222">
        <v>11396.3</v>
      </c>
      <c r="G1222">
        <v>2010</v>
      </c>
      <c r="H1222" s="14">
        <f>365*DSO[[#This Row],[Receivables - Total]]/DSO[[#This Row],[Revenue - Total]]</f>
        <v>212.81924835253548</v>
      </c>
      <c r="I1222" t="str">
        <f>_xlfn.XLOOKUP(DSO[[#This Row],[GIC Industry Groups]],'DSO_GIC GROUP'!$A$2:$A$25,'DSO_GIC GROUP'!$B$2:$B$25,0)</f>
        <v>Capital Goods</v>
      </c>
    </row>
    <row r="1223" spans="1:9" x14ac:dyDescent="0.2">
      <c r="A1223">
        <v>2005</v>
      </c>
      <c r="B1223" t="s">
        <v>677</v>
      </c>
      <c r="C1223" t="s">
        <v>678</v>
      </c>
      <c r="D1223">
        <v>7844.7</v>
      </c>
      <c r="E1223">
        <v>13715.4</v>
      </c>
      <c r="F1223">
        <v>14057.4</v>
      </c>
      <c r="G1223">
        <v>2010</v>
      </c>
      <c r="H1223" s="14">
        <f>365*DSO[[#This Row],[Receivables - Total]]/DSO[[#This Row],[Revenue - Total]]</f>
        <v>203.68741730334202</v>
      </c>
      <c r="I1223" t="str">
        <f>_xlfn.XLOOKUP(DSO[[#This Row],[GIC Industry Groups]],'DSO_GIC GROUP'!$A$2:$A$25,'DSO_GIC GROUP'!$B$2:$B$25,0)</f>
        <v>Capital Goods</v>
      </c>
    </row>
    <row r="1224" spans="1:9" x14ac:dyDescent="0.2">
      <c r="A1224">
        <v>2006</v>
      </c>
      <c r="B1224" t="s">
        <v>677</v>
      </c>
      <c r="C1224" t="s">
        <v>678</v>
      </c>
      <c r="D1224">
        <v>9207.7000000000007</v>
      </c>
      <c r="E1224">
        <v>16107.4</v>
      </c>
      <c r="F1224">
        <v>16454.099999999999</v>
      </c>
      <c r="G1224">
        <v>2010</v>
      </c>
      <c r="H1224" s="14">
        <f>365*DSO[[#This Row],[Receivables - Total]]/DSO[[#This Row],[Revenue - Total]]</f>
        <v>204.25368145325487</v>
      </c>
      <c r="I1224" t="str">
        <f>_xlfn.XLOOKUP(DSO[[#This Row],[GIC Industry Groups]],'DSO_GIC GROUP'!$A$2:$A$25,'DSO_GIC GROUP'!$B$2:$B$25,0)</f>
        <v>Capital Goods</v>
      </c>
    </row>
    <row r="1225" spans="1:9" x14ac:dyDescent="0.2">
      <c r="A1225">
        <v>2007</v>
      </c>
      <c r="B1225" t="s">
        <v>677</v>
      </c>
      <c r="C1225" t="s">
        <v>678</v>
      </c>
      <c r="D1225">
        <v>9595.4</v>
      </c>
      <c r="E1225">
        <v>17228.2</v>
      </c>
      <c r="F1225">
        <v>15221.7</v>
      </c>
      <c r="G1225">
        <v>2010</v>
      </c>
      <c r="H1225" s="14">
        <f>365*DSO[[#This Row],[Receivables - Total]]/DSO[[#This Row],[Revenue - Total]]</f>
        <v>230.08737526031913</v>
      </c>
      <c r="I1225" t="str">
        <f>_xlfn.XLOOKUP(DSO[[#This Row],[GIC Industry Groups]],'DSO_GIC GROUP'!$A$2:$A$25,'DSO_GIC GROUP'!$B$2:$B$25,0)</f>
        <v>Capital Goods</v>
      </c>
    </row>
    <row r="1226" spans="1:9" x14ac:dyDescent="0.2">
      <c r="A1226">
        <v>2008</v>
      </c>
      <c r="B1226" t="s">
        <v>677</v>
      </c>
      <c r="C1226" t="s">
        <v>678</v>
      </c>
      <c r="D1226">
        <v>8735.1</v>
      </c>
      <c r="E1226">
        <v>16249.8</v>
      </c>
      <c r="F1226">
        <v>14972.5</v>
      </c>
      <c r="G1226">
        <v>2010</v>
      </c>
      <c r="H1226" s="14">
        <f>365*DSO[[#This Row],[Receivables - Total]]/DSO[[#This Row],[Revenue - Total]]</f>
        <v>212.94449824678577</v>
      </c>
      <c r="I1226" t="str">
        <f>_xlfn.XLOOKUP(DSO[[#This Row],[GIC Industry Groups]],'DSO_GIC GROUP'!$A$2:$A$25,'DSO_GIC GROUP'!$B$2:$B$25,0)</f>
        <v>Capital Goods</v>
      </c>
    </row>
    <row r="1227" spans="1:9" x14ac:dyDescent="0.2">
      <c r="A1227">
        <v>2009</v>
      </c>
      <c r="B1227" t="s">
        <v>677</v>
      </c>
      <c r="C1227" t="s">
        <v>678</v>
      </c>
      <c r="D1227">
        <v>7052.4</v>
      </c>
      <c r="E1227">
        <v>14569</v>
      </c>
      <c r="F1227">
        <v>8086.5</v>
      </c>
      <c r="G1227">
        <v>2010</v>
      </c>
      <c r="H1227" s="14">
        <f>365*DSO[[#This Row],[Receivables - Total]]/DSO[[#This Row],[Revenue - Total]]</f>
        <v>318.32387312186978</v>
      </c>
      <c r="I1227" t="str">
        <f>_xlfn.XLOOKUP(DSO[[#This Row],[GIC Industry Groups]],'DSO_GIC GROUP'!$A$2:$A$25,'DSO_GIC GROUP'!$B$2:$B$25,0)</f>
        <v>Capital Goods</v>
      </c>
    </row>
    <row r="1228" spans="1:9" x14ac:dyDescent="0.2">
      <c r="A1228">
        <v>2010</v>
      </c>
      <c r="B1228" t="s">
        <v>677</v>
      </c>
      <c r="C1228" t="s">
        <v>678</v>
      </c>
      <c r="D1228">
        <v>6681.3</v>
      </c>
      <c r="E1228">
        <v>14234.1</v>
      </c>
      <c r="F1228">
        <v>10292.9</v>
      </c>
      <c r="G1228">
        <v>2010</v>
      </c>
      <c r="H1228" s="14">
        <f>365*DSO[[#This Row],[Receivables - Total]]/DSO[[#This Row],[Revenue - Total]]</f>
        <v>236.9278337494778</v>
      </c>
      <c r="I1228" t="str">
        <f>_xlfn.XLOOKUP(DSO[[#This Row],[GIC Industry Groups]],'DSO_GIC GROUP'!$A$2:$A$25,'DSO_GIC GROUP'!$B$2:$B$25,0)</f>
        <v>Capital Goods</v>
      </c>
    </row>
    <row r="1229" spans="1:9" x14ac:dyDescent="0.2">
      <c r="A1229">
        <v>2011</v>
      </c>
      <c r="B1229" t="s">
        <v>677</v>
      </c>
      <c r="C1229" t="s">
        <v>678</v>
      </c>
      <c r="D1229">
        <v>8237.5</v>
      </c>
      <c r="E1229">
        <v>17172.7</v>
      </c>
      <c r="F1229">
        <v>16355.2</v>
      </c>
      <c r="G1229">
        <v>2010</v>
      </c>
      <c r="H1229" s="14">
        <f>365*DSO[[#This Row],[Receivables - Total]]/DSO[[#This Row],[Revenue - Total]]</f>
        <v>183.83679196830366</v>
      </c>
      <c r="I1229" t="str">
        <f>_xlfn.XLOOKUP(DSO[[#This Row],[GIC Industry Groups]],'DSO_GIC GROUP'!$A$2:$A$25,'DSO_GIC GROUP'!$B$2:$B$25,0)</f>
        <v>Capital Goods</v>
      </c>
    </row>
    <row r="1230" spans="1:9" x14ac:dyDescent="0.2">
      <c r="A1230">
        <v>2012</v>
      </c>
      <c r="B1230" t="s">
        <v>677</v>
      </c>
      <c r="C1230" t="s">
        <v>678</v>
      </c>
      <c r="D1230">
        <v>9200.4</v>
      </c>
      <c r="E1230">
        <v>18627.8</v>
      </c>
      <c r="F1230">
        <v>17050.5</v>
      </c>
      <c r="G1230">
        <v>2010</v>
      </c>
      <c r="H1230" s="14">
        <f>365*DSO[[#This Row],[Receivables - Total]]/DSO[[#This Row],[Revenue - Total]]</f>
        <v>196.95293393155626</v>
      </c>
      <c r="I1230" t="str">
        <f>_xlfn.XLOOKUP(DSO[[#This Row],[GIC Industry Groups]],'DSO_GIC GROUP'!$A$2:$A$25,'DSO_GIC GROUP'!$B$2:$B$25,0)</f>
        <v>Capital Goods</v>
      </c>
    </row>
    <row r="1231" spans="1:9" x14ac:dyDescent="0.2">
      <c r="A1231">
        <v>2013</v>
      </c>
      <c r="B1231" t="s">
        <v>677</v>
      </c>
      <c r="C1231" t="s">
        <v>678</v>
      </c>
      <c r="D1231">
        <v>9831.7000000000007</v>
      </c>
      <c r="E1231">
        <v>20725.5</v>
      </c>
      <c r="F1231">
        <v>17123.8</v>
      </c>
      <c r="G1231">
        <v>2010</v>
      </c>
      <c r="H1231" s="14">
        <f>365*DSO[[#This Row],[Receivables - Total]]/DSO[[#This Row],[Revenue - Total]]</f>
        <v>209.56624697789044</v>
      </c>
      <c r="I1231" t="str">
        <f>_xlfn.XLOOKUP(DSO[[#This Row],[GIC Industry Groups]],'DSO_GIC GROUP'!$A$2:$A$25,'DSO_GIC GROUP'!$B$2:$B$25,0)</f>
        <v>Capital Goods</v>
      </c>
    </row>
    <row r="1232" spans="1:9" x14ac:dyDescent="0.2">
      <c r="A1232">
        <v>2014</v>
      </c>
      <c r="B1232" t="s">
        <v>677</v>
      </c>
      <c r="C1232" t="s">
        <v>678</v>
      </c>
      <c r="D1232">
        <v>10089.799999999999</v>
      </c>
      <c r="E1232">
        <v>20618.8</v>
      </c>
      <c r="F1232">
        <v>18997</v>
      </c>
      <c r="G1232">
        <v>2010</v>
      </c>
      <c r="H1232" s="14">
        <f>365*DSO[[#This Row],[Receivables - Total]]/DSO[[#This Row],[Revenue - Total]]</f>
        <v>193.86097804916562</v>
      </c>
      <c r="I1232" t="str">
        <f>_xlfn.XLOOKUP(DSO[[#This Row],[GIC Industry Groups]],'DSO_GIC GROUP'!$A$2:$A$25,'DSO_GIC GROUP'!$B$2:$B$25,0)</f>
        <v>Capital Goods</v>
      </c>
    </row>
    <row r="1233" spans="1:9" x14ac:dyDescent="0.2">
      <c r="A1233">
        <v>2015</v>
      </c>
      <c r="B1233" t="s">
        <v>677</v>
      </c>
      <c r="C1233" t="s">
        <v>678</v>
      </c>
      <c r="D1233">
        <v>10182.6</v>
      </c>
      <c r="E1233">
        <v>21109.8</v>
      </c>
      <c r="F1233">
        <v>19115.099999999999</v>
      </c>
      <c r="G1233">
        <v>2010</v>
      </c>
      <c r="H1233" s="14">
        <f>365*DSO[[#This Row],[Receivables - Total]]/DSO[[#This Row],[Revenue - Total]]</f>
        <v>194.43523706389192</v>
      </c>
      <c r="I1233" t="str">
        <f>_xlfn.XLOOKUP(DSO[[#This Row],[GIC Industry Groups]],'DSO_GIC GROUP'!$A$2:$A$25,'DSO_GIC GROUP'!$B$2:$B$25,0)</f>
        <v>Capital Goods</v>
      </c>
    </row>
    <row r="1234" spans="1:9" x14ac:dyDescent="0.2">
      <c r="A1234">
        <v>2016</v>
      </c>
      <c r="B1234" t="s">
        <v>677</v>
      </c>
      <c r="C1234" t="s">
        <v>678</v>
      </c>
      <c r="D1234">
        <v>9699.6</v>
      </c>
      <c r="E1234">
        <v>20638.900000000001</v>
      </c>
      <c r="F1234">
        <v>17033.3</v>
      </c>
      <c r="G1234">
        <v>2010</v>
      </c>
      <c r="H1234" s="14">
        <f>365*DSO[[#This Row],[Receivables - Total]]/DSO[[#This Row],[Revenue - Total]]</f>
        <v>207.84897817803949</v>
      </c>
      <c r="I1234" t="str">
        <f>_xlfn.XLOOKUP(DSO[[#This Row],[GIC Industry Groups]],'DSO_GIC GROUP'!$A$2:$A$25,'DSO_GIC GROUP'!$B$2:$B$25,0)</f>
        <v>Capital Goods</v>
      </c>
    </row>
    <row r="1235" spans="1:9" x14ac:dyDescent="0.2">
      <c r="A1235">
        <v>2017</v>
      </c>
      <c r="B1235" t="s">
        <v>677</v>
      </c>
      <c r="C1235" t="s">
        <v>678</v>
      </c>
      <c r="D1235">
        <v>10825</v>
      </c>
      <c r="E1235">
        <v>23440.2</v>
      </c>
      <c r="F1235">
        <v>19456.400000000001</v>
      </c>
      <c r="G1235">
        <v>2010</v>
      </c>
      <c r="H1235" s="14">
        <f>365*DSO[[#This Row],[Receivables - Total]]/DSO[[#This Row],[Revenue - Total]]</f>
        <v>203.07585164778683</v>
      </c>
      <c r="I1235" t="str">
        <f>_xlfn.XLOOKUP(DSO[[#This Row],[GIC Industry Groups]],'DSO_GIC GROUP'!$A$2:$A$25,'DSO_GIC GROUP'!$B$2:$B$25,0)</f>
        <v>Capital Goods</v>
      </c>
    </row>
    <row r="1236" spans="1:9" x14ac:dyDescent="0.2">
      <c r="A1236">
        <v>2018</v>
      </c>
      <c r="B1236" t="s">
        <v>677</v>
      </c>
      <c r="C1236" t="s">
        <v>678</v>
      </c>
      <c r="D1236">
        <v>12155.2</v>
      </c>
      <c r="E1236">
        <v>25482.400000000001</v>
      </c>
      <c r="F1236">
        <v>23495.7</v>
      </c>
      <c r="G1236">
        <v>2010</v>
      </c>
      <c r="H1236" s="14">
        <f>365*DSO[[#This Row],[Receivables - Total]]/DSO[[#This Row],[Revenue - Total]]</f>
        <v>188.82808343654369</v>
      </c>
      <c r="I1236" t="str">
        <f>_xlfn.XLOOKUP(DSO[[#This Row],[GIC Industry Groups]],'DSO_GIC GROUP'!$A$2:$A$25,'DSO_GIC GROUP'!$B$2:$B$25,0)</f>
        <v>Capital Goods</v>
      </c>
    </row>
    <row r="1237" spans="1:9" x14ac:dyDescent="0.2">
      <c r="A1237">
        <v>2019</v>
      </c>
      <c r="B1237" t="s">
        <v>677</v>
      </c>
      <c r="C1237" t="s">
        <v>678</v>
      </c>
      <c r="D1237">
        <v>13392.1</v>
      </c>
      <c r="E1237">
        <v>28361.1</v>
      </c>
      <c r="F1237">
        <v>25599.7</v>
      </c>
      <c r="G1237">
        <v>2010</v>
      </c>
      <c r="H1237" s="14">
        <f>365*DSO[[#This Row],[Receivables - Total]]/DSO[[#This Row],[Revenue - Total]]</f>
        <v>190.94428840962979</v>
      </c>
      <c r="I1237" t="str">
        <f>_xlfn.XLOOKUP(DSO[[#This Row],[GIC Industry Groups]],'DSO_GIC GROUP'!$A$2:$A$25,'DSO_GIC GROUP'!$B$2:$B$25,0)</f>
        <v>Capital Goods</v>
      </c>
    </row>
    <row r="1238" spans="1:9" x14ac:dyDescent="0.2">
      <c r="A1238">
        <v>2004</v>
      </c>
      <c r="B1238" t="s">
        <v>695</v>
      </c>
      <c r="C1238" t="s">
        <v>696</v>
      </c>
      <c r="D1238">
        <v>1201.3430000000001</v>
      </c>
      <c r="E1238">
        <v>6256.9040000000005</v>
      </c>
      <c r="F1238">
        <v>7106.9070000000002</v>
      </c>
      <c r="G1238">
        <v>2010</v>
      </c>
      <c r="H1238" s="14">
        <f>365*DSO[[#This Row],[Receivables - Total]]/DSO[[#This Row],[Revenue - Total]]</f>
        <v>61.699160408318271</v>
      </c>
      <c r="I1238" t="str">
        <f>_xlfn.XLOOKUP(DSO[[#This Row],[GIC Industry Groups]],'DSO_GIC GROUP'!$A$2:$A$25,'DSO_GIC GROUP'!$B$2:$B$25,0)</f>
        <v>Capital Goods</v>
      </c>
    </row>
    <row r="1239" spans="1:9" x14ac:dyDescent="0.2">
      <c r="A1239">
        <v>2005</v>
      </c>
      <c r="B1239" t="s">
        <v>695</v>
      </c>
      <c r="C1239" t="s">
        <v>696</v>
      </c>
      <c r="D1239">
        <v>1241.029</v>
      </c>
      <c r="E1239">
        <v>6898.9610000000002</v>
      </c>
      <c r="F1239">
        <v>8215.0949999999993</v>
      </c>
      <c r="G1239">
        <v>2010</v>
      </c>
      <c r="H1239" s="14">
        <f>365*DSO[[#This Row],[Receivables - Total]]/DSO[[#This Row],[Revenue - Total]]</f>
        <v>55.139421394396543</v>
      </c>
      <c r="I1239" t="str">
        <f>_xlfn.XLOOKUP(DSO[[#This Row],[GIC Industry Groups]],'DSO_GIC GROUP'!$A$2:$A$25,'DSO_GIC GROUP'!$B$2:$B$25,0)</f>
        <v>Capital Goods</v>
      </c>
    </row>
    <row r="1240" spans="1:9" x14ac:dyDescent="0.2">
      <c r="A1240">
        <v>2006</v>
      </c>
      <c r="B1240" t="s">
        <v>695</v>
      </c>
      <c r="C1240" t="s">
        <v>696</v>
      </c>
      <c r="D1240">
        <v>1592.3230000000001</v>
      </c>
      <c r="E1240">
        <v>8173.4319999999998</v>
      </c>
      <c r="F1240">
        <v>9385.8880000000008</v>
      </c>
      <c r="G1240">
        <v>2010</v>
      </c>
      <c r="H1240" s="14">
        <f>365*DSO[[#This Row],[Receivables - Total]]/DSO[[#This Row],[Revenue - Total]]</f>
        <v>61.922526137111369</v>
      </c>
      <c r="I1240" t="str">
        <f>_xlfn.XLOOKUP(DSO[[#This Row],[GIC Industry Groups]],'DSO_GIC GROUP'!$A$2:$A$25,'DSO_GIC GROUP'!$B$2:$B$25,0)</f>
        <v>Capital Goods</v>
      </c>
    </row>
    <row r="1241" spans="1:9" x14ac:dyDescent="0.2">
      <c r="A1241">
        <v>2007</v>
      </c>
      <c r="B1241" t="s">
        <v>695</v>
      </c>
      <c r="C1241" t="s">
        <v>696</v>
      </c>
      <c r="D1241">
        <v>1737.748</v>
      </c>
      <c r="E1241">
        <v>8441.4130000000005</v>
      </c>
      <c r="F1241">
        <v>10718.058999999999</v>
      </c>
      <c r="G1241">
        <v>2010</v>
      </c>
      <c r="H1241" s="14">
        <f>365*DSO[[#This Row],[Receivables - Total]]/DSO[[#This Row],[Revenue - Total]]</f>
        <v>59.178440797909403</v>
      </c>
      <c r="I1241" t="str">
        <f>_xlfn.XLOOKUP(DSO[[#This Row],[GIC Industry Groups]],'DSO_GIC GROUP'!$A$2:$A$25,'DSO_GIC GROUP'!$B$2:$B$25,0)</f>
        <v>Capital Goods</v>
      </c>
    </row>
    <row r="1242" spans="1:9" x14ac:dyDescent="0.2">
      <c r="A1242">
        <v>2008</v>
      </c>
      <c r="B1242" t="s">
        <v>695</v>
      </c>
      <c r="C1242" t="s">
        <v>696</v>
      </c>
      <c r="D1242">
        <v>2046.7260000000001</v>
      </c>
      <c r="E1242">
        <v>10386.853999999999</v>
      </c>
      <c r="F1242">
        <v>12145.605</v>
      </c>
      <c r="G1242">
        <v>2010</v>
      </c>
      <c r="H1242" s="14">
        <f>365*DSO[[#This Row],[Receivables - Total]]/DSO[[#This Row],[Revenue - Total]]</f>
        <v>61.508256690383064</v>
      </c>
      <c r="I1242" t="str">
        <f>_xlfn.XLOOKUP(DSO[[#This Row],[GIC Industry Groups]],'DSO_GIC GROUP'!$A$2:$A$25,'DSO_GIC GROUP'!$B$2:$B$25,0)</f>
        <v>Capital Goods</v>
      </c>
    </row>
    <row r="1243" spans="1:9" x14ac:dyDescent="0.2">
      <c r="A1243">
        <v>2009</v>
      </c>
      <c r="B1243" t="s">
        <v>695</v>
      </c>
      <c r="C1243" t="s">
        <v>696</v>
      </c>
      <c r="D1243">
        <v>1417.3050000000001</v>
      </c>
      <c r="E1243">
        <v>9855.902</v>
      </c>
      <c r="F1243">
        <v>10309.014999999999</v>
      </c>
      <c r="G1243">
        <v>2010</v>
      </c>
      <c r="H1243" s="14">
        <f>365*DSO[[#This Row],[Receivables - Total]]/DSO[[#This Row],[Revenue - Total]]</f>
        <v>50.180965397761092</v>
      </c>
      <c r="I1243" t="str">
        <f>_xlfn.XLOOKUP(DSO[[#This Row],[GIC Industry Groups]],'DSO_GIC GROUP'!$A$2:$A$25,'DSO_GIC GROUP'!$B$2:$B$25,0)</f>
        <v>Capital Goods</v>
      </c>
    </row>
    <row r="1244" spans="1:9" x14ac:dyDescent="0.2">
      <c r="A1244">
        <v>2010</v>
      </c>
      <c r="B1244" t="s">
        <v>695</v>
      </c>
      <c r="C1244" t="s">
        <v>696</v>
      </c>
      <c r="D1244">
        <v>1599.941</v>
      </c>
      <c r="E1244">
        <v>9910.3819999999996</v>
      </c>
      <c r="F1244">
        <v>9993.1659999999993</v>
      </c>
      <c r="G1244">
        <v>2010</v>
      </c>
      <c r="H1244" s="14">
        <f>365*DSO[[#This Row],[Receivables - Total]]/DSO[[#This Row],[Revenue - Total]]</f>
        <v>58.437782880820755</v>
      </c>
      <c r="I1244" t="str">
        <f>_xlfn.XLOOKUP(DSO[[#This Row],[GIC Industry Groups]],'DSO_GIC GROUP'!$A$2:$A$25,'DSO_GIC GROUP'!$B$2:$B$25,0)</f>
        <v>Capital Goods</v>
      </c>
    </row>
    <row r="1245" spans="1:9" x14ac:dyDescent="0.2">
      <c r="A1245">
        <v>2011</v>
      </c>
      <c r="B1245" t="s">
        <v>695</v>
      </c>
      <c r="C1245" t="s">
        <v>696</v>
      </c>
      <c r="D1245">
        <v>1977.856</v>
      </c>
      <c r="E1245">
        <v>10886.805</v>
      </c>
      <c r="F1245">
        <v>12345.87</v>
      </c>
      <c r="G1245">
        <v>2010</v>
      </c>
      <c r="H1245" s="14">
        <f>365*DSO[[#This Row],[Receivables - Total]]/DSO[[#This Row],[Revenue - Total]]</f>
        <v>58.474408040907598</v>
      </c>
      <c r="I1245" t="str">
        <f>_xlfn.XLOOKUP(DSO[[#This Row],[GIC Industry Groups]],'DSO_GIC GROUP'!$A$2:$A$25,'DSO_GIC GROUP'!$B$2:$B$25,0)</f>
        <v>Capital Goods</v>
      </c>
    </row>
    <row r="1246" spans="1:9" x14ac:dyDescent="0.2">
      <c r="A1246">
        <v>2012</v>
      </c>
      <c r="B1246" t="s">
        <v>695</v>
      </c>
      <c r="C1246" t="s">
        <v>696</v>
      </c>
      <c r="D1246">
        <v>1992.2840000000001</v>
      </c>
      <c r="E1246">
        <v>11170.281999999999</v>
      </c>
      <c r="F1246">
        <v>13145.941999999999</v>
      </c>
      <c r="G1246">
        <v>2010</v>
      </c>
      <c r="H1246" s="14">
        <f>365*DSO[[#This Row],[Receivables - Total]]/DSO[[#This Row],[Revenue - Total]]</f>
        <v>55.316207845736734</v>
      </c>
      <c r="I1246" t="str">
        <f>_xlfn.XLOOKUP(DSO[[#This Row],[GIC Industry Groups]],'DSO_GIC GROUP'!$A$2:$A$25,'DSO_GIC GROUP'!$B$2:$B$25,0)</f>
        <v>Capital Goods</v>
      </c>
    </row>
    <row r="1247" spans="1:9" x14ac:dyDescent="0.2">
      <c r="A1247">
        <v>2013</v>
      </c>
      <c r="B1247" t="s">
        <v>695</v>
      </c>
      <c r="C1247" t="s">
        <v>696</v>
      </c>
      <c r="D1247">
        <v>2062.7449999999999</v>
      </c>
      <c r="E1247">
        <v>12540.897999999999</v>
      </c>
      <c r="F1247">
        <v>13015.704</v>
      </c>
      <c r="G1247">
        <v>2010</v>
      </c>
      <c r="H1247" s="14">
        <f>365*DSO[[#This Row],[Receivables - Total]]/DSO[[#This Row],[Revenue - Total]]</f>
        <v>57.845655140897485</v>
      </c>
      <c r="I1247" t="str">
        <f>_xlfn.XLOOKUP(DSO[[#This Row],[GIC Industry Groups]],'DSO_GIC GROUP'!$A$2:$A$25,'DSO_GIC GROUP'!$B$2:$B$25,0)</f>
        <v>Capital Goods</v>
      </c>
    </row>
    <row r="1248" spans="1:9" x14ac:dyDescent="0.2">
      <c r="A1248">
        <v>2014</v>
      </c>
      <c r="B1248" t="s">
        <v>695</v>
      </c>
      <c r="C1248" t="s">
        <v>696</v>
      </c>
      <c r="D1248">
        <v>2191.8409999999999</v>
      </c>
      <c r="E1248">
        <v>13274.361999999999</v>
      </c>
      <c r="F1248">
        <v>13215.971</v>
      </c>
      <c r="G1248">
        <v>2010</v>
      </c>
      <c r="H1248" s="14">
        <f>365*DSO[[#This Row],[Receivables - Total]]/DSO[[#This Row],[Revenue - Total]]</f>
        <v>60.534482483352903</v>
      </c>
      <c r="I1248" t="str">
        <f>_xlfn.XLOOKUP(DSO[[#This Row],[GIC Industry Groups]],'DSO_GIC GROUP'!$A$2:$A$25,'DSO_GIC GROUP'!$B$2:$B$25,0)</f>
        <v>Capital Goods</v>
      </c>
    </row>
    <row r="1249" spans="1:9" x14ac:dyDescent="0.2">
      <c r="A1249">
        <v>2015</v>
      </c>
      <c r="B1249" t="s">
        <v>695</v>
      </c>
      <c r="C1249" t="s">
        <v>696</v>
      </c>
      <c r="D1249">
        <v>1871.17</v>
      </c>
      <c r="E1249">
        <v>12295.037</v>
      </c>
      <c r="F1249">
        <v>12711.744000000001</v>
      </c>
      <c r="G1249">
        <v>2010</v>
      </c>
      <c r="H1249" s="14">
        <f>365*DSO[[#This Row],[Receivables - Total]]/DSO[[#This Row],[Revenue - Total]]</f>
        <v>53.728036845298334</v>
      </c>
      <c r="I1249" t="str">
        <f>_xlfn.XLOOKUP(DSO[[#This Row],[GIC Industry Groups]],'DSO_GIC GROUP'!$A$2:$A$25,'DSO_GIC GROUP'!$B$2:$B$25,0)</f>
        <v>Capital Goods</v>
      </c>
    </row>
    <row r="1250" spans="1:9" x14ac:dyDescent="0.2">
      <c r="A1250">
        <v>2016</v>
      </c>
      <c r="B1250" t="s">
        <v>695</v>
      </c>
      <c r="C1250" t="s">
        <v>696</v>
      </c>
      <c r="D1250">
        <v>1826.1030000000001</v>
      </c>
      <c r="E1250">
        <v>12056.737999999999</v>
      </c>
      <c r="F1250">
        <v>11360.753000000001</v>
      </c>
      <c r="G1250">
        <v>2010</v>
      </c>
      <c r="H1250" s="14">
        <f>365*DSO[[#This Row],[Receivables - Total]]/DSO[[#This Row],[Revenue - Total]]</f>
        <v>58.669314877279696</v>
      </c>
      <c r="I1250" t="str">
        <f>_xlfn.XLOOKUP(DSO[[#This Row],[GIC Industry Groups]],'DSO_GIC GROUP'!$A$2:$A$25,'DSO_GIC GROUP'!$B$2:$B$25,0)</f>
        <v>Capital Goods</v>
      </c>
    </row>
    <row r="1251" spans="1:9" x14ac:dyDescent="0.2">
      <c r="A1251">
        <v>2017</v>
      </c>
      <c r="B1251" t="s">
        <v>695</v>
      </c>
      <c r="C1251" t="s">
        <v>696</v>
      </c>
      <c r="D1251">
        <v>2185.7379999999998</v>
      </c>
      <c r="E1251">
        <v>15489.904</v>
      </c>
      <c r="F1251">
        <v>12029.312</v>
      </c>
      <c r="G1251">
        <v>2010</v>
      </c>
      <c r="H1251" s="14">
        <f>365*DSO[[#This Row],[Receivables - Total]]/DSO[[#This Row],[Revenue - Total]]</f>
        <v>66.320864401887661</v>
      </c>
      <c r="I1251" t="str">
        <f>_xlfn.XLOOKUP(DSO[[#This Row],[GIC Industry Groups]],'DSO_GIC GROUP'!$A$2:$A$25,'DSO_GIC GROUP'!$B$2:$B$25,0)</f>
        <v>Capital Goods</v>
      </c>
    </row>
    <row r="1252" spans="1:9" x14ac:dyDescent="0.2">
      <c r="A1252">
        <v>2018</v>
      </c>
      <c r="B1252" t="s">
        <v>695</v>
      </c>
      <c r="C1252" t="s">
        <v>696</v>
      </c>
      <c r="D1252">
        <v>2473.9160000000002</v>
      </c>
      <c r="E1252">
        <v>15320.087</v>
      </c>
      <c r="F1252">
        <v>14302.392</v>
      </c>
      <c r="G1252">
        <v>2010</v>
      </c>
      <c r="H1252" s="14">
        <f>365*DSO[[#This Row],[Receivables - Total]]/DSO[[#This Row],[Revenue - Total]]</f>
        <v>63.134847653455459</v>
      </c>
      <c r="I1252" t="str">
        <f>_xlfn.XLOOKUP(DSO[[#This Row],[GIC Industry Groups]],'DSO_GIC GROUP'!$A$2:$A$25,'DSO_GIC GROUP'!$B$2:$B$25,0)</f>
        <v>Capital Goods</v>
      </c>
    </row>
    <row r="1253" spans="1:9" x14ac:dyDescent="0.2">
      <c r="A1253">
        <v>2019</v>
      </c>
      <c r="B1253" t="s">
        <v>695</v>
      </c>
      <c r="C1253" t="s">
        <v>696</v>
      </c>
      <c r="D1253">
        <v>2464.4879999999998</v>
      </c>
      <c r="E1253">
        <v>17576.689999999999</v>
      </c>
      <c r="F1253">
        <v>14320.324000000001</v>
      </c>
      <c r="G1253">
        <v>2010</v>
      </c>
      <c r="H1253" s="14">
        <f>365*DSO[[#This Row],[Receivables - Total]]/DSO[[#This Row],[Revenue - Total]]</f>
        <v>62.81548657697968</v>
      </c>
      <c r="I1253" t="str">
        <f>_xlfn.XLOOKUP(DSO[[#This Row],[GIC Industry Groups]],'DSO_GIC GROUP'!$A$2:$A$25,'DSO_GIC GROUP'!$B$2:$B$25,0)</f>
        <v>Capital Goods</v>
      </c>
    </row>
    <row r="1254" spans="1:9" x14ac:dyDescent="0.2">
      <c r="A1254">
        <v>2004</v>
      </c>
      <c r="B1254" t="s">
        <v>709</v>
      </c>
      <c r="C1254" t="s">
        <v>710</v>
      </c>
      <c r="D1254">
        <v>396.459</v>
      </c>
      <c r="E1254">
        <v>3120.5749999999998</v>
      </c>
      <c r="F1254">
        <v>2278.1289999999999</v>
      </c>
      <c r="G1254">
        <v>2010</v>
      </c>
      <c r="H1254" s="14">
        <f>365*DSO[[#This Row],[Receivables - Total]]/DSO[[#This Row],[Revenue - Total]]</f>
        <v>63.520342790070274</v>
      </c>
      <c r="I1254" t="str">
        <f>_xlfn.XLOOKUP(DSO[[#This Row],[GIC Industry Groups]],'DSO_GIC GROUP'!$A$2:$A$25,'DSO_GIC GROUP'!$B$2:$B$25,0)</f>
        <v>Capital Goods</v>
      </c>
    </row>
    <row r="1255" spans="1:9" x14ac:dyDescent="0.2">
      <c r="A1255">
        <v>2005</v>
      </c>
      <c r="B1255" t="s">
        <v>709</v>
      </c>
      <c r="C1255" t="s">
        <v>710</v>
      </c>
      <c r="D1255">
        <v>423.84699999999998</v>
      </c>
      <c r="E1255">
        <v>3253.7550000000001</v>
      </c>
      <c r="F1255">
        <v>2946.5790000000002</v>
      </c>
      <c r="G1255">
        <v>2010</v>
      </c>
      <c r="H1255" s="14">
        <f>365*DSO[[#This Row],[Receivables - Total]]/DSO[[#This Row],[Revenue - Total]]</f>
        <v>52.502972090685503</v>
      </c>
      <c r="I1255" t="str">
        <f>_xlfn.XLOOKUP(DSO[[#This Row],[GIC Industry Groups]],'DSO_GIC GROUP'!$A$2:$A$25,'DSO_GIC GROUP'!$B$2:$B$25,0)</f>
        <v>Capital Goods</v>
      </c>
    </row>
    <row r="1256" spans="1:9" x14ac:dyDescent="0.2">
      <c r="A1256">
        <v>2006</v>
      </c>
      <c r="B1256" t="s">
        <v>709</v>
      </c>
      <c r="C1256" t="s">
        <v>710</v>
      </c>
      <c r="D1256">
        <v>422.13400000000001</v>
      </c>
      <c r="E1256">
        <v>3364.9789999999998</v>
      </c>
      <c r="F1256">
        <v>3154.4690000000001</v>
      </c>
      <c r="G1256">
        <v>2010</v>
      </c>
      <c r="H1256" s="14">
        <f>365*DSO[[#This Row],[Receivables - Total]]/DSO[[#This Row],[Revenue - Total]]</f>
        <v>48.844642315394445</v>
      </c>
      <c r="I1256" t="str">
        <f>_xlfn.XLOOKUP(DSO[[#This Row],[GIC Industry Groups]],'DSO_GIC GROUP'!$A$2:$A$25,'DSO_GIC GROUP'!$B$2:$B$25,0)</f>
        <v>Capital Goods</v>
      </c>
    </row>
    <row r="1257" spans="1:9" x14ac:dyDescent="0.2">
      <c r="A1257">
        <v>2007</v>
      </c>
      <c r="B1257" t="s">
        <v>709</v>
      </c>
      <c r="C1257" t="s">
        <v>710</v>
      </c>
      <c r="D1257">
        <v>472.22199999999998</v>
      </c>
      <c r="E1257">
        <v>4000.614</v>
      </c>
      <c r="F1257">
        <v>3398.6979999999999</v>
      </c>
      <c r="G1257">
        <v>2010</v>
      </c>
      <c r="H1257" s="14">
        <f>365*DSO[[#This Row],[Receivables - Total]]/DSO[[#This Row],[Revenue - Total]]</f>
        <v>50.713841006173546</v>
      </c>
      <c r="I1257" t="str">
        <f>_xlfn.XLOOKUP(DSO[[#This Row],[GIC Industry Groups]],'DSO_GIC GROUP'!$A$2:$A$25,'DSO_GIC GROUP'!$B$2:$B$25,0)</f>
        <v>Capital Goods</v>
      </c>
    </row>
    <row r="1258" spans="1:9" x14ac:dyDescent="0.2">
      <c r="A1258">
        <v>2008</v>
      </c>
      <c r="B1258" t="s">
        <v>709</v>
      </c>
      <c r="C1258" t="s">
        <v>710</v>
      </c>
      <c r="D1258">
        <v>461.08100000000002</v>
      </c>
      <c r="E1258">
        <v>4053.2130000000002</v>
      </c>
      <c r="F1258">
        <v>3351.9760000000001</v>
      </c>
      <c r="G1258">
        <v>2010</v>
      </c>
      <c r="H1258" s="14">
        <f>365*DSO[[#This Row],[Receivables - Total]]/DSO[[#This Row],[Revenue - Total]]</f>
        <v>50.207568610276446</v>
      </c>
      <c r="I1258" t="str">
        <f>_xlfn.XLOOKUP(DSO[[#This Row],[GIC Industry Groups]],'DSO_GIC GROUP'!$A$2:$A$25,'DSO_GIC GROUP'!$B$2:$B$25,0)</f>
        <v>Capital Goods</v>
      </c>
    </row>
    <row r="1259" spans="1:9" x14ac:dyDescent="0.2">
      <c r="A1259">
        <v>2009</v>
      </c>
      <c r="B1259" t="s">
        <v>709</v>
      </c>
      <c r="C1259" t="s">
        <v>710</v>
      </c>
      <c r="D1259">
        <v>455.09</v>
      </c>
      <c r="E1259">
        <v>3911.3339999999998</v>
      </c>
      <c r="F1259">
        <v>2692.4679999999998</v>
      </c>
      <c r="G1259">
        <v>2010</v>
      </c>
      <c r="H1259" s="14">
        <f>365*DSO[[#This Row],[Receivables - Total]]/DSO[[#This Row],[Revenue - Total]]</f>
        <v>61.69352801964591</v>
      </c>
      <c r="I1259" t="str">
        <f>_xlfn.XLOOKUP(DSO[[#This Row],[GIC Industry Groups]],'DSO_GIC GROUP'!$A$2:$A$25,'DSO_GIC GROUP'!$B$2:$B$25,0)</f>
        <v>Capital Goods</v>
      </c>
    </row>
    <row r="1260" spans="1:9" x14ac:dyDescent="0.2">
      <c r="A1260">
        <v>2010</v>
      </c>
      <c r="B1260" t="s">
        <v>709</v>
      </c>
      <c r="C1260" t="s">
        <v>710</v>
      </c>
      <c r="D1260">
        <v>516.90499999999997</v>
      </c>
      <c r="E1260">
        <v>3973.5329999999999</v>
      </c>
      <c r="F1260">
        <v>3030.7730000000001</v>
      </c>
      <c r="G1260">
        <v>2010</v>
      </c>
      <c r="H1260" s="14">
        <f>365*DSO[[#This Row],[Receivables - Total]]/DSO[[#This Row],[Revenue - Total]]</f>
        <v>62.251552656698465</v>
      </c>
      <c r="I1260" t="str">
        <f>_xlfn.XLOOKUP(DSO[[#This Row],[GIC Industry Groups]],'DSO_GIC GROUP'!$A$2:$A$25,'DSO_GIC GROUP'!$B$2:$B$25,0)</f>
        <v>Capital Goods</v>
      </c>
    </row>
    <row r="1261" spans="1:9" x14ac:dyDescent="0.2">
      <c r="A1261">
        <v>2011</v>
      </c>
      <c r="B1261" t="s">
        <v>709</v>
      </c>
      <c r="C1261" t="s">
        <v>710</v>
      </c>
      <c r="D1261">
        <v>569.20399999999995</v>
      </c>
      <c r="E1261">
        <v>4586.3130000000001</v>
      </c>
      <c r="F1261">
        <v>3456.6860000000001</v>
      </c>
      <c r="G1261">
        <v>2010</v>
      </c>
      <c r="H1261" s="14">
        <f>365*DSO[[#This Row],[Receivables - Total]]/DSO[[#This Row],[Revenue - Total]]</f>
        <v>60.103654193640956</v>
      </c>
      <c r="I1261" t="str">
        <f>_xlfn.XLOOKUP(DSO[[#This Row],[GIC Industry Groups]],'DSO_GIC GROUP'!$A$2:$A$25,'DSO_GIC GROUP'!$B$2:$B$25,0)</f>
        <v>Capital Goods</v>
      </c>
    </row>
    <row r="1262" spans="1:9" x14ac:dyDescent="0.2">
      <c r="A1262">
        <v>2012</v>
      </c>
      <c r="B1262" t="s">
        <v>709</v>
      </c>
      <c r="C1262" t="s">
        <v>710</v>
      </c>
      <c r="D1262">
        <v>1417.095</v>
      </c>
      <c r="E1262">
        <v>11795.311</v>
      </c>
      <c r="F1262">
        <v>4416.1459999999997</v>
      </c>
      <c r="G1262">
        <v>2010</v>
      </c>
      <c r="H1262" s="14">
        <f>365*DSO[[#This Row],[Receivables - Total]]/DSO[[#This Row],[Revenue - Total]]</f>
        <v>117.12467726384047</v>
      </c>
      <c r="I1262" t="str">
        <f>_xlfn.XLOOKUP(DSO[[#This Row],[GIC Industry Groups]],'DSO_GIC GROUP'!$A$2:$A$25,'DSO_GIC GROUP'!$B$2:$B$25,0)</f>
        <v>Capital Goods</v>
      </c>
    </row>
    <row r="1263" spans="1:9" x14ac:dyDescent="0.2">
      <c r="A1263">
        <v>2013</v>
      </c>
      <c r="B1263" t="s">
        <v>709</v>
      </c>
      <c r="C1263" t="s">
        <v>710</v>
      </c>
      <c r="D1263">
        <v>1435.1</v>
      </c>
      <c r="E1263">
        <v>11743.3</v>
      </c>
      <c r="F1263">
        <v>7479.7</v>
      </c>
      <c r="G1263">
        <v>2010</v>
      </c>
      <c r="H1263" s="14">
        <f>365*DSO[[#This Row],[Receivables - Total]]/DSO[[#This Row],[Revenue - Total]]</f>
        <v>70.031084134390412</v>
      </c>
      <c r="I1263" t="str">
        <f>_xlfn.XLOOKUP(DSO[[#This Row],[GIC Industry Groups]],'DSO_GIC GROUP'!$A$2:$A$25,'DSO_GIC GROUP'!$B$2:$B$25,0)</f>
        <v>Capital Goods</v>
      </c>
    </row>
    <row r="1264" spans="1:9" x14ac:dyDescent="0.2">
      <c r="A1264">
        <v>2014</v>
      </c>
      <c r="B1264" t="s">
        <v>709</v>
      </c>
      <c r="C1264" t="s">
        <v>710</v>
      </c>
      <c r="D1264">
        <v>1309.4000000000001</v>
      </c>
      <c r="E1264">
        <v>10655.2</v>
      </c>
      <c r="F1264">
        <v>7039</v>
      </c>
      <c r="G1264">
        <v>2010</v>
      </c>
      <c r="H1264" s="14">
        <f>365*DSO[[#This Row],[Receivables - Total]]/DSO[[#This Row],[Revenue - Total]]</f>
        <v>67.897570677653079</v>
      </c>
      <c r="I1264" t="str">
        <f>_xlfn.XLOOKUP(DSO[[#This Row],[GIC Industry Groups]],'DSO_GIC GROUP'!$A$2:$A$25,'DSO_GIC GROUP'!$B$2:$B$25,0)</f>
        <v>Capital Goods</v>
      </c>
    </row>
    <row r="1265" spans="1:9" x14ac:dyDescent="0.2">
      <c r="A1265">
        <v>2015</v>
      </c>
      <c r="B1265" t="s">
        <v>709</v>
      </c>
      <c r="C1265" t="s">
        <v>710</v>
      </c>
      <c r="D1265">
        <v>1282.0999999999999</v>
      </c>
      <c r="E1265">
        <v>11857</v>
      </c>
      <c r="F1265">
        <v>6449</v>
      </c>
      <c r="G1265">
        <v>2010</v>
      </c>
      <c r="H1265" s="14">
        <f>365*DSO[[#This Row],[Receivables - Total]]/DSO[[#This Row],[Revenue - Total]]</f>
        <v>72.564195999379734</v>
      </c>
      <c r="I1265" t="str">
        <f>_xlfn.XLOOKUP(DSO[[#This Row],[GIC Industry Groups]],'DSO_GIC GROUP'!$A$2:$A$25,'DSO_GIC GROUP'!$B$2:$B$25,0)</f>
        <v>Capital Goods</v>
      </c>
    </row>
    <row r="1266" spans="1:9" x14ac:dyDescent="0.2">
      <c r="A1266">
        <v>2016</v>
      </c>
      <c r="B1266" t="s">
        <v>709</v>
      </c>
      <c r="C1266" t="s">
        <v>710</v>
      </c>
      <c r="D1266">
        <v>871.7</v>
      </c>
      <c r="E1266">
        <v>11534.8</v>
      </c>
      <c r="F1266">
        <v>4890</v>
      </c>
      <c r="G1266">
        <v>2010</v>
      </c>
      <c r="H1266" s="14">
        <f>365*DSO[[#This Row],[Receivables - Total]]/DSO[[#This Row],[Revenue - Total]]</f>
        <v>65.065541922290393</v>
      </c>
      <c r="I1266" t="str">
        <f>_xlfn.XLOOKUP(DSO[[#This Row],[GIC Industry Groups]],'DSO_GIC GROUP'!$A$2:$A$25,'DSO_GIC GROUP'!$B$2:$B$25,0)</f>
        <v>Capital Goods</v>
      </c>
    </row>
    <row r="1267" spans="1:9" x14ac:dyDescent="0.2">
      <c r="A1267">
        <v>2017</v>
      </c>
      <c r="B1267" t="s">
        <v>709</v>
      </c>
      <c r="C1267" t="s">
        <v>710</v>
      </c>
      <c r="D1267">
        <v>953</v>
      </c>
      <c r="E1267">
        <v>8633.7000000000007</v>
      </c>
      <c r="F1267">
        <v>4936.5</v>
      </c>
      <c r="G1267">
        <v>2010</v>
      </c>
      <c r="H1267" s="14">
        <f>365*DSO[[#This Row],[Receivables - Total]]/DSO[[#This Row],[Revenue - Total]]</f>
        <v>70.463891421047308</v>
      </c>
      <c r="I1267" t="str">
        <f>_xlfn.XLOOKUP(DSO[[#This Row],[GIC Industry Groups]],'DSO_GIC GROUP'!$A$2:$A$25,'DSO_GIC GROUP'!$B$2:$B$25,0)</f>
        <v>Capital Goods</v>
      </c>
    </row>
    <row r="1268" spans="1:9" x14ac:dyDescent="0.2">
      <c r="A1268">
        <v>2018</v>
      </c>
      <c r="B1268" t="s">
        <v>709</v>
      </c>
      <c r="C1268" t="s">
        <v>710</v>
      </c>
      <c r="D1268">
        <v>524.70000000000005</v>
      </c>
      <c r="E1268">
        <v>3806.5</v>
      </c>
      <c r="F1268">
        <v>2965.1</v>
      </c>
      <c r="G1268">
        <v>2010</v>
      </c>
      <c r="H1268" s="14">
        <f>365*DSO[[#This Row],[Receivables - Total]]/DSO[[#This Row],[Revenue - Total]]</f>
        <v>64.589895787663153</v>
      </c>
      <c r="I1268" t="str">
        <f>_xlfn.XLOOKUP(DSO[[#This Row],[GIC Industry Groups]],'DSO_GIC GROUP'!$A$2:$A$25,'DSO_GIC GROUP'!$B$2:$B$25,0)</f>
        <v>Capital Goods</v>
      </c>
    </row>
    <row r="1269" spans="1:9" x14ac:dyDescent="0.2">
      <c r="A1269">
        <v>2019</v>
      </c>
      <c r="B1269" t="s">
        <v>709</v>
      </c>
      <c r="C1269" t="s">
        <v>710</v>
      </c>
      <c r="D1269">
        <v>543.9</v>
      </c>
      <c r="E1269">
        <v>4139.5</v>
      </c>
      <c r="F1269">
        <v>2957.2</v>
      </c>
      <c r="G1269">
        <v>2010</v>
      </c>
      <c r="H1269" s="14">
        <f>365*DSO[[#This Row],[Receivables - Total]]/DSO[[#This Row],[Revenue - Total]]</f>
        <v>67.132253483024485</v>
      </c>
      <c r="I1269" t="str">
        <f>_xlfn.XLOOKUP(DSO[[#This Row],[GIC Industry Groups]],'DSO_GIC GROUP'!$A$2:$A$25,'DSO_GIC GROUP'!$B$2:$B$25,0)</f>
        <v>Capital Goods</v>
      </c>
    </row>
    <row r="1270" spans="1:9" x14ac:dyDescent="0.2">
      <c r="A1270">
        <v>2004</v>
      </c>
      <c r="B1270" t="s">
        <v>727</v>
      </c>
      <c r="C1270" t="s">
        <v>728</v>
      </c>
      <c r="D1270">
        <v>348.82799999999997</v>
      </c>
      <c r="E1270">
        <v>1459.9970000000001</v>
      </c>
      <c r="F1270">
        <v>1626.51</v>
      </c>
      <c r="G1270">
        <v>2010</v>
      </c>
      <c r="H1270" s="14">
        <f>365*DSO[[#This Row],[Receivables - Total]]/DSO[[#This Row],[Revenue - Total]]</f>
        <v>78.279395761477019</v>
      </c>
      <c r="I1270" t="str">
        <f>_xlfn.XLOOKUP(DSO[[#This Row],[GIC Industry Groups]],'DSO_GIC GROUP'!$A$2:$A$25,'DSO_GIC GROUP'!$B$2:$B$25,0)</f>
        <v>Capital Goods</v>
      </c>
    </row>
    <row r="1271" spans="1:9" x14ac:dyDescent="0.2">
      <c r="A1271">
        <v>2005</v>
      </c>
      <c r="B1271" t="s">
        <v>727</v>
      </c>
      <c r="C1271" t="s">
        <v>728</v>
      </c>
      <c r="D1271">
        <v>431.584</v>
      </c>
      <c r="E1271">
        <v>1554.7850000000001</v>
      </c>
      <c r="F1271">
        <v>1858.626</v>
      </c>
      <c r="G1271">
        <v>2010</v>
      </c>
      <c r="H1271" s="14">
        <f>365*DSO[[#This Row],[Receivables - Total]]/DSO[[#This Row],[Revenue - Total]]</f>
        <v>84.75516860304333</v>
      </c>
      <c r="I1271" t="str">
        <f>_xlfn.XLOOKUP(DSO[[#This Row],[GIC Industry Groups]],'DSO_GIC GROUP'!$A$2:$A$25,'DSO_GIC GROUP'!$B$2:$B$25,0)</f>
        <v>Capital Goods</v>
      </c>
    </row>
    <row r="1272" spans="1:9" x14ac:dyDescent="0.2">
      <c r="A1272">
        <v>2006</v>
      </c>
      <c r="B1272" t="s">
        <v>727</v>
      </c>
      <c r="C1272" t="s">
        <v>728</v>
      </c>
      <c r="D1272">
        <v>507.76100000000002</v>
      </c>
      <c r="E1272">
        <v>1639.1569999999999</v>
      </c>
      <c r="F1272">
        <v>2131.038</v>
      </c>
      <c r="G1272">
        <v>2010</v>
      </c>
      <c r="H1272" s="14">
        <f>365*DSO[[#This Row],[Receivables - Total]]/DSO[[#This Row],[Revenue - Total]]</f>
        <v>86.968306055546648</v>
      </c>
      <c r="I1272" t="str">
        <f>_xlfn.XLOOKUP(DSO[[#This Row],[GIC Industry Groups]],'DSO_GIC GROUP'!$A$2:$A$25,'DSO_GIC GROUP'!$B$2:$B$25,0)</f>
        <v>Capital Goods</v>
      </c>
    </row>
    <row r="1273" spans="1:9" x14ac:dyDescent="0.2">
      <c r="A1273">
        <v>2007</v>
      </c>
      <c r="B1273" t="s">
        <v>727</v>
      </c>
      <c r="C1273" t="s">
        <v>728</v>
      </c>
      <c r="D1273">
        <v>719.67200000000003</v>
      </c>
      <c r="E1273">
        <v>3387.8319999999999</v>
      </c>
      <c r="F1273">
        <v>2656.0360000000001</v>
      </c>
      <c r="G1273">
        <v>2010</v>
      </c>
      <c r="H1273" s="14">
        <f>365*DSO[[#This Row],[Receivables - Total]]/DSO[[#This Row],[Revenue - Total]]</f>
        <v>98.899367327852488</v>
      </c>
      <c r="I1273" t="str">
        <f>_xlfn.XLOOKUP(DSO[[#This Row],[GIC Industry Groups]],'DSO_GIC GROUP'!$A$2:$A$25,'DSO_GIC GROUP'!$B$2:$B$25,0)</f>
        <v>Capital Goods</v>
      </c>
    </row>
    <row r="1274" spans="1:9" x14ac:dyDescent="0.2">
      <c r="A1274">
        <v>2008</v>
      </c>
      <c r="B1274" t="s">
        <v>727</v>
      </c>
      <c r="C1274" t="s">
        <v>728</v>
      </c>
      <c r="D1274">
        <v>795.25099999999998</v>
      </c>
      <c r="E1274">
        <v>3554.7869999999998</v>
      </c>
      <c r="F1274">
        <v>3780.2130000000002</v>
      </c>
      <c r="G1274">
        <v>2010</v>
      </c>
      <c r="H1274" s="14">
        <f>365*DSO[[#This Row],[Receivables - Total]]/DSO[[#This Row],[Revenue - Total]]</f>
        <v>76.785782970430489</v>
      </c>
      <c r="I1274" t="str">
        <f>_xlfn.XLOOKUP(DSO[[#This Row],[GIC Industry Groups]],'DSO_GIC GROUP'!$A$2:$A$25,'DSO_GIC GROUP'!$B$2:$B$25,0)</f>
        <v>Capital Goods</v>
      </c>
    </row>
    <row r="1275" spans="1:9" x14ac:dyDescent="0.2">
      <c r="A1275">
        <v>2009</v>
      </c>
      <c r="B1275" t="s">
        <v>727</v>
      </c>
      <c r="C1275" t="s">
        <v>728</v>
      </c>
      <c r="D1275">
        <v>701.66</v>
      </c>
      <c r="E1275">
        <v>4116.9539999999997</v>
      </c>
      <c r="F1275">
        <v>3318.1260000000002</v>
      </c>
      <c r="G1275">
        <v>2010</v>
      </c>
      <c r="H1275" s="14">
        <f>365*DSO[[#This Row],[Receivables - Total]]/DSO[[#This Row],[Revenue - Total]]</f>
        <v>77.18389838119468</v>
      </c>
      <c r="I1275" t="str">
        <f>_xlfn.XLOOKUP(DSO[[#This Row],[GIC Industry Groups]],'DSO_GIC GROUP'!$A$2:$A$25,'DSO_GIC GROUP'!$B$2:$B$25,0)</f>
        <v>Capital Goods</v>
      </c>
    </row>
    <row r="1276" spans="1:9" x14ac:dyDescent="0.2">
      <c r="A1276">
        <v>2010</v>
      </c>
      <c r="B1276" t="s">
        <v>727</v>
      </c>
      <c r="C1276" t="s">
        <v>728</v>
      </c>
      <c r="D1276">
        <v>775.78700000000003</v>
      </c>
      <c r="E1276">
        <v>4341.2120000000004</v>
      </c>
      <c r="F1276">
        <v>3931.2179999999998</v>
      </c>
      <c r="G1276">
        <v>2010</v>
      </c>
      <c r="H1276" s="14">
        <f>365*DSO[[#This Row],[Receivables - Total]]/DSO[[#This Row],[Revenue - Total]]</f>
        <v>72.029140841337224</v>
      </c>
      <c r="I1276" t="str">
        <f>_xlfn.XLOOKUP(DSO[[#This Row],[GIC Industry Groups]],'DSO_GIC GROUP'!$A$2:$A$25,'DSO_GIC GROUP'!$B$2:$B$25,0)</f>
        <v>Capital Goods</v>
      </c>
    </row>
    <row r="1277" spans="1:9" x14ac:dyDescent="0.2">
      <c r="A1277">
        <v>2011</v>
      </c>
      <c r="B1277" t="s">
        <v>727</v>
      </c>
      <c r="C1277" t="s">
        <v>728</v>
      </c>
      <c r="D1277">
        <v>1076.0730000000001</v>
      </c>
      <c r="E1277">
        <v>4699.1139999999996</v>
      </c>
      <c r="F1277">
        <v>4623.8289999999997</v>
      </c>
      <c r="G1277">
        <v>2010</v>
      </c>
      <c r="H1277" s="14">
        <f>365*DSO[[#This Row],[Receivables - Total]]/DSO[[#This Row],[Revenue - Total]]</f>
        <v>84.944024746589903</v>
      </c>
      <c r="I1277" t="str">
        <f>_xlfn.XLOOKUP(DSO[[#This Row],[GIC Industry Groups]],'DSO_GIC GROUP'!$A$2:$A$25,'DSO_GIC GROUP'!$B$2:$B$25,0)</f>
        <v>Capital Goods</v>
      </c>
    </row>
    <row r="1278" spans="1:9" x14ac:dyDescent="0.2">
      <c r="A1278">
        <v>2012</v>
      </c>
      <c r="B1278" t="s">
        <v>727</v>
      </c>
      <c r="C1278" t="s">
        <v>728</v>
      </c>
      <c r="D1278">
        <v>1330.3810000000001</v>
      </c>
      <c r="E1278">
        <v>5140.7569999999996</v>
      </c>
      <c r="F1278">
        <v>5920.2690000000002</v>
      </c>
      <c r="G1278">
        <v>2010</v>
      </c>
      <c r="H1278" s="14">
        <f>365*DSO[[#This Row],[Receivables - Total]]/DSO[[#This Row],[Revenue - Total]]</f>
        <v>82.021452910332286</v>
      </c>
      <c r="I1278" t="str">
        <f>_xlfn.XLOOKUP(DSO[[#This Row],[GIC Industry Groups]],'DSO_GIC GROUP'!$A$2:$A$25,'DSO_GIC GROUP'!$B$2:$B$25,0)</f>
        <v>Capital Goods</v>
      </c>
    </row>
    <row r="1279" spans="1:9" x14ac:dyDescent="0.2">
      <c r="A1279">
        <v>2013</v>
      </c>
      <c r="B1279" t="s">
        <v>727</v>
      </c>
      <c r="C1279" t="s">
        <v>728</v>
      </c>
      <c r="D1279">
        <v>1439.8150000000001</v>
      </c>
      <c r="E1279">
        <v>5793.2449999999999</v>
      </c>
      <c r="F1279">
        <v>6522.8419999999996</v>
      </c>
      <c r="G1279">
        <v>2010</v>
      </c>
      <c r="H1279" s="14">
        <f>365*DSO[[#This Row],[Receivables - Total]]/DSO[[#This Row],[Revenue - Total]]</f>
        <v>80.568021577097838</v>
      </c>
      <c r="I1279" t="str">
        <f>_xlfn.XLOOKUP(DSO[[#This Row],[GIC Industry Groups]],'DSO_GIC GROUP'!$A$2:$A$25,'DSO_GIC GROUP'!$B$2:$B$25,0)</f>
        <v>Capital Goods</v>
      </c>
    </row>
    <row r="1280" spans="1:9" x14ac:dyDescent="0.2">
      <c r="A1280">
        <v>2014</v>
      </c>
      <c r="B1280" t="s">
        <v>727</v>
      </c>
      <c r="C1280" t="s">
        <v>728</v>
      </c>
      <c r="D1280">
        <v>1813.3389999999999</v>
      </c>
      <c r="E1280">
        <v>6312.0240000000003</v>
      </c>
      <c r="F1280">
        <v>7851.25</v>
      </c>
      <c r="G1280">
        <v>2010</v>
      </c>
      <c r="H1280" s="14">
        <f>365*DSO[[#This Row],[Receivables - Total]]/DSO[[#This Row],[Revenue - Total]]</f>
        <v>84.301064798598944</v>
      </c>
      <c r="I1280" t="str">
        <f>_xlfn.XLOOKUP(DSO[[#This Row],[GIC Industry Groups]],'DSO_GIC GROUP'!$A$2:$A$25,'DSO_GIC GROUP'!$B$2:$B$25,0)</f>
        <v>Capital Goods</v>
      </c>
    </row>
    <row r="1281" spans="1:9" x14ac:dyDescent="0.2">
      <c r="A1281">
        <v>2015</v>
      </c>
      <c r="B1281" t="s">
        <v>727</v>
      </c>
      <c r="C1281" t="s">
        <v>728</v>
      </c>
      <c r="D1281">
        <v>1621.7329999999999</v>
      </c>
      <c r="E1281">
        <v>5213.5429999999997</v>
      </c>
      <c r="F1281">
        <v>7572.4359999999997</v>
      </c>
      <c r="G1281">
        <v>2010</v>
      </c>
      <c r="H1281" s="14">
        <f>365*DSO[[#This Row],[Receivables - Total]]/DSO[[#This Row],[Revenue - Total]]</f>
        <v>78.16936914356225</v>
      </c>
      <c r="I1281" t="str">
        <f>_xlfn.XLOOKUP(DSO[[#This Row],[GIC Industry Groups]],'DSO_GIC GROUP'!$A$2:$A$25,'DSO_GIC GROUP'!$B$2:$B$25,0)</f>
        <v>Capital Goods</v>
      </c>
    </row>
    <row r="1282" spans="1:9" x14ac:dyDescent="0.2">
      <c r="A1282">
        <v>2016</v>
      </c>
      <c r="B1282" t="s">
        <v>727</v>
      </c>
      <c r="C1282" t="s">
        <v>728</v>
      </c>
      <c r="D1282">
        <v>1500.5150000000001</v>
      </c>
      <c r="E1282">
        <v>5354.0590000000002</v>
      </c>
      <c r="F1282">
        <v>7651.3190000000004</v>
      </c>
      <c r="G1282">
        <v>2010</v>
      </c>
      <c r="H1282" s="14">
        <f>365*DSO[[#This Row],[Receivables - Total]]/DSO[[#This Row],[Revenue - Total]]</f>
        <v>71.580857496596352</v>
      </c>
      <c r="I1282" t="str">
        <f>_xlfn.XLOOKUP(DSO[[#This Row],[GIC Industry Groups]],'DSO_GIC GROUP'!$A$2:$A$25,'DSO_GIC GROUP'!$B$2:$B$25,0)</f>
        <v>Capital Goods</v>
      </c>
    </row>
    <row r="1283" spans="1:9" x14ac:dyDescent="0.2">
      <c r="A1283">
        <v>2017</v>
      </c>
      <c r="B1283" t="s">
        <v>727</v>
      </c>
      <c r="C1283" t="s">
        <v>728</v>
      </c>
      <c r="D1283">
        <v>1985.4770000000001</v>
      </c>
      <c r="E1283">
        <v>6480.1540000000005</v>
      </c>
      <c r="F1283">
        <v>9466.4779999999992</v>
      </c>
      <c r="G1283">
        <v>2010</v>
      </c>
      <c r="H1283" s="14">
        <f>365*DSO[[#This Row],[Receivables - Total]]/DSO[[#This Row],[Revenue - Total]]</f>
        <v>76.554248052971758</v>
      </c>
      <c r="I1283" t="str">
        <f>_xlfn.XLOOKUP(DSO[[#This Row],[GIC Industry Groups]],'DSO_GIC GROUP'!$A$2:$A$25,'DSO_GIC GROUP'!$B$2:$B$25,0)</f>
        <v>Capital Goods</v>
      </c>
    </row>
    <row r="1284" spans="1:9" x14ac:dyDescent="0.2">
      <c r="A1284">
        <v>2018</v>
      </c>
      <c r="B1284" t="s">
        <v>727</v>
      </c>
      <c r="C1284" t="s">
        <v>728</v>
      </c>
      <c r="D1284">
        <v>2931.9279999999999</v>
      </c>
      <c r="E1284">
        <v>7075.7870000000003</v>
      </c>
      <c r="F1284">
        <v>11171.423000000001</v>
      </c>
      <c r="G1284">
        <v>2010</v>
      </c>
      <c r="H1284" s="14">
        <f>365*DSO[[#This Row],[Receivables - Total]]/DSO[[#This Row],[Revenue - Total]]</f>
        <v>95.793859027627889</v>
      </c>
      <c r="I1284" t="str">
        <f>_xlfn.XLOOKUP(DSO[[#This Row],[GIC Industry Groups]],'DSO_GIC GROUP'!$A$2:$A$25,'DSO_GIC GROUP'!$B$2:$B$25,0)</f>
        <v>Capital Goods</v>
      </c>
    </row>
    <row r="1285" spans="1:9" x14ac:dyDescent="0.2">
      <c r="A1285">
        <v>2019</v>
      </c>
      <c r="B1285" t="s">
        <v>727</v>
      </c>
      <c r="C1285" t="s">
        <v>728</v>
      </c>
      <c r="D1285">
        <v>3349.4789999999998</v>
      </c>
      <c r="E1285">
        <v>8331.6820000000007</v>
      </c>
      <c r="F1285">
        <v>12160.953</v>
      </c>
      <c r="G1285">
        <v>2010</v>
      </c>
      <c r="H1285" s="14">
        <f>365*DSO[[#This Row],[Receivables - Total]]/DSO[[#This Row],[Revenue - Total]]</f>
        <v>100.5315812831445</v>
      </c>
      <c r="I1285" t="str">
        <f>_xlfn.XLOOKUP(DSO[[#This Row],[GIC Industry Groups]],'DSO_GIC GROUP'!$A$2:$A$25,'DSO_GIC GROUP'!$B$2:$B$25,0)</f>
        <v>Capital Goods</v>
      </c>
    </row>
    <row r="1286" spans="1:9" x14ac:dyDescent="0.2">
      <c r="A1286">
        <v>2004</v>
      </c>
      <c r="B1286" t="s">
        <v>755</v>
      </c>
      <c r="C1286" t="s">
        <v>756</v>
      </c>
      <c r="D1286">
        <v>719.9</v>
      </c>
      <c r="E1286">
        <v>4201.2</v>
      </c>
      <c r="F1286">
        <v>4411.1000000000004</v>
      </c>
      <c r="G1286">
        <v>2010</v>
      </c>
      <c r="H1286" s="14">
        <f>365*DSO[[#This Row],[Receivables - Total]]/DSO[[#This Row],[Revenue - Total]]</f>
        <v>59.568701684387108</v>
      </c>
      <c r="I1286" t="str">
        <f>_xlfn.XLOOKUP(DSO[[#This Row],[GIC Industry Groups]],'DSO_GIC GROUP'!$A$2:$A$25,'DSO_GIC GROUP'!$B$2:$B$25,0)</f>
        <v>Capital Goods</v>
      </c>
    </row>
    <row r="1287" spans="1:9" x14ac:dyDescent="0.2">
      <c r="A1287">
        <v>2005</v>
      </c>
      <c r="B1287" t="s">
        <v>755</v>
      </c>
      <c r="C1287" t="s">
        <v>756</v>
      </c>
      <c r="D1287">
        <v>799.6</v>
      </c>
      <c r="E1287">
        <v>4525.1000000000004</v>
      </c>
      <c r="F1287">
        <v>5003.2</v>
      </c>
      <c r="G1287">
        <v>2010</v>
      </c>
      <c r="H1287" s="14">
        <f>365*DSO[[#This Row],[Receivables - Total]]/DSO[[#This Row],[Revenue - Total]]</f>
        <v>58.333466581387917</v>
      </c>
      <c r="I1287" t="str">
        <f>_xlfn.XLOOKUP(DSO[[#This Row],[GIC Industry Groups]],'DSO_GIC GROUP'!$A$2:$A$25,'DSO_GIC GROUP'!$B$2:$B$25,0)</f>
        <v>Capital Goods</v>
      </c>
    </row>
    <row r="1288" spans="1:9" x14ac:dyDescent="0.2">
      <c r="A1288">
        <v>2006</v>
      </c>
      <c r="B1288" t="s">
        <v>755</v>
      </c>
      <c r="C1288" t="s">
        <v>756</v>
      </c>
      <c r="D1288">
        <v>879.3</v>
      </c>
      <c r="E1288">
        <v>4735.3999999999996</v>
      </c>
      <c r="F1288">
        <v>5561.4</v>
      </c>
      <c r="G1288">
        <v>2010</v>
      </c>
      <c r="H1288" s="14">
        <f>365*DSO[[#This Row],[Receivables - Total]]/DSO[[#This Row],[Revenue - Total]]</f>
        <v>57.709299816592946</v>
      </c>
      <c r="I1288" t="str">
        <f>_xlfn.XLOOKUP(DSO[[#This Row],[GIC Industry Groups]],'DSO_GIC GROUP'!$A$2:$A$25,'DSO_GIC GROUP'!$B$2:$B$25,0)</f>
        <v>Capital Goods</v>
      </c>
    </row>
    <row r="1289" spans="1:9" x14ac:dyDescent="0.2">
      <c r="A1289">
        <v>2007</v>
      </c>
      <c r="B1289" t="s">
        <v>755</v>
      </c>
      <c r="C1289" t="s">
        <v>756</v>
      </c>
      <c r="D1289">
        <v>927.7</v>
      </c>
      <c r="E1289">
        <v>4545.8</v>
      </c>
      <c r="F1289">
        <v>5003.8999999999996</v>
      </c>
      <c r="G1289">
        <v>2010</v>
      </c>
      <c r="H1289" s="14">
        <f>365*DSO[[#This Row],[Receivables - Total]]/DSO[[#This Row],[Revenue - Total]]</f>
        <v>67.66931793201303</v>
      </c>
      <c r="I1289" t="str">
        <f>_xlfn.XLOOKUP(DSO[[#This Row],[GIC Industry Groups]],'DSO_GIC GROUP'!$A$2:$A$25,'DSO_GIC GROUP'!$B$2:$B$25,0)</f>
        <v>Capital Goods</v>
      </c>
    </row>
    <row r="1290" spans="1:9" x14ac:dyDescent="0.2">
      <c r="A1290">
        <v>2008</v>
      </c>
      <c r="B1290" t="s">
        <v>755</v>
      </c>
      <c r="C1290" t="s">
        <v>756</v>
      </c>
      <c r="D1290">
        <v>959.9</v>
      </c>
      <c r="E1290">
        <v>4593.6000000000004</v>
      </c>
      <c r="F1290">
        <v>5697.8</v>
      </c>
      <c r="G1290">
        <v>2010</v>
      </c>
      <c r="H1290" s="14">
        <f>365*DSO[[#This Row],[Receivables - Total]]/DSO[[#This Row],[Revenue - Total]]</f>
        <v>61.491014075608128</v>
      </c>
      <c r="I1290" t="str">
        <f>_xlfn.XLOOKUP(DSO[[#This Row],[GIC Industry Groups]],'DSO_GIC GROUP'!$A$2:$A$25,'DSO_GIC GROUP'!$B$2:$B$25,0)</f>
        <v>Capital Goods</v>
      </c>
    </row>
    <row r="1291" spans="1:9" x14ac:dyDescent="0.2">
      <c r="A1291">
        <v>2009</v>
      </c>
      <c r="B1291" t="s">
        <v>755</v>
      </c>
      <c r="C1291" t="s">
        <v>756</v>
      </c>
      <c r="D1291">
        <v>726.3</v>
      </c>
      <c r="E1291">
        <v>4305.7</v>
      </c>
      <c r="F1291">
        <v>4332.5</v>
      </c>
      <c r="G1291">
        <v>2010</v>
      </c>
      <c r="H1291" s="14">
        <f>365*DSO[[#This Row],[Receivables - Total]]/DSO[[#This Row],[Revenue - Total]]</f>
        <v>61.188574725908829</v>
      </c>
      <c r="I1291" t="str">
        <f>_xlfn.XLOOKUP(DSO[[#This Row],[GIC Industry Groups]],'DSO_GIC GROUP'!$A$2:$A$25,'DSO_GIC GROUP'!$B$2:$B$25,0)</f>
        <v>Capital Goods</v>
      </c>
    </row>
    <row r="1292" spans="1:9" x14ac:dyDescent="0.2">
      <c r="A1292">
        <v>2010</v>
      </c>
      <c r="B1292" t="s">
        <v>755</v>
      </c>
      <c r="C1292" t="s">
        <v>756</v>
      </c>
      <c r="D1292">
        <v>859</v>
      </c>
      <c r="E1292">
        <v>4748.3</v>
      </c>
      <c r="F1292">
        <v>4857</v>
      </c>
      <c r="G1292">
        <v>2010</v>
      </c>
      <c r="H1292" s="14">
        <f>365*DSO[[#This Row],[Receivables - Total]]/DSO[[#This Row],[Revenue - Total]]</f>
        <v>64.553222153592756</v>
      </c>
      <c r="I1292" t="str">
        <f>_xlfn.XLOOKUP(DSO[[#This Row],[GIC Industry Groups]],'DSO_GIC GROUP'!$A$2:$A$25,'DSO_GIC GROUP'!$B$2:$B$25,0)</f>
        <v>Capital Goods</v>
      </c>
    </row>
    <row r="1293" spans="1:9" x14ac:dyDescent="0.2">
      <c r="A1293">
        <v>2011</v>
      </c>
      <c r="B1293" t="s">
        <v>755</v>
      </c>
      <c r="C1293" t="s">
        <v>756</v>
      </c>
      <c r="D1293">
        <v>1063.4000000000001</v>
      </c>
      <c r="E1293">
        <v>5284.9</v>
      </c>
      <c r="F1293">
        <v>6000.4</v>
      </c>
      <c r="G1293">
        <v>2010</v>
      </c>
      <c r="H1293" s="14">
        <f>365*DSO[[#This Row],[Receivables - Total]]/DSO[[#This Row],[Revenue - Total]]</f>
        <v>64.68585427638159</v>
      </c>
      <c r="I1293" t="str">
        <f>_xlfn.XLOOKUP(DSO[[#This Row],[GIC Industry Groups]],'DSO_GIC GROUP'!$A$2:$A$25,'DSO_GIC GROUP'!$B$2:$B$25,0)</f>
        <v>Capital Goods</v>
      </c>
    </row>
    <row r="1294" spans="1:9" x14ac:dyDescent="0.2">
      <c r="A1294">
        <v>2012</v>
      </c>
      <c r="B1294" t="s">
        <v>755</v>
      </c>
      <c r="C1294" t="s">
        <v>756</v>
      </c>
      <c r="D1294">
        <v>1187.3</v>
      </c>
      <c r="E1294">
        <v>5636.5</v>
      </c>
      <c r="F1294">
        <v>6259.4</v>
      </c>
      <c r="G1294">
        <v>2010</v>
      </c>
      <c r="H1294" s="14">
        <f>365*DSO[[#This Row],[Receivables - Total]]/DSO[[#This Row],[Revenue - Total]]</f>
        <v>69.234191775569542</v>
      </c>
      <c r="I1294" t="str">
        <f>_xlfn.XLOOKUP(DSO[[#This Row],[GIC Industry Groups]],'DSO_GIC GROUP'!$A$2:$A$25,'DSO_GIC GROUP'!$B$2:$B$25,0)</f>
        <v>Capital Goods</v>
      </c>
    </row>
    <row r="1295" spans="1:9" x14ac:dyDescent="0.2">
      <c r="A1295">
        <v>2013</v>
      </c>
      <c r="B1295" t="s">
        <v>755</v>
      </c>
      <c r="C1295" t="s">
        <v>756</v>
      </c>
      <c r="D1295">
        <v>1186.0999999999999</v>
      </c>
      <c r="E1295">
        <v>5844.6</v>
      </c>
      <c r="F1295">
        <v>6351.9</v>
      </c>
      <c r="G1295">
        <v>2010</v>
      </c>
      <c r="H1295" s="14">
        <f>365*DSO[[#This Row],[Receivables - Total]]/DSO[[#This Row],[Revenue - Total]]</f>
        <v>68.157008139296892</v>
      </c>
      <c r="I1295" t="str">
        <f>_xlfn.XLOOKUP(DSO[[#This Row],[GIC Industry Groups]],'DSO_GIC GROUP'!$A$2:$A$25,'DSO_GIC GROUP'!$B$2:$B$25,0)</f>
        <v>Capital Goods</v>
      </c>
    </row>
    <row r="1296" spans="1:9" x14ac:dyDescent="0.2">
      <c r="A1296">
        <v>2014</v>
      </c>
      <c r="B1296" t="s">
        <v>755</v>
      </c>
      <c r="C1296" t="s">
        <v>756</v>
      </c>
      <c r="D1296">
        <v>1215.8</v>
      </c>
      <c r="E1296">
        <v>6229.5</v>
      </c>
      <c r="F1296">
        <v>6623.5</v>
      </c>
      <c r="G1296">
        <v>2010</v>
      </c>
      <c r="H1296" s="14">
        <f>365*DSO[[#This Row],[Receivables - Total]]/DSO[[#This Row],[Revenue - Total]]</f>
        <v>66.998867668151277</v>
      </c>
      <c r="I1296" t="str">
        <f>_xlfn.XLOOKUP(DSO[[#This Row],[GIC Industry Groups]],'DSO_GIC GROUP'!$A$2:$A$25,'DSO_GIC GROUP'!$B$2:$B$25,0)</f>
        <v>Capital Goods</v>
      </c>
    </row>
    <row r="1297" spans="1:9" x14ac:dyDescent="0.2">
      <c r="A1297">
        <v>2015</v>
      </c>
      <c r="B1297" t="s">
        <v>755</v>
      </c>
      <c r="C1297" t="s">
        <v>756</v>
      </c>
      <c r="D1297">
        <v>1041</v>
      </c>
      <c r="E1297">
        <v>6404.7</v>
      </c>
      <c r="F1297">
        <v>6307.9</v>
      </c>
      <c r="G1297">
        <v>2010</v>
      </c>
      <c r="H1297" s="14">
        <f>365*DSO[[#This Row],[Receivables - Total]]/DSO[[#This Row],[Revenue - Total]]</f>
        <v>60.236370265857104</v>
      </c>
      <c r="I1297" t="str">
        <f>_xlfn.XLOOKUP(DSO[[#This Row],[GIC Industry Groups]],'DSO_GIC GROUP'!$A$2:$A$25,'DSO_GIC GROUP'!$B$2:$B$25,0)</f>
        <v>Capital Goods</v>
      </c>
    </row>
    <row r="1298" spans="1:9" x14ac:dyDescent="0.2">
      <c r="A1298">
        <v>2016</v>
      </c>
      <c r="B1298" t="s">
        <v>755</v>
      </c>
      <c r="C1298" t="s">
        <v>756</v>
      </c>
      <c r="D1298">
        <v>1079</v>
      </c>
      <c r="E1298">
        <v>7101.2</v>
      </c>
      <c r="F1298">
        <v>5879.5</v>
      </c>
      <c r="G1298">
        <v>2010</v>
      </c>
      <c r="H1298" s="14">
        <f>365*DSO[[#This Row],[Receivables - Total]]/DSO[[#This Row],[Revenue - Total]]</f>
        <v>66.9844374521643</v>
      </c>
      <c r="I1298" t="str">
        <f>_xlfn.XLOOKUP(DSO[[#This Row],[GIC Industry Groups]],'DSO_GIC GROUP'!$A$2:$A$25,'DSO_GIC GROUP'!$B$2:$B$25,0)</f>
        <v>Capital Goods</v>
      </c>
    </row>
    <row r="1299" spans="1:9" x14ac:dyDescent="0.2">
      <c r="A1299">
        <v>2017</v>
      </c>
      <c r="B1299" t="s">
        <v>755</v>
      </c>
      <c r="C1299" t="s">
        <v>756</v>
      </c>
      <c r="D1299">
        <v>1135.5</v>
      </c>
      <c r="E1299">
        <v>7161.7</v>
      </c>
      <c r="F1299">
        <v>6311.3</v>
      </c>
      <c r="G1299">
        <v>2010</v>
      </c>
      <c r="H1299" s="14">
        <f>365*DSO[[#This Row],[Receivables - Total]]/DSO[[#This Row],[Revenue - Total]]</f>
        <v>65.669117297545668</v>
      </c>
      <c r="I1299" t="str">
        <f>_xlfn.XLOOKUP(DSO[[#This Row],[GIC Industry Groups]],'DSO_GIC GROUP'!$A$2:$A$25,'DSO_GIC GROUP'!$B$2:$B$25,0)</f>
        <v>Capital Goods</v>
      </c>
    </row>
    <row r="1300" spans="1:9" x14ac:dyDescent="0.2">
      <c r="A1300">
        <v>2018</v>
      </c>
      <c r="B1300" t="s">
        <v>755</v>
      </c>
      <c r="C1300" t="s">
        <v>756</v>
      </c>
      <c r="D1300">
        <v>1190.0999999999999</v>
      </c>
      <c r="E1300">
        <v>6262</v>
      </c>
      <c r="F1300">
        <v>6666</v>
      </c>
      <c r="G1300">
        <v>2010</v>
      </c>
      <c r="H1300" s="14">
        <f>365*DSO[[#This Row],[Receivables - Total]]/DSO[[#This Row],[Revenue - Total]]</f>
        <v>65.164491449144904</v>
      </c>
      <c r="I1300" t="str">
        <f>_xlfn.XLOOKUP(DSO[[#This Row],[GIC Industry Groups]],'DSO_GIC GROUP'!$A$2:$A$25,'DSO_GIC GROUP'!$B$2:$B$25,0)</f>
        <v>Capital Goods</v>
      </c>
    </row>
    <row r="1301" spans="1:9" x14ac:dyDescent="0.2">
      <c r="A1301">
        <v>2019</v>
      </c>
      <c r="B1301" t="s">
        <v>755</v>
      </c>
      <c r="C1301" t="s">
        <v>756</v>
      </c>
      <c r="D1301">
        <v>1178.7</v>
      </c>
      <c r="E1301">
        <v>6113</v>
      </c>
      <c r="F1301">
        <v>6694.8</v>
      </c>
      <c r="G1301">
        <v>2010</v>
      </c>
      <c r="H1301" s="14">
        <f>365*DSO[[#This Row],[Receivables - Total]]/DSO[[#This Row],[Revenue - Total]]</f>
        <v>64.26263667323893</v>
      </c>
      <c r="I1301" t="str">
        <f>_xlfn.XLOOKUP(DSO[[#This Row],[GIC Industry Groups]],'DSO_GIC GROUP'!$A$2:$A$25,'DSO_GIC GROUP'!$B$2:$B$25,0)</f>
        <v>Capital Goods</v>
      </c>
    </row>
    <row r="1302" spans="1:9" x14ac:dyDescent="0.2">
      <c r="A1302">
        <v>2004</v>
      </c>
      <c r="B1302" t="s">
        <v>757</v>
      </c>
      <c r="C1302" t="s">
        <v>758</v>
      </c>
      <c r="D1302">
        <v>242.01400000000001</v>
      </c>
      <c r="E1302">
        <v>2366.404</v>
      </c>
      <c r="F1302">
        <v>969.76400000000001</v>
      </c>
      <c r="G1302">
        <v>2010</v>
      </c>
      <c r="H1302" s="14">
        <f>365*DSO[[#This Row],[Receivables - Total]]/DSO[[#This Row],[Revenue - Total]]</f>
        <v>91.089285640630095</v>
      </c>
      <c r="I1302" t="str">
        <f>_xlfn.XLOOKUP(DSO[[#This Row],[GIC Industry Groups]],'DSO_GIC GROUP'!$A$2:$A$25,'DSO_GIC GROUP'!$B$2:$B$25,0)</f>
        <v>Capital Goods</v>
      </c>
    </row>
    <row r="1303" spans="1:9" x14ac:dyDescent="0.2">
      <c r="A1303">
        <v>2005</v>
      </c>
      <c r="B1303" t="s">
        <v>757</v>
      </c>
      <c r="C1303" t="s">
        <v>758</v>
      </c>
      <c r="D1303">
        <v>257.20999999999998</v>
      </c>
      <c r="E1303">
        <v>2522.306</v>
      </c>
      <c r="F1303">
        <v>1453.731</v>
      </c>
      <c r="G1303">
        <v>2010</v>
      </c>
      <c r="H1303" s="14">
        <f>365*DSO[[#This Row],[Receivables - Total]]/DSO[[#This Row],[Revenue - Total]]</f>
        <v>64.579795023976232</v>
      </c>
      <c r="I1303" t="str">
        <f>_xlfn.XLOOKUP(DSO[[#This Row],[GIC Industry Groups]],'DSO_GIC GROUP'!$A$2:$A$25,'DSO_GIC GROUP'!$B$2:$B$25,0)</f>
        <v>Capital Goods</v>
      </c>
    </row>
    <row r="1304" spans="1:9" x14ac:dyDescent="0.2">
      <c r="A1304">
        <v>2006</v>
      </c>
      <c r="B1304" t="s">
        <v>757</v>
      </c>
      <c r="C1304" t="s">
        <v>758</v>
      </c>
      <c r="D1304">
        <v>324.51400000000001</v>
      </c>
      <c r="E1304">
        <v>2995.3589999999999</v>
      </c>
      <c r="F1304">
        <v>1700.7339999999999</v>
      </c>
      <c r="G1304">
        <v>2010</v>
      </c>
      <c r="H1304" s="14">
        <f>365*DSO[[#This Row],[Receivables - Total]]/DSO[[#This Row],[Revenue - Total]]</f>
        <v>69.644994455335166</v>
      </c>
      <c r="I1304" t="str">
        <f>_xlfn.XLOOKUP(DSO[[#This Row],[GIC Industry Groups]],'DSO_GIC GROUP'!$A$2:$A$25,'DSO_GIC GROUP'!$B$2:$B$25,0)</f>
        <v>Capital Goods</v>
      </c>
    </row>
    <row r="1305" spans="1:9" x14ac:dyDescent="0.2">
      <c r="A1305">
        <v>2007</v>
      </c>
      <c r="B1305" t="s">
        <v>757</v>
      </c>
      <c r="C1305" t="s">
        <v>758</v>
      </c>
      <c r="D1305">
        <v>420.02600000000001</v>
      </c>
      <c r="E1305">
        <v>3453.1840000000002</v>
      </c>
      <c r="F1305">
        <v>2102.049</v>
      </c>
      <c r="G1305">
        <v>2010</v>
      </c>
      <c r="H1305" s="14">
        <f>365*DSO[[#This Row],[Receivables - Total]]/DSO[[#This Row],[Revenue - Total]]</f>
        <v>72.93335692935797</v>
      </c>
      <c r="I1305" t="str">
        <f>_xlfn.XLOOKUP(DSO[[#This Row],[GIC Industry Groups]],'DSO_GIC GROUP'!$A$2:$A$25,'DSO_GIC GROUP'!$B$2:$B$25,0)</f>
        <v>Capital Goods</v>
      </c>
    </row>
    <row r="1306" spans="1:9" x14ac:dyDescent="0.2">
      <c r="A1306">
        <v>2008</v>
      </c>
      <c r="B1306" t="s">
        <v>757</v>
      </c>
      <c r="C1306" t="s">
        <v>758</v>
      </c>
      <c r="D1306">
        <v>438.02300000000002</v>
      </c>
      <c r="E1306">
        <v>3971.538</v>
      </c>
      <c r="F1306">
        <v>2306.3710000000001</v>
      </c>
      <c r="G1306">
        <v>2010</v>
      </c>
      <c r="H1306" s="14">
        <f>365*DSO[[#This Row],[Receivables - Total]]/DSO[[#This Row],[Revenue - Total]]</f>
        <v>69.320328342664737</v>
      </c>
      <c r="I1306" t="str">
        <f>_xlfn.XLOOKUP(DSO[[#This Row],[GIC Industry Groups]],'DSO_GIC GROUP'!$A$2:$A$25,'DSO_GIC GROUP'!$B$2:$B$25,0)</f>
        <v>Capital Goods</v>
      </c>
    </row>
    <row r="1307" spans="1:9" x14ac:dyDescent="0.2">
      <c r="A1307">
        <v>2009</v>
      </c>
      <c r="B1307" t="s">
        <v>757</v>
      </c>
      <c r="C1307" t="s">
        <v>758</v>
      </c>
      <c r="D1307">
        <v>438.81099999999998</v>
      </c>
      <c r="E1307">
        <v>4327.7359999999999</v>
      </c>
      <c r="F1307">
        <v>2049.6680000000001</v>
      </c>
      <c r="G1307">
        <v>2010</v>
      </c>
      <c r="H1307" s="14">
        <f>365*DSO[[#This Row],[Receivables - Total]]/DSO[[#This Row],[Revenue - Total]]</f>
        <v>78.142418674634129</v>
      </c>
      <c r="I1307" t="str">
        <f>_xlfn.XLOOKUP(DSO[[#This Row],[GIC Industry Groups]],'DSO_GIC GROUP'!$A$2:$A$25,'DSO_GIC GROUP'!$B$2:$B$25,0)</f>
        <v>Capital Goods</v>
      </c>
    </row>
    <row r="1308" spans="1:9" x14ac:dyDescent="0.2">
      <c r="A1308">
        <v>2010</v>
      </c>
      <c r="B1308" t="s">
        <v>757</v>
      </c>
      <c r="C1308" t="s">
        <v>758</v>
      </c>
      <c r="D1308">
        <v>478.95699999999999</v>
      </c>
      <c r="E1308">
        <v>5069.5240000000003</v>
      </c>
      <c r="F1308">
        <v>2386.1120000000001</v>
      </c>
      <c r="G1308">
        <v>2010</v>
      </c>
      <c r="H1308" s="14">
        <f>365*DSO[[#This Row],[Receivables - Total]]/DSO[[#This Row],[Revenue - Total]]</f>
        <v>73.265339179384696</v>
      </c>
      <c r="I1308" t="str">
        <f>_xlfn.XLOOKUP(DSO[[#This Row],[GIC Industry Groups]],'DSO_GIC GROUP'!$A$2:$A$25,'DSO_GIC GROUP'!$B$2:$B$25,0)</f>
        <v>Capital Goods</v>
      </c>
    </row>
    <row r="1309" spans="1:9" x14ac:dyDescent="0.2">
      <c r="A1309">
        <v>2011</v>
      </c>
      <c r="B1309" t="s">
        <v>757</v>
      </c>
      <c r="C1309" t="s">
        <v>758</v>
      </c>
      <c r="D1309">
        <v>502.96300000000002</v>
      </c>
      <c r="E1309">
        <v>5319.4170000000004</v>
      </c>
      <c r="F1309">
        <v>2797.0889999999999</v>
      </c>
      <c r="G1309">
        <v>2010</v>
      </c>
      <c r="H1309" s="14">
        <f>365*DSO[[#This Row],[Receivables - Total]]/DSO[[#This Row],[Revenue - Total]]</f>
        <v>65.633054579242923</v>
      </c>
      <c r="I1309" t="str">
        <f>_xlfn.XLOOKUP(DSO[[#This Row],[GIC Industry Groups]],'DSO_GIC GROUP'!$A$2:$A$25,'DSO_GIC GROUP'!$B$2:$B$25,0)</f>
        <v>Capital Goods</v>
      </c>
    </row>
    <row r="1310" spans="1:9" x14ac:dyDescent="0.2">
      <c r="A1310">
        <v>2012</v>
      </c>
      <c r="B1310" t="s">
        <v>757</v>
      </c>
      <c r="C1310" t="s">
        <v>758</v>
      </c>
      <c r="D1310">
        <v>598.601</v>
      </c>
      <c r="E1310">
        <v>7071.1040000000003</v>
      </c>
      <c r="F1310">
        <v>2993.489</v>
      </c>
      <c r="G1310">
        <v>2010</v>
      </c>
      <c r="H1310" s="14">
        <f>365*DSO[[#This Row],[Receivables - Total]]/DSO[[#This Row],[Revenue - Total]]</f>
        <v>72.988197050331564</v>
      </c>
      <c r="I1310" t="str">
        <f>_xlfn.XLOOKUP(DSO[[#This Row],[GIC Industry Groups]],'DSO_GIC GROUP'!$A$2:$A$25,'DSO_GIC GROUP'!$B$2:$B$25,0)</f>
        <v>Capital Goods</v>
      </c>
    </row>
    <row r="1311" spans="1:9" x14ac:dyDescent="0.2">
      <c r="A1311">
        <v>2013</v>
      </c>
      <c r="B1311" t="s">
        <v>757</v>
      </c>
      <c r="C1311" t="s">
        <v>758</v>
      </c>
      <c r="D1311">
        <v>606.02</v>
      </c>
      <c r="E1311">
        <v>8184.9809999999998</v>
      </c>
      <c r="F1311">
        <v>3238.1280000000002</v>
      </c>
      <c r="G1311">
        <v>2010</v>
      </c>
      <c r="H1311" s="14">
        <f>365*DSO[[#This Row],[Receivables - Total]]/DSO[[#This Row],[Revenue - Total]]</f>
        <v>68.310239743456705</v>
      </c>
      <c r="I1311" t="str">
        <f>_xlfn.XLOOKUP(DSO[[#This Row],[GIC Industry Groups]],'DSO_GIC GROUP'!$A$2:$A$25,'DSO_GIC GROUP'!$B$2:$B$25,0)</f>
        <v>Capital Goods</v>
      </c>
    </row>
    <row r="1312" spans="1:9" x14ac:dyDescent="0.2">
      <c r="A1312">
        <v>2014</v>
      </c>
      <c r="B1312" t="s">
        <v>757</v>
      </c>
      <c r="C1312" t="s">
        <v>758</v>
      </c>
      <c r="D1312">
        <v>607.947</v>
      </c>
      <c r="E1312">
        <v>8412.9339999999993</v>
      </c>
      <c r="F1312">
        <v>3549.4940000000001</v>
      </c>
      <c r="G1312">
        <v>2010</v>
      </c>
      <c r="H1312" s="14">
        <f>365*DSO[[#This Row],[Receivables - Total]]/DSO[[#This Row],[Revenue - Total]]</f>
        <v>62.516137511431204</v>
      </c>
      <c r="I1312" t="str">
        <f>_xlfn.XLOOKUP(DSO[[#This Row],[GIC Industry Groups]],'DSO_GIC GROUP'!$A$2:$A$25,'DSO_GIC GROUP'!$B$2:$B$25,0)</f>
        <v>Capital Goods</v>
      </c>
    </row>
    <row r="1313" spans="1:9" x14ac:dyDescent="0.2">
      <c r="A1313">
        <v>2015</v>
      </c>
      <c r="B1313" t="s">
        <v>757</v>
      </c>
      <c r="C1313" t="s">
        <v>758</v>
      </c>
      <c r="D1313">
        <v>610.31299999999999</v>
      </c>
      <c r="E1313">
        <v>10168.365</v>
      </c>
      <c r="F1313">
        <v>3582.395</v>
      </c>
      <c r="G1313">
        <v>2010</v>
      </c>
      <c r="H1313" s="14">
        <f>365*DSO[[#This Row],[Receivables - Total]]/DSO[[#This Row],[Revenue - Total]]</f>
        <v>62.183049328731194</v>
      </c>
      <c r="I1313" t="str">
        <f>_xlfn.XLOOKUP(DSO[[#This Row],[GIC Industry Groups]],'DSO_GIC GROUP'!$A$2:$A$25,'DSO_GIC GROUP'!$B$2:$B$25,0)</f>
        <v>Capital Goods</v>
      </c>
    </row>
    <row r="1314" spans="1:9" x14ac:dyDescent="0.2">
      <c r="A1314">
        <v>2016</v>
      </c>
      <c r="B1314" t="s">
        <v>757</v>
      </c>
      <c r="C1314" t="s">
        <v>758</v>
      </c>
      <c r="D1314">
        <v>781.49800000000005</v>
      </c>
      <c r="E1314">
        <v>14324.927</v>
      </c>
      <c r="F1314">
        <v>3789.9250000000002</v>
      </c>
      <c r="G1314">
        <v>2010</v>
      </c>
      <c r="H1314" s="14">
        <f>365*DSO[[#This Row],[Receivables - Total]]/DSO[[#This Row],[Revenue - Total]]</f>
        <v>75.264489402824594</v>
      </c>
      <c r="I1314" t="str">
        <f>_xlfn.XLOOKUP(DSO[[#This Row],[GIC Industry Groups]],'DSO_GIC GROUP'!$A$2:$A$25,'DSO_GIC GROUP'!$B$2:$B$25,0)</f>
        <v>Capital Goods</v>
      </c>
    </row>
    <row r="1315" spans="1:9" x14ac:dyDescent="0.2">
      <c r="A1315">
        <v>2017</v>
      </c>
      <c r="B1315" t="s">
        <v>757</v>
      </c>
      <c r="C1315" t="s">
        <v>758</v>
      </c>
      <c r="D1315">
        <v>809.66099999999994</v>
      </c>
      <c r="E1315">
        <v>14316.413</v>
      </c>
      <c r="F1315">
        <v>4607.4709999999995</v>
      </c>
      <c r="G1315">
        <v>2010</v>
      </c>
      <c r="H1315" s="14">
        <f>365*DSO[[#This Row],[Receivables - Total]]/DSO[[#This Row],[Revenue - Total]]</f>
        <v>64.140667407347763</v>
      </c>
      <c r="I1315" t="str">
        <f>_xlfn.XLOOKUP(DSO[[#This Row],[GIC Industry Groups]],'DSO_GIC GROUP'!$A$2:$A$25,'DSO_GIC GROUP'!$B$2:$B$25,0)</f>
        <v>Capital Goods</v>
      </c>
    </row>
    <row r="1316" spans="1:9" x14ac:dyDescent="0.2">
      <c r="A1316">
        <v>2018</v>
      </c>
      <c r="B1316" t="s">
        <v>757</v>
      </c>
      <c r="C1316" t="s">
        <v>758</v>
      </c>
      <c r="D1316">
        <v>891.9</v>
      </c>
      <c r="E1316">
        <v>15249.5</v>
      </c>
      <c r="F1316">
        <v>5191.2</v>
      </c>
      <c r="G1316">
        <v>2010</v>
      </c>
      <c r="H1316" s="14">
        <f>365*DSO[[#This Row],[Receivables - Total]]/DSO[[#This Row],[Revenue - Total]]</f>
        <v>62.710644937586686</v>
      </c>
      <c r="I1316" t="str">
        <f>_xlfn.XLOOKUP(DSO[[#This Row],[GIC Industry Groups]],'DSO_GIC GROUP'!$A$2:$A$25,'DSO_GIC GROUP'!$B$2:$B$25,0)</f>
        <v>Capital Goods</v>
      </c>
    </row>
    <row r="1317" spans="1:9" x14ac:dyDescent="0.2">
      <c r="A1317">
        <v>2019</v>
      </c>
      <c r="B1317" t="s">
        <v>757</v>
      </c>
      <c r="C1317" t="s">
        <v>758</v>
      </c>
      <c r="D1317">
        <v>993.6</v>
      </c>
      <c r="E1317">
        <v>18108.900000000001</v>
      </c>
      <c r="F1317">
        <v>5366.8</v>
      </c>
      <c r="G1317">
        <v>2010</v>
      </c>
      <c r="H1317" s="14">
        <f>365*DSO[[#This Row],[Receivables - Total]]/DSO[[#This Row],[Revenue - Total]]</f>
        <v>67.575463963628223</v>
      </c>
      <c r="I1317" t="str">
        <f>_xlfn.XLOOKUP(DSO[[#This Row],[GIC Industry Groups]],'DSO_GIC GROUP'!$A$2:$A$25,'DSO_GIC GROUP'!$B$2:$B$25,0)</f>
        <v>Capital Goods</v>
      </c>
    </row>
    <row r="1318" spans="1:9" x14ac:dyDescent="0.2">
      <c r="A1318">
        <v>2004</v>
      </c>
      <c r="B1318" t="s">
        <v>765</v>
      </c>
      <c r="C1318" t="s">
        <v>766</v>
      </c>
      <c r="D1318">
        <v>1749</v>
      </c>
      <c r="E1318">
        <v>24153</v>
      </c>
      <c r="F1318">
        <v>20245</v>
      </c>
      <c r="G1318">
        <v>2010</v>
      </c>
      <c r="H1318" s="14">
        <f>365*DSO[[#This Row],[Receivables - Total]]/DSO[[#This Row],[Revenue - Total]]</f>
        <v>31.532971103976291</v>
      </c>
      <c r="I1318" t="str">
        <f>_xlfn.XLOOKUP(DSO[[#This Row],[GIC Industry Groups]],'DSO_GIC GROUP'!$A$2:$A$25,'DSO_GIC GROUP'!$B$2:$B$25,0)</f>
        <v>Capital Goods</v>
      </c>
    </row>
    <row r="1319" spans="1:9" x14ac:dyDescent="0.2">
      <c r="A1319">
        <v>2005</v>
      </c>
      <c r="B1319" t="s">
        <v>765</v>
      </c>
      <c r="C1319" t="s">
        <v>766</v>
      </c>
      <c r="D1319">
        <v>1777</v>
      </c>
      <c r="E1319">
        <v>24381</v>
      </c>
      <c r="F1319">
        <v>21894</v>
      </c>
      <c r="G1319">
        <v>2010</v>
      </c>
      <c r="H1319" s="14">
        <f>365*DSO[[#This Row],[Receivables - Total]]/DSO[[#This Row],[Revenue - Total]]</f>
        <v>29.624783045583264</v>
      </c>
      <c r="I1319" t="str">
        <f>_xlfn.XLOOKUP(DSO[[#This Row],[GIC Industry Groups]],'DSO_GIC GROUP'!$A$2:$A$25,'DSO_GIC GROUP'!$B$2:$B$25,0)</f>
        <v>Capital Goods</v>
      </c>
    </row>
    <row r="1320" spans="1:9" x14ac:dyDescent="0.2">
      <c r="A1320">
        <v>2006</v>
      </c>
      <c r="B1320" t="s">
        <v>765</v>
      </c>
      <c r="C1320" t="s">
        <v>766</v>
      </c>
      <c r="D1320">
        <v>1705</v>
      </c>
      <c r="E1320">
        <v>25491</v>
      </c>
      <c r="F1320">
        <v>20291</v>
      </c>
      <c r="G1320">
        <v>2010</v>
      </c>
      <c r="H1320" s="14">
        <f>365*DSO[[#This Row],[Receivables - Total]]/DSO[[#This Row],[Revenue - Total]]</f>
        <v>30.670001478488</v>
      </c>
      <c r="I1320" t="str">
        <f>_xlfn.XLOOKUP(DSO[[#This Row],[GIC Industry Groups]],'DSO_GIC GROUP'!$A$2:$A$25,'DSO_GIC GROUP'!$B$2:$B$25,0)</f>
        <v>Capital Goods</v>
      </c>
    </row>
    <row r="1321" spans="1:9" x14ac:dyDescent="0.2">
      <c r="A1321">
        <v>2007</v>
      </c>
      <c r="B1321" t="s">
        <v>765</v>
      </c>
      <c r="C1321" t="s">
        <v>766</v>
      </c>
      <c r="D1321">
        <v>1835</v>
      </c>
      <c r="E1321">
        <v>23281</v>
      </c>
      <c r="F1321">
        <v>21301</v>
      </c>
      <c r="G1321">
        <v>2010</v>
      </c>
      <c r="H1321" s="14">
        <f>365*DSO[[#This Row],[Receivables - Total]]/DSO[[#This Row],[Revenue - Total]]</f>
        <v>31.443359466691703</v>
      </c>
      <c r="I1321" t="str">
        <f>_xlfn.XLOOKUP(DSO[[#This Row],[GIC Industry Groups]],'DSO_GIC GROUP'!$A$2:$A$25,'DSO_GIC GROUP'!$B$2:$B$25,0)</f>
        <v>Capital Goods</v>
      </c>
    </row>
    <row r="1322" spans="1:9" x14ac:dyDescent="0.2">
      <c r="A1322">
        <v>2008</v>
      </c>
      <c r="B1322" t="s">
        <v>765</v>
      </c>
      <c r="C1322" t="s">
        <v>766</v>
      </c>
      <c r="D1322">
        <v>1982</v>
      </c>
      <c r="E1322">
        <v>23296</v>
      </c>
      <c r="F1322">
        <v>23174</v>
      </c>
      <c r="G1322">
        <v>2010</v>
      </c>
      <c r="H1322" s="14">
        <f>365*DSO[[#This Row],[Receivables - Total]]/DSO[[#This Row],[Revenue - Total]]</f>
        <v>31.217312505393977</v>
      </c>
      <c r="I1322" t="str">
        <f>_xlfn.XLOOKUP(DSO[[#This Row],[GIC Industry Groups]],'DSO_GIC GROUP'!$A$2:$A$25,'DSO_GIC GROUP'!$B$2:$B$25,0)</f>
        <v>Capital Goods</v>
      </c>
    </row>
    <row r="1323" spans="1:9" x14ac:dyDescent="0.2">
      <c r="A1323">
        <v>2009</v>
      </c>
      <c r="B1323" t="s">
        <v>765</v>
      </c>
      <c r="C1323" t="s">
        <v>766</v>
      </c>
      <c r="D1323">
        <v>1669</v>
      </c>
      <c r="E1323">
        <v>23607</v>
      </c>
      <c r="F1323">
        <v>24881</v>
      </c>
      <c r="G1323">
        <v>2010</v>
      </c>
      <c r="H1323" s="14">
        <f>365*DSO[[#This Row],[Receivables - Total]]/DSO[[#This Row],[Revenue - Total]]</f>
        <v>24.483943571399863</v>
      </c>
      <c r="I1323" t="str">
        <f>_xlfn.XLOOKUP(DSO[[#This Row],[GIC Industry Groups]],'DSO_GIC GROUP'!$A$2:$A$25,'DSO_GIC GROUP'!$B$2:$B$25,0)</f>
        <v>Capital Goods</v>
      </c>
    </row>
    <row r="1324" spans="1:9" x14ac:dyDescent="0.2">
      <c r="A1324">
        <v>2010</v>
      </c>
      <c r="B1324" t="s">
        <v>765</v>
      </c>
      <c r="C1324" t="s">
        <v>766</v>
      </c>
      <c r="D1324">
        <v>1504</v>
      </c>
      <c r="E1324">
        <v>24422</v>
      </c>
      <c r="F1324">
        <v>25499</v>
      </c>
      <c r="G1324">
        <v>2010</v>
      </c>
      <c r="H1324" s="14">
        <f>365*DSO[[#This Row],[Receivables - Total]]/DSO[[#This Row],[Revenue - Total]]</f>
        <v>21.528687399505863</v>
      </c>
      <c r="I1324" t="str">
        <f>_xlfn.XLOOKUP(DSO[[#This Row],[GIC Industry Groups]],'DSO_GIC GROUP'!$A$2:$A$25,'DSO_GIC GROUP'!$B$2:$B$25,0)</f>
        <v>Capital Goods</v>
      </c>
    </row>
    <row r="1325" spans="1:9" x14ac:dyDescent="0.2">
      <c r="A1325">
        <v>2011</v>
      </c>
      <c r="B1325" t="s">
        <v>765</v>
      </c>
      <c r="C1325" t="s">
        <v>766</v>
      </c>
      <c r="D1325">
        <v>1310</v>
      </c>
      <c r="E1325">
        <v>25854</v>
      </c>
      <c r="F1325">
        <v>24857</v>
      </c>
      <c r="G1325">
        <v>2010</v>
      </c>
      <c r="H1325" s="14">
        <f>365*DSO[[#This Row],[Receivables - Total]]/DSO[[#This Row],[Revenue - Total]]</f>
        <v>19.236030092126967</v>
      </c>
      <c r="I1325" t="str">
        <f>_xlfn.XLOOKUP(DSO[[#This Row],[GIC Industry Groups]],'DSO_GIC GROUP'!$A$2:$A$25,'DSO_GIC GROUP'!$B$2:$B$25,0)</f>
        <v>Capital Goods</v>
      </c>
    </row>
    <row r="1326" spans="1:9" x14ac:dyDescent="0.2">
      <c r="A1326">
        <v>2012</v>
      </c>
      <c r="B1326" t="s">
        <v>765</v>
      </c>
      <c r="C1326" t="s">
        <v>766</v>
      </c>
      <c r="D1326">
        <v>1357</v>
      </c>
      <c r="E1326">
        <v>26686</v>
      </c>
      <c r="F1326">
        <v>24414</v>
      </c>
      <c r="G1326">
        <v>2010</v>
      </c>
      <c r="H1326" s="14">
        <f>365*DSO[[#This Row],[Receivables - Total]]/DSO[[#This Row],[Revenue - Total]]</f>
        <v>20.287744736626525</v>
      </c>
      <c r="I1326" t="str">
        <f>_xlfn.XLOOKUP(DSO[[#This Row],[GIC Industry Groups]],'DSO_GIC GROUP'!$A$2:$A$25,'DSO_GIC GROUP'!$B$2:$B$25,0)</f>
        <v>Capital Goods</v>
      </c>
    </row>
    <row r="1327" spans="1:9" x14ac:dyDescent="0.2">
      <c r="A1327">
        <v>2013</v>
      </c>
      <c r="B1327" t="s">
        <v>765</v>
      </c>
      <c r="C1327" t="s">
        <v>766</v>
      </c>
      <c r="D1327">
        <v>1315</v>
      </c>
      <c r="E1327">
        <v>25967</v>
      </c>
      <c r="F1327">
        <v>23706</v>
      </c>
      <c r="G1327">
        <v>2010</v>
      </c>
      <c r="H1327" s="14">
        <f>365*DSO[[#This Row],[Receivables - Total]]/DSO[[#This Row],[Revenue - Total]]</f>
        <v>20.24698388593605</v>
      </c>
      <c r="I1327" t="str">
        <f>_xlfn.XLOOKUP(DSO[[#This Row],[GIC Industry Groups]],'DSO_GIC GROUP'!$A$2:$A$25,'DSO_GIC GROUP'!$B$2:$B$25,0)</f>
        <v>Capital Goods</v>
      </c>
    </row>
    <row r="1328" spans="1:9" x14ac:dyDescent="0.2">
      <c r="A1328">
        <v>2014</v>
      </c>
      <c r="B1328" t="s">
        <v>765</v>
      </c>
      <c r="C1328" t="s">
        <v>766</v>
      </c>
      <c r="D1328">
        <v>1260</v>
      </c>
      <c r="E1328">
        <v>27900</v>
      </c>
      <c r="F1328">
        <v>22826</v>
      </c>
      <c r="G1328">
        <v>2010</v>
      </c>
      <c r="H1328" s="14">
        <f>365*DSO[[#This Row],[Receivables - Total]]/DSO[[#This Row],[Revenue - Total]]</f>
        <v>20.148076754578113</v>
      </c>
      <c r="I1328" t="str">
        <f>_xlfn.XLOOKUP(DSO[[#This Row],[GIC Industry Groups]],'DSO_GIC GROUP'!$A$2:$A$25,'DSO_GIC GROUP'!$B$2:$B$25,0)</f>
        <v>Capital Goods</v>
      </c>
    </row>
    <row r="1329" spans="1:9" x14ac:dyDescent="0.2">
      <c r="A1329">
        <v>2015</v>
      </c>
      <c r="B1329" t="s">
        <v>765</v>
      </c>
      <c r="C1329" t="s">
        <v>766</v>
      </c>
      <c r="D1329">
        <v>1342</v>
      </c>
      <c r="E1329">
        <v>29281</v>
      </c>
      <c r="F1329">
        <v>23247</v>
      </c>
      <c r="G1329">
        <v>2010</v>
      </c>
      <c r="H1329" s="14">
        <f>365*DSO[[#This Row],[Receivables - Total]]/DSO[[#This Row],[Revenue - Total]]</f>
        <v>21.070675786122941</v>
      </c>
      <c r="I1329" t="str">
        <f>_xlfn.XLOOKUP(DSO[[#This Row],[GIC Industry Groups]],'DSO_GIC GROUP'!$A$2:$A$25,'DSO_GIC GROUP'!$B$2:$B$25,0)</f>
        <v>Capital Goods</v>
      </c>
    </row>
    <row r="1330" spans="1:9" x14ac:dyDescent="0.2">
      <c r="A1330">
        <v>2016</v>
      </c>
      <c r="B1330" t="s">
        <v>765</v>
      </c>
      <c r="C1330" t="s">
        <v>766</v>
      </c>
      <c r="D1330">
        <v>1406</v>
      </c>
      <c r="E1330">
        <v>30052</v>
      </c>
      <c r="F1330">
        <v>24069</v>
      </c>
      <c r="G1330">
        <v>2010</v>
      </c>
      <c r="H1330" s="14">
        <f>365*DSO[[#This Row],[Receivables - Total]]/DSO[[#This Row],[Revenue - Total]]</f>
        <v>21.321617017740664</v>
      </c>
      <c r="I1330" t="str">
        <f>_xlfn.XLOOKUP(DSO[[#This Row],[GIC Industry Groups]],'DSO_GIC GROUP'!$A$2:$A$25,'DSO_GIC GROUP'!$B$2:$B$25,0)</f>
        <v>Capital Goods</v>
      </c>
    </row>
    <row r="1331" spans="1:9" x14ac:dyDescent="0.2">
      <c r="A1331">
        <v>2017</v>
      </c>
      <c r="B1331" t="s">
        <v>765</v>
      </c>
      <c r="C1331" t="s">
        <v>766</v>
      </c>
      <c r="D1331">
        <v>6663</v>
      </c>
      <c r="E1331">
        <v>30860</v>
      </c>
      <c r="F1331">
        <v>25348</v>
      </c>
      <c r="G1331">
        <v>2010</v>
      </c>
      <c r="H1331" s="14">
        <f>365*DSO[[#This Row],[Receivables - Total]]/DSO[[#This Row],[Revenue - Total]]</f>
        <v>95.944255957077488</v>
      </c>
      <c r="I1331" t="str">
        <f>_xlfn.XLOOKUP(DSO[[#This Row],[GIC Industry Groups]],'DSO_GIC GROUP'!$A$2:$A$25,'DSO_GIC GROUP'!$B$2:$B$25,0)</f>
        <v>Capital Goods</v>
      </c>
    </row>
    <row r="1332" spans="1:9" x14ac:dyDescent="0.2">
      <c r="A1332">
        <v>2018</v>
      </c>
      <c r="B1332" t="s">
        <v>765</v>
      </c>
      <c r="C1332" t="s">
        <v>766</v>
      </c>
      <c r="D1332">
        <v>7324</v>
      </c>
      <c r="E1332">
        <v>31864</v>
      </c>
      <c r="F1332">
        <v>27058</v>
      </c>
      <c r="G1332">
        <v>2010</v>
      </c>
      <c r="H1332" s="14">
        <f>365*DSO[[#This Row],[Receivables - Total]]/DSO[[#This Row],[Revenue - Total]]</f>
        <v>98.797398181683789</v>
      </c>
      <c r="I1332" t="str">
        <f>_xlfn.XLOOKUP(DSO[[#This Row],[GIC Industry Groups]],'DSO_GIC GROUP'!$A$2:$A$25,'DSO_GIC GROUP'!$B$2:$B$25,0)</f>
        <v>Capital Goods</v>
      </c>
    </row>
    <row r="1333" spans="1:9" x14ac:dyDescent="0.2">
      <c r="A1333">
        <v>2019</v>
      </c>
      <c r="B1333" t="s">
        <v>765</v>
      </c>
      <c r="C1333" t="s">
        <v>766</v>
      </c>
      <c r="D1333">
        <v>7567</v>
      </c>
      <c r="E1333">
        <v>34566</v>
      </c>
      <c r="F1333">
        <v>29176</v>
      </c>
      <c r="G1333">
        <v>2010</v>
      </c>
      <c r="H1333" s="14">
        <f>365*DSO[[#This Row],[Receivables - Total]]/DSO[[#This Row],[Revenue - Total]]</f>
        <v>94.66530710172745</v>
      </c>
      <c r="I1333" t="str">
        <f>_xlfn.XLOOKUP(DSO[[#This Row],[GIC Industry Groups]],'DSO_GIC GROUP'!$A$2:$A$25,'DSO_GIC GROUP'!$B$2:$B$25,0)</f>
        <v>Capital Goods</v>
      </c>
    </row>
    <row r="1334" spans="1:9" x14ac:dyDescent="0.2">
      <c r="A1334">
        <v>2004</v>
      </c>
      <c r="B1334" t="s">
        <v>785</v>
      </c>
      <c r="C1334" t="s">
        <v>786</v>
      </c>
      <c r="D1334">
        <v>542</v>
      </c>
      <c r="E1334">
        <v>2290.1</v>
      </c>
      <c r="F1334">
        <v>2407.1999999999998</v>
      </c>
      <c r="G1334">
        <v>2010</v>
      </c>
      <c r="H1334" s="14">
        <f>365*DSO[[#This Row],[Receivables - Total]]/DSO[[#This Row],[Revenue - Total]]</f>
        <v>82.182618810235965</v>
      </c>
      <c r="I1334" t="str">
        <f>_xlfn.XLOOKUP(DSO[[#This Row],[GIC Industry Groups]],'DSO_GIC GROUP'!$A$2:$A$25,'DSO_GIC GROUP'!$B$2:$B$25,0)</f>
        <v>Capital Goods</v>
      </c>
    </row>
    <row r="1335" spans="1:9" x14ac:dyDescent="0.2">
      <c r="A1335">
        <v>2005</v>
      </c>
      <c r="B1335" t="s">
        <v>785</v>
      </c>
      <c r="C1335" t="s">
        <v>786</v>
      </c>
      <c r="D1335">
        <v>485.9</v>
      </c>
      <c r="E1335">
        <v>2008.4</v>
      </c>
      <c r="F1335">
        <v>2362.1999999999998</v>
      </c>
      <c r="G1335">
        <v>2010</v>
      </c>
      <c r="H1335" s="14">
        <f>365*DSO[[#This Row],[Receivables - Total]]/DSO[[#This Row],[Revenue - Total]]</f>
        <v>75.079798492930323</v>
      </c>
      <c r="I1335" t="str">
        <f>_xlfn.XLOOKUP(DSO[[#This Row],[GIC Industry Groups]],'DSO_GIC GROUP'!$A$2:$A$25,'DSO_GIC GROUP'!$B$2:$B$25,0)</f>
        <v>Capital Goods</v>
      </c>
    </row>
    <row r="1336" spans="1:9" x14ac:dyDescent="0.2">
      <c r="A1336">
        <v>2006</v>
      </c>
      <c r="B1336" t="s">
        <v>785</v>
      </c>
      <c r="C1336" t="s">
        <v>786</v>
      </c>
      <c r="D1336">
        <v>559.20000000000005</v>
      </c>
      <c r="E1336">
        <v>2654.5</v>
      </c>
      <c r="F1336">
        <v>2522.4</v>
      </c>
      <c r="G1336">
        <v>2010</v>
      </c>
      <c r="H1336" s="14">
        <f>365*DSO[[#This Row],[Receivables - Total]]/DSO[[#This Row],[Revenue - Total]]</f>
        <v>80.918173168411045</v>
      </c>
      <c r="I1336" t="str">
        <f>_xlfn.XLOOKUP(DSO[[#This Row],[GIC Industry Groups]],'DSO_GIC GROUP'!$A$2:$A$25,'DSO_GIC GROUP'!$B$2:$B$25,0)</f>
        <v>Capital Goods</v>
      </c>
    </row>
    <row r="1337" spans="1:9" x14ac:dyDescent="0.2">
      <c r="A1337">
        <v>2007</v>
      </c>
      <c r="B1337" t="s">
        <v>785</v>
      </c>
      <c r="C1337" t="s">
        <v>786</v>
      </c>
      <c r="D1337">
        <v>586.9</v>
      </c>
      <c r="E1337">
        <v>2765.1</v>
      </c>
      <c r="F1337">
        <v>2904.2</v>
      </c>
      <c r="G1337">
        <v>2010</v>
      </c>
      <c r="H1337" s="14">
        <f>365*DSO[[#This Row],[Receivables - Total]]/DSO[[#This Row],[Revenue - Total]]</f>
        <v>73.761621100475182</v>
      </c>
      <c r="I1337" t="str">
        <f>_xlfn.XLOOKUP(DSO[[#This Row],[GIC Industry Groups]],'DSO_GIC GROUP'!$A$2:$A$25,'DSO_GIC GROUP'!$B$2:$B$25,0)</f>
        <v>Capital Goods</v>
      </c>
    </row>
    <row r="1338" spans="1:9" x14ac:dyDescent="0.2">
      <c r="A1338">
        <v>2008</v>
      </c>
      <c r="B1338" t="s">
        <v>785</v>
      </c>
      <c r="C1338" t="s">
        <v>786</v>
      </c>
      <c r="D1338">
        <v>522.1</v>
      </c>
      <c r="E1338">
        <v>2710.3</v>
      </c>
      <c r="F1338">
        <v>2934.7</v>
      </c>
      <c r="G1338">
        <v>2010</v>
      </c>
      <c r="H1338" s="14">
        <f>365*DSO[[#This Row],[Receivables - Total]]/DSO[[#This Row],[Revenue - Total]]</f>
        <v>64.935598187208242</v>
      </c>
      <c r="I1338" t="str">
        <f>_xlfn.XLOOKUP(DSO[[#This Row],[GIC Industry Groups]],'DSO_GIC GROUP'!$A$2:$A$25,'DSO_GIC GROUP'!$B$2:$B$25,0)</f>
        <v>Capital Goods</v>
      </c>
    </row>
    <row r="1339" spans="1:9" x14ac:dyDescent="0.2">
      <c r="A1339">
        <v>2009</v>
      </c>
      <c r="B1339" t="s">
        <v>785</v>
      </c>
      <c r="C1339" t="s">
        <v>786</v>
      </c>
      <c r="D1339">
        <v>569.6</v>
      </c>
      <c r="E1339">
        <v>3447.4</v>
      </c>
      <c r="F1339">
        <v>2420.8000000000002</v>
      </c>
      <c r="G1339">
        <v>2010</v>
      </c>
      <c r="H1339" s="14">
        <f>365*DSO[[#This Row],[Receivables - Total]]/DSO[[#This Row],[Revenue - Total]]</f>
        <v>85.882352941176464</v>
      </c>
      <c r="I1339" t="str">
        <f>_xlfn.XLOOKUP(DSO[[#This Row],[GIC Industry Groups]],'DSO_GIC GROUP'!$A$2:$A$25,'DSO_GIC GROUP'!$B$2:$B$25,0)</f>
        <v>Capital Goods</v>
      </c>
    </row>
    <row r="1340" spans="1:9" x14ac:dyDescent="0.2">
      <c r="A1340">
        <v>2010</v>
      </c>
      <c r="B1340" t="s">
        <v>785</v>
      </c>
      <c r="C1340" t="s">
        <v>786</v>
      </c>
      <c r="D1340">
        <v>704.2</v>
      </c>
      <c r="E1340">
        <v>3729.4</v>
      </c>
      <c r="F1340">
        <v>2681.5</v>
      </c>
      <c r="G1340">
        <v>2010</v>
      </c>
      <c r="H1340" s="14">
        <f>365*DSO[[#This Row],[Receivables - Total]]/DSO[[#This Row],[Revenue - Total]]</f>
        <v>95.854186089875085</v>
      </c>
      <c r="I1340" t="str">
        <f>_xlfn.XLOOKUP(DSO[[#This Row],[GIC Industry Groups]],'DSO_GIC GROUP'!$A$2:$A$25,'DSO_GIC GROUP'!$B$2:$B$25,0)</f>
        <v>Capital Goods</v>
      </c>
    </row>
    <row r="1341" spans="1:9" x14ac:dyDescent="0.2">
      <c r="A1341">
        <v>2011</v>
      </c>
      <c r="B1341" t="s">
        <v>785</v>
      </c>
      <c r="C1341" t="s">
        <v>786</v>
      </c>
      <c r="D1341">
        <v>790.4</v>
      </c>
      <c r="E1341">
        <v>3672.9</v>
      </c>
      <c r="F1341">
        <v>2978.5</v>
      </c>
      <c r="G1341">
        <v>2010</v>
      </c>
      <c r="H1341" s="14">
        <f>365*DSO[[#This Row],[Receivables - Total]]/DSO[[#This Row],[Revenue - Total]]</f>
        <v>96.859493033406082</v>
      </c>
      <c r="I1341" t="str">
        <f>_xlfn.XLOOKUP(DSO[[#This Row],[GIC Industry Groups]],'DSO_GIC GROUP'!$A$2:$A$25,'DSO_GIC GROUP'!$B$2:$B$25,0)</f>
        <v>Capital Goods</v>
      </c>
    </row>
    <row r="1342" spans="1:9" x14ac:dyDescent="0.2">
      <c r="A1342">
        <v>2012</v>
      </c>
      <c r="B1342" t="s">
        <v>785</v>
      </c>
      <c r="C1342" t="s">
        <v>786</v>
      </c>
      <c r="D1342">
        <v>883.7</v>
      </c>
      <c r="E1342">
        <v>3902.3</v>
      </c>
      <c r="F1342">
        <v>3099.2</v>
      </c>
      <c r="G1342">
        <v>2010</v>
      </c>
      <c r="H1342" s="14">
        <f>365*DSO[[#This Row],[Receivables - Total]]/DSO[[#This Row],[Revenue - Total]]</f>
        <v>104.07540655653072</v>
      </c>
      <c r="I1342" t="str">
        <f>_xlfn.XLOOKUP(DSO[[#This Row],[GIC Industry Groups]],'DSO_GIC GROUP'!$A$2:$A$25,'DSO_GIC GROUP'!$B$2:$B$25,0)</f>
        <v>Capital Goods</v>
      </c>
    </row>
    <row r="1343" spans="1:9" x14ac:dyDescent="0.2">
      <c r="A1343">
        <v>2013</v>
      </c>
      <c r="B1343" t="s">
        <v>785</v>
      </c>
      <c r="C1343" t="s">
        <v>786</v>
      </c>
      <c r="D1343">
        <v>974.6</v>
      </c>
      <c r="E1343">
        <v>4110</v>
      </c>
      <c r="F1343">
        <v>3237.5</v>
      </c>
      <c r="G1343">
        <v>2010</v>
      </c>
      <c r="H1343" s="14">
        <f>365*DSO[[#This Row],[Receivables - Total]]/DSO[[#This Row],[Revenue - Total]]</f>
        <v>109.8776833976834</v>
      </c>
      <c r="I1343" t="str">
        <f>_xlfn.XLOOKUP(DSO[[#This Row],[GIC Industry Groups]],'DSO_GIC GROUP'!$A$2:$A$25,'DSO_GIC GROUP'!$B$2:$B$25,0)</f>
        <v>Capital Goods</v>
      </c>
    </row>
    <row r="1344" spans="1:9" x14ac:dyDescent="0.2">
      <c r="A1344">
        <v>2014</v>
      </c>
      <c r="B1344" t="s">
        <v>785</v>
      </c>
      <c r="C1344" t="s">
        <v>786</v>
      </c>
      <c r="D1344">
        <v>1027.7</v>
      </c>
      <c r="E1344">
        <v>4310.1000000000004</v>
      </c>
      <c r="F1344">
        <v>3492.6</v>
      </c>
      <c r="G1344">
        <v>2010</v>
      </c>
      <c r="H1344" s="14">
        <f>365*DSO[[#This Row],[Receivables - Total]]/DSO[[#This Row],[Revenue - Total]]</f>
        <v>107.40150604134456</v>
      </c>
      <c r="I1344" t="str">
        <f>_xlfn.XLOOKUP(DSO[[#This Row],[GIC Industry Groups]],'DSO_GIC GROUP'!$A$2:$A$25,'DSO_GIC GROUP'!$B$2:$B$25,0)</f>
        <v>Capital Goods</v>
      </c>
    </row>
    <row r="1345" spans="1:9" x14ac:dyDescent="0.2">
      <c r="A1345">
        <v>2015</v>
      </c>
      <c r="B1345" t="s">
        <v>785</v>
      </c>
      <c r="C1345" t="s">
        <v>786</v>
      </c>
      <c r="D1345">
        <v>1091.9000000000001</v>
      </c>
      <c r="E1345">
        <v>4486.8999999999996</v>
      </c>
      <c r="F1345">
        <v>3593.1</v>
      </c>
      <c r="G1345">
        <v>2010</v>
      </c>
      <c r="H1345" s="14">
        <f>365*DSO[[#This Row],[Receivables - Total]]/DSO[[#This Row],[Revenue - Total]]</f>
        <v>110.91912276307369</v>
      </c>
      <c r="I1345" t="str">
        <f>_xlfn.XLOOKUP(DSO[[#This Row],[GIC Industry Groups]],'DSO_GIC GROUP'!$A$2:$A$25,'DSO_GIC GROUP'!$B$2:$B$25,0)</f>
        <v>Capital Goods</v>
      </c>
    </row>
    <row r="1346" spans="1:9" x14ac:dyDescent="0.2">
      <c r="A1346">
        <v>2016</v>
      </c>
      <c r="B1346" t="s">
        <v>785</v>
      </c>
      <c r="C1346" t="s">
        <v>786</v>
      </c>
      <c r="D1346">
        <v>1159.4000000000001</v>
      </c>
      <c r="E1346">
        <v>4723.2</v>
      </c>
      <c r="F1346">
        <v>3711.8</v>
      </c>
      <c r="G1346">
        <v>2010</v>
      </c>
      <c r="H1346" s="14">
        <f>365*DSO[[#This Row],[Receivables - Total]]/DSO[[#This Row],[Revenue - Total]]</f>
        <v>114.00964491621316</v>
      </c>
      <c r="I1346" t="str">
        <f>_xlfn.XLOOKUP(DSO[[#This Row],[GIC Industry Groups]],'DSO_GIC GROUP'!$A$2:$A$25,'DSO_GIC GROUP'!$B$2:$B$25,0)</f>
        <v>Capital Goods</v>
      </c>
    </row>
    <row r="1347" spans="1:9" x14ac:dyDescent="0.2">
      <c r="A1347">
        <v>2017</v>
      </c>
      <c r="B1347" t="s">
        <v>785</v>
      </c>
      <c r="C1347" t="s">
        <v>786</v>
      </c>
      <c r="D1347">
        <v>1277.8</v>
      </c>
      <c r="E1347">
        <v>5249.1</v>
      </c>
      <c r="F1347">
        <v>4000.3</v>
      </c>
      <c r="G1347">
        <v>2010</v>
      </c>
      <c r="H1347" s="14">
        <f>365*DSO[[#This Row],[Receivables - Total]]/DSO[[#This Row],[Revenue - Total]]</f>
        <v>116.59050571207159</v>
      </c>
      <c r="I1347" t="str">
        <f>_xlfn.XLOOKUP(DSO[[#This Row],[GIC Industry Groups]],'DSO_GIC GROUP'!$A$2:$A$25,'DSO_GIC GROUP'!$B$2:$B$25,0)</f>
        <v>Capital Goods</v>
      </c>
    </row>
    <row r="1348" spans="1:9" x14ac:dyDescent="0.2">
      <c r="A1348">
        <v>2018</v>
      </c>
      <c r="B1348" t="s">
        <v>785</v>
      </c>
      <c r="C1348" t="s">
        <v>786</v>
      </c>
      <c r="D1348">
        <v>1309.4000000000001</v>
      </c>
      <c r="E1348">
        <v>5373.1</v>
      </c>
      <c r="F1348">
        <v>4070.4</v>
      </c>
      <c r="G1348">
        <v>2010</v>
      </c>
      <c r="H1348" s="14">
        <f>365*DSO[[#This Row],[Receivables - Total]]/DSO[[#This Row],[Revenue - Total]]</f>
        <v>117.41622444968554</v>
      </c>
      <c r="I1348" t="str">
        <f>_xlfn.XLOOKUP(DSO[[#This Row],[GIC Industry Groups]],'DSO_GIC GROUP'!$A$2:$A$25,'DSO_GIC GROUP'!$B$2:$B$25,0)</f>
        <v>Capital Goods</v>
      </c>
    </row>
    <row r="1349" spans="1:9" x14ac:dyDescent="0.2">
      <c r="A1349">
        <v>2019</v>
      </c>
      <c r="B1349" t="s">
        <v>785</v>
      </c>
      <c r="C1349" t="s">
        <v>786</v>
      </c>
      <c r="D1349">
        <v>1325.4</v>
      </c>
      <c r="E1349">
        <v>5693.5</v>
      </c>
      <c r="F1349">
        <v>4067.7</v>
      </c>
      <c r="G1349">
        <v>2010</v>
      </c>
      <c r="H1349" s="14">
        <f>365*DSO[[#This Row],[Receivables - Total]]/DSO[[#This Row],[Revenue - Total]]</f>
        <v>118.92986208422452</v>
      </c>
      <c r="I1349" t="str">
        <f>_xlfn.XLOOKUP(DSO[[#This Row],[GIC Industry Groups]],'DSO_GIC GROUP'!$A$2:$A$25,'DSO_GIC GROUP'!$B$2:$B$25,0)</f>
        <v>Capital Goods</v>
      </c>
    </row>
    <row r="1350" spans="1:9" x14ac:dyDescent="0.2">
      <c r="A1350">
        <v>2004</v>
      </c>
      <c r="B1350" t="s">
        <v>805</v>
      </c>
      <c r="C1350" t="s">
        <v>806</v>
      </c>
      <c r="D1350">
        <v>582</v>
      </c>
      <c r="E1350">
        <v>2850.6</v>
      </c>
      <c r="F1350">
        <v>3043.4</v>
      </c>
      <c r="G1350">
        <v>2010</v>
      </c>
      <c r="H1350" s="14">
        <f>365*DSO[[#This Row],[Receivables - Total]]/DSO[[#This Row],[Revenue - Total]]</f>
        <v>69.800223434316877</v>
      </c>
      <c r="I1350" t="str">
        <f>_xlfn.XLOOKUP(DSO[[#This Row],[GIC Industry Groups]],'DSO_GIC GROUP'!$A$2:$A$25,'DSO_GIC GROUP'!$B$2:$B$25,0)</f>
        <v>Capital Goods</v>
      </c>
    </row>
    <row r="1351" spans="1:9" x14ac:dyDescent="0.2">
      <c r="A1351">
        <v>2005</v>
      </c>
      <c r="B1351" t="s">
        <v>805</v>
      </c>
      <c r="C1351" t="s">
        <v>806</v>
      </c>
      <c r="D1351">
        <v>609.6</v>
      </c>
      <c r="E1351">
        <v>3545.1</v>
      </c>
      <c r="F1351">
        <v>3285.3</v>
      </c>
      <c r="G1351">
        <v>2010</v>
      </c>
      <c r="H1351" s="14">
        <f>365*DSO[[#This Row],[Receivables - Total]]/DSO[[#This Row],[Revenue - Total]]</f>
        <v>67.727148205643317</v>
      </c>
      <c r="I1351" t="str">
        <f>_xlfn.XLOOKUP(DSO[[#This Row],[GIC Industry Groups]],'DSO_GIC GROUP'!$A$2:$A$25,'DSO_GIC GROUP'!$B$2:$B$25,0)</f>
        <v>Capital Goods</v>
      </c>
    </row>
    <row r="1352" spans="1:9" x14ac:dyDescent="0.2">
      <c r="A1352">
        <v>2006</v>
      </c>
      <c r="B1352" t="s">
        <v>805</v>
      </c>
      <c r="C1352" t="s">
        <v>806</v>
      </c>
      <c r="D1352">
        <v>749.6</v>
      </c>
      <c r="E1352">
        <v>3935.4</v>
      </c>
      <c r="F1352">
        <v>4018.6</v>
      </c>
      <c r="G1352">
        <v>2010</v>
      </c>
      <c r="H1352" s="14">
        <f>365*DSO[[#This Row],[Receivables - Total]]/DSO[[#This Row],[Revenue - Total]]</f>
        <v>68.084407505101282</v>
      </c>
      <c r="I1352" t="str">
        <f>_xlfn.XLOOKUP(DSO[[#This Row],[GIC Industry Groups]],'DSO_GIC GROUP'!$A$2:$A$25,'DSO_GIC GROUP'!$B$2:$B$25,0)</f>
        <v>Capital Goods</v>
      </c>
    </row>
    <row r="1353" spans="1:9" x14ac:dyDescent="0.2">
      <c r="A1353">
        <v>2007</v>
      </c>
      <c r="B1353" t="s">
        <v>805</v>
      </c>
      <c r="C1353" t="s">
        <v>806</v>
      </c>
      <c r="D1353">
        <v>848.4</v>
      </c>
      <c r="E1353">
        <v>4779.8999999999996</v>
      </c>
      <c r="F1353">
        <v>4483.8</v>
      </c>
      <c r="G1353">
        <v>2010</v>
      </c>
      <c r="H1353" s="14">
        <f>365*DSO[[#This Row],[Receivables - Total]]/DSO[[#This Row],[Revenue - Total]]</f>
        <v>69.06329452696373</v>
      </c>
      <c r="I1353" t="str">
        <f>_xlfn.XLOOKUP(DSO[[#This Row],[GIC Industry Groups]],'DSO_GIC GROUP'!$A$2:$A$25,'DSO_GIC GROUP'!$B$2:$B$25,0)</f>
        <v>Capital Goods</v>
      </c>
    </row>
    <row r="1354" spans="1:9" x14ac:dyDescent="0.2">
      <c r="A1354">
        <v>2008</v>
      </c>
      <c r="B1354" t="s">
        <v>805</v>
      </c>
      <c r="C1354" t="s">
        <v>806</v>
      </c>
      <c r="D1354">
        <v>677.7</v>
      </c>
      <c r="E1354">
        <v>4879.2</v>
      </c>
      <c r="F1354">
        <v>4426.2</v>
      </c>
      <c r="G1354">
        <v>2010</v>
      </c>
      <c r="H1354" s="14">
        <f>365*DSO[[#This Row],[Receivables - Total]]/DSO[[#This Row],[Revenue - Total]]</f>
        <v>55.885522570150478</v>
      </c>
      <c r="I1354" t="str">
        <f>_xlfn.XLOOKUP(DSO[[#This Row],[GIC Industry Groups]],'DSO_GIC GROUP'!$A$2:$A$25,'DSO_GIC GROUP'!$B$2:$B$25,0)</f>
        <v>Capital Goods</v>
      </c>
    </row>
    <row r="1355" spans="1:9" x14ac:dyDescent="0.2">
      <c r="A1355">
        <v>2009</v>
      </c>
      <c r="B1355" t="s">
        <v>805</v>
      </c>
      <c r="C1355" t="s">
        <v>806</v>
      </c>
      <c r="D1355">
        <v>532</v>
      </c>
      <c r="E1355">
        <v>4769.1000000000004</v>
      </c>
      <c r="F1355">
        <v>3737.1</v>
      </c>
      <c r="G1355">
        <v>2010</v>
      </c>
      <c r="H1355" s="14">
        <f>365*DSO[[#This Row],[Receivables - Total]]/DSO[[#This Row],[Revenue - Total]]</f>
        <v>51.960075994755293</v>
      </c>
      <c r="I1355" t="str">
        <f>_xlfn.XLOOKUP(DSO[[#This Row],[GIC Industry Groups]],'DSO_GIC GROUP'!$A$2:$A$25,'DSO_GIC GROUP'!$B$2:$B$25,0)</f>
        <v>Capital Goods</v>
      </c>
    </row>
    <row r="1356" spans="1:9" x14ac:dyDescent="0.2">
      <c r="A1356">
        <v>2010</v>
      </c>
      <c r="B1356" t="s">
        <v>805</v>
      </c>
      <c r="C1356" t="s">
        <v>806</v>
      </c>
      <c r="D1356">
        <v>1417.1</v>
      </c>
      <c r="E1356">
        <v>15139.4</v>
      </c>
      <c r="F1356">
        <v>8409.6</v>
      </c>
      <c r="G1356">
        <v>2010</v>
      </c>
      <c r="H1356" s="14">
        <f>365*DSO[[#This Row],[Receivables - Total]]/DSO[[#This Row],[Revenue - Total]]</f>
        <v>61.506076388888879</v>
      </c>
      <c r="I1356" t="str">
        <f>_xlfn.XLOOKUP(DSO[[#This Row],[GIC Industry Groups]],'DSO_GIC GROUP'!$A$2:$A$25,'DSO_GIC GROUP'!$B$2:$B$25,0)</f>
        <v>Capital Goods</v>
      </c>
    </row>
    <row r="1357" spans="1:9" x14ac:dyDescent="0.2">
      <c r="A1357">
        <v>2011</v>
      </c>
      <c r="B1357" t="s">
        <v>805</v>
      </c>
      <c r="C1357" t="s">
        <v>806</v>
      </c>
      <c r="D1357">
        <v>1553.2</v>
      </c>
      <c r="E1357">
        <v>15949</v>
      </c>
      <c r="F1357">
        <v>10376.4</v>
      </c>
      <c r="G1357">
        <v>2010</v>
      </c>
      <c r="H1357" s="14">
        <f>365*DSO[[#This Row],[Receivables - Total]]/DSO[[#This Row],[Revenue - Total]]</f>
        <v>54.635326317412591</v>
      </c>
      <c r="I1357" t="str">
        <f>_xlfn.XLOOKUP(DSO[[#This Row],[GIC Industry Groups]],'DSO_GIC GROUP'!$A$2:$A$25,'DSO_GIC GROUP'!$B$2:$B$25,0)</f>
        <v>Capital Goods</v>
      </c>
    </row>
    <row r="1358" spans="1:9" x14ac:dyDescent="0.2">
      <c r="A1358">
        <v>2012</v>
      </c>
      <c r="B1358" t="s">
        <v>805</v>
      </c>
      <c r="C1358" t="s">
        <v>806</v>
      </c>
      <c r="D1358">
        <v>1538.2</v>
      </c>
      <c r="E1358">
        <v>15844</v>
      </c>
      <c r="F1358">
        <v>10190.5</v>
      </c>
      <c r="G1358">
        <v>2010</v>
      </c>
      <c r="H1358" s="14">
        <f>365*DSO[[#This Row],[Receivables - Total]]/DSO[[#This Row],[Revenue - Total]]</f>
        <v>55.094745105735733</v>
      </c>
      <c r="I1358" t="str">
        <f>_xlfn.XLOOKUP(DSO[[#This Row],[GIC Industry Groups]],'DSO_GIC GROUP'!$A$2:$A$25,'DSO_GIC GROUP'!$B$2:$B$25,0)</f>
        <v>Capital Goods</v>
      </c>
    </row>
    <row r="1359" spans="1:9" x14ac:dyDescent="0.2">
      <c r="A1359">
        <v>2013</v>
      </c>
      <c r="B1359" t="s">
        <v>805</v>
      </c>
      <c r="C1359" t="s">
        <v>806</v>
      </c>
      <c r="D1359">
        <v>1633</v>
      </c>
      <c r="E1359">
        <v>16535.099999999999</v>
      </c>
      <c r="F1359">
        <v>11001.2</v>
      </c>
      <c r="G1359">
        <v>2010</v>
      </c>
      <c r="H1359" s="14">
        <f>365*DSO[[#This Row],[Receivables - Total]]/DSO[[#This Row],[Revenue - Total]]</f>
        <v>54.179998545613202</v>
      </c>
      <c r="I1359" t="str">
        <f>_xlfn.XLOOKUP(DSO[[#This Row],[GIC Industry Groups]],'DSO_GIC GROUP'!$A$2:$A$25,'DSO_GIC GROUP'!$B$2:$B$25,0)</f>
        <v>Capital Goods</v>
      </c>
    </row>
    <row r="1360" spans="1:9" x14ac:dyDescent="0.2">
      <c r="A1360">
        <v>2014</v>
      </c>
      <c r="B1360" t="s">
        <v>805</v>
      </c>
      <c r="C1360" t="s">
        <v>806</v>
      </c>
      <c r="D1360">
        <v>1396.7</v>
      </c>
      <c r="E1360">
        <v>15849.1</v>
      </c>
      <c r="F1360">
        <v>11338.6</v>
      </c>
      <c r="G1360">
        <v>2010</v>
      </c>
      <c r="H1360" s="14">
        <f>365*DSO[[#This Row],[Receivables - Total]]/DSO[[#This Row],[Revenue - Total]]</f>
        <v>44.961062212266064</v>
      </c>
      <c r="I1360" t="str">
        <f>_xlfn.XLOOKUP(DSO[[#This Row],[GIC Industry Groups]],'DSO_GIC GROUP'!$A$2:$A$25,'DSO_GIC GROUP'!$B$2:$B$25,0)</f>
        <v>Capital Goods</v>
      </c>
    </row>
    <row r="1361" spans="1:9" x14ac:dyDescent="0.2">
      <c r="A1361">
        <v>2015</v>
      </c>
      <c r="B1361" t="s">
        <v>805</v>
      </c>
      <c r="C1361" t="s">
        <v>806</v>
      </c>
      <c r="D1361">
        <v>1331.8</v>
      </c>
      <c r="E1361">
        <v>15172.3</v>
      </c>
      <c r="F1361">
        <v>11171.8</v>
      </c>
      <c r="G1361">
        <v>2010</v>
      </c>
      <c r="H1361" s="14">
        <f>365*DSO[[#This Row],[Receivables - Total]]/DSO[[#This Row],[Revenue - Total]]</f>
        <v>43.511967632789705</v>
      </c>
      <c r="I1361" t="str">
        <f>_xlfn.XLOOKUP(DSO[[#This Row],[GIC Industry Groups]],'DSO_GIC GROUP'!$A$2:$A$25,'DSO_GIC GROUP'!$B$2:$B$25,0)</f>
        <v>Capital Goods</v>
      </c>
    </row>
    <row r="1362" spans="1:9" x14ac:dyDescent="0.2">
      <c r="A1362">
        <v>2016</v>
      </c>
      <c r="B1362" t="s">
        <v>805</v>
      </c>
      <c r="C1362" t="s">
        <v>806</v>
      </c>
      <c r="D1362">
        <v>1302.8</v>
      </c>
      <c r="E1362">
        <v>15634.9</v>
      </c>
      <c r="F1362">
        <v>11406.9</v>
      </c>
      <c r="G1362">
        <v>2010</v>
      </c>
      <c r="H1362" s="14">
        <f>365*DSO[[#This Row],[Receivables - Total]]/DSO[[#This Row],[Revenue - Total]]</f>
        <v>41.687224399267109</v>
      </c>
      <c r="I1362" t="str">
        <f>_xlfn.XLOOKUP(DSO[[#This Row],[GIC Industry Groups]],'DSO_GIC GROUP'!$A$2:$A$25,'DSO_GIC GROUP'!$B$2:$B$25,0)</f>
        <v>Capital Goods</v>
      </c>
    </row>
    <row r="1363" spans="1:9" x14ac:dyDescent="0.2">
      <c r="A1363">
        <v>2017</v>
      </c>
      <c r="B1363" t="s">
        <v>805</v>
      </c>
      <c r="C1363" t="s">
        <v>806</v>
      </c>
      <c r="D1363">
        <v>1635.9</v>
      </c>
      <c r="E1363">
        <v>19079.900000000001</v>
      </c>
      <c r="F1363">
        <v>12747.2</v>
      </c>
      <c r="G1363">
        <v>2010</v>
      </c>
      <c r="H1363" s="14">
        <f>365*DSO[[#This Row],[Receivables - Total]]/DSO[[#This Row],[Revenue - Total]]</f>
        <v>46.841933914898952</v>
      </c>
      <c r="I1363" t="str">
        <f>_xlfn.XLOOKUP(DSO[[#This Row],[GIC Industry Groups]],'DSO_GIC GROUP'!$A$2:$A$25,'DSO_GIC GROUP'!$B$2:$B$25,0)</f>
        <v>Capital Goods</v>
      </c>
    </row>
    <row r="1364" spans="1:9" x14ac:dyDescent="0.2">
      <c r="A1364">
        <v>2018</v>
      </c>
      <c r="B1364" t="s">
        <v>805</v>
      </c>
      <c r="C1364" t="s">
        <v>806</v>
      </c>
      <c r="D1364">
        <v>1607.8</v>
      </c>
      <c r="E1364">
        <v>19408</v>
      </c>
      <c r="F1364">
        <v>13982.4</v>
      </c>
      <c r="G1364">
        <v>2010</v>
      </c>
      <c r="H1364" s="14">
        <f>365*DSO[[#This Row],[Receivables - Total]]/DSO[[#This Row],[Revenue - Total]]</f>
        <v>41.970405652820688</v>
      </c>
      <c r="I1364" t="str">
        <f>_xlfn.XLOOKUP(DSO[[#This Row],[GIC Industry Groups]],'DSO_GIC GROUP'!$A$2:$A$25,'DSO_GIC GROUP'!$B$2:$B$25,0)</f>
        <v>Capital Goods</v>
      </c>
    </row>
    <row r="1365" spans="1:9" x14ac:dyDescent="0.2">
      <c r="A1365">
        <v>2019</v>
      </c>
      <c r="B1365" t="s">
        <v>805</v>
      </c>
      <c r="C1365" t="s">
        <v>806</v>
      </c>
      <c r="D1365">
        <v>1454.6</v>
      </c>
      <c r="E1365">
        <v>20596.599999999999</v>
      </c>
      <c r="F1365">
        <v>14442.2</v>
      </c>
      <c r="G1365">
        <v>2010</v>
      </c>
      <c r="H1365" s="14">
        <f>365*DSO[[#This Row],[Receivables - Total]]/DSO[[#This Row],[Revenue - Total]]</f>
        <v>36.762335378266471</v>
      </c>
      <c r="I1365" t="str">
        <f>_xlfn.XLOOKUP(DSO[[#This Row],[GIC Industry Groups]],'DSO_GIC GROUP'!$A$2:$A$25,'DSO_GIC GROUP'!$B$2:$B$25,0)</f>
        <v>Capital Goods</v>
      </c>
    </row>
    <row r="1366" spans="1:9" x14ac:dyDescent="0.2">
      <c r="A1366">
        <v>2004</v>
      </c>
      <c r="B1366" t="s">
        <v>819</v>
      </c>
      <c r="C1366" t="s">
        <v>820</v>
      </c>
      <c r="D1366">
        <v>44.488999999999997</v>
      </c>
      <c r="E1366">
        <v>1345.6489999999999</v>
      </c>
      <c r="F1366">
        <v>300.70299999999997</v>
      </c>
      <c r="G1366">
        <v>2010</v>
      </c>
      <c r="H1366" s="14">
        <f>365*DSO[[#This Row],[Receivables - Total]]/DSO[[#This Row],[Revenue - Total]]</f>
        <v>54.001739257672853</v>
      </c>
      <c r="I1366" t="str">
        <f>_xlfn.XLOOKUP(DSO[[#This Row],[GIC Industry Groups]],'DSO_GIC GROUP'!$A$2:$A$25,'DSO_GIC GROUP'!$B$2:$B$25,0)</f>
        <v>Capital Goods</v>
      </c>
    </row>
    <row r="1367" spans="1:9" x14ac:dyDescent="0.2">
      <c r="A1367">
        <v>2005</v>
      </c>
      <c r="B1367" t="s">
        <v>819</v>
      </c>
      <c r="C1367" t="s">
        <v>820</v>
      </c>
      <c r="D1367">
        <v>63.554000000000002</v>
      </c>
      <c r="E1367">
        <v>1427.653</v>
      </c>
      <c r="F1367">
        <v>374.25299999999999</v>
      </c>
      <c r="G1367">
        <v>2010</v>
      </c>
      <c r="H1367" s="14">
        <f>365*DSO[[#This Row],[Receivables - Total]]/DSO[[#This Row],[Revenue - Total]]</f>
        <v>61.982696197492068</v>
      </c>
      <c r="I1367" t="str">
        <f>_xlfn.XLOOKUP(DSO[[#This Row],[GIC Industry Groups]],'DSO_GIC GROUP'!$A$2:$A$25,'DSO_GIC GROUP'!$B$2:$B$25,0)</f>
        <v>Capital Goods</v>
      </c>
    </row>
    <row r="1368" spans="1:9" x14ac:dyDescent="0.2">
      <c r="A1368">
        <v>2006</v>
      </c>
      <c r="B1368" t="s">
        <v>819</v>
      </c>
      <c r="C1368" t="s">
        <v>820</v>
      </c>
      <c r="D1368">
        <v>74.933999999999997</v>
      </c>
      <c r="E1368">
        <v>1416.712</v>
      </c>
      <c r="F1368">
        <v>435.16399999999999</v>
      </c>
      <c r="G1368">
        <v>2010</v>
      </c>
      <c r="H1368" s="14">
        <f>365*DSO[[#This Row],[Receivables - Total]]/DSO[[#This Row],[Revenue - Total]]</f>
        <v>62.851959261335956</v>
      </c>
      <c r="I1368" t="str">
        <f>_xlfn.XLOOKUP(DSO[[#This Row],[GIC Industry Groups]],'DSO_GIC GROUP'!$A$2:$A$25,'DSO_GIC GROUP'!$B$2:$B$25,0)</f>
        <v>Capital Goods</v>
      </c>
    </row>
    <row r="1369" spans="1:9" x14ac:dyDescent="0.2">
      <c r="A1369">
        <v>2007</v>
      </c>
      <c r="B1369" t="s">
        <v>819</v>
      </c>
      <c r="C1369" t="s">
        <v>820</v>
      </c>
      <c r="D1369">
        <v>104.566</v>
      </c>
      <c r="E1369">
        <v>2061.0529999999999</v>
      </c>
      <c r="F1369">
        <v>592.798</v>
      </c>
      <c r="G1369">
        <v>2010</v>
      </c>
      <c r="H1369" s="14">
        <f>365*DSO[[#This Row],[Receivables - Total]]/DSO[[#This Row],[Revenue - Total]]</f>
        <v>64.383803589080941</v>
      </c>
      <c r="I1369" t="str">
        <f>_xlfn.XLOOKUP(DSO[[#This Row],[GIC Industry Groups]],'DSO_GIC GROUP'!$A$2:$A$25,'DSO_GIC GROUP'!$B$2:$B$25,0)</f>
        <v>Capital Goods</v>
      </c>
    </row>
    <row r="1370" spans="1:9" x14ac:dyDescent="0.2">
      <c r="A1370">
        <v>2008</v>
      </c>
      <c r="B1370" t="s">
        <v>819</v>
      </c>
      <c r="C1370" t="s">
        <v>820</v>
      </c>
      <c r="D1370">
        <v>96.195999999999998</v>
      </c>
      <c r="E1370">
        <v>2255.8209999999999</v>
      </c>
      <c r="F1370">
        <v>713.71100000000001</v>
      </c>
      <c r="G1370">
        <v>2010</v>
      </c>
      <c r="H1370" s="14">
        <f>365*DSO[[#This Row],[Receivables - Total]]/DSO[[#This Row],[Revenue - Total]]</f>
        <v>49.195738891512114</v>
      </c>
      <c r="I1370" t="str">
        <f>_xlfn.XLOOKUP(DSO[[#This Row],[GIC Industry Groups]],'DSO_GIC GROUP'!$A$2:$A$25,'DSO_GIC GROUP'!$B$2:$B$25,0)</f>
        <v>Capital Goods</v>
      </c>
    </row>
    <row r="1371" spans="1:9" x14ac:dyDescent="0.2">
      <c r="A1371">
        <v>2009</v>
      </c>
      <c r="B1371" t="s">
        <v>819</v>
      </c>
      <c r="C1371" t="s">
        <v>820</v>
      </c>
      <c r="D1371">
        <v>106.446</v>
      </c>
      <c r="E1371">
        <v>2454.44</v>
      </c>
      <c r="F1371">
        <v>761.55200000000002</v>
      </c>
      <c r="G1371">
        <v>2010</v>
      </c>
      <c r="H1371" s="14">
        <f>365*DSO[[#This Row],[Receivables - Total]]/DSO[[#This Row],[Revenue - Total]]</f>
        <v>51.017908166481078</v>
      </c>
      <c r="I1371" t="str">
        <f>_xlfn.XLOOKUP(DSO[[#This Row],[GIC Industry Groups]],'DSO_GIC GROUP'!$A$2:$A$25,'DSO_GIC GROUP'!$B$2:$B$25,0)</f>
        <v>Capital Goods</v>
      </c>
    </row>
    <row r="1372" spans="1:9" x14ac:dyDescent="0.2">
      <c r="A1372">
        <v>2010</v>
      </c>
      <c r="B1372" t="s">
        <v>819</v>
      </c>
      <c r="C1372" t="s">
        <v>820</v>
      </c>
      <c r="D1372">
        <v>134.46100000000001</v>
      </c>
      <c r="E1372">
        <v>2677.8180000000002</v>
      </c>
      <c r="F1372">
        <v>827.654</v>
      </c>
      <c r="G1372">
        <v>2010</v>
      </c>
      <c r="H1372" s="14">
        <f>365*DSO[[#This Row],[Receivables - Total]]/DSO[[#This Row],[Revenue - Total]]</f>
        <v>59.298046043394955</v>
      </c>
      <c r="I1372" t="str">
        <f>_xlfn.XLOOKUP(DSO[[#This Row],[GIC Industry Groups]],'DSO_GIC GROUP'!$A$2:$A$25,'DSO_GIC GROUP'!$B$2:$B$25,0)</f>
        <v>Capital Goods</v>
      </c>
    </row>
    <row r="1373" spans="1:9" x14ac:dyDescent="0.2">
      <c r="A1373">
        <v>2011</v>
      </c>
      <c r="B1373" t="s">
        <v>819</v>
      </c>
      <c r="C1373" t="s">
        <v>820</v>
      </c>
      <c r="D1373">
        <v>189.29300000000001</v>
      </c>
      <c r="E1373">
        <v>4513.6360000000004</v>
      </c>
      <c r="F1373">
        <v>1206.021</v>
      </c>
      <c r="G1373">
        <v>2010</v>
      </c>
      <c r="H1373" s="14">
        <f>365*DSO[[#This Row],[Receivables - Total]]/DSO[[#This Row],[Revenue - Total]]</f>
        <v>57.28917241076234</v>
      </c>
      <c r="I1373" t="str">
        <f>_xlfn.XLOOKUP(DSO[[#This Row],[GIC Industry Groups]],'DSO_GIC GROUP'!$A$2:$A$25,'DSO_GIC GROUP'!$B$2:$B$25,0)</f>
        <v>Capital Goods</v>
      </c>
    </row>
    <row r="1374" spans="1:9" x14ac:dyDescent="0.2">
      <c r="A1374">
        <v>2012</v>
      </c>
      <c r="B1374" t="s">
        <v>819</v>
      </c>
      <c r="C1374" t="s">
        <v>820</v>
      </c>
      <c r="D1374">
        <v>235.78299999999999</v>
      </c>
      <c r="E1374">
        <v>5459.6170000000002</v>
      </c>
      <c r="F1374">
        <v>1700.2080000000001</v>
      </c>
      <c r="G1374">
        <v>2010</v>
      </c>
      <c r="H1374" s="14">
        <f>365*DSO[[#This Row],[Receivables - Total]]/DSO[[#This Row],[Revenue - Total]]</f>
        <v>50.617803821650057</v>
      </c>
      <c r="I1374" t="str">
        <f>_xlfn.XLOOKUP(DSO[[#This Row],[GIC Industry Groups]],'DSO_GIC GROUP'!$A$2:$A$25,'DSO_GIC GROUP'!$B$2:$B$25,0)</f>
        <v>Capital Goods</v>
      </c>
    </row>
    <row r="1375" spans="1:9" x14ac:dyDescent="0.2">
      <c r="A1375">
        <v>2013</v>
      </c>
      <c r="B1375" t="s">
        <v>819</v>
      </c>
      <c r="C1375" t="s">
        <v>820</v>
      </c>
      <c r="D1375">
        <v>290.44900000000001</v>
      </c>
      <c r="E1375">
        <v>6148.8789999999999</v>
      </c>
      <c r="F1375">
        <v>1924.4</v>
      </c>
      <c r="G1375">
        <v>2010</v>
      </c>
      <c r="H1375" s="14">
        <f>365*DSO[[#This Row],[Receivables - Total]]/DSO[[#This Row],[Revenue - Total]]</f>
        <v>55.089318748700897</v>
      </c>
      <c r="I1375" t="str">
        <f>_xlfn.XLOOKUP(DSO[[#This Row],[GIC Industry Groups]],'DSO_GIC GROUP'!$A$2:$A$25,'DSO_GIC GROUP'!$B$2:$B$25,0)</f>
        <v>Capital Goods</v>
      </c>
    </row>
    <row r="1376" spans="1:9" x14ac:dyDescent="0.2">
      <c r="A1376">
        <v>2014</v>
      </c>
      <c r="B1376" t="s">
        <v>819</v>
      </c>
      <c r="C1376" t="s">
        <v>820</v>
      </c>
      <c r="D1376">
        <v>351.30700000000002</v>
      </c>
      <c r="E1376">
        <v>6756.848</v>
      </c>
      <c r="F1376">
        <v>2372.9059999999999</v>
      </c>
      <c r="G1376">
        <v>2010</v>
      </c>
      <c r="H1376" s="14">
        <f>365*DSO[[#This Row],[Receivables - Total]]/DSO[[#This Row],[Revenue - Total]]</f>
        <v>54.037983384086857</v>
      </c>
      <c r="I1376" t="str">
        <f>_xlfn.XLOOKUP(DSO[[#This Row],[GIC Industry Groups]],'DSO_GIC GROUP'!$A$2:$A$25,'DSO_GIC GROUP'!$B$2:$B$25,0)</f>
        <v>Capital Goods</v>
      </c>
    </row>
    <row r="1377" spans="1:9" x14ac:dyDescent="0.2">
      <c r="A1377">
        <v>2015</v>
      </c>
      <c r="B1377" t="s">
        <v>819</v>
      </c>
      <c r="C1377" t="s">
        <v>820</v>
      </c>
      <c r="D1377">
        <v>444.072</v>
      </c>
      <c r="E1377">
        <v>8427.0499999999993</v>
      </c>
      <c r="F1377">
        <v>2707.1149999999998</v>
      </c>
      <c r="G1377">
        <v>2010</v>
      </c>
      <c r="H1377" s="14">
        <f>365*DSO[[#This Row],[Receivables - Total]]/DSO[[#This Row],[Revenue - Total]]</f>
        <v>59.874176013948436</v>
      </c>
      <c r="I1377" t="str">
        <f>_xlfn.XLOOKUP(DSO[[#This Row],[GIC Industry Groups]],'DSO_GIC GROUP'!$A$2:$A$25,'DSO_GIC GROUP'!$B$2:$B$25,0)</f>
        <v>Capital Goods</v>
      </c>
    </row>
    <row r="1378" spans="1:9" x14ac:dyDescent="0.2">
      <c r="A1378">
        <v>2016</v>
      </c>
      <c r="B1378" t="s">
        <v>819</v>
      </c>
      <c r="C1378" t="s">
        <v>820</v>
      </c>
      <c r="D1378">
        <v>576.33900000000006</v>
      </c>
      <c r="E1378">
        <v>10726.277</v>
      </c>
      <c r="F1378">
        <v>3171.4110000000001</v>
      </c>
      <c r="G1378">
        <v>2010</v>
      </c>
      <c r="H1378" s="14">
        <f>365*DSO[[#This Row],[Receivables - Total]]/DSO[[#This Row],[Revenue - Total]]</f>
        <v>66.331274943550369</v>
      </c>
      <c r="I1378" t="str">
        <f>_xlfn.XLOOKUP(DSO[[#This Row],[GIC Industry Groups]],'DSO_GIC GROUP'!$A$2:$A$25,'DSO_GIC GROUP'!$B$2:$B$25,0)</f>
        <v>Capital Goods</v>
      </c>
    </row>
    <row r="1379" spans="1:9" x14ac:dyDescent="0.2">
      <c r="A1379">
        <v>2017</v>
      </c>
      <c r="B1379" t="s">
        <v>819</v>
      </c>
      <c r="C1379" t="s">
        <v>820</v>
      </c>
      <c r="D1379">
        <v>636.12699999999995</v>
      </c>
      <c r="E1379">
        <v>9975.6610000000001</v>
      </c>
      <c r="F1379">
        <v>3504.2860000000001</v>
      </c>
      <c r="G1379">
        <v>2010</v>
      </c>
      <c r="H1379" s="14">
        <f>365*DSO[[#This Row],[Receivables - Total]]/DSO[[#This Row],[Revenue - Total]]</f>
        <v>66.257821136745108</v>
      </c>
      <c r="I1379" t="str">
        <f>_xlfn.XLOOKUP(DSO[[#This Row],[GIC Industry Groups]],'DSO_GIC GROUP'!$A$2:$A$25,'DSO_GIC GROUP'!$B$2:$B$25,0)</f>
        <v>Capital Goods</v>
      </c>
    </row>
    <row r="1380" spans="1:9" x14ac:dyDescent="0.2">
      <c r="A1380">
        <v>2018</v>
      </c>
      <c r="B1380" t="s">
        <v>819</v>
      </c>
      <c r="C1380" t="s">
        <v>820</v>
      </c>
      <c r="D1380">
        <v>704.31</v>
      </c>
      <c r="E1380">
        <v>12197.467000000001</v>
      </c>
      <c r="F1380">
        <v>3811.1260000000002</v>
      </c>
      <c r="G1380">
        <v>2010</v>
      </c>
      <c r="H1380" s="14">
        <f>365*DSO[[#This Row],[Receivables - Total]]/DSO[[#This Row],[Revenue - Total]]</f>
        <v>67.453332689604068</v>
      </c>
      <c r="I1380" t="str">
        <f>_xlfn.XLOOKUP(DSO[[#This Row],[GIC Industry Groups]],'DSO_GIC GROUP'!$A$2:$A$25,'DSO_GIC GROUP'!$B$2:$B$25,0)</f>
        <v>Capital Goods</v>
      </c>
    </row>
    <row r="1381" spans="1:9" x14ac:dyDescent="0.2">
      <c r="A1381">
        <v>2019</v>
      </c>
      <c r="B1381" t="s">
        <v>819</v>
      </c>
      <c r="C1381" t="s">
        <v>820</v>
      </c>
      <c r="D1381">
        <v>1111.7</v>
      </c>
      <c r="E1381">
        <v>16254.731</v>
      </c>
      <c r="F1381">
        <v>5223.2030000000004</v>
      </c>
      <c r="G1381">
        <v>2010</v>
      </c>
      <c r="H1381" s="14">
        <f>365*DSO[[#This Row],[Receivables - Total]]/DSO[[#This Row],[Revenue - Total]]</f>
        <v>77.686143923565666</v>
      </c>
      <c r="I1381" t="str">
        <f>_xlfn.XLOOKUP(DSO[[#This Row],[GIC Industry Groups]],'DSO_GIC GROUP'!$A$2:$A$25,'DSO_GIC GROUP'!$B$2:$B$25,0)</f>
        <v>Capital Goods</v>
      </c>
    </row>
    <row r="1382" spans="1:9" x14ac:dyDescent="0.2">
      <c r="A1382">
        <v>2004</v>
      </c>
      <c r="B1382" t="s">
        <v>845</v>
      </c>
      <c r="C1382" t="s">
        <v>846</v>
      </c>
      <c r="D1382">
        <v>6949</v>
      </c>
      <c r="E1382">
        <v>15875</v>
      </c>
      <c r="F1382">
        <v>10242</v>
      </c>
      <c r="G1382">
        <v>2010</v>
      </c>
      <c r="H1382" s="14">
        <f>365*DSO[[#This Row],[Receivables - Total]]/DSO[[#This Row],[Revenue - Total]]</f>
        <v>247.64547939855498</v>
      </c>
      <c r="I1382" t="str">
        <f>_xlfn.XLOOKUP(DSO[[#This Row],[GIC Industry Groups]],'DSO_GIC GROUP'!$A$2:$A$25,'DSO_GIC GROUP'!$B$2:$B$25,0)</f>
        <v>Capital Goods</v>
      </c>
    </row>
    <row r="1383" spans="1:9" x14ac:dyDescent="0.2">
      <c r="A1383">
        <v>2005</v>
      </c>
      <c r="B1383" t="s">
        <v>845</v>
      </c>
      <c r="C1383" t="s">
        <v>846</v>
      </c>
      <c r="D1383">
        <v>7558</v>
      </c>
      <c r="E1383">
        <v>16499</v>
      </c>
      <c r="F1383">
        <v>10043</v>
      </c>
      <c r="G1383">
        <v>2010</v>
      </c>
      <c r="H1383" s="14">
        <f>365*DSO[[#This Row],[Receivables - Total]]/DSO[[#This Row],[Revenue - Total]]</f>
        <v>274.68585084138203</v>
      </c>
      <c r="I1383" t="str">
        <f>_xlfn.XLOOKUP(DSO[[#This Row],[GIC Industry Groups]],'DSO_GIC GROUP'!$A$2:$A$25,'DSO_GIC GROUP'!$B$2:$B$25,0)</f>
        <v>Capital Goods</v>
      </c>
    </row>
    <row r="1384" spans="1:9" x14ac:dyDescent="0.2">
      <c r="A1384">
        <v>2006</v>
      </c>
      <c r="B1384" t="s">
        <v>845</v>
      </c>
      <c r="C1384" t="s">
        <v>846</v>
      </c>
      <c r="D1384">
        <v>9181</v>
      </c>
      <c r="E1384">
        <v>17550</v>
      </c>
      <c r="F1384">
        <v>11490</v>
      </c>
      <c r="G1384">
        <v>2010</v>
      </c>
      <c r="H1384" s="14">
        <f>365*DSO[[#This Row],[Receivables - Total]]/DSO[[#This Row],[Revenue - Total]]</f>
        <v>291.65056570931245</v>
      </c>
      <c r="I1384" t="str">
        <f>_xlfn.XLOOKUP(DSO[[#This Row],[GIC Industry Groups]],'DSO_GIC GROUP'!$A$2:$A$25,'DSO_GIC GROUP'!$B$2:$B$25,0)</f>
        <v>Capital Goods</v>
      </c>
    </row>
    <row r="1385" spans="1:9" x14ac:dyDescent="0.2">
      <c r="A1385">
        <v>2007</v>
      </c>
      <c r="B1385" t="s">
        <v>845</v>
      </c>
      <c r="C1385" t="s">
        <v>846</v>
      </c>
      <c r="D1385">
        <v>9597</v>
      </c>
      <c r="E1385">
        <v>19956</v>
      </c>
      <c r="F1385">
        <v>13225</v>
      </c>
      <c r="G1385">
        <v>2010</v>
      </c>
      <c r="H1385" s="14">
        <f>365*DSO[[#This Row],[Receivables - Total]]/DSO[[#This Row],[Revenue - Total]]</f>
        <v>264.86994328922498</v>
      </c>
      <c r="I1385" t="str">
        <f>_xlfn.XLOOKUP(DSO[[#This Row],[GIC Industry Groups]],'DSO_GIC GROUP'!$A$2:$A$25,'DSO_GIC GROUP'!$B$2:$B$25,0)</f>
        <v>Capital Goods</v>
      </c>
    </row>
    <row r="1386" spans="1:9" x14ac:dyDescent="0.2">
      <c r="A1386">
        <v>2008</v>
      </c>
      <c r="B1386" t="s">
        <v>845</v>
      </c>
      <c r="C1386" t="s">
        <v>846</v>
      </c>
      <c r="D1386">
        <v>7648</v>
      </c>
      <c r="E1386">
        <v>20020</v>
      </c>
      <c r="F1386">
        <v>14246</v>
      </c>
      <c r="G1386">
        <v>2010</v>
      </c>
      <c r="H1386" s="14">
        <f>365*DSO[[#This Row],[Receivables - Total]]/DSO[[#This Row],[Revenue - Total]]</f>
        <v>195.95114418082269</v>
      </c>
      <c r="I1386" t="str">
        <f>_xlfn.XLOOKUP(DSO[[#This Row],[GIC Industry Groups]],'DSO_GIC GROUP'!$A$2:$A$25,'DSO_GIC GROUP'!$B$2:$B$25,0)</f>
        <v>Capital Goods</v>
      </c>
    </row>
    <row r="1387" spans="1:9" x14ac:dyDescent="0.2">
      <c r="A1387">
        <v>2009</v>
      </c>
      <c r="B1387" t="s">
        <v>845</v>
      </c>
      <c r="C1387" t="s">
        <v>846</v>
      </c>
      <c r="D1387">
        <v>6759</v>
      </c>
      <c r="E1387">
        <v>18940</v>
      </c>
      <c r="F1387">
        <v>10500</v>
      </c>
      <c r="G1387">
        <v>2010</v>
      </c>
      <c r="H1387" s="14">
        <f>365*DSO[[#This Row],[Receivables - Total]]/DSO[[#This Row],[Revenue - Total]]</f>
        <v>234.95571428571429</v>
      </c>
      <c r="I1387" t="str">
        <f>_xlfn.XLOOKUP(DSO[[#This Row],[GIC Industry Groups]],'DSO_GIC GROUP'!$A$2:$A$25,'DSO_GIC GROUP'!$B$2:$B$25,0)</f>
        <v>Capital Goods</v>
      </c>
    </row>
    <row r="1388" spans="1:9" x14ac:dyDescent="0.2">
      <c r="A1388">
        <v>2010</v>
      </c>
      <c r="B1388" t="s">
        <v>845</v>
      </c>
      <c r="C1388" t="s">
        <v>846</v>
      </c>
      <c r="D1388">
        <v>4763</v>
      </c>
      <c r="E1388">
        <v>15282</v>
      </c>
      <c r="F1388">
        <v>10525</v>
      </c>
      <c r="G1388">
        <v>2010</v>
      </c>
      <c r="H1388" s="14">
        <f>365*DSO[[#This Row],[Receivables - Total]]/DSO[[#This Row],[Revenue - Total]]</f>
        <v>165.17767220902613</v>
      </c>
      <c r="I1388" t="str">
        <f>_xlfn.XLOOKUP(DSO[[#This Row],[GIC Industry Groups]],'DSO_GIC GROUP'!$A$2:$A$25,'DSO_GIC GROUP'!$B$2:$B$25,0)</f>
        <v>Capital Goods</v>
      </c>
    </row>
    <row r="1389" spans="1:9" x14ac:dyDescent="0.2">
      <c r="A1389">
        <v>2011</v>
      </c>
      <c r="B1389" t="s">
        <v>845</v>
      </c>
      <c r="C1389" t="s">
        <v>846</v>
      </c>
      <c r="D1389">
        <v>3177</v>
      </c>
      <c r="E1389">
        <v>13615</v>
      </c>
      <c r="F1389">
        <v>11275</v>
      </c>
      <c r="G1389">
        <v>2010</v>
      </c>
      <c r="H1389" s="14">
        <f>365*DSO[[#This Row],[Receivables - Total]]/DSO[[#This Row],[Revenue - Total]]</f>
        <v>102.84745011086474</v>
      </c>
      <c r="I1389" t="str">
        <f>_xlfn.XLOOKUP(DSO[[#This Row],[GIC Industry Groups]],'DSO_GIC GROUP'!$A$2:$A$25,'DSO_GIC GROUP'!$B$2:$B$25,0)</f>
        <v>Capital Goods</v>
      </c>
    </row>
    <row r="1390" spans="1:9" x14ac:dyDescent="0.2">
      <c r="A1390">
        <v>2012</v>
      </c>
      <c r="B1390" t="s">
        <v>845</v>
      </c>
      <c r="C1390" t="s">
        <v>846</v>
      </c>
      <c r="D1390">
        <v>2679</v>
      </c>
      <c r="E1390">
        <v>13033</v>
      </c>
      <c r="F1390">
        <v>12237</v>
      </c>
      <c r="G1390">
        <v>2010</v>
      </c>
      <c r="H1390" s="14">
        <f>365*DSO[[#This Row],[Receivables - Total]]/DSO[[#This Row],[Revenue - Total]]</f>
        <v>79.908065702378039</v>
      </c>
      <c r="I1390" t="str">
        <f>_xlfn.XLOOKUP(DSO[[#This Row],[GIC Industry Groups]],'DSO_GIC GROUP'!$A$2:$A$25,'DSO_GIC GROUP'!$B$2:$B$25,0)</f>
        <v>Capital Goods</v>
      </c>
    </row>
    <row r="1391" spans="1:9" x14ac:dyDescent="0.2">
      <c r="A1391">
        <v>2013</v>
      </c>
      <c r="B1391" t="s">
        <v>845</v>
      </c>
      <c r="C1391" t="s">
        <v>846</v>
      </c>
      <c r="D1391">
        <v>2407</v>
      </c>
      <c r="E1391">
        <v>12944</v>
      </c>
      <c r="F1391">
        <v>12104</v>
      </c>
      <c r="G1391">
        <v>2010</v>
      </c>
      <c r="H1391" s="14">
        <f>365*DSO[[#This Row],[Receivables - Total]]/DSO[[#This Row],[Revenue - Total]]</f>
        <v>72.583856576338405</v>
      </c>
      <c r="I1391" t="str">
        <f>_xlfn.XLOOKUP(DSO[[#This Row],[GIC Industry Groups]],'DSO_GIC GROUP'!$A$2:$A$25,'DSO_GIC GROUP'!$B$2:$B$25,0)</f>
        <v>Capital Goods</v>
      </c>
    </row>
    <row r="1392" spans="1:9" x14ac:dyDescent="0.2">
      <c r="A1392">
        <v>2014</v>
      </c>
      <c r="B1392" t="s">
        <v>845</v>
      </c>
      <c r="C1392" t="s">
        <v>846</v>
      </c>
      <c r="D1392">
        <v>2238</v>
      </c>
      <c r="E1392">
        <v>14605</v>
      </c>
      <c r="F1392">
        <v>13878</v>
      </c>
      <c r="G1392">
        <v>2010</v>
      </c>
      <c r="H1392" s="14">
        <f>365*DSO[[#This Row],[Receivables - Total]]/DSO[[#This Row],[Revenue - Total]]</f>
        <v>58.860786856895807</v>
      </c>
      <c r="I1392" t="str">
        <f>_xlfn.XLOOKUP(DSO[[#This Row],[GIC Industry Groups]],'DSO_GIC GROUP'!$A$2:$A$25,'DSO_GIC GROUP'!$B$2:$B$25,0)</f>
        <v>Capital Goods</v>
      </c>
    </row>
    <row r="1393" spans="1:9" x14ac:dyDescent="0.2">
      <c r="A1393">
        <v>2015</v>
      </c>
      <c r="B1393" t="s">
        <v>845</v>
      </c>
      <c r="C1393" t="s">
        <v>846</v>
      </c>
      <c r="D1393">
        <v>2104</v>
      </c>
      <c r="E1393">
        <v>14708</v>
      </c>
      <c r="F1393">
        <v>13423</v>
      </c>
      <c r="G1393">
        <v>2010</v>
      </c>
      <c r="H1393" s="14">
        <f>365*DSO[[#This Row],[Receivables - Total]]/DSO[[#This Row],[Revenue - Total]]</f>
        <v>57.212247634656933</v>
      </c>
      <c r="I1393" t="str">
        <f>_xlfn.XLOOKUP(DSO[[#This Row],[GIC Industry Groups]],'DSO_GIC GROUP'!$A$2:$A$25,'DSO_GIC GROUP'!$B$2:$B$25,0)</f>
        <v>Capital Goods</v>
      </c>
    </row>
    <row r="1394" spans="1:9" x14ac:dyDescent="0.2">
      <c r="A1394">
        <v>2016</v>
      </c>
      <c r="B1394" t="s">
        <v>845</v>
      </c>
      <c r="C1394" t="s">
        <v>846</v>
      </c>
      <c r="D1394">
        <v>1969</v>
      </c>
      <c r="E1394">
        <v>15358</v>
      </c>
      <c r="F1394">
        <v>13788</v>
      </c>
      <c r="G1394">
        <v>2010</v>
      </c>
      <c r="H1394" s="14">
        <f>365*DSO[[#This Row],[Receivables - Total]]/DSO[[#This Row],[Revenue - Total]]</f>
        <v>52.123948360893529</v>
      </c>
      <c r="I1394" t="str">
        <f>_xlfn.XLOOKUP(DSO[[#This Row],[GIC Industry Groups]],'DSO_GIC GROUP'!$A$2:$A$25,'DSO_GIC GROUP'!$B$2:$B$25,0)</f>
        <v>Capital Goods</v>
      </c>
    </row>
    <row r="1395" spans="1:9" x14ac:dyDescent="0.2">
      <c r="A1395">
        <v>2017</v>
      </c>
      <c r="B1395" t="s">
        <v>845</v>
      </c>
      <c r="C1395" t="s">
        <v>846</v>
      </c>
      <c r="D1395">
        <v>2182</v>
      </c>
      <c r="E1395">
        <v>15340</v>
      </c>
      <c r="F1395">
        <v>14198</v>
      </c>
      <c r="G1395">
        <v>2010</v>
      </c>
      <c r="H1395" s="14">
        <f>365*DSO[[#This Row],[Receivables - Total]]/DSO[[#This Row],[Revenue - Total]]</f>
        <v>56.094520354979572</v>
      </c>
      <c r="I1395" t="str">
        <f>_xlfn.XLOOKUP(DSO[[#This Row],[GIC Industry Groups]],'DSO_GIC GROUP'!$A$2:$A$25,'DSO_GIC GROUP'!$B$2:$B$25,0)</f>
        <v>Capital Goods</v>
      </c>
    </row>
    <row r="1396" spans="1:9" x14ac:dyDescent="0.2">
      <c r="A1396">
        <v>2018</v>
      </c>
      <c r="B1396" t="s">
        <v>845</v>
      </c>
      <c r="C1396" t="s">
        <v>846</v>
      </c>
      <c r="D1396">
        <v>2245</v>
      </c>
      <c r="E1396">
        <v>14264</v>
      </c>
      <c r="F1396">
        <v>13972</v>
      </c>
      <c r="G1396">
        <v>2010</v>
      </c>
      <c r="H1396" s="14">
        <f>365*DSO[[#This Row],[Receivables - Total]]/DSO[[#This Row],[Revenue - Total]]</f>
        <v>58.647652447752648</v>
      </c>
      <c r="I1396" t="str">
        <f>_xlfn.XLOOKUP(DSO[[#This Row],[GIC Industry Groups]],'DSO_GIC GROUP'!$A$2:$A$25,'DSO_GIC GROUP'!$B$2:$B$25,0)</f>
        <v>Capital Goods</v>
      </c>
    </row>
    <row r="1397" spans="1:9" x14ac:dyDescent="0.2">
      <c r="A1397">
        <v>2019</v>
      </c>
      <c r="B1397" t="s">
        <v>845</v>
      </c>
      <c r="C1397" t="s">
        <v>846</v>
      </c>
      <c r="D1397">
        <v>2170</v>
      </c>
      <c r="E1397">
        <v>15018</v>
      </c>
      <c r="F1397">
        <v>13630</v>
      </c>
      <c r="G1397">
        <v>2010</v>
      </c>
      <c r="H1397" s="14">
        <f>365*DSO[[#This Row],[Receivables - Total]]/DSO[[#This Row],[Revenue - Total]]</f>
        <v>58.110785033015404</v>
      </c>
      <c r="I1397" t="str">
        <f>_xlfn.XLOOKUP(DSO[[#This Row],[GIC Industry Groups]],'DSO_GIC GROUP'!$A$2:$A$25,'DSO_GIC GROUP'!$B$2:$B$25,0)</f>
        <v>Capital Goods</v>
      </c>
    </row>
    <row r="1398" spans="1:9" x14ac:dyDescent="0.2">
      <c r="A1398">
        <v>2004</v>
      </c>
      <c r="B1398" t="s">
        <v>865</v>
      </c>
      <c r="C1398" t="s">
        <v>866</v>
      </c>
      <c r="D1398">
        <v>490</v>
      </c>
      <c r="E1398">
        <v>4882</v>
      </c>
      <c r="F1398">
        <v>3094</v>
      </c>
      <c r="G1398">
        <v>2010</v>
      </c>
      <c r="H1398" s="14">
        <f>365*DSO[[#This Row],[Receivables - Total]]/DSO[[#This Row],[Revenue - Total]]</f>
        <v>57.805429864253391</v>
      </c>
      <c r="I1398" t="str">
        <f>_xlfn.XLOOKUP(DSO[[#This Row],[GIC Industry Groups]],'DSO_GIC GROUP'!$A$2:$A$25,'DSO_GIC GROUP'!$B$2:$B$25,0)</f>
        <v>Capital Goods</v>
      </c>
    </row>
    <row r="1399" spans="1:9" x14ac:dyDescent="0.2">
      <c r="A1399">
        <v>2005</v>
      </c>
      <c r="B1399" t="s">
        <v>865</v>
      </c>
      <c r="C1399" t="s">
        <v>866</v>
      </c>
      <c r="D1399">
        <v>572</v>
      </c>
      <c r="E1399">
        <v>5274</v>
      </c>
      <c r="F1399">
        <v>3563</v>
      </c>
      <c r="G1399">
        <v>2010</v>
      </c>
      <c r="H1399" s="14">
        <f>365*DSO[[#This Row],[Receivables - Total]]/DSO[[#This Row],[Revenue - Total]]</f>
        <v>58.596688184114512</v>
      </c>
      <c r="I1399" t="str">
        <f>_xlfn.XLOOKUP(DSO[[#This Row],[GIC Industry Groups]],'DSO_GIC GROUP'!$A$2:$A$25,'DSO_GIC GROUP'!$B$2:$B$25,0)</f>
        <v>Capital Goods</v>
      </c>
    </row>
    <row r="1400" spans="1:9" x14ac:dyDescent="0.2">
      <c r="A1400">
        <v>2006</v>
      </c>
      <c r="B1400" t="s">
        <v>865</v>
      </c>
      <c r="C1400" t="s">
        <v>866</v>
      </c>
      <c r="D1400">
        <v>502</v>
      </c>
      <c r="E1400">
        <v>5366</v>
      </c>
      <c r="F1400">
        <v>3640</v>
      </c>
      <c r="G1400">
        <v>2010</v>
      </c>
      <c r="H1400" s="14">
        <f>365*DSO[[#This Row],[Receivables - Total]]/DSO[[#This Row],[Revenue - Total]]</f>
        <v>50.337912087912088</v>
      </c>
      <c r="I1400" t="str">
        <f>_xlfn.XLOOKUP(DSO[[#This Row],[GIC Industry Groups]],'DSO_GIC GROUP'!$A$2:$A$25,'DSO_GIC GROUP'!$B$2:$B$25,0)</f>
        <v>Capital Goods</v>
      </c>
    </row>
    <row r="1401" spans="1:9" x14ac:dyDescent="0.2">
      <c r="A1401">
        <v>2007</v>
      </c>
      <c r="B1401" t="s">
        <v>865</v>
      </c>
      <c r="C1401" t="s">
        <v>866</v>
      </c>
      <c r="D1401">
        <v>519</v>
      </c>
      <c r="E1401">
        <v>5842</v>
      </c>
      <c r="F1401">
        <v>3731</v>
      </c>
      <c r="G1401">
        <v>2010</v>
      </c>
      <c r="H1401" s="14">
        <f>365*DSO[[#This Row],[Receivables - Total]]/DSO[[#This Row],[Revenue - Total]]</f>
        <v>50.773251139104801</v>
      </c>
      <c r="I1401" t="str">
        <f>_xlfn.XLOOKUP(DSO[[#This Row],[GIC Industry Groups]],'DSO_GIC GROUP'!$A$2:$A$25,'DSO_GIC GROUP'!$B$2:$B$25,0)</f>
        <v>Capital Goods</v>
      </c>
    </row>
    <row r="1402" spans="1:9" x14ac:dyDescent="0.2">
      <c r="A1402">
        <v>2008</v>
      </c>
      <c r="B1402" t="s">
        <v>865</v>
      </c>
      <c r="C1402" t="s">
        <v>866</v>
      </c>
      <c r="D1402">
        <v>454</v>
      </c>
      <c r="E1402">
        <v>4191</v>
      </c>
      <c r="F1402">
        <v>3267</v>
      </c>
      <c r="G1402">
        <v>2010</v>
      </c>
      <c r="H1402" s="14">
        <f>365*DSO[[#This Row],[Receivables - Total]]/DSO[[#This Row],[Revenue - Total]]</f>
        <v>50.722375267829811</v>
      </c>
      <c r="I1402" t="str">
        <f>_xlfn.XLOOKUP(DSO[[#This Row],[GIC Industry Groups]],'DSO_GIC GROUP'!$A$2:$A$25,'DSO_GIC GROUP'!$B$2:$B$25,0)</f>
        <v>Capital Goods</v>
      </c>
    </row>
    <row r="1403" spans="1:9" x14ac:dyDescent="0.2">
      <c r="A1403">
        <v>2009</v>
      </c>
      <c r="B1403" t="s">
        <v>865</v>
      </c>
      <c r="C1403" t="s">
        <v>866</v>
      </c>
      <c r="D1403">
        <v>337</v>
      </c>
      <c r="E1403">
        <v>3859</v>
      </c>
      <c r="F1403">
        <v>2358</v>
      </c>
      <c r="G1403">
        <v>2010</v>
      </c>
      <c r="H1403" s="14">
        <f>365*DSO[[#This Row],[Receivables - Total]]/DSO[[#This Row],[Revenue - Total]]</f>
        <v>52.164970313825279</v>
      </c>
      <c r="I1403" t="str">
        <f>_xlfn.XLOOKUP(DSO[[#This Row],[GIC Industry Groups]],'DSO_GIC GROUP'!$A$2:$A$25,'DSO_GIC GROUP'!$B$2:$B$25,0)</f>
        <v>Capital Goods</v>
      </c>
    </row>
    <row r="1404" spans="1:9" x14ac:dyDescent="0.2">
      <c r="A1404">
        <v>2010</v>
      </c>
      <c r="B1404" t="s">
        <v>865</v>
      </c>
      <c r="C1404" t="s">
        <v>866</v>
      </c>
      <c r="D1404">
        <v>377</v>
      </c>
      <c r="E1404">
        <v>3693</v>
      </c>
      <c r="F1404">
        <v>2237</v>
      </c>
      <c r="G1404">
        <v>2010</v>
      </c>
      <c r="H1404" s="14">
        <f>365*DSO[[#This Row],[Receivables - Total]]/DSO[[#This Row],[Revenue - Total]]</f>
        <v>61.513187304425571</v>
      </c>
      <c r="I1404" t="str">
        <f>_xlfn.XLOOKUP(DSO[[#This Row],[GIC Industry Groups]],'DSO_GIC GROUP'!$A$2:$A$25,'DSO_GIC GROUP'!$B$2:$B$25,0)</f>
        <v>Capital Goods</v>
      </c>
    </row>
    <row r="1405" spans="1:9" x14ac:dyDescent="0.2">
      <c r="A1405">
        <v>2011</v>
      </c>
      <c r="B1405" t="s">
        <v>865</v>
      </c>
      <c r="C1405" t="s">
        <v>866</v>
      </c>
      <c r="D1405">
        <v>464</v>
      </c>
      <c r="E1405">
        <v>4143</v>
      </c>
      <c r="F1405">
        <v>2611</v>
      </c>
      <c r="G1405">
        <v>2010</v>
      </c>
      <c r="H1405" s="14">
        <f>365*DSO[[#This Row],[Receivables - Total]]/DSO[[#This Row],[Revenue - Total]]</f>
        <v>64.864036767522023</v>
      </c>
      <c r="I1405" t="str">
        <f>_xlfn.XLOOKUP(DSO[[#This Row],[GIC Industry Groups]],'DSO_GIC GROUP'!$A$2:$A$25,'DSO_GIC GROUP'!$B$2:$B$25,0)</f>
        <v>Capital Goods</v>
      </c>
    </row>
    <row r="1406" spans="1:9" x14ac:dyDescent="0.2">
      <c r="A1406">
        <v>2012</v>
      </c>
      <c r="B1406" t="s">
        <v>865</v>
      </c>
      <c r="C1406" t="s">
        <v>866</v>
      </c>
      <c r="D1406">
        <v>793</v>
      </c>
      <c r="E1406">
        <v>11026</v>
      </c>
      <c r="F1406">
        <v>4117</v>
      </c>
      <c r="G1406">
        <v>2010</v>
      </c>
      <c r="H1406" s="14">
        <f>365*DSO[[#This Row],[Receivables - Total]]/DSO[[#This Row],[Revenue - Total]]</f>
        <v>70.304833616711193</v>
      </c>
      <c r="I1406" t="str">
        <f>_xlfn.XLOOKUP(DSO[[#This Row],[GIC Industry Groups]],'DSO_GIC GROUP'!$A$2:$A$25,'DSO_GIC GROUP'!$B$2:$B$25,0)</f>
        <v>Capital Goods</v>
      </c>
    </row>
    <row r="1407" spans="1:9" x14ac:dyDescent="0.2">
      <c r="A1407">
        <v>2013</v>
      </c>
      <c r="B1407" t="s">
        <v>865</v>
      </c>
      <c r="C1407" t="s">
        <v>866</v>
      </c>
      <c r="D1407">
        <v>804</v>
      </c>
      <c r="E1407">
        <v>11231</v>
      </c>
      <c r="F1407">
        <v>4955</v>
      </c>
      <c r="G1407">
        <v>2010</v>
      </c>
      <c r="H1407" s="14">
        <f>365*DSO[[#This Row],[Receivables - Total]]/DSO[[#This Row],[Revenue - Total]]</f>
        <v>59.225025227043389</v>
      </c>
      <c r="I1407" t="str">
        <f>_xlfn.XLOOKUP(DSO[[#This Row],[GIC Industry Groups]],'DSO_GIC GROUP'!$A$2:$A$25,'DSO_GIC GROUP'!$B$2:$B$25,0)</f>
        <v>Capital Goods</v>
      </c>
    </row>
    <row r="1408" spans="1:9" x14ac:dyDescent="0.2">
      <c r="A1408">
        <v>2014</v>
      </c>
      <c r="B1408" t="s">
        <v>865</v>
      </c>
      <c r="C1408" t="s">
        <v>866</v>
      </c>
      <c r="D1408">
        <v>940</v>
      </c>
      <c r="E1408">
        <v>12467</v>
      </c>
      <c r="F1408">
        <v>5685</v>
      </c>
      <c r="G1408">
        <v>2010</v>
      </c>
      <c r="H1408" s="14">
        <f>365*DSO[[#This Row],[Receivables - Total]]/DSO[[#This Row],[Revenue - Total]]</f>
        <v>60.351802990325417</v>
      </c>
      <c r="I1408" t="str">
        <f>_xlfn.XLOOKUP(DSO[[#This Row],[GIC Industry Groups]],'DSO_GIC GROUP'!$A$2:$A$25,'DSO_GIC GROUP'!$B$2:$B$25,0)</f>
        <v>Capital Goods</v>
      </c>
    </row>
    <row r="1409" spans="1:9" x14ac:dyDescent="0.2">
      <c r="A1409">
        <v>2015</v>
      </c>
      <c r="B1409" t="s">
        <v>865</v>
      </c>
      <c r="C1409" t="s">
        <v>866</v>
      </c>
      <c r="D1409">
        <v>930</v>
      </c>
      <c r="E1409">
        <v>12083</v>
      </c>
      <c r="F1409">
        <v>5817</v>
      </c>
      <c r="G1409">
        <v>2010</v>
      </c>
      <c r="H1409" s="14">
        <f>365*DSO[[#This Row],[Receivables - Total]]/DSO[[#This Row],[Revenue - Total]]</f>
        <v>58.354822073233628</v>
      </c>
      <c r="I1409" t="str">
        <f>_xlfn.XLOOKUP(DSO[[#This Row],[GIC Industry Groups]],'DSO_GIC GROUP'!$A$2:$A$25,'DSO_GIC GROUP'!$B$2:$B$25,0)</f>
        <v>Capital Goods</v>
      </c>
    </row>
    <row r="1410" spans="1:9" x14ac:dyDescent="0.2">
      <c r="A1410">
        <v>2016</v>
      </c>
      <c r="B1410" t="s">
        <v>865</v>
      </c>
      <c r="C1410" t="s">
        <v>866</v>
      </c>
      <c r="D1410">
        <v>920</v>
      </c>
      <c r="E1410">
        <v>11988</v>
      </c>
      <c r="F1410">
        <v>5762</v>
      </c>
      <c r="G1410">
        <v>2010</v>
      </c>
      <c r="H1410" s="14">
        <f>365*DSO[[#This Row],[Receivables - Total]]/DSO[[#This Row],[Revenue - Total]]</f>
        <v>58.27837556404026</v>
      </c>
      <c r="I1410" t="str">
        <f>_xlfn.XLOOKUP(DSO[[#This Row],[GIC Industry Groups]],'DSO_GIC GROUP'!$A$2:$A$25,'DSO_GIC GROUP'!$B$2:$B$25,0)</f>
        <v>Capital Goods</v>
      </c>
    </row>
    <row r="1411" spans="1:9" x14ac:dyDescent="0.2">
      <c r="A1411">
        <v>2017</v>
      </c>
      <c r="B1411" t="s">
        <v>865</v>
      </c>
      <c r="C1411" t="s">
        <v>866</v>
      </c>
      <c r="D1411">
        <v>1233</v>
      </c>
      <c r="E1411">
        <v>15030</v>
      </c>
      <c r="F1411">
        <v>6641</v>
      </c>
      <c r="G1411">
        <v>2010</v>
      </c>
      <c r="H1411" s="14">
        <f>365*DSO[[#This Row],[Receivables - Total]]/DSO[[#This Row],[Revenue - Total]]</f>
        <v>67.767655473573257</v>
      </c>
      <c r="I1411" t="str">
        <f>_xlfn.XLOOKUP(DSO[[#This Row],[GIC Industry Groups]],'DSO_GIC GROUP'!$A$2:$A$25,'DSO_GIC GROUP'!$B$2:$B$25,0)</f>
        <v>Capital Goods</v>
      </c>
    </row>
    <row r="1412" spans="1:9" x14ac:dyDescent="0.2">
      <c r="A1412">
        <v>2018</v>
      </c>
      <c r="B1412" t="s">
        <v>865</v>
      </c>
      <c r="C1412" t="s">
        <v>866</v>
      </c>
      <c r="D1412">
        <v>1545</v>
      </c>
      <c r="E1412">
        <v>18133</v>
      </c>
      <c r="F1412">
        <v>8047</v>
      </c>
      <c r="G1412">
        <v>2010</v>
      </c>
      <c r="H1412" s="14">
        <f>365*DSO[[#This Row],[Receivables - Total]]/DSO[[#This Row],[Revenue - Total]]</f>
        <v>70.078911395551131</v>
      </c>
      <c r="I1412" t="str">
        <f>_xlfn.XLOOKUP(DSO[[#This Row],[GIC Industry Groups]],'DSO_GIC GROUP'!$A$2:$A$25,'DSO_GIC GROUP'!$B$2:$B$25,0)</f>
        <v>Capital Goods</v>
      </c>
    </row>
    <row r="1413" spans="1:9" x14ac:dyDescent="0.2">
      <c r="A1413">
        <v>2019</v>
      </c>
      <c r="B1413" t="s">
        <v>865</v>
      </c>
      <c r="C1413" t="s">
        <v>866</v>
      </c>
      <c r="D1413">
        <v>1530</v>
      </c>
      <c r="E1413">
        <v>18970</v>
      </c>
      <c r="F1413">
        <v>9351</v>
      </c>
      <c r="G1413">
        <v>2010</v>
      </c>
      <c r="H1413" s="14">
        <f>365*DSO[[#This Row],[Receivables - Total]]/DSO[[#This Row],[Revenue - Total]]</f>
        <v>59.720885466794996</v>
      </c>
      <c r="I1413" t="str">
        <f>_xlfn.XLOOKUP(DSO[[#This Row],[GIC Industry Groups]],'DSO_GIC GROUP'!$A$2:$A$25,'DSO_GIC GROUP'!$B$2:$B$25,0)</f>
        <v>Capital Goods</v>
      </c>
    </row>
    <row r="1414" spans="1:9" x14ac:dyDescent="0.2">
      <c r="A1414">
        <v>2004</v>
      </c>
      <c r="B1414" t="s">
        <v>869</v>
      </c>
      <c r="C1414" t="s">
        <v>870</v>
      </c>
      <c r="D1414">
        <v>6315</v>
      </c>
      <c r="E1414">
        <v>40035</v>
      </c>
      <c r="F1414">
        <v>36977</v>
      </c>
      <c r="G1414">
        <v>2010</v>
      </c>
      <c r="H1414" s="14">
        <f>365*DSO[[#This Row],[Receivables - Total]]/DSO[[#This Row],[Revenue - Total]]</f>
        <v>62.335370635800636</v>
      </c>
      <c r="I1414" t="str">
        <f>_xlfn.XLOOKUP(DSO[[#This Row],[GIC Industry Groups]],'DSO_GIC GROUP'!$A$2:$A$25,'DSO_GIC GROUP'!$B$2:$B$25,0)</f>
        <v>Capital Goods</v>
      </c>
    </row>
    <row r="1415" spans="1:9" x14ac:dyDescent="0.2">
      <c r="A1415">
        <v>2005</v>
      </c>
      <c r="B1415" t="s">
        <v>869</v>
      </c>
      <c r="C1415" t="s">
        <v>870</v>
      </c>
      <c r="D1415">
        <v>7240</v>
      </c>
      <c r="E1415">
        <v>45925</v>
      </c>
      <c r="F1415">
        <v>42629</v>
      </c>
      <c r="G1415">
        <v>2010</v>
      </c>
      <c r="H1415" s="14">
        <f>365*DSO[[#This Row],[Receivables - Total]]/DSO[[#This Row],[Revenue - Total]]</f>
        <v>61.990663632738276</v>
      </c>
      <c r="I1415" t="str">
        <f>_xlfn.XLOOKUP(DSO[[#This Row],[GIC Industry Groups]],'DSO_GIC GROUP'!$A$2:$A$25,'DSO_GIC GROUP'!$B$2:$B$25,0)</f>
        <v>Capital Goods</v>
      </c>
    </row>
    <row r="1416" spans="1:9" x14ac:dyDescent="0.2">
      <c r="A1416">
        <v>2006</v>
      </c>
      <c r="B1416" t="s">
        <v>869</v>
      </c>
      <c r="C1416" t="s">
        <v>870</v>
      </c>
      <c r="D1416">
        <v>7679</v>
      </c>
      <c r="E1416">
        <v>47141</v>
      </c>
      <c r="F1416">
        <v>47745</v>
      </c>
      <c r="G1416">
        <v>2010</v>
      </c>
      <c r="H1416" s="14">
        <f>365*DSO[[#This Row],[Receivables - Total]]/DSO[[#This Row],[Revenue - Total]]</f>
        <v>58.704262226411146</v>
      </c>
      <c r="I1416" t="str">
        <f>_xlfn.XLOOKUP(DSO[[#This Row],[GIC Industry Groups]],'DSO_GIC GROUP'!$A$2:$A$25,'DSO_GIC GROUP'!$B$2:$B$25,0)</f>
        <v>Capital Goods</v>
      </c>
    </row>
    <row r="1417" spans="1:9" x14ac:dyDescent="0.2">
      <c r="A1417">
        <v>2007</v>
      </c>
      <c r="B1417" t="s">
        <v>869</v>
      </c>
      <c r="C1417" t="s">
        <v>870</v>
      </c>
      <c r="D1417">
        <v>8844</v>
      </c>
      <c r="E1417">
        <v>54575</v>
      </c>
      <c r="F1417">
        <v>54403</v>
      </c>
      <c r="G1417">
        <v>2010</v>
      </c>
      <c r="H1417" s="14">
        <f>365*DSO[[#This Row],[Receivables - Total]]/DSO[[#This Row],[Revenue - Total]]</f>
        <v>59.336066025770634</v>
      </c>
      <c r="I1417" t="str">
        <f>_xlfn.XLOOKUP(DSO[[#This Row],[GIC Industry Groups]],'DSO_GIC GROUP'!$A$2:$A$25,'DSO_GIC GROUP'!$B$2:$B$25,0)</f>
        <v>Capital Goods</v>
      </c>
    </row>
    <row r="1418" spans="1:9" x14ac:dyDescent="0.2">
      <c r="A1418">
        <v>2008</v>
      </c>
      <c r="B1418" t="s">
        <v>869</v>
      </c>
      <c r="C1418" t="s">
        <v>870</v>
      </c>
      <c r="D1418">
        <v>9112</v>
      </c>
      <c r="E1418">
        <v>56469</v>
      </c>
      <c r="F1418">
        <v>58518</v>
      </c>
      <c r="G1418">
        <v>2010</v>
      </c>
      <c r="H1418" s="14">
        <f>365*DSO[[#This Row],[Receivables - Total]]/DSO[[#This Row],[Revenue - Total]]</f>
        <v>56.835161830547868</v>
      </c>
      <c r="I1418" t="str">
        <f>_xlfn.XLOOKUP(DSO[[#This Row],[GIC Industry Groups]],'DSO_GIC GROUP'!$A$2:$A$25,'DSO_GIC GROUP'!$B$2:$B$25,0)</f>
        <v>Capital Goods</v>
      </c>
    </row>
    <row r="1419" spans="1:9" x14ac:dyDescent="0.2">
      <c r="A1419">
        <v>2009</v>
      </c>
      <c r="B1419" t="s">
        <v>869</v>
      </c>
      <c r="C1419" t="s">
        <v>870</v>
      </c>
      <c r="D1419">
        <v>8469</v>
      </c>
      <c r="E1419">
        <v>55762</v>
      </c>
      <c r="F1419">
        <v>52827</v>
      </c>
      <c r="G1419">
        <v>2010</v>
      </c>
      <c r="H1419" s="14">
        <f>365*DSO[[#This Row],[Receivables - Total]]/DSO[[#This Row],[Revenue - Total]]</f>
        <v>58.515247884604463</v>
      </c>
      <c r="I1419" t="str">
        <f>_xlfn.XLOOKUP(DSO[[#This Row],[GIC Industry Groups]],'DSO_GIC GROUP'!$A$2:$A$25,'DSO_GIC GROUP'!$B$2:$B$25,0)</f>
        <v>Capital Goods</v>
      </c>
    </row>
    <row r="1420" spans="1:9" x14ac:dyDescent="0.2">
      <c r="A1420">
        <v>2010</v>
      </c>
      <c r="B1420" t="s">
        <v>869</v>
      </c>
      <c r="C1420" t="s">
        <v>870</v>
      </c>
      <c r="D1420">
        <v>8925</v>
      </c>
      <c r="E1420">
        <v>58493</v>
      </c>
      <c r="F1420">
        <v>54326</v>
      </c>
      <c r="G1420">
        <v>2010</v>
      </c>
      <c r="H1420" s="14">
        <f>365*DSO[[#This Row],[Receivables - Total]]/DSO[[#This Row],[Revenue - Total]]</f>
        <v>59.964381695688992</v>
      </c>
      <c r="I1420" t="str">
        <f>_xlfn.XLOOKUP(DSO[[#This Row],[GIC Industry Groups]],'DSO_GIC GROUP'!$A$2:$A$25,'DSO_GIC GROUP'!$B$2:$B$25,0)</f>
        <v>Capital Goods</v>
      </c>
    </row>
    <row r="1421" spans="1:9" x14ac:dyDescent="0.2">
      <c r="A1421">
        <v>2011</v>
      </c>
      <c r="B1421" t="s">
        <v>869</v>
      </c>
      <c r="C1421" t="s">
        <v>870</v>
      </c>
      <c r="D1421">
        <v>9546</v>
      </c>
      <c r="E1421">
        <v>61452</v>
      </c>
      <c r="F1421">
        <v>58190</v>
      </c>
      <c r="G1421">
        <v>2010</v>
      </c>
      <c r="H1421" s="14">
        <f>365*DSO[[#This Row],[Receivables - Total]]/DSO[[#This Row],[Revenue - Total]]</f>
        <v>59.877814057398176</v>
      </c>
      <c r="I1421" t="str">
        <f>_xlfn.XLOOKUP(DSO[[#This Row],[GIC Industry Groups]],'DSO_GIC GROUP'!$A$2:$A$25,'DSO_GIC GROUP'!$B$2:$B$25,0)</f>
        <v>Capital Goods</v>
      </c>
    </row>
    <row r="1422" spans="1:9" x14ac:dyDescent="0.2">
      <c r="A1422">
        <v>2012</v>
      </c>
      <c r="B1422" t="s">
        <v>869</v>
      </c>
      <c r="C1422" t="s">
        <v>870</v>
      </c>
      <c r="D1422">
        <v>11099</v>
      </c>
      <c r="E1422">
        <v>89409</v>
      </c>
      <c r="F1422">
        <v>57708</v>
      </c>
      <c r="G1422">
        <v>2010</v>
      </c>
      <c r="H1422" s="14">
        <f>365*DSO[[#This Row],[Receivables - Total]]/DSO[[#This Row],[Revenue - Total]]</f>
        <v>70.20057877590628</v>
      </c>
      <c r="I1422" t="str">
        <f>_xlfn.XLOOKUP(DSO[[#This Row],[GIC Industry Groups]],'DSO_GIC GROUP'!$A$2:$A$25,'DSO_GIC GROUP'!$B$2:$B$25,0)</f>
        <v>Capital Goods</v>
      </c>
    </row>
    <row r="1423" spans="1:9" x14ac:dyDescent="0.2">
      <c r="A1423">
        <v>2013</v>
      </c>
      <c r="B1423" t="s">
        <v>869</v>
      </c>
      <c r="C1423" t="s">
        <v>870</v>
      </c>
      <c r="D1423">
        <v>11458</v>
      </c>
      <c r="E1423">
        <v>90594</v>
      </c>
      <c r="F1423">
        <v>62626</v>
      </c>
      <c r="G1423">
        <v>2010</v>
      </c>
      <c r="H1423" s="14">
        <f>365*DSO[[#This Row],[Receivables - Total]]/DSO[[#This Row],[Revenue - Total]]</f>
        <v>66.780091335866899</v>
      </c>
      <c r="I1423" t="str">
        <f>_xlfn.XLOOKUP(DSO[[#This Row],[GIC Industry Groups]],'DSO_GIC GROUP'!$A$2:$A$25,'DSO_GIC GROUP'!$B$2:$B$25,0)</f>
        <v>Capital Goods</v>
      </c>
    </row>
    <row r="1424" spans="1:9" x14ac:dyDescent="0.2">
      <c r="A1424">
        <v>2014</v>
      </c>
      <c r="B1424" t="s">
        <v>869</v>
      </c>
      <c r="C1424" t="s">
        <v>870</v>
      </c>
      <c r="D1424">
        <v>11317</v>
      </c>
      <c r="E1424">
        <v>91289</v>
      </c>
      <c r="F1424">
        <v>64270</v>
      </c>
      <c r="G1424">
        <v>2010</v>
      </c>
      <c r="H1424" s="14">
        <f>365*DSO[[#This Row],[Receivables - Total]]/DSO[[#This Row],[Revenue - Total]]</f>
        <v>64.271121829780611</v>
      </c>
      <c r="I1424" t="str">
        <f>_xlfn.XLOOKUP(DSO[[#This Row],[GIC Industry Groups]],'DSO_GIC GROUP'!$A$2:$A$25,'DSO_GIC GROUP'!$B$2:$B$25,0)</f>
        <v>Capital Goods</v>
      </c>
    </row>
    <row r="1425" spans="1:9" x14ac:dyDescent="0.2">
      <c r="A1425">
        <v>2015</v>
      </c>
      <c r="B1425" t="s">
        <v>869</v>
      </c>
      <c r="C1425" t="s">
        <v>870</v>
      </c>
      <c r="D1425">
        <v>10653</v>
      </c>
      <c r="E1425">
        <v>87484</v>
      </c>
      <c r="F1425">
        <v>56450</v>
      </c>
      <c r="G1425">
        <v>2010</v>
      </c>
      <c r="H1425" s="14">
        <f>365*DSO[[#This Row],[Receivables - Total]]/DSO[[#This Row],[Revenue - Total]]</f>
        <v>68.881222320637733</v>
      </c>
      <c r="I1425" t="str">
        <f>_xlfn.XLOOKUP(DSO[[#This Row],[GIC Industry Groups]],'DSO_GIC GROUP'!$A$2:$A$25,'DSO_GIC GROUP'!$B$2:$B$25,0)</f>
        <v>Capital Goods</v>
      </c>
    </row>
    <row r="1426" spans="1:9" x14ac:dyDescent="0.2">
      <c r="A1426">
        <v>2016</v>
      </c>
      <c r="B1426" t="s">
        <v>869</v>
      </c>
      <c r="C1426" t="s">
        <v>870</v>
      </c>
      <c r="D1426">
        <v>11481</v>
      </c>
      <c r="E1426">
        <v>89706</v>
      </c>
      <c r="F1426">
        <v>57244</v>
      </c>
      <c r="G1426">
        <v>2010</v>
      </c>
      <c r="H1426" s="14">
        <f>365*DSO[[#This Row],[Receivables - Total]]/DSO[[#This Row],[Revenue - Total]]</f>
        <v>73.20531409405352</v>
      </c>
      <c r="I1426" t="str">
        <f>_xlfn.XLOOKUP(DSO[[#This Row],[GIC Industry Groups]],'DSO_GIC GROUP'!$A$2:$A$25,'DSO_GIC GROUP'!$B$2:$B$25,0)</f>
        <v>Capital Goods</v>
      </c>
    </row>
    <row r="1427" spans="1:9" x14ac:dyDescent="0.2">
      <c r="A1427">
        <v>2017</v>
      </c>
      <c r="B1427" t="s">
        <v>869</v>
      </c>
      <c r="C1427" t="s">
        <v>870</v>
      </c>
      <c r="D1427">
        <v>12595</v>
      </c>
      <c r="E1427">
        <v>96920</v>
      </c>
      <c r="F1427">
        <v>59837</v>
      </c>
      <c r="G1427">
        <v>2010</v>
      </c>
      <c r="H1427" s="14">
        <f>365*DSO[[#This Row],[Receivables - Total]]/DSO[[#This Row],[Revenue - Total]]</f>
        <v>76.828300215585671</v>
      </c>
      <c r="I1427" t="str">
        <f>_xlfn.XLOOKUP(DSO[[#This Row],[GIC Industry Groups]],'DSO_GIC GROUP'!$A$2:$A$25,'DSO_GIC GROUP'!$B$2:$B$25,0)</f>
        <v>Capital Goods</v>
      </c>
    </row>
    <row r="1428" spans="1:9" x14ac:dyDescent="0.2">
      <c r="A1428">
        <v>2018</v>
      </c>
      <c r="B1428" t="s">
        <v>869</v>
      </c>
      <c r="C1428" t="s">
        <v>870</v>
      </c>
      <c r="D1428">
        <v>17757</v>
      </c>
      <c r="E1428">
        <v>134211</v>
      </c>
      <c r="F1428">
        <v>66501</v>
      </c>
      <c r="G1428">
        <v>2010</v>
      </c>
      <c r="H1428" s="14">
        <f>365*DSO[[#This Row],[Receivables - Total]]/DSO[[#This Row],[Revenue - Total]]</f>
        <v>97.461767492218158</v>
      </c>
      <c r="I1428" t="str">
        <f>_xlfn.XLOOKUP(DSO[[#This Row],[GIC Industry Groups]],'DSO_GIC GROUP'!$A$2:$A$25,'DSO_GIC GROUP'!$B$2:$B$25,0)</f>
        <v>Capital Goods</v>
      </c>
    </row>
    <row r="1429" spans="1:9" x14ac:dyDescent="0.2">
      <c r="A1429">
        <v>2019</v>
      </c>
      <c r="B1429" t="s">
        <v>869</v>
      </c>
      <c r="C1429" t="s">
        <v>870</v>
      </c>
      <c r="D1429">
        <v>17708</v>
      </c>
      <c r="E1429">
        <v>139716</v>
      </c>
      <c r="F1429">
        <v>77046</v>
      </c>
      <c r="G1429">
        <v>2010</v>
      </c>
      <c r="H1429" s="14">
        <f>365*DSO[[#This Row],[Receivables - Total]]/DSO[[#This Row],[Revenue - Total]]</f>
        <v>83.890403135789015</v>
      </c>
      <c r="I1429" t="str">
        <f>_xlfn.XLOOKUP(DSO[[#This Row],[GIC Industry Groups]],'DSO_GIC GROUP'!$A$2:$A$25,'DSO_GIC GROUP'!$B$2:$B$25,0)</f>
        <v>Capital Goods</v>
      </c>
    </row>
    <row r="1430" spans="1:9" x14ac:dyDescent="0.2">
      <c r="A1430">
        <v>2009</v>
      </c>
      <c r="B1430" t="s">
        <v>933</v>
      </c>
      <c r="C1430" t="s">
        <v>934</v>
      </c>
      <c r="D1430">
        <v>599</v>
      </c>
      <c r="E1430">
        <v>2535</v>
      </c>
      <c r="F1430">
        <v>2849</v>
      </c>
      <c r="G1430">
        <v>2010</v>
      </c>
      <c r="H1430" s="14">
        <f>365*DSO[[#This Row],[Receivables - Total]]/DSO[[#This Row],[Revenue - Total]]</f>
        <v>76.740961740961737</v>
      </c>
      <c r="I1430" t="str">
        <f>_xlfn.XLOOKUP(DSO[[#This Row],[GIC Industry Groups]],'DSO_GIC GROUP'!$A$2:$A$25,'DSO_GIC GROUP'!$B$2:$B$25,0)</f>
        <v>Capital Goods</v>
      </c>
    </row>
    <row r="1431" spans="1:9" x14ac:dyDescent="0.2">
      <c r="A1431">
        <v>2010</v>
      </c>
      <c r="B1431" t="s">
        <v>933</v>
      </c>
      <c r="C1431" t="s">
        <v>934</v>
      </c>
      <c r="D1431">
        <v>690</v>
      </c>
      <c r="E1431">
        <v>3735</v>
      </c>
      <c r="F1431">
        <v>3202</v>
      </c>
      <c r="G1431">
        <v>2010</v>
      </c>
      <c r="H1431" s="14">
        <f>365*DSO[[#This Row],[Receivables - Total]]/DSO[[#This Row],[Revenue - Total]]</f>
        <v>78.653966271080577</v>
      </c>
      <c r="I1431" t="str">
        <f>_xlfn.XLOOKUP(DSO[[#This Row],[GIC Industry Groups]],'DSO_GIC GROUP'!$A$2:$A$25,'DSO_GIC GROUP'!$B$2:$B$25,0)</f>
        <v>Capital Goods</v>
      </c>
    </row>
    <row r="1432" spans="1:9" x14ac:dyDescent="0.2">
      <c r="A1432">
        <v>2011</v>
      </c>
      <c r="B1432" t="s">
        <v>933</v>
      </c>
      <c r="C1432" t="s">
        <v>934</v>
      </c>
      <c r="D1432">
        <v>756</v>
      </c>
      <c r="E1432">
        <v>4393</v>
      </c>
      <c r="F1432">
        <v>3803</v>
      </c>
      <c r="G1432">
        <v>2010</v>
      </c>
      <c r="H1432" s="14">
        <f>365*DSO[[#This Row],[Receivables - Total]]/DSO[[#This Row],[Revenue - Total]]</f>
        <v>72.558506442282408</v>
      </c>
      <c r="I1432" t="str">
        <f>_xlfn.XLOOKUP(DSO[[#This Row],[GIC Industry Groups]],'DSO_GIC GROUP'!$A$2:$A$25,'DSO_GIC GROUP'!$B$2:$B$25,0)</f>
        <v>Capital Goods</v>
      </c>
    </row>
    <row r="1433" spans="1:9" x14ac:dyDescent="0.2">
      <c r="A1433">
        <v>2012</v>
      </c>
      <c r="B1433" t="s">
        <v>933</v>
      </c>
      <c r="C1433" t="s">
        <v>934</v>
      </c>
      <c r="D1433">
        <v>776</v>
      </c>
      <c r="E1433">
        <v>4679</v>
      </c>
      <c r="F1433">
        <v>3791</v>
      </c>
      <c r="G1433">
        <v>2010</v>
      </c>
      <c r="H1433" s="14">
        <f>365*DSO[[#This Row],[Receivables - Total]]/DSO[[#This Row],[Revenue - Total]]</f>
        <v>74.71379583223424</v>
      </c>
      <c r="I1433" t="str">
        <f>_xlfn.XLOOKUP(DSO[[#This Row],[GIC Industry Groups]],'DSO_GIC GROUP'!$A$2:$A$25,'DSO_GIC GROUP'!$B$2:$B$25,0)</f>
        <v>Capital Goods</v>
      </c>
    </row>
    <row r="1434" spans="1:9" x14ac:dyDescent="0.2">
      <c r="A1434">
        <v>2013</v>
      </c>
      <c r="B1434" t="s">
        <v>933</v>
      </c>
      <c r="C1434" t="s">
        <v>934</v>
      </c>
      <c r="D1434">
        <v>817</v>
      </c>
      <c r="E1434">
        <v>4896</v>
      </c>
      <c r="F1434">
        <v>3837</v>
      </c>
      <c r="G1434">
        <v>2010</v>
      </c>
      <c r="H1434" s="14">
        <f>365*DSO[[#This Row],[Receivables - Total]]/DSO[[#This Row],[Revenue - Total]]</f>
        <v>77.718269481365652</v>
      </c>
      <c r="I1434" t="str">
        <f>_xlfn.XLOOKUP(DSO[[#This Row],[GIC Industry Groups]],'DSO_GIC GROUP'!$A$2:$A$25,'DSO_GIC GROUP'!$B$2:$B$25,0)</f>
        <v>Capital Goods</v>
      </c>
    </row>
    <row r="1435" spans="1:9" x14ac:dyDescent="0.2">
      <c r="A1435">
        <v>2014</v>
      </c>
      <c r="B1435" t="s">
        <v>933</v>
      </c>
      <c r="C1435" t="s">
        <v>934</v>
      </c>
      <c r="D1435">
        <v>771</v>
      </c>
      <c r="E1435">
        <v>4864</v>
      </c>
      <c r="F1435">
        <v>3916</v>
      </c>
      <c r="G1435">
        <v>2010</v>
      </c>
      <c r="H1435" s="14">
        <f>365*DSO[[#This Row],[Receivables - Total]]/DSO[[#This Row],[Revenue - Total]]</f>
        <v>71.862870275791622</v>
      </c>
      <c r="I1435" t="str">
        <f>_xlfn.XLOOKUP(DSO[[#This Row],[GIC Industry Groups]],'DSO_GIC GROUP'!$A$2:$A$25,'DSO_GIC GROUP'!$B$2:$B$25,0)</f>
        <v>Capital Goods</v>
      </c>
    </row>
    <row r="1436" spans="1:9" x14ac:dyDescent="0.2">
      <c r="A1436">
        <v>2015</v>
      </c>
      <c r="B1436" t="s">
        <v>933</v>
      </c>
      <c r="C1436" t="s">
        <v>934</v>
      </c>
      <c r="D1436">
        <v>749</v>
      </c>
      <c r="E1436">
        <v>4657</v>
      </c>
      <c r="F1436">
        <v>3653</v>
      </c>
      <c r="G1436">
        <v>2010</v>
      </c>
      <c r="H1436" s="14">
        <f>365*DSO[[#This Row],[Receivables - Total]]/DSO[[#This Row],[Revenue - Total]]</f>
        <v>74.838488913222008</v>
      </c>
      <c r="I1436" t="str">
        <f>_xlfn.XLOOKUP(DSO[[#This Row],[GIC Industry Groups]],'DSO_GIC GROUP'!$A$2:$A$25,'DSO_GIC GROUP'!$B$2:$B$25,0)</f>
        <v>Capital Goods</v>
      </c>
    </row>
    <row r="1437" spans="1:9" x14ac:dyDescent="0.2">
      <c r="A1437">
        <v>2016</v>
      </c>
      <c r="B1437" t="s">
        <v>933</v>
      </c>
      <c r="C1437" t="s">
        <v>934</v>
      </c>
      <c r="D1437">
        <v>843</v>
      </c>
      <c r="E1437">
        <v>6474</v>
      </c>
      <c r="F1437">
        <v>3771</v>
      </c>
      <c r="G1437">
        <v>2010</v>
      </c>
      <c r="H1437" s="14">
        <f>365*DSO[[#This Row],[Receivables - Total]]/DSO[[#This Row],[Revenue - Total]]</f>
        <v>81.595067621320609</v>
      </c>
      <c r="I1437" t="str">
        <f>_xlfn.XLOOKUP(DSO[[#This Row],[GIC Industry Groups]],'DSO_GIC GROUP'!$A$2:$A$25,'DSO_GIC GROUP'!$B$2:$B$25,0)</f>
        <v>Capital Goods</v>
      </c>
    </row>
    <row r="1438" spans="1:9" x14ac:dyDescent="0.2">
      <c r="A1438">
        <v>2017</v>
      </c>
      <c r="B1438" t="s">
        <v>933</v>
      </c>
      <c r="C1438" t="s">
        <v>934</v>
      </c>
      <c r="D1438">
        <v>956</v>
      </c>
      <c r="E1438">
        <v>6860</v>
      </c>
      <c r="F1438">
        <v>4707</v>
      </c>
      <c r="G1438">
        <v>2010</v>
      </c>
      <c r="H1438" s="14">
        <f>365*DSO[[#This Row],[Receivables - Total]]/DSO[[#This Row],[Revenue - Total]]</f>
        <v>74.132143615891223</v>
      </c>
      <c r="I1438" t="str">
        <f>_xlfn.XLOOKUP(DSO[[#This Row],[GIC Industry Groups]],'DSO_GIC GROUP'!$A$2:$A$25,'DSO_GIC GROUP'!$B$2:$B$25,0)</f>
        <v>Capital Goods</v>
      </c>
    </row>
    <row r="1439" spans="1:9" x14ac:dyDescent="0.2">
      <c r="A1439">
        <v>2018</v>
      </c>
      <c r="B1439" t="s">
        <v>933</v>
      </c>
      <c r="C1439" t="s">
        <v>934</v>
      </c>
      <c r="D1439">
        <v>1127</v>
      </c>
      <c r="E1439">
        <v>7222</v>
      </c>
      <c r="F1439">
        <v>5207</v>
      </c>
      <c r="G1439">
        <v>2010</v>
      </c>
      <c r="H1439" s="14">
        <f>365*DSO[[#This Row],[Receivables - Total]]/DSO[[#This Row],[Revenue - Total]]</f>
        <v>79.000384098329178</v>
      </c>
      <c r="I1439" t="str">
        <f>_xlfn.XLOOKUP(DSO[[#This Row],[GIC Industry Groups]],'DSO_GIC GROUP'!$A$2:$A$25,'DSO_GIC GROUP'!$B$2:$B$25,0)</f>
        <v>Capital Goods</v>
      </c>
    </row>
    <row r="1440" spans="1:9" x14ac:dyDescent="0.2">
      <c r="A1440">
        <v>2019</v>
      </c>
      <c r="B1440" t="s">
        <v>933</v>
      </c>
      <c r="C1440" t="s">
        <v>934</v>
      </c>
      <c r="D1440">
        <v>1142</v>
      </c>
      <c r="E1440">
        <v>7710</v>
      </c>
      <c r="F1440">
        <v>5249</v>
      </c>
      <c r="G1440">
        <v>2010</v>
      </c>
      <c r="H1440" s="14">
        <f>365*DSO[[#This Row],[Receivables - Total]]/DSO[[#This Row],[Revenue - Total]]</f>
        <v>79.411316441226901</v>
      </c>
      <c r="I1440" t="str">
        <f>_xlfn.XLOOKUP(DSO[[#This Row],[GIC Industry Groups]],'DSO_GIC GROUP'!$A$2:$A$25,'DSO_GIC GROUP'!$B$2:$B$25,0)</f>
        <v>Capital Goods</v>
      </c>
    </row>
    <row r="1441" spans="1:9" x14ac:dyDescent="0.2">
      <c r="A1441">
        <v>2003</v>
      </c>
      <c r="B1441" t="s">
        <v>239</v>
      </c>
      <c r="C1441" t="s">
        <v>240</v>
      </c>
      <c r="D1441">
        <v>285.59199999999998</v>
      </c>
      <c r="E1441">
        <v>2810.297</v>
      </c>
      <c r="F1441">
        <v>2814.0590000000002</v>
      </c>
      <c r="G1441">
        <v>2020</v>
      </c>
      <c r="H1441" s="14">
        <f>365*DSO[[#This Row],[Receivables - Total]]/DSO[[#This Row],[Revenue - Total]]</f>
        <v>37.042961785804771</v>
      </c>
      <c r="I1441" t="str">
        <f>_xlfn.XLOOKUP(DSO[[#This Row],[GIC Industry Groups]],'DSO_GIC GROUP'!$A$2:$A$25,'DSO_GIC GROUP'!$B$2:$B$25,0)</f>
        <v>Commercial &amp; Professional Services</v>
      </c>
    </row>
    <row r="1442" spans="1:9" x14ac:dyDescent="0.2">
      <c r="A1442">
        <v>2004</v>
      </c>
      <c r="B1442" t="s">
        <v>239</v>
      </c>
      <c r="C1442" t="s">
        <v>240</v>
      </c>
      <c r="D1442">
        <v>326.89600000000002</v>
      </c>
      <c r="E1442">
        <v>3059.7440000000001</v>
      </c>
      <c r="F1442">
        <v>3067.2829999999999</v>
      </c>
      <c r="G1442">
        <v>2020</v>
      </c>
      <c r="H1442" s="14">
        <f>365*DSO[[#This Row],[Receivables - Total]]/DSO[[#This Row],[Revenue - Total]]</f>
        <v>38.899912398040875</v>
      </c>
      <c r="I1442" t="str">
        <f>_xlfn.XLOOKUP(DSO[[#This Row],[GIC Industry Groups]],'DSO_GIC GROUP'!$A$2:$A$25,'DSO_GIC GROUP'!$B$2:$B$25,0)</f>
        <v>Commercial &amp; Professional Services</v>
      </c>
    </row>
    <row r="1443" spans="1:9" x14ac:dyDescent="0.2">
      <c r="A1443">
        <v>2005</v>
      </c>
      <c r="B1443" t="s">
        <v>239</v>
      </c>
      <c r="C1443" t="s">
        <v>240</v>
      </c>
      <c r="D1443">
        <v>389.90499999999997</v>
      </c>
      <c r="E1443">
        <v>3425.2370000000001</v>
      </c>
      <c r="F1443">
        <v>3403.6080000000002</v>
      </c>
      <c r="G1443">
        <v>2020</v>
      </c>
      <c r="H1443" s="14">
        <f>365*DSO[[#This Row],[Receivables - Total]]/DSO[[#This Row],[Revenue - Total]]</f>
        <v>41.813077475431946</v>
      </c>
      <c r="I1443" t="str">
        <f>_xlfn.XLOOKUP(DSO[[#This Row],[GIC Industry Groups]],'DSO_GIC GROUP'!$A$2:$A$25,'DSO_GIC GROUP'!$B$2:$B$25,0)</f>
        <v>Commercial &amp; Professional Services</v>
      </c>
    </row>
    <row r="1444" spans="1:9" x14ac:dyDescent="0.2">
      <c r="A1444">
        <v>2006</v>
      </c>
      <c r="B1444" t="s">
        <v>239</v>
      </c>
      <c r="C1444" t="s">
        <v>240</v>
      </c>
      <c r="D1444">
        <v>408.87</v>
      </c>
      <c r="E1444">
        <v>3570.48</v>
      </c>
      <c r="F1444">
        <v>3706.9</v>
      </c>
      <c r="G1444">
        <v>2020</v>
      </c>
      <c r="H1444" s="14">
        <f>365*DSO[[#This Row],[Receivables - Total]]/DSO[[#This Row],[Revenue - Total]]</f>
        <v>40.259394642423587</v>
      </c>
      <c r="I1444" t="str">
        <f>_xlfn.XLOOKUP(DSO[[#This Row],[GIC Industry Groups]],'DSO_GIC GROUP'!$A$2:$A$25,'DSO_GIC GROUP'!$B$2:$B$25,0)</f>
        <v>Commercial &amp; Professional Services</v>
      </c>
    </row>
    <row r="1445" spans="1:9" x14ac:dyDescent="0.2">
      <c r="A1445">
        <v>2007</v>
      </c>
      <c r="B1445" t="s">
        <v>239</v>
      </c>
      <c r="C1445" t="s">
        <v>240</v>
      </c>
      <c r="D1445">
        <v>430.07799999999997</v>
      </c>
      <c r="E1445">
        <v>3808.6010000000001</v>
      </c>
      <c r="F1445">
        <v>3937.9</v>
      </c>
      <c r="G1445">
        <v>2020</v>
      </c>
      <c r="H1445" s="14">
        <f>365*DSO[[#This Row],[Receivables - Total]]/DSO[[#This Row],[Revenue - Total]]</f>
        <v>39.863498311282662</v>
      </c>
      <c r="I1445" t="str">
        <f>_xlfn.XLOOKUP(DSO[[#This Row],[GIC Industry Groups]],'DSO_GIC GROUP'!$A$2:$A$25,'DSO_GIC GROUP'!$B$2:$B$25,0)</f>
        <v>Commercial &amp; Professional Services</v>
      </c>
    </row>
    <row r="1446" spans="1:9" x14ac:dyDescent="0.2">
      <c r="A1446">
        <v>2008</v>
      </c>
      <c r="B1446" t="s">
        <v>239</v>
      </c>
      <c r="C1446" t="s">
        <v>240</v>
      </c>
      <c r="D1446">
        <v>383.19</v>
      </c>
      <c r="E1446">
        <v>3720.951</v>
      </c>
      <c r="F1446">
        <v>3774.6849999999999</v>
      </c>
      <c r="G1446">
        <v>2020</v>
      </c>
      <c r="H1446" s="14">
        <f>365*DSO[[#This Row],[Receivables - Total]]/DSO[[#This Row],[Revenue - Total]]</f>
        <v>37.053250801060223</v>
      </c>
      <c r="I1446" t="str">
        <f>_xlfn.XLOOKUP(DSO[[#This Row],[GIC Industry Groups]],'DSO_GIC GROUP'!$A$2:$A$25,'DSO_GIC GROUP'!$B$2:$B$25,0)</f>
        <v>Commercial &amp; Professional Services</v>
      </c>
    </row>
    <row r="1447" spans="1:9" x14ac:dyDescent="0.2">
      <c r="A1447">
        <v>2009</v>
      </c>
      <c r="B1447" t="s">
        <v>239</v>
      </c>
      <c r="C1447" t="s">
        <v>240</v>
      </c>
      <c r="D1447">
        <v>381.99200000000002</v>
      </c>
      <c r="E1447">
        <v>3969.7359999999999</v>
      </c>
      <c r="F1447">
        <v>3547.3389999999999</v>
      </c>
      <c r="G1447">
        <v>2020</v>
      </c>
      <c r="H1447" s="14">
        <f>365*DSO[[#This Row],[Receivables - Total]]/DSO[[#This Row],[Revenue - Total]]</f>
        <v>39.304695716986735</v>
      </c>
      <c r="I1447" t="str">
        <f>_xlfn.XLOOKUP(DSO[[#This Row],[GIC Industry Groups]],'DSO_GIC GROUP'!$A$2:$A$25,'DSO_GIC GROUP'!$B$2:$B$25,0)</f>
        <v>Commercial &amp; Professional Services</v>
      </c>
    </row>
    <row r="1448" spans="1:9" x14ac:dyDescent="0.2">
      <c r="A1448">
        <v>2010</v>
      </c>
      <c r="B1448" t="s">
        <v>239</v>
      </c>
      <c r="C1448" t="s">
        <v>240</v>
      </c>
      <c r="D1448">
        <v>462.673</v>
      </c>
      <c r="E1448">
        <v>4351.9399999999996</v>
      </c>
      <c r="F1448">
        <v>3810.384</v>
      </c>
      <c r="G1448">
        <v>2020</v>
      </c>
      <c r="H1448" s="14">
        <f>365*DSO[[#This Row],[Receivables - Total]]/DSO[[#This Row],[Revenue - Total]]</f>
        <v>44.319849390507621</v>
      </c>
      <c r="I1448" t="str">
        <f>_xlfn.XLOOKUP(DSO[[#This Row],[GIC Industry Groups]],'DSO_GIC GROUP'!$A$2:$A$25,'DSO_GIC GROUP'!$B$2:$B$25,0)</f>
        <v>Commercial &amp; Professional Services</v>
      </c>
    </row>
    <row r="1449" spans="1:9" x14ac:dyDescent="0.2">
      <c r="A1449">
        <v>2011</v>
      </c>
      <c r="B1449" t="s">
        <v>239</v>
      </c>
      <c r="C1449" t="s">
        <v>240</v>
      </c>
      <c r="D1449">
        <v>473.04899999999998</v>
      </c>
      <c r="E1449">
        <v>4160.9059999999999</v>
      </c>
      <c r="F1449">
        <v>4102</v>
      </c>
      <c r="G1449">
        <v>2020</v>
      </c>
      <c r="H1449" s="14">
        <f>365*DSO[[#This Row],[Receivables - Total]]/DSO[[#This Row],[Revenue - Total]]</f>
        <v>42.092365919063866</v>
      </c>
      <c r="I1449" t="str">
        <f>_xlfn.XLOOKUP(DSO[[#This Row],[GIC Industry Groups]],'DSO_GIC GROUP'!$A$2:$A$25,'DSO_GIC GROUP'!$B$2:$B$25,0)</f>
        <v>Commercial &amp; Professional Services</v>
      </c>
    </row>
    <row r="1450" spans="1:9" x14ac:dyDescent="0.2">
      <c r="A1450">
        <v>2012</v>
      </c>
      <c r="B1450" t="s">
        <v>239</v>
      </c>
      <c r="C1450" t="s">
        <v>240</v>
      </c>
      <c r="D1450">
        <v>505.15100000000001</v>
      </c>
      <c r="E1450">
        <v>4345.6319999999996</v>
      </c>
      <c r="F1450">
        <v>4316.4709999999995</v>
      </c>
      <c r="G1450">
        <v>2020</v>
      </c>
      <c r="H1450" s="14">
        <f>365*DSO[[#This Row],[Receivables - Total]]/DSO[[#This Row],[Revenue - Total]]</f>
        <v>42.715476369469414</v>
      </c>
      <c r="I1450" t="str">
        <f>_xlfn.XLOOKUP(DSO[[#This Row],[GIC Industry Groups]],'DSO_GIC GROUP'!$A$2:$A$25,'DSO_GIC GROUP'!$B$2:$B$25,0)</f>
        <v>Commercial &amp; Professional Services</v>
      </c>
    </row>
    <row r="1451" spans="1:9" x14ac:dyDescent="0.2">
      <c r="A1451">
        <v>2013</v>
      </c>
      <c r="B1451" t="s">
        <v>239</v>
      </c>
      <c r="C1451" t="s">
        <v>240</v>
      </c>
      <c r="D1451">
        <v>508.42700000000002</v>
      </c>
      <c r="E1451">
        <v>4462.4520000000002</v>
      </c>
      <c r="F1451">
        <v>4551.8119999999999</v>
      </c>
      <c r="G1451">
        <v>2020</v>
      </c>
      <c r="H1451" s="14">
        <f>365*DSO[[#This Row],[Receivables - Total]]/DSO[[#This Row],[Revenue - Total]]</f>
        <v>40.769666014325729</v>
      </c>
      <c r="I1451" t="str">
        <f>_xlfn.XLOOKUP(DSO[[#This Row],[GIC Industry Groups]],'DSO_GIC GROUP'!$A$2:$A$25,'DSO_GIC GROUP'!$B$2:$B$25,0)</f>
        <v>Commercial &amp; Professional Services</v>
      </c>
    </row>
    <row r="1452" spans="1:9" x14ac:dyDescent="0.2">
      <c r="A1452">
        <v>2014</v>
      </c>
      <c r="B1452" t="s">
        <v>239</v>
      </c>
      <c r="C1452" t="s">
        <v>240</v>
      </c>
      <c r="D1452">
        <v>497.06599999999997</v>
      </c>
      <c r="E1452">
        <v>4192.46</v>
      </c>
      <c r="F1452">
        <v>4476.8860000000004</v>
      </c>
      <c r="G1452">
        <v>2020</v>
      </c>
      <c r="H1452" s="14">
        <f>365*DSO[[#This Row],[Receivables - Total]]/DSO[[#This Row],[Revenue - Total]]</f>
        <v>40.525733735458083</v>
      </c>
      <c r="I1452" t="str">
        <f>_xlfn.XLOOKUP(DSO[[#This Row],[GIC Industry Groups]],'DSO_GIC GROUP'!$A$2:$A$25,'DSO_GIC GROUP'!$B$2:$B$25,0)</f>
        <v>Commercial &amp; Professional Services</v>
      </c>
    </row>
    <row r="1453" spans="1:9" x14ac:dyDescent="0.2">
      <c r="A1453">
        <v>2015</v>
      </c>
      <c r="B1453" t="s">
        <v>239</v>
      </c>
      <c r="C1453" t="s">
        <v>240</v>
      </c>
      <c r="D1453">
        <v>564.89</v>
      </c>
      <c r="E1453">
        <v>4104.393</v>
      </c>
      <c r="F1453">
        <v>4905.4579999999996</v>
      </c>
      <c r="G1453">
        <v>2020</v>
      </c>
      <c r="H1453" s="14">
        <f>365*DSO[[#This Row],[Receivables - Total]]/DSO[[#This Row],[Revenue - Total]]</f>
        <v>42.031722624064869</v>
      </c>
      <c r="I1453" t="str">
        <f>_xlfn.XLOOKUP(DSO[[#This Row],[GIC Industry Groups]],'DSO_GIC GROUP'!$A$2:$A$25,'DSO_GIC GROUP'!$B$2:$B$25,0)</f>
        <v>Commercial &amp; Professional Services</v>
      </c>
    </row>
    <row r="1454" spans="1:9" x14ac:dyDescent="0.2">
      <c r="A1454">
        <v>2016</v>
      </c>
      <c r="B1454" t="s">
        <v>239</v>
      </c>
      <c r="C1454" t="s">
        <v>240</v>
      </c>
      <c r="D1454">
        <v>780.32799999999997</v>
      </c>
      <c r="E1454">
        <v>6844.0569999999998</v>
      </c>
      <c r="F1454">
        <v>5323.3810000000003</v>
      </c>
      <c r="G1454">
        <v>2020</v>
      </c>
      <c r="H1454" s="14">
        <f>365*DSO[[#This Row],[Receivables - Total]]/DSO[[#This Row],[Revenue - Total]]</f>
        <v>53.50353844671271</v>
      </c>
      <c r="I1454" t="str">
        <f>_xlfn.XLOOKUP(DSO[[#This Row],[GIC Industry Groups]],'DSO_GIC GROUP'!$A$2:$A$25,'DSO_GIC GROUP'!$B$2:$B$25,0)</f>
        <v>Commercial &amp; Professional Services</v>
      </c>
    </row>
    <row r="1455" spans="1:9" x14ac:dyDescent="0.2">
      <c r="A1455">
        <v>2017</v>
      </c>
      <c r="B1455" t="s">
        <v>239</v>
      </c>
      <c r="C1455" t="s">
        <v>240</v>
      </c>
      <c r="D1455">
        <v>824.21699999999998</v>
      </c>
      <c r="E1455">
        <v>6958.2139999999999</v>
      </c>
      <c r="F1455">
        <v>6476.6319999999996</v>
      </c>
      <c r="G1455">
        <v>2020</v>
      </c>
      <c r="H1455" s="14">
        <f>365*DSO[[#This Row],[Receivables - Total]]/DSO[[#This Row],[Revenue - Total]]</f>
        <v>46.449945743404911</v>
      </c>
      <c r="I1455" t="str">
        <f>_xlfn.XLOOKUP(DSO[[#This Row],[GIC Industry Groups]],'DSO_GIC GROUP'!$A$2:$A$25,'DSO_GIC GROUP'!$B$2:$B$25,0)</f>
        <v>Commercial &amp; Professional Services</v>
      </c>
    </row>
    <row r="1456" spans="1:9" x14ac:dyDescent="0.2">
      <c r="A1456">
        <v>2018</v>
      </c>
      <c r="B1456" t="s">
        <v>239</v>
      </c>
      <c r="C1456" t="s">
        <v>240</v>
      </c>
      <c r="D1456">
        <v>917.59500000000003</v>
      </c>
      <c r="E1456">
        <v>7436.6620000000003</v>
      </c>
      <c r="F1456">
        <v>6892.3029999999999</v>
      </c>
      <c r="G1456">
        <v>2020</v>
      </c>
      <c r="H1456" s="14">
        <f>365*DSO[[#This Row],[Receivables - Total]]/DSO[[#This Row],[Revenue - Total]]</f>
        <v>48.593652223356983</v>
      </c>
      <c r="I1456" t="str">
        <f>_xlfn.XLOOKUP(DSO[[#This Row],[GIC Industry Groups]],'DSO_GIC GROUP'!$A$2:$A$25,'DSO_GIC GROUP'!$B$2:$B$25,0)</f>
        <v>Commercial &amp; Professional Services</v>
      </c>
    </row>
    <row r="1457" spans="1:9" x14ac:dyDescent="0.2">
      <c r="A1457">
        <v>2004</v>
      </c>
      <c r="B1457" t="s">
        <v>303</v>
      </c>
      <c r="C1457" t="s">
        <v>304</v>
      </c>
      <c r="D1457">
        <v>204</v>
      </c>
      <c r="E1457">
        <v>1557.2</v>
      </c>
      <c r="F1457">
        <v>1272.8</v>
      </c>
      <c r="G1457">
        <v>2020</v>
      </c>
      <c r="H1457" s="14">
        <f>365*DSO[[#This Row],[Receivables - Total]]/DSO[[#This Row],[Revenue - Total]]</f>
        <v>58.500942803268387</v>
      </c>
      <c r="I1457" t="str">
        <f>_xlfn.XLOOKUP(DSO[[#This Row],[GIC Industry Groups]],'DSO_GIC GROUP'!$A$2:$A$25,'DSO_GIC GROUP'!$B$2:$B$25,0)</f>
        <v>Commercial &amp; Professional Services</v>
      </c>
    </row>
    <row r="1458" spans="1:9" x14ac:dyDescent="0.2">
      <c r="A1458">
        <v>2005</v>
      </c>
      <c r="B1458" t="s">
        <v>303</v>
      </c>
      <c r="C1458" t="s">
        <v>304</v>
      </c>
      <c r="D1458">
        <v>216</v>
      </c>
      <c r="E1458">
        <v>1831.5</v>
      </c>
      <c r="F1458">
        <v>1443.4</v>
      </c>
      <c r="G1458">
        <v>2020</v>
      </c>
      <c r="H1458" s="14">
        <f>365*DSO[[#This Row],[Receivables - Total]]/DSO[[#This Row],[Revenue - Total]]</f>
        <v>54.621033670500204</v>
      </c>
      <c r="I1458" t="str">
        <f>_xlfn.XLOOKUP(DSO[[#This Row],[GIC Industry Groups]],'DSO_GIC GROUP'!$A$2:$A$25,'DSO_GIC GROUP'!$B$2:$B$25,0)</f>
        <v>Commercial &amp; Professional Services</v>
      </c>
    </row>
    <row r="1459" spans="1:9" x14ac:dyDescent="0.2">
      <c r="A1459">
        <v>2006</v>
      </c>
      <c r="B1459" t="s">
        <v>303</v>
      </c>
      <c r="C1459" t="s">
        <v>304</v>
      </c>
      <c r="D1459">
        <v>244.8</v>
      </c>
      <c r="E1459">
        <v>1790.6</v>
      </c>
      <c r="F1459">
        <v>1546.3</v>
      </c>
      <c r="G1459">
        <v>2020</v>
      </c>
      <c r="H1459" s="14">
        <f>365*DSO[[#This Row],[Receivables - Total]]/DSO[[#This Row],[Revenue - Total]]</f>
        <v>57.784388540386729</v>
      </c>
      <c r="I1459" t="str">
        <f>_xlfn.XLOOKUP(DSO[[#This Row],[GIC Industry Groups]],'DSO_GIC GROUP'!$A$2:$A$25,'DSO_GIC GROUP'!$B$2:$B$25,0)</f>
        <v>Commercial &amp; Professional Services</v>
      </c>
    </row>
    <row r="1460" spans="1:9" x14ac:dyDescent="0.2">
      <c r="A1460">
        <v>2007</v>
      </c>
      <c r="B1460" t="s">
        <v>303</v>
      </c>
      <c r="C1460" t="s">
        <v>304</v>
      </c>
      <c r="D1460">
        <v>295.8</v>
      </c>
      <c r="E1460">
        <v>3523.9</v>
      </c>
      <c r="F1460">
        <v>1843</v>
      </c>
      <c r="G1460">
        <v>2020</v>
      </c>
      <c r="H1460" s="14">
        <f>365*DSO[[#This Row],[Receivables - Total]]/DSO[[#This Row],[Revenue - Total]]</f>
        <v>58.582202930005423</v>
      </c>
      <c r="I1460" t="str">
        <f>_xlfn.XLOOKUP(DSO[[#This Row],[GIC Industry Groups]],'DSO_GIC GROUP'!$A$2:$A$25,'DSO_GIC GROUP'!$B$2:$B$25,0)</f>
        <v>Commercial &amp; Professional Services</v>
      </c>
    </row>
    <row r="1461" spans="1:9" x14ac:dyDescent="0.2">
      <c r="A1461">
        <v>2008</v>
      </c>
      <c r="B1461" t="s">
        <v>303</v>
      </c>
      <c r="C1461" t="s">
        <v>304</v>
      </c>
      <c r="D1461">
        <v>253.4</v>
      </c>
      <c r="E1461">
        <v>3260.3</v>
      </c>
      <c r="F1461">
        <v>1935.7</v>
      </c>
      <c r="G1461">
        <v>2020</v>
      </c>
      <c r="H1461" s="14">
        <f>365*DSO[[#This Row],[Receivables - Total]]/DSO[[#This Row],[Revenue - Total]]</f>
        <v>47.781681045616573</v>
      </c>
      <c r="I1461" t="str">
        <f>_xlfn.XLOOKUP(DSO[[#This Row],[GIC Industry Groups]],'DSO_GIC GROUP'!$A$2:$A$25,'DSO_GIC GROUP'!$B$2:$B$25,0)</f>
        <v>Commercial &amp; Professional Services</v>
      </c>
    </row>
    <row r="1462" spans="1:9" x14ac:dyDescent="0.2">
      <c r="A1462">
        <v>2009</v>
      </c>
      <c r="B1462" t="s">
        <v>303</v>
      </c>
      <c r="C1462" t="s">
        <v>304</v>
      </c>
      <c r="D1462">
        <v>258.7</v>
      </c>
      <c r="E1462">
        <v>3550.5</v>
      </c>
      <c r="F1462">
        <v>1824.5</v>
      </c>
      <c r="G1462">
        <v>2020</v>
      </c>
      <c r="H1462" s="14">
        <f>365*DSO[[#This Row],[Receivables - Total]]/DSO[[#This Row],[Revenue - Total]]</f>
        <v>51.754179227185531</v>
      </c>
      <c r="I1462" t="str">
        <f>_xlfn.XLOOKUP(DSO[[#This Row],[GIC Industry Groups]],'DSO_GIC GROUP'!$A$2:$A$25,'DSO_GIC GROUP'!$B$2:$B$25,0)</f>
        <v>Commercial &amp; Professional Services</v>
      </c>
    </row>
    <row r="1463" spans="1:9" x14ac:dyDescent="0.2">
      <c r="A1463">
        <v>2010</v>
      </c>
      <c r="B1463" t="s">
        <v>303</v>
      </c>
      <c r="C1463" t="s">
        <v>304</v>
      </c>
      <c r="D1463">
        <v>262.60000000000002</v>
      </c>
      <c r="E1463">
        <v>3433.6</v>
      </c>
      <c r="F1463">
        <v>1859.5</v>
      </c>
      <c r="G1463">
        <v>2020</v>
      </c>
      <c r="H1463" s="14">
        <f>365*DSO[[#This Row],[Receivables - Total]]/DSO[[#This Row],[Revenue - Total]]</f>
        <v>51.545576767948383</v>
      </c>
      <c r="I1463" t="str">
        <f>_xlfn.XLOOKUP(DSO[[#This Row],[GIC Industry Groups]],'DSO_GIC GROUP'!$A$2:$A$25,'DSO_GIC GROUP'!$B$2:$B$25,0)</f>
        <v>Commercial &amp; Professional Services</v>
      </c>
    </row>
    <row r="1464" spans="1:9" x14ac:dyDescent="0.2">
      <c r="A1464">
        <v>2011</v>
      </c>
      <c r="B1464" t="s">
        <v>303</v>
      </c>
      <c r="C1464" t="s">
        <v>304</v>
      </c>
      <c r="D1464">
        <v>284.39999999999998</v>
      </c>
      <c r="E1464">
        <v>3508.6</v>
      </c>
      <c r="F1464">
        <v>1959.8</v>
      </c>
      <c r="G1464">
        <v>2020</v>
      </c>
      <c r="H1464" s="14">
        <f>365*DSO[[#This Row],[Receivables - Total]]/DSO[[#This Row],[Revenue - Total]]</f>
        <v>52.967649760179604</v>
      </c>
      <c r="I1464" t="str">
        <f>_xlfn.XLOOKUP(DSO[[#This Row],[GIC Industry Groups]],'DSO_GIC GROUP'!$A$2:$A$25,'DSO_GIC GROUP'!$B$2:$B$25,0)</f>
        <v>Commercial &amp; Professional Services</v>
      </c>
    </row>
    <row r="1465" spans="1:9" x14ac:dyDescent="0.2">
      <c r="A1465">
        <v>2012</v>
      </c>
      <c r="B1465" t="s">
        <v>303</v>
      </c>
      <c r="C1465" t="s">
        <v>304</v>
      </c>
      <c r="D1465">
        <v>317</v>
      </c>
      <c r="E1465">
        <v>4511.1000000000004</v>
      </c>
      <c r="F1465">
        <v>2160.5</v>
      </c>
      <c r="G1465">
        <v>2020</v>
      </c>
      <c r="H1465" s="14">
        <f>365*DSO[[#This Row],[Receivables - Total]]/DSO[[#This Row],[Revenue - Total]]</f>
        <v>53.554732700763715</v>
      </c>
      <c r="I1465" t="str">
        <f>_xlfn.XLOOKUP(DSO[[#This Row],[GIC Industry Groups]],'DSO_GIC GROUP'!$A$2:$A$25,'DSO_GIC GROUP'!$B$2:$B$25,0)</f>
        <v>Commercial &amp; Professional Services</v>
      </c>
    </row>
    <row r="1466" spans="1:9" x14ac:dyDescent="0.2">
      <c r="A1466">
        <v>2013</v>
      </c>
      <c r="B1466" t="s">
        <v>303</v>
      </c>
      <c r="C1466" t="s">
        <v>304</v>
      </c>
      <c r="D1466">
        <v>309.7</v>
      </c>
      <c r="E1466">
        <v>4539.8999999999996</v>
      </c>
      <c r="F1466">
        <v>2303.9</v>
      </c>
      <c r="G1466">
        <v>2020</v>
      </c>
      <c r="H1466" s="14">
        <f>365*DSO[[#This Row],[Receivables - Total]]/DSO[[#This Row],[Revenue - Total]]</f>
        <v>49.064846564521027</v>
      </c>
      <c r="I1466" t="str">
        <f>_xlfn.XLOOKUP(DSO[[#This Row],[GIC Industry Groups]],'DSO_GIC GROUP'!$A$2:$A$25,'DSO_GIC GROUP'!$B$2:$B$25,0)</f>
        <v>Commercial &amp; Professional Services</v>
      </c>
    </row>
    <row r="1467" spans="1:9" x14ac:dyDescent="0.2">
      <c r="A1467">
        <v>2014</v>
      </c>
      <c r="B1467" t="s">
        <v>303</v>
      </c>
      <c r="C1467" t="s">
        <v>304</v>
      </c>
      <c r="D1467">
        <v>337.2</v>
      </c>
      <c r="E1467">
        <v>4674.2</v>
      </c>
      <c r="F1467">
        <v>2436.4</v>
      </c>
      <c r="G1467">
        <v>2020</v>
      </c>
      <c r="H1467" s="14">
        <f>365*DSO[[#This Row],[Receivables - Total]]/DSO[[#This Row],[Revenue - Total]]</f>
        <v>50.516335577080937</v>
      </c>
      <c r="I1467" t="str">
        <f>_xlfn.XLOOKUP(DSO[[#This Row],[GIC Industry Groups]],'DSO_GIC GROUP'!$A$2:$A$25,'DSO_GIC GROUP'!$B$2:$B$25,0)</f>
        <v>Commercial &amp; Professional Services</v>
      </c>
    </row>
    <row r="1468" spans="1:9" x14ac:dyDescent="0.2">
      <c r="A1468">
        <v>2015</v>
      </c>
      <c r="B1468" t="s">
        <v>303</v>
      </c>
      <c r="C1468" t="s">
        <v>304</v>
      </c>
      <c r="D1468">
        <v>349.8</v>
      </c>
      <c r="E1468">
        <v>4509</v>
      </c>
      <c r="F1468">
        <v>2663.6</v>
      </c>
      <c r="G1468">
        <v>2020</v>
      </c>
      <c r="H1468" s="14">
        <f>365*DSO[[#This Row],[Receivables - Total]]/DSO[[#This Row],[Revenue - Total]]</f>
        <v>47.93399909896381</v>
      </c>
      <c r="I1468" t="str">
        <f>_xlfn.XLOOKUP(DSO[[#This Row],[GIC Industry Groups]],'DSO_GIC GROUP'!$A$2:$A$25,'DSO_GIC GROUP'!$B$2:$B$25,0)</f>
        <v>Commercial &amp; Professional Services</v>
      </c>
    </row>
    <row r="1469" spans="1:9" x14ac:dyDescent="0.2">
      <c r="A1469">
        <v>2016</v>
      </c>
      <c r="B1469" t="s">
        <v>303</v>
      </c>
      <c r="C1469" t="s">
        <v>304</v>
      </c>
      <c r="D1469">
        <v>444.2</v>
      </c>
      <c r="E1469">
        <v>6664</v>
      </c>
      <c r="F1469">
        <v>3144.9</v>
      </c>
      <c r="G1469">
        <v>2020</v>
      </c>
      <c r="H1469" s="14">
        <f>365*DSO[[#This Row],[Receivables - Total]]/DSO[[#This Row],[Revenue - Total]]</f>
        <v>51.554262456675886</v>
      </c>
      <c r="I1469" t="str">
        <f>_xlfn.XLOOKUP(DSO[[#This Row],[GIC Industry Groups]],'DSO_GIC GROUP'!$A$2:$A$25,'DSO_GIC GROUP'!$B$2:$B$25,0)</f>
        <v>Commercial &amp; Professional Services</v>
      </c>
    </row>
    <row r="1470" spans="1:9" x14ac:dyDescent="0.2">
      <c r="A1470">
        <v>2017</v>
      </c>
      <c r="B1470" t="s">
        <v>303</v>
      </c>
      <c r="C1470" t="s">
        <v>304</v>
      </c>
      <c r="D1470">
        <v>534</v>
      </c>
      <c r="E1470">
        <v>7233.4</v>
      </c>
      <c r="F1470">
        <v>3362.2</v>
      </c>
      <c r="G1470">
        <v>2020</v>
      </c>
      <c r="H1470" s="14">
        <f>365*DSO[[#This Row],[Receivables - Total]]/DSO[[#This Row],[Revenue - Total]]</f>
        <v>57.970971387781816</v>
      </c>
      <c r="I1470" t="str">
        <f>_xlfn.XLOOKUP(DSO[[#This Row],[GIC Industry Groups]],'DSO_GIC GROUP'!$A$2:$A$25,'DSO_GIC GROUP'!$B$2:$B$25,0)</f>
        <v>Commercial &amp; Professional Services</v>
      </c>
    </row>
    <row r="1471" spans="1:9" x14ac:dyDescent="0.2">
      <c r="A1471">
        <v>2018</v>
      </c>
      <c r="B1471" t="s">
        <v>303</v>
      </c>
      <c r="C1471" t="s">
        <v>304</v>
      </c>
      <c r="D1471">
        <v>538.5</v>
      </c>
      <c r="E1471">
        <v>7153.2</v>
      </c>
      <c r="F1471">
        <v>3412.1</v>
      </c>
      <c r="G1471">
        <v>2020</v>
      </c>
      <c r="H1471" s="14">
        <f>365*DSO[[#This Row],[Receivables - Total]]/DSO[[#This Row],[Revenue - Total]]</f>
        <v>57.604554380000586</v>
      </c>
      <c r="I1471" t="str">
        <f>_xlfn.XLOOKUP(DSO[[#This Row],[GIC Industry Groups]],'DSO_GIC GROUP'!$A$2:$A$25,'DSO_GIC GROUP'!$B$2:$B$25,0)</f>
        <v>Commercial &amp; Professional Services</v>
      </c>
    </row>
    <row r="1472" spans="1:9" x14ac:dyDescent="0.2">
      <c r="A1472">
        <v>2019</v>
      </c>
      <c r="B1472" t="s">
        <v>303</v>
      </c>
      <c r="C1472" t="s">
        <v>304</v>
      </c>
      <c r="D1472">
        <v>680.1</v>
      </c>
      <c r="E1472">
        <v>7909</v>
      </c>
      <c r="F1472">
        <v>3527.6</v>
      </c>
      <c r="G1472">
        <v>2020</v>
      </c>
      <c r="H1472" s="14">
        <f>365*DSO[[#This Row],[Receivables - Total]]/DSO[[#This Row],[Revenue - Total]]</f>
        <v>70.369798163057041</v>
      </c>
      <c r="I1472" t="str">
        <f>_xlfn.XLOOKUP(DSO[[#This Row],[GIC Industry Groups]],'DSO_GIC GROUP'!$A$2:$A$25,'DSO_GIC GROUP'!$B$2:$B$25,0)</f>
        <v>Commercial &amp; Professional Services</v>
      </c>
    </row>
    <row r="1473" spans="1:9" x14ac:dyDescent="0.2">
      <c r="A1473">
        <v>2004</v>
      </c>
      <c r="B1473" t="s">
        <v>465</v>
      </c>
      <c r="C1473" t="s">
        <v>466</v>
      </c>
      <c r="D1473">
        <v>117.873</v>
      </c>
      <c r="E1473">
        <v>752.64400000000001</v>
      </c>
      <c r="F1473">
        <v>393.96899999999999</v>
      </c>
      <c r="G1473">
        <v>2020</v>
      </c>
      <c r="H1473" s="14">
        <f>365*DSO[[#This Row],[Receivables - Total]]/DSO[[#This Row],[Revenue - Total]]</f>
        <v>109.20566085148833</v>
      </c>
      <c r="I1473" t="str">
        <f>_xlfn.XLOOKUP(DSO[[#This Row],[GIC Industry Groups]],'DSO_GIC GROUP'!$A$2:$A$25,'DSO_GIC GROUP'!$B$2:$B$25,0)</f>
        <v>Commercial &amp; Professional Services</v>
      </c>
    </row>
    <row r="1474" spans="1:9" x14ac:dyDescent="0.2">
      <c r="A1474">
        <v>2005</v>
      </c>
      <c r="B1474" t="s">
        <v>465</v>
      </c>
      <c r="C1474" t="s">
        <v>466</v>
      </c>
      <c r="D1474">
        <v>136.94999999999999</v>
      </c>
      <c r="E1474">
        <v>807.15599999999995</v>
      </c>
      <c r="F1474">
        <v>476.11700000000002</v>
      </c>
      <c r="G1474">
        <v>2020</v>
      </c>
      <c r="H1474" s="14">
        <f>365*DSO[[#This Row],[Receivables - Total]]/DSO[[#This Row],[Revenue - Total]]</f>
        <v>104.98837470621714</v>
      </c>
      <c r="I1474" t="str">
        <f>_xlfn.XLOOKUP(DSO[[#This Row],[GIC Industry Groups]],'DSO_GIC GROUP'!$A$2:$A$25,'DSO_GIC GROUP'!$B$2:$B$25,0)</f>
        <v>Commercial &amp; Professional Services</v>
      </c>
    </row>
    <row r="1475" spans="1:9" x14ac:dyDescent="0.2">
      <c r="A1475">
        <v>2006</v>
      </c>
      <c r="B1475" t="s">
        <v>465</v>
      </c>
      <c r="C1475" t="s">
        <v>466</v>
      </c>
      <c r="D1475">
        <v>151.30000000000001</v>
      </c>
      <c r="E1475">
        <v>944.30100000000004</v>
      </c>
      <c r="F1475">
        <v>550.77</v>
      </c>
      <c r="G1475">
        <v>2020</v>
      </c>
      <c r="H1475" s="14">
        <f>365*DSO[[#This Row],[Receivables - Total]]/DSO[[#This Row],[Revenue - Total]]</f>
        <v>100.26780688853788</v>
      </c>
      <c r="I1475" t="str">
        <f>_xlfn.XLOOKUP(DSO[[#This Row],[GIC Industry Groups]],'DSO_GIC GROUP'!$A$2:$A$25,'DSO_GIC GROUP'!$B$2:$B$25,0)</f>
        <v>Commercial &amp; Professional Services</v>
      </c>
    </row>
    <row r="1476" spans="1:9" x14ac:dyDescent="0.2">
      <c r="A1476">
        <v>2007</v>
      </c>
      <c r="B1476" t="s">
        <v>465</v>
      </c>
      <c r="C1476" t="s">
        <v>466</v>
      </c>
      <c r="D1476">
        <v>175.542</v>
      </c>
      <c r="E1476">
        <v>1323.807</v>
      </c>
      <c r="F1476">
        <v>688.39200000000005</v>
      </c>
      <c r="G1476">
        <v>2020</v>
      </c>
      <c r="H1476" s="14">
        <f>365*DSO[[#This Row],[Receivables - Total]]/DSO[[#This Row],[Revenue - Total]]</f>
        <v>93.076081651152251</v>
      </c>
      <c r="I1476" t="str">
        <f>_xlfn.XLOOKUP(DSO[[#This Row],[GIC Industry Groups]],'DSO_GIC GROUP'!$A$2:$A$25,'DSO_GIC GROUP'!$B$2:$B$25,0)</f>
        <v>Commercial &amp; Professional Services</v>
      </c>
    </row>
    <row r="1477" spans="1:9" x14ac:dyDescent="0.2">
      <c r="A1477">
        <v>2008</v>
      </c>
      <c r="B1477" t="s">
        <v>465</v>
      </c>
      <c r="C1477" t="s">
        <v>466</v>
      </c>
      <c r="D1477">
        <v>207.815</v>
      </c>
      <c r="E1477">
        <v>1436.18</v>
      </c>
      <c r="F1477">
        <v>844.03</v>
      </c>
      <c r="G1477">
        <v>2020</v>
      </c>
      <c r="H1477" s="14">
        <f>365*DSO[[#This Row],[Receivables - Total]]/DSO[[#This Row],[Revenue - Total]]</f>
        <v>89.869406300723924</v>
      </c>
      <c r="I1477" t="str">
        <f>_xlfn.XLOOKUP(DSO[[#This Row],[GIC Industry Groups]],'DSO_GIC GROUP'!$A$2:$A$25,'DSO_GIC GROUP'!$B$2:$B$25,0)</f>
        <v>Commercial &amp; Professional Services</v>
      </c>
    </row>
    <row r="1478" spans="1:9" x14ac:dyDescent="0.2">
      <c r="A1478">
        <v>2009</v>
      </c>
      <c r="B1478" t="s">
        <v>465</v>
      </c>
      <c r="C1478" t="s">
        <v>466</v>
      </c>
      <c r="D1478">
        <v>203.5</v>
      </c>
      <c r="E1478">
        <v>1675.588</v>
      </c>
      <c r="F1478">
        <v>967.3</v>
      </c>
      <c r="G1478">
        <v>2020</v>
      </c>
      <c r="H1478" s="14">
        <f>365*DSO[[#This Row],[Receivables - Total]]/DSO[[#This Row],[Revenue - Total]]</f>
        <v>76.788483407422731</v>
      </c>
      <c r="I1478" t="str">
        <f>_xlfn.XLOOKUP(DSO[[#This Row],[GIC Industry Groups]],'DSO_GIC GROUP'!$A$2:$A$25,'DSO_GIC GROUP'!$B$2:$B$25,0)</f>
        <v>Commercial &amp; Professional Services</v>
      </c>
    </row>
    <row r="1479" spans="1:9" x14ac:dyDescent="0.2">
      <c r="A1479">
        <v>2010</v>
      </c>
      <c r="B1479" t="s">
        <v>465</v>
      </c>
      <c r="C1479" t="s">
        <v>466</v>
      </c>
      <c r="D1479">
        <v>256.55200000000002</v>
      </c>
      <c r="E1479">
        <v>2155.7020000000002</v>
      </c>
      <c r="F1479">
        <v>1075.46</v>
      </c>
      <c r="G1479">
        <v>2020</v>
      </c>
      <c r="H1479" s="14">
        <f>365*DSO[[#This Row],[Receivables - Total]]/DSO[[#This Row],[Revenue - Total]]</f>
        <v>87.071095159280688</v>
      </c>
      <c r="I1479" t="str">
        <f>_xlfn.XLOOKUP(DSO[[#This Row],[GIC Industry Groups]],'DSO_GIC GROUP'!$A$2:$A$25,'DSO_GIC GROUP'!$B$2:$B$25,0)</f>
        <v>Commercial &amp; Professional Services</v>
      </c>
    </row>
    <row r="1480" spans="1:9" x14ac:dyDescent="0.2">
      <c r="A1480">
        <v>2011</v>
      </c>
      <c r="B1480" t="s">
        <v>465</v>
      </c>
      <c r="C1480" t="s">
        <v>466</v>
      </c>
      <c r="D1480">
        <v>351.20299999999997</v>
      </c>
      <c r="E1480">
        <v>3073.0369999999998</v>
      </c>
      <c r="F1480">
        <v>1325.6379999999999</v>
      </c>
      <c r="G1480">
        <v>2020</v>
      </c>
      <c r="H1480" s="14">
        <f>365*DSO[[#This Row],[Receivables - Total]]/DSO[[#This Row],[Revenue - Total]]</f>
        <v>96.699924866366231</v>
      </c>
      <c r="I1480" t="str">
        <f>_xlfn.XLOOKUP(DSO[[#This Row],[GIC Industry Groups]],'DSO_GIC GROUP'!$A$2:$A$25,'DSO_GIC GROUP'!$B$2:$B$25,0)</f>
        <v>Commercial &amp; Professional Services</v>
      </c>
    </row>
    <row r="1481" spans="1:9" x14ac:dyDescent="0.2">
      <c r="A1481">
        <v>2012</v>
      </c>
      <c r="B1481" t="s">
        <v>465</v>
      </c>
      <c r="C1481" t="s">
        <v>466</v>
      </c>
      <c r="D1481">
        <v>392.58100000000002</v>
      </c>
      <c r="E1481">
        <v>3549.2109999999998</v>
      </c>
      <c r="F1481">
        <v>1529.8689999999999</v>
      </c>
      <c r="G1481">
        <v>2020</v>
      </c>
      <c r="H1481" s="14">
        <f>365*DSO[[#This Row],[Receivables - Total]]/DSO[[#This Row],[Revenue - Total]]</f>
        <v>93.662963953122784</v>
      </c>
      <c r="I1481" t="str">
        <f>_xlfn.XLOOKUP(DSO[[#This Row],[GIC Industry Groups]],'DSO_GIC GROUP'!$A$2:$A$25,'DSO_GIC GROUP'!$B$2:$B$25,0)</f>
        <v>Commercial &amp; Professional Services</v>
      </c>
    </row>
    <row r="1482" spans="1:9" x14ac:dyDescent="0.2">
      <c r="A1482">
        <v>2013</v>
      </c>
      <c r="B1482" t="s">
        <v>465</v>
      </c>
      <c r="C1482" t="s">
        <v>466</v>
      </c>
      <c r="D1482">
        <v>459.26299999999998</v>
      </c>
      <c r="E1482">
        <v>5359.6130000000003</v>
      </c>
      <c r="F1482">
        <v>1840.6310000000001</v>
      </c>
      <c r="G1482">
        <v>2020</v>
      </c>
      <c r="H1482" s="14">
        <f>365*DSO[[#This Row],[Receivables - Total]]/DSO[[#This Row],[Revenue - Total]]</f>
        <v>91.072569678550451</v>
      </c>
      <c r="I1482" t="str">
        <f>_xlfn.XLOOKUP(DSO[[#This Row],[GIC Industry Groups]],'DSO_GIC GROUP'!$A$2:$A$25,'DSO_GIC GROUP'!$B$2:$B$25,0)</f>
        <v>Commercial &amp; Professional Services</v>
      </c>
    </row>
    <row r="1483" spans="1:9" x14ac:dyDescent="0.2">
      <c r="A1483">
        <v>2014</v>
      </c>
      <c r="B1483" t="s">
        <v>465</v>
      </c>
      <c r="C1483" t="s">
        <v>466</v>
      </c>
      <c r="D1483">
        <v>423.65699999999998</v>
      </c>
      <c r="E1483">
        <v>5348.43</v>
      </c>
      <c r="F1483">
        <v>2230.7939999999999</v>
      </c>
      <c r="G1483">
        <v>2020</v>
      </c>
      <c r="H1483" s="14">
        <f>365*DSO[[#This Row],[Receivables - Total]]/DSO[[#This Row],[Revenue - Total]]</f>
        <v>69.318280845295448</v>
      </c>
      <c r="I1483" t="str">
        <f>_xlfn.XLOOKUP(DSO[[#This Row],[GIC Industry Groups]],'DSO_GIC GROUP'!$A$2:$A$25,'DSO_GIC GROUP'!$B$2:$B$25,0)</f>
        <v>Commercial &amp; Professional Services</v>
      </c>
    </row>
    <row r="1484" spans="1:9" x14ac:dyDescent="0.2">
      <c r="A1484">
        <v>2015</v>
      </c>
      <c r="B1484" t="s">
        <v>465</v>
      </c>
      <c r="C1484" t="s">
        <v>466</v>
      </c>
      <c r="D1484">
        <v>360.49799999999999</v>
      </c>
      <c r="E1484">
        <v>5601.0810000000001</v>
      </c>
      <c r="F1484">
        <v>2184.335</v>
      </c>
      <c r="G1484">
        <v>2020</v>
      </c>
      <c r="H1484" s="14">
        <f>365*DSO[[#This Row],[Receivables - Total]]/DSO[[#This Row],[Revenue - Total]]</f>
        <v>60.238823257421586</v>
      </c>
      <c r="I1484" t="str">
        <f>_xlfn.XLOOKUP(DSO[[#This Row],[GIC Industry Groups]],'DSO_GIC GROUP'!$A$2:$A$25,'DSO_GIC GROUP'!$B$2:$B$25,0)</f>
        <v>Commercial &amp; Professional Services</v>
      </c>
    </row>
    <row r="1485" spans="1:9" x14ac:dyDescent="0.2">
      <c r="A1485">
        <v>2016</v>
      </c>
      <c r="B1485" t="s">
        <v>465</v>
      </c>
      <c r="C1485" t="s">
        <v>466</v>
      </c>
      <c r="D1485">
        <v>661.6</v>
      </c>
      <c r="E1485">
        <v>13936.6</v>
      </c>
      <c r="F1485">
        <v>2734.8</v>
      </c>
      <c r="G1485">
        <v>2020</v>
      </c>
      <c r="H1485" s="14">
        <f>365*DSO[[#This Row],[Receivables - Total]]/DSO[[#This Row],[Revenue - Total]]</f>
        <v>88.300424162644433</v>
      </c>
      <c r="I1485" t="str">
        <f>_xlfn.XLOOKUP(DSO[[#This Row],[GIC Industry Groups]],'DSO_GIC GROUP'!$A$2:$A$25,'DSO_GIC GROUP'!$B$2:$B$25,0)</f>
        <v>Commercial &amp; Professional Services</v>
      </c>
    </row>
    <row r="1486" spans="1:9" x14ac:dyDescent="0.2">
      <c r="A1486">
        <v>2017</v>
      </c>
      <c r="B1486" t="s">
        <v>465</v>
      </c>
      <c r="C1486" t="s">
        <v>466</v>
      </c>
      <c r="D1486">
        <v>725.4</v>
      </c>
      <c r="E1486">
        <v>14554.4</v>
      </c>
      <c r="F1486">
        <v>3599.7</v>
      </c>
      <c r="G1486">
        <v>2020</v>
      </c>
      <c r="H1486" s="14">
        <f>365*DSO[[#This Row],[Receivables - Total]]/DSO[[#This Row],[Revenue - Total]]</f>
        <v>73.553629469122427</v>
      </c>
      <c r="I1486" t="str">
        <f>_xlfn.XLOOKUP(DSO[[#This Row],[GIC Industry Groups]],'DSO_GIC GROUP'!$A$2:$A$25,'DSO_GIC GROUP'!$B$2:$B$25,0)</f>
        <v>Commercial &amp; Professional Services</v>
      </c>
    </row>
    <row r="1487" spans="1:9" x14ac:dyDescent="0.2">
      <c r="A1487">
        <v>2018</v>
      </c>
      <c r="B1487" t="s">
        <v>465</v>
      </c>
      <c r="C1487" t="s">
        <v>466</v>
      </c>
      <c r="D1487">
        <v>813.7</v>
      </c>
      <c r="E1487">
        <v>16062.3</v>
      </c>
      <c r="F1487">
        <v>4009.2</v>
      </c>
      <c r="G1487">
        <v>2020</v>
      </c>
      <c r="H1487" s="14">
        <f>365*DSO[[#This Row],[Receivables - Total]]/DSO[[#This Row],[Revenue - Total]]</f>
        <v>74.079741594333044</v>
      </c>
      <c r="I1487" t="str">
        <f>_xlfn.XLOOKUP(DSO[[#This Row],[GIC Industry Groups]],'DSO_GIC GROUP'!$A$2:$A$25,'DSO_GIC GROUP'!$B$2:$B$25,0)</f>
        <v>Commercial &amp; Professional Services</v>
      </c>
    </row>
    <row r="1488" spans="1:9" x14ac:dyDescent="0.2">
      <c r="A1488">
        <v>2019</v>
      </c>
      <c r="B1488" t="s">
        <v>465</v>
      </c>
      <c r="C1488" t="s">
        <v>466</v>
      </c>
      <c r="D1488">
        <v>890.7</v>
      </c>
      <c r="E1488">
        <v>16087.2</v>
      </c>
      <c r="F1488">
        <v>4414.6000000000004</v>
      </c>
      <c r="G1488">
        <v>2020</v>
      </c>
      <c r="H1488" s="14">
        <f>365*DSO[[#This Row],[Receivables - Total]]/DSO[[#This Row],[Revenue - Total]]</f>
        <v>73.643251936755306</v>
      </c>
      <c r="I1488" t="str">
        <f>_xlfn.XLOOKUP(DSO[[#This Row],[GIC Industry Groups]],'DSO_GIC GROUP'!$A$2:$A$25,'DSO_GIC GROUP'!$B$2:$B$25,0)</f>
        <v>Commercial &amp; Professional Services</v>
      </c>
    </row>
    <row r="1489" spans="1:9" x14ac:dyDescent="0.2">
      <c r="A1489">
        <v>2004</v>
      </c>
      <c r="B1489" t="s">
        <v>639</v>
      </c>
      <c r="C1489" t="s">
        <v>640</v>
      </c>
      <c r="D1489">
        <v>786.54100000000005</v>
      </c>
      <c r="E1489">
        <v>11342.796</v>
      </c>
      <c r="F1489">
        <v>5118.3389999999999</v>
      </c>
      <c r="G1489">
        <v>2020</v>
      </c>
      <c r="H1489" s="14">
        <f>365*DSO[[#This Row],[Receivables - Total]]/DSO[[#This Row],[Revenue - Total]]</f>
        <v>56.08996688183413</v>
      </c>
      <c r="I1489" t="str">
        <f>_xlfn.XLOOKUP(DSO[[#This Row],[GIC Industry Groups]],'DSO_GIC GROUP'!$A$2:$A$25,'DSO_GIC GROUP'!$B$2:$B$25,0)</f>
        <v>Commercial &amp; Professional Services</v>
      </c>
    </row>
    <row r="1490" spans="1:9" x14ac:dyDescent="0.2">
      <c r="A1490">
        <v>2005</v>
      </c>
      <c r="B1490" t="s">
        <v>639</v>
      </c>
      <c r="C1490" t="s">
        <v>640</v>
      </c>
      <c r="D1490">
        <v>836.04499999999996</v>
      </c>
      <c r="E1490">
        <v>10237.409</v>
      </c>
      <c r="F1490">
        <v>4093.779</v>
      </c>
      <c r="G1490">
        <v>2020</v>
      </c>
      <c r="H1490" s="14">
        <f>365*DSO[[#This Row],[Receivables - Total]]/DSO[[#This Row],[Revenue - Total]]</f>
        <v>74.541499431210127</v>
      </c>
      <c r="I1490" t="str">
        <f>_xlfn.XLOOKUP(DSO[[#This Row],[GIC Industry Groups]],'DSO_GIC GROUP'!$A$2:$A$25,'DSO_GIC GROUP'!$B$2:$B$25,0)</f>
        <v>Commercial &amp; Professional Services</v>
      </c>
    </row>
    <row r="1491" spans="1:9" x14ac:dyDescent="0.2">
      <c r="A1491">
        <v>2006</v>
      </c>
      <c r="B1491" t="s">
        <v>639</v>
      </c>
      <c r="C1491" t="s">
        <v>640</v>
      </c>
      <c r="D1491">
        <v>740</v>
      </c>
      <c r="E1491">
        <v>16099</v>
      </c>
      <c r="F1491">
        <v>4174</v>
      </c>
      <c r="G1491">
        <v>2020</v>
      </c>
      <c r="H1491" s="14">
        <f>365*DSO[[#This Row],[Receivables - Total]]/DSO[[#This Row],[Revenue - Total]]</f>
        <v>64.710110206037371</v>
      </c>
      <c r="I1491" t="str">
        <f>_xlfn.XLOOKUP(DSO[[#This Row],[GIC Industry Groups]],'DSO_GIC GROUP'!$A$2:$A$25,'DSO_GIC GROUP'!$B$2:$B$25,0)</f>
        <v>Commercial &amp; Professional Services</v>
      </c>
    </row>
    <row r="1492" spans="1:9" x14ac:dyDescent="0.2">
      <c r="A1492">
        <v>2007</v>
      </c>
      <c r="B1492" t="s">
        <v>639</v>
      </c>
      <c r="C1492" t="s">
        <v>640</v>
      </c>
      <c r="D1492">
        <v>912</v>
      </c>
      <c r="E1492">
        <v>16254</v>
      </c>
      <c r="F1492">
        <v>4707</v>
      </c>
      <c r="G1492">
        <v>2020</v>
      </c>
      <c r="H1492" s="14">
        <f>365*DSO[[#This Row],[Receivables - Total]]/DSO[[#This Row],[Revenue - Total]]</f>
        <v>70.720203951561501</v>
      </c>
      <c r="I1492" t="str">
        <f>_xlfn.XLOOKUP(DSO[[#This Row],[GIC Industry Groups]],'DSO_GIC GROUP'!$A$2:$A$25,'DSO_GIC GROUP'!$B$2:$B$25,0)</f>
        <v>Commercial &amp; Professional Services</v>
      </c>
    </row>
    <row r="1493" spans="1:9" x14ac:dyDescent="0.2">
      <c r="A1493">
        <v>2008</v>
      </c>
      <c r="B1493" t="s">
        <v>639</v>
      </c>
      <c r="C1493" t="s">
        <v>640</v>
      </c>
      <c r="D1493">
        <v>958</v>
      </c>
      <c r="E1493">
        <v>15358</v>
      </c>
      <c r="F1493">
        <v>5012</v>
      </c>
      <c r="G1493">
        <v>2020</v>
      </c>
      <c r="H1493" s="14">
        <f>365*DSO[[#This Row],[Receivables - Total]]/DSO[[#This Row],[Revenue - Total]]</f>
        <v>69.766560255387077</v>
      </c>
      <c r="I1493" t="str">
        <f>_xlfn.XLOOKUP(DSO[[#This Row],[GIC Industry Groups]],'DSO_GIC GROUP'!$A$2:$A$25,'DSO_GIC GROUP'!$B$2:$B$25,0)</f>
        <v>Commercial &amp; Professional Services</v>
      </c>
    </row>
    <row r="1494" spans="1:9" x14ac:dyDescent="0.2">
      <c r="A1494">
        <v>2009</v>
      </c>
      <c r="B1494" t="s">
        <v>639</v>
      </c>
      <c r="C1494" t="s">
        <v>640</v>
      </c>
      <c r="D1494">
        <v>936</v>
      </c>
      <c r="E1494">
        <v>14589</v>
      </c>
      <c r="F1494">
        <v>4808</v>
      </c>
      <c r="G1494">
        <v>2020</v>
      </c>
      <c r="H1494" s="14">
        <f>365*DSO[[#This Row],[Receivables - Total]]/DSO[[#This Row],[Revenue - Total]]</f>
        <v>71.056572379367722</v>
      </c>
      <c r="I1494" t="str">
        <f>_xlfn.XLOOKUP(DSO[[#This Row],[GIC Industry Groups]],'DSO_GIC GROUP'!$A$2:$A$25,'DSO_GIC GROUP'!$B$2:$B$25,0)</f>
        <v>Commercial &amp; Professional Services</v>
      </c>
    </row>
    <row r="1495" spans="1:9" x14ac:dyDescent="0.2">
      <c r="A1495">
        <v>2010</v>
      </c>
      <c r="B1495" t="s">
        <v>639</v>
      </c>
      <c r="C1495" t="s">
        <v>640</v>
      </c>
      <c r="D1495">
        <v>1014</v>
      </c>
      <c r="E1495">
        <v>14429</v>
      </c>
      <c r="F1495">
        <v>5126</v>
      </c>
      <c r="G1495">
        <v>2020</v>
      </c>
      <c r="H1495" s="14">
        <f>365*DSO[[#This Row],[Receivables - Total]]/DSO[[#This Row],[Revenue - Total]]</f>
        <v>72.202497073741711</v>
      </c>
      <c r="I1495" t="str">
        <f>_xlfn.XLOOKUP(DSO[[#This Row],[GIC Industry Groups]],'DSO_GIC GROUP'!$A$2:$A$25,'DSO_GIC GROUP'!$B$2:$B$25,0)</f>
        <v>Commercial &amp; Professional Services</v>
      </c>
    </row>
    <row r="1496" spans="1:9" x14ac:dyDescent="0.2">
      <c r="A1496">
        <v>2011</v>
      </c>
      <c r="B1496" t="s">
        <v>639</v>
      </c>
      <c r="C1496" t="s">
        <v>640</v>
      </c>
      <c r="D1496">
        <v>1080</v>
      </c>
      <c r="E1496">
        <v>14504</v>
      </c>
      <c r="F1496">
        <v>5532</v>
      </c>
      <c r="G1496">
        <v>2020</v>
      </c>
      <c r="H1496" s="14">
        <f>365*DSO[[#This Row],[Receivables - Total]]/DSO[[#This Row],[Revenue - Total]]</f>
        <v>71.258134490238618</v>
      </c>
      <c r="I1496" t="str">
        <f>_xlfn.XLOOKUP(DSO[[#This Row],[GIC Industry Groups]],'DSO_GIC GROUP'!$A$2:$A$25,'DSO_GIC GROUP'!$B$2:$B$25,0)</f>
        <v>Commercial &amp; Professional Services</v>
      </c>
    </row>
    <row r="1497" spans="1:9" x14ac:dyDescent="0.2">
      <c r="A1497">
        <v>2012</v>
      </c>
      <c r="B1497" t="s">
        <v>639</v>
      </c>
      <c r="C1497" t="s">
        <v>640</v>
      </c>
      <c r="D1497">
        <v>1110</v>
      </c>
      <c r="E1497">
        <v>14585</v>
      </c>
      <c r="F1497">
        <v>5612</v>
      </c>
      <c r="G1497">
        <v>2020</v>
      </c>
      <c r="H1497" s="14">
        <f>365*DSO[[#This Row],[Receivables - Total]]/DSO[[#This Row],[Revenue - Total]]</f>
        <v>72.193513898788311</v>
      </c>
      <c r="I1497" t="str">
        <f>_xlfn.XLOOKUP(DSO[[#This Row],[GIC Industry Groups]],'DSO_GIC GROUP'!$A$2:$A$25,'DSO_GIC GROUP'!$B$2:$B$25,0)</f>
        <v>Commercial &amp; Professional Services</v>
      </c>
    </row>
    <row r="1498" spans="1:9" x14ac:dyDescent="0.2">
      <c r="A1498">
        <v>2013</v>
      </c>
      <c r="B1498" t="s">
        <v>639</v>
      </c>
      <c r="C1498" t="s">
        <v>640</v>
      </c>
      <c r="D1498">
        <v>1196</v>
      </c>
      <c r="E1498">
        <v>15530</v>
      </c>
      <c r="F1498">
        <v>5703</v>
      </c>
      <c r="G1498">
        <v>2020</v>
      </c>
      <c r="H1498" s="14">
        <f>365*DSO[[#This Row],[Receivables - Total]]/DSO[[#This Row],[Revenue - Total]]</f>
        <v>76.545677713484125</v>
      </c>
      <c r="I1498" t="str">
        <f>_xlfn.XLOOKUP(DSO[[#This Row],[GIC Industry Groups]],'DSO_GIC GROUP'!$A$2:$A$25,'DSO_GIC GROUP'!$B$2:$B$25,0)</f>
        <v>Commercial &amp; Professional Services</v>
      </c>
    </row>
    <row r="1499" spans="1:9" x14ac:dyDescent="0.2">
      <c r="A1499">
        <v>2014</v>
      </c>
      <c r="B1499" t="s">
        <v>639</v>
      </c>
      <c r="C1499" t="s">
        <v>640</v>
      </c>
      <c r="D1499">
        <v>1241</v>
      </c>
      <c r="E1499">
        <v>15376</v>
      </c>
      <c r="F1499">
        <v>6288</v>
      </c>
      <c r="G1499">
        <v>2020</v>
      </c>
      <c r="H1499" s="14">
        <f>365*DSO[[#This Row],[Receivables - Total]]/DSO[[#This Row],[Revenue - Total]]</f>
        <v>72.036418575063607</v>
      </c>
      <c r="I1499" t="str">
        <f>_xlfn.XLOOKUP(DSO[[#This Row],[GIC Industry Groups]],'DSO_GIC GROUP'!$A$2:$A$25,'DSO_GIC GROUP'!$B$2:$B$25,0)</f>
        <v>Commercial &amp; Professional Services</v>
      </c>
    </row>
    <row r="1500" spans="1:9" x14ac:dyDescent="0.2">
      <c r="A1500">
        <v>2015</v>
      </c>
      <c r="B1500" t="s">
        <v>639</v>
      </c>
      <c r="C1500" t="s">
        <v>640</v>
      </c>
      <c r="D1500">
        <v>1235</v>
      </c>
      <c r="E1500">
        <v>15303</v>
      </c>
      <c r="F1500">
        <v>6172</v>
      </c>
      <c r="G1500">
        <v>2020</v>
      </c>
      <c r="H1500" s="14">
        <f>365*DSO[[#This Row],[Receivables - Total]]/DSO[[#This Row],[Revenue - Total]]</f>
        <v>73.035482825664289</v>
      </c>
      <c r="I1500" t="str">
        <f>_xlfn.XLOOKUP(DSO[[#This Row],[GIC Industry Groups]],'DSO_GIC GROUP'!$A$2:$A$25,'DSO_GIC GROUP'!$B$2:$B$25,0)</f>
        <v>Commercial &amp; Professional Services</v>
      </c>
    </row>
    <row r="1501" spans="1:9" x14ac:dyDescent="0.2">
      <c r="A1501">
        <v>2016</v>
      </c>
      <c r="B1501" t="s">
        <v>639</v>
      </c>
      <c r="C1501" t="s">
        <v>640</v>
      </c>
      <c r="D1501">
        <v>1171</v>
      </c>
      <c r="E1501">
        <v>15730</v>
      </c>
      <c r="F1501">
        <v>6309</v>
      </c>
      <c r="G1501">
        <v>2020</v>
      </c>
      <c r="H1501" s="14">
        <f>365*DSO[[#This Row],[Receivables - Total]]/DSO[[#This Row],[Revenue - Total]]</f>
        <v>67.746869551434457</v>
      </c>
      <c r="I1501" t="str">
        <f>_xlfn.XLOOKUP(DSO[[#This Row],[GIC Industry Groups]],'DSO_GIC GROUP'!$A$2:$A$25,'DSO_GIC GROUP'!$B$2:$B$25,0)</f>
        <v>Commercial &amp; Professional Services</v>
      </c>
    </row>
    <row r="1502" spans="1:9" x14ac:dyDescent="0.2">
      <c r="A1502">
        <v>2017</v>
      </c>
      <c r="B1502" t="s">
        <v>639</v>
      </c>
      <c r="C1502" t="s">
        <v>640</v>
      </c>
      <c r="D1502">
        <v>1280</v>
      </c>
      <c r="E1502">
        <v>16866</v>
      </c>
      <c r="F1502">
        <v>6572</v>
      </c>
      <c r="G1502">
        <v>2020</v>
      </c>
      <c r="H1502" s="14">
        <f>365*DSO[[#This Row],[Receivables - Total]]/DSO[[#This Row],[Revenue - Total]]</f>
        <v>71.089470480827757</v>
      </c>
      <c r="I1502" t="str">
        <f>_xlfn.XLOOKUP(DSO[[#This Row],[GIC Industry Groups]],'DSO_GIC GROUP'!$A$2:$A$25,'DSO_GIC GROUP'!$B$2:$B$25,0)</f>
        <v>Commercial &amp; Professional Services</v>
      </c>
    </row>
    <row r="1503" spans="1:9" x14ac:dyDescent="0.2">
      <c r="A1503">
        <v>2018</v>
      </c>
      <c r="B1503" t="s">
        <v>639</v>
      </c>
      <c r="C1503" t="s">
        <v>640</v>
      </c>
      <c r="D1503">
        <v>1118</v>
      </c>
      <c r="E1503">
        <v>15179</v>
      </c>
      <c r="F1503">
        <v>6515</v>
      </c>
      <c r="G1503">
        <v>2020</v>
      </c>
      <c r="H1503" s="14">
        <f>365*DSO[[#This Row],[Receivables - Total]]/DSO[[#This Row],[Revenue - Total]]</f>
        <v>62.635456638526477</v>
      </c>
      <c r="I1503" t="str">
        <f>_xlfn.XLOOKUP(DSO[[#This Row],[GIC Industry Groups]],'DSO_GIC GROUP'!$A$2:$A$25,'DSO_GIC GROUP'!$B$2:$B$25,0)</f>
        <v>Commercial &amp; Professional Services</v>
      </c>
    </row>
    <row r="1504" spans="1:9" x14ac:dyDescent="0.2">
      <c r="A1504">
        <v>2019</v>
      </c>
      <c r="B1504" t="s">
        <v>639</v>
      </c>
      <c r="C1504" t="s">
        <v>640</v>
      </c>
      <c r="D1504">
        <v>1103</v>
      </c>
      <c r="E1504">
        <v>14319</v>
      </c>
      <c r="F1504">
        <v>6498</v>
      </c>
      <c r="G1504">
        <v>2020</v>
      </c>
      <c r="H1504" s="14">
        <f>365*DSO[[#This Row],[Receivables - Total]]/DSO[[#This Row],[Revenue - Total]]</f>
        <v>61.956755924899966</v>
      </c>
      <c r="I1504" t="str">
        <f>_xlfn.XLOOKUP(DSO[[#This Row],[GIC Industry Groups]],'DSO_GIC GROUP'!$A$2:$A$25,'DSO_GIC GROUP'!$B$2:$B$25,0)</f>
        <v>Commercial &amp; Professional Services</v>
      </c>
    </row>
    <row r="1505" spans="1:9" x14ac:dyDescent="0.2">
      <c r="A1505">
        <v>2004</v>
      </c>
      <c r="B1505" t="s">
        <v>747</v>
      </c>
      <c r="C1505" t="s">
        <v>748</v>
      </c>
      <c r="D1505">
        <v>391.64100000000002</v>
      </c>
      <c r="E1505">
        <v>1198.6569999999999</v>
      </c>
      <c r="F1505">
        <v>2675.6959999999999</v>
      </c>
      <c r="G1505">
        <v>2020</v>
      </c>
      <c r="H1505" s="14">
        <f>365*DSO[[#This Row],[Receivables - Total]]/DSO[[#This Row],[Revenue - Total]]</f>
        <v>53.42496494370063</v>
      </c>
      <c r="I1505" t="str">
        <f>_xlfn.XLOOKUP(DSO[[#This Row],[GIC Industry Groups]],'DSO_GIC GROUP'!$A$2:$A$25,'DSO_GIC GROUP'!$B$2:$B$25,0)</f>
        <v>Commercial &amp; Professional Services</v>
      </c>
    </row>
    <row r="1506" spans="1:9" x14ac:dyDescent="0.2">
      <c r="A1506">
        <v>2005</v>
      </c>
      <c r="B1506" t="s">
        <v>747</v>
      </c>
      <c r="C1506" t="s">
        <v>748</v>
      </c>
      <c r="D1506">
        <v>451.26</v>
      </c>
      <c r="E1506">
        <v>1318.6859999999999</v>
      </c>
      <c r="F1506">
        <v>3338.4389999999999</v>
      </c>
      <c r="G1506">
        <v>2020</v>
      </c>
      <c r="H1506" s="14">
        <f>365*DSO[[#This Row],[Receivables - Total]]/DSO[[#This Row],[Revenue - Total]]</f>
        <v>49.337399904566176</v>
      </c>
      <c r="I1506" t="str">
        <f>_xlfn.XLOOKUP(DSO[[#This Row],[GIC Industry Groups]],'DSO_GIC GROUP'!$A$2:$A$25,'DSO_GIC GROUP'!$B$2:$B$25,0)</f>
        <v>Commercial &amp; Professional Services</v>
      </c>
    </row>
    <row r="1507" spans="1:9" x14ac:dyDescent="0.2">
      <c r="A1507">
        <v>2006</v>
      </c>
      <c r="B1507" t="s">
        <v>747</v>
      </c>
      <c r="C1507" t="s">
        <v>748</v>
      </c>
      <c r="D1507">
        <v>531.82399999999996</v>
      </c>
      <c r="E1507">
        <v>1459.021</v>
      </c>
      <c r="F1507">
        <v>4013.5459999999998</v>
      </c>
      <c r="G1507">
        <v>2020</v>
      </c>
      <c r="H1507" s="14">
        <f>365*DSO[[#This Row],[Receivables - Total]]/DSO[[#This Row],[Revenue - Total]]</f>
        <v>48.365151414734001</v>
      </c>
      <c r="I1507" t="str">
        <f>_xlfn.XLOOKUP(DSO[[#This Row],[GIC Industry Groups]],'DSO_GIC GROUP'!$A$2:$A$25,'DSO_GIC GROUP'!$B$2:$B$25,0)</f>
        <v>Commercial &amp; Professional Services</v>
      </c>
    </row>
    <row r="1508" spans="1:9" x14ac:dyDescent="0.2">
      <c r="A1508">
        <v>2007</v>
      </c>
      <c r="B1508" t="s">
        <v>747</v>
      </c>
      <c r="C1508" t="s">
        <v>748</v>
      </c>
      <c r="D1508">
        <v>593.16899999999998</v>
      </c>
      <c r="E1508">
        <v>1450.298</v>
      </c>
      <c r="F1508">
        <v>4645.6660000000002</v>
      </c>
      <c r="G1508">
        <v>2020</v>
      </c>
      <c r="H1508" s="14">
        <f>365*DSO[[#This Row],[Receivables - Total]]/DSO[[#This Row],[Revenue - Total]]</f>
        <v>46.604014365216955</v>
      </c>
      <c r="I1508" t="str">
        <f>_xlfn.XLOOKUP(DSO[[#This Row],[GIC Industry Groups]],'DSO_GIC GROUP'!$A$2:$A$25,'DSO_GIC GROUP'!$B$2:$B$25,0)</f>
        <v>Commercial &amp; Professional Services</v>
      </c>
    </row>
    <row r="1509" spans="1:9" x14ac:dyDescent="0.2">
      <c r="A1509">
        <v>2008</v>
      </c>
      <c r="B1509" t="s">
        <v>747</v>
      </c>
      <c r="C1509" t="s">
        <v>748</v>
      </c>
      <c r="D1509">
        <v>484.80799999999999</v>
      </c>
      <c r="E1509">
        <v>1411.85</v>
      </c>
      <c r="F1509">
        <v>4600.5540000000001</v>
      </c>
      <c r="G1509">
        <v>2020</v>
      </c>
      <c r="H1509" s="14">
        <f>365*DSO[[#This Row],[Receivables - Total]]/DSO[[#This Row],[Revenue - Total]]</f>
        <v>38.463828486743111</v>
      </c>
      <c r="I1509" t="str">
        <f>_xlfn.XLOOKUP(DSO[[#This Row],[GIC Industry Groups]],'DSO_GIC GROUP'!$A$2:$A$25,'DSO_GIC GROUP'!$B$2:$B$25,0)</f>
        <v>Commercial &amp; Professional Services</v>
      </c>
    </row>
    <row r="1510" spans="1:9" x14ac:dyDescent="0.2">
      <c r="A1510">
        <v>2009</v>
      </c>
      <c r="B1510" t="s">
        <v>747</v>
      </c>
      <c r="C1510" t="s">
        <v>748</v>
      </c>
      <c r="D1510">
        <v>362.392</v>
      </c>
      <c r="E1510">
        <v>1283.5350000000001</v>
      </c>
      <c r="F1510">
        <v>3036.547</v>
      </c>
      <c r="G1510">
        <v>2020</v>
      </c>
      <c r="H1510" s="14">
        <f>365*DSO[[#This Row],[Receivables - Total]]/DSO[[#This Row],[Revenue - Total]]</f>
        <v>43.560359842940017</v>
      </c>
      <c r="I1510" t="str">
        <f>_xlfn.XLOOKUP(DSO[[#This Row],[GIC Industry Groups]],'DSO_GIC GROUP'!$A$2:$A$25,'DSO_GIC GROUP'!$B$2:$B$25,0)</f>
        <v>Commercial &amp; Professional Services</v>
      </c>
    </row>
    <row r="1511" spans="1:9" x14ac:dyDescent="0.2">
      <c r="A1511">
        <v>2010</v>
      </c>
      <c r="B1511" t="s">
        <v>747</v>
      </c>
      <c r="C1511" t="s">
        <v>748</v>
      </c>
      <c r="D1511">
        <v>423.17500000000001</v>
      </c>
      <c r="E1511">
        <v>1273.9839999999999</v>
      </c>
      <c r="F1511">
        <v>3175.0929999999998</v>
      </c>
      <c r="G1511">
        <v>2020</v>
      </c>
      <c r="H1511" s="14">
        <f>365*DSO[[#This Row],[Receivables - Total]]/DSO[[#This Row],[Revenue - Total]]</f>
        <v>48.647039630020288</v>
      </c>
      <c r="I1511" t="str">
        <f>_xlfn.XLOOKUP(DSO[[#This Row],[GIC Industry Groups]],'DSO_GIC GROUP'!$A$2:$A$25,'DSO_GIC GROUP'!$B$2:$B$25,0)</f>
        <v>Commercial &amp; Professional Services</v>
      </c>
    </row>
    <row r="1512" spans="1:9" x14ac:dyDescent="0.2">
      <c r="A1512">
        <v>2011</v>
      </c>
      <c r="B1512" t="s">
        <v>747</v>
      </c>
      <c r="C1512" t="s">
        <v>748</v>
      </c>
      <c r="D1512">
        <v>493.327</v>
      </c>
      <c r="E1512">
        <v>1311.836</v>
      </c>
      <c r="F1512">
        <v>3776.9760000000001</v>
      </c>
      <c r="G1512">
        <v>2020</v>
      </c>
      <c r="H1512" s="14">
        <f>365*DSO[[#This Row],[Receivables - Total]]/DSO[[#This Row],[Revenue - Total]]</f>
        <v>47.674212121019565</v>
      </c>
      <c r="I1512" t="str">
        <f>_xlfn.XLOOKUP(DSO[[#This Row],[GIC Industry Groups]],'DSO_GIC GROUP'!$A$2:$A$25,'DSO_GIC GROUP'!$B$2:$B$25,0)</f>
        <v>Commercial &amp; Professional Services</v>
      </c>
    </row>
    <row r="1513" spans="1:9" x14ac:dyDescent="0.2">
      <c r="A1513">
        <v>2012</v>
      </c>
      <c r="B1513" t="s">
        <v>747</v>
      </c>
      <c r="C1513" t="s">
        <v>748</v>
      </c>
      <c r="D1513">
        <v>512.85199999999998</v>
      </c>
      <c r="E1513">
        <v>1381.271</v>
      </c>
      <c r="F1513">
        <v>4111.2129999999997</v>
      </c>
      <c r="G1513">
        <v>2020</v>
      </c>
      <c r="H1513" s="14">
        <f>365*DSO[[#This Row],[Receivables - Total]]/DSO[[#This Row],[Revenue - Total]]</f>
        <v>45.531812630481561</v>
      </c>
      <c r="I1513" t="str">
        <f>_xlfn.XLOOKUP(DSO[[#This Row],[GIC Industry Groups]],'DSO_GIC GROUP'!$A$2:$A$25,'DSO_GIC GROUP'!$B$2:$B$25,0)</f>
        <v>Commercial &amp; Professional Services</v>
      </c>
    </row>
    <row r="1514" spans="1:9" x14ac:dyDescent="0.2">
      <c r="A1514">
        <v>2013</v>
      </c>
      <c r="B1514" t="s">
        <v>747</v>
      </c>
      <c r="C1514" t="s">
        <v>748</v>
      </c>
      <c r="D1514">
        <v>551.90499999999997</v>
      </c>
      <c r="E1514">
        <v>1490.271</v>
      </c>
      <c r="F1514">
        <v>4245.8950000000004</v>
      </c>
      <c r="G1514">
        <v>2020</v>
      </c>
      <c r="H1514" s="14">
        <f>365*DSO[[#This Row],[Receivables - Total]]/DSO[[#This Row],[Revenue - Total]]</f>
        <v>47.444726023606322</v>
      </c>
      <c r="I1514" t="str">
        <f>_xlfn.XLOOKUP(DSO[[#This Row],[GIC Industry Groups]],'DSO_GIC GROUP'!$A$2:$A$25,'DSO_GIC GROUP'!$B$2:$B$25,0)</f>
        <v>Commercial &amp; Professional Services</v>
      </c>
    </row>
    <row r="1515" spans="1:9" x14ac:dyDescent="0.2">
      <c r="A1515">
        <v>2014</v>
      </c>
      <c r="B1515" t="s">
        <v>747</v>
      </c>
      <c r="C1515" t="s">
        <v>748</v>
      </c>
      <c r="D1515">
        <v>657.67600000000004</v>
      </c>
      <c r="E1515">
        <v>1647.2670000000001</v>
      </c>
      <c r="F1515">
        <v>4695.0140000000001</v>
      </c>
      <c r="G1515">
        <v>2020</v>
      </c>
      <c r="H1515" s="14">
        <f>365*DSO[[#This Row],[Receivables - Total]]/DSO[[#This Row],[Revenue - Total]]</f>
        <v>51.129078635335276</v>
      </c>
      <c r="I1515" t="str">
        <f>_xlfn.XLOOKUP(DSO[[#This Row],[GIC Industry Groups]],'DSO_GIC GROUP'!$A$2:$A$25,'DSO_GIC GROUP'!$B$2:$B$25,0)</f>
        <v>Commercial &amp; Professional Services</v>
      </c>
    </row>
    <row r="1516" spans="1:9" x14ac:dyDescent="0.2">
      <c r="A1516">
        <v>2015</v>
      </c>
      <c r="B1516" t="s">
        <v>747</v>
      </c>
      <c r="C1516" t="s">
        <v>748</v>
      </c>
      <c r="D1516">
        <v>704.64</v>
      </c>
      <c r="E1516">
        <v>1702.96</v>
      </c>
      <c r="F1516">
        <v>5094.933</v>
      </c>
      <c r="G1516">
        <v>2020</v>
      </c>
      <c r="H1516" s="14">
        <f>365*DSO[[#This Row],[Receivables - Total]]/DSO[[#This Row],[Revenue - Total]]</f>
        <v>50.480271281290648</v>
      </c>
      <c r="I1516" t="str">
        <f>_xlfn.XLOOKUP(DSO[[#This Row],[GIC Industry Groups]],'DSO_GIC GROUP'!$A$2:$A$25,'DSO_GIC GROUP'!$B$2:$B$25,0)</f>
        <v>Commercial &amp; Professional Services</v>
      </c>
    </row>
    <row r="1517" spans="1:9" x14ac:dyDescent="0.2">
      <c r="A1517">
        <v>2016</v>
      </c>
      <c r="B1517" t="s">
        <v>747</v>
      </c>
      <c r="C1517" t="s">
        <v>748</v>
      </c>
      <c r="D1517">
        <v>703.22799999999995</v>
      </c>
      <c r="E1517">
        <v>1777.971</v>
      </c>
      <c r="F1517">
        <v>5250.3990000000003</v>
      </c>
      <c r="G1517">
        <v>2020</v>
      </c>
      <c r="H1517" s="14">
        <f>365*DSO[[#This Row],[Receivables - Total]]/DSO[[#This Row],[Revenue - Total]]</f>
        <v>48.887374083379179</v>
      </c>
      <c r="I1517" t="str">
        <f>_xlfn.XLOOKUP(DSO[[#This Row],[GIC Industry Groups]],'DSO_GIC GROUP'!$A$2:$A$25,'DSO_GIC GROUP'!$B$2:$B$25,0)</f>
        <v>Commercial &amp; Professional Services</v>
      </c>
    </row>
    <row r="1518" spans="1:9" x14ac:dyDescent="0.2">
      <c r="A1518">
        <v>2017</v>
      </c>
      <c r="B1518" t="s">
        <v>747</v>
      </c>
      <c r="C1518" t="s">
        <v>748</v>
      </c>
      <c r="D1518">
        <v>732.40499999999997</v>
      </c>
      <c r="E1518">
        <v>1867.454</v>
      </c>
      <c r="F1518">
        <v>5266.7889999999998</v>
      </c>
      <c r="G1518">
        <v>2020</v>
      </c>
      <c r="H1518" s="14">
        <f>365*DSO[[#This Row],[Receivables - Total]]/DSO[[#This Row],[Revenue - Total]]</f>
        <v>50.75726880268035</v>
      </c>
      <c r="I1518" t="str">
        <f>_xlfn.XLOOKUP(DSO[[#This Row],[GIC Industry Groups]],'DSO_GIC GROUP'!$A$2:$A$25,'DSO_GIC GROUP'!$B$2:$B$25,0)</f>
        <v>Commercial &amp; Professional Services</v>
      </c>
    </row>
    <row r="1519" spans="1:9" x14ac:dyDescent="0.2">
      <c r="A1519">
        <v>2018</v>
      </c>
      <c r="B1519" t="s">
        <v>747</v>
      </c>
      <c r="C1519" t="s">
        <v>748</v>
      </c>
      <c r="D1519">
        <v>794.44600000000003</v>
      </c>
      <c r="E1519">
        <v>1903.097</v>
      </c>
      <c r="F1519">
        <v>5800.2709999999997</v>
      </c>
      <c r="G1519">
        <v>2020</v>
      </c>
      <c r="H1519" s="14">
        <f>365*DSO[[#This Row],[Receivables - Total]]/DSO[[#This Row],[Revenue - Total]]</f>
        <v>49.992972742135677</v>
      </c>
      <c r="I1519" t="str">
        <f>_xlfn.XLOOKUP(DSO[[#This Row],[GIC Industry Groups]],'DSO_GIC GROUP'!$A$2:$A$25,'DSO_GIC GROUP'!$B$2:$B$25,0)</f>
        <v>Commercial &amp; Professional Services</v>
      </c>
    </row>
    <row r="1520" spans="1:9" x14ac:dyDescent="0.2">
      <c r="A1520">
        <v>2019</v>
      </c>
      <c r="B1520" t="s">
        <v>747</v>
      </c>
      <c r="C1520" t="s">
        <v>748</v>
      </c>
      <c r="D1520">
        <v>832.79700000000003</v>
      </c>
      <c r="E1520">
        <v>2311.4079999999999</v>
      </c>
      <c r="F1520">
        <v>6074.4319999999998</v>
      </c>
      <c r="G1520">
        <v>2020</v>
      </c>
      <c r="H1520" s="14">
        <f>365*DSO[[#This Row],[Receivables - Total]]/DSO[[#This Row],[Revenue - Total]]</f>
        <v>50.041041697396572</v>
      </c>
      <c r="I1520" t="str">
        <f>_xlfn.XLOOKUP(DSO[[#This Row],[GIC Industry Groups]],'DSO_GIC GROUP'!$A$2:$A$25,'DSO_GIC GROUP'!$B$2:$B$25,0)</f>
        <v>Commercial &amp; Professional Services</v>
      </c>
    </row>
    <row r="1521" spans="1:9" x14ac:dyDescent="0.2">
      <c r="A1521">
        <v>2004</v>
      </c>
      <c r="B1521" t="s">
        <v>763</v>
      </c>
      <c r="C1521" t="s">
        <v>764</v>
      </c>
      <c r="D1521">
        <v>305.8</v>
      </c>
      <c r="E1521">
        <v>4464.6000000000004</v>
      </c>
      <c r="F1521">
        <v>2708.1</v>
      </c>
      <c r="G1521">
        <v>2020</v>
      </c>
      <c r="H1521" s="14">
        <f>365*DSO[[#This Row],[Receivables - Total]]/DSO[[#This Row],[Revenue - Total]]</f>
        <v>41.215981684575901</v>
      </c>
      <c r="I1521" t="str">
        <f>_xlfn.XLOOKUP(DSO[[#This Row],[GIC Industry Groups]],'DSO_GIC GROUP'!$A$2:$A$25,'DSO_GIC GROUP'!$B$2:$B$25,0)</f>
        <v>Commercial &amp; Professional Services</v>
      </c>
    </row>
    <row r="1522" spans="1:9" x14ac:dyDescent="0.2">
      <c r="A1522">
        <v>2005</v>
      </c>
      <c r="B1522" t="s">
        <v>763</v>
      </c>
      <c r="C1522" t="s">
        <v>764</v>
      </c>
      <c r="D1522">
        <v>304.5</v>
      </c>
      <c r="E1522">
        <v>4550.5</v>
      </c>
      <c r="F1522">
        <v>2863.9</v>
      </c>
      <c r="G1522">
        <v>2020</v>
      </c>
      <c r="H1522" s="14">
        <f>365*DSO[[#This Row],[Receivables - Total]]/DSO[[#This Row],[Revenue - Total]]</f>
        <v>38.808093858025771</v>
      </c>
      <c r="I1522" t="str">
        <f>_xlfn.XLOOKUP(DSO[[#This Row],[GIC Industry Groups]],'DSO_GIC GROUP'!$A$2:$A$25,'DSO_GIC GROUP'!$B$2:$B$25,0)</f>
        <v>Commercial &amp; Professional Services</v>
      </c>
    </row>
    <row r="1523" spans="1:9" x14ac:dyDescent="0.2">
      <c r="A1523">
        <v>2006</v>
      </c>
      <c r="B1523" t="s">
        <v>763</v>
      </c>
      <c r="C1523" t="s">
        <v>764</v>
      </c>
      <c r="D1523">
        <v>318.2</v>
      </c>
      <c r="E1523">
        <v>4429.3999999999996</v>
      </c>
      <c r="F1523">
        <v>3070.6</v>
      </c>
      <c r="G1523">
        <v>2020</v>
      </c>
      <c r="H1523" s="14">
        <f>365*DSO[[#This Row],[Receivables - Total]]/DSO[[#This Row],[Revenue - Total]]</f>
        <v>37.824203738682996</v>
      </c>
      <c r="I1523" t="str">
        <f>_xlfn.XLOOKUP(DSO[[#This Row],[GIC Industry Groups]],'DSO_GIC GROUP'!$A$2:$A$25,'DSO_GIC GROUP'!$B$2:$B$25,0)</f>
        <v>Commercial &amp; Professional Services</v>
      </c>
    </row>
    <row r="1524" spans="1:9" x14ac:dyDescent="0.2">
      <c r="A1524">
        <v>2007</v>
      </c>
      <c r="B1524" t="s">
        <v>763</v>
      </c>
      <c r="C1524" t="s">
        <v>764</v>
      </c>
      <c r="D1524">
        <v>321.89999999999998</v>
      </c>
      <c r="E1524">
        <v>4467.8</v>
      </c>
      <c r="F1524">
        <v>3176.2</v>
      </c>
      <c r="G1524">
        <v>2020</v>
      </c>
      <c r="H1524" s="14">
        <f>365*DSO[[#This Row],[Receivables - Total]]/DSO[[#This Row],[Revenue - Total]]</f>
        <v>36.991845601662362</v>
      </c>
      <c r="I1524" t="str">
        <f>_xlfn.XLOOKUP(DSO[[#This Row],[GIC Industry Groups]],'DSO_GIC GROUP'!$A$2:$A$25,'DSO_GIC GROUP'!$B$2:$B$25,0)</f>
        <v>Commercial &amp; Professional Services</v>
      </c>
    </row>
    <row r="1525" spans="1:9" x14ac:dyDescent="0.2">
      <c r="A1525">
        <v>2008</v>
      </c>
      <c r="B1525" t="s">
        <v>763</v>
      </c>
      <c r="C1525" t="s">
        <v>764</v>
      </c>
      <c r="D1525">
        <v>996.2</v>
      </c>
      <c r="E1525">
        <v>19921.400000000001</v>
      </c>
      <c r="F1525">
        <v>3685.1</v>
      </c>
      <c r="G1525">
        <v>2020</v>
      </c>
      <c r="H1525" s="14">
        <f>365*DSO[[#This Row],[Receivables - Total]]/DSO[[#This Row],[Revenue - Total]]</f>
        <v>98.671135111665905</v>
      </c>
      <c r="I1525" t="str">
        <f>_xlfn.XLOOKUP(DSO[[#This Row],[GIC Industry Groups]],'DSO_GIC GROUP'!$A$2:$A$25,'DSO_GIC GROUP'!$B$2:$B$25,0)</f>
        <v>Commercial &amp; Professional Services</v>
      </c>
    </row>
    <row r="1526" spans="1:9" x14ac:dyDescent="0.2">
      <c r="A1526">
        <v>2009</v>
      </c>
      <c r="B1526" t="s">
        <v>763</v>
      </c>
      <c r="C1526" t="s">
        <v>764</v>
      </c>
      <c r="D1526">
        <v>922.2</v>
      </c>
      <c r="E1526">
        <v>19540.3</v>
      </c>
      <c r="F1526">
        <v>8199.1</v>
      </c>
      <c r="G1526">
        <v>2020</v>
      </c>
      <c r="H1526" s="14">
        <f>365*DSO[[#This Row],[Receivables - Total]]/DSO[[#This Row],[Revenue - Total]]</f>
        <v>41.053652230122815</v>
      </c>
      <c r="I1526" t="str">
        <f>_xlfn.XLOOKUP(DSO[[#This Row],[GIC Industry Groups]],'DSO_GIC GROUP'!$A$2:$A$25,'DSO_GIC GROUP'!$B$2:$B$25,0)</f>
        <v>Commercial &amp; Professional Services</v>
      </c>
    </row>
    <row r="1527" spans="1:9" x14ac:dyDescent="0.2">
      <c r="A1527">
        <v>2010</v>
      </c>
      <c r="B1527" t="s">
        <v>763</v>
      </c>
      <c r="C1527" t="s">
        <v>764</v>
      </c>
      <c r="D1527">
        <v>944.1</v>
      </c>
      <c r="E1527">
        <v>19461.900000000001</v>
      </c>
      <c r="F1527">
        <v>8106.6</v>
      </c>
      <c r="G1527">
        <v>2020</v>
      </c>
      <c r="H1527" s="14">
        <f>365*DSO[[#This Row],[Receivables - Total]]/DSO[[#This Row],[Revenue - Total]]</f>
        <v>42.508141514321665</v>
      </c>
      <c r="I1527" t="str">
        <f>_xlfn.XLOOKUP(DSO[[#This Row],[GIC Industry Groups]],'DSO_GIC GROUP'!$A$2:$A$25,'DSO_GIC GROUP'!$B$2:$B$25,0)</f>
        <v>Commercial &amp; Professional Services</v>
      </c>
    </row>
    <row r="1528" spans="1:9" x14ac:dyDescent="0.2">
      <c r="A1528">
        <v>2011</v>
      </c>
      <c r="B1528" t="s">
        <v>763</v>
      </c>
      <c r="C1528" t="s">
        <v>764</v>
      </c>
      <c r="D1528">
        <v>948.7</v>
      </c>
      <c r="E1528">
        <v>19551.5</v>
      </c>
      <c r="F1528">
        <v>8192.9</v>
      </c>
      <c r="G1528">
        <v>2020</v>
      </c>
      <c r="H1528" s="14">
        <f>365*DSO[[#This Row],[Receivables - Total]]/DSO[[#This Row],[Revenue - Total]]</f>
        <v>42.265315089894912</v>
      </c>
      <c r="I1528" t="str">
        <f>_xlfn.XLOOKUP(DSO[[#This Row],[GIC Industry Groups]],'DSO_GIC GROUP'!$A$2:$A$25,'DSO_GIC GROUP'!$B$2:$B$25,0)</f>
        <v>Commercial &amp; Professional Services</v>
      </c>
    </row>
    <row r="1529" spans="1:9" x14ac:dyDescent="0.2">
      <c r="A1529">
        <v>2012</v>
      </c>
      <c r="B1529" t="s">
        <v>763</v>
      </c>
      <c r="C1529" t="s">
        <v>764</v>
      </c>
      <c r="D1529">
        <v>945.2</v>
      </c>
      <c r="E1529">
        <v>19616.900000000001</v>
      </c>
      <c r="F1529">
        <v>8118.3</v>
      </c>
      <c r="G1529">
        <v>2020</v>
      </c>
      <c r="H1529" s="14">
        <f>365*DSO[[#This Row],[Receivables - Total]]/DSO[[#This Row],[Revenue - Total]]</f>
        <v>42.496335439685645</v>
      </c>
      <c r="I1529" t="str">
        <f>_xlfn.XLOOKUP(DSO[[#This Row],[GIC Industry Groups]],'DSO_GIC GROUP'!$A$2:$A$25,'DSO_GIC GROUP'!$B$2:$B$25,0)</f>
        <v>Commercial &amp; Professional Services</v>
      </c>
    </row>
    <row r="1530" spans="1:9" x14ac:dyDescent="0.2">
      <c r="A1530">
        <v>2013</v>
      </c>
      <c r="B1530" t="s">
        <v>763</v>
      </c>
      <c r="C1530" t="s">
        <v>764</v>
      </c>
      <c r="D1530">
        <v>984.2</v>
      </c>
      <c r="E1530">
        <v>19949.2</v>
      </c>
      <c r="F1530">
        <v>8417.2000000000007</v>
      </c>
      <c r="G1530">
        <v>2020</v>
      </c>
      <c r="H1530" s="14">
        <f>365*DSO[[#This Row],[Receivables - Total]]/DSO[[#This Row],[Revenue - Total]]</f>
        <v>42.678444138193221</v>
      </c>
      <c r="I1530" t="str">
        <f>_xlfn.XLOOKUP(DSO[[#This Row],[GIC Industry Groups]],'DSO_GIC GROUP'!$A$2:$A$25,'DSO_GIC GROUP'!$B$2:$B$25,0)</f>
        <v>Commercial &amp; Professional Services</v>
      </c>
    </row>
    <row r="1531" spans="1:9" x14ac:dyDescent="0.2">
      <c r="A1531">
        <v>2014</v>
      </c>
      <c r="B1531" t="s">
        <v>763</v>
      </c>
      <c r="C1531" t="s">
        <v>764</v>
      </c>
      <c r="D1531">
        <v>1101.4000000000001</v>
      </c>
      <c r="E1531">
        <v>20094</v>
      </c>
      <c r="F1531">
        <v>8788.2999999999993</v>
      </c>
      <c r="G1531">
        <v>2020</v>
      </c>
      <c r="H1531" s="14">
        <f>365*DSO[[#This Row],[Receivables - Total]]/DSO[[#This Row],[Revenue - Total]]</f>
        <v>45.743886758531239</v>
      </c>
      <c r="I1531" t="str">
        <f>_xlfn.XLOOKUP(DSO[[#This Row],[GIC Industry Groups]],'DSO_GIC GROUP'!$A$2:$A$25,'DSO_GIC GROUP'!$B$2:$B$25,0)</f>
        <v>Commercial &amp; Professional Services</v>
      </c>
    </row>
    <row r="1532" spans="1:9" x14ac:dyDescent="0.2">
      <c r="A1532">
        <v>2015</v>
      </c>
      <c r="B1532" t="s">
        <v>763</v>
      </c>
      <c r="C1532" t="s">
        <v>764</v>
      </c>
      <c r="D1532">
        <v>1088.5</v>
      </c>
      <c r="E1532">
        <v>20577.2</v>
      </c>
      <c r="F1532">
        <v>9115</v>
      </c>
      <c r="G1532">
        <v>2020</v>
      </c>
      <c r="H1532" s="14">
        <f>365*DSO[[#This Row],[Receivables - Total]]/DSO[[#This Row],[Revenue - Total]]</f>
        <v>43.587767416346679</v>
      </c>
      <c r="I1532" t="str">
        <f>_xlfn.XLOOKUP(DSO[[#This Row],[GIC Industry Groups]],'DSO_GIC GROUP'!$A$2:$A$25,'DSO_GIC GROUP'!$B$2:$B$25,0)</f>
        <v>Commercial &amp; Professional Services</v>
      </c>
    </row>
    <row r="1533" spans="1:9" x14ac:dyDescent="0.2">
      <c r="A1533">
        <v>2016</v>
      </c>
      <c r="B1533" t="s">
        <v>763</v>
      </c>
      <c r="C1533" t="s">
        <v>764</v>
      </c>
      <c r="D1533">
        <v>1092.7</v>
      </c>
      <c r="E1533">
        <v>20629.599999999999</v>
      </c>
      <c r="F1533">
        <v>9387.7000000000007</v>
      </c>
      <c r="G1533">
        <v>2020</v>
      </c>
      <c r="H1533" s="14">
        <f>365*DSO[[#This Row],[Receivables - Total]]/DSO[[#This Row],[Revenue - Total]]</f>
        <v>42.484900454850489</v>
      </c>
      <c r="I1533" t="str">
        <f>_xlfn.XLOOKUP(DSO[[#This Row],[GIC Industry Groups]],'DSO_GIC GROUP'!$A$2:$A$25,'DSO_GIC GROUP'!$B$2:$B$25,0)</f>
        <v>Commercial &amp; Professional Services</v>
      </c>
    </row>
    <row r="1534" spans="1:9" x14ac:dyDescent="0.2">
      <c r="A1534">
        <v>2017</v>
      </c>
      <c r="B1534" t="s">
        <v>763</v>
      </c>
      <c r="C1534" t="s">
        <v>764</v>
      </c>
      <c r="D1534">
        <v>1217.3</v>
      </c>
      <c r="E1534">
        <v>21147</v>
      </c>
      <c r="F1534">
        <v>10041.5</v>
      </c>
      <c r="G1534">
        <v>2020</v>
      </c>
      <c r="H1534" s="14">
        <f>365*DSO[[#This Row],[Receivables - Total]]/DSO[[#This Row],[Revenue - Total]]</f>
        <v>44.247821540606481</v>
      </c>
      <c r="I1534" t="str">
        <f>_xlfn.XLOOKUP(DSO[[#This Row],[GIC Industry Groups]],'DSO_GIC GROUP'!$A$2:$A$25,'DSO_GIC GROUP'!$B$2:$B$25,0)</f>
        <v>Commercial &amp; Professional Services</v>
      </c>
    </row>
    <row r="1535" spans="1:9" x14ac:dyDescent="0.2">
      <c r="A1535">
        <v>2018</v>
      </c>
      <c r="B1535" t="s">
        <v>763</v>
      </c>
      <c r="C1535" t="s">
        <v>764</v>
      </c>
      <c r="D1535">
        <v>1350.5</v>
      </c>
      <c r="E1535">
        <v>21617</v>
      </c>
      <c r="F1535">
        <v>10040.9</v>
      </c>
      <c r="G1535">
        <v>2020</v>
      </c>
      <c r="H1535" s="14">
        <f>365*DSO[[#This Row],[Receivables - Total]]/DSO[[#This Row],[Revenue - Total]]</f>
        <v>49.092461831110761</v>
      </c>
      <c r="I1535" t="str">
        <f>_xlfn.XLOOKUP(DSO[[#This Row],[GIC Industry Groups]],'DSO_GIC GROUP'!$A$2:$A$25,'DSO_GIC GROUP'!$B$2:$B$25,0)</f>
        <v>Commercial &amp; Professional Services</v>
      </c>
    </row>
    <row r="1536" spans="1:9" x14ac:dyDescent="0.2">
      <c r="A1536">
        <v>2019</v>
      </c>
      <c r="B1536" t="s">
        <v>763</v>
      </c>
      <c r="C1536" t="s">
        <v>764</v>
      </c>
      <c r="D1536">
        <v>1402.6</v>
      </c>
      <c r="E1536">
        <v>22683.8</v>
      </c>
      <c r="F1536">
        <v>10299.4</v>
      </c>
      <c r="G1536">
        <v>2020</v>
      </c>
      <c r="H1536" s="14">
        <f>365*DSO[[#This Row],[Receivables - Total]]/DSO[[#This Row],[Revenue - Total]]</f>
        <v>49.706681942637431</v>
      </c>
      <c r="I1536" t="str">
        <f>_xlfn.XLOOKUP(DSO[[#This Row],[GIC Industry Groups]],'DSO_GIC GROUP'!$A$2:$A$25,'DSO_GIC GROUP'!$B$2:$B$25,0)</f>
        <v>Commercial &amp; Professional Services</v>
      </c>
    </row>
    <row r="1537" spans="1:9" x14ac:dyDescent="0.2">
      <c r="A1537">
        <v>2004</v>
      </c>
      <c r="B1537" t="s">
        <v>795</v>
      </c>
      <c r="C1537" t="s">
        <v>796</v>
      </c>
      <c r="D1537">
        <v>78.311000000000007</v>
      </c>
      <c r="E1537">
        <v>834.14099999999996</v>
      </c>
      <c r="F1537">
        <v>516.22799999999995</v>
      </c>
      <c r="G1537">
        <v>2020</v>
      </c>
      <c r="H1537" s="14">
        <f>365*DSO[[#This Row],[Receivables - Total]]/DSO[[#This Row],[Revenue - Total]]</f>
        <v>55.369943125905621</v>
      </c>
      <c r="I1537" t="str">
        <f>_xlfn.XLOOKUP(DSO[[#This Row],[GIC Industry Groups]],'DSO_GIC GROUP'!$A$2:$A$25,'DSO_GIC GROUP'!$B$2:$B$25,0)</f>
        <v>Commercial &amp; Professional Services</v>
      </c>
    </row>
    <row r="1538" spans="1:9" x14ac:dyDescent="0.2">
      <c r="A1538">
        <v>2005</v>
      </c>
      <c r="B1538" t="s">
        <v>795</v>
      </c>
      <c r="C1538" t="s">
        <v>796</v>
      </c>
      <c r="D1538">
        <v>106.867</v>
      </c>
      <c r="E1538">
        <v>1047.6600000000001</v>
      </c>
      <c r="F1538">
        <v>609.45699999999999</v>
      </c>
      <c r="G1538">
        <v>2020</v>
      </c>
      <c r="H1538" s="14">
        <f>365*DSO[[#This Row],[Receivables - Total]]/DSO[[#This Row],[Revenue - Total]]</f>
        <v>64.001980451451047</v>
      </c>
      <c r="I1538" t="str">
        <f>_xlfn.XLOOKUP(DSO[[#This Row],[GIC Industry Groups]],'DSO_GIC GROUP'!$A$2:$A$25,'DSO_GIC GROUP'!$B$2:$B$25,0)</f>
        <v>Commercial &amp; Professional Services</v>
      </c>
    </row>
    <row r="1539" spans="1:9" x14ac:dyDescent="0.2">
      <c r="A1539">
        <v>2006</v>
      </c>
      <c r="B1539" t="s">
        <v>795</v>
      </c>
      <c r="C1539" t="s">
        <v>796</v>
      </c>
      <c r="D1539">
        <v>133.12700000000001</v>
      </c>
      <c r="E1539">
        <v>1327.9059999999999</v>
      </c>
      <c r="F1539">
        <v>789.63699999999994</v>
      </c>
      <c r="G1539">
        <v>2020</v>
      </c>
      <c r="H1539" s="14">
        <f>365*DSO[[#This Row],[Receivables - Total]]/DSO[[#This Row],[Revenue - Total]]</f>
        <v>61.536319853299688</v>
      </c>
      <c r="I1539" t="str">
        <f>_xlfn.XLOOKUP(DSO[[#This Row],[GIC Industry Groups]],'DSO_GIC GROUP'!$A$2:$A$25,'DSO_GIC GROUP'!$B$2:$B$25,0)</f>
        <v>Commercial &amp; Professional Services</v>
      </c>
    </row>
    <row r="1540" spans="1:9" x14ac:dyDescent="0.2">
      <c r="A1540">
        <v>2007</v>
      </c>
      <c r="B1540" t="s">
        <v>795</v>
      </c>
      <c r="C1540" t="s">
        <v>796</v>
      </c>
      <c r="D1540">
        <v>157.435</v>
      </c>
      <c r="E1540">
        <v>1608.1590000000001</v>
      </c>
      <c r="F1540">
        <v>932.76700000000005</v>
      </c>
      <c r="G1540">
        <v>2020</v>
      </c>
      <c r="H1540" s="14">
        <f>365*DSO[[#This Row],[Receivables - Total]]/DSO[[#This Row],[Revenue - Total]]</f>
        <v>61.605711822995453</v>
      </c>
      <c r="I1540" t="str">
        <f>_xlfn.XLOOKUP(DSO[[#This Row],[GIC Industry Groups]],'DSO_GIC GROUP'!$A$2:$A$25,'DSO_GIC GROUP'!$B$2:$B$25,0)</f>
        <v>Commercial &amp; Professional Services</v>
      </c>
    </row>
    <row r="1541" spans="1:9" x14ac:dyDescent="0.2">
      <c r="A1541">
        <v>2008</v>
      </c>
      <c r="B1541" t="s">
        <v>795</v>
      </c>
      <c r="C1541" t="s">
        <v>796</v>
      </c>
      <c r="D1541">
        <v>168.59800000000001</v>
      </c>
      <c r="E1541">
        <v>1759.298</v>
      </c>
      <c r="F1541">
        <v>1083.6790000000001</v>
      </c>
      <c r="G1541">
        <v>2020</v>
      </c>
      <c r="H1541" s="14">
        <f>365*DSO[[#This Row],[Receivables - Total]]/DSO[[#This Row],[Revenue - Total]]</f>
        <v>56.786437681269085</v>
      </c>
      <c r="I1541" t="str">
        <f>_xlfn.XLOOKUP(DSO[[#This Row],[GIC Industry Groups]],'DSO_GIC GROUP'!$A$2:$A$25,'DSO_GIC GROUP'!$B$2:$B$25,0)</f>
        <v>Commercial &amp; Professional Services</v>
      </c>
    </row>
    <row r="1542" spans="1:9" x14ac:dyDescent="0.2">
      <c r="A1542">
        <v>2009</v>
      </c>
      <c r="B1542" t="s">
        <v>795</v>
      </c>
      <c r="C1542" t="s">
        <v>796</v>
      </c>
      <c r="D1542">
        <v>179.77</v>
      </c>
      <c r="E1542">
        <v>2182.8029999999999</v>
      </c>
      <c r="F1542">
        <v>1177.7360000000001</v>
      </c>
      <c r="G1542">
        <v>2020</v>
      </c>
      <c r="H1542" s="14">
        <f>365*DSO[[#This Row],[Receivables - Total]]/DSO[[#This Row],[Revenue - Total]]</f>
        <v>55.713716826181759</v>
      </c>
      <c r="I1542" t="str">
        <f>_xlfn.XLOOKUP(DSO[[#This Row],[GIC Industry Groups]],'DSO_GIC GROUP'!$A$2:$A$25,'DSO_GIC GROUP'!$B$2:$B$25,0)</f>
        <v>Commercial &amp; Professional Services</v>
      </c>
    </row>
    <row r="1543" spans="1:9" x14ac:dyDescent="0.2">
      <c r="A1543">
        <v>2010</v>
      </c>
      <c r="B1543" t="s">
        <v>795</v>
      </c>
      <c r="C1543" t="s">
        <v>796</v>
      </c>
      <c r="D1543">
        <v>215.42</v>
      </c>
      <c r="E1543">
        <v>2639.0230000000001</v>
      </c>
      <c r="F1543">
        <v>1439.3879999999999</v>
      </c>
      <c r="G1543">
        <v>2020</v>
      </c>
      <c r="H1543" s="14">
        <f>365*DSO[[#This Row],[Receivables - Total]]/DSO[[#This Row],[Revenue - Total]]</f>
        <v>54.626202247066111</v>
      </c>
      <c r="I1543" t="str">
        <f>_xlfn.XLOOKUP(DSO[[#This Row],[GIC Industry Groups]],'DSO_GIC GROUP'!$A$2:$A$25,'DSO_GIC GROUP'!$B$2:$B$25,0)</f>
        <v>Commercial &amp; Professional Services</v>
      </c>
    </row>
    <row r="1544" spans="1:9" x14ac:dyDescent="0.2">
      <c r="A1544">
        <v>2011</v>
      </c>
      <c r="B1544" t="s">
        <v>795</v>
      </c>
      <c r="C1544" t="s">
        <v>796</v>
      </c>
      <c r="D1544">
        <v>290.85399999999998</v>
      </c>
      <c r="E1544">
        <v>3177.09</v>
      </c>
      <c r="F1544">
        <v>1676.048</v>
      </c>
      <c r="G1544">
        <v>2020</v>
      </c>
      <c r="H1544" s="14">
        <f>365*DSO[[#This Row],[Receivables - Total]]/DSO[[#This Row],[Revenue - Total]]</f>
        <v>63.340495021622289</v>
      </c>
      <c r="I1544" t="str">
        <f>_xlfn.XLOOKUP(DSO[[#This Row],[GIC Industry Groups]],'DSO_GIC GROUP'!$A$2:$A$25,'DSO_GIC GROUP'!$B$2:$B$25,0)</f>
        <v>Commercial &amp; Professional Services</v>
      </c>
    </row>
    <row r="1545" spans="1:9" x14ac:dyDescent="0.2">
      <c r="A1545">
        <v>2012</v>
      </c>
      <c r="B1545" t="s">
        <v>795</v>
      </c>
      <c r="C1545" t="s">
        <v>796</v>
      </c>
      <c r="D1545">
        <v>322.24599999999998</v>
      </c>
      <c r="E1545">
        <v>3546.7379999999998</v>
      </c>
      <c r="F1545">
        <v>1913.1489999999999</v>
      </c>
      <c r="G1545">
        <v>2020</v>
      </c>
      <c r="H1545" s="14">
        <f>365*DSO[[#This Row],[Receivables - Total]]/DSO[[#This Row],[Revenue - Total]]</f>
        <v>61.479680882147704</v>
      </c>
      <c r="I1545" t="str">
        <f>_xlfn.XLOOKUP(DSO[[#This Row],[GIC Industry Groups]],'DSO_GIC GROUP'!$A$2:$A$25,'DSO_GIC GROUP'!$B$2:$B$25,0)</f>
        <v>Commercial &amp; Professional Services</v>
      </c>
    </row>
    <row r="1546" spans="1:9" x14ac:dyDescent="0.2">
      <c r="A1546">
        <v>2013</v>
      </c>
      <c r="B1546" t="s">
        <v>795</v>
      </c>
      <c r="C1546" t="s">
        <v>796</v>
      </c>
      <c r="D1546">
        <v>388.99599999999998</v>
      </c>
      <c r="E1546">
        <v>3882.797</v>
      </c>
      <c r="F1546">
        <v>2142.8069999999998</v>
      </c>
      <c r="G1546">
        <v>2020</v>
      </c>
      <c r="H1546" s="14">
        <f>365*DSO[[#This Row],[Receivables - Total]]/DSO[[#This Row],[Revenue - Total]]</f>
        <v>66.260535829871756</v>
      </c>
      <c r="I1546" t="str">
        <f>_xlfn.XLOOKUP(DSO[[#This Row],[GIC Industry Groups]],'DSO_GIC GROUP'!$A$2:$A$25,'DSO_GIC GROUP'!$B$2:$B$25,0)</f>
        <v>Commercial &amp; Professional Services</v>
      </c>
    </row>
    <row r="1547" spans="1:9" x14ac:dyDescent="0.2">
      <c r="A1547">
        <v>2014</v>
      </c>
      <c r="B1547" t="s">
        <v>795</v>
      </c>
      <c r="C1547" t="s">
        <v>796</v>
      </c>
      <c r="D1547">
        <v>465.47300000000001</v>
      </c>
      <c r="E1547">
        <v>4401.7219999999998</v>
      </c>
      <c r="F1547">
        <v>2555.6010000000001</v>
      </c>
      <c r="G1547">
        <v>2020</v>
      </c>
      <c r="H1547" s="14">
        <f>365*DSO[[#This Row],[Receivables - Total]]/DSO[[#This Row],[Revenue - Total]]</f>
        <v>66.480504977107145</v>
      </c>
      <c r="I1547" t="str">
        <f>_xlfn.XLOOKUP(DSO[[#This Row],[GIC Industry Groups]],'DSO_GIC GROUP'!$A$2:$A$25,'DSO_GIC GROUP'!$B$2:$B$25,0)</f>
        <v>Commercial &amp; Professional Services</v>
      </c>
    </row>
    <row r="1548" spans="1:9" x14ac:dyDescent="0.2">
      <c r="A1548">
        <v>2015</v>
      </c>
      <c r="B1548" t="s">
        <v>795</v>
      </c>
      <c r="C1548" t="s">
        <v>796</v>
      </c>
      <c r="D1548">
        <v>614.49400000000003</v>
      </c>
      <c r="E1548">
        <v>7077.45</v>
      </c>
      <c r="F1548">
        <v>2985.9079999999999</v>
      </c>
      <c r="G1548">
        <v>2020</v>
      </c>
      <c r="H1548" s="14">
        <f>365*DSO[[#This Row],[Receivables - Total]]/DSO[[#This Row],[Revenue - Total]]</f>
        <v>75.11628288614385</v>
      </c>
      <c r="I1548" t="str">
        <f>_xlfn.XLOOKUP(DSO[[#This Row],[GIC Industry Groups]],'DSO_GIC GROUP'!$A$2:$A$25,'DSO_GIC GROUP'!$B$2:$B$25,0)</f>
        <v>Commercial &amp; Professional Services</v>
      </c>
    </row>
    <row r="1549" spans="1:9" x14ac:dyDescent="0.2">
      <c r="A1549">
        <v>2016</v>
      </c>
      <c r="B1549" t="s">
        <v>795</v>
      </c>
      <c r="C1549" t="s">
        <v>796</v>
      </c>
      <c r="D1549">
        <v>634.90200000000004</v>
      </c>
      <c r="E1549">
        <v>6980.0609999999997</v>
      </c>
      <c r="F1549">
        <v>3562.3420000000001</v>
      </c>
      <c r="G1549">
        <v>2020</v>
      </c>
      <c r="H1549" s="14">
        <f>365*DSO[[#This Row],[Receivables - Total]]/DSO[[#This Row],[Revenue - Total]]</f>
        <v>65.052493556205448</v>
      </c>
      <c r="I1549" t="str">
        <f>_xlfn.XLOOKUP(DSO[[#This Row],[GIC Industry Groups]],'DSO_GIC GROUP'!$A$2:$A$25,'DSO_GIC GROUP'!$B$2:$B$25,0)</f>
        <v>Commercial &amp; Professional Services</v>
      </c>
    </row>
    <row r="1550" spans="1:9" x14ac:dyDescent="0.2">
      <c r="A1550">
        <v>2017</v>
      </c>
      <c r="B1550" t="s">
        <v>795</v>
      </c>
      <c r="C1550" t="s">
        <v>796</v>
      </c>
      <c r="D1550">
        <v>624.1</v>
      </c>
      <c r="E1550">
        <v>6988.3</v>
      </c>
      <c r="F1550">
        <v>3580.7</v>
      </c>
      <c r="G1550">
        <v>2020</v>
      </c>
      <c r="H1550" s="14">
        <f>365*DSO[[#This Row],[Receivables - Total]]/DSO[[#This Row],[Revenue - Total]]</f>
        <v>63.617868014634013</v>
      </c>
      <c r="I1550" t="str">
        <f>_xlfn.XLOOKUP(DSO[[#This Row],[GIC Industry Groups]],'DSO_GIC GROUP'!$A$2:$A$25,'DSO_GIC GROUP'!$B$2:$B$25,0)</f>
        <v>Commercial &amp; Professional Services</v>
      </c>
    </row>
    <row r="1551" spans="1:9" x14ac:dyDescent="0.2">
      <c r="A1551">
        <v>2018</v>
      </c>
      <c r="B1551" t="s">
        <v>795</v>
      </c>
      <c r="C1551" t="s">
        <v>796</v>
      </c>
      <c r="D1551">
        <v>599.6</v>
      </c>
      <c r="E1551">
        <v>6455.5</v>
      </c>
      <c r="F1551">
        <v>3485.9</v>
      </c>
      <c r="G1551">
        <v>2020</v>
      </c>
      <c r="H1551" s="14">
        <f>365*DSO[[#This Row],[Receivables - Total]]/DSO[[#This Row],[Revenue - Total]]</f>
        <v>62.782638629909059</v>
      </c>
      <c r="I1551" t="str">
        <f>_xlfn.XLOOKUP(DSO[[#This Row],[GIC Industry Groups]],'DSO_GIC GROUP'!$A$2:$A$25,'DSO_GIC GROUP'!$B$2:$B$25,0)</f>
        <v>Commercial &amp; Professional Services</v>
      </c>
    </row>
    <row r="1552" spans="1:9" x14ac:dyDescent="0.2">
      <c r="A1552">
        <v>2019</v>
      </c>
      <c r="B1552" t="s">
        <v>795</v>
      </c>
      <c r="C1552" t="s">
        <v>796</v>
      </c>
      <c r="D1552">
        <v>544.29999999999995</v>
      </c>
      <c r="E1552">
        <v>6437</v>
      </c>
      <c r="F1552">
        <v>3308.9</v>
      </c>
      <c r="G1552">
        <v>2020</v>
      </c>
      <c r="H1552" s="14">
        <f>365*DSO[[#This Row],[Receivables - Total]]/DSO[[#This Row],[Revenue - Total]]</f>
        <v>60.040950164707297</v>
      </c>
      <c r="I1552" t="str">
        <f>_xlfn.XLOOKUP(DSO[[#This Row],[GIC Industry Groups]],'DSO_GIC GROUP'!$A$2:$A$25,'DSO_GIC GROUP'!$B$2:$B$25,0)</f>
        <v>Commercial &amp; Professional Services</v>
      </c>
    </row>
    <row r="1553" spans="1:9" x14ac:dyDescent="0.2">
      <c r="A1553">
        <v>2007</v>
      </c>
      <c r="B1553" t="s">
        <v>883</v>
      </c>
      <c r="C1553" t="s">
        <v>884</v>
      </c>
      <c r="D1553">
        <v>91.396000000000001</v>
      </c>
      <c r="E1553">
        <v>830.04100000000005</v>
      </c>
      <c r="F1553">
        <v>802.19500000000005</v>
      </c>
      <c r="G1553">
        <v>2020</v>
      </c>
      <c r="H1553" s="14">
        <f>365*DSO[[#This Row],[Receivables - Total]]/DSO[[#This Row],[Revenue - Total]]</f>
        <v>41.585325263807427</v>
      </c>
      <c r="I1553" t="str">
        <f>_xlfn.XLOOKUP(DSO[[#This Row],[GIC Industry Groups]],'DSO_GIC GROUP'!$A$2:$A$25,'DSO_GIC GROUP'!$B$2:$B$25,0)</f>
        <v>Commercial &amp; Professional Services</v>
      </c>
    </row>
    <row r="1554" spans="1:9" x14ac:dyDescent="0.2">
      <c r="A1554">
        <v>2008</v>
      </c>
      <c r="B1554" t="s">
        <v>883</v>
      </c>
      <c r="C1554" t="s">
        <v>884</v>
      </c>
      <c r="D1554">
        <v>96.941000000000003</v>
      </c>
      <c r="E1554">
        <v>928.87699999999995</v>
      </c>
      <c r="F1554">
        <v>893.55</v>
      </c>
      <c r="G1554">
        <v>2020</v>
      </c>
      <c r="H1554" s="14">
        <f>365*DSO[[#This Row],[Receivables - Total]]/DSO[[#This Row],[Revenue - Total]]</f>
        <v>39.59875216831739</v>
      </c>
      <c r="I1554" t="str">
        <f>_xlfn.XLOOKUP(DSO[[#This Row],[GIC Industry Groups]],'DSO_GIC GROUP'!$A$2:$A$25,'DSO_GIC GROUP'!$B$2:$B$25,0)</f>
        <v>Commercial &amp; Professional Services</v>
      </c>
    </row>
    <row r="1555" spans="1:9" x14ac:dyDescent="0.2">
      <c r="A1555">
        <v>2009</v>
      </c>
      <c r="B1555" t="s">
        <v>883</v>
      </c>
      <c r="C1555" t="s">
        <v>884</v>
      </c>
      <c r="D1555">
        <v>106.157</v>
      </c>
      <c r="E1555">
        <v>996.95299999999997</v>
      </c>
      <c r="F1555">
        <v>1027.104</v>
      </c>
      <c r="G1555">
        <v>2020</v>
      </c>
      <c r="H1555" s="14">
        <f>365*DSO[[#This Row],[Receivables - Total]]/DSO[[#This Row],[Revenue - Total]]</f>
        <v>37.724811703586006</v>
      </c>
      <c r="I1555" t="str">
        <f>_xlfn.XLOOKUP(DSO[[#This Row],[GIC Industry Groups]],'DSO_GIC GROUP'!$A$2:$A$25,'DSO_GIC GROUP'!$B$2:$B$25,0)</f>
        <v>Commercial &amp; Professional Services</v>
      </c>
    </row>
    <row r="1556" spans="1:9" x14ac:dyDescent="0.2">
      <c r="A1556">
        <v>2010</v>
      </c>
      <c r="B1556" t="s">
        <v>883</v>
      </c>
      <c r="C1556" t="s">
        <v>884</v>
      </c>
      <c r="D1556">
        <v>151.27000000000001</v>
      </c>
      <c r="E1556">
        <v>1217.0899999999999</v>
      </c>
      <c r="F1556">
        <v>1138.3430000000001</v>
      </c>
      <c r="G1556">
        <v>2020</v>
      </c>
      <c r="H1556" s="14">
        <f>365*DSO[[#This Row],[Receivables - Total]]/DSO[[#This Row],[Revenue - Total]]</f>
        <v>48.50343877021249</v>
      </c>
      <c r="I1556" t="str">
        <f>_xlfn.XLOOKUP(DSO[[#This Row],[GIC Industry Groups]],'DSO_GIC GROUP'!$A$2:$A$25,'DSO_GIC GROUP'!$B$2:$B$25,0)</f>
        <v>Commercial &amp; Professional Services</v>
      </c>
    </row>
    <row r="1557" spans="1:9" x14ac:dyDescent="0.2">
      <c r="A1557">
        <v>2011</v>
      </c>
      <c r="B1557" t="s">
        <v>883</v>
      </c>
      <c r="C1557" t="s">
        <v>884</v>
      </c>
      <c r="D1557">
        <v>190.01400000000001</v>
      </c>
      <c r="E1557">
        <v>1541.106</v>
      </c>
      <c r="F1557">
        <v>1331.84</v>
      </c>
      <c r="G1557">
        <v>2020</v>
      </c>
      <c r="H1557" s="14">
        <f>365*DSO[[#This Row],[Receivables - Total]]/DSO[[#This Row],[Revenue - Total]]</f>
        <v>52.074656114848636</v>
      </c>
      <c r="I1557" t="str">
        <f>_xlfn.XLOOKUP(DSO[[#This Row],[GIC Industry Groups]],'DSO_GIC GROUP'!$A$2:$A$25,'DSO_GIC GROUP'!$B$2:$B$25,0)</f>
        <v>Commercial &amp; Professional Services</v>
      </c>
    </row>
    <row r="1558" spans="1:9" x14ac:dyDescent="0.2">
      <c r="A1558">
        <v>2012</v>
      </c>
      <c r="B1558" t="s">
        <v>883</v>
      </c>
      <c r="C1558" t="s">
        <v>884</v>
      </c>
      <c r="D1558">
        <v>224.405</v>
      </c>
      <c r="E1558">
        <v>2360.3359999999998</v>
      </c>
      <c r="F1558">
        <v>1534.32</v>
      </c>
      <c r="G1558">
        <v>2020</v>
      </c>
      <c r="H1558" s="14">
        <f>365*DSO[[#This Row],[Receivables - Total]]/DSO[[#This Row],[Revenue - Total]]</f>
        <v>53.383795427290266</v>
      </c>
      <c r="I1558" t="str">
        <f>_xlfn.XLOOKUP(DSO[[#This Row],[GIC Industry Groups]],'DSO_GIC GROUP'!$A$2:$A$25,'DSO_GIC GROUP'!$B$2:$B$25,0)</f>
        <v>Commercial &amp; Professional Services</v>
      </c>
    </row>
    <row r="1559" spans="1:9" x14ac:dyDescent="0.2">
      <c r="A1559">
        <v>2013</v>
      </c>
      <c r="B1559" t="s">
        <v>883</v>
      </c>
      <c r="C1559" t="s">
        <v>884</v>
      </c>
      <c r="D1559">
        <v>225.893</v>
      </c>
      <c r="E1559">
        <v>2504.451</v>
      </c>
      <c r="F1559">
        <v>1595.703</v>
      </c>
      <c r="G1559">
        <v>2020</v>
      </c>
      <c r="H1559" s="14">
        <f>365*DSO[[#This Row],[Receivables - Total]]/DSO[[#This Row],[Revenue - Total]]</f>
        <v>51.670608502960768</v>
      </c>
      <c r="I1559" t="str">
        <f>_xlfn.XLOOKUP(DSO[[#This Row],[GIC Industry Groups]],'DSO_GIC GROUP'!$A$2:$A$25,'DSO_GIC GROUP'!$B$2:$B$25,0)</f>
        <v>Commercial &amp; Professional Services</v>
      </c>
    </row>
    <row r="1560" spans="1:9" x14ac:dyDescent="0.2">
      <c r="A1560">
        <v>2014</v>
      </c>
      <c r="B1560" t="s">
        <v>883</v>
      </c>
      <c r="C1560" t="s">
        <v>884</v>
      </c>
      <c r="D1560">
        <v>286.18</v>
      </c>
      <c r="E1560">
        <v>2345.33</v>
      </c>
      <c r="F1560">
        <v>1746.7260000000001</v>
      </c>
      <c r="G1560">
        <v>2020</v>
      </c>
      <c r="H1560" s="14">
        <f>365*DSO[[#This Row],[Receivables - Total]]/DSO[[#This Row],[Revenue - Total]]</f>
        <v>59.800850276460068</v>
      </c>
      <c r="I1560" t="str">
        <f>_xlfn.XLOOKUP(DSO[[#This Row],[GIC Industry Groups]],'DSO_GIC GROUP'!$A$2:$A$25,'DSO_GIC GROUP'!$B$2:$B$25,0)</f>
        <v>Commercial &amp; Professional Services</v>
      </c>
    </row>
    <row r="1561" spans="1:9" x14ac:dyDescent="0.2">
      <c r="A1561">
        <v>2015</v>
      </c>
      <c r="B1561" t="s">
        <v>883</v>
      </c>
      <c r="C1561" t="s">
        <v>884</v>
      </c>
      <c r="D1561">
        <v>368.952</v>
      </c>
      <c r="E1561">
        <v>5615.9269999999997</v>
      </c>
      <c r="F1561">
        <v>2068.0100000000002</v>
      </c>
      <c r="G1561">
        <v>2020</v>
      </c>
      <c r="H1561" s="14">
        <f>365*DSO[[#This Row],[Receivables - Total]]/DSO[[#This Row],[Revenue - Total]]</f>
        <v>65.119356289379638</v>
      </c>
      <c r="I1561" t="str">
        <f>_xlfn.XLOOKUP(DSO[[#This Row],[GIC Industry Groups]],'DSO_GIC GROUP'!$A$2:$A$25,'DSO_GIC GROUP'!$B$2:$B$25,0)</f>
        <v>Commercial &amp; Professional Services</v>
      </c>
    </row>
    <row r="1562" spans="1:9" x14ac:dyDescent="0.2">
      <c r="A1562">
        <v>2016</v>
      </c>
      <c r="B1562" t="s">
        <v>883</v>
      </c>
      <c r="C1562" t="s">
        <v>884</v>
      </c>
      <c r="D1562">
        <v>313.2</v>
      </c>
      <c r="E1562">
        <v>4631.2</v>
      </c>
      <c r="F1562">
        <v>1995.2</v>
      </c>
      <c r="G1562">
        <v>2020</v>
      </c>
      <c r="H1562" s="14">
        <f>365*DSO[[#This Row],[Receivables - Total]]/DSO[[#This Row],[Revenue - Total]]</f>
        <v>57.296511627906973</v>
      </c>
      <c r="I1562" t="str">
        <f>_xlfn.XLOOKUP(DSO[[#This Row],[GIC Industry Groups]],'DSO_GIC GROUP'!$A$2:$A$25,'DSO_GIC GROUP'!$B$2:$B$25,0)</f>
        <v>Commercial &amp; Professional Services</v>
      </c>
    </row>
    <row r="1563" spans="1:9" x14ac:dyDescent="0.2">
      <c r="A1563">
        <v>2017</v>
      </c>
      <c r="B1563" t="s">
        <v>883</v>
      </c>
      <c r="C1563" t="s">
        <v>884</v>
      </c>
      <c r="D1563">
        <v>374.3</v>
      </c>
      <c r="E1563">
        <v>6020.3</v>
      </c>
      <c r="F1563">
        <v>2145.1999999999998</v>
      </c>
      <c r="G1563">
        <v>2020</v>
      </c>
      <c r="H1563" s="14">
        <f>365*DSO[[#This Row],[Receivables - Total]]/DSO[[#This Row],[Revenue - Total]]</f>
        <v>63.686136490770096</v>
      </c>
      <c r="I1563" t="str">
        <f>_xlfn.XLOOKUP(DSO[[#This Row],[GIC Industry Groups]],'DSO_GIC GROUP'!$A$2:$A$25,'DSO_GIC GROUP'!$B$2:$B$25,0)</f>
        <v>Commercial &amp; Professional Services</v>
      </c>
    </row>
    <row r="1564" spans="1:9" x14ac:dyDescent="0.2">
      <c r="A1564">
        <v>2018</v>
      </c>
      <c r="B1564" t="s">
        <v>883</v>
      </c>
      <c r="C1564" t="s">
        <v>884</v>
      </c>
      <c r="D1564">
        <v>390.4</v>
      </c>
      <c r="E1564">
        <v>5900.3</v>
      </c>
      <c r="F1564">
        <v>2395.1</v>
      </c>
      <c r="G1564">
        <v>2020</v>
      </c>
      <c r="H1564" s="14">
        <f>365*DSO[[#This Row],[Receivables - Total]]/DSO[[#This Row],[Revenue - Total]]</f>
        <v>59.494801887186341</v>
      </c>
      <c r="I1564" t="str">
        <f>_xlfn.XLOOKUP(DSO[[#This Row],[GIC Industry Groups]],'DSO_GIC GROUP'!$A$2:$A$25,'DSO_GIC GROUP'!$B$2:$B$25,0)</f>
        <v>Commercial &amp; Professional Services</v>
      </c>
    </row>
    <row r="1565" spans="1:9" x14ac:dyDescent="0.2">
      <c r="A1565">
        <v>2019</v>
      </c>
      <c r="B1565" t="s">
        <v>883</v>
      </c>
      <c r="C1565" t="s">
        <v>884</v>
      </c>
      <c r="D1565">
        <v>467.5</v>
      </c>
      <c r="E1565">
        <v>7055.2</v>
      </c>
      <c r="F1565">
        <v>2607.1</v>
      </c>
      <c r="G1565">
        <v>2020</v>
      </c>
      <c r="H1565" s="14">
        <f>365*DSO[[#This Row],[Receivables - Total]]/DSO[[#This Row],[Revenue - Total]]</f>
        <v>65.451075908097124</v>
      </c>
      <c r="I1565" t="str">
        <f>_xlfn.XLOOKUP(DSO[[#This Row],[GIC Industry Groups]],'DSO_GIC GROUP'!$A$2:$A$25,'DSO_GIC GROUP'!$B$2:$B$25,0)</f>
        <v>Commercial &amp; Professional Services</v>
      </c>
    </row>
    <row r="1566" spans="1:9" x14ac:dyDescent="0.2">
      <c r="A1566">
        <v>2004</v>
      </c>
      <c r="B1566" t="s">
        <v>907</v>
      </c>
      <c r="C1566" t="s">
        <v>908</v>
      </c>
      <c r="D1566">
        <v>1949</v>
      </c>
      <c r="E1566">
        <v>20905</v>
      </c>
      <c r="F1566">
        <v>12516</v>
      </c>
      <c r="G1566">
        <v>2020</v>
      </c>
      <c r="H1566" s="14">
        <f>365*DSO[[#This Row],[Receivables - Total]]/DSO[[#This Row],[Revenue - Total]]</f>
        <v>56.838047299456697</v>
      </c>
      <c r="I1566" t="str">
        <f>_xlfn.XLOOKUP(DSO[[#This Row],[GIC Industry Groups]],'DSO_GIC GROUP'!$A$2:$A$25,'DSO_GIC GROUP'!$B$2:$B$25,0)</f>
        <v>Commercial &amp; Professional Services</v>
      </c>
    </row>
    <row r="1567" spans="1:9" x14ac:dyDescent="0.2">
      <c r="A1567">
        <v>2005</v>
      </c>
      <c r="B1567" t="s">
        <v>907</v>
      </c>
      <c r="C1567" t="s">
        <v>908</v>
      </c>
      <c r="D1567">
        <v>2004</v>
      </c>
      <c r="E1567">
        <v>21135</v>
      </c>
      <c r="F1567">
        <v>13074</v>
      </c>
      <c r="G1567">
        <v>2020</v>
      </c>
      <c r="H1567" s="14">
        <f>365*DSO[[#This Row],[Receivables - Total]]/DSO[[#This Row],[Revenue - Total]]</f>
        <v>55.947682423129876</v>
      </c>
      <c r="I1567" t="str">
        <f>_xlfn.XLOOKUP(DSO[[#This Row],[GIC Industry Groups]],'DSO_GIC GROUP'!$A$2:$A$25,'DSO_GIC GROUP'!$B$2:$B$25,0)</f>
        <v>Commercial &amp; Professional Services</v>
      </c>
    </row>
    <row r="1568" spans="1:9" x14ac:dyDescent="0.2">
      <c r="A1568">
        <v>2006</v>
      </c>
      <c r="B1568" t="s">
        <v>907</v>
      </c>
      <c r="C1568" t="s">
        <v>908</v>
      </c>
      <c r="D1568">
        <v>1858</v>
      </c>
      <c r="E1568">
        <v>20600</v>
      </c>
      <c r="F1568">
        <v>13363</v>
      </c>
      <c r="G1568">
        <v>2020</v>
      </c>
      <c r="H1568" s="14">
        <f>365*DSO[[#This Row],[Receivables - Total]]/DSO[[#This Row],[Revenue - Total]]</f>
        <v>50.749831624635185</v>
      </c>
      <c r="I1568" t="str">
        <f>_xlfn.XLOOKUP(DSO[[#This Row],[GIC Industry Groups]],'DSO_GIC GROUP'!$A$2:$A$25,'DSO_GIC GROUP'!$B$2:$B$25,0)</f>
        <v>Commercial &amp; Professional Services</v>
      </c>
    </row>
    <row r="1569" spans="1:9" x14ac:dyDescent="0.2">
      <c r="A1569">
        <v>2007</v>
      </c>
      <c r="B1569" t="s">
        <v>907</v>
      </c>
      <c r="C1569" t="s">
        <v>908</v>
      </c>
      <c r="D1569">
        <v>1892</v>
      </c>
      <c r="E1569">
        <v>20175</v>
      </c>
      <c r="F1569">
        <v>13312</v>
      </c>
      <c r="G1569">
        <v>2020</v>
      </c>
      <c r="H1569" s="14">
        <f>365*DSO[[#This Row],[Receivables - Total]]/DSO[[#This Row],[Revenue - Total]]</f>
        <v>51.876502403846153</v>
      </c>
      <c r="I1569" t="str">
        <f>_xlfn.XLOOKUP(DSO[[#This Row],[GIC Industry Groups]],'DSO_GIC GROUP'!$A$2:$A$25,'DSO_GIC GROUP'!$B$2:$B$25,0)</f>
        <v>Commercial &amp; Professional Services</v>
      </c>
    </row>
    <row r="1570" spans="1:9" x14ac:dyDescent="0.2">
      <c r="A1570">
        <v>2008</v>
      </c>
      <c r="B1570" t="s">
        <v>907</v>
      </c>
      <c r="C1570" t="s">
        <v>908</v>
      </c>
      <c r="D1570">
        <v>1610</v>
      </c>
      <c r="E1570">
        <v>20227</v>
      </c>
      <c r="F1570">
        <v>13388</v>
      </c>
      <c r="G1570">
        <v>2020</v>
      </c>
      <c r="H1570" s="14">
        <f>365*DSO[[#This Row],[Receivables - Total]]/DSO[[#This Row],[Revenue - Total]]</f>
        <v>43.893785479533911</v>
      </c>
      <c r="I1570" t="str">
        <f>_xlfn.XLOOKUP(DSO[[#This Row],[GIC Industry Groups]],'DSO_GIC GROUP'!$A$2:$A$25,'DSO_GIC GROUP'!$B$2:$B$25,0)</f>
        <v>Commercial &amp; Professional Services</v>
      </c>
    </row>
    <row r="1571" spans="1:9" x14ac:dyDescent="0.2">
      <c r="A1571">
        <v>2009</v>
      </c>
      <c r="B1571" t="s">
        <v>907</v>
      </c>
      <c r="C1571" t="s">
        <v>908</v>
      </c>
      <c r="D1571">
        <v>1527</v>
      </c>
      <c r="E1571">
        <v>21154</v>
      </c>
      <c r="F1571">
        <v>11791</v>
      </c>
      <c r="G1571">
        <v>2020</v>
      </c>
      <c r="H1571" s="14">
        <f>365*DSO[[#This Row],[Receivables - Total]]/DSO[[#This Row],[Revenue - Total]]</f>
        <v>47.269527605801038</v>
      </c>
      <c r="I1571" t="str">
        <f>_xlfn.XLOOKUP(DSO[[#This Row],[GIC Industry Groups]],'DSO_GIC GROUP'!$A$2:$A$25,'DSO_GIC GROUP'!$B$2:$B$25,0)</f>
        <v>Commercial &amp; Professional Services</v>
      </c>
    </row>
    <row r="1572" spans="1:9" x14ac:dyDescent="0.2">
      <c r="A1572">
        <v>2010</v>
      </c>
      <c r="B1572" t="s">
        <v>907</v>
      </c>
      <c r="C1572" t="s">
        <v>908</v>
      </c>
      <c r="D1572">
        <v>1656</v>
      </c>
      <c r="E1572">
        <v>21476</v>
      </c>
      <c r="F1572">
        <v>12515</v>
      </c>
      <c r="G1572">
        <v>2020</v>
      </c>
      <c r="H1572" s="14">
        <f>365*DSO[[#This Row],[Receivables - Total]]/DSO[[#This Row],[Revenue - Total]]</f>
        <v>48.29724330803036</v>
      </c>
      <c r="I1572" t="str">
        <f>_xlfn.XLOOKUP(DSO[[#This Row],[GIC Industry Groups]],'DSO_GIC GROUP'!$A$2:$A$25,'DSO_GIC GROUP'!$B$2:$B$25,0)</f>
        <v>Commercial &amp; Professional Services</v>
      </c>
    </row>
    <row r="1573" spans="1:9" x14ac:dyDescent="0.2">
      <c r="A1573">
        <v>2011</v>
      </c>
      <c r="B1573" t="s">
        <v>907</v>
      </c>
      <c r="C1573" t="s">
        <v>908</v>
      </c>
      <c r="D1573">
        <v>1775</v>
      </c>
      <c r="E1573">
        <v>22569</v>
      </c>
      <c r="F1573">
        <v>13378</v>
      </c>
      <c r="G1573">
        <v>2020</v>
      </c>
      <c r="H1573" s="14">
        <f>365*DSO[[#This Row],[Receivables - Total]]/DSO[[#This Row],[Revenue - Total]]</f>
        <v>48.428389893855581</v>
      </c>
      <c r="I1573" t="str">
        <f>_xlfn.XLOOKUP(DSO[[#This Row],[GIC Industry Groups]],'DSO_GIC GROUP'!$A$2:$A$25,'DSO_GIC GROUP'!$B$2:$B$25,0)</f>
        <v>Commercial &amp; Professional Services</v>
      </c>
    </row>
    <row r="1574" spans="1:9" x14ac:dyDescent="0.2">
      <c r="A1574">
        <v>2012</v>
      </c>
      <c r="B1574" t="s">
        <v>907</v>
      </c>
      <c r="C1574" t="s">
        <v>908</v>
      </c>
      <c r="D1574">
        <v>1839</v>
      </c>
      <c r="E1574">
        <v>23097</v>
      </c>
      <c r="F1574">
        <v>13649</v>
      </c>
      <c r="G1574">
        <v>2020</v>
      </c>
      <c r="H1574" s="14">
        <f>365*DSO[[#This Row],[Receivables - Total]]/DSO[[#This Row],[Revenue - Total]]</f>
        <v>49.178328082643418</v>
      </c>
      <c r="I1574" t="str">
        <f>_xlfn.XLOOKUP(DSO[[#This Row],[GIC Industry Groups]],'DSO_GIC GROUP'!$A$2:$A$25,'DSO_GIC GROUP'!$B$2:$B$25,0)</f>
        <v>Commercial &amp; Professional Services</v>
      </c>
    </row>
    <row r="1575" spans="1:9" x14ac:dyDescent="0.2">
      <c r="A1575">
        <v>2013</v>
      </c>
      <c r="B1575" t="s">
        <v>907</v>
      </c>
      <c r="C1575" t="s">
        <v>908</v>
      </c>
      <c r="D1575">
        <v>1810</v>
      </c>
      <c r="E1575">
        <v>22603</v>
      </c>
      <c r="F1575">
        <v>13983</v>
      </c>
      <c r="G1575">
        <v>2020</v>
      </c>
      <c r="H1575" s="14">
        <f>365*DSO[[#This Row],[Receivables - Total]]/DSO[[#This Row],[Revenue - Total]]</f>
        <v>47.246656654509046</v>
      </c>
      <c r="I1575" t="str">
        <f>_xlfn.XLOOKUP(DSO[[#This Row],[GIC Industry Groups]],'DSO_GIC GROUP'!$A$2:$A$25,'DSO_GIC GROUP'!$B$2:$B$25,0)</f>
        <v>Commercial &amp; Professional Services</v>
      </c>
    </row>
    <row r="1576" spans="1:9" x14ac:dyDescent="0.2">
      <c r="A1576">
        <v>2014</v>
      </c>
      <c r="B1576" t="s">
        <v>907</v>
      </c>
      <c r="C1576" t="s">
        <v>908</v>
      </c>
      <c r="D1576">
        <v>1937</v>
      </c>
      <c r="E1576">
        <v>21412</v>
      </c>
      <c r="F1576">
        <v>13996</v>
      </c>
      <c r="G1576">
        <v>2020</v>
      </c>
      <c r="H1576" s="14">
        <f>365*DSO[[#This Row],[Receivables - Total]]/DSO[[#This Row],[Revenue - Total]]</f>
        <v>50.514789939982855</v>
      </c>
      <c r="I1576" t="str">
        <f>_xlfn.XLOOKUP(DSO[[#This Row],[GIC Industry Groups]],'DSO_GIC GROUP'!$A$2:$A$25,'DSO_GIC GROUP'!$B$2:$B$25,0)</f>
        <v>Commercial &amp; Professional Services</v>
      </c>
    </row>
    <row r="1577" spans="1:9" x14ac:dyDescent="0.2">
      <c r="A1577">
        <v>2015</v>
      </c>
      <c r="B1577" t="s">
        <v>907</v>
      </c>
      <c r="C1577" t="s">
        <v>908</v>
      </c>
      <c r="D1577">
        <v>2094</v>
      </c>
      <c r="E1577">
        <v>20419</v>
      </c>
      <c r="F1577">
        <v>12961</v>
      </c>
      <c r="G1577">
        <v>2020</v>
      </c>
      <c r="H1577" s="14">
        <f>365*DSO[[#This Row],[Receivables - Total]]/DSO[[#This Row],[Revenue - Total]]</f>
        <v>58.969986883728104</v>
      </c>
      <c r="I1577" t="str">
        <f>_xlfn.XLOOKUP(DSO[[#This Row],[GIC Industry Groups]],'DSO_GIC GROUP'!$A$2:$A$25,'DSO_GIC GROUP'!$B$2:$B$25,0)</f>
        <v>Commercial &amp; Professional Services</v>
      </c>
    </row>
    <row r="1578" spans="1:9" x14ac:dyDescent="0.2">
      <c r="A1578">
        <v>2016</v>
      </c>
      <c r="B1578" t="s">
        <v>907</v>
      </c>
      <c r="C1578" t="s">
        <v>908</v>
      </c>
      <c r="D1578">
        <v>2132</v>
      </c>
      <c r="E1578">
        <v>20859</v>
      </c>
      <c r="F1578">
        <v>13609</v>
      </c>
      <c r="G1578">
        <v>2020</v>
      </c>
      <c r="H1578" s="14">
        <f>365*DSO[[#This Row],[Receivables - Total]]/DSO[[#This Row],[Revenue - Total]]</f>
        <v>57.181277096039388</v>
      </c>
      <c r="I1578" t="str">
        <f>_xlfn.XLOOKUP(DSO[[#This Row],[GIC Industry Groups]],'DSO_GIC GROUP'!$A$2:$A$25,'DSO_GIC GROUP'!$B$2:$B$25,0)</f>
        <v>Commercial &amp; Professional Services</v>
      </c>
    </row>
    <row r="1579" spans="1:9" x14ac:dyDescent="0.2">
      <c r="A1579">
        <v>2017</v>
      </c>
      <c r="B1579" t="s">
        <v>907</v>
      </c>
      <c r="C1579" t="s">
        <v>908</v>
      </c>
      <c r="D1579">
        <v>2374</v>
      </c>
      <c r="E1579">
        <v>21829</v>
      </c>
      <c r="F1579">
        <v>14485</v>
      </c>
      <c r="G1579">
        <v>2020</v>
      </c>
      <c r="H1579" s="14">
        <f>365*DSO[[#This Row],[Receivables - Total]]/DSO[[#This Row],[Revenue - Total]]</f>
        <v>59.821194338971353</v>
      </c>
      <c r="I1579" t="str">
        <f>_xlfn.XLOOKUP(DSO[[#This Row],[GIC Industry Groups]],'DSO_GIC GROUP'!$A$2:$A$25,'DSO_GIC GROUP'!$B$2:$B$25,0)</f>
        <v>Commercial &amp; Professional Services</v>
      </c>
    </row>
    <row r="1580" spans="1:9" x14ac:dyDescent="0.2">
      <c r="A1580">
        <v>2018</v>
      </c>
      <c r="B1580" t="s">
        <v>907</v>
      </c>
      <c r="C1580" t="s">
        <v>908</v>
      </c>
      <c r="D1580">
        <v>2275</v>
      </c>
      <c r="E1580">
        <v>22650</v>
      </c>
      <c r="F1580">
        <v>14914</v>
      </c>
      <c r="G1580">
        <v>2020</v>
      </c>
      <c r="H1580" s="14">
        <f>365*DSO[[#This Row],[Receivables - Total]]/DSO[[#This Row],[Revenue - Total]]</f>
        <v>55.677551294086093</v>
      </c>
      <c r="I1580" t="str">
        <f>_xlfn.XLOOKUP(DSO[[#This Row],[GIC Industry Groups]],'DSO_GIC GROUP'!$A$2:$A$25,'DSO_GIC GROUP'!$B$2:$B$25,0)</f>
        <v>Commercial &amp; Professional Services</v>
      </c>
    </row>
    <row r="1581" spans="1:9" x14ac:dyDescent="0.2">
      <c r="A1581">
        <v>2019</v>
      </c>
      <c r="B1581" t="s">
        <v>907</v>
      </c>
      <c r="C1581" t="s">
        <v>908</v>
      </c>
      <c r="D1581">
        <v>2319</v>
      </c>
      <c r="E1581">
        <v>27743</v>
      </c>
      <c r="F1581">
        <v>15455</v>
      </c>
      <c r="G1581">
        <v>2020</v>
      </c>
      <c r="H1581" s="14">
        <f>365*DSO[[#This Row],[Receivables - Total]]/DSO[[#This Row],[Revenue - Total]]</f>
        <v>54.767712714331928</v>
      </c>
      <c r="I1581" t="str">
        <f>_xlfn.XLOOKUP(DSO[[#This Row],[GIC Industry Groups]],'DSO_GIC GROUP'!$A$2:$A$25,'DSO_GIC GROUP'!$B$2:$B$25,0)</f>
        <v>Commercial &amp; Professional Services</v>
      </c>
    </row>
    <row r="1582" spans="1:9" x14ac:dyDescent="0.2">
      <c r="A1582">
        <v>2004</v>
      </c>
      <c r="B1582" t="s">
        <v>19</v>
      </c>
      <c r="C1582" t="s">
        <v>20</v>
      </c>
      <c r="D1582">
        <v>836</v>
      </c>
      <c r="E1582">
        <v>28773</v>
      </c>
      <c r="F1582">
        <v>18645</v>
      </c>
      <c r="G1582">
        <v>2030</v>
      </c>
      <c r="H1582" s="14">
        <f>365*DSO[[#This Row],[Receivables - Total]]/DSO[[#This Row],[Revenue - Total]]</f>
        <v>16.365781710914455</v>
      </c>
      <c r="I1582" t="str">
        <f>_xlfn.XLOOKUP(DSO[[#This Row],[GIC Industry Groups]],'DSO_GIC GROUP'!$A$2:$A$25,'DSO_GIC GROUP'!$B$2:$B$25,0)</f>
        <v>Transportation</v>
      </c>
    </row>
    <row r="1583" spans="1:9" x14ac:dyDescent="0.2">
      <c r="A1583">
        <v>2005</v>
      </c>
      <c r="B1583" t="s">
        <v>19</v>
      </c>
      <c r="C1583" t="s">
        <v>20</v>
      </c>
      <c r="D1583">
        <v>991</v>
      </c>
      <c r="E1583">
        <v>29495</v>
      </c>
      <c r="F1583">
        <v>20712</v>
      </c>
      <c r="G1583">
        <v>2030</v>
      </c>
      <c r="H1583" s="14">
        <f>365*DSO[[#This Row],[Receivables - Total]]/DSO[[#This Row],[Revenue - Total]]</f>
        <v>17.464030513711858</v>
      </c>
      <c r="I1583" t="str">
        <f>_xlfn.XLOOKUP(DSO[[#This Row],[GIC Industry Groups]],'DSO_GIC GROUP'!$A$2:$A$25,'DSO_GIC GROUP'!$B$2:$B$25,0)</f>
        <v>Transportation</v>
      </c>
    </row>
    <row r="1584" spans="1:9" x14ac:dyDescent="0.2">
      <c r="A1584">
        <v>2006</v>
      </c>
      <c r="B1584" t="s">
        <v>19</v>
      </c>
      <c r="C1584" t="s">
        <v>20</v>
      </c>
      <c r="D1584">
        <v>988</v>
      </c>
      <c r="E1584">
        <v>29145</v>
      </c>
      <c r="F1584">
        <v>22563</v>
      </c>
      <c r="G1584">
        <v>2030</v>
      </c>
      <c r="H1584" s="14">
        <f>365*DSO[[#This Row],[Receivables - Total]]/DSO[[#This Row],[Revenue - Total]]</f>
        <v>15.982803705181048</v>
      </c>
      <c r="I1584" t="str">
        <f>_xlfn.XLOOKUP(DSO[[#This Row],[GIC Industry Groups]],'DSO_GIC GROUP'!$A$2:$A$25,'DSO_GIC GROUP'!$B$2:$B$25,0)</f>
        <v>Transportation</v>
      </c>
    </row>
    <row r="1585" spans="1:9" x14ac:dyDescent="0.2">
      <c r="A1585">
        <v>2007</v>
      </c>
      <c r="B1585" t="s">
        <v>19</v>
      </c>
      <c r="C1585" t="s">
        <v>20</v>
      </c>
      <c r="D1585">
        <v>1027</v>
      </c>
      <c r="E1585">
        <v>28571</v>
      </c>
      <c r="F1585">
        <v>22896</v>
      </c>
      <c r="G1585">
        <v>2030</v>
      </c>
      <c r="H1585" s="14">
        <f>365*DSO[[#This Row],[Receivables - Total]]/DSO[[#This Row],[Revenue - Total]]</f>
        <v>16.372073724668063</v>
      </c>
      <c r="I1585" t="str">
        <f>_xlfn.XLOOKUP(DSO[[#This Row],[GIC Industry Groups]],'DSO_GIC GROUP'!$A$2:$A$25,'DSO_GIC GROUP'!$B$2:$B$25,0)</f>
        <v>Transportation</v>
      </c>
    </row>
    <row r="1586" spans="1:9" x14ac:dyDescent="0.2">
      <c r="A1586">
        <v>2008</v>
      </c>
      <c r="B1586" t="s">
        <v>19</v>
      </c>
      <c r="C1586" t="s">
        <v>20</v>
      </c>
      <c r="D1586">
        <v>811</v>
      </c>
      <c r="E1586">
        <v>25175</v>
      </c>
      <c r="F1586">
        <v>23766</v>
      </c>
      <c r="G1586">
        <v>2030</v>
      </c>
      <c r="H1586" s="14">
        <f>365*DSO[[#This Row],[Receivables - Total]]/DSO[[#This Row],[Revenue - Total]]</f>
        <v>12.455398468400235</v>
      </c>
      <c r="I1586" t="str">
        <f>_xlfn.XLOOKUP(DSO[[#This Row],[GIC Industry Groups]],'DSO_GIC GROUP'!$A$2:$A$25,'DSO_GIC GROUP'!$B$2:$B$25,0)</f>
        <v>Transportation</v>
      </c>
    </row>
    <row r="1587" spans="1:9" x14ac:dyDescent="0.2">
      <c r="A1587">
        <v>2009</v>
      </c>
      <c r="B1587" t="s">
        <v>19</v>
      </c>
      <c r="C1587" t="s">
        <v>20</v>
      </c>
      <c r="D1587">
        <v>768</v>
      </c>
      <c r="E1587">
        <v>25438</v>
      </c>
      <c r="F1587">
        <v>19917</v>
      </c>
      <c r="G1587">
        <v>2030</v>
      </c>
      <c r="H1587" s="14">
        <f>365*DSO[[#This Row],[Receivables - Total]]/DSO[[#This Row],[Revenue - Total]]</f>
        <v>14.074408796505498</v>
      </c>
      <c r="I1587" t="str">
        <f>_xlfn.XLOOKUP(DSO[[#This Row],[GIC Industry Groups]],'DSO_GIC GROUP'!$A$2:$A$25,'DSO_GIC GROUP'!$B$2:$B$25,0)</f>
        <v>Transportation</v>
      </c>
    </row>
    <row r="1588" spans="1:9" x14ac:dyDescent="0.2">
      <c r="A1588">
        <v>2010</v>
      </c>
      <c r="B1588" t="s">
        <v>19</v>
      </c>
      <c r="C1588" t="s">
        <v>20</v>
      </c>
      <c r="D1588">
        <v>738</v>
      </c>
      <c r="E1588">
        <v>25088</v>
      </c>
      <c r="F1588">
        <v>22170</v>
      </c>
      <c r="G1588">
        <v>2030</v>
      </c>
      <c r="H1588" s="14">
        <f>365*DSO[[#This Row],[Receivables - Total]]/DSO[[#This Row],[Revenue - Total]]</f>
        <v>12.15020297699594</v>
      </c>
      <c r="I1588" t="str">
        <f>_xlfn.XLOOKUP(DSO[[#This Row],[GIC Industry Groups]],'DSO_GIC GROUP'!$A$2:$A$25,'DSO_GIC GROUP'!$B$2:$B$25,0)</f>
        <v>Transportation</v>
      </c>
    </row>
    <row r="1589" spans="1:9" x14ac:dyDescent="0.2">
      <c r="A1589">
        <v>2011</v>
      </c>
      <c r="B1589" t="s">
        <v>19</v>
      </c>
      <c r="C1589" t="s">
        <v>20</v>
      </c>
      <c r="D1589">
        <v>902</v>
      </c>
      <c r="E1589">
        <v>23848</v>
      </c>
      <c r="F1589">
        <v>24022</v>
      </c>
      <c r="G1589">
        <v>2030</v>
      </c>
      <c r="H1589" s="14">
        <f>365*DSO[[#This Row],[Receivables - Total]]/DSO[[#This Row],[Revenue - Total]]</f>
        <v>13.705353426026143</v>
      </c>
      <c r="I1589" t="str">
        <f>_xlfn.XLOOKUP(DSO[[#This Row],[GIC Industry Groups]],'DSO_GIC GROUP'!$A$2:$A$25,'DSO_GIC GROUP'!$B$2:$B$25,0)</f>
        <v>Transportation</v>
      </c>
    </row>
    <row r="1590" spans="1:9" x14ac:dyDescent="0.2">
      <c r="A1590">
        <v>2012</v>
      </c>
      <c r="B1590" t="s">
        <v>19</v>
      </c>
      <c r="C1590" t="s">
        <v>20</v>
      </c>
      <c r="D1590">
        <v>1124</v>
      </c>
      <c r="E1590">
        <v>23510</v>
      </c>
      <c r="F1590">
        <v>24855</v>
      </c>
      <c r="G1590">
        <v>2030</v>
      </c>
      <c r="H1590" s="14">
        <f>365*DSO[[#This Row],[Receivables - Total]]/DSO[[#This Row],[Revenue - Total]]</f>
        <v>16.506135586401125</v>
      </c>
      <c r="I1590" t="str">
        <f>_xlfn.XLOOKUP(DSO[[#This Row],[GIC Industry Groups]],'DSO_GIC GROUP'!$A$2:$A$25,'DSO_GIC GROUP'!$B$2:$B$25,0)</f>
        <v>Transportation</v>
      </c>
    </row>
    <row r="1591" spans="1:9" x14ac:dyDescent="0.2">
      <c r="A1591">
        <v>2013</v>
      </c>
      <c r="B1591" t="s">
        <v>19</v>
      </c>
      <c r="C1591" t="s">
        <v>20</v>
      </c>
      <c r="D1591">
        <v>1560</v>
      </c>
      <c r="E1591">
        <v>42278</v>
      </c>
      <c r="F1591">
        <v>26712</v>
      </c>
      <c r="G1591">
        <v>2030</v>
      </c>
      <c r="H1591" s="14">
        <f>365*DSO[[#This Row],[Receivables - Total]]/DSO[[#This Row],[Revenue - Total]]</f>
        <v>21.316262353998201</v>
      </c>
      <c r="I1591" t="str">
        <f>_xlfn.XLOOKUP(DSO[[#This Row],[GIC Industry Groups]],'DSO_GIC GROUP'!$A$2:$A$25,'DSO_GIC GROUP'!$B$2:$B$25,0)</f>
        <v>Transportation</v>
      </c>
    </row>
    <row r="1592" spans="1:9" x14ac:dyDescent="0.2">
      <c r="A1592">
        <v>2014</v>
      </c>
      <c r="B1592" t="s">
        <v>19</v>
      </c>
      <c r="C1592" t="s">
        <v>20</v>
      </c>
      <c r="D1592">
        <v>1771</v>
      </c>
      <c r="E1592">
        <v>43771</v>
      </c>
      <c r="F1592">
        <v>42650</v>
      </c>
      <c r="G1592">
        <v>2030</v>
      </c>
      <c r="H1592" s="14">
        <f>365*DSO[[#This Row],[Receivables - Total]]/DSO[[#This Row],[Revenue - Total]]</f>
        <v>15.156271981242673</v>
      </c>
      <c r="I1592" t="str">
        <f>_xlfn.XLOOKUP(DSO[[#This Row],[GIC Industry Groups]],'DSO_GIC GROUP'!$A$2:$A$25,'DSO_GIC GROUP'!$B$2:$B$25,0)</f>
        <v>Transportation</v>
      </c>
    </row>
    <row r="1593" spans="1:9" x14ac:dyDescent="0.2">
      <c r="A1593">
        <v>2015</v>
      </c>
      <c r="B1593" t="s">
        <v>19</v>
      </c>
      <c r="C1593" t="s">
        <v>20</v>
      </c>
      <c r="D1593">
        <v>1425</v>
      </c>
      <c r="E1593">
        <v>48415</v>
      </c>
      <c r="F1593">
        <v>40990</v>
      </c>
      <c r="G1593">
        <v>2030</v>
      </c>
      <c r="H1593" s="14">
        <f>365*DSO[[#This Row],[Receivables - Total]]/DSO[[#This Row],[Revenue - Total]]</f>
        <v>12.68907050500122</v>
      </c>
      <c r="I1593" t="str">
        <f>_xlfn.XLOOKUP(DSO[[#This Row],[GIC Industry Groups]],'DSO_GIC GROUP'!$A$2:$A$25,'DSO_GIC GROUP'!$B$2:$B$25,0)</f>
        <v>Transportation</v>
      </c>
    </row>
    <row r="1594" spans="1:9" x14ac:dyDescent="0.2">
      <c r="A1594">
        <v>2016</v>
      </c>
      <c r="B1594" t="s">
        <v>19</v>
      </c>
      <c r="C1594" t="s">
        <v>20</v>
      </c>
      <c r="D1594">
        <v>1594</v>
      </c>
      <c r="E1594">
        <v>51274</v>
      </c>
      <c r="F1594">
        <v>40180</v>
      </c>
      <c r="G1594">
        <v>2030</v>
      </c>
      <c r="H1594" s="14">
        <f>365*DSO[[#This Row],[Receivables - Total]]/DSO[[#This Row],[Revenue - Total]]</f>
        <v>14.480089596814336</v>
      </c>
      <c r="I1594" t="str">
        <f>_xlfn.XLOOKUP(DSO[[#This Row],[GIC Industry Groups]],'DSO_GIC GROUP'!$A$2:$A$25,'DSO_GIC GROUP'!$B$2:$B$25,0)</f>
        <v>Transportation</v>
      </c>
    </row>
    <row r="1595" spans="1:9" x14ac:dyDescent="0.2">
      <c r="A1595">
        <v>2017</v>
      </c>
      <c r="B1595" t="s">
        <v>19</v>
      </c>
      <c r="C1595" t="s">
        <v>20</v>
      </c>
      <c r="D1595">
        <v>1752</v>
      </c>
      <c r="E1595">
        <v>51396</v>
      </c>
      <c r="F1595">
        <v>42207</v>
      </c>
      <c r="G1595">
        <v>2030</v>
      </c>
      <c r="H1595" s="14">
        <f>365*DSO[[#This Row],[Receivables - Total]]/DSO[[#This Row],[Revenue - Total]]</f>
        <v>15.15104129646741</v>
      </c>
      <c r="I1595" t="str">
        <f>_xlfn.XLOOKUP(DSO[[#This Row],[GIC Industry Groups]],'DSO_GIC GROUP'!$A$2:$A$25,'DSO_GIC GROUP'!$B$2:$B$25,0)</f>
        <v>Transportation</v>
      </c>
    </row>
    <row r="1596" spans="1:9" x14ac:dyDescent="0.2">
      <c r="A1596">
        <v>2018</v>
      </c>
      <c r="B1596" t="s">
        <v>19</v>
      </c>
      <c r="C1596" t="s">
        <v>20</v>
      </c>
      <c r="D1596">
        <v>1706</v>
      </c>
      <c r="E1596">
        <v>60580</v>
      </c>
      <c r="F1596">
        <v>44541</v>
      </c>
      <c r="G1596">
        <v>2030</v>
      </c>
      <c r="H1596" s="14">
        <f>365*DSO[[#This Row],[Receivables - Total]]/DSO[[#This Row],[Revenue - Total]]</f>
        <v>13.980153117352552</v>
      </c>
      <c r="I1596" t="str">
        <f>_xlfn.XLOOKUP(DSO[[#This Row],[GIC Industry Groups]],'DSO_GIC GROUP'!$A$2:$A$25,'DSO_GIC GROUP'!$B$2:$B$25,0)</f>
        <v>Transportation</v>
      </c>
    </row>
    <row r="1597" spans="1:9" x14ac:dyDescent="0.2">
      <c r="A1597">
        <v>2019</v>
      </c>
      <c r="B1597" t="s">
        <v>19</v>
      </c>
      <c r="C1597" t="s">
        <v>20</v>
      </c>
      <c r="D1597">
        <v>1750</v>
      </c>
      <c r="E1597">
        <v>59995</v>
      </c>
      <c r="F1597">
        <v>45768</v>
      </c>
      <c r="G1597">
        <v>2030</v>
      </c>
      <c r="H1597" s="14">
        <f>365*DSO[[#This Row],[Receivables - Total]]/DSO[[#This Row],[Revenue - Total]]</f>
        <v>13.956257647264465</v>
      </c>
      <c r="I1597" t="str">
        <f>_xlfn.XLOOKUP(DSO[[#This Row],[GIC Industry Groups]],'DSO_GIC GROUP'!$A$2:$A$25,'DSO_GIC GROUP'!$B$2:$B$25,0)</f>
        <v>Transportation</v>
      </c>
    </row>
    <row r="1598" spans="1:9" x14ac:dyDescent="0.2">
      <c r="A1598">
        <v>2004</v>
      </c>
      <c r="B1598" t="s">
        <v>69</v>
      </c>
      <c r="C1598" t="s">
        <v>70</v>
      </c>
      <c r="D1598">
        <v>99.4</v>
      </c>
      <c r="E1598">
        <v>3335</v>
      </c>
      <c r="F1598">
        <v>2723.8</v>
      </c>
      <c r="G1598">
        <v>2030</v>
      </c>
      <c r="H1598" s="14">
        <f>365*DSO[[#This Row],[Receivables - Total]]/DSO[[#This Row],[Revenue - Total]]</f>
        <v>13.319994125853587</v>
      </c>
      <c r="I1598" t="str">
        <f>_xlfn.XLOOKUP(DSO[[#This Row],[GIC Industry Groups]],'DSO_GIC GROUP'!$A$2:$A$25,'DSO_GIC GROUP'!$B$2:$B$25,0)</f>
        <v>Transportation</v>
      </c>
    </row>
    <row r="1599" spans="1:9" x14ac:dyDescent="0.2">
      <c r="A1599">
        <v>2005</v>
      </c>
      <c r="B1599" t="s">
        <v>69</v>
      </c>
      <c r="C1599" t="s">
        <v>70</v>
      </c>
      <c r="D1599">
        <v>124.2</v>
      </c>
      <c r="E1599">
        <v>3792</v>
      </c>
      <c r="F1599">
        <v>2975.3</v>
      </c>
      <c r="G1599">
        <v>2030</v>
      </c>
      <c r="H1599" s="14">
        <f>365*DSO[[#This Row],[Receivables - Total]]/DSO[[#This Row],[Revenue - Total]]</f>
        <v>15.236446744866063</v>
      </c>
      <c r="I1599" t="str">
        <f>_xlfn.XLOOKUP(DSO[[#This Row],[GIC Industry Groups]],'DSO_GIC GROUP'!$A$2:$A$25,'DSO_GIC GROUP'!$B$2:$B$25,0)</f>
        <v>Transportation</v>
      </c>
    </row>
    <row r="1600" spans="1:9" x14ac:dyDescent="0.2">
      <c r="A1600">
        <v>2006</v>
      </c>
      <c r="B1600" t="s">
        <v>69</v>
      </c>
      <c r="C1600" t="s">
        <v>70</v>
      </c>
      <c r="D1600">
        <v>134.19999999999999</v>
      </c>
      <c r="E1600">
        <v>4077.1</v>
      </c>
      <c r="F1600">
        <v>3334.4</v>
      </c>
      <c r="G1600">
        <v>2030</v>
      </c>
      <c r="H1600" s="14">
        <f>365*DSO[[#This Row],[Receivables - Total]]/DSO[[#This Row],[Revenue - Total]]</f>
        <v>14.690199136276389</v>
      </c>
      <c r="I1600" t="str">
        <f>_xlfn.XLOOKUP(DSO[[#This Row],[GIC Industry Groups]],'DSO_GIC GROUP'!$A$2:$A$25,'DSO_GIC GROUP'!$B$2:$B$25,0)</f>
        <v>Transportation</v>
      </c>
    </row>
    <row r="1601" spans="1:9" x14ac:dyDescent="0.2">
      <c r="A1601">
        <v>2007</v>
      </c>
      <c r="B1601" t="s">
        <v>69</v>
      </c>
      <c r="C1601" t="s">
        <v>70</v>
      </c>
      <c r="D1601">
        <v>138</v>
      </c>
      <c r="E1601">
        <v>4490.8999999999996</v>
      </c>
      <c r="F1601">
        <v>3506</v>
      </c>
      <c r="G1601">
        <v>2030</v>
      </c>
      <c r="H1601" s="14">
        <f>365*DSO[[#This Row],[Receivables - Total]]/DSO[[#This Row],[Revenue - Total]]</f>
        <v>14.366799771819737</v>
      </c>
      <c r="I1601" t="str">
        <f>_xlfn.XLOOKUP(DSO[[#This Row],[GIC Industry Groups]],'DSO_GIC GROUP'!$A$2:$A$25,'DSO_GIC GROUP'!$B$2:$B$25,0)</f>
        <v>Transportation</v>
      </c>
    </row>
    <row r="1602" spans="1:9" x14ac:dyDescent="0.2">
      <c r="A1602">
        <v>2008</v>
      </c>
      <c r="B1602" t="s">
        <v>69</v>
      </c>
      <c r="C1602" t="s">
        <v>70</v>
      </c>
      <c r="D1602">
        <v>116.7</v>
      </c>
      <c r="E1602">
        <v>4835.6000000000004</v>
      </c>
      <c r="F1602">
        <v>3620.3</v>
      </c>
      <c r="G1602">
        <v>2030</v>
      </c>
      <c r="H1602" s="14">
        <f>365*DSO[[#This Row],[Receivables - Total]]/DSO[[#This Row],[Revenue - Total]]</f>
        <v>11.765737646051432</v>
      </c>
      <c r="I1602" t="str">
        <f>_xlfn.XLOOKUP(DSO[[#This Row],[GIC Industry Groups]],'DSO_GIC GROUP'!$A$2:$A$25,'DSO_GIC GROUP'!$B$2:$B$25,0)</f>
        <v>Transportation</v>
      </c>
    </row>
    <row r="1603" spans="1:9" x14ac:dyDescent="0.2">
      <c r="A1603">
        <v>2009</v>
      </c>
      <c r="B1603" t="s">
        <v>69</v>
      </c>
      <c r="C1603" t="s">
        <v>70</v>
      </c>
      <c r="D1603">
        <v>111.8</v>
      </c>
      <c r="E1603">
        <v>4985</v>
      </c>
      <c r="F1603">
        <v>3399.8</v>
      </c>
      <c r="G1603">
        <v>2030</v>
      </c>
      <c r="H1603" s="14">
        <f>365*DSO[[#This Row],[Receivables - Total]]/DSO[[#This Row],[Revenue - Total]]</f>
        <v>12.002764868521677</v>
      </c>
      <c r="I1603" t="str">
        <f>_xlfn.XLOOKUP(DSO[[#This Row],[GIC Industry Groups]],'DSO_GIC GROUP'!$A$2:$A$25,'DSO_GIC GROUP'!$B$2:$B$25,0)</f>
        <v>Transportation</v>
      </c>
    </row>
    <row r="1604" spans="1:9" x14ac:dyDescent="0.2">
      <c r="A1604">
        <v>2010</v>
      </c>
      <c r="B1604" t="s">
        <v>69</v>
      </c>
      <c r="C1604" t="s">
        <v>70</v>
      </c>
      <c r="D1604">
        <v>120.1</v>
      </c>
      <c r="E1604">
        <v>5016.6000000000004</v>
      </c>
      <c r="F1604">
        <v>3832.3</v>
      </c>
      <c r="G1604">
        <v>2030</v>
      </c>
      <c r="H1604" s="14">
        <f>365*DSO[[#This Row],[Receivables - Total]]/DSO[[#This Row],[Revenue - Total]]</f>
        <v>11.438692169193434</v>
      </c>
      <c r="I1604" t="str">
        <f>_xlfn.XLOOKUP(DSO[[#This Row],[GIC Industry Groups]],'DSO_GIC GROUP'!$A$2:$A$25,'DSO_GIC GROUP'!$B$2:$B$25,0)</f>
        <v>Transportation</v>
      </c>
    </row>
    <row r="1605" spans="1:9" x14ac:dyDescent="0.2">
      <c r="A1605">
        <v>2011</v>
      </c>
      <c r="B1605" t="s">
        <v>69</v>
      </c>
      <c r="C1605" t="s">
        <v>70</v>
      </c>
      <c r="D1605">
        <v>136.4</v>
      </c>
      <c r="E1605">
        <v>5195</v>
      </c>
      <c r="F1605">
        <v>4317.8</v>
      </c>
      <c r="G1605">
        <v>2030</v>
      </c>
      <c r="H1605" s="14">
        <f>365*DSO[[#This Row],[Receivables - Total]]/DSO[[#This Row],[Revenue - Total]]</f>
        <v>11.530409004585668</v>
      </c>
      <c r="I1605" t="str">
        <f>_xlfn.XLOOKUP(DSO[[#This Row],[GIC Industry Groups]],'DSO_GIC GROUP'!$A$2:$A$25,'DSO_GIC GROUP'!$B$2:$B$25,0)</f>
        <v>Transportation</v>
      </c>
    </row>
    <row r="1606" spans="1:9" x14ac:dyDescent="0.2">
      <c r="A1606">
        <v>2012</v>
      </c>
      <c r="B1606" t="s">
        <v>69</v>
      </c>
      <c r="C1606" t="s">
        <v>70</v>
      </c>
      <c r="D1606">
        <v>130</v>
      </c>
      <c r="E1606">
        <v>5505</v>
      </c>
      <c r="F1606">
        <v>4657</v>
      </c>
      <c r="G1606">
        <v>2030</v>
      </c>
      <c r="H1606" s="14">
        <f>365*DSO[[#This Row],[Receivables - Total]]/DSO[[#This Row],[Revenue - Total]]</f>
        <v>10.188962851621215</v>
      </c>
      <c r="I1606" t="str">
        <f>_xlfn.XLOOKUP(DSO[[#This Row],[GIC Industry Groups]],'DSO_GIC GROUP'!$A$2:$A$25,'DSO_GIC GROUP'!$B$2:$B$25,0)</f>
        <v>Transportation</v>
      </c>
    </row>
    <row r="1607" spans="1:9" x14ac:dyDescent="0.2">
      <c r="A1607">
        <v>2013</v>
      </c>
      <c r="B1607" t="s">
        <v>69</v>
      </c>
      <c r="C1607" t="s">
        <v>70</v>
      </c>
      <c r="D1607">
        <v>152</v>
      </c>
      <c r="E1607">
        <v>5838</v>
      </c>
      <c r="F1607">
        <v>4964</v>
      </c>
      <c r="G1607">
        <v>2030</v>
      </c>
      <c r="H1607" s="14">
        <f>365*DSO[[#This Row],[Receivables - Total]]/DSO[[#This Row],[Revenue - Total]]</f>
        <v>11.176470588235293</v>
      </c>
      <c r="I1607" t="str">
        <f>_xlfn.XLOOKUP(DSO[[#This Row],[GIC Industry Groups]],'DSO_GIC GROUP'!$A$2:$A$25,'DSO_GIC GROUP'!$B$2:$B$25,0)</f>
        <v>Transportation</v>
      </c>
    </row>
    <row r="1608" spans="1:9" x14ac:dyDescent="0.2">
      <c r="A1608">
        <v>2014</v>
      </c>
      <c r="B1608" t="s">
        <v>69</v>
      </c>
      <c r="C1608" t="s">
        <v>70</v>
      </c>
      <c r="D1608">
        <v>259</v>
      </c>
      <c r="E1608">
        <v>6181</v>
      </c>
      <c r="F1608">
        <v>5368</v>
      </c>
      <c r="G1608">
        <v>2030</v>
      </c>
      <c r="H1608" s="14">
        <f>365*DSO[[#This Row],[Receivables - Total]]/DSO[[#This Row],[Revenue - Total]]</f>
        <v>17.610842026825633</v>
      </c>
      <c r="I1608" t="str">
        <f>_xlfn.XLOOKUP(DSO[[#This Row],[GIC Industry Groups]],'DSO_GIC GROUP'!$A$2:$A$25,'DSO_GIC GROUP'!$B$2:$B$25,0)</f>
        <v>Transportation</v>
      </c>
    </row>
    <row r="1609" spans="1:9" x14ac:dyDescent="0.2">
      <c r="A1609">
        <v>2015</v>
      </c>
      <c r="B1609" t="s">
        <v>69</v>
      </c>
      <c r="C1609" t="s">
        <v>70</v>
      </c>
      <c r="D1609">
        <v>212</v>
      </c>
      <c r="E1609">
        <v>6533</v>
      </c>
      <c r="F1609">
        <v>5598</v>
      </c>
      <c r="G1609">
        <v>2030</v>
      </c>
      <c r="H1609" s="14">
        <f>365*DSO[[#This Row],[Receivables - Total]]/DSO[[#This Row],[Revenue - Total]]</f>
        <v>13.822793854948197</v>
      </c>
      <c r="I1609" t="str">
        <f>_xlfn.XLOOKUP(DSO[[#This Row],[GIC Industry Groups]],'DSO_GIC GROUP'!$A$2:$A$25,'DSO_GIC GROUP'!$B$2:$B$25,0)</f>
        <v>Transportation</v>
      </c>
    </row>
    <row r="1610" spans="1:9" x14ac:dyDescent="0.2">
      <c r="A1610">
        <v>2016</v>
      </c>
      <c r="B1610" t="s">
        <v>69</v>
      </c>
      <c r="C1610" t="s">
        <v>70</v>
      </c>
      <c r="D1610">
        <v>302</v>
      </c>
      <c r="E1610">
        <v>9962</v>
      </c>
      <c r="F1610">
        <v>5931</v>
      </c>
      <c r="G1610">
        <v>2030</v>
      </c>
      <c r="H1610" s="14">
        <f>365*DSO[[#This Row],[Receivables - Total]]/DSO[[#This Row],[Revenue - Total]]</f>
        <v>18.585398752318326</v>
      </c>
      <c r="I1610" t="str">
        <f>_xlfn.XLOOKUP(DSO[[#This Row],[GIC Industry Groups]],'DSO_GIC GROUP'!$A$2:$A$25,'DSO_GIC GROUP'!$B$2:$B$25,0)</f>
        <v>Transportation</v>
      </c>
    </row>
    <row r="1611" spans="1:9" x14ac:dyDescent="0.2">
      <c r="A1611">
        <v>2017</v>
      </c>
      <c r="B1611" t="s">
        <v>69</v>
      </c>
      <c r="C1611" t="s">
        <v>70</v>
      </c>
      <c r="D1611">
        <v>341</v>
      </c>
      <c r="E1611">
        <v>10740</v>
      </c>
      <c r="F1611">
        <v>7933</v>
      </c>
      <c r="G1611">
        <v>2030</v>
      </c>
      <c r="H1611" s="14">
        <f>365*DSO[[#This Row],[Receivables - Total]]/DSO[[#This Row],[Revenue - Total]]</f>
        <v>15.689524769948317</v>
      </c>
      <c r="I1611" t="str">
        <f>_xlfn.XLOOKUP(DSO[[#This Row],[GIC Industry Groups]],'DSO_GIC GROUP'!$A$2:$A$25,'DSO_GIC GROUP'!$B$2:$B$25,0)</f>
        <v>Transportation</v>
      </c>
    </row>
    <row r="1612" spans="1:9" x14ac:dyDescent="0.2">
      <c r="A1612">
        <v>2018</v>
      </c>
      <c r="B1612" t="s">
        <v>69</v>
      </c>
      <c r="C1612" t="s">
        <v>70</v>
      </c>
      <c r="D1612">
        <v>366</v>
      </c>
      <c r="E1612">
        <v>10912</v>
      </c>
      <c r="F1612">
        <v>8264</v>
      </c>
      <c r="G1612">
        <v>2030</v>
      </c>
      <c r="H1612" s="14">
        <f>365*DSO[[#This Row],[Receivables - Total]]/DSO[[#This Row],[Revenue - Total]]</f>
        <v>16.165295256534367</v>
      </c>
      <c r="I1612" t="str">
        <f>_xlfn.XLOOKUP(DSO[[#This Row],[GIC Industry Groups]],'DSO_GIC GROUP'!$A$2:$A$25,'DSO_GIC GROUP'!$B$2:$B$25,0)</f>
        <v>Transportation</v>
      </c>
    </row>
    <row r="1613" spans="1:9" x14ac:dyDescent="0.2">
      <c r="A1613">
        <v>2019</v>
      </c>
      <c r="B1613" t="s">
        <v>69</v>
      </c>
      <c r="C1613" t="s">
        <v>70</v>
      </c>
      <c r="D1613">
        <v>323</v>
      </c>
      <c r="E1613">
        <v>12993</v>
      </c>
      <c r="F1613">
        <v>8781</v>
      </c>
      <c r="G1613">
        <v>2030</v>
      </c>
      <c r="H1613" s="14">
        <f>365*DSO[[#This Row],[Receivables - Total]]/DSO[[#This Row],[Revenue - Total]]</f>
        <v>13.426147363626011</v>
      </c>
      <c r="I1613" t="str">
        <f>_xlfn.XLOOKUP(DSO[[#This Row],[GIC Industry Groups]],'DSO_GIC GROUP'!$A$2:$A$25,'DSO_GIC GROUP'!$B$2:$B$25,0)</f>
        <v>Transportation</v>
      </c>
    </row>
    <row r="1614" spans="1:9" x14ac:dyDescent="0.2">
      <c r="A1614">
        <v>2004</v>
      </c>
      <c r="B1614" t="s">
        <v>191</v>
      </c>
      <c r="C1614" t="s">
        <v>192</v>
      </c>
      <c r="D1614">
        <v>544.274</v>
      </c>
      <c r="E1614">
        <v>1080.6959999999999</v>
      </c>
      <c r="F1614">
        <v>4341.5379999999996</v>
      </c>
      <c r="G1614">
        <v>2030</v>
      </c>
      <c r="H1614" s="14">
        <f>365*DSO[[#This Row],[Receivables - Total]]/DSO[[#This Row],[Revenue - Total]]</f>
        <v>45.757980236496842</v>
      </c>
      <c r="I1614" t="str">
        <f>_xlfn.XLOOKUP(DSO[[#This Row],[GIC Industry Groups]],'DSO_GIC GROUP'!$A$2:$A$25,'DSO_GIC GROUP'!$B$2:$B$25,0)</f>
        <v>Transportation</v>
      </c>
    </row>
    <row r="1615" spans="1:9" x14ac:dyDescent="0.2">
      <c r="A1615">
        <v>2005</v>
      </c>
      <c r="B1615" t="s">
        <v>191</v>
      </c>
      <c r="C1615" t="s">
        <v>192</v>
      </c>
      <c r="D1615">
        <v>716.72500000000002</v>
      </c>
      <c r="E1615">
        <v>1395.068</v>
      </c>
      <c r="F1615">
        <v>5688.9480000000003</v>
      </c>
      <c r="G1615">
        <v>2030</v>
      </c>
      <c r="H1615" s="14">
        <f>365*DSO[[#This Row],[Receivables - Total]]/DSO[[#This Row],[Revenue - Total]]</f>
        <v>45.984710178402047</v>
      </c>
      <c r="I1615" t="str">
        <f>_xlfn.XLOOKUP(DSO[[#This Row],[GIC Industry Groups]],'DSO_GIC GROUP'!$A$2:$A$25,'DSO_GIC GROUP'!$B$2:$B$25,0)</f>
        <v>Transportation</v>
      </c>
    </row>
    <row r="1616" spans="1:9" x14ac:dyDescent="0.2">
      <c r="A1616">
        <v>2006</v>
      </c>
      <c r="B1616" t="s">
        <v>191</v>
      </c>
      <c r="C1616" t="s">
        <v>192</v>
      </c>
      <c r="D1616">
        <v>764.995</v>
      </c>
      <c r="E1616">
        <v>1631.693</v>
      </c>
      <c r="F1616">
        <v>6556.1940000000004</v>
      </c>
      <c r="G1616">
        <v>2030</v>
      </c>
      <c r="H1616" s="14">
        <f>365*DSO[[#This Row],[Receivables - Total]]/DSO[[#This Row],[Revenue - Total]]</f>
        <v>42.589217921251262</v>
      </c>
      <c r="I1616" t="str">
        <f>_xlfn.XLOOKUP(DSO[[#This Row],[GIC Industry Groups]],'DSO_GIC GROUP'!$A$2:$A$25,'DSO_GIC GROUP'!$B$2:$B$25,0)</f>
        <v>Transportation</v>
      </c>
    </row>
    <row r="1617" spans="1:9" x14ac:dyDescent="0.2">
      <c r="A1617">
        <v>2007</v>
      </c>
      <c r="B1617" t="s">
        <v>191</v>
      </c>
      <c r="C1617" t="s">
        <v>192</v>
      </c>
      <c r="D1617">
        <v>911.78</v>
      </c>
      <c r="E1617">
        <v>1811.307</v>
      </c>
      <c r="F1617">
        <v>7316.223</v>
      </c>
      <c r="G1617">
        <v>2030</v>
      </c>
      <c r="H1617" s="14">
        <f>365*DSO[[#This Row],[Receivables - Total]]/DSO[[#This Row],[Revenue - Total]]</f>
        <v>45.487910907034959</v>
      </c>
      <c r="I1617" t="str">
        <f>_xlfn.XLOOKUP(DSO[[#This Row],[GIC Industry Groups]],'DSO_GIC GROUP'!$A$2:$A$25,'DSO_GIC GROUP'!$B$2:$B$25,0)</f>
        <v>Transportation</v>
      </c>
    </row>
    <row r="1618" spans="1:9" x14ac:dyDescent="0.2">
      <c r="A1618">
        <v>2008</v>
      </c>
      <c r="B1618" t="s">
        <v>191</v>
      </c>
      <c r="C1618" t="s">
        <v>192</v>
      </c>
      <c r="D1618">
        <v>828.88400000000001</v>
      </c>
      <c r="E1618">
        <v>1815.721</v>
      </c>
      <c r="F1618">
        <v>8578.6139999999996</v>
      </c>
      <c r="G1618">
        <v>2030</v>
      </c>
      <c r="H1618" s="14">
        <f>365*DSO[[#This Row],[Receivables - Total]]/DSO[[#This Row],[Revenue - Total]]</f>
        <v>35.267079274111182</v>
      </c>
      <c r="I1618" t="str">
        <f>_xlfn.XLOOKUP(DSO[[#This Row],[GIC Industry Groups]],'DSO_GIC GROUP'!$A$2:$A$25,'DSO_GIC GROUP'!$B$2:$B$25,0)</f>
        <v>Transportation</v>
      </c>
    </row>
    <row r="1619" spans="1:9" x14ac:dyDescent="0.2">
      <c r="A1619">
        <v>2009</v>
      </c>
      <c r="B1619" t="s">
        <v>191</v>
      </c>
      <c r="C1619" t="s">
        <v>192</v>
      </c>
      <c r="D1619">
        <v>885.54300000000001</v>
      </c>
      <c r="E1619">
        <v>1834.248</v>
      </c>
      <c r="F1619">
        <v>7577.1890000000003</v>
      </c>
      <c r="G1619">
        <v>2030</v>
      </c>
      <c r="H1619" s="14">
        <f>365*DSO[[#This Row],[Receivables - Total]]/DSO[[#This Row],[Revenue - Total]]</f>
        <v>42.65740170926184</v>
      </c>
      <c r="I1619" t="str">
        <f>_xlfn.XLOOKUP(DSO[[#This Row],[GIC Industry Groups]],'DSO_GIC GROUP'!$A$2:$A$25,'DSO_GIC GROUP'!$B$2:$B$25,0)</f>
        <v>Transportation</v>
      </c>
    </row>
    <row r="1620" spans="1:9" x14ac:dyDescent="0.2">
      <c r="A1620">
        <v>2010</v>
      </c>
      <c r="B1620" t="s">
        <v>191</v>
      </c>
      <c r="C1620" t="s">
        <v>192</v>
      </c>
      <c r="D1620">
        <v>1036.07</v>
      </c>
      <c r="E1620">
        <v>1995.6990000000001</v>
      </c>
      <c r="F1620">
        <v>9274.3050000000003</v>
      </c>
      <c r="G1620">
        <v>2030</v>
      </c>
      <c r="H1620" s="14">
        <f>365*DSO[[#This Row],[Receivables - Total]]/DSO[[#This Row],[Revenue - Total]]</f>
        <v>40.775621461662084</v>
      </c>
      <c r="I1620" t="str">
        <f>_xlfn.XLOOKUP(DSO[[#This Row],[GIC Industry Groups]],'DSO_GIC GROUP'!$A$2:$A$25,'DSO_GIC GROUP'!$B$2:$B$25,0)</f>
        <v>Transportation</v>
      </c>
    </row>
    <row r="1621" spans="1:9" x14ac:dyDescent="0.2">
      <c r="A1621">
        <v>2011</v>
      </c>
      <c r="B1621" t="s">
        <v>191</v>
      </c>
      <c r="C1621" t="s">
        <v>192</v>
      </c>
      <c r="D1621">
        <v>1189.6369999999999</v>
      </c>
      <c r="E1621">
        <v>2138.0410000000002</v>
      </c>
      <c r="F1621">
        <v>10336.346</v>
      </c>
      <c r="G1621">
        <v>2030</v>
      </c>
      <c r="H1621" s="14">
        <f>365*DSO[[#This Row],[Receivables - Total]]/DSO[[#This Row],[Revenue - Total]]</f>
        <v>42.008801272712816</v>
      </c>
      <c r="I1621" t="str">
        <f>_xlfn.XLOOKUP(DSO[[#This Row],[GIC Industry Groups]],'DSO_GIC GROUP'!$A$2:$A$25,'DSO_GIC GROUP'!$B$2:$B$25,0)</f>
        <v>Transportation</v>
      </c>
    </row>
    <row r="1622" spans="1:9" x14ac:dyDescent="0.2">
      <c r="A1622">
        <v>2012</v>
      </c>
      <c r="B1622" t="s">
        <v>191</v>
      </c>
      <c r="C1622" t="s">
        <v>192</v>
      </c>
      <c r="D1622">
        <v>1412.136</v>
      </c>
      <c r="E1622">
        <v>2804.2249999999999</v>
      </c>
      <c r="F1622">
        <v>11359.112999999999</v>
      </c>
      <c r="G1622">
        <v>2030</v>
      </c>
      <c r="H1622" s="14">
        <f>365*DSO[[#This Row],[Receivables - Total]]/DSO[[#This Row],[Revenue - Total]]</f>
        <v>45.375870457490834</v>
      </c>
      <c r="I1622" t="str">
        <f>_xlfn.XLOOKUP(DSO[[#This Row],[GIC Industry Groups]],'DSO_GIC GROUP'!$A$2:$A$25,'DSO_GIC GROUP'!$B$2:$B$25,0)</f>
        <v>Transportation</v>
      </c>
    </row>
    <row r="1623" spans="1:9" x14ac:dyDescent="0.2">
      <c r="A1623">
        <v>2013</v>
      </c>
      <c r="B1623" t="s">
        <v>191</v>
      </c>
      <c r="C1623" t="s">
        <v>192</v>
      </c>
      <c r="D1623">
        <v>1449.5809999999999</v>
      </c>
      <c r="E1623">
        <v>2802.8180000000002</v>
      </c>
      <c r="F1623">
        <v>12752.075999999999</v>
      </c>
      <c r="G1623">
        <v>2030</v>
      </c>
      <c r="H1623" s="14">
        <f>365*DSO[[#This Row],[Receivables - Total]]/DSO[[#This Row],[Revenue - Total]]</f>
        <v>41.491053299870543</v>
      </c>
      <c r="I1623" t="str">
        <f>_xlfn.XLOOKUP(DSO[[#This Row],[GIC Industry Groups]],'DSO_GIC GROUP'!$A$2:$A$25,'DSO_GIC GROUP'!$B$2:$B$25,0)</f>
        <v>Transportation</v>
      </c>
    </row>
    <row r="1624" spans="1:9" x14ac:dyDescent="0.2">
      <c r="A1624">
        <v>2014</v>
      </c>
      <c r="B1624" t="s">
        <v>191</v>
      </c>
      <c r="C1624" t="s">
        <v>192</v>
      </c>
      <c r="D1624">
        <v>1571.5909999999999</v>
      </c>
      <c r="E1624">
        <v>3214.3380000000002</v>
      </c>
      <c r="F1624">
        <v>13470.066999999999</v>
      </c>
      <c r="G1624">
        <v>2030</v>
      </c>
      <c r="H1624" s="14">
        <f>365*DSO[[#This Row],[Receivables - Total]]/DSO[[#This Row],[Revenue - Total]]</f>
        <v>42.585587361963384</v>
      </c>
      <c r="I1624" t="str">
        <f>_xlfn.XLOOKUP(DSO[[#This Row],[GIC Industry Groups]],'DSO_GIC GROUP'!$A$2:$A$25,'DSO_GIC GROUP'!$B$2:$B$25,0)</f>
        <v>Transportation</v>
      </c>
    </row>
    <row r="1625" spans="1:9" x14ac:dyDescent="0.2">
      <c r="A1625">
        <v>2015</v>
      </c>
      <c r="B1625" t="s">
        <v>191</v>
      </c>
      <c r="C1625" t="s">
        <v>192</v>
      </c>
      <c r="D1625">
        <v>1505.62</v>
      </c>
      <c r="E1625">
        <v>3184.3580000000002</v>
      </c>
      <c r="F1625">
        <v>13476.084000000001</v>
      </c>
      <c r="G1625">
        <v>2030</v>
      </c>
      <c r="H1625" s="14">
        <f>365*DSO[[#This Row],[Receivables - Total]]/DSO[[#This Row],[Revenue - Total]]</f>
        <v>40.779747291572235</v>
      </c>
      <c r="I1625" t="str">
        <f>_xlfn.XLOOKUP(DSO[[#This Row],[GIC Industry Groups]],'DSO_GIC GROUP'!$A$2:$A$25,'DSO_GIC GROUP'!$B$2:$B$25,0)</f>
        <v>Transportation</v>
      </c>
    </row>
    <row r="1626" spans="1:9" x14ac:dyDescent="0.2">
      <c r="A1626">
        <v>2016</v>
      </c>
      <c r="B1626" t="s">
        <v>191</v>
      </c>
      <c r="C1626" t="s">
        <v>192</v>
      </c>
      <c r="D1626">
        <v>1711.191</v>
      </c>
      <c r="E1626">
        <v>3687.7579999999998</v>
      </c>
      <c r="F1626">
        <v>13144.413</v>
      </c>
      <c r="G1626">
        <v>2030</v>
      </c>
      <c r="H1626" s="14">
        <f>365*DSO[[#This Row],[Receivables - Total]]/DSO[[#This Row],[Revenue - Total]]</f>
        <v>47.517124956435858</v>
      </c>
      <c r="I1626" t="str">
        <f>_xlfn.XLOOKUP(DSO[[#This Row],[GIC Industry Groups]],'DSO_GIC GROUP'!$A$2:$A$25,'DSO_GIC GROUP'!$B$2:$B$25,0)</f>
        <v>Transportation</v>
      </c>
    </row>
    <row r="1627" spans="1:9" x14ac:dyDescent="0.2">
      <c r="A1627">
        <v>2017</v>
      </c>
      <c r="B1627" t="s">
        <v>191</v>
      </c>
      <c r="C1627" t="s">
        <v>192</v>
      </c>
      <c r="D1627">
        <v>2113.9299999999998</v>
      </c>
      <c r="E1627">
        <v>4235.8339999999998</v>
      </c>
      <c r="F1627">
        <v>14869.38</v>
      </c>
      <c r="G1627">
        <v>2030</v>
      </c>
      <c r="H1627" s="14">
        <f>365*DSO[[#This Row],[Receivables - Total]]/DSO[[#This Row],[Revenue - Total]]</f>
        <v>51.890828669386352</v>
      </c>
      <c r="I1627" t="str">
        <f>_xlfn.XLOOKUP(DSO[[#This Row],[GIC Industry Groups]],'DSO_GIC GROUP'!$A$2:$A$25,'DSO_GIC GROUP'!$B$2:$B$25,0)</f>
        <v>Transportation</v>
      </c>
    </row>
    <row r="1628" spans="1:9" x14ac:dyDescent="0.2">
      <c r="A1628">
        <v>2018</v>
      </c>
      <c r="B1628" t="s">
        <v>191</v>
      </c>
      <c r="C1628" t="s">
        <v>192</v>
      </c>
      <c r="D1628">
        <v>2322.0729999999999</v>
      </c>
      <c r="E1628">
        <v>4427.4120000000003</v>
      </c>
      <c r="F1628">
        <v>16631.171999999999</v>
      </c>
      <c r="G1628">
        <v>2030</v>
      </c>
      <c r="H1628" s="14">
        <f>365*DSO[[#This Row],[Receivables - Total]]/DSO[[#This Row],[Revenue - Total]]</f>
        <v>50.961931305863473</v>
      </c>
      <c r="I1628" t="str">
        <f>_xlfn.XLOOKUP(DSO[[#This Row],[GIC Industry Groups]],'DSO_GIC GROUP'!$A$2:$A$25,'DSO_GIC GROUP'!$B$2:$B$25,0)</f>
        <v>Transportation</v>
      </c>
    </row>
    <row r="1629" spans="1:9" x14ac:dyDescent="0.2">
      <c r="A1629">
        <v>2019</v>
      </c>
      <c r="B1629" t="s">
        <v>191</v>
      </c>
      <c r="C1629" t="s">
        <v>192</v>
      </c>
      <c r="D1629">
        <v>2107.2550000000001</v>
      </c>
      <c r="E1629">
        <v>4641.0600000000004</v>
      </c>
      <c r="F1629">
        <v>15309.508</v>
      </c>
      <c r="G1629">
        <v>2030</v>
      </c>
      <c r="H1629" s="14">
        <f>365*DSO[[#This Row],[Receivables - Total]]/DSO[[#This Row],[Revenue - Total]]</f>
        <v>50.239895037776527</v>
      </c>
      <c r="I1629" t="str">
        <f>_xlfn.XLOOKUP(DSO[[#This Row],[GIC Industry Groups]],'DSO_GIC GROUP'!$A$2:$A$25,'DSO_GIC GROUP'!$B$2:$B$25,0)</f>
        <v>Transportation</v>
      </c>
    </row>
    <row r="1630" spans="1:9" x14ac:dyDescent="0.2">
      <c r="A1630">
        <v>2004</v>
      </c>
      <c r="B1630" t="s">
        <v>237</v>
      </c>
      <c r="C1630" t="s">
        <v>238</v>
      </c>
      <c r="D1630">
        <v>1143</v>
      </c>
      <c r="E1630">
        <v>24581</v>
      </c>
      <c r="F1630">
        <v>8020</v>
      </c>
      <c r="G1630">
        <v>2030</v>
      </c>
      <c r="H1630" s="14">
        <f>365*DSO[[#This Row],[Receivables - Total]]/DSO[[#This Row],[Revenue - Total]]</f>
        <v>52.019326683291773</v>
      </c>
      <c r="I1630" t="str">
        <f>_xlfn.XLOOKUP(DSO[[#This Row],[GIC Industry Groups]],'DSO_GIC GROUP'!$A$2:$A$25,'DSO_GIC GROUP'!$B$2:$B$25,0)</f>
        <v>Transportation</v>
      </c>
    </row>
    <row r="1631" spans="1:9" x14ac:dyDescent="0.2">
      <c r="A1631">
        <v>2005</v>
      </c>
      <c r="B1631" t="s">
        <v>237</v>
      </c>
      <c r="C1631" t="s">
        <v>238</v>
      </c>
      <c r="D1631">
        <v>1202</v>
      </c>
      <c r="E1631">
        <v>24232</v>
      </c>
      <c r="F1631">
        <v>8618</v>
      </c>
      <c r="G1631">
        <v>2030</v>
      </c>
      <c r="H1631" s="14">
        <f>365*DSO[[#This Row],[Receivables - Total]]/DSO[[#This Row],[Revenue - Total]]</f>
        <v>50.908563471803205</v>
      </c>
      <c r="I1631" t="str">
        <f>_xlfn.XLOOKUP(DSO[[#This Row],[GIC Industry Groups]],'DSO_GIC GROUP'!$A$2:$A$25,'DSO_GIC GROUP'!$B$2:$B$25,0)</f>
        <v>Transportation</v>
      </c>
    </row>
    <row r="1632" spans="1:9" x14ac:dyDescent="0.2">
      <c r="A1632">
        <v>2006</v>
      </c>
      <c r="B1632" t="s">
        <v>237</v>
      </c>
      <c r="C1632" t="s">
        <v>238</v>
      </c>
      <c r="D1632">
        <v>1174</v>
      </c>
      <c r="E1632">
        <v>25129</v>
      </c>
      <c r="F1632">
        <v>9566</v>
      </c>
      <c r="G1632">
        <v>2030</v>
      </c>
      <c r="H1632" s="14">
        <f>365*DSO[[#This Row],[Receivables - Total]]/DSO[[#This Row],[Revenue - Total]]</f>
        <v>44.795107673008573</v>
      </c>
      <c r="I1632" t="str">
        <f>_xlfn.XLOOKUP(DSO[[#This Row],[GIC Industry Groups]],'DSO_GIC GROUP'!$A$2:$A$25,'DSO_GIC GROUP'!$B$2:$B$25,0)</f>
        <v>Transportation</v>
      </c>
    </row>
    <row r="1633" spans="1:9" x14ac:dyDescent="0.2">
      <c r="A1633">
        <v>2007</v>
      </c>
      <c r="B1633" t="s">
        <v>237</v>
      </c>
      <c r="C1633" t="s">
        <v>238</v>
      </c>
      <c r="D1633">
        <v>1174</v>
      </c>
      <c r="E1633">
        <v>25534</v>
      </c>
      <c r="F1633">
        <v>10030</v>
      </c>
      <c r="G1633">
        <v>2030</v>
      </c>
      <c r="H1633" s="14">
        <f>365*DSO[[#This Row],[Receivables - Total]]/DSO[[#This Row],[Revenue - Total]]</f>
        <v>42.722831505483548</v>
      </c>
      <c r="I1633" t="str">
        <f>_xlfn.XLOOKUP(DSO[[#This Row],[GIC Industry Groups]],'DSO_GIC GROUP'!$A$2:$A$25,'DSO_GIC GROUP'!$B$2:$B$25,0)</f>
        <v>Transportation</v>
      </c>
    </row>
    <row r="1634" spans="1:9" x14ac:dyDescent="0.2">
      <c r="A1634">
        <v>2008</v>
      </c>
      <c r="B1634" t="s">
        <v>237</v>
      </c>
      <c r="C1634" t="s">
        <v>238</v>
      </c>
      <c r="D1634">
        <v>1107</v>
      </c>
      <c r="E1634">
        <v>26288</v>
      </c>
      <c r="F1634">
        <v>11255</v>
      </c>
      <c r="G1634">
        <v>2030</v>
      </c>
      <c r="H1634" s="14">
        <f>365*DSO[[#This Row],[Receivables - Total]]/DSO[[#This Row],[Revenue - Total]]</f>
        <v>35.900044424700134</v>
      </c>
      <c r="I1634" t="str">
        <f>_xlfn.XLOOKUP(DSO[[#This Row],[GIC Industry Groups]],'DSO_GIC GROUP'!$A$2:$A$25,'DSO_GIC GROUP'!$B$2:$B$25,0)</f>
        <v>Transportation</v>
      </c>
    </row>
    <row r="1635" spans="1:9" x14ac:dyDescent="0.2">
      <c r="A1635">
        <v>2009</v>
      </c>
      <c r="B1635" t="s">
        <v>237</v>
      </c>
      <c r="C1635" t="s">
        <v>238</v>
      </c>
      <c r="D1635">
        <v>995</v>
      </c>
      <c r="E1635">
        <v>27036</v>
      </c>
      <c r="F1635">
        <v>9041</v>
      </c>
      <c r="G1635">
        <v>2030</v>
      </c>
      <c r="H1635" s="14">
        <f>365*DSO[[#This Row],[Receivables - Total]]/DSO[[#This Row],[Revenue - Total]]</f>
        <v>40.169782103749583</v>
      </c>
      <c r="I1635" t="str">
        <f>_xlfn.XLOOKUP(DSO[[#This Row],[GIC Industry Groups]],'DSO_GIC GROUP'!$A$2:$A$25,'DSO_GIC GROUP'!$B$2:$B$25,0)</f>
        <v>Transportation</v>
      </c>
    </row>
    <row r="1636" spans="1:9" x14ac:dyDescent="0.2">
      <c r="A1636">
        <v>2010</v>
      </c>
      <c r="B1636" t="s">
        <v>237</v>
      </c>
      <c r="C1636" t="s">
        <v>238</v>
      </c>
      <c r="D1636">
        <v>993</v>
      </c>
      <c r="E1636">
        <v>28141</v>
      </c>
      <c r="F1636">
        <v>10636</v>
      </c>
      <c r="G1636">
        <v>2030</v>
      </c>
      <c r="H1636" s="14">
        <f>365*DSO[[#This Row],[Receivables - Total]]/DSO[[#This Row],[Revenue - Total]]</f>
        <v>34.077190673185406</v>
      </c>
      <c r="I1636" t="str">
        <f>_xlfn.XLOOKUP(DSO[[#This Row],[GIC Industry Groups]],'DSO_GIC GROUP'!$A$2:$A$25,'DSO_GIC GROUP'!$B$2:$B$25,0)</f>
        <v>Transportation</v>
      </c>
    </row>
    <row r="1637" spans="1:9" x14ac:dyDescent="0.2">
      <c r="A1637">
        <v>2011</v>
      </c>
      <c r="B1637" t="s">
        <v>237</v>
      </c>
      <c r="C1637" t="s">
        <v>238</v>
      </c>
      <c r="D1637">
        <v>1129</v>
      </c>
      <c r="E1637">
        <v>29473</v>
      </c>
      <c r="F1637">
        <v>11743</v>
      </c>
      <c r="G1637">
        <v>2030</v>
      </c>
      <c r="H1637" s="14">
        <f>365*DSO[[#This Row],[Receivables - Total]]/DSO[[#This Row],[Revenue - Total]]</f>
        <v>35.091969684067102</v>
      </c>
      <c r="I1637" t="str">
        <f>_xlfn.XLOOKUP(DSO[[#This Row],[GIC Industry Groups]],'DSO_GIC GROUP'!$A$2:$A$25,'DSO_GIC GROUP'!$B$2:$B$25,0)</f>
        <v>Transportation</v>
      </c>
    </row>
    <row r="1638" spans="1:9" x14ac:dyDescent="0.2">
      <c r="A1638">
        <v>2012</v>
      </c>
      <c r="B1638" t="s">
        <v>237</v>
      </c>
      <c r="C1638" t="s">
        <v>238</v>
      </c>
      <c r="D1638">
        <v>962</v>
      </c>
      <c r="E1638">
        <v>30571</v>
      </c>
      <c r="F1638">
        <v>11756</v>
      </c>
      <c r="G1638">
        <v>2030</v>
      </c>
      <c r="H1638" s="14">
        <f>365*DSO[[#This Row],[Receivables - Total]]/DSO[[#This Row],[Revenue - Total]]</f>
        <v>29.868152432800272</v>
      </c>
      <c r="I1638" t="str">
        <f>_xlfn.XLOOKUP(DSO[[#This Row],[GIC Industry Groups]],'DSO_GIC GROUP'!$A$2:$A$25,'DSO_GIC GROUP'!$B$2:$B$25,0)</f>
        <v>Transportation</v>
      </c>
    </row>
    <row r="1639" spans="1:9" x14ac:dyDescent="0.2">
      <c r="A1639">
        <v>2013</v>
      </c>
      <c r="B1639" t="s">
        <v>237</v>
      </c>
      <c r="C1639" t="s">
        <v>238</v>
      </c>
      <c r="D1639">
        <v>1052</v>
      </c>
      <c r="E1639">
        <v>31782</v>
      </c>
      <c r="F1639">
        <v>12026</v>
      </c>
      <c r="G1639">
        <v>2030</v>
      </c>
      <c r="H1639" s="14">
        <f>365*DSO[[#This Row],[Receivables - Total]]/DSO[[#This Row],[Revenue - Total]]</f>
        <v>31.929153500748377</v>
      </c>
      <c r="I1639" t="str">
        <f>_xlfn.XLOOKUP(DSO[[#This Row],[GIC Industry Groups]],'DSO_GIC GROUP'!$A$2:$A$25,'DSO_GIC GROUP'!$B$2:$B$25,0)</f>
        <v>Transportation</v>
      </c>
    </row>
    <row r="1640" spans="1:9" x14ac:dyDescent="0.2">
      <c r="A1640">
        <v>2014</v>
      </c>
      <c r="B1640" t="s">
        <v>237</v>
      </c>
      <c r="C1640" t="s">
        <v>238</v>
      </c>
      <c r="D1640">
        <v>1129</v>
      </c>
      <c r="E1640">
        <v>33053</v>
      </c>
      <c r="F1640">
        <v>12669</v>
      </c>
      <c r="G1640">
        <v>2030</v>
      </c>
      <c r="H1640" s="14">
        <f>365*DSO[[#This Row],[Receivables - Total]]/DSO[[#This Row],[Revenue - Total]]</f>
        <v>32.527034493645907</v>
      </c>
      <c r="I1640" t="str">
        <f>_xlfn.XLOOKUP(DSO[[#This Row],[GIC Industry Groups]],'DSO_GIC GROUP'!$A$2:$A$25,'DSO_GIC GROUP'!$B$2:$B$25,0)</f>
        <v>Transportation</v>
      </c>
    </row>
    <row r="1641" spans="1:9" x14ac:dyDescent="0.2">
      <c r="A1641">
        <v>2015</v>
      </c>
      <c r="B1641" t="s">
        <v>237</v>
      </c>
      <c r="C1641" t="s">
        <v>238</v>
      </c>
      <c r="D1641">
        <v>982</v>
      </c>
      <c r="E1641">
        <v>35039</v>
      </c>
      <c r="F1641">
        <v>11811</v>
      </c>
      <c r="G1641">
        <v>2030</v>
      </c>
      <c r="H1641" s="14">
        <f>365*DSO[[#This Row],[Receivables - Total]]/DSO[[#This Row],[Revenue - Total]]</f>
        <v>30.347134027601388</v>
      </c>
      <c r="I1641" t="str">
        <f>_xlfn.XLOOKUP(DSO[[#This Row],[GIC Industry Groups]],'DSO_GIC GROUP'!$A$2:$A$25,'DSO_GIC GROUP'!$B$2:$B$25,0)</f>
        <v>Transportation</v>
      </c>
    </row>
    <row r="1642" spans="1:9" x14ac:dyDescent="0.2">
      <c r="A1642">
        <v>2016</v>
      </c>
      <c r="B1642" t="s">
        <v>237</v>
      </c>
      <c r="C1642" t="s">
        <v>238</v>
      </c>
      <c r="D1642">
        <v>938</v>
      </c>
      <c r="E1642">
        <v>35414</v>
      </c>
      <c r="F1642">
        <v>11069</v>
      </c>
      <c r="G1642">
        <v>2030</v>
      </c>
      <c r="H1642" s="14">
        <f>365*DSO[[#This Row],[Receivables - Total]]/DSO[[#This Row],[Revenue - Total]]</f>
        <v>30.930526696178518</v>
      </c>
      <c r="I1642" t="str">
        <f>_xlfn.XLOOKUP(DSO[[#This Row],[GIC Industry Groups]],'DSO_GIC GROUP'!$A$2:$A$25,'DSO_GIC GROUP'!$B$2:$B$25,0)</f>
        <v>Transportation</v>
      </c>
    </row>
    <row r="1643" spans="1:9" x14ac:dyDescent="0.2">
      <c r="A1643">
        <v>2017</v>
      </c>
      <c r="B1643" t="s">
        <v>237</v>
      </c>
      <c r="C1643" t="s">
        <v>238</v>
      </c>
      <c r="D1643">
        <v>970</v>
      </c>
      <c r="E1643">
        <v>35739</v>
      </c>
      <c r="F1643">
        <v>11408</v>
      </c>
      <c r="G1643">
        <v>2030</v>
      </c>
      <c r="H1643" s="14">
        <f>365*DSO[[#This Row],[Receivables - Total]]/DSO[[#This Row],[Revenue - Total]]</f>
        <v>31.035238429172509</v>
      </c>
      <c r="I1643" t="str">
        <f>_xlfn.XLOOKUP(DSO[[#This Row],[GIC Industry Groups]],'DSO_GIC GROUP'!$A$2:$A$25,'DSO_GIC GROUP'!$B$2:$B$25,0)</f>
        <v>Transportation</v>
      </c>
    </row>
    <row r="1644" spans="1:9" x14ac:dyDescent="0.2">
      <c r="A1644">
        <v>2018</v>
      </c>
      <c r="B1644" t="s">
        <v>237</v>
      </c>
      <c r="C1644" t="s">
        <v>238</v>
      </c>
      <c r="D1644">
        <v>1010</v>
      </c>
      <c r="E1644">
        <v>36729</v>
      </c>
      <c r="F1644">
        <v>12250</v>
      </c>
      <c r="G1644">
        <v>2030</v>
      </c>
      <c r="H1644" s="14">
        <f>365*DSO[[#This Row],[Receivables - Total]]/DSO[[#This Row],[Revenue - Total]]</f>
        <v>30.093877551020409</v>
      </c>
      <c r="I1644" t="str">
        <f>_xlfn.XLOOKUP(DSO[[#This Row],[GIC Industry Groups]],'DSO_GIC GROUP'!$A$2:$A$25,'DSO_GIC GROUP'!$B$2:$B$25,0)</f>
        <v>Transportation</v>
      </c>
    </row>
    <row r="1645" spans="1:9" x14ac:dyDescent="0.2">
      <c r="A1645">
        <v>2019</v>
      </c>
      <c r="B1645" t="s">
        <v>237</v>
      </c>
      <c r="C1645" t="s">
        <v>238</v>
      </c>
      <c r="D1645">
        <v>986</v>
      </c>
      <c r="E1645">
        <v>38257</v>
      </c>
      <c r="F1645">
        <v>11937</v>
      </c>
      <c r="G1645">
        <v>2030</v>
      </c>
      <c r="H1645" s="14">
        <f>365*DSO[[#This Row],[Receivables - Total]]/DSO[[#This Row],[Revenue - Total]]</f>
        <v>30.149116193348412</v>
      </c>
      <c r="I1645" t="str">
        <f>_xlfn.XLOOKUP(DSO[[#This Row],[GIC Industry Groups]],'DSO_GIC GROUP'!$A$2:$A$25,'DSO_GIC GROUP'!$B$2:$B$25,0)</f>
        <v>Transportation</v>
      </c>
    </row>
    <row r="1646" spans="1:9" x14ac:dyDescent="0.2">
      <c r="A1646">
        <v>2004</v>
      </c>
      <c r="B1646" t="s">
        <v>255</v>
      </c>
      <c r="C1646" t="s">
        <v>256</v>
      </c>
      <c r="D1646">
        <v>696</v>
      </c>
      <c r="E1646">
        <v>21801</v>
      </c>
      <c r="F1646">
        <v>15002</v>
      </c>
      <c r="G1646">
        <v>2030</v>
      </c>
      <c r="H1646" s="14">
        <f>365*DSO[[#This Row],[Receivables - Total]]/DSO[[#This Row],[Revenue - Total]]</f>
        <v>16.933742167710971</v>
      </c>
      <c r="I1646" t="str">
        <f>_xlfn.XLOOKUP(DSO[[#This Row],[GIC Industry Groups]],'DSO_GIC GROUP'!$A$2:$A$25,'DSO_GIC GROUP'!$B$2:$B$25,0)</f>
        <v>Transportation</v>
      </c>
    </row>
    <row r="1647" spans="1:9" x14ac:dyDescent="0.2">
      <c r="A1647">
        <v>2005</v>
      </c>
      <c r="B1647" t="s">
        <v>255</v>
      </c>
      <c r="C1647" t="s">
        <v>256</v>
      </c>
      <c r="D1647">
        <v>819</v>
      </c>
      <c r="E1647">
        <v>20039</v>
      </c>
      <c r="F1647">
        <v>16191</v>
      </c>
      <c r="G1647">
        <v>2030</v>
      </c>
      <c r="H1647" s="14">
        <f>365*DSO[[#This Row],[Receivables - Total]]/DSO[[#This Row],[Revenue - Total]]</f>
        <v>18.463035019455251</v>
      </c>
      <c r="I1647" t="str">
        <f>_xlfn.XLOOKUP(DSO[[#This Row],[GIC Industry Groups]],'DSO_GIC GROUP'!$A$2:$A$25,'DSO_GIC GROUP'!$B$2:$B$25,0)</f>
        <v>Transportation</v>
      </c>
    </row>
    <row r="1648" spans="1:9" x14ac:dyDescent="0.2">
      <c r="A1648">
        <v>2006</v>
      </c>
      <c r="B1648" t="s">
        <v>255</v>
      </c>
      <c r="C1648" t="s">
        <v>256</v>
      </c>
      <c r="D1648">
        <v>915</v>
      </c>
      <c r="E1648">
        <v>19622</v>
      </c>
      <c r="F1648">
        <v>17360</v>
      </c>
      <c r="G1648">
        <v>2030</v>
      </c>
      <c r="H1648" s="14">
        <f>365*DSO[[#This Row],[Receivables - Total]]/DSO[[#This Row],[Revenue - Total]]</f>
        <v>19.23819124423963</v>
      </c>
      <c r="I1648" t="str">
        <f>_xlfn.XLOOKUP(DSO[[#This Row],[GIC Industry Groups]],'DSO_GIC GROUP'!$A$2:$A$25,'DSO_GIC GROUP'!$B$2:$B$25,0)</f>
        <v>Transportation</v>
      </c>
    </row>
    <row r="1649" spans="1:9" x14ac:dyDescent="0.2">
      <c r="A1649">
        <v>2007</v>
      </c>
      <c r="B1649" t="s">
        <v>255</v>
      </c>
      <c r="C1649" t="s">
        <v>256</v>
      </c>
      <c r="D1649">
        <v>1066</v>
      </c>
      <c r="E1649">
        <v>32423</v>
      </c>
      <c r="F1649">
        <v>18966</v>
      </c>
      <c r="G1649">
        <v>2030</v>
      </c>
      <c r="H1649" s="14">
        <f>365*DSO[[#This Row],[Receivables - Total]]/DSO[[#This Row],[Revenue - Total]]</f>
        <v>20.515132342085838</v>
      </c>
      <c r="I1649" t="str">
        <f>_xlfn.XLOOKUP(DSO[[#This Row],[GIC Industry Groups]],'DSO_GIC GROUP'!$A$2:$A$25,'DSO_GIC GROUP'!$B$2:$B$25,0)</f>
        <v>Transportation</v>
      </c>
    </row>
    <row r="1650" spans="1:9" x14ac:dyDescent="0.2">
      <c r="A1650">
        <v>2008</v>
      </c>
      <c r="B1650" t="s">
        <v>255</v>
      </c>
      <c r="C1650" t="s">
        <v>256</v>
      </c>
      <c r="D1650">
        <v>2582</v>
      </c>
      <c r="E1650">
        <v>45014</v>
      </c>
      <c r="F1650">
        <v>22697</v>
      </c>
      <c r="G1650">
        <v>2030</v>
      </c>
      <c r="H1650" s="14">
        <f>365*DSO[[#This Row],[Receivables - Total]]/DSO[[#This Row],[Revenue - Total]]</f>
        <v>41.522227607172752</v>
      </c>
      <c r="I1650" t="str">
        <f>_xlfn.XLOOKUP(DSO[[#This Row],[GIC Industry Groups]],'DSO_GIC GROUP'!$A$2:$A$25,'DSO_GIC GROUP'!$B$2:$B$25,0)</f>
        <v>Transportation</v>
      </c>
    </row>
    <row r="1651" spans="1:9" x14ac:dyDescent="0.2">
      <c r="A1651">
        <v>2009</v>
      </c>
      <c r="B1651" t="s">
        <v>255</v>
      </c>
      <c r="C1651" t="s">
        <v>256</v>
      </c>
      <c r="D1651">
        <v>1360</v>
      </c>
      <c r="E1651">
        <v>43539</v>
      </c>
      <c r="F1651">
        <v>28063</v>
      </c>
      <c r="G1651">
        <v>2030</v>
      </c>
      <c r="H1651" s="14">
        <f>365*DSO[[#This Row],[Receivables - Total]]/DSO[[#This Row],[Revenue - Total]]</f>
        <v>17.688771692263835</v>
      </c>
      <c r="I1651" t="str">
        <f>_xlfn.XLOOKUP(DSO[[#This Row],[GIC Industry Groups]],'DSO_GIC GROUP'!$A$2:$A$25,'DSO_GIC GROUP'!$B$2:$B$25,0)</f>
        <v>Transportation</v>
      </c>
    </row>
    <row r="1652" spans="1:9" x14ac:dyDescent="0.2">
      <c r="A1652">
        <v>2010</v>
      </c>
      <c r="B1652" t="s">
        <v>255</v>
      </c>
      <c r="C1652" t="s">
        <v>256</v>
      </c>
      <c r="D1652">
        <v>1456</v>
      </c>
      <c r="E1652">
        <v>43188</v>
      </c>
      <c r="F1652">
        <v>31755</v>
      </c>
      <c r="G1652">
        <v>2030</v>
      </c>
      <c r="H1652" s="14">
        <f>365*DSO[[#This Row],[Receivables - Total]]/DSO[[#This Row],[Revenue - Total]]</f>
        <v>16.735632183908045</v>
      </c>
      <c r="I1652" t="str">
        <f>_xlfn.XLOOKUP(DSO[[#This Row],[GIC Industry Groups]],'DSO_GIC GROUP'!$A$2:$A$25,'DSO_GIC GROUP'!$B$2:$B$25,0)</f>
        <v>Transportation</v>
      </c>
    </row>
    <row r="1653" spans="1:9" x14ac:dyDescent="0.2">
      <c r="A1653">
        <v>2011</v>
      </c>
      <c r="B1653" t="s">
        <v>255</v>
      </c>
      <c r="C1653" t="s">
        <v>256</v>
      </c>
      <c r="D1653">
        <v>1563</v>
      </c>
      <c r="E1653">
        <v>43499</v>
      </c>
      <c r="F1653">
        <v>35115</v>
      </c>
      <c r="G1653">
        <v>2030</v>
      </c>
      <c r="H1653" s="14">
        <f>365*DSO[[#This Row],[Receivables - Total]]/DSO[[#This Row],[Revenue - Total]]</f>
        <v>16.246475865014951</v>
      </c>
      <c r="I1653" t="str">
        <f>_xlfn.XLOOKUP(DSO[[#This Row],[GIC Industry Groups]],'DSO_GIC GROUP'!$A$2:$A$25,'DSO_GIC GROUP'!$B$2:$B$25,0)</f>
        <v>Transportation</v>
      </c>
    </row>
    <row r="1654" spans="1:9" x14ac:dyDescent="0.2">
      <c r="A1654">
        <v>2012</v>
      </c>
      <c r="B1654" t="s">
        <v>255</v>
      </c>
      <c r="C1654" t="s">
        <v>256</v>
      </c>
      <c r="D1654">
        <v>1693</v>
      </c>
      <c r="E1654">
        <v>44550</v>
      </c>
      <c r="F1654">
        <v>36670</v>
      </c>
      <c r="G1654">
        <v>2030</v>
      </c>
      <c r="H1654" s="14">
        <f>365*DSO[[#This Row],[Receivables - Total]]/DSO[[#This Row],[Revenue - Total]]</f>
        <v>16.851513498772839</v>
      </c>
      <c r="I1654" t="str">
        <f>_xlfn.XLOOKUP(DSO[[#This Row],[GIC Industry Groups]],'DSO_GIC GROUP'!$A$2:$A$25,'DSO_GIC GROUP'!$B$2:$B$25,0)</f>
        <v>Transportation</v>
      </c>
    </row>
    <row r="1655" spans="1:9" x14ac:dyDescent="0.2">
      <c r="A1655">
        <v>2013</v>
      </c>
      <c r="B1655" t="s">
        <v>255</v>
      </c>
      <c r="C1655" t="s">
        <v>256</v>
      </c>
      <c r="D1655">
        <v>1609</v>
      </c>
      <c r="E1655">
        <v>52252</v>
      </c>
      <c r="F1655">
        <v>37773</v>
      </c>
      <c r="G1655">
        <v>2030</v>
      </c>
      <c r="H1655" s="14">
        <f>365*DSO[[#This Row],[Receivables - Total]]/DSO[[#This Row],[Revenue - Total]]</f>
        <v>15.547745744314723</v>
      </c>
      <c r="I1655" t="str">
        <f>_xlfn.XLOOKUP(DSO[[#This Row],[GIC Industry Groups]],'DSO_GIC GROUP'!$A$2:$A$25,'DSO_GIC GROUP'!$B$2:$B$25,0)</f>
        <v>Transportation</v>
      </c>
    </row>
    <row r="1656" spans="1:9" x14ac:dyDescent="0.2">
      <c r="A1656">
        <v>2014</v>
      </c>
      <c r="B1656" t="s">
        <v>255</v>
      </c>
      <c r="C1656" t="s">
        <v>256</v>
      </c>
      <c r="D1656">
        <v>3222</v>
      </c>
      <c r="E1656">
        <v>54121</v>
      </c>
      <c r="F1656">
        <v>40362</v>
      </c>
      <c r="G1656">
        <v>2030</v>
      </c>
      <c r="H1656" s="14">
        <f>365*DSO[[#This Row],[Receivables - Total]]/DSO[[#This Row],[Revenue - Total]]</f>
        <v>29.137059610524751</v>
      </c>
      <c r="I1656" t="str">
        <f>_xlfn.XLOOKUP(DSO[[#This Row],[GIC Industry Groups]],'DSO_GIC GROUP'!$A$2:$A$25,'DSO_GIC GROUP'!$B$2:$B$25,0)</f>
        <v>Transportation</v>
      </c>
    </row>
    <row r="1657" spans="1:9" x14ac:dyDescent="0.2">
      <c r="A1657">
        <v>2015</v>
      </c>
      <c r="B1657" t="s">
        <v>255</v>
      </c>
      <c r="C1657" t="s">
        <v>256</v>
      </c>
      <c r="D1657">
        <v>2139</v>
      </c>
      <c r="E1657">
        <v>53134</v>
      </c>
      <c r="F1657">
        <v>40704</v>
      </c>
      <c r="G1657">
        <v>2030</v>
      </c>
      <c r="H1657" s="14">
        <f>365*DSO[[#This Row],[Receivables - Total]]/DSO[[#This Row],[Revenue - Total]]</f>
        <v>19.18079304245283</v>
      </c>
      <c r="I1657" t="str">
        <f>_xlfn.XLOOKUP(DSO[[#This Row],[GIC Industry Groups]],'DSO_GIC GROUP'!$A$2:$A$25,'DSO_GIC GROUP'!$B$2:$B$25,0)</f>
        <v>Transportation</v>
      </c>
    </row>
    <row r="1658" spans="1:9" x14ac:dyDescent="0.2">
      <c r="A1658">
        <v>2016</v>
      </c>
      <c r="B1658" t="s">
        <v>255</v>
      </c>
      <c r="C1658" t="s">
        <v>256</v>
      </c>
      <c r="D1658">
        <v>2102</v>
      </c>
      <c r="E1658">
        <v>51261</v>
      </c>
      <c r="F1658">
        <v>39639</v>
      </c>
      <c r="G1658">
        <v>2030</v>
      </c>
      <c r="H1658" s="14">
        <f>365*DSO[[#This Row],[Receivables - Total]]/DSO[[#This Row],[Revenue - Total]]</f>
        <v>19.355432780847146</v>
      </c>
      <c r="I1658" t="str">
        <f>_xlfn.XLOOKUP(DSO[[#This Row],[GIC Industry Groups]],'DSO_GIC GROUP'!$A$2:$A$25,'DSO_GIC GROUP'!$B$2:$B$25,0)</f>
        <v>Transportation</v>
      </c>
    </row>
    <row r="1659" spans="1:9" x14ac:dyDescent="0.2">
      <c r="A1659">
        <v>2017</v>
      </c>
      <c r="B1659" t="s">
        <v>255</v>
      </c>
      <c r="C1659" t="s">
        <v>256</v>
      </c>
      <c r="D1659">
        <v>2377</v>
      </c>
      <c r="E1659">
        <v>53292</v>
      </c>
      <c r="F1659">
        <v>41244</v>
      </c>
      <c r="G1659">
        <v>2030</v>
      </c>
      <c r="H1659" s="14">
        <f>365*DSO[[#This Row],[Receivables - Total]]/DSO[[#This Row],[Revenue - Total]]</f>
        <v>21.035908253321697</v>
      </c>
      <c r="I1659" t="str">
        <f>_xlfn.XLOOKUP(DSO[[#This Row],[GIC Industry Groups]],'DSO_GIC GROUP'!$A$2:$A$25,'DSO_GIC GROUP'!$B$2:$B$25,0)</f>
        <v>Transportation</v>
      </c>
    </row>
    <row r="1660" spans="1:9" x14ac:dyDescent="0.2">
      <c r="A1660">
        <v>2018</v>
      </c>
      <c r="B1660" t="s">
        <v>255</v>
      </c>
      <c r="C1660" t="s">
        <v>256</v>
      </c>
      <c r="D1660">
        <v>2314</v>
      </c>
      <c r="E1660">
        <v>60266</v>
      </c>
      <c r="F1660">
        <v>44438</v>
      </c>
      <c r="G1660">
        <v>2030</v>
      </c>
      <c r="H1660" s="14">
        <f>365*DSO[[#This Row],[Receivables - Total]]/DSO[[#This Row],[Revenue - Total]]</f>
        <v>19.00648093973626</v>
      </c>
      <c r="I1660" t="str">
        <f>_xlfn.XLOOKUP(DSO[[#This Row],[GIC Industry Groups]],'DSO_GIC GROUP'!$A$2:$A$25,'DSO_GIC GROUP'!$B$2:$B$25,0)</f>
        <v>Transportation</v>
      </c>
    </row>
    <row r="1661" spans="1:9" x14ac:dyDescent="0.2">
      <c r="A1661">
        <v>2019</v>
      </c>
      <c r="B1661" t="s">
        <v>255</v>
      </c>
      <c r="C1661" t="s">
        <v>256</v>
      </c>
      <c r="D1661">
        <v>2854</v>
      </c>
      <c r="E1661">
        <v>64532</v>
      </c>
      <c r="F1661">
        <v>47007</v>
      </c>
      <c r="G1661">
        <v>2030</v>
      </c>
      <c r="H1661" s="14">
        <f>365*DSO[[#This Row],[Receivables - Total]]/DSO[[#This Row],[Revenue - Total]]</f>
        <v>22.160742017146383</v>
      </c>
      <c r="I1661" t="str">
        <f>_xlfn.XLOOKUP(DSO[[#This Row],[GIC Industry Groups]],'DSO_GIC GROUP'!$A$2:$A$25,'DSO_GIC GROUP'!$B$2:$B$25,0)</f>
        <v>Transportation</v>
      </c>
    </row>
    <row r="1662" spans="1:9" x14ac:dyDescent="0.2">
      <c r="A1662">
        <v>2004</v>
      </c>
      <c r="B1662" t="s">
        <v>335</v>
      </c>
      <c r="C1662" t="s">
        <v>336</v>
      </c>
      <c r="D1662">
        <v>614.04399999999998</v>
      </c>
      <c r="E1662">
        <v>1364.0530000000001</v>
      </c>
      <c r="F1662">
        <v>3317.4989999999998</v>
      </c>
      <c r="G1662">
        <v>2030</v>
      </c>
      <c r="H1662" s="14">
        <f>365*DSO[[#This Row],[Receivables - Total]]/DSO[[#This Row],[Revenue - Total]]</f>
        <v>67.5587422935169</v>
      </c>
      <c r="I1662" t="str">
        <f>_xlfn.XLOOKUP(DSO[[#This Row],[GIC Industry Groups]],'DSO_GIC GROUP'!$A$2:$A$25,'DSO_GIC GROUP'!$B$2:$B$25,0)</f>
        <v>Transportation</v>
      </c>
    </row>
    <row r="1663" spans="1:9" x14ac:dyDescent="0.2">
      <c r="A1663">
        <v>2005</v>
      </c>
      <c r="B1663" t="s">
        <v>335</v>
      </c>
      <c r="C1663" t="s">
        <v>336</v>
      </c>
      <c r="D1663">
        <v>709.33100000000002</v>
      </c>
      <c r="E1663">
        <v>1566.0440000000001</v>
      </c>
      <c r="F1663">
        <v>3901.7809999999999</v>
      </c>
      <c r="G1663">
        <v>2030</v>
      </c>
      <c r="H1663" s="14">
        <f>365*DSO[[#This Row],[Receivables - Total]]/DSO[[#This Row],[Revenue - Total]]</f>
        <v>66.355803926463324</v>
      </c>
      <c r="I1663" t="str">
        <f>_xlfn.XLOOKUP(DSO[[#This Row],[GIC Industry Groups]],'DSO_GIC GROUP'!$A$2:$A$25,'DSO_GIC GROUP'!$B$2:$B$25,0)</f>
        <v>Transportation</v>
      </c>
    </row>
    <row r="1664" spans="1:9" x14ac:dyDescent="0.2">
      <c r="A1664">
        <v>2006</v>
      </c>
      <c r="B1664" t="s">
        <v>335</v>
      </c>
      <c r="C1664" t="s">
        <v>336</v>
      </c>
      <c r="D1664">
        <v>811.48599999999999</v>
      </c>
      <c r="E1664">
        <v>1822.338</v>
      </c>
      <c r="F1664">
        <v>4625.9660000000003</v>
      </c>
      <c r="G1664">
        <v>2030</v>
      </c>
      <c r="H1664" s="14">
        <f>365*DSO[[#This Row],[Receivables - Total]]/DSO[[#This Row],[Revenue - Total]]</f>
        <v>64.028224591361024</v>
      </c>
      <c r="I1664" t="str">
        <f>_xlfn.XLOOKUP(DSO[[#This Row],[GIC Industry Groups]],'DSO_GIC GROUP'!$A$2:$A$25,'DSO_GIC GROUP'!$B$2:$B$25,0)</f>
        <v>Transportation</v>
      </c>
    </row>
    <row r="1665" spans="1:9" x14ac:dyDescent="0.2">
      <c r="A1665">
        <v>2007</v>
      </c>
      <c r="B1665" t="s">
        <v>335</v>
      </c>
      <c r="C1665" t="s">
        <v>336</v>
      </c>
      <c r="D1665">
        <v>933.51900000000001</v>
      </c>
      <c r="E1665">
        <v>2069.0650000000001</v>
      </c>
      <c r="F1665">
        <v>5235.1710000000003</v>
      </c>
      <c r="G1665">
        <v>2030</v>
      </c>
      <c r="H1665" s="14">
        <f>365*DSO[[#This Row],[Receivables - Total]]/DSO[[#This Row],[Revenue - Total]]</f>
        <v>65.085636171196697</v>
      </c>
      <c r="I1665" t="str">
        <f>_xlfn.XLOOKUP(DSO[[#This Row],[GIC Industry Groups]],'DSO_GIC GROUP'!$A$2:$A$25,'DSO_GIC GROUP'!$B$2:$B$25,0)</f>
        <v>Transportation</v>
      </c>
    </row>
    <row r="1666" spans="1:9" x14ac:dyDescent="0.2">
      <c r="A1666">
        <v>2008</v>
      </c>
      <c r="B1666" t="s">
        <v>335</v>
      </c>
      <c r="C1666" t="s">
        <v>336</v>
      </c>
      <c r="D1666">
        <v>788.17600000000004</v>
      </c>
      <c r="E1666">
        <v>2100.8389999999999</v>
      </c>
      <c r="F1666">
        <v>5633.8779999999997</v>
      </c>
      <c r="G1666">
        <v>2030</v>
      </c>
      <c r="H1666" s="14">
        <f>365*DSO[[#This Row],[Receivables - Total]]/DSO[[#This Row],[Revenue - Total]]</f>
        <v>51.063271160646359</v>
      </c>
      <c r="I1666" t="str">
        <f>_xlfn.XLOOKUP(DSO[[#This Row],[GIC Industry Groups]],'DSO_GIC GROUP'!$A$2:$A$25,'DSO_GIC GROUP'!$B$2:$B$25,0)</f>
        <v>Transportation</v>
      </c>
    </row>
    <row r="1667" spans="1:9" x14ac:dyDescent="0.2">
      <c r="A1667">
        <v>2009</v>
      </c>
      <c r="B1667" t="s">
        <v>335</v>
      </c>
      <c r="C1667" t="s">
        <v>336</v>
      </c>
      <c r="D1667">
        <v>810.36900000000003</v>
      </c>
      <c r="E1667">
        <v>2323.7220000000002</v>
      </c>
      <c r="F1667">
        <v>4092.2829999999999</v>
      </c>
      <c r="G1667">
        <v>2030</v>
      </c>
      <c r="H1667" s="14">
        <f>365*DSO[[#This Row],[Receivables - Total]]/DSO[[#This Row],[Revenue - Total]]</f>
        <v>72.278648617409885</v>
      </c>
      <c r="I1667" t="str">
        <f>_xlfn.XLOOKUP(DSO[[#This Row],[GIC Industry Groups]],'DSO_GIC GROUP'!$A$2:$A$25,'DSO_GIC GROUP'!$B$2:$B$25,0)</f>
        <v>Transportation</v>
      </c>
    </row>
    <row r="1668" spans="1:9" x14ac:dyDescent="0.2">
      <c r="A1668">
        <v>2010</v>
      </c>
      <c r="B1668" t="s">
        <v>335</v>
      </c>
      <c r="C1668" t="s">
        <v>336</v>
      </c>
      <c r="D1668">
        <v>1003.884</v>
      </c>
      <c r="E1668">
        <v>2679.1790000000001</v>
      </c>
      <c r="F1668">
        <v>5967.5730000000003</v>
      </c>
      <c r="G1668">
        <v>2030</v>
      </c>
      <c r="H1668" s="14">
        <f>365*DSO[[#This Row],[Receivables - Total]]/DSO[[#This Row],[Revenue - Total]]</f>
        <v>61.401454159002327</v>
      </c>
      <c r="I1668" t="str">
        <f>_xlfn.XLOOKUP(DSO[[#This Row],[GIC Industry Groups]],'DSO_GIC GROUP'!$A$2:$A$25,'DSO_GIC GROUP'!$B$2:$B$25,0)</f>
        <v>Transportation</v>
      </c>
    </row>
    <row r="1669" spans="1:9" x14ac:dyDescent="0.2">
      <c r="A1669">
        <v>2011</v>
      </c>
      <c r="B1669" t="s">
        <v>335</v>
      </c>
      <c r="C1669" t="s">
        <v>336</v>
      </c>
      <c r="D1669">
        <v>934.75199999999995</v>
      </c>
      <c r="E1669">
        <v>2866.8270000000002</v>
      </c>
      <c r="F1669">
        <v>6150.4979999999996</v>
      </c>
      <c r="G1669">
        <v>2030</v>
      </c>
      <c r="H1669" s="14">
        <f>365*DSO[[#This Row],[Receivables - Total]]/DSO[[#This Row],[Revenue - Total]]</f>
        <v>55.472659287101628</v>
      </c>
      <c r="I1669" t="str">
        <f>_xlfn.XLOOKUP(DSO[[#This Row],[GIC Industry Groups]],'DSO_GIC GROUP'!$A$2:$A$25,'DSO_GIC GROUP'!$B$2:$B$25,0)</f>
        <v>Transportation</v>
      </c>
    </row>
    <row r="1670" spans="1:9" x14ac:dyDescent="0.2">
      <c r="A1670">
        <v>2012</v>
      </c>
      <c r="B1670" t="s">
        <v>335</v>
      </c>
      <c r="C1670" t="s">
        <v>336</v>
      </c>
      <c r="D1670">
        <v>1031.376</v>
      </c>
      <c r="E1670">
        <v>2954.125</v>
      </c>
      <c r="F1670">
        <v>5980.9430000000002</v>
      </c>
      <c r="G1670">
        <v>2030</v>
      </c>
      <c r="H1670" s="14">
        <f>365*DSO[[#This Row],[Receivables - Total]]/DSO[[#This Row],[Revenue - Total]]</f>
        <v>62.941954136663732</v>
      </c>
      <c r="I1670" t="str">
        <f>_xlfn.XLOOKUP(DSO[[#This Row],[GIC Industry Groups]],'DSO_GIC GROUP'!$A$2:$A$25,'DSO_GIC GROUP'!$B$2:$B$25,0)</f>
        <v>Transportation</v>
      </c>
    </row>
    <row r="1671" spans="1:9" x14ac:dyDescent="0.2">
      <c r="A1671">
        <v>2013</v>
      </c>
      <c r="B1671" t="s">
        <v>335</v>
      </c>
      <c r="C1671" t="s">
        <v>336</v>
      </c>
      <c r="D1671">
        <v>1073.5</v>
      </c>
      <c r="E1671">
        <v>3014.8119999999999</v>
      </c>
      <c r="F1671">
        <v>6080.2569999999996</v>
      </c>
      <c r="G1671">
        <v>2030</v>
      </c>
      <c r="H1671" s="14">
        <f>365*DSO[[#This Row],[Receivables - Total]]/DSO[[#This Row],[Revenue - Total]]</f>
        <v>64.442588528741467</v>
      </c>
      <c r="I1671" t="str">
        <f>_xlfn.XLOOKUP(DSO[[#This Row],[GIC Industry Groups]],'DSO_GIC GROUP'!$A$2:$A$25,'DSO_GIC GROUP'!$B$2:$B$25,0)</f>
        <v>Transportation</v>
      </c>
    </row>
    <row r="1672" spans="1:9" x14ac:dyDescent="0.2">
      <c r="A1672">
        <v>2014</v>
      </c>
      <c r="B1672" t="s">
        <v>335</v>
      </c>
      <c r="C1672" t="s">
        <v>336</v>
      </c>
      <c r="D1672">
        <v>1236.0419999999999</v>
      </c>
      <c r="E1672">
        <v>2890.9050000000002</v>
      </c>
      <c r="F1672">
        <v>6564.7209999999995</v>
      </c>
      <c r="G1672">
        <v>2030</v>
      </c>
      <c r="H1672" s="14">
        <f>365*DSO[[#This Row],[Receivables - Total]]/DSO[[#This Row],[Revenue - Total]]</f>
        <v>68.724219963041833</v>
      </c>
      <c r="I1672" t="str">
        <f>_xlfn.XLOOKUP(DSO[[#This Row],[GIC Industry Groups]],'DSO_GIC GROUP'!$A$2:$A$25,'DSO_GIC GROUP'!$B$2:$B$25,0)</f>
        <v>Transportation</v>
      </c>
    </row>
    <row r="1673" spans="1:9" x14ac:dyDescent="0.2">
      <c r="A1673">
        <v>2015</v>
      </c>
      <c r="B1673" t="s">
        <v>335</v>
      </c>
      <c r="C1673" t="s">
        <v>336</v>
      </c>
      <c r="D1673">
        <v>1112.26</v>
      </c>
      <c r="E1673">
        <v>2582.4380000000001</v>
      </c>
      <c r="F1673">
        <v>6616.6319999999996</v>
      </c>
      <c r="G1673">
        <v>2030</v>
      </c>
      <c r="H1673" s="14">
        <f>365*DSO[[#This Row],[Receivables - Total]]/DSO[[#This Row],[Revenue - Total]]</f>
        <v>61.35672952644186</v>
      </c>
      <c r="I1673" t="str">
        <f>_xlfn.XLOOKUP(DSO[[#This Row],[GIC Industry Groups]],'DSO_GIC GROUP'!$A$2:$A$25,'DSO_GIC GROUP'!$B$2:$B$25,0)</f>
        <v>Transportation</v>
      </c>
    </row>
    <row r="1674" spans="1:9" x14ac:dyDescent="0.2">
      <c r="A1674">
        <v>2016</v>
      </c>
      <c r="B1674" t="s">
        <v>335</v>
      </c>
      <c r="C1674" t="s">
        <v>336</v>
      </c>
      <c r="D1674">
        <v>1190.1300000000001</v>
      </c>
      <c r="E1674">
        <v>2790.8710000000001</v>
      </c>
      <c r="F1674">
        <v>6098.0370000000003</v>
      </c>
      <c r="G1674">
        <v>2030</v>
      </c>
      <c r="H1674" s="14">
        <f>365*DSO[[#This Row],[Receivables - Total]]/DSO[[#This Row],[Revenue - Total]]</f>
        <v>71.235620577572746</v>
      </c>
      <c r="I1674" t="str">
        <f>_xlfn.XLOOKUP(DSO[[#This Row],[GIC Industry Groups]],'DSO_GIC GROUP'!$A$2:$A$25,'DSO_GIC GROUP'!$B$2:$B$25,0)</f>
        <v>Transportation</v>
      </c>
    </row>
    <row r="1675" spans="1:9" x14ac:dyDescent="0.2">
      <c r="A1675">
        <v>2017</v>
      </c>
      <c r="B1675" t="s">
        <v>335</v>
      </c>
      <c r="C1675" t="s">
        <v>336</v>
      </c>
      <c r="D1675">
        <v>1414.741</v>
      </c>
      <c r="E1675">
        <v>3117.0079999999998</v>
      </c>
      <c r="F1675">
        <v>6920.9480000000003</v>
      </c>
      <c r="G1675">
        <v>2030</v>
      </c>
      <c r="H1675" s="14">
        <f>365*DSO[[#This Row],[Receivables - Total]]/DSO[[#This Row],[Revenue - Total]]</f>
        <v>74.611233172102999</v>
      </c>
      <c r="I1675" t="str">
        <f>_xlfn.XLOOKUP(DSO[[#This Row],[GIC Industry Groups]],'DSO_GIC GROUP'!$A$2:$A$25,'DSO_GIC GROUP'!$B$2:$B$25,0)</f>
        <v>Transportation</v>
      </c>
    </row>
    <row r="1676" spans="1:9" x14ac:dyDescent="0.2">
      <c r="A1676">
        <v>2018</v>
      </c>
      <c r="B1676" t="s">
        <v>335</v>
      </c>
      <c r="C1676" t="s">
        <v>336</v>
      </c>
      <c r="D1676">
        <v>1741.04</v>
      </c>
      <c r="E1676">
        <v>3314.5590000000002</v>
      </c>
      <c r="F1676">
        <v>8138.3649999999998</v>
      </c>
      <c r="G1676">
        <v>2030</v>
      </c>
      <c r="H1676" s="14">
        <f>365*DSO[[#This Row],[Receivables - Total]]/DSO[[#This Row],[Revenue - Total]]</f>
        <v>78.084430963713231</v>
      </c>
      <c r="I1676" t="str">
        <f>_xlfn.XLOOKUP(DSO[[#This Row],[GIC Industry Groups]],'DSO_GIC GROUP'!$A$2:$A$25,'DSO_GIC GROUP'!$B$2:$B$25,0)</f>
        <v>Transportation</v>
      </c>
    </row>
    <row r="1677" spans="1:9" x14ac:dyDescent="0.2">
      <c r="A1677">
        <v>2019</v>
      </c>
      <c r="B1677" t="s">
        <v>335</v>
      </c>
      <c r="C1677" t="s">
        <v>336</v>
      </c>
      <c r="D1677">
        <v>1446.874</v>
      </c>
      <c r="E1677">
        <v>3691.884</v>
      </c>
      <c r="F1677">
        <v>8175.4260000000004</v>
      </c>
      <c r="G1677">
        <v>2030</v>
      </c>
      <c r="H1677" s="14">
        <f>365*DSO[[#This Row],[Receivables - Total]]/DSO[[#This Row],[Revenue - Total]]</f>
        <v>64.59712435780105</v>
      </c>
      <c r="I1677" t="str">
        <f>_xlfn.XLOOKUP(DSO[[#This Row],[GIC Industry Groups]],'DSO_GIC GROUP'!$A$2:$A$25,'DSO_GIC GROUP'!$B$2:$B$25,0)</f>
        <v>Transportation</v>
      </c>
    </row>
    <row r="1678" spans="1:9" x14ac:dyDescent="0.2">
      <c r="A1678">
        <v>2003</v>
      </c>
      <c r="B1678" t="s">
        <v>351</v>
      </c>
      <c r="C1678" t="s">
        <v>352</v>
      </c>
      <c r="D1678">
        <v>3027</v>
      </c>
      <c r="E1678">
        <v>19134</v>
      </c>
      <c r="F1678">
        <v>24710</v>
      </c>
      <c r="G1678">
        <v>2030</v>
      </c>
      <c r="H1678" s="14">
        <f>365*DSO[[#This Row],[Receivables - Total]]/DSO[[#This Row],[Revenue - Total]]</f>
        <v>44.712869283690814</v>
      </c>
      <c r="I1678" t="str">
        <f>_xlfn.XLOOKUP(DSO[[#This Row],[GIC Industry Groups]],'DSO_GIC GROUP'!$A$2:$A$25,'DSO_GIC GROUP'!$B$2:$B$25,0)</f>
        <v>Transportation</v>
      </c>
    </row>
    <row r="1679" spans="1:9" x14ac:dyDescent="0.2">
      <c r="A1679">
        <v>2004</v>
      </c>
      <c r="B1679" t="s">
        <v>351</v>
      </c>
      <c r="C1679" t="s">
        <v>352</v>
      </c>
      <c r="D1679">
        <v>3297</v>
      </c>
      <c r="E1679">
        <v>20404</v>
      </c>
      <c r="F1679">
        <v>29363</v>
      </c>
      <c r="G1679">
        <v>2030</v>
      </c>
      <c r="H1679" s="14">
        <f>365*DSO[[#This Row],[Receivables - Total]]/DSO[[#This Row],[Revenue - Total]]</f>
        <v>40.983721009433644</v>
      </c>
      <c r="I1679" t="str">
        <f>_xlfn.XLOOKUP(DSO[[#This Row],[GIC Industry Groups]],'DSO_GIC GROUP'!$A$2:$A$25,'DSO_GIC GROUP'!$B$2:$B$25,0)</f>
        <v>Transportation</v>
      </c>
    </row>
    <row r="1680" spans="1:9" x14ac:dyDescent="0.2">
      <c r="A1680">
        <v>2005</v>
      </c>
      <c r="B1680" t="s">
        <v>351</v>
      </c>
      <c r="C1680" t="s">
        <v>352</v>
      </c>
      <c r="D1680">
        <v>3516</v>
      </c>
      <c r="E1680">
        <v>22690</v>
      </c>
      <c r="F1680">
        <v>32294</v>
      </c>
      <c r="G1680">
        <v>2030</v>
      </c>
      <c r="H1680" s="14">
        <f>365*DSO[[#This Row],[Receivables - Total]]/DSO[[#This Row],[Revenue - Total]]</f>
        <v>39.739270452715672</v>
      </c>
      <c r="I1680" t="str">
        <f>_xlfn.XLOOKUP(DSO[[#This Row],[GIC Industry Groups]],'DSO_GIC GROUP'!$A$2:$A$25,'DSO_GIC GROUP'!$B$2:$B$25,0)</f>
        <v>Transportation</v>
      </c>
    </row>
    <row r="1681" spans="1:9" x14ac:dyDescent="0.2">
      <c r="A1681">
        <v>2006</v>
      </c>
      <c r="B1681" t="s">
        <v>351</v>
      </c>
      <c r="C1681" t="s">
        <v>352</v>
      </c>
      <c r="D1681">
        <v>3942</v>
      </c>
      <c r="E1681">
        <v>24000</v>
      </c>
      <c r="F1681">
        <v>35214</v>
      </c>
      <c r="G1681">
        <v>2030</v>
      </c>
      <c r="H1681" s="14">
        <f>365*DSO[[#This Row],[Receivables - Total]]/DSO[[#This Row],[Revenue - Total]]</f>
        <v>40.859601294939516</v>
      </c>
      <c r="I1681" t="str">
        <f>_xlfn.XLOOKUP(DSO[[#This Row],[GIC Industry Groups]],'DSO_GIC GROUP'!$A$2:$A$25,'DSO_GIC GROUP'!$B$2:$B$25,0)</f>
        <v>Transportation</v>
      </c>
    </row>
    <row r="1682" spans="1:9" x14ac:dyDescent="0.2">
      <c r="A1682">
        <v>2007</v>
      </c>
      <c r="B1682" t="s">
        <v>351</v>
      </c>
      <c r="C1682" t="s">
        <v>352</v>
      </c>
      <c r="D1682">
        <v>4359</v>
      </c>
      <c r="E1682">
        <v>25633</v>
      </c>
      <c r="F1682">
        <v>37953</v>
      </c>
      <c r="G1682">
        <v>2030</v>
      </c>
      <c r="H1682" s="14">
        <f>365*DSO[[#This Row],[Receivables - Total]]/DSO[[#This Row],[Revenue - Total]]</f>
        <v>41.92119200063236</v>
      </c>
      <c r="I1682" t="str">
        <f>_xlfn.XLOOKUP(DSO[[#This Row],[GIC Industry Groups]],'DSO_GIC GROUP'!$A$2:$A$25,'DSO_GIC GROUP'!$B$2:$B$25,0)</f>
        <v>Transportation</v>
      </c>
    </row>
    <row r="1683" spans="1:9" x14ac:dyDescent="0.2">
      <c r="A1683">
        <v>2008</v>
      </c>
      <c r="B1683" t="s">
        <v>351</v>
      </c>
      <c r="C1683" t="s">
        <v>352</v>
      </c>
      <c r="D1683">
        <v>3391</v>
      </c>
      <c r="E1683">
        <v>24244</v>
      </c>
      <c r="F1683">
        <v>35497</v>
      </c>
      <c r="G1683">
        <v>2030</v>
      </c>
      <c r="H1683" s="14">
        <f>365*DSO[[#This Row],[Receivables - Total]]/DSO[[#This Row],[Revenue - Total]]</f>
        <v>34.868157872496269</v>
      </c>
      <c r="I1683" t="str">
        <f>_xlfn.XLOOKUP(DSO[[#This Row],[GIC Industry Groups]],'DSO_GIC GROUP'!$A$2:$A$25,'DSO_GIC GROUP'!$B$2:$B$25,0)</f>
        <v>Transportation</v>
      </c>
    </row>
    <row r="1684" spans="1:9" x14ac:dyDescent="0.2">
      <c r="A1684">
        <v>2009</v>
      </c>
      <c r="B1684" t="s">
        <v>351</v>
      </c>
      <c r="C1684" t="s">
        <v>352</v>
      </c>
      <c r="D1684">
        <v>4163</v>
      </c>
      <c r="E1684">
        <v>24902</v>
      </c>
      <c r="F1684">
        <v>34734</v>
      </c>
      <c r="G1684">
        <v>2030</v>
      </c>
      <c r="H1684" s="14">
        <f>365*DSO[[#This Row],[Receivables - Total]]/DSO[[#This Row],[Revenue - Total]]</f>
        <v>43.746617147463581</v>
      </c>
      <c r="I1684" t="str">
        <f>_xlfn.XLOOKUP(DSO[[#This Row],[GIC Industry Groups]],'DSO_GIC GROUP'!$A$2:$A$25,'DSO_GIC GROUP'!$B$2:$B$25,0)</f>
        <v>Transportation</v>
      </c>
    </row>
    <row r="1685" spans="1:9" x14ac:dyDescent="0.2">
      <c r="A1685">
        <v>2010</v>
      </c>
      <c r="B1685" t="s">
        <v>351</v>
      </c>
      <c r="C1685" t="s">
        <v>352</v>
      </c>
      <c r="D1685">
        <v>4581</v>
      </c>
      <c r="E1685">
        <v>27385</v>
      </c>
      <c r="F1685">
        <v>39304</v>
      </c>
      <c r="G1685">
        <v>2030</v>
      </c>
      <c r="H1685" s="14">
        <f>365*DSO[[#This Row],[Receivables - Total]]/DSO[[#This Row],[Revenue - Total]]</f>
        <v>42.541853246488905</v>
      </c>
      <c r="I1685" t="str">
        <f>_xlfn.XLOOKUP(DSO[[#This Row],[GIC Industry Groups]],'DSO_GIC GROUP'!$A$2:$A$25,'DSO_GIC GROUP'!$B$2:$B$25,0)</f>
        <v>Transportation</v>
      </c>
    </row>
    <row r="1686" spans="1:9" x14ac:dyDescent="0.2">
      <c r="A1686">
        <v>2011</v>
      </c>
      <c r="B1686" t="s">
        <v>351</v>
      </c>
      <c r="C1686" t="s">
        <v>352</v>
      </c>
      <c r="D1686">
        <v>4704</v>
      </c>
      <c r="E1686">
        <v>29903</v>
      </c>
      <c r="F1686">
        <v>42680</v>
      </c>
      <c r="G1686">
        <v>2030</v>
      </c>
      <c r="H1686" s="14">
        <f>365*DSO[[#This Row],[Receivables - Total]]/DSO[[#This Row],[Revenue - Total]]</f>
        <v>40.228678537956888</v>
      </c>
      <c r="I1686" t="str">
        <f>_xlfn.XLOOKUP(DSO[[#This Row],[GIC Industry Groups]],'DSO_GIC GROUP'!$A$2:$A$25,'DSO_GIC GROUP'!$B$2:$B$25,0)</f>
        <v>Transportation</v>
      </c>
    </row>
    <row r="1687" spans="1:9" x14ac:dyDescent="0.2">
      <c r="A1687">
        <v>2012</v>
      </c>
      <c r="B1687" t="s">
        <v>351</v>
      </c>
      <c r="C1687" t="s">
        <v>352</v>
      </c>
      <c r="D1687">
        <v>5044</v>
      </c>
      <c r="E1687">
        <v>33567</v>
      </c>
      <c r="F1687">
        <v>44287</v>
      </c>
      <c r="G1687">
        <v>2030</v>
      </c>
      <c r="H1687" s="14">
        <f>365*DSO[[#This Row],[Receivables - Total]]/DSO[[#This Row],[Revenue - Total]]</f>
        <v>41.571115677286791</v>
      </c>
      <c r="I1687" t="str">
        <f>_xlfn.XLOOKUP(DSO[[#This Row],[GIC Industry Groups]],'DSO_GIC GROUP'!$A$2:$A$25,'DSO_GIC GROUP'!$B$2:$B$25,0)</f>
        <v>Transportation</v>
      </c>
    </row>
    <row r="1688" spans="1:9" x14ac:dyDescent="0.2">
      <c r="A1688">
        <v>2013</v>
      </c>
      <c r="B1688" t="s">
        <v>351</v>
      </c>
      <c r="C1688" t="s">
        <v>352</v>
      </c>
      <c r="D1688">
        <v>5460</v>
      </c>
      <c r="E1688">
        <v>33070</v>
      </c>
      <c r="F1688">
        <v>45567</v>
      </c>
      <c r="G1688">
        <v>2030</v>
      </c>
      <c r="H1688" s="14">
        <f>365*DSO[[#This Row],[Receivables - Total]]/DSO[[#This Row],[Revenue - Total]]</f>
        <v>43.735598130225824</v>
      </c>
      <c r="I1688" t="str">
        <f>_xlfn.XLOOKUP(DSO[[#This Row],[GIC Industry Groups]],'DSO_GIC GROUP'!$A$2:$A$25,'DSO_GIC GROUP'!$B$2:$B$25,0)</f>
        <v>Transportation</v>
      </c>
    </row>
    <row r="1689" spans="1:9" x14ac:dyDescent="0.2">
      <c r="A1689">
        <v>2014</v>
      </c>
      <c r="B1689" t="s">
        <v>351</v>
      </c>
      <c r="C1689" t="s">
        <v>352</v>
      </c>
      <c r="D1689">
        <v>5719</v>
      </c>
      <c r="E1689">
        <v>37069</v>
      </c>
      <c r="F1689">
        <v>47453</v>
      </c>
      <c r="G1689">
        <v>2030</v>
      </c>
      <c r="H1689" s="14">
        <f>365*DSO[[#This Row],[Receivables - Total]]/DSO[[#This Row],[Revenue - Total]]</f>
        <v>43.989526478831685</v>
      </c>
      <c r="I1689" t="str">
        <f>_xlfn.XLOOKUP(DSO[[#This Row],[GIC Industry Groups]],'DSO_GIC GROUP'!$A$2:$A$25,'DSO_GIC GROUP'!$B$2:$B$25,0)</f>
        <v>Transportation</v>
      </c>
    </row>
    <row r="1690" spans="1:9" x14ac:dyDescent="0.2">
      <c r="A1690">
        <v>2015</v>
      </c>
      <c r="B1690" t="s">
        <v>351</v>
      </c>
      <c r="C1690" t="s">
        <v>352</v>
      </c>
      <c r="D1690">
        <v>7252</v>
      </c>
      <c r="E1690">
        <v>46064</v>
      </c>
      <c r="F1690">
        <v>50365</v>
      </c>
      <c r="G1690">
        <v>2030</v>
      </c>
      <c r="H1690" s="14">
        <f>365*DSO[[#This Row],[Receivables - Total]]/DSO[[#This Row],[Revenue - Total]]</f>
        <v>52.555941626129254</v>
      </c>
      <c r="I1690" t="str">
        <f>_xlfn.XLOOKUP(DSO[[#This Row],[GIC Industry Groups]],'DSO_GIC GROUP'!$A$2:$A$25,'DSO_GIC GROUP'!$B$2:$B$25,0)</f>
        <v>Transportation</v>
      </c>
    </row>
    <row r="1691" spans="1:9" x14ac:dyDescent="0.2">
      <c r="A1691">
        <v>2016</v>
      </c>
      <c r="B1691" t="s">
        <v>351</v>
      </c>
      <c r="C1691" t="s">
        <v>352</v>
      </c>
      <c r="D1691">
        <v>7599</v>
      </c>
      <c r="E1691">
        <v>48552</v>
      </c>
      <c r="F1691">
        <v>60319</v>
      </c>
      <c r="G1691">
        <v>2030</v>
      </c>
      <c r="H1691" s="14">
        <f>365*DSO[[#This Row],[Receivables - Total]]/DSO[[#This Row],[Revenue - Total]]</f>
        <v>45.982774913377213</v>
      </c>
      <c r="I1691" t="str">
        <f>_xlfn.XLOOKUP(DSO[[#This Row],[GIC Industry Groups]],'DSO_GIC GROUP'!$A$2:$A$25,'DSO_GIC GROUP'!$B$2:$B$25,0)</f>
        <v>Transportation</v>
      </c>
    </row>
    <row r="1692" spans="1:9" x14ac:dyDescent="0.2">
      <c r="A1692">
        <v>2017</v>
      </c>
      <c r="B1692" t="s">
        <v>351</v>
      </c>
      <c r="C1692" t="s">
        <v>352</v>
      </c>
      <c r="D1692">
        <v>8481</v>
      </c>
      <c r="E1692">
        <v>52330</v>
      </c>
      <c r="F1692">
        <v>65450</v>
      </c>
      <c r="G1692">
        <v>2030</v>
      </c>
      <c r="H1692" s="14">
        <f>365*DSO[[#This Row],[Receivables - Total]]/DSO[[#This Row],[Revenue - Total]]</f>
        <v>47.296638655462182</v>
      </c>
      <c r="I1692" t="str">
        <f>_xlfn.XLOOKUP(DSO[[#This Row],[GIC Industry Groups]],'DSO_GIC GROUP'!$A$2:$A$25,'DSO_GIC GROUP'!$B$2:$B$25,0)</f>
        <v>Transportation</v>
      </c>
    </row>
    <row r="1693" spans="1:9" x14ac:dyDescent="0.2">
      <c r="A1693">
        <v>2018</v>
      </c>
      <c r="B1693" t="s">
        <v>351</v>
      </c>
      <c r="C1693" t="s">
        <v>352</v>
      </c>
      <c r="D1693">
        <v>9649</v>
      </c>
      <c r="E1693">
        <v>54403</v>
      </c>
      <c r="F1693">
        <v>69693</v>
      </c>
      <c r="G1693">
        <v>2030</v>
      </c>
      <c r="H1693" s="14">
        <f>365*DSO[[#This Row],[Receivables - Total]]/DSO[[#This Row],[Revenue - Total]]</f>
        <v>50.534271734607493</v>
      </c>
      <c r="I1693" t="str">
        <f>_xlfn.XLOOKUP(DSO[[#This Row],[GIC Industry Groups]],'DSO_GIC GROUP'!$A$2:$A$25,'DSO_GIC GROUP'!$B$2:$B$25,0)</f>
        <v>Transportation</v>
      </c>
    </row>
    <row r="1694" spans="1:9" x14ac:dyDescent="0.2">
      <c r="A1694">
        <v>2004</v>
      </c>
      <c r="B1694" t="s">
        <v>489</v>
      </c>
      <c r="C1694" t="s">
        <v>490</v>
      </c>
      <c r="D1694">
        <v>308.56400000000002</v>
      </c>
      <c r="E1694">
        <v>1491.7059999999999</v>
      </c>
      <c r="F1694">
        <v>2786.154</v>
      </c>
      <c r="G1694">
        <v>2030</v>
      </c>
      <c r="H1694" s="14">
        <f>365*DSO[[#This Row],[Receivables - Total]]/DSO[[#This Row],[Revenue - Total]]</f>
        <v>40.423415216818597</v>
      </c>
      <c r="I1694" t="str">
        <f>_xlfn.XLOOKUP(DSO[[#This Row],[GIC Industry Groups]],'DSO_GIC GROUP'!$A$2:$A$25,'DSO_GIC GROUP'!$B$2:$B$25,0)</f>
        <v>Transportation</v>
      </c>
    </row>
    <row r="1695" spans="1:9" x14ac:dyDescent="0.2">
      <c r="A1695">
        <v>2005</v>
      </c>
      <c r="B1695" t="s">
        <v>489</v>
      </c>
      <c r="C1695" t="s">
        <v>490</v>
      </c>
      <c r="D1695">
        <v>343.50099999999998</v>
      </c>
      <c r="E1695">
        <v>1548.874</v>
      </c>
      <c r="F1695">
        <v>3127.8989999999999</v>
      </c>
      <c r="G1695">
        <v>2030</v>
      </c>
      <c r="H1695" s="14">
        <f>365*DSO[[#This Row],[Receivables - Total]]/DSO[[#This Row],[Revenue - Total]]</f>
        <v>40.08373192356914</v>
      </c>
      <c r="I1695" t="str">
        <f>_xlfn.XLOOKUP(DSO[[#This Row],[GIC Industry Groups]],'DSO_GIC GROUP'!$A$2:$A$25,'DSO_GIC GROUP'!$B$2:$B$25,0)</f>
        <v>Transportation</v>
      </c>
    </row>
    <row r="1696" spans="1:9" x14ac:dyDescent="0.2">
      <c r="A1696">
        <v>2006</v>
      </c>
      <c r="B1696" t="s">
        <v>489</v>
      </c>
      <c r="C1696" t="s">
        <v>490</v>
      </c>
      <c r="D1696">
        <v>358.07499999999999</v>
      </c>
      <c r="E1696">
        <v>1770.057</v>
      </c>
      <c r="F1696">
        <v>3327.9870000000001</v>
      </c>
      <c r="G1696">
        <v>2030</v>
      </c>
      <c r="H1696" s="14">
        <f>365*DSO[[#This Row],[Receivables - Total]]/DSO[[#This Row],[Revenue - Total]]</f>
        <v>39.272201183478181</v>
      </c>
      <c r="I1696" t="str">
        <f>_xlfn.XLOOKUP(DSO[[#This Row],[GIC Industry Groups]],'DSO_GIC GROUP'!$A$2:$A$25,'DSO_GIC GROUP'!$B$2:$B$25,0)</f>
        <v>Transportation</v>
      </c>
    </row>
    <row r="1697" spans="1:9" x14ac:dyDescent="0.2">
      <c r="A1697">
        <v>2007</v>
      </c>
      <c r="B1697" t="s">
        <v>489</v>
      </c>
      <c r="C1697" t="s">
        <v>490</v>
      </c>
      <c r="D1697">
        <v>330.202</v>
      </c>
      <c r="E1697">
        <v>1862.7460000000001</v>
      </c>
      <c r="F1697">
        <v>3489.8989999999999</v>
      </c>
      <c r="G1697">
        <v>2030</v>
      </c>
      <c r="H1697" s="14">
        <f>365*DSO[[#This Row],[Receivables - Total]]/DSO[[#This Row],[Revenue - Total]]</f>
        <v>34.53501949483352</v>
      </c>
      <c r="I1697" t="str">
        <f>_xlfn.XLOOKUP(DSO[[#This Row],[GIC Industry Groups]],'DSO_GIC GROUP'!$A$2:$A$25,'DSO_GIC GROUP'!$B$2:$B$25,0)</f>
        <v>Transportation</v>
      </c>
    </row>
    <row r="1698" spans="1:9" x14ac:dyDescent="0.2">
      <c r="A1698">
        <v>2008</v>
      </c>
      <c r="B1698" t="s">
        <v>489</v>
      </c>
      <c r="C1698" t="s">
        <v>490</v>
      </c>
      <c r="D1698">
        <v>280.61399999999998</v>
      </c>
      <c r="E1698">
        <v>1793.453</v>
      </c>
      <c r="F1698">
        <v>3731.9430000000002</v>
      </c>
      <c r="G1698">
        <v>2030</v>
      </c>
      <c r="H1698" s="14">
        <f>365*DSO[[#This Row],[Receivables - Total]]/DSO[[#This Row],[Revenue - Total]]</f>
        <v>27.445250369579593</v>
      </c>
      <c r="I1698" t="str">
        <f>_xlfn.XLOOKUP(DSO[[#This Row],[GIC Industry Groups]],'DSO_GIC GROUP'!$A$2:$A$25,'DSO_GIC GROUP'!$B$2:$B$25,0)</f>
        <v>Transportation</v>
      </c>
    </row>
    <row r="1699" spans="1:9" x14ac:dyDescent="0.2">
      <c r="A1699">
        <v>2009</v>
      </c>
      <c r="B1699" t="s">
        <v>489</v>
      </c>
      <c r="C1699" t="s">
        <v>490</v>
      </c>
      <c r="D1699">
        <v>310.339</v>
      </c>
      <c r="E1699">
        <v>1856.914</v>
      </c>
      <c r="F1699">
        <v>3203.3209999999999</v>
      </c>
      <c r="G1699">
        <v>2030</v>
      </c>
      <c r="H1699" s="14">
        <f>365*DSO[[#This Row],[Receivables - Total]]/DSO[[#This Row],[Revenue - Total]]</f>
        <v>35.361343742946772</v>
      </c>
      <c r="I1699" t="str">
        <f>_xlfn.XLOOKUP(DSO[[#This Row],[GIC Industry Groups]],'DSO_GIC GROUP'!$A$2:$A$25,'DSO_GIC GROUP'!$B$2:$B$25,0)</f>
        <v>Transportation</v>
      </c>
    </row>
    <row r="1700" spans="1:9" x14ac:dyDescent="0.2">
      <c r="A1700">
        <v>2010</v>
      </c>
      <c r="B1700" t="s">
        <v>489</v>
      </c>
      <c r="C1700" t="s">
        <v>490</v>
      </c>
      <c r="D1700">
        <v>374.48700000000002</v>
      </c>
      <c r="E1700">
        <v>1961.66</v>
      </c>
      <c r="F1700">
        <v>3793.4850000000001</v>
      </c>
      <c r="G1700">
        <v>2030</v>
      </c>
      <c r="H1700" s="14">
        <f>365*DSO[[#This Row],[Receivables - Total]]/DSO[[#This Row],[Revenue - Total]]</f>
        <v>36.03223816622446</v>
      </c>
      <c r="I1700" t="str">
        <f>_xlfn.XLOOKUP(DSO[[#This Row],[GIC Industry Groups]],'DSO_GIC GROUP'!$A$2:$A$25,'DSO_GIC GROUP'!$B$2:$B$25,0)</f>
        <v>Transportation</v>
      </c>
    </row>
    <row r="1701" spans="1:9" x14ac:dyDescent="0.2">
      <c r="A1701">
        <v>2011</v>
      </c>
      <c r="B1701" t="s">
        <v>489</v>
      </c>
      <c r="C1701" t="s">
        <v>490</v>
      </c>
      <c r="D1701">
        <v>425.67899999999997</v>
      </c>
      <c r="E1701">
        <v>2267.3319999999999</v>
      </c>
      <c r="F1701">
        <v>4526.8419999999996</v>
      </c>
      <c r="G1701">
        <v>2030</v>
      </c>
      <c r="H1701" s="14">
        <f>365*DSO[[#This Row],[Receivables - Total]]/DSO[[#This Row],[Revenue - Total]]</f>
        <v>34.32256637187691</v>
      </c>
      <c r="I1701" t="str">
        <f>_xlfn.XLOOKUP(DSO[[#This Row],[GIC Industry Groups]],'DSO_GIC GROUP'!$A$2:$A$25,'DSO_GIC GROUP'!$B$2:$B$25,0)</f>
        <v>Transportation</v>
      </c>
    </row>
    <row r="1702" spans="1:9" x14ac:dyDescent="0.2">
      <c r="A1702">
        <v>2012</v>
      </c>
      <c r="B1702" t="s">
        <v>489</v>
      </c>
      <c r="C1702" t="s">
        <v>490</v>
      </c>
      <c r="D1702">
        <v>468.411</v>
      </c>
      <c r="E1702">
        <v>2464.6410000000001</v>
      </c>
      <c r="F1702">
        <v>5054.9799999999996</v>
      </c>
      <c r="G1702">
        <v>2030</v>
      </c>
      <c r="H1702" s="14">
        <f>365*DSO[[#This Row],[Receivables - Total]]/DSO[[#This Row],[Revenue - Total]]</f>
        <v>33.822095240732907</v>
      </c>
      <c r="I1702" t="str">
        <f>_xlfn.XLOOKUP(DSO[[#This Row],[GIC Industry Groups]],'DSO_GIC GROUP'!$A$2:$A$25,'DSO_GIC GROUP'!$B$2:$B$25,0)</f>
        <v>Transportation</v>
      </c>
    </row>
    <row r="1703" spans="1:9" x14ac:dyDescent="0.2">
      <c r="A1703">
        <v>2013</v>
      </c>
      <c r="B1703" t="s">
        <v>489</v>
      </c>
      <c r="C1703" t="s">
        <v>490</v>
      </c>
      <c r="D1703">
        <v>576.01900000000001</v>
      </c>
      <c r="E1703">
        <v>2819.404</v>
      </c>
      <c r="F1703">
        <v>5584.5709999999999</v>
      </c>
      <c r="G1703">
        <v>2030</v>
      </c>
      <c r="H1703" s="14">
        <f>365*DSO[[#This Row],[Receivables - Total]]/DSO[[#This Row],[Revenue - Total]]</f>
        <v>37.647822008172156</v>
      </c>
      <c r="I1703" t="str">
        <f>_xlfn.XLOOKUP(DSO[[#This Row],[GIC Industry Groups]],'DSO_GIC GROUP'!$A$2:$A$25,'DSO_GIC GROUP'!$B$2:$B$25,0)</f>
        <v>Transportation</v>
      </c>
    </row>
    <row r="1704" spans="1:9" x14ac:dyDescent="0.2">
      <c r="A1704">
        <v>2014</v>
      </c>
      <c r="B1704" t="s">
        <v>489</v>
      </c>
      <c r="C1704" t="s">
        <v>490</v>
      </c>
      <c r="D1704">
        <v>733.59500000000003</v>
      </c>
      <c r="E1704">
        <v>3397.1170000000002</v>
      </c>
      <c r="F1704">
        <v>6165.4409999999998</v>
      </c>
      <c r="G1704">
        <v>2030</v>
      </c>
      <c r="H1704" s="14">
        <f>365*DSO[[#This Row],[Receivables - Total]]/DSO[[#This Row],[Revenue - Total]]</f>
        <v>43.429525154810499</v>
      </c>
      <c r="I1704" t="str">
        <f>_xlfn.XLOOKUP(DSO[[#This Row],[GIC Industry Groups]],'DSO_GIC GROUP'!$A$2:$A$25,'DSO_GIC GROUP'!$B$2:$B$25,0)</f>
        <v>Transportation</v>
      </c>
    </row>
    <row r="1705" spans="1:9" x14ac:dyDescent="0.2">
      <c r="A1705">
        <v>2015</v>
      </c>
      <c r="B1705" t="s">
        <v>489</v>
      </c>
      <c r="C1705" t="s">
        <v>490</v>
      </c>
      <c r="D1705">
        <v>731.24199999999996</v>
      </c>
      <c r="E1705">
        <v>3636.567</v>
      </c>
      <c r="F1705">
        <v>6187.6459999999997</v>
      </c>
      <c r="G1705">
        <v>2030</v>
      </c>
      <c r="H1705" s="14">
        <f>365*DSO[[#This Row],[Receivables - Total]]/DSO[[#This Row],[Revenue - Total]]</f>
        <v>43.134873908429789</v>
      </c>
      <c r="I1705" t="str">
        <f>_xlfn.XLOOKUP(DSO[[#This Row],[GIC Industry Groups]],'DSO_GIC GROUP'!$A$2:$A$25,'DSO_GIC GROUP'!$B$2:$B$25,0)</f>
        <v>Transportation</v>
      </c>
    </row>
    <row r="1706" spans="1:9" x14ac:dyDescent="0.2">
      <c r="A1706">
        <v>2016</v>
      </c>
      <c r="B1706" t="s">
        <v>489</v>
      </c>
      <c r="C1706" t="s">
        <v>490</v>
      </c>
      <c r="D1706">
        <v>813.21400000000006</v>
      </c>
      <c r="E1706">
        <v>3828.9879999999998</v>
      </c>
      <c r="F1706">
        <v>6555.4589999999998</v>
      </c>
      <c r="G1706">
        <v>2030</v>
      </c>
      <c r="H1706" s="14">
        <f>365*DSO[[#This Row],[Receivables - Total]]/DSO[[#This Row],[Revenue - Total]]</f>
        <v>45.278768427962106</v>
      </c>
      <c r="I1706" t="str">
        <f>_xlfn.XLOOKUP(DSO[[#This Row],[GIC Industry Groups]],'DSO_GIC GROUP'!$A$2:$A$25,'DSO_GIC GROUP'!$B$2:$B$25,0)</f>
        <v>Transportation</v>
      </c>
    </row>
    <row r="1707" spans="1:9" x14ac:dyDescent="0.2">
      <c r="A1707">
        <v>2017</v>
      </c>
      <c r="B1707" t="s">
        <v>489</v>
      </c>
      <c r="C1707" t="s">
        <v>490</v>
      </c>
      <c r="D1707">
        <v>1204.2660000000001</v>
      </c>
      <c r="E1707">
        <v>4465.3490000000002</v>
      </c>
      <c r="F1707">
        <v>7189.5680000000002</v>
      </c>
      <c r="G1707">
        <v>2030</v>
      </c>
      <c r="H1707" s="14">
        <f>365*DSO[[#This Row],[Receivables - Total]]/DSO[[#This Row],[Revenue - Total]]</f>
        <v>61.138178260501881</v>
      </c>
      <c r="I1707" t="str">
        <f>_xlfn.XLOOKUP(DSO[[#This Row],[GIC Industry Groups]],'DSO_GIC GROUP'!$A$2:$A$25,'DSO_GIC GROUP'!$B$2:$B$25,0)</f>
        <v>Transportation</v>
      </c>
    </row>
    <row r="1708" spans="1:9" x14ac:dyDescent="0.2">
      <c r="A1708">
        <v>2018</v>
      </c>
      <c r="B1708" t="s">
        <v>489</v>
      </c>
      <c r="C1708" t="s">
        <v>490</v>
      </c>
      <c r="D1708">
        <v>1326.2090000000001</v>
      </c>
      <c r="E1708">
        <v>5091.6469999999999</v>
      </c>
      <c r="F1708">
        <v>8614.8739999999998</v>
      </c>
      <c r="G1708">
        <v>2030</v>
      </c>
      <c r="H1708" s="14">
        <f>365*DSO[[#This Row],[Receivables - Total]]/DSO[[#This Row],[Revenue - Total]]</f>
        <v>56.189595460130938</v>
      </c>
      <c r="I1708" t="str">
        <f>_xlfn.XLOOKUP(DSO[[#This Row],[GIC Industry Groups]],'DSO_GIC GROUP'!$A$2:$A$25,'DSO_GIC GROUP'!$B$2:$B$25,0)</f>
        <v>Transportation</v>
      </c>
    </row>
    <row r="1709" spans="1:9" x14ac:dyDescent="0.2">
      <c r="A1709">
        <v>2019</v>
      </c>
      <c r="B1709" t="s">
        <v>489</v>
      </c>
      <c r="C1709" t="s">
        <v>490</v>
      </c>
      <c r="D1709">
        <v>1242.1600000000001</v>
      </c>
      <c r="E1709">
        <v>5470.8540000000003</v>
      </c>
      <c r="F1709">
        <v>9165.2579999999998</v>
      </c>
      <c r="G1709">
        <v>2030</v>
      </c>
      <c r="H1709" s="14">
        <f>365*DSO[[#This Row],[Receivables - Total]]/DSO[[#This Row],[Revenue - Total]]</f>
        <v>49.468154633508412</v>
      </c>
      <c r="I1709" t="str">
        <f>_xlfn.XLOOKUP(DSO[[#This Row],[GIC Industry Groups]],'DSO_GIC GROUP'!$A$2:$A$25,'DSO_GIC GROUP'!$B$2:$B$25,0)</f>
        <v>Transportation</v>
      </c>
    </row>
    <row r="1710" spans="1:9" x14ac:dyDescent="0.2">
      <c r="A1710">
        <v>2004</v>
      </c>
      <c r="B1710" t="s">
        <v>523</v>
      </c>
      <c r="C1710" t="s">
        <v>524</v>
      </c>
      <c r="D1710">
        <v>139.6</v>
      </c>
      <c r="E1710">
        <v>2440.6</v>
      </c>
      <c r="F1710">
        <v>639.5</v>
      </c>
      <c r="G1710">
        <v>2030</v>
      </c>
      <c r="H1710" s="14">
        <f>365*DSO[[#This Row],[Receivables - Total]]/DSO[[#This Row],[Revenue - Total]]</f>
        <v>79.677873338545737</v>
      </c>
      <c r="I1710" t="str">
        <f>_xlfn.XLOOKUP(DSO[[#This Row],[GIC Industry Groups]],'DSO_GIC GROUP'!$A$2:$A$25,'DSO_GIC GROUP'!$B$2:$B$25,0)</f>
        <v>Transportation</v>
      </c>
    </row>
    <row r="1711" spans="1:9" x14ac:dyDescent="0.2">
      <c r="A1711">
        <v>2005</v>
      </c>
      <c r="B1711" t="s">
        <v>523</v>
      </c>
      <c r="C1711" t="s">
        <v>524</v>
      </c>
      <c r="D1711">
        <v>315.7</v>
      </c>
      <c r="E1711">
        <v>4423.6000000000004</v>
      </c>
      <c r="F1711">
        <v>1352</v>
      </c>
      <c r="G1711">
        <v>2030</v>
      </c>
      <c r="H1711" s="14">
        <f>365*DSO[[#This Row],[Receivables - Total]]/DSO[[#This Row],[Revenue - Total]]</f>
        <v>85.229659763313606</v>
      </c>
      <c r="I1711" t="str">
        <f>_xlfn.XLOOKUP(DSO[[#This Row],[GIC Industry Groups]],'DSO_GIC GROUP'!$A$2:$A$25,'DSO_GIC GROUP'!$B$2:$B$25,0)</f>
        <v>Transportation</v>
      </c>
    </row>
    <row r="1712" spans="1:9" x14ac:dyDescent="0.2">
      <c r="A1712">
        <v>2006</v>
      </c>
      <c r="B1712" t="s">
        <v>523</v>
      </c>
      <c r="C1712" t="s">
        <v>524</v>
      </c>
      <c r="D1712">
        <v>334.3</v>
      </c>
      <c r="E1712">
        <v>4637.3</v>
      </c>
      <c r="F1712">
        <v>1659.7</v>
      </c>
      <c r="G1712">
        <v>2030</v>
      </c>
      <c r="H1712" s="14">
        <f>365*DSO[[#This Row],[Receivables - Total]]/DSO[[#This Row],[Revenue - Total]]</f>
        <v>73.519009459540882</v>
      </c>
      <c r="I1712" t="str">
        <f>_xlfn.XLOOKUP(DSO[[#This Row],[GIC Industry Groups]],'DSO_GIC GROUP'!$A$2:$A$25,'DSO_GIC GROUP'!$B$2:$B$25,0)</f>
        <v>Transportation</v>
      </c>
    </row>
    <row r="1713" spans="1:9" x14ac:dyDescent="0.2">
      <c r="A1713">
        <v>2007</v>
      </c>
      <c r="B1713" t="s">
        <v>523</v>
      </c>
      <c r="C1713" t="s">
        <v>524</v>
      </c>
      <c r="D1713">
        <v>243.4</v>
      </c>
      <c r="E1713">
        <v>4928.2</v>
      </c>
      <c r="F1713">
        <v>1742.8</v>
      </c>
      <c r="G1713">
        <v>2030</v>
      </c>
      <c r="H1713" s="14">
        <f>365*DSO[[#This Row],[Receivables - Total]]/DSO[[#This Row],[Revenue - Total]]</f>
        <v>50.976015607069087</v>
      </c>
      <c r="I1713" t="str">
        <f>_xlfn.XLOOKUP(DSO[[#This Row],[GIC Industry Groups]],'DSO_GIC GROUP'!$A$2:$A$25,'DSO_GIC GROUP'!$B$2:$B$25,0)</f>
        <v>Transportation</v>
      </c>
    </row>
    <row r="1714" spans="1:9" x14ac:dyDescent="0.2">
      <c r="A1714">
        <v>2008</v>
      </c>
      <c r="B1714" t="s">
        <v>523</v>
      </c>
      <c r="C1714" t="s">
        <v>524</v>
      </c>
      <c r="D1714">
        <v>206.2</v>
      </c>
      <c r="E1714">
        <v>5442.7</v>
      </c>
      <c r="F1714">
        <v>1852.1</v>
      </c>
      <c r="G1714">
        <v>2030</v>
      </c>
      <c r="H1714" s="14">
        <f>365*DSO[[#This Row],[Receivables - Total]]/DSO[[#This Row],[Revenue - Total]]</f>
        <v>40.636574698990337</v>
      </c>
      <c r="I1714" t="str">
        <f>_xlfn.XLOOKUP(DSO[[#This Row],[GIC Industry Groups]],'DSO_GIC GROUP'!$A$2:$A$25,'DSO_GIC GROUP'!$B$2:$B$25,0)</f>
        <v>Transportation</v>
      </c>
    </row>
    <row r="1715" spans="1:9" x14ac:dyDescent="0.2">
      <c r="A1715">
        <v>2009</v>
      </c>
      <c r="B1715" t="s">
        <v>523</v>
      </c>
      <c r="C1715" t="s">
        <v>524</v>
      </c>
      <c r="D1715">
        <v>145.30000000000001</v>
      </c>
      <c r="E1715">
        <v>5479.1</v>
      </c>
      <c r="F1715">
        <v>1480.2</v>
      </c>
      <c r="G1715">
        <v>2030</v>
      </c>
      <c r="H1715" s="14">
        <f>365*DSO[[#This Row],[Receivables - Total]]/DSO[[#This Row],[Revenue - Total]]</f>
        <v>35.829279827050399</v>
      </c>
      <c r="I1715" t="str">
        <f>_xlfn.XLOOKUP(DSO[[#This Row],[GIC Industry Groups]],'DSO_GIC GROUP'!$A$2:$A$25,'DSO_GIC GROUP'!$B$2:$B$25,0)</f>
        <v>Transportation</v>
      </c>
    </row>
    <row r="1716" spans="1:9" x14ac:dyDescent="0.2">
      <c r="A1716">
        <v>2010</v>
      </c>
      <c r="B1716" t="s">
        <v>523</v>
      </c>
      <c r="C1716" t="s">
        <v>524</v>
      </c>
      <c r="D1716">
        <v>191.4</v>
      </c>
      <c r="E1716">
        <v>5640.9</v>
      </c>
      <c r="F1716">
        <v>1814.8</v>
      </c>
      <c r="G1716">
        <v>2030</v>
      </c>
      <c r="H1716" s="14">
        <f>365*DSO[[#This Row],[Receivables - Total]]/DSO[[#This Row],[Revenue - Total]]</f>
        <v>38.495150980824334</v>
      </c>
      <c r="I1716" t="str">
        <f>_xlfn.XLOOKUP(DSO[[#This Row],[GIC Industry Groups]],'DSO_GIC GROUP'!$A$2:$A$25,'DSO_GIC GROUP'!$B$2:$B$25,0)</f>
        <v>Transportation</v>
      </c>
    </row>
    <row r="1717" spans="1:9" x14ac:dyDescent="0.2">
      <c r="A1717">
        <v>2011</v>
      </c>
      <c r="B1717" t="s">
        <v>523</v>
      </c>
      <c r="C1717" t="s">
        <v>524</v>
      </c>
      <c r="D1717">
        <v>197.8</v>
      </c>
      <c r="E1717">
        <v>6173</v>
      </c>
      <c r="F1717">
        <v>2098.3000000000002</v>
      </c>
      <c r="G1717">
        <v>2030</v>
      </c>
      <c r="H1717" s="14">
        <f>365*DSO[[#This Row],[Receivables - Total]]/DSO[[#This Row],[Revenue - Total]]</f>
        <v>34.407377400752985</v>
      </c>
      <c r="I1717" t="str">
        <f>_xlfn.XLOOKUP(DSO[[#This Row],[GIC Industry Groups]],'DSO_GIC GROUP'!$A$2:$A$25,'DSO_GIC GROUP'!$B$2:$B$25,0)</f>
        <v>Transportation</v>
      </c>
    </row>
    <row r="1718" spans="1:9" x14ac:dyDescent="0.2">
      <c r="A1718">
        <v>2012</v>
      </c>
      <c r="B1718" t="s">
        <v>523</v>
      </c>
      <c r="C1718" t="s">
        <v>524</v>
      </c>
      <c r="D1718">
        <v>215</v>
      </c>
      <c r="E1718">
        <v>6395.9</v>
      </c>
      <c r="F1718">
        <v>2238.6</v>
      </c>
      <c r="G1718">
        <v>2030</v>
      </c>
      <c r="H1718" s="14">
        <f>365*DSO[[#This Row],[Receivables - Total]]/DSO[[#This Row],[Revenue - Total]]</f>
        <v>35.055391762708837</v>
      </c>
      <c r="I1718" t="str">
        <f>_xlfn.XLOOKUP(DSO[[#This Row],[GIC Industry Groups]],'DSO_GIC GROUP'!$A$2:$A$25,'DSO_GIC GROUP'!$B$2:$B$25,0)</f>
        <v>Transportation</v>
      </c>
    </row>
    <row r="1719" spans="1:9" x14ac:dyDescent="0.2">
      <c r="A1719">
        <v>2013</v>
      </c>
      <c r="B1719" t="s">
        <v>523</v>
      </c>
      <c r="C1719" t="s">
        <v>524</v>
      </c>
      <c r="D1719">
        <v>239</v>
      </c>
      <c r="E1719">
        <v>7435.4</v>
      </c>
      <c r="F1719">
        <v>2369.3000000000002</v>
      </c>
      <c r="G1719">
        <v>2030</v>
      </c>
      <c r="H1719" s="14">
        <f>365*DSO[[#This Row],[Receivables - Total]]/DSO[[#This Row],[Revenue - Total]]</f>
        <v>36.818891655763302</v>
      </c>
      <c r="I1719" t="str">
        <f>_xlfn.XLOOKUP(DSO[[#This Row],[GIC Industry Groups]],'DSO_GIC GROUP'!$A$2:$A$25,'DSO_GIC GROUP'!$B$2:$B$25,0)</f>
        <v>Transportation</v>
      </c>
    </row>
    <row r="1720" spans="1:9" x14ac:dyDescent="0.2">
      <c r="A1720">
        <v>2014</v>
      </c>
      <c r="B1720" t="s">
        <v>523</v>
      </c>
      <c r="C1720" t="s">
        <v>524</v>
      </c>
      <c r="D1720">
        <v>181.6</v>
      </c>
      <c r="E1720">
        <v>8091</v>
      </c>
      <c r="F1720">
        <v>2577.1</v>
      </c>
      <c r="G1720">
        <v>2030</v>
      </c>
      <c r="H1720" s="14">
        <f>365*DSO[[#This Row],[Receivables - Total]]/DSO[[#This Row],[Revenue - Total]]</f>
        <v>25.720383376663694</v>
      </c>
      <c r="I1720" t="str">
        <f>_xlfn.XLOOKUP(DSO[[#This Row],[GIC Industry Groups]],'DSO_GIC GROUP'!$A$2:$A$25,'DSO_GIC GROUP'!$B$2:$B$25,0)</f>
        <v>Transportation</v>
      </c>
    </row>
    <row r="1721" spans="1:9" x14ac:dyDescent="0.2">
      <c r="A1721">
        <v>2015</v>
      </c>
      <c r="B1721" t="s">
        <v>523</v>
      </c>
      <c r="C1721" t="s">
        <v>524</v>
      </c>
      <c r="D1721">
        <v>243.5</v>
      </c>
      <c r="E1721">
        <v>8341</v>
      </c>
      <c r="F1721">
        <v>2418.8000000000002</v>
      </c>
      <c r="G1721">
        <v>2030</v>
      </c>
      <c r="H1721" s="14">
        <f>365*DSO[[#This Row],[Receivables - Total]]/DSO[[#This Row],[Revenue - Total]]</f>
        <v>36.744460062841078</v>
      </c>
      <c r="I1721" t="str">
        <f>_xlfn.XLOOKUP(DSO[[#This Row],[GIC Industry Groups]],'DSO_GIC GROUP'!$A$2:$A$25,'DSO_GIC GROUP'!$B$2:$B$25,0)</f>
        <v>Transportation</v>
      </c>
    </row>
    <row r="1722" spans="1:9" x14ac:dyDescent="0.2">
      <c r="A1722">
        <v>2016</v>
      </c>
      <c r="B1722" t="s">
        <v>523</v>
      </c>
      <c r="C1722" t="s">
        <v>524</v>
      </c>
      <c r="D1722">
        <v>304.2</v>
      </c>
      <c r="E1722">
        <v>8817.5</v>
      </c>
      <c r="F1722">
        <v>2334.1999999999998</v>
      </c>
      <c r="G1722">
        <v>2030</v>
      </c>
      <c r="H1722" s="14">
        <f>365*DSO[[#This Row],[Receivables - Total]]/DSO[[#This Row],[Revenue - Total]]</f>
        <v>47.567903350184224</v>
      </c>
      <c r="I1722" t="str">
        <f>_xlfn.XLOOKUP(DSO[[#This Row],[GIC Industry Groups]],'DSO_GIC GROUP'!$A$2:$A$25,'DSO_GIC GROUP'!$B$2:$B$25,0)</f>
        <v>Transportation</v>
      </c>
    </row>
    <row r="1723" spans="1:9" x14ac:dyDescent="0.2">
      <c r="A1723">
        <v>2017</v>
      </c>
      <c r="B1723" t="s">
        <v>523</v>
      </c>
      <c r="C1723" t="s">
        <v>524</v>
      </c>
      <c r="D1723">
        <v>354.5</v>
      </c>
      <c r="E1723">
        <v>9198.7000000000007</v>
      </c>
      <c r="F1723">
        <v>2582.9</v>
      </c>
      <c r="G1723">
        <v>2030</v>
      </c>
      <c r="H1723" s="14">
        <f>365*DSO[[#This Row],[Receivables - Total]]/DSO[[#This Row],[Revenue - Total]]</f>
        <v>50.095822525068719</v>
      </c>
      <c r="I1723" t="str">
        <f>_xlfn.XLOOKUP(DSO[[#This Row],[GIC Industry Groups]],'DSO_GIC GROUP'!$A$2:$A$25,'DSO_GIC GROUP'!$B$2:$B$25,0)</f>
        <v>Transportation</v>
      </c>
    </row>
    <row r="1724" spans="1:9" x14ac:dyDescent="0.2">
      <c r="A1724">
        <v>2018</v>
      </c>
      <c r="B1724" t="s">
        <v>523</v>
      </c>
      <c r="C1724" t="s">
        <v>524</v>
      </c>
      <c r="D1724">
        <v>343.3</v>
      </c>
      <c r="E1724">
        <v>9469.7999999999993</v>
      </c>
      <c r="F1724">
        <v>2714</v>
      </c>
      <c r="G1724">
        <v>2030</v>
      </c>
      <c r="H1724" s="14">
        <f>365*DSO[[#This Row],[Receivables - Total]]/DSO[[#This Row],[Revenue - Total]]</f>
        <v>46.169675755342666</v>
      </c>
      <c r="I1724" t="str">
        <f>_xlfn.XLOOKUP(DSO[[#This Row],[GIC Industry Groups]],'DSO_GIC GROUP'!$A$2:$A$25,'DSO_GIC GROUP'!$B$2:$B$25,0)</f>
        <v>Transportation</v>
      </c>
    </row>
    <row r="1725" spans="1:9" x14ac:dyDescent="0.2">
      <c r="A1725">
        <v>2019</v>
      </c>
      <c r="B1725" t="s">
        <v>523</v>
      </c>
      <c r="C1725" t="s">
        <v>524</v>
      </c>
      <c r="D1725">
        <v>341.5</v>
      </c>
      <c r="E1725">
        <v>9786.7999999999993</v>
      </c>
      <c r="F1725">
        <v>2866</v>
      </c>
      <c r="G1725">
        <v>2030</v>
      </c>
      <c r="H1725" s="14">
        <f>365*DSO[[#This Row],[Receivables - Total]]/DSO[[#This Row],[Revenue - Total]]</f>
        <v>43.49180041870202</v>
      </c>
      <c r="I1725" t="str">
        <f>_xlfn.XLOOKUP(DSO[[#This Row],[GIC Industry Groups]],'DSO_GIC GROUP'!$A$2:$A$25,'DSO_GIC GROUP'!$B$2:$B$25,0)</f>
        <v>Transportation</v>
      </c>
    </row>
    <row r="1726" spans="1:9" x14ac:dyDescent="0.2">
      <c r="A1726">
        <v>2004</v>
      </c>
      <c r="B1726" t="s">
        <v>551</v>
      </c>
      <c r="C1726" t="s">
        <v>552</v>
      </c>
      <c r="D1726">
        <v>248</v>
      </c>
      <c r="E1726">
        <v>11337</v>
      </c>
      <c r="F1726">
        <v>6530</v>
      </c>
      <c r="G1726">
        <v>2030</v>
      </c>
      <c r="H1726" s="14">
        <f>365*DSO[[#This Row],[Receivables - Total]]/DSO[[#This Row],[Revenue - Total]]</f>
        <v>13.862174578866769</v>
      </c>
      <c r="I1726" t="str">
        <f>_xlfn.XLOOKUP(DSO[[#This Row],[GIC Industry Groups]],'DSO_GIC GROUP'!$A$2:$A$25,'DSO_GIC GROUP'!$B$2:$B$25,0)</f>
        <v>Transportation</v>
      </c>
    </row>
    <row r="1727" spans="1:9" x14ac:dyDescent="0.2">
      <c r="A1727">
        <v>2005</v>
      </c>
      <c r="B1727" t="s">
        <v>551</v>
      </c>
      <c r="C1727" t="s">
        <v>552</v>
      </c>
      <c r="D1727">
        <v>258</v>
      </c>
      <c r="E1727">
        <v>14218</v>
      </c>
      <c r="F1727">
        <v>7584</v>
      </c>
      <c r="G1727">
        <v>2030</v>
      </c>
      <c r="H1727" s="14">
        <f>365*DSO[[#This Row],[Receivables - Total]]/DSO[[#This Row],[Revenue - Total]]</f>
        <v>12.416930379746836</v>
      </c>
      <c r="I1727" t="str">
        <f>_xlfn.XLOOKUP(DSO[[#This Row],[GIC Industry Groups]],'DSO_GIC GROUP'!$A$2:$A$25,'DSO_GIC GROUP'!$B$2:$B$25,0)</f>
        <v>Transportation</v>
      </c>
    </row>
    <row r="1728" spans="1:9" x14ac:dyDescent="0.2">
      <c r="A1728">
        <v>2006</v>
      </c>
      <c r="B1728" t="s">
        <v>551</v>
      </c>
      <c r="C1728" t="s">
        <v>552</v>
      </c>
      <c r="D1728">
        <v>241</v>
      </c>
      <c r="E1728">
        <v>13460</v>
      </c>
      <c r="F1728">
        <v>9086</v>
      </c>
      <c r="G1728">
        <v>2030</v>
      </c>
      <c r="H1728" s="14">
        <f>365*DSO[[#This Row],[Receivables - Total]]/DSO[[#This Row],[Revenue - Total]]</f>
        <v>9.6813779440898085</v>
      </c>
      <c r="I1728" t="str">
        <f>_xlfn.XLOOKUP(DSO[[#This Row],[GIC Industry Groups]],'DSO_GIC GROUP'!$A$2:$A$25,'DSO_GIC GROUP'!$B$2:$B$25,0)</f>
        <v>Transportation</v>
      </c>
    </row>
    <row r="1729" spans="1:9" x14ac:dyDescent="0.2">
      <c r="A1729">
        <v>2007</v>
      </c>
      <c r="B1729" t="s">
        <v>551</v>
      </c>
      <c r="C1729" t="s">
        <v>552</v>
      </c>
      <c r="D1729">
        <v>279</v>
      </c>
      <c r="E1729">
        <v>16772</v>
      </c>
      <c r="F1729">
        <v>9861</v>
      </c>
      <c r="G1729">
        <v>2030</v>
      </c>
      <c r="H1729" s="14">
        <f>365*DSO[[#This Row],[Receivables - Total]]/DSO[[#This Row],[Revenue - Total]]</f>
        <v>10.327045938545787</v>
      </c>
      <c r="I1729" t="str">
        <f>_xlfn.XLOOKUP(DSO[[#This Row],[GIC Industry Groups]],'DSO_GIC GROUP'!$A$2:$A$25,'DSO_GIC GROUP'!$B$2:$B$25,0)</f>
        <v>Transportation</v>
      </c>
    </row>
    <row r="1730" spans="1:9" x14ac:dyDescent="0.2">
      <c r="A1730">
        <v>2008</v>
      </c>
      <c r="B1730" t="s">
        <v>551</v>
      </c>
      <c r="C1730" t="s">
        <v>552</v>
      </c>
      <c r="D1730">
        <v>209</v>
      </c>
      <c r="E1730">
        <v>14308</v>
      </c>
      <c r="F1730">
        <v>11023</v>
      </c>
      <c r="G1730">
        <v>2030</v>
      </c>
      <c r="H1730" s="14">
        <f>365*DSO[[#This Row],[Receivables - Total]]/DSO[[#This Row],[Revenue - Total]]</f>
        <v>6.9205298013245029</v>
      </c>
      <c r="I1730" t="str">
        <f>_xlfn.XLOOKUP(DSO[[#This Row],[GIC Industry Groups]],'DSO_GIC GROUP'!$A$2:$A$25,'DSO_GIC GROUP'!$B$2:$B$25,0)</f>
        <v>Transportation</v>
      </c>
    </row>
    <row r="1731" spans="1:9" x14ac:dyDescent="0.2">
      <c r="A1731">
        <v>2009</v>
      </c>
      <c r="B1731" t="s">
        <v>551</v>
      </c>
      <c r="C1731" t="s">
        <v>552</v>
      </c>
      <c r="D1731">
        <v>169</v>
      </c>
      <c r="E1731">
        <v>14269</v>
      </c>
      <c r="F1731">
        <v>10350</v>
      </c>
      <c r="G1731">
        <v>2030</v>
      </c>
      <c r="H1731" s="14">
        <f>365*DSO[[#This Row],[Receivables - Total]]/DSO[[#This Row],[Revenue - Total]]</f>
        <v>5.959903381642512</v>
      </c>
      <c r="I1731" t="str">
        <f>_xlfn.XLOOKUP(DSO[[#This Row],[GIC Industry Groups]],'DSO_GIC GROUP'!$A$2:$A$25,'DSO_GIC GROUP'!$B$2:$B$25,0)</f>
        <v>Transportation</v>
      </c>
    </row>
    <row r="1732" spans="1:9" x14ac:dyDescent="0.2">
      <c r="A1732">
        <v>2010</v>
      </c>
      <c r="B1732" t="s">
        <v>551</v>
      </c>
      <c r="C1732" t="s">
        <v>552</v>
      </c>
      <c r="D1732">
        <v>195</v>
      </c>
      <c r="E1732">
        <v>15463</v>
      </c>
      <c r="F1732">
        <v>12104</v>
      </c>
      <c r="G1732">
        <v>2030</v>
      </c>
      <c r="H1732" s="14">
        <f>365*DSO[[#This Row],[Receivables - Total]]/DSO[[#This Row],[Revenue - Total]]</f>
        <v>5.8802875082617314</v>
      </c>
      <c r="I1732" t="str">
        <f>_xlfn.XLOOKUP(DSO[[#This Row],[GIC Industry Groups]],'DSO_GIC GROUP'!$A$2:$A$25,'DSO_GIC GROUP'!$B$2:$B$25,0)</f>
        <v>Transportation</v>
      </c>
    </row>
    <row r="1733" spans="1:9" x14ac:dyDescent="0.2">
      <c r="A1733">
        <v>2011</v>
      </c>
      <c r="B1733" t="s">
        <v>551</v>
      </c>
      <c r="C1733" t="s">
        <v>552</v>
      </c>
      <c r="D1733">
        <v>299</v>
      </c>
      <c r="E1733">
        <v>18068</v>
      </c>
      <c r="F1733">
        <v>15658</v>
      </c>
      <c r="G1733">
        <v>2030</v>
      </c>
      <c r="H1733" s="14">
        <f>365*DSO[[#This Row],[Receivables - Total]]/DSO[[#This Row],[Revenue - Total]]</f>
        <v>6.9699195299527394</v>
      </c>
      <c r="I1733" t="str">
        <f>_xlfn.XLOOKUP(DSO[[#This Row],[GIC Industry Groups]],'DSO_GIC GROUP'!$A$2:$A$25,'DSO_GIC GROUP'!$B$2:$B$25,0)</f>
        <v>Transportation</v>
      </c>
    </row>
    <row r="1734" spans="1:9" x14ac:dyDescent="0.2">
      <c r="A1734">
        <v>2012</v>
      </c>
      <c r="B1734" t="s">
        <v>551</v>
      </c>
      <c r="C1734" t="s">
        <v>552</v>
      </c>
      <c r="D1734">
        <v>332</v>
      </c>
      <c r="E1734">
        <v>18596</v>
      </c>
      <c r="F1734">
        <v>17088</v>
      </c>
      <c r="G1734">
        <v>2030</v>
      </c>
      <c r="H1734" s="14">
        <f>365*DSO[[#This Row],[Receivables - Total]]/DSO[[#This Row],[Revenue - Total]]</f>
        <v>7.0915262172284645</v>
      </c>
      <c r="I1734" t="str">
        <f>_xlfn.XLOOKUP(DSO[[#This Row],[GIC Industry Groups]],'DSO_GIC GROUP'!$A$2:$A$25,'DSO_GIC GROUP'!$B$2:$B$25,0)</f>
        <v>Transportation</v>
      </c>
    </row>
    <row r="1735" spans="1:9" x14ac:dyDescent="0.2">
      <c r="A1735">
        <v>2013</v>
      </c>
      <c r="B1735" t="s">
        <v>551</v>
      </c>
      <c r="C1735" t="s">
        <v>552</v>
      </c>
      <c r="D1735">
        <v>419</v>
      </c>
      <c r="E1735">
        <v>19345</v>
      </c>
      <c r="F1735">
        <v>17699</v>
      </c>
      <c r="G1735">
        <v>2030</v>
      </c>
      <c r="H1735" s="14">
        <f>365*DSO[[#This Row],[Receivables - Total]]/DSO[[#This Row],[Revenue - Total]]</f>
        <v>8.6408836657438268</v>
      </c>
      <c r="I1735" t="str">
        <f>_xlfn.XLOOKUP(DSO[[#This Row],[GIC Industry Groups]],'DSO_GIC GROUP'!$A$2:$A$25,'DSO_GIC GROUP'!$B$2:$B$25,0)</f>
        <v>Transportation</v>
      </c>
    </row>
    <row r="1736" spans="1:9" x14ac:dyDescent="0.2">
      <c r="A1736">
        <v>2014</v>
      </c>
      <c r="B1736" t="s">
        <v>551</v>
      </c>
      <c r="C1736" t="s">
        <v>552</v>
      </c>
      <c r="D1736">
        <v>365</v>
      </c>
      <c r="E1736">
        <v>20200</v>
      </c>
      <c r="F1736">
        <v>18605</v>
      </c>
      <c r="G1736">
        <v>2030</v>
      </c>
      <c r="H1736" s="14">
        <f>365*DSO[[#This Row],[Receivables - Total]]/DSO[[#This Row],[Revenue - Total]]</f>
        <v>7.1607094866971241</v>
      </c>
      <c r="I1736" t="str">
        <f>_xlfn.XLOOKUP(DSO[[#This Row],[GIC Industry Groups]],'DSO_GIC GROUP'!$A$2:$A$25,'DSO_GIC GROUP'!$B$2:$B$25,0)</f>
        <v>Transportation</v>
      </c>
    </row>
    <row r="1737" spans="1:9" x14ac:dyDescent="0.2">
      <c r="A1737">
        <v>2015</v>
      </c>
      <c r="B1737" t="s">
        <v>551</v>
      </c>
      <c r="C1737" t="s">
        <v>552</v>
      </c>
      <c r="D1737">
        <v>474</v>
      </c>
      <c r="E1737">
        <v>21312</v>
      </c>
      <c r="F1737">
        <v>19648</v>
      </c>
      <c r="G1737">
        <v>2030</v>
      </c>
      <c r="H1737" s="14">
        <f>365*DSO[[#This Row],[Receivables - Total]]/DSO[[#This Row],[Revenue - Total]]</f>
        <v>8.8054763843648214</v>
      </c>
      <c r="I1737" t="str">
        <f>_xlfn.XLOOKUP(DSO[[#This Row],[GIC Industry Groups]],'DSO_GIC GROUP'!$A$2:$A$25,'DSO_GIC GROUP'!$B$2:$B$25,0)</f>
        <v>Transportation</v>
      </c>
    </row>
    <row r="1738" spans="1:9" x14ac:dyDescent="0.2">
      <c r="A1738">
        <v>2016</v>
      </c>
      <c r="B1738" t="s">
        <v>551</v>
      </c>
      <c r="C1738" t="s">
        <v>552</v>
      </c>
      <c r="D1738">
        <v>546</v>
      </c>
      <c r="E1738">
        <v>23286</v>
      </c>
      <c r="F1738">
        <v>20425</v>
      </c>
      <c r="G1738">
        <v>2030</v>
      </c>
      <c r="H1738" s="14">
        <f>365*DSO[[#This Row],[Receivables - Total]]/DSO[[#This Row],[Revenue - Total]]</f>
        <v>9.757160342717258</v>
      </c>
      <c r="I1738" t="str">
        <f>_xlfn.XLOOKUP(DSO[[#This Row],[GIC Industry Groups]],'DSO_GIC GROUP'!$A$2:$A$25,'DSO_GIC GROUP'!$B$2:$B$25,0)</f>
        <v>Transportation</v>
      </c>
    </row>
    <row r="1739" spans="1:9" x14ac:dyDescent="0.2">
      <c r="A1739">
        <v>2017</v>
      </c>
      <c r="B1739" t="s">
        <v>551</v>
      </c>
      <c r="C1739" t="s">
        <v>552</v>
      </c>
      <c r="D1739">
        <v>662</v>
      </c>
      <c r="E1739">
        <v>25110</v>
      </c>
      <c r="F1739">
        <v>21171</v>
      </c>
      <c r="G1739">
        <v>2030</v>
      </c>
      <c r="H1739" s="14">
        <f>365*DSO[[#This Row],[Receivables - Total]]/DSO[[#This Row],[Revenue - Total]]</f>
        <v>11.41325397950026</v>
      </c>
      <c r="I1739" t="str">
        <f>_xlfn.XLOOKUP(DSO[[#This Row],[GIC Industry Groups]],'DSO_GIC GROUP'!$A$2:$A$25,'DSO_GIC GROUP'!$B$2:$B$25,0)</f>
        <v>Transportation</v>
      </c>
    </row>
    <row r="1740" spans="1:9" x14ac:dyDescent="0.2">
      <c r="A1740">
        <v>2018</v>
      </c>
      <c r="B1740" t="s">
        <v>551</v>
      </c>
      <c r="C1740" t="s">
        <v>552</v>
      </c>
      <c r="D1740">
        <v>568</v>
      </c>
      <c r="E1740">
        <v>26243</v>
      </c>
      <c r="F1740">
        <v>21965</v>
      </c>
      <c r="G1740">
        <v>2030</v>
      </c>
      <c r="H1740" s="14">
        <f>365*DSO[[#This Row],[Receivables - Total]]/DSO[[#This Row],[Revenue - Total]]</f>
        <v>9.4386524015479178</v>
      </c>
      <c r="I1740" t="str">
        <f>_xlfn.XLOOKUP(DSO[[#This Row],[GIC Industry Groups]],'DSO_GIC GROUP'!$A$2:$A$25,'DSO_GIC GROUP'!$B$2:$B$25,0)</f>
        <v>Transportation</v>
      </c>
    </row>
    <row r="1741" spans="1:9" x14ac:dyDescent="0.2">
      <c r="A1741">
        <v>2019</v>
      </c>
      <c r="B1741" t="s">
        <v>551</v>
      </c>
      <c r="C1741" t="s">
        <v>552</v>
      </c>
      <c r="D1741">
        <v>1086</v>
      </c>
      <c r="E1741">
        <v>25895</v>
      </c>
      <c r="F1741">
        <v>22428</v>
      </c>
      <c r="G1741">
        <v>2030</v>
      </c>
      <c r="H1741" s="14">
        <f>365*DSO[[#This Row],[Receivables - Total]]/DSO[[#This Row],[Revenue - Total]]</f>
        <v>17.673889780631352</v>
      </c>
      <c r="I1741" t="str">
        <f>_xlfn.XLOOKUP(DSO[[#This Row],[GIC Industry Groups]],'DSO_GIC GROUP'!$A$2:$A$25,'DSO_GIC GROUP'!$B$2:$B$25,0)</f>
        <v>Transportation</v>
      </c>
    </row>
    <row r="1742" spans="1:9" x14ac:dyDescent="0.2">
      <c r="A1742">
        <v>2004</v>
      </c>
      <c r="B1742" t="s">
        <v>647</v>
      </c>
      <c r="C1742" t="s">
        <v>648</v>
      </c>
      <c r="D1742">
        <v>767</v>
      </c>
      <c r="E1742">
        <v>24750</v>
      </c>
      <c r="F1742">
        <v>7312</v>
      </c>
      <c r="G1742">
        <v>2030</v>
      </c>
      <c r="H1742" s="14">
        <f>365*DSO[[#This Row],[Receivables - Total]]/DSO[[#This Row],[Revenue - Total]]</f>
        <v>38.287062363238512</v>
      </c>
      <c r="I1742" t="str">
        <f>_xlfn.XLOOKUP(DSO[[#This Row],[GIC Industry Groups]],'DSO_GIC GROUP'!$A$2:$A$25,'DSO_GIC GROUP'!$B$2:$B$25,0)</f>
        <v>Transportation</v>
      </c>
    </row>
    <row r="1743" spans="1:9" x14ac:dyDescent="0.2">
      <c r="A1743">
        <v>2005</v>
      </c>
      <c r="B1743" t="s">
        <v>647</v>
      </c>
      <c r="C1743" t="s">
        <v>648</v>
      </c>
      <c r="D1743">
        <v>931</v>
      </c>
      <c r="E1743">
        <v>25861</v>
      </c>
      <c r="F1743">
        <v>8472</v>
      </c>
      <c r="G1743">
        <v>2030</v>
      </c>
      <c r="H1743" s="14">
        <f>365*DSO[[#This Row],[Receivables - Total]]/DSO[[#This Row],[Revenue - Total]]</f>
        <v>40.110363550519359</v>
      </c>
      <c r="I1743" t="str">
        <f>_xlfn.XLOOKUP(DSO[[#This Row],[GIC Industry Groups]],'DSO_GIC GROUP'!$A$2:$A$25,'DSO_GIC GROUP'!$B$2:$B$25,0)</f>
        <v>Transportation</v>
      </c>
    </row>
    <row r="1744" spans="1:9" x14ac:dyDescent="0.2">
      <c r="A1744">
        <v>2006</v>
      </c>
      <c r="B1744" t="s">
        <v>647</v>
      </c>
      <c r="C1744" t="s">
        <v>648</v>
      </c>
      <c r="D1744">
        <v>992</v>
      </c>
      <c r="E1744">
        <v>26028</v>
      </c>
      <c r="F1744">
        <v>9407</v>
      </c>
      <c r="G1744">
        <v>2030</v>
      </c>
      <c r="H1744" s="14">
        <f>365*DSO[[#This Row],[Receivables - Total]]/DSO[[#This Row],[Revenue - Total]]</f>
        <v>38.490485808440525</v>
      </c>
      <c r="I1744" t="str">
        <f>_xlfn.XLOOKUP(DSO[[#This Row],[GIC Industry Groups]],'DSO_GIC GROUP'!$A$2:$A$25,'DSO_GIC GROUP'!$B$2:$B$25,0)</f>
        <v>Transportation</v>
      </c>
    </row>
    <row r="1745" spans="1:9" x14ac:dyDescent="0.2">
      <c r="A1745">
        <v>2007</v>
      </c>
      <c r="B1745" t="s">
        <v>647</v>
      </c>
      <c r="C1745" t="s">
        <v>648</v>
      </c>
      <c r="D1745">
        <v>942</v>
      </c>
      <c r="E1745">
        <v>26144</v>
      </c>
      <c r="F1745">
        <v>9406</v>
      </c>
      <c r="G1745">
        <v>2030</v>
      </c>
      <c r="H1745" s="14">
        <f>365*DSO[[#This Row],[Receivables - Total]]/DSO[[#This Row],[Revenue - Total]]</f>
        <v>36.554327025302996</v>
      </c>
      <c r="I1745" t="str">
        <f>_xlfn.XLOOKUP(DSO[[#This Row],[GIC Industry Groups]],'DSO_GIC GROUP'!$A$2:$A$25,'DSO_GIC GROUP'!$B$2:$B$25,0)</f>
        <v>Transportation</v>
      </c>
    </row>
    <row r="1746" spans="1:9" x14ac:dyDescent="0.2">
      <c r="A1746">
        <v>2008</v>
      </c>
      <c r="B1746" t="s">
        <v>647</v>
      </c>
      <c r="C1746" t="s">
        <v>648</v>
      </c>
      <c r="D1746">
        <v>870</v>
      </c>
      <c r="E1746">
        <v>26297</v>
      </c>
      <c r="F1746">
        <v>10661</v>
      </c>
      <c r="G1746">
        <v>2030</v>
      </c>
      <c r="H1746" s="14">
        <f>365*DSO[[#This Row],[Receivables - Total]]/DSO[[#This Row],[Revenue - Total]]</f>
        <v>29.786136384954506</v>
      </c>
      <c r="I1746" t="str">
        <f>_xlfn.XLOOKUP(DSO[[#This Row],[GIC Industry Groups]],'DSO_GIC GROUP'!$A$2:$A$25,'DSO_GIC GROUP'!$B$2:$B$25,0)</f>
        <v>Transportation</v>
      </c>
    </row>
    <row r="1747" spans="1:9" x14ac:dyDescent="0.2">
      <c r="A1747">
        <v>2009</v>
      </c>
      <c r="B1747" t="s">
        <v>647</v>
      </c>
      <c r="C1747" t="s">
        <v>648</v>
      </c>
      <c r="D1747">
        <v>766</v>
      </c>
      <c r="E1747">
        <v>27369</v>
      </c>
      <c r="F1747">
        <v>7969</v>
      </c>
      <c r="G1747">
        <v>2030</v>
      </c>
      <c r="H1747" s="14">
        <f>365*DSO[[#This Row],[Receivables - Total]]/DSO[[#This Row],[Revenue - Total]]</f>
        <v>35.084703224996865</v>
      </c>
      <c r="I1747" t="str">
        <f>_xlfn.XLOOKUP(DSO[[#This Row],[GIC Industry Groups]],'DSO_GIC GROUP'!$A$2:$A$25,'DSO_GIC GROUP'!$B$2:$B$25,0)</f>
        <v>Transportation</v>
      </c>
    </row>
    <row r="1748" spans="1:9" x14ac:dyDescent="0.2">
      <c r="A1748">
        <v>2010</v>
      </c>
      <c r="B1748" t="s">
        <v>647</v>
      </c>
      <c r="C1748" t="s">
        <v>648</v>
      </c>
      <c r="D1748">
        <v>807</v>
      </c>
      <c r="E1748">
        <v>28199</v>
      </c>
      <c r="F1748">
        <v>9516</v>
      </c>
      <c r="G1748">
        <v>2030</v>
      </c>
      <c r="H1748" s="14">
        <f>365*DSO[[#This Row],[Receivables - Total]]/DSO[[#This Row],[Revenue - Total]]</f>
        <v>30.953656998738968</v>
      </c>
      <c r="I1748" t="str">
        <f>_xlfn.XLOOKUP(DSO[[#This Row],[GIC Industry Groups]],'DSO_GIC GROUP'!$A$2:$A$25,'DSO_GIC GROUP'!$B$2:$B$25,0)</f>
        <v>Transportation</v>
      </c>
    </row>
    <row r="1749" spans="1:9" x14ac:dyDescent="0.2">
      <c r="A1749">
        <v>2011</v>
      </c>
      <c r="B1749" t="s">
        <v>647</v>
      </c>
      <c r="C1749" t="s">
        <v>648</v>
      </c>
      <c r="D1749">
        <v>1022</v>
      </c>
      <c r="E1749">
        <v>28538</v>
      </c>
      <c r="F1749">
        <v>11172</v>
      </c>
      <c r="G1749">
        <v>2030</v>
      </c>
      <c r="H1749" s="14">
        <f>365*DSO[[#This Row],[Receivables - Total]]/DSO[[#This Row],[Revenue - Total]]</f>
        <v>33.389724310776941</v>
      </c>
      <c r="I1749" t="str">
        <f>_xlfn.XLOOKUP(DSO[[#This Row],[GIC Industry Groups]],'DSO_GIC GROUP'!$A$2:$A$25,'DSO_GIC GROUP'!$B$2:$B$25,0)</f>
        <v>Transportation</v>
      </c>
    </row>
    <row r="1750" spans="1:9" x14ac:dyDescent="0.2">
      <c r="A1750">
        <v>2012</v>
      </c>
      <c r="B1750" t="s">
        <v>647</v>
      </c>
      <c r="C1750" t="s">
        <v>648</v>
      </c>
      <c r="D1750">
        <v>1109</v>
      </c>
      <c r="E1750">
        <v>30342</v>
      </c>
      <c r="F1750">
        <v>11040</v>
      </c>
      <c r="G1750">
        <v>2030</v>
      </c>
      <c r="H1750" s="14">
        <f>365*DSO[[#This Row],[Receivables - Total]]/DSO[[#This Row],[Revenue - Total]]</f>
        <v>36.665307971014492</v>
      </c>
      <c r="I1750" t="str">
        <f>_xlfn.XLOOKUP(DSO[[#This Row],[GIC Industry Groups]],'DSO_GIC GROUP'!$A$2:$A$25,'DSO_GIC GROUP'!$B$2:$B$25,0)</f>
        <v>Transportation</v>
      </c>
    </row>
    <row r="1751" spans="1:9" x14ac:dyDescent="0.2">
      <c r="A1751">
        <v>2013</v>
      </c>
      <c r="B1751" t="s">
        <v>647</v>
      </c>
      <c r="C1751" t="s">
        <v>648</v>
      </c>
      <c r="D1751">
        <v>1024</v>
      </c>
      <c r="E1751">
        <v>32483</v>
      </c>
      <c r="F1751">
        <v>11245</v>
      </c>
      <c r="G1751">
        <v>2030</v>
      </c>
      <c r="H1751" s="14">
        <f>365*DSO[[#This Row],[Receivables - Total]]/DSO[[#This Row],[Revenue - Total]]</f>
        <v>33.237883503779457</v>
      </c>
      <c r="I1751" t="str">
        <f>_xlfn.XLOOKUP(DSO[[#This Row],[GIC Industry Groups]],'DSO_GIC GROUP'!$A$2:$A$25,'DSO_GIC GROUP'!$B$2:$B$25,0)</f>
        <v>Transportation</v>
      </c>
    </row>
    <row r="1752" spans="1:9" x14ac:dyDescent="0.2">
      <c r="A1752">
        <v>2014</v>
      </c>
      <c r="B1752" t="s">
        <v>647</v>
      </c>
      <c r="C1752" t="s">
        <v>648</v>
      </c>
      <c r="D1752">
        <v>1055</v>
      </c>
      <c r="E1752">
        <v>33241</v>
      </c>
      <c r="F1752">
        <v>11624</v>
      </c>
      <c r="G1752">
        <v>2030</v>
      </c>
      <c r="H1752" s="14">
        <f>365*DSO[[#This Row],[Receivables - Total]]/DSO[[#This Row],[Revenue - Total]]</f>
        <v>33.127580867171368</v>
      </c>
      <c r="I1752" t="str">
        <f>_xlfn.XLOOKUP(DSO[[#This Row],[GIC Industry Groups]],'DSO_GIC GROUP'!$A$2:$A$25,'DSO_GIC GROUP'!$B$2:$B$25,0)</f>
        <v>Transportation</v>
      </c>
    </row>
    <row r="1753" spans="1:9" x14ac:dyDescent="0.2">
      <c r="A1753">
        <v>2015</v>
      </c>
      <c r="B1753" t="s">
        <v>647</v>
      </c>
      <c r="C1753" t="s">
        <v>648</v>
      </c>
      <c r="D1753">
        <v>946</v>
      </c>
      <c r="E1753">
        <v>34260</v>
      </c>
      <c r="F1753">
        <v>10511</v>
      </c>
      <c r="G1753">
        <v>2030</v>
      </c>
      <c r="H1753" s="14">
        <f>365*DSO[[#This Row],[Receivables - Total]]/DSO[[#This Row],[Revenue - Total]]</f>
        <v>32.850347255256395</v>
      </c>
      <c r="I1753" t="str">
        <f>_xlfn.XLOOKUP(DSO[[#This Row],[GIC Industry Groups]],'DSO_GIC GROUP'!$A$2:$A$25,'DSO_GIC GROUP'!$B$2:$B$25,0)</f>
        <v>Transportation</v>
      </c>
    </row>
    <row r="1754" spans="1:9" x14ac:dyDescent="0.2">
      <c r="A1754">
        <v>2016</v>
      </c>
      <c r="B1754" t="s">
        <v>647</v>
      </c>
      <c r="C1754" t="s">
        <v>648</v>
      </c>
      <c r="D1754">
        <v>945</v>
      </c>
      <c r="E1754">
        <v>34892</v>
      </c>
      <c r="F1754">
        <v>9888</v>
      </c>
      <c r="G1754">
        <v>2030</v>
      </c>
      <c r="H1754" s="14">
        <f>365*DSO[[#This Row],[Receivables - Total]]/DSO[[#This Row],[Revenue - Total]]</f>
        <v>34.883191747572816</v>
      </c>
      <c r="I1754" t="str">
        <f>_xlfn.XLOOKUP(DSO[[#This Row],[GIC Industry Groups]],'DSO_GIC GROUP'!$A$2:$A$25,'DSO_GIC GROUP'!$B$2:$B$25,0)</f>
        <v>Transportation</v>
      </c>
    </row>
    <row r="1755" spans="1:9" x14ac:dyDescent="0.2">
      <c r="A1755">
        <v>2017</v>
      </c>
      <c r="B1755" t="s">
        <v>647</v>
      </c>
      <c r="C1755" t="s">
        <v>648</v>
      </c>
      <c r="D1755">
        <v>955</v>
      </c>
      <c r="E1755">
        <v>35711</v>
      </c>
      <c r="F1755">
        <v>10551</v>
      </c>
      <c r="G1755">
        <v>2030</v>
      </c>
      <c r="H1755" s="14">
        <f>365*DSO[[#This Row],[Receivables - Total]]/DSO[[#This Row],[Revenue - Total]]</f>
        <v>33.037152876504599</v>
      </c>
      <c r="I1755" t="str">
        <f>_xlfn.XLOOKUP(DSO[[#This Row],[GIC Industry Groups]],'DSO_GIC GROUP'!$A$2:$A$25,'DSO_GIC GROUP'!$B$2:$B$25,0)</f>
        <v>Transportation</v>
      </c>
    </row>
    <row r="1756" spans="1:9" x14ac:dyDescent="0.2">
      <c r="A1756">
        <v>2018</v>
      </c>
      <c r="B1756" t="s">
        <v>647</v>
      </c>
      <c r="C1756" t="s">
        <v>648</v>
      </c>
      <c r="D1756">
        <v>1009</v>
      </c>
      <c r="E1756">
        <v>36239</v>
      </c>
      <c r="F1756">
        <v>11458</v>
      </c>
      <c r="G1756">
        <v>2030</v>
      </c>
      <c r="H1756" s="14">
        <f>365*DSO[[#This Row],[Receivables - Total]]/DSO[[#This Row],[Revenue - Total]]</f>
        <v>32.142171408622794</v>
      </c>
      <c r="I1756" t="str">
        <f>_xlfn.XLOOKUP(DSO[[#This Row],[GIC Industry Groups]],'DSO_GIC GROUP'!$A$2:$A$25,'DSO_GIC GROUP'!$B$2:$B$25,0)</f>
        <v>Transportation</v>
      </c>
    </row>
    <row r="1757" spans="1:9" x14ac:dyDescent="0.2">
      <c r="A1757">
        <v>2019</v>
      </c>
      <c r="B1757" t="s">
        <v>647</v>
      </c>
      <c r="C1757" t="s">
        <v>648</v>
      </c>
      <c r="D1757">
        <v>920</v>
      </c>
      <c r="E1757">
        <v>37923</v>
      </c>
      <c r="F1757">
        <v>11296</v>
      </c>
      <c r="G1757">
        <v>2030</v>
      </c>
      <c r="H1757" s="14">
        <f>365*DSO[[#This Row],[Receivables - Total]]/DSO[[#This Row],[Revenue - Total]]</f>
        <v>29.727337110481585</v>
      </c>
      <c r="I1757" t="str">
        <f>_xlfn.XLOOKUP(DSO[[#This Row],[GIC Industry Groups]],'DSO_GIC GROUP'!$A$2:$A$25,'DSO_GIC GROUP'!$B$2:$B$25,0)</f>
        <v>Transportation</v>
      </c>
    </row>
    <row r="1758" spans="1:9" x14ac:dyDescent="0.2">
      <c r="A1758">
        <v>2004</v>
      </c>
      <c r="B1758" t="s">
        <v>849</v>
      </c>
      <c r="C1758" t="s">
        <v>850</v>
      </c>
      <c r="D1758">
        <v>951</v>
      </c>
      <c r="E1758">
        <v>20705</v>
      </c>
      <c r="F1758">
        <v>16391</v>
      </c>
      <c r="G1758">
        <v>2030</v>
      </c>
      <c r="H1758" s="14">
        <f>365*DSO[[#This Row],[Receivables - Total]]/DSO[[#This Row],[Revenue - Total]]</f>
        <v>21.177170398389361</v>
      </c>
      <c r="I1758" t="str">
        <f>_xlfn.XLOOKUP(DSO[[#This Row],[GIC Industry Groups]],'DSO_GIC GROUP'!$A$2:$A$25,'DSO_GIC GROUP'!$B$2:$B$25,0)</f>
        <v>Transportation</v>
      </c>
    </row>
    <row r="1759" spans="1:9" x14ac:dyDescent="0.2">
      <c r="A1759">
        <v>2005</v>
      </c>
      <c r="B1759" t="s">
        <v>849</v>
      </c>
      <c r="C1759" t="s">
        <v>850</v>
      </c>
      <c r="D1759">
        <v>839</v>
      </c>
      <c r="E1759">
        <v>19342</v>
      </c>
      <c r="F1759">
        <v>17379</v>
      </c>
      <c r="G1759">
        <v>2030</v>
      </c>
      <c r="H1759" s="14">
        <f>365*DSO[[#This Row],[Receivables - Total]]/DSO[[#This Row],[Revenue - Total]]</f>
        <v>17.620979342885093</v>
      </c>
      <c r="I1759" t="str">
        <f>_xlfn.XLOOKUP(DSO[[#This Row],[GIC Industry Groups]],'DSO_GIC GROUP'!$A$2:$A$25,'DSO_GIC GROUP'!$B$2:$B$25,0)</f>
        <v>Transportation</v>
      </c>
    </row>
    <row r="1760" spans="1:9" x14ac:dyDescent="0.2">
      <c r="A1760">
        <v>2006</v>
      </c>
      <c r="B1760" t="s">
        <v>849</v>
      </c>
      <c r="C1760" t="s">
        <v>850</v>
      </c>
      <c r="D1760">
        <v>820</v>
      </c>
      <c r="E1760">
        <v>25369</v>
      </c>
      <c r="F1760">
        <v>19340</v>
      </c>
      <c r="G1760">
        <v>2030</v>
      </c>
      <c r="H1760" s="14">
        <f>365*DSO[[#This Row],[Receivables - Total]]/DSO[[#This Row],[Revenue - Total]]</f>
        <v>15.47569803516029</v>
      </c>
      <c r="I1760" t="str">
        <f>_xlfn.XLOOKUP(DSO[[#This Row],[GIC Industry Groups]],'DSO_GIC GROUP'!$A$2:$A$25,'DSO_GIC GROUP'!$B$2:$B$25,0)</f>
        <v>Transportation</v>
      </c>
    </row>
    <row r="1761" spans="1:9" x14ac:dyDescent="0.2">
      <c r="A1761">
        <v>2007</v>
      </c>
      <c r="B1761" t="s">
        <v>849</v>
      </c>
      <c r="C1761" t="s">
        <v>850</v>
      </c>
      <c r="D1761">
        <v>888</v>
      </c>
      <c r="E1761">
        <v>24220</v>
      </c>
      <c r="F1761">
        <v>20098</v>
      </c>
      <c r="G1761">
        <v>2030</v>
      </c>
      <c r="H1761" s="14">
        <f>365*DSO[[#This Row],[Receivables - Total]]/DSO[[#This Row],[Revenue - Total]]</f>
        <v>16.126977808737188</v>
      </c>
      <c r="I1761" t="str">
        <f>_xlfn.XLOOKUP(DSO[[#This Row],[GIC Industry Groups]],'DSO_GIC GROUP'!$A$2:$A$25,'DSO_GIC GROUP'!$B$2:$B$25,0)</f>
        <v>Transportation</v>
      </c>
    </row>
    <row r="1762" spans="1:9" x14ac:dyDescent="0.2">
      <c r="A1762">
        <v>2008</v>
      </c>
      <c r="B1762" t="s">
        <v>849</v>
      </c>
      <c r="C1762" t="s">
        <v>850</v>
      </c>
      <c r="D1762">
        <v>714</v>
      </c>
      <c r="E1762">
        <v>19461</v>
      </c>
      <c r="F1762">
        <v>20194</v>
      </c>
      <c r="G1762">
        <v>2030</v>
      </c>
      <c r="H1762" s="14">
        <f>365*DSO[[#This Row],[Receivables - Total]]/DSO[[#This Row],[Revenue - Total]]</f>
        <v>12.905318411409329</v>
      </c>
      <c r="I1762" t="str">
        <f>_xlfn.XLOOKUP(DSO[[#This Row],[GIC Industry Groups]],'DSO_GIC GROUP'!$A$2:$A$25,'DSO_GIC GROUP'!$B$2:$B$25,0)</f>
        <v>Transportation</v>
      </c>
    </row>
    <row r="1763" spans="1:9" x14ac:dyDescent="0.2">
      <c r="A1763">
        <v>2009</v>
      </c>
      <c r="B1763" t="s">
        <v>849</v>
      </c>
      <c r="C1763" t="s">
        <v>850</v>
      </c>
      <c r="D1763">
        <v>743</v>
      </c>
      <c r="E1763">
        <v>18684</v>
      </c>
      <c r="F1763">
        <v>16335</v>
      </c>
      <c r="G1763">
        <v>2030</v>
      </c>
      <c r="H1763" s="14">
        <f>365*DSO[[#This Row],[Receivables - Total]]/DSO[[#This Row],[Revenue - Total]]</f>
        <v>16.602081420263239</v>
      </c>
      <c r="I1763" t="str">
        <f>_xlfn.XLOOKUP(DSO[[#This Row],[GIC Industry Groups]],'DSO_GIC GROUP'!$A$2:$A$25,'DSO_GIC GROUP'!$B$2:$B$25,0)</f>
        <v>Transportation</v>
      </c>
    </row>
    <row r="1764" spans="1:9" x14ac:dyDescent="0.2">
      <c r="A1764">
        <v>2010</v>
      </c>
      <c r="B1764" t="s">
        <v>849</v>
      </c>
      <c r="C1764" t="s">
        <v>850</v>
      </c>
      <c r="D1764">
        <v>1613</v>
      </c>
      <c r="E1764">
        <v>39598</v>
      </c>
      <c r="F1764">
        <v>23229</v>
      </c>
      <c r="G1764">
        <v>2030</v>
      </c>
      <c r="H1764" s="14">
        <f>365*DSO[[#This Row],[Receivables - Total]]/DSO[[#This Row],[Revenue - Total]]</f>
        <v>25.345258082569202</v>
      </c>
      <c r="I1764" t="str">
        <f>_xlfn.XLOOKUP(DSO[[#This Row],[GIC Industry Groups]],'DSO_GIC GROUP'!$A$2:$A$25,'DSO_GIC GROUP'!$B$2:$B$25,0)</f>
        <v>Transportation</v>
      </c>
    </row>
    <row r="1765" spans="1:9" x14ac:dyDescent="0.2">
      <c r="A1765">
        <v>2011</v>
      </c>
      <c r="B1765" t="s">
        <v>849</v>
      </c>
      <c r="C1765" t="s">
        <v>850</v>
      </c>
      <c r="D1765">
        <v>1358</v>
      </c>
      <c r="E1765">
        <v>37988</v>
      </c>
      <c r="F1765">
        <v>37003</v>
      </c>
      <c r="G1765">
        <v>2030</v>
      </c>
      <c r="H1765" s="14">
        <f>365*DSO[[#This Row],[Receivables - Total]]/DSO[[#This Row],[Revenue - Total]]</f>
        <v>13.395400372942735</v>
      </c>
      <c r="I1765" t="str">
        <f>_xlfn.XLOOKUP(DSO[[#This Row],[GIC Industry Groups]],'DSO_GIC GROUP'!$A$2:$A$25,'DSO_GIC GROUP'!$B$2:$B$25,0)</f>
        <v>Transportation</v>
      </c>
    </row>
    <row r="1766" spans="1:9" x14ac:dyDescent="0.2">
      <c r="A1766">
        <v>2012</v>
      </c>
      <c r="B1766" t="s">
        <v>849</v>
      </c>
      <c r="C1766" t="s">
        <v>850</v>
      </c>
      <c r="D1766">
        <v>1338</v>
      </c>
      <c r="E1766">
        <v>37628</v>
      </c>
      <c r="F1766">
        <v>37152</v>
      </c>
      <c r="G1766">
        <v>2030</v>
      </c>
      <c r="H1766" s="14">
        <f>365*DSO[[#This Row],[Receivables - Total]]/DSO[[#This Row],[Revenue - Total]]</f>
        <v>13.145187338501293</v>
      </c>
      <c r="I1766" t="str">
        <f>_xlfn.XLOOKUP(DSO[[#This Row],[GIC Industry Groups]],'DSO_GIC GROUP'!$A$2:$A$25,'DSO_GIC GROUP'!$B$2:$B$25,0)</f>
        <v>Transportation</v>
      </c>
    </row>
    <row r="1767" spans="1:9" x14ac:dyDescent="0.2">
      <c r="A1767">
        <v>2013</v>
      </c>
      <c r="B1767" t="s">
        <v>849</v>
      </c>
      <c r="C1767" t="s">
        <v>850</v>
      </c>
      <c r="D1767">
        <v>1503</v>
      </c>
      <c r="E1767">
        <v>36812</v>
      </c>
      <c r="F1767">
        <v>38279</v>
      </c>
      <c r="G1767">
        <v>2030</v>
      </c>
      <c r="H1767" s="14">
        <f>365*DSO[[#This Row],[Receivables - Total]]/DSO[[#This Row],[Revenue - Total]]</f>
        <v>14.331487238433606</v>
      </c>
      <c r="I1767" t="str">
        <f>_xlfn.XLOOKUP(DSO[[#This Row],[GIC Industry Groups]],'DSO_GIC GROUP'!$A$2:$A$25,'DSO_GIC GROUP'!$B$2:$B$25,0)</f>
        <v>Transportation</v>
      </c>
    </row>
    <row r="1768" spans="1:9" x14ac:dyDescent="0.2">
      <c r="A1768">
        <v>2014</v>
      </c>
      <c r="B1768" t="s">
        <v>849</v>
      </c>
      <c r="C1768" t="s">
        <v>850</v>
      </c>
      <c r="D1768">
        <v>1146</v>
      </c>
      <c r="E1768">
        <v>37353</v>
      </c>
      <c r="F1768">
        <v>38901</v>
      </c>
      <c r="G1768">
        <v>2030</v>
      </c>
      <c r="H1768" s="14">
        <f>365*DSO[[#This Row],[Receivables - Total]]/DSO[[#This Row],[Revenue - Total]]</f>
        <v>10.752679879694609</v>
      </c>
      <c r="I1768" t="str">
        <f>_xlfn.XLOOKUP(DSO[[#This Row],[GIC Industry Groups]],'DSO_GIC GROUP'!$A$2:$A$25,'DSO_GIC GROUP'!$B$2:$B$25,0)</f>
        <v>Transportation</v>
      </c>
    </row>
    <row r="1769" spans="1:9" x14ac:dyDescent="0.2">
      <c r="A1769">
        <v>2015</v>
      </c>
      <c r="B1769" t="s">
        <v>849</v>
      </c>
      <c r="C1769" t="s">
        <v>850</v>
      </c>
      <c r="D1769">
        <v>1128</v>
      </c>
      <c r="E1769">
        <v>40861</v>
      </c>
      <c r="F1769">
        <v>37864</v>
      </c>
      <c r="G1769">
        <v>2030</v>
      </c>
      <c r="H1769" s="14">
        <f>365*DSO[[#This Row],[Receivables - Total]]/DSO[[#This Row],[Revenue - Total]]</f>
        <v>10.873653074160153</v>
      </c>
      <c r="I1769" t="str">
        <f>_xlfn.XLOOKUP(DSO[[#This Row],[GIC Industry Groups]],'DSO_GIC GROUP'!$A$2:$A$25,'DSO_GIC GROUP'!$B$2:$B$25,0)</f>
        <v>Transportation</v>
      </c>
    </row>
    <row r="1770" spans="1:9" x14ac:dyDescent="0.2">
      <c r="A1770">
        <v>2016</v>
      </c>
      <c r="B1770" t="s">
        <v>849</v>
      </c>
      <c r="C1770" t="s">
        <v>850</v>
      </c>
      <c r="D1770">
        <v>1176</v>
      </c>
      <c r="E1770">
        <v>40140</v>
      </c>
      <c r="F1770">
        <v>36556</v>
      </c>
      <c r="G1770">
        <v>2030</v>
      </c>
      <c r="H1770" s="14">
        <f>365*DSO[[#This Row],[Receivables - Total]]/DSO[[#This Row],[Revenue - Total]]</f>
        <v>11.741984899879636</v>
      </c>
      <c r="I1770" t="str">
        <f>_xlfn.XLOOKUP(DSO[[#This Row],[GIC Industry Groups]],'DSO_GIC GROUP'!$A$2:$A$25,'DSO_GIC GROUP'!$B$2:$B$25,0)</f>
        <v>Transportation</v>
      </c>
    </row>
    <row r="1771" spans="1:9" x14ac:dyDescent="0.2">
      <c r="A1771">
        <v>2017</v>
      </c>
      <c r="B1771" t="s">
        <v>849</v>
      </c>
      <c r="C1771" t="s">
        <v>850</v>
      </c>
      <c r="D1771">
        <v>1340</v>
      </c>
      <c r="E1771">
        <v>42326</v>
      </c>
      <c r="F1771">
        <v>37736</v>
      </c>
      <c r="G1771">
        <v>2030</v>
      </c>
      <c r="H1771" s="14">
        <f>365*DSO[[#This Row],[Receivables - Total]]/DSO[[#This Row],[Revenue - Total]]</f>
        <v>12.961098155607377</v>
      </c>
      <c r="I1771" t="str">
        <f>_xlfn.XLOOKUP(DSO[[#This Row],[GIC Industry Groups]],'DSO_GIC GROUP'!$A$2:$A$25,'DSO_GIC GROUP'!$B$2:$B$25,0)</f>
        <v>Transportation</v>
      </c>
    </row>
    <row r="1772" spans="1:9" x14ac:dyDescent="0.2">
      <c r="A1772">
        <v>2018</v>
      </c>
      <c r="B1772" t="s">
        <v>849</v>
      </c>
      <c r="C1772" t="s">
        <v>850</v>
      </c>
      <c r="D1772">
        <v>1346</v>
      </c>
      <c r="E1772">
        <v>44792</v>
      </c>
      <c r="F1772">
        <v>41303</v>
      </c>
      <c r="G1772">
        <v>2030</v>
      </c>
      <c r="H1772" s="14">
        <f>365*DSO[[#This Row],[Receivables - Total]]/DSO[[#This Row],[Revenue - Total]]</f>
        <v>11.894777619059148</v>
      </c>
      <c r="I1772" t="str">
        <f>_xlfn.XLOOKUP(DSO[[#This Row],[GIC Industry Groups]],'DSO_GIC GROUP'!$A$2:$A$25,'DSO_GIC GROUP'!$B$2:$B$25,0)</f>
        <v>Transportation</v>
      </c>
    </row>
    <row r="1773" spans="1:9" x14ac:dyDescent="0.2">
      <c r="A1773">
        <v>2019</v>
      </c>
      <c r="B1773" t="s">
        <v>849</v>
      </c>
      <c r="C1773" t="s">
        <v>850</v>
      </c>
      <c r="D1773">
        <v>1364</v>
      </c>
      <c r="E1773">
        <v>52611</v>
      </c>
      <c r="F1773">
        <v>43259</v>
      </c>
      <c r="G1773">
        <v>2030</v>
      </c>
      <c r="H1773" s="14">
        <f>365*DSO[[#This Row],[Receivables - Total]]/DSO[[#This Row],[Revenue - Total]]</f>
        <v>11.508818974086317</v>
      </c>
      <c r="I1773" t="str">
        <f>_xlfn.XLOOKUP(DSO[[#This Row],[GIC Industry Groups]],'DSO_GIC GROUP'!$A$2:$A$25,'DSO_GIC GROUP'!$B$2:$B$25,0)</f>
        <v>Transportation</v>
      </c>
    </row>
    <row r="1774" spans="1:9" x14ac:dyDescent="0.2">
      <c r="A1774">
        <v>2004</v>
      </c>
      <c r="B1774" t="s">
        <v>861</v>
      </c>
      <c r="C1774" t="s">
        <v>862</v>
      </c>
      <c r="D1774">
        <v>538</v>
      </c>
      <c r="E1774">
        <v>34589</v>
      </c>
      <c r="F1774">
        <v>12215</v>
      </c>
      <c r="G1774">
        <v>2030</v>
      </c>
      <c r="H1774" s="14">
        <f>365*DSO[[#This Row],[Receivables - Total]]/DSO[[#This Row],[Revenue - Total]]</f>
        <v>16.076135898485468</v>
      </c>
      <c r="I1774" t="str">
        <f>_xlfn.XLOOKUP(DSO[[#This Row],[GIC Industry Groups]],'DSO_GIC GROUP'!$A$2:$A$25,'DSO_GIC GROUP'!$B$2:$B$25,0)</f>
        <v>Transportation</v>
      </c>
    </row>
    <row r="1775" spans="1:9" x14ac:dyDescent="0.2">
      <c r="A1775">
        <v>2005</v>
      </c>
      <c r="B1775" t="s">
        <v>861</v>
      </c>
      <c r="C1775" t="s">
        <v>862</v>
      </c>
      <c r="D1775">
        <v>747</v>
      </c>
      <c r="E1775">
        <v>35620</v>
      </c>
      <c r="F1775">
        <v>13578</v>
      </c>
      <c r="G1775">
        <v>2030</v>
      </c>
      <c r="H1775" s="14">
        <f>365*DSO[[#This Row],[Receivables - Total]]/DSO[[#This Row],[Revenue - Total]]</f>
        <v>20.080645161290324</v>
      </c>
      <c r="I1775" t="str">
        <f>_xlfn.XLOOKUP(DSO[[#This Row],[GIC Industry Groups]],'DSO_GIC GROUP'!$A$2:$A$25,'DSO_GIC GROUP'!$B$2:$B$25,0)</f>
        <v>Transportation</v>
      </c>
    </row>
    <row r="1776" spans="1:9" x14ac:dyDescent="0.2">
      <c r="A1776">
        <v>2006</v>
      </c>
      <c r="B1776" t="s">
        <v>861</v>
      </c>
      <c r="C1776" t="s">
        <v>862</v>
      </c>
      <c r="D1776">
        <v>679</v>
      </c>
      <c r="E1776">
        <v>36515</v>
      </c>
      <c r="F1776">
        <v>15578</v>
      </c>
      <c r="G1776">
        <v>2030</v>
      </c>
      <c r="H1776" s="14">
        <f>365*DSO[[#This Row],[Receivables - Total]]/DSO[[#This Row],[Revenue - Total]]</f>
        <v>15.9092951598408</v>
      </c>
      <c r="I1776" t="str">
        <f>_xlfn.XLOOKUP(DSO[[#This Row],[GIC Industry Groups]],'DSO_GIC GROUP'!$A$2:$A$25,'DSO_GIC GROUP'!$B$2:$B$25,0)</f>
        <v>Transportation</v>
      </c>
    </row>
    <row r="1777" spans="1:9" x14ac:dyDescent="0.2">
      <c r="A1777">
        <v>2007</v>
      </c>
      <c r="B1777" t="s">
        <v>861</v>
      </c>
      <c r="C1777" t="s">
        <v>862</v>
      </c>
      <c r="D1777">
        <v>632</v>
      </c>
      <c r="E1777">
        <v>38033</v>
      </c>
      <c r="F1777">
        <v>16283</v>
      </c>
      <c r="G1777">
        <v>2030</v>
      </c>
      <c r="H1777" s="14">
        <f>365*DSO[[#This Row],[Receivables - Total]]/DSO[[#This Row],[Revenue - Total]]</f>
        <v>14.166922557268316</v>
      </c>
      <c r="I1777" t="str">
        <f>_xlfn.XLOOKUP(DSO[[#This Row],[GIC Industry Groups]],'DSO_GIC GROUP'!$A$2:$A$25,'DSO_GIC GROUP'!$B$2:$B$25,0)</f>
        <v>Transportation</v>
      </c>
    </row>
    <row r="1778" spans="1:9" x14ac:dyDescent="0.2">
      <c r="A1778">
        <v>2008</v>
      </c>
      <c r="B1778" t="s">
        <v>861</v>
      </c>
      <c r="C1778" t="s">
        <v>862</v>
      </c>
      <c r="D1778">
        <v>594</v>
      </c>
      <c r="E1778">
        <v>39722</v>
      </c>
      <c r="F1778">
        <v>17970</v>
      </c>
      <c r="G1778">
        <v>2030</v>
      </c>
      <c r="H1778" s="14">
        <f>365*DSO[[#This Row],[Receivables - Total]]/DSO[[#This Row],[Revenue - Total]]</f>
        <v>12.065108514190317</v>
      </c>
      <c r="I1778" t="str">
        <f>_xlfn.XLOOKUP(DSO[[#This Row],[GIC Industry Groups]],'DSO_GIC GROUP'!$A$2:$A$25,'DSO_GIC GROUP'!$B$2:$B$25,0)</f>
        <v>Transportation</v>
      </c>
    </row>
    <row r="1779" spans="1:9" x14ac:dyDescent="0.2">
      <c r="A1779">
        <v>2009</v>
      </c>
      <c r="B1779" t="s">
        <v>861</v>
      </c>
      <c r="C1779" t="s">
        <v>862</v>
      </c>
      <c r="D1779">
        <v>666</v>
      </c>
      <c r="E1779">
        <v>42410</v>
      </c>
      <c r="F1779">
        <v>14143</v>
      </c>
      <c r="G1779">
        <v>2030</v>
      </c>
      <c r="H1779" s="14">
        <f>365*DSO[[#This Row],[Receivables - Total]]/DSO[[#This Row],[Revenue - Total]]</f>
        <v>17.188008201937354</v>
      </c>
      <c r="I1779" t="str">
        <f>_xlfn.XLOOKUP(DSO[[#This Row],[GIC Industry Groups]],'DSO_GIC GROUP'!$A$2:$A$25,'DSO_GIC GROUP'!$B$2:$B$25,0)</f>
        <v>Transportation</v>
      </c>
    </row>
    <row r="1780" spans="1:9" x14ac:dyDescent="0.2">
      <c r="A1780">
        <v>2010</v>
      </c>
      <c r="B1780" t="s">
        <v>861</v>
      </c>
      <c r="C1780" t="s">
        <v>862</v>
      </c>
      <c r="D1780">
        <v>1184</v>
      </c>
      <c r="E1780">
        <v>43088</v>
      </c>
      <c r="F1780">
        <v>16965</v>
      </c>
      <c r="G1780">
        <v>2030</v>
      </c>
      <c r="H1780" s="14">
        <f>365*DSO[[#This Row],[Receivables - Total]]/DSO[[#This Row],[Revenue - Total]]</f>
        <v>25.473622163277337</v>
      </c>
      <c r="I1780" t="str">
        <f>_xlfn.XLOOKUP(DSO[[#This Row],[GIC Industry Groups]],'DSO_GIC GROUP'!$A$2:$A$25,'DSO_GIC GROUP'!$B$2:$B$25,0)</f>
        <v>Transportation</v>
      </c>
    </row>
    <row r="1781" spans="1:9" x14ac:dyDescent="0.2">
      <c r="A1781">
        <v>2011</v>
      </c>
      <c r="B1781" t="s">
        <v>861</v>
      </c>
      <c r="C1781" t="s">
        <v>862</v>
      </c>
      <c r="D1781">
        <v>1401</v>
      </c>
      <c r="E1781">
        <v>45096</v>
      </c>
      <c r="F1781">
        <v>19557</v>
      </c>
      <c r="G1781">
        <v>2030</v>
      </c>
      <c r="H1781" s="14">
        <f>365*DSO[[#This Row],[Receivables - Total]]/DSO[[#This Row],[Revenue - Total]]</f>
        <v>26.147415247737381</v>
      </c>
      <c r="I1781" t="str">
        <f>_xlfn.XLOOKUP(DSO[[#This Row],[GIC Industry Groups]],'DSO_GIC GROUP'!$A$2:$A$25,'DSO_GIC GROUP'!$B$2:$B$25,0)</f>
        <v>Transportation</v>
      </c>
    </row>
    <row r="1782" spans="1:9" x14ac:dyDescent="0.2">
      <c r="A1782">
        <v>2012</v>
      </c>
      <c r="B1782" t="s">
        <v>861</v>
      </c>
      <c r="C1782" t="s">
        <v>862</v>
      </c>
      <c r="D1782">
        <v>1331</v>
      </c>
      <c r="E1782">
        <v>47153</v>
      </c>
      <c r="F1782">
        <v>20926</v>
      </c>
      <c r="G1782">
        <v>2030</v>
      </c>
      <c r="H1782" s="14">
        <f>365*DSO[[#This Row],[Receivables - Total]]/DSO[[#This Row],[Revenue - Total]]</f>
        <v>23.215855873076556</v>
      </c>
      <c r="I1782" t="str">
        <f>_xlfn.XLOOKUP(DSO[[#This Row],[GIC Industry Groups]],'DSO_GIC GROUP'!$A$2:$A$25,'DSO_GIC GROUP'!$B$2:$B$25,0)</f>
        <v>Transportation</v>
      </c>
    </row>
    <row r="1783" spans="1:9" x14ac:dyDescent="0.2">
      <c r="A1783">
        <v>2013</v>
      </c>
      <c r="B1783" t="s">
        <v>861</v>
      </c>
      <c r="C1783" t="s">
        <v>862</v>
      </c>
      <c r="D1783">
        <v>1414</v>
      </c>
      <c r="E1783">
        <v>49731</v>
      </c>
      <c r="F1783">
        <v>21963</v>
      </c>
      <c r="G1783">
        <v>2030</v>
      </c>
      <c r="H1783" s="14">
        <f>365*DSO[[#This Row],[Receivables - Total]]/DSO[[#This Row],[Revenue - Total]]</f>
        <v>23.499066612029321</v>
      </c>
      <c r="I1783" t="str">
        <f>_xlfn.XLOOKUP(DSO[[#This Row],[GIC Industry Groups]],'DSO_GIC GROUP'!$A$2:$A$25,'DSO_GIC GROUP'!$B$2:$B$25,0)</f>
        <v>Transportation</v>
      </c>
    </row>
    <row r="1784" spans="1:9" x14ac:dyDescent="0.2">
      <c r="A1784">
        <v>2014</v>
      </c>
      <c r="B1784" t="s">
        <v>861</v>
      </c>
      <c r="C1784" t="s">
        <v>862</v>
      </c>
      <c r="D1784">
        <v>1611</v>
      </c>
      <c r="E1784">
        <v>52716</v>
      </c>
      <c r="F1784">
        <v>23988</v>
      </c>
      <c r="G1784">
        <v>2030</v>
      </c>
      <c r="H1784" s="14">
        <f>365*DSO[[#This Row],[Receivables - Total]]/DSO[[#This Row],[Revenue - Total]]</f>
        <v>24.51288144072036</v>
      </c>
      <c r="I1784" t="str">
        <f>_xlfn.XLOOKUP(DSO[[#This Row],[GIC Industry Groups]],'DSO_GIC GROUP'!$A$2:$A$25,'DSO_GIC GROUP'!$B$2:$B$25,0)</f>
        <v>Transportation</v>
      </c>
    </row>
    <row r="1785" spans="1:9" x14ac:dyDescent="0.2">
      <c r="A1785">
        <v>2015</v>
      </c>
      <c r="B1785" t="s">
        <v>861</v>
      </c>
      <c r="C1785" t="s">
        <v>862</v>
      </c>
      <c r="D1785">
        <v>1356</v>
      </c>
      <c r="E1785">
        <v>54600</v>
      </c>
      <c r="F1785">
        <v>21813</v>
      </c>
      <c r="G1785">
        <v>2030</v>
      </c>
      <c r="H1785" s="14">
        <f>365*DSO[[#This Row],[Receivables - Total]]/DSO[[#This Row],[Revenue - Total]]</f>
        <v>22.690138907990647</v>
      </c>
      <c r="I1785" t="str">
        <f>_xlfn.XLOOKUP(DSO[[#This Row],[GIC Industry Groups]],'DSO_GIC GROUP'!$A$2:$A$25,'DSO_GIC GROUP'!$B$2:$B$25,0)</f>
        <v>Transportation</v>
      </c>
    </row>
    <row r="1786" spans="1:9" x14ac:dyDescent="0.2">
      <c r="A1786">
        <v>2016</v>
      </c>
      <c r="B1786" t="s">
        <v>861</v>
      </c>
      <c r="C1786" t="s">
        <v>862</v>
      </c>
      <c r="D1786">
        <v>1258</v>
      </c>
      <c r="E1786">
        <v>55718</v>
      </c>
      <c r="F1786">
        <v>19941</v>
      </c>
      <c r="G1786">
        <v>2030</v>
      </c>
      <c r="H1786" s="14">
        <f>365*DSO[[#This Row],[Receivables - Total]]/DSO[[#This Row],[Revenue - Total]]</f>
        <v>23.026427962489343</v>
      </c>
      <c r="I1786" t="str">
        <f>_xlfn.XLOOKUP(DSO[[#This Row],[GIC Industry Groups]],'DSO_GIC GROUP'!$A$2:$A$25,'DSO_GIC GROUP'!$B$2:$B$25,0)</f>
        <v>Transportation</v>
      </c>
    </row>
    <row r="1787" spans="1:9" x14ac:dyDescent="0.2">
      <c r="A1787">
        <v>2017</v>
      </c>
      <c r="B1787" t="s">
        <v>861</v>
      </c>
      <c r="C1787" t="s">
        <v>862</v>
      </c>
      <c r="D1787">
        <v>1493</v>
      </c>
      <c r="E1787">
        <v>57806</v>
      </c>
      <c r="F1787">
        <v>21240</v>
      </c>
      <c r="G1787">
        <v>2030</v>
      </c>
      <c r="H1787" s="14">
        <f>365*DSO[[#This Row],[Receivables - Total]]/DSO[[#This Row],[Revenue - Total]]</f>
        <v>25.656544256120526</v>
      </c>
      <c r="I1787" t="str">
        <f>_xlfn.XLOOKUP(DSO[[#This Row],[GIC Industry Groups]],'DSO_GIC GROUP'!$A$2:$A$25,'DSO_GIC GROUP'!$B$2:$B$25,0)</f>
        <v>Transportation</v>
      </c>
    </row>
    <row r="1788" spans="1:9" x14ac:dyDescent="0.2">
      <c r="A1788">
        <v>2018</v>
      </c>
      <c r="B1788" t="s">
        <v>861</v>
      </c>
      <c r="C1788" t="s">
        <v>862</v>
      </c>
      <c r="D1788">
        <v>1755</v>
      </c>
      <c r="E1788">
        <v>59147</v>
      </c>
      <c r="F1788">
        <v>22832</v>
      </c>
      <c r="G1788">
        <v>2030</v>
      </c>
      <c r="H1788" s="14">
        <f>365*DSO[[#This Row],[Receivables - Total]]/DSO[[#This Row],[Revenue - Total]]</f>
        <v>28.056017869656621</v>
      </c>
      <c r="I1788" t="str">
        <f>_xlfn.XLOOKUP(DSO[[#This Row],[GIC Industry Groups]],'DSO_GIC GROUP'!$A$2:$A$25,'DSO_GIC GROUP'!$B$2:$B$25,0)</f>
        <v>Transportation</v>
      </c>
    </row>
    <row r="1789" spans="1:9" x14ac:dyDescent="0.2">
      <c r="A1789">
        <v>2019</v>
      </c>
      <c r="B1789" t="s">
        <v>861</v>
      </c>
      <c r="C1789" t="s">
        <v>862</v>
      </c>
      <c r="D1789">
        <v>1595</v>
      </c>
      <c r="E1789">
        <v>61673</v>
      </c>
      <c r="F1789">
        <v>21708</v>
      </c>
      <c r="G1789">
        <v>2030</v>
      </c>
      <c r="H1789" s="14">
        <f>365*DSO[[#This Row],[Receivables - Total]]/DSO[[#This Row],[Revenue - Total]]</f>
        <v>26.818454026165469</v>
      </c>
      <c r="I1789" t="str">
        <f>_xlfn.XLOOKUP(DSO[[#This Row],[GIC Industry Groups]],'DSO_GIC GROUP'!$A$2:$A$25,'DSO_GIC GROUP'!$B$2:$B$25,0)</f>
        <v>Transportation</v>
      </c>
    </row>
    <row r="1790" spans="1:9" x14ac:dyDescent="0.2">
      <c r="A1790">
        <v>2004</v>
      </c>
      <c r="B1790" t="s">
        <v>863</v>
      </c>
      <c r="C1790" t="s">
        <v>864</v>
      </c>
      <c r="D1790">
        <v>6051</v>
      </c>
      <c r="E1790">
        <v>33026</v>
      </c>
      <c r="F1790">
        <v>36582</v>
      </c>
      <c r="G1790">
        <v>2030</v>
      </c>
      <c r="H1790" s="14">
        <f>365*DSO[[#This Row],[Receivables - Total]]/DSO[[#This Row],[Revenue - Total]]</f>
        <v>60.37436444152862</v>
      </c>
      <c r="I1790" t="str">
        <f>_xlfn.XLOOKUP(DSO[[#This Row],[GIC Industry Groups]],'DSO_GIC GROUP'!$A$2:$A$25,'DSO_GIC GROUP'!$B$2:$B$25,0)</f>
        <v>Transportation</v>
      </c>
    </row>
    <row r="1791" spans="1:9" x14ac:dyDescent="0.2">
      <c r="A1791">
        <v>2005</v>
      </c>
      <c r="B1791" t="s">
        <v>863</v>
      </c>
      <c r="C1791" t="s">
        <v>864</v>
      </c>
      <c r="D1791">
        <v>6361</v>
      </c>
      <c r="E1791">
        <v>35222</v>
      </c>
      <c r="F1791">
        <v>42581</v>
      </c>
      <c r="G1791">
        <v>2030</v>
      </c>
      <c r="H1791" s="14">
        <f>365*DSO[[#This Row],[Receivables - Total]]/DSO[[#This Row],[Revenue - Total]]</f>
        <v>54.525844860383742</v>
      </c>
      <c r="I1791" t="str">
        <f>_xlfn.XLOOKUP(DSO[[#This Row],[GIC Industry Groups]],'DSO_GIC GROUP'!$A$2:$A$25,'DSO_GIC GROUP'!$B$2:$B$25,0)</f>
        <v>Transportation</v>
      </c>
    </row>
    <row r="1792" spans="1:9" x14ac:dyDescent="0.2">
      <c r="A1792">
        <v>2006</v>
      </c>
      <c r="B1792" t="s">
        <v>863</v>
      </c>
      <c r="C1792" t="s">
        <v>864</v>
      </c>
      <c r="D1792">
        <v>6220</v>
      </c>
      <c r="E1792">
        <v>33210</v>
      </c>
      <c r="F1792">
        <v>47547</v>
      </c>
      <c r="G1792">
        <v>2030</v>
      </c>
      <c r="H1792" s="14">
        <f>365*DSO[[#This Row],[Receivables - Total]]/DSO[[#This Row],[Revenue - Total]]</f>
        <v>47.748543546385683</v>
      </c>
      <c r="I1792" t="str">
        <f>_xlfn.XLOOKUP(DSO[[#This Row],[GIC Industry Groups]],'DSO_GIC GROUP'!$A$2:$A$25,'DSO_GIC GROUP'!$B$2:$B$25,0)</f>
        <v>Transportation</v>
      </c>
    </row>
    <row r="1793" spans="1:9" x14ac:dyDescent="0.2">
      <c r="A1793">
        <v>2007</v>
      </c>
      <c r="B1793" t="s">
        <v>863</v>
      </c>
      <c r="C1793" t="s">
        <v>864</v>
      </c>
      <c r="D1793">
        <v>7808</v>
      </c>
      <c r="E1793">
        <v>39042</v>
      </c>
      <c r="F1793">
        <v>49692</v>
      </c>
      <c r="G1793">
        <v>2030</v>
      </c>
      <c r="H1793" s="14">
        <f>365*DSO[[#This Row],[Receivables - Total]]/DSO[[#This Row],[Revenue - Total]]</f>
        <v>57.351686388151009</v>
      </c>
      <c r="I1793" t="str">
        <f>_xlfn.XLOOKUP(DSO[[#This Row],[GIC Industry Groups]],'DSO_GIC GROUP'!$A$2:$A$25,'DSO_GIC GROUP'!$B$2:$B$25,0)</f>
        <v>Transportation</v>
      </c>
    </row>
    <row r="1794" spans="1:9" x14ac:dyDescent="0.2">
      <c r="A1794">
        <v>2008</v>
      </c>
      <c r="B1794" t="s">
        <v>863</v>
      </c>
      <c r="C1794" t="s">
        <v>864</v>
      </c>
      <c r="D1794">
        <v>6194</v>
      </c>
      <c r="E1794">
        <v>31879</v>
      </c>
      <c r="F1794">
        <v>51486</v>
      </c>
      <c r="G1794">
        <v>2030</v>
      </c>
      <c r="H1794" s="14">
        <f>365*DSO[[#This Row],[Receivables - Total]]/DSO[[#This Row],[Revenue - Total]]</f>
        <v>43.911160315425555</v>
      </c>
      <c r="I1794" t="str">
        <f>_xlfn.XLOOKUP(DSO[[#This Row],[GIC Industry Groups]],'DSO_GIC GROUP'!$A$2:$A$25,'DSO_GIC GROUP'!$B$2:$B$25,0)</f>
        <v>Transportation</v>
      </c>
    </row>
    <row r="1795" spans="1:9" x14ac:dyDescent="0.2">
      <c r="A1795">
        <v>2009</v>
      </c>
      <c r="B1795" t="s">
        <v>863</v>
      </c>
      <c r="C1795" t="s">
        <v>864</v>
      </c>
      <c r="D1795">
        <v>5922</v>
      </c>
      <c r="E1795">
        <v>31883</v>
      </c>
      <c r="F1795">
        <v>45297</v>
      </c>
      <c r="G1795">
        <v>2030</v>
      </c>
      <c r="H1795" s="14">
        <f>365*DSO[[#This Row],[Receivables - Total]]/DSO[[#This Row],[Revenue - Total]]</f>
        <v>47.719054242002784</v>
      </c>
      <c r="I1795" t="str">
        <f>_xlfn.XLOOKUP(DSO[[#This Row],[GIC Industry Groups]],'DSO_GIC GROUP'!$A$2:$A$25,'DSO_GIC GROUP'!$B$2:$B$25,0)</f>
        <v>Transportation</v>
      </c>
    </row>
    <row r="1796" spans="1:9" x14ac:dyDescent="0.2">
      <c r="A1796">
        <v>2010</v>
      </c>
      <c r="B1796" t="s">
        <v>863</v>
      </c>
      <c r="C1796" t="s">
        <v>864</v>
      </c>
      <c r="D1796">
        <v>6117</v>
      </c>
      <c r="E1796">
        <v>33597</v>
      </c>
      <c r="F1796">
        <v>49545</v>
      </c>
      <c r="G1796">
        <v>2030</v>
      </c>
      <c r="H1796" s="14">
        <f>365*DSO[[#This Row],[Receivables - Total]]/DSO[[#This Row],[Revenue - Total]]</f>
        <v>45.064184075083254</v>
      </c>
      <c r="I1796" t="str">
        <f>_xlfn.XLOOKUP(DSO[[#This Row],[GIC Industry Groups]],'DSO_GIC GROUP'!$A$2:$A$25,'DSO_GIC GROUP'!$B$2:$B$25,0)</f>
        <v>Transportation</v>
      </c>
    </row>
    <row r="1797" spans="1:9" x14ac:dyDescent="0.2">
      <c r="A1797">
        <v>2011</v>
      </c>
      <c r="B1797" t="s">
        <v>863</v>
      </c>
      <c r="C1797" t="s">
        <v>864</v>
      </c>
      <c r="D1797">
        <v>6246</v>
      </c>
      <c r="E1797">
        <v>34701</v>
      </c>
      <c r="F1797">
        <v>53105</v>
      </c>
      <c r="G1797">
        <v>2030</v>
      </c>
      <c r="H1797" s="14">
        <f>365*DSO[[#This Row],[Receivables - Total]]/DSO[[#This Row],[Revenue - Total]]</f>
        <v>42.929855945767819</v>
      </c>
      <c r="I1797" t="str">
        <f>_xlfn.XLOOKUP(DSO[[#This Row],[GIC Industry Groups]],'DSO_GIC GROUP'!$A$2:$A$25,'DSO_GIC GROUP'!$B$2:$B$25,0)</f>
        <v>Transportation</v>
      </c>
    </row>
    <row r="1798" spans="1:9" x14ac:dyDescent="0.2">
      <c r="A1798">
        <v>2012</v>
      </c>
      <c r="B1798" t="s">
        <v>863</v>
      </c>
      <c r="C1798" t="s">
        <v>864</v>
      </c>
      <c r="D1798">
        <v>6111</v>
      </c>
      <c r="E1798">
        <v>38863</v>
      </c>
      <c r="F1798">
        <v>54127</v>
      </c>
      <c r="G1798">
        <v>2030</v>
      </c>
      <c r="H1798" s="14">
        <f>365*DSO[[#This Row],[Receivables - Total]]/DSO[[#This Row],[Revenue - Total]]</f>
        <v>41.208916067766552</v>
      </c>
      <c r="I1798" t="str">
        <f>_xlfn.XLOOKUP(DSO[[#This Row],[GIC Industry Groups]],'DSO_GIC GROUP'!$A$2:$A$25,'DSO_GIC GROUP'!$B$2:$B$25,0)</f>
        <v>Transportation</v>
      </c>
    </row>
    <row r="1799" spans="1:9" x14ac:dyDescent="0.2">
      <c r="A1799">
        <v>2013</v>
      </c>
      <c r="B1799" t="s">
        <v>863</v>
      </c>
      <c r="C1799" t="s">
        <v>864</v>
      </c>
      <c r="D1799">
        <v>6502</v>
      </c>
      <c r="E1799">
        <v>36212</v>
      </c>
      <c r="F1799">
        <v>55438</v>
      </c>
      <c r="G1799">
        <v>2030</v>
      </c>
      <c r="H1799" s="14">
        <f>365*DSO[[#This Row],[Receivables - Total]]/DSO[[#This Row],[Revenue - Total]]</f>
        <v>42.808723258414808</v>
      </c>
      <c r="I1799" t="str">
        <f>_xlfn.XLOOKUP(DSO[[#This Row],[GIC Industry Groups]],'DSO_GIC GROUP'!$A$2:$A$25,'DSO_GIC GROUP'!$B$2:$B$25,0)</f>
        <v>Transportation</v>
      </c>
    </row>
    <row r="1800" spans="1:9" x14ac:dyDescent="0.2">
      <c r="A1800">
        <v>2014</v>
      </c>
      <c r="B1800" t="s">
        <v>863</v>
      </c>
      <c r="C1800" t="s">
        <v>864</v>
      </c>
      <c r="D1800">
        <v>6661</v>
      </c>
      <c r="E1800">
        <v>35471</v>
      </c>
      <c r="F1800">
        <v>58232</v>
      </c>
      <c r="G1800">
        <v>2030</v>
      </c>
      <c r="H1800" s="14">
        <f>365*DSO[[#This Row],[Receivables - Total]]/DSO[[#This Row],[Revenue - Total]]</f>
        <v>41.751356642395933</v>
      </c>
      <c r="I1800" t="str">
        <f>_xlfn.XLOOKUP(DSO[[#This Row],[GIC Industry Groups]],'DSO_GIC GROUP'!$A$2:$A$25,'DSO_GIC GROUP'!$B$2:$B$25,0)</f>
        <v>Transportation</v>
      </c>
    </row>
    <row r="1801" spans="1:9" x14ac:dyDescent="0.2">
      <c r="A1801">
        <v>2015</v>
      </c>
      <c r="B1801" t="s">
        <v>863</v>
      </c>
      <c r="C1801" t="s">
        <v>864</v>
      </c>
      <c r="D1801">
        <v>7134</v>
      </c>
      <c r="E1801">
        <v>38311</v>
      </c>
      <c r="F1801">
        <v>58363</v>
      </c>
      <c r="G1801">
        <v>2030</v>
      </c>
      <c r="H1801" s="14">
        <f>365*DSO[[#This Row],[Receivables - Total]]/DSO[[#This Row],[Revenue - Total]]</f>
        <v>44.615766838579233</v>
      </c>
      <c r="I1801" t="str">
        <f>_xlfn.XLOOKUP(DSO[[#This Row],[GIC Industry Groups]],'DSO_GIC GROUP'!$A$2:$A$25,'DSO_GIC GROUP'!$B$2:$B$25,0)</f>
        <v>Transportation</v>
      </c>
    </row>
    <row r="1802" spans="1:9" x14ac:dyDescent="0.2">
      <c r="A1802">
        <v>2016</v>
      </c>
      <c r="B1802" t="s">
        <v>863</v>
      </c>
      <c r="C1802" t="s">
        <v>864</v>
      </c>
      <c r="D1802">
        <v>7695</v>
      </c>
      <c r="E1802">
        <v>40377</v>
      </c>
      <c r="F1802">
        <v>60906</v>
      </c>
      <c r="G1802">
        <v>2030</v>
      </c>
      <c r="H1802" s="14">
        <f>365*DSO[[#This Row],[Receivables - Total]]/DSO[[#This Row],[Revenue - Total]]</f>
        <v>46.114914786720519</v>
      </c>
      <c r="I1802" t="str">
        <f>_xlfn.XLOOKUP(DSO[[#This Row],[GIC Industry Groups]],'DSO_GIC GROUP'!$A$2:$A$25,'DSO_GIC GROUP'!$B$2:$B$25,0)</f>
        <v>Transportation</v>
      </c>
    </row>
    <row r="1803" spans="1:9" x14ac:dyDescent="0.2">
      <c r="A1803">
        <v>2017</v>
      </c>
      <c r="B1803" t="s">
        <v>863</v>
      </c>
      <c r="C1803" t="s">
        <v>864</v>
      </c>
      <c r="D1803">
        <v>10346</v>
      </c>
      <c r="E1803">
        <v>45403</v>
      </c>
      <c r="F1803">
        <v>65872</v>
      </c>
      <c r="G1803">
        <v>2030</v>
      </c>
      <c r="H1803" s="14">
        <f>365*DSO[[#This Row],[Receivables - Total]]/DSO[[#This Row],[Revenue - Total]]</f>
        <v>57.327696137964537</v>
      </c>
      <c r="I1803" t="str">
        <f>_xlfn.XLOOKUP(DSO[[#This Row],[GIC Industry Groups]],'DSO_GIC GROUP'!$A$2:$A$25,'DSO_GIC GROUP'!$B$2:$B$25,0)</f>
        <v>Transportation</v>
      </c>
    </row>
    <row r="1804" spans="1:9" x14ac:dyDescent="0.2">
      <c r="A1804">
        <v>2018</v>
      </c>
      <c r="B1804" t="s">
        <v>863</v>
      </c>
      <c r="C1804" t="s">
        <v>864</v>
      </c>
      <c r="D1804">
        <v>10132</v>
      </c>
      <c r="E1804">
        <v>50016</v>
      </c>
      <c r="F1804">
        <v>71861</v>
      </c>
      <c r="G1804">
        <v>2030</v>
      </c>
      <c r="H1804" s="14">
        <f>365*DSO[[#This Row],[Receivables - Total]]/DSO[[#This Row],[Revenue - Total]]</f>
        <v>51.462963220662111</v>
      </c>
      <c r="I1804" t="str">
        <f>_xlfn.XLOOKUP(DSO[[#This Row],[GIC Industry Groups]],'DSO_GIC GROUP'!$A$2:$A$25,'DSO_GIC GROUP'!$B$2:$B$25,0)</f>
        <v>Transportation</v>
      </c>
    </row>
    <row r="1805" spans="1:9" x14ac:dyDescent="0.2">
      <c r="A1805">
        <v>2019</v>
      </c>
      <c r="B1805" t="s">
        <v>863</v>
      </c>
      <c r="C1805" t="s">
        <v>864</v>
      </c>
      <c r="D1805">
        <v>10206</v>
      </c>
      <c r="E1805">
        <v>57857</v>
      </c>
      <c r="F1805">
        <v>74094</v>
      </c>
      <c r="G1805">
        <v>2030</v>
      </c>
      <c r="H1805" s="14">
        <f>365*DSO[[#This Row],[Receivables - Total]]/DSO[[#This Row],[Revenue - Total]]</f>
        <v>50.276540610575758</v>
      </c>
      <c r="I1805" t="str">
        <f>_xlfn.XLOOKUP(DSO[[#This Row],[GIC Industry Groups]],'DSO_GIC GROUP'!$A$2:$A$25,'DSO_GIC GROUP'!$B$2:$B$25,0)</f>
        <v>Transportation</v>
      </c>
    </row>
    <row r="1806" spans="1:9" x14ac:dyDescent="0.2">
      <c r="A1806">
        <v>2004</v>
      </c>
      <c r="B1806" t="s">
        <v>107</v>
      </c>
      <c r="C1806" t="s">
        <v>108</v>
      </c>
      <c r="D1806">
        <v>4384</v>
      </c>
      <c r="E1806">
        <v>16593</v>
      </c>
      <c r="F1806">
        <v>28622</v>
      </c>
      <c r="G1806">
        <v>2510</v>
      </c>
      <c r="H1806" s="14">
        <f>365*DSO[[#This Row],[Receivables - Total]]/DSO[[#This Row],[Revenue - Total]]</f>
        <v>55.906645237928863</v>
      </c>
      <c r="I1806" t="str">
        <f>_xlfn.XLOOKUP(DSO[[#This Row],[GIC Industry Groups]],'DSO_GIC GROUP'!$A$2:$A$25,'DSO_GIC GROUP'!$B$2:$B$25,0)</f>
        <v>Automobiles &amp; Components</v>
      </c>
    </row>
    <row r="1807" spans="1:9" x14ac:dyDescent="0.2">
      <c r="A1807">
        <v>2005</v>
      </c>
      <c r="B1807" t="s">
        <v>107</v>
      </c>
      <c r="C1807" t="s">
        <v>108</v>
      </c>
      <c r="D1807">
        <v>4895</v>
      </c>
      <c r="E1807">
        <v>17023</v>
      </c>
      <c r="F1807">
        <v>26947</v>
      </c>
      <c r="G1807">
        <v>2510</v>
      </c>
      <c r="H1807" s="14">
        <f>365*DSO[[#This Row],[Receivables - Total]]/DSO[[#This Row],[Revenue - Total]]</f>
        <v>66.303299068541946</v>
      </c>
      <c r="I1807" t="str">
        <f>_xlfn.XLOOKUP(DSO[[#This Row],[GIC Industry Groups]],'DSO_GIC GROUP'!$A$2:$A$25,'DSO_GIC GROUP'!$B$2:$B$25,0)</f>
        <v>Automobiles &amp; Components</v>
      </c>
    </row>
    <row r="1808" spans="1:9" x14ac:dyDescent="0.2">
      <c r="A1808">
        <v>2006</v>
      </c>
      <c r="B1808" t="s">
        <v>107</v>
      </c>
      <c r="C1808" t="s">
        <v>108</v>
      </c>
      <c r="D1808">
        <v>4769</v>
      </c>
      <c r="E1808">
        <v>15392</v>
      </c>
      <c r="F1808">
        <v>26392</v>
      </c>
      <c r="G1808">
        <v>2510</v>
      </c>
      <c r="H1808" s="14">
        <f>365*DSO[[#This Row],[Receivables - Total]]/DSO[[#This Row],[Revenue - Total]]</f>
        <v>65.955024249772663</v>
      </c>
      <c r="I1808" t="str">
        <f>_xlfn.XLOOKUP(DSO[[#This Row],[GIC Industry Groups]],'DSO_GIC GROUP'!$A$2:$A$25,'DSO_GIC GROUP'!$B$2:$B$25,0)</f>
        <v>Automobiles &amp; Components</v>
      </c>
    </row>
    <row r="1809" spans="1:9" x14ac:dyDescent="0.2">
      <c r="A1809">
        <v>2007</v>
      </c>
      <c r="B1809" t="s">
        <v>107</v>
      </c>
      <c r="C1809" t="s">
        <v>108</v>
      </c>
      <c r="D1809">
        <v>3894</v>
      </c>
      <c r="E1809">
        <v>13667</v>
      </c>
      <c r="F1809">
        <v>22283</v>
      </c>
      <c r="G1809">
        <v>2510</v>
      </c>
      <c r="H1809" s="14">
        <f>365*DSO[[#This Row],[Receivables - Total]]/DSO[[#This Row],[Revenue - Total]]</f>
        <v>63.784499394156981</v>
      </c>
      <c r="I1809" t="str">
        <f>_xlfn.XLOOKUP(DSO[[#This Row],[GIC Industry Groups]],'DSO_GIC GROUP'!$A$2:$A$25,'DSO_GIC GROUP'!$B$2:$B$25,0)</f>
        <v>Automobiles &amp; Components</v>
      </c>
    </row>
    <row r="1810" spans="1:9" x14ac:dyDescent="0.2">
      <c r="A1810">
        <v>2008</v>
      </c>
      <c r="B1810" t="s">
        <v>107</v>
      </c>
      <c r="C1810" t="s">
        <v>108</v>
      </c>
      <c r="D1810">
        <v>2394</v>
      </c>
      <c r="E1810">
        <v>10306</v>
      </c>
      <c r="F1810">
        <v>18060</v>
      </c>
      <c r="G1810">
        <v>2510</v>
      </c>
      <c r="H1810" s="14">
        <f>365*DSO[[#This Row],[Receivables - Total]]/DSO[[#This Row],[Revenue - Total]]</f>
        <v>48.383720930232556</v>
      </c>
      <c r="I1810" t="str">
        <f>_xlfn.XLOOKUP(DSO[[#This Row],[GIC Industry Groups]],'DSO_GIC GROUP'!$A$2:$A$25,'DSO_GIC GROUP'!$B$2:$B$25,0)</f>
        <v>Automobiles &amp; Components</v>
      </c>
    </row>
    <row r="1811" spans="1:9" x14ac:dyDescent="0.2">
      <c r="A1811">
        <v>2009</v>
      </c>
      <c r="B1811" t="s">
        <v>107</v>
      </c>
      <c r="C1811" t="s">
        <v>108</v>
      </c>
      <c r="D1811">
        <v>2418</v>
      </c>
      <c r="E1811">
        <v>10307</v>
      </c>
      <c r="F1811">
        <v>11755</v>
      </c>
      <c r="G1811">
        <v>2510</v>
      </c>
      <c r="H1811" s="14">
        <f>365*DSO[[#This Row],[Receivables - Total]]/DSO[[#This Row],[Revenue - Total]]</f>
        <v>75.080391322841351</v>
      </c>
      <c r="I1811" t="str">
        <f>_xlfn.XLOOKUP(DSO[[#This Row],[GIC Industry Groups]],'DSO_GIC GROUP'!$A$2:$A$25,'DSO_GIC GROUP'!$B$2:$B$25,0)</f>
        <v>Automobiles &amp; Components</v>
      </c>
    </row>
    <row r="1812" spans="1:9" x14ac:dyDescent="0.2">
      <c r="A1812">
        <v>2010</v>
      </c>
      <c r="B1812" t="s">
        <v>107</v>
      </c>
      <c r="C1812" t="s">
        <v>108</v>
      </c>
      <c r="D1812">
        <v>2548</v>
      </c>
      <c r="E1812">
        <v>11082</v>
      </c>
      <c r="F1812">
        <v>13817</v>
      </c>
      <c r="G1812">
        <v>2510</v>
      </c>
      <c r="H1812" s="14">
        <f>365*DSO[[#This Row],[Receivables - Total]]/DSO[[#This Row],[Revenue - Total]]</f>
        <v>67.309835709633063</v>
      </c>
      <c r="I1812" t="str">
        <f>_xlfn.XLOOKUP(DSO[[#This Row],[GIC Industry Groups]],'DSO_GIC GROUP'!$A$2:$A$25,'DSO_GIC GROUP'!$B$2:$B$25,0)</f>
        <v>Automobiles &amp; Components</v>
      </c>
    </row>
    <row r="1813" spans="1:9" x14ac:dyDescent="0.2">
      <c r="A1813">
        <v>2011</v>
      </c>
      <c r="B1813" t="s">
        <v>107</v>
      </c>
      <c r="C1813" t="s">
        <v>108</v>
      </c>
      <c r="D1813">
        <v>2745</v>
      </c>
      <c r="E1813">
        <v>9128</v>
      </c>
      <c r="F1813">
        <v>16041</v>
      </c>
      <c r="G1813">
        <v>2510</v>
      </c>
      <c r="H1813" s="14">
        <f>365*DSO[[#This Row],[Receivables - Total]]/DSO[[#This Row],[Revenue - Total]]</f>
        <v>62.460258088647841</v>
      </c>
      <c r="I1813" t="str">
        <f>_xlfn.XLOOKUP(DSO[[#This Row],[GIC Industry Groups]],'DSO_GIC GROUP'!$A$2:$A$25,'DSO_GIC GROUP'!$B$2:$B$25,0)</f>
        <v>Automobiles &amp; Components</v>
      </c>
    </row>
    <row r="1814" spans="1:9" x14ac:dyDescent="0.2">
      <c r="A1814">
        <v>2012</v>
      </c>
      <c r="B1814" t="s">
        <v>107</v>
      </c>
      <c r="C1814" t="s">
        <v>108</v>
      </c>
      <c r="D1814">
        <v>2688</v>
      </c>
      <c r="E1814">
        <v>10176</v>
      </c>
      <c r="F1814">
        <v>15519</v>
      </c>
      <c r="G1814">
        <v>2510</v>
      </c>
      <c r="H1814" s="14">
        <f>365*DSO[[#This Row],[Receivables - Total]]/DSO[[#This Row],[Revenue - Total]]</f>
        <v>63.220568335588631</v>
      </c>
      <c r="I1814" t="str">
        <f>_xlfn.XLOOKUP(DSO[[#This Row],[GIC Industry Groups]],'DSO_GIC GROUP'!$A$2:$A$25,'DSO_GIC GROUP'!$B$2:$B$25,0)</f>
        <v>Automobiles &amp; Components</v>
      </c>
    </row>
    <row r="1815" spans="1:9" x14ac:dyDescent="0.2">
      <c r="A1815">
        <v>2013</v>
      </c>
      <c r="B1815" t="s">
        <v>107</v>
      </c>
      <c r="C1815" t="s">
        <v>108</v>
      </c>
      <c r="D1815">
        <v>2941</v>
      </c>
      <c r="E1815">
        <v>11047</v>
      </c>
      <c r="F1815">
        <v>16463</v>
      </c>
      <c r="G1815">
        <v>2510</v>
      </c>
      <c r="H1815" s="14">
        <f>365*DSO[[#This Row],[Receivables - Total]]/DSO[[#This Row],[Revenue - Total]]</f>
        <v>65.204701451740263</v>
      </c>
      <c r="I1815" t="str">
        <f>_xlfn.XLOOKUP(DSO[[#This Row],[GIC Industry Groups]],'DSO_GIC GROUP'!$A$2:$A$25,'DSO_GIC GROUP'!$B$2:$B$25,0)</f>
        <v>Automobiles &amp; Components</v>
      </c>
    </row>
    <row r="1816" spans="1:9" x14ac:dyDescent="0.2">
      <c r="A1816">
        <v>2014</v>
      </c>
      <c r="B1816" t="s">
        <v>107</v>
      </c>
      <c r="C1816" t="s">
        <v>108</v>
      </c>
      <c r="D1816">
        <v>2884</v>
      </c>
      <c r="E1816">
        <v>10746</v>
      </c>
      <c r="F1816">
        <v>17023</v>
      </c>
      <c r="G1816">
        <v>2510</v>
      </c>
      <c r="H1816" s="14">
        <f>365*DSO[[#This Row],[Receivables - Total]]/DSO[[#This Row],[Revenue - Total]]</f>
        <v>61.837513951712388</v>
      </c>
      <c r="I1816" t="str">
        <f>_xlfn.XLOOKUP(DSO[[#This Row],[GIC Industry Groups]],'DSO_GIC GROUP'!$A$2:$A$25,'DSO_GIC GROUP'!$B$2:$B$25,0)</f>
        <v>Automobiles &amp; Components</v>
      </c>
    </row>
    <row r="1817" spans="1:9" x14ac:dyDescent="0.2">
      <c r="A1817">
        <v>2015</v>
      </c>
      <c r="B1817" t="s">
        <v>107</v>
      </c>
      <c r="C1817" t="s">
        <v>108</v>
      </c>
      <c r="D1817">
        <v>3017</v>
      </c>
      <c r="E1817">
        <v>11973</v>
      </c>
      <c r="F1817">
        <v>15165</v>
      </c>
      <c r="G1817">
        <v>2510</v>
      </c>
      <c r="H1817" s="14">
        <f>365*DSO[[#This Row],[Receivables - Total]]/DSO[[#This Row],[Revenue - Total]]</f>
        <v>72.61490273656446</v>
      </c>
      <c r="I1817" t="str">
        <f>_xlfn.XLOOKUP(DSO[[#This Row],[GIC Industry Groups]],'DSO_GIC GROUP'!$A$2:$A$25,'DSO_GIC GROUP'!$B$2:$B$25,0)</f>
        <v>Automobiles &amp; Components</v>
      </c>
    </row>
    <row r="1818" spans="1:9" x14ac:dyDescent="0.2">
      <c r="A1818">
        <v>2016</v>
      </c>
      <c r="B1818" t="s">
        <v>107</v>
      </c>
      <c r="C1818" t="s">
        <v>108</v>
      </c>
      <c r="D1818">
        <v>3199</v>
      </c>
      <c r="E1818">
        <v>12292</v>
      </c>
      <c r="F1818">
        <v>16661</v>
      </c>
      <c r="G1818">
        <v>2510</v>
      </c>
      <c r="H1818" s="14">
        <f>365*DSO[[#This Row],[Receivables - Total]]/DSO[[#This Row],[Revenue - Total]]</f>
        <v>70.081927855470866</v>
      </c>
      <c r="I1818" t="str">
        <f>_xlfn.XLOOKUP(DSO[[#This Row],[GIC Industry Groups]],'DSO_GIC GROUP'!$A$2:$A$25,'DSO_GIC GROUP'!$B$2:$B$25,0)</f>
        <v>Automobiles &amp; Components</v>
      </c>
    </row>
    <row r="1819" spans="1:9" x14ac:dyDescent="0.2">
      <c r="A1819">
        <v>2017</v>
      </c>
      <c r="B1819" t="s">
        <v>107</v>
      </c>
      <c r="C1819" t="s">
        <v>108</v>
      </c>
      <c r="D1819">
        <v>2785</v>
      </c>
      <c r="E1819">
        <v>12169</v>
      </c>
      <c r="F1819">
        <v>12884</v>
      </c>
      <c r="G1819">
        <v>2510</v>
      </c>
      <c r="H1819" s="14">
        <f>365*DSO[[#This Row],[Receivables - Total]]/DSO[[#This Row],[Revenue - Total]]</f>
        <v>78.898245886370688</v>
      </c>
      <c r="I1819" t="str">
        <f>_xlfn.XLOOKUP(DSO[[#This Row],[GIC Industry Groups]],'DSO_GIC GROUP'!$A$2:$A$25,'DSO_GIC GROUP'!$B$2:$B$25,0)</f>
        <v>Automobiles &amp; Components</v>
      </c>
    </row>
    <row r="1820" spans="1:9" x14ac:dyDescent="0.2">
      <c r="A1820">
        <v>2018</v>
      </c>
      <c r="B1820" t="s">
        <v>107</v>
      </c>
      <c r="C1820" t="s">
        <v>108</v>
      </c>
      <c r="D1820">
        <v>2795</v>
      </c>
      <c r="E1820">
        <v>12480</v>
      </c>
      <c r="F1820">
        <v>14435</v>
      </c>
      <c r="G1820">
        <v>2510</v>
      </c>
      <c r="H1820" s="14">
        <f>365*DSO[[#This Row],[Receivables - Total]]/DSO[[#This Row],[Revenue - Total]]</f>
        <v>70.673709733287154</v>
      </c>
      <c r="I1820" t="str">
        <f>_xlfn.XLOOKUP(DSO[[#This Row],[GIC Industry Groups]],'DSO_GIC GROUP'!$A$2:$A$25,'DSO_GIC GROUP'!$B$2:$B$25,0)</f>
        <v>Automobiles &amp; Components</v>
      </c>
    </row>
    <row r="1821" spans="1:9" x14ac:dyDescent="0.2">
      <c r="A1821">
        <v>2019</v>
      </c>
      <c r="B1821" t="s">
        <v>107</v>
      </c>
      <c r="C1821" t="s">
        <v>108</v>
      </c>
      <c r="D1821">
        <v>2829</v>
      </c>
      <c r="E1821">
        <v>13459</v>
      </c>
      <c r="F1821">
        <v>14357</v>
      </c>
      <c r="G1821">
        <v>2510</v>
      </c>
      <c r="H1821" s="14">
        <f>365*DSO[[#This Row],[Receivables - Total]]/DSO[[#This Row],[Revenue - Total]]</f>
        <v>71.922058925959462</v>
      </c>
      <c r="I1821" t="str">
        <f>_xlfn.XLOOKUP(DSO[[#This Row],[GIC Industry Groups]],'DSO_GIC GROUP'!$A$2:$A$25,'DSO_GIC GROUP'!$B$2:$B$25,0)</f>
        <v>Automobiles &amp; Components</v>
      </c>
    </row>
    <row r="1822" spans="1:9" x14ac:dyDescent="0.2">
      <c r="A1822">
        <v>2004</v>
      </c>
      <c r="B1822" t="s">
        <v>159</v>
      </c>
      <c r="C1822" t="s">
        <v>160</v>
      </c>
      <c r="D1822">
        <v>499.1</v>
      </c>
      <c r="E1822">
        <v>3529.1</v>
      </c>
      <c r="F1822">
        <v>3525.3</v>
      </c>
      <c r="G1822">
        <v>2510</v>
      </c>
      <c r="H1822" s="14">
        <f>365*DSO[[#This Row],[Receivables - Total]]/DSO[[#This Row],[Revenue - Total]]</f>
        <v>51.675460244518192</v>
      </c>
      <c r="I1822" t="str">
        <f>_xlfn.XLOOKUP(DSO[[#This Row],[GIC Industry Groups]],'DSO_GIC GROUP'!$A$2:$A$25,'DSO_GIC GROUP'!$B$2:$B$25,0)</f>
        <v>Automobiles &amp; Components</v>
      </c>
    </row>
    <row r="1823" spans="1:9" x14ac:dyDescent="0.2">
      <c r="A1823">
        <v>2005</v>
      </c>
      <c r="B1823" t="s">
        <v>159</v>
      </c>
      <c r="C1823" t="s">
        <v>160</v>
      </c>
      <c r="D1823">
        <v>626.1</v>
      </c>
      <c r="E1823">
        <v>4089.4</v>
      </c>
      <c r="F1823">
        <v>4293.8</v>
      </c>
      <c r="G1823">
        <v>2510</v>
      </c>
      <c r="H1823" s="14">
        <f>365*DSO[[#This Row],[Receivables - Total]]/DSO[[#This Row],[Revenue - Total]]</f>
        <v>53.222437002189203</v>
      </c>
      <c r="I1823" t="str">
        <f>_xlfn.XLOOKUP(DSO[[#This Row],[GIC Industry Groups]],'DSO_GIC GROUP'!$A$2:$A$25,'DSO_GIC GROUP'!$B$2:$B$25,0)</f>
        <v>Automobiles &amp; Components</v>
      </c>
    </row>
    <row r="1824" spans="1:9" x14ac:dyDescent="0.2">
      <c r="A1824">
        <v>2006</v>
      </c>
      <c r="B1824" t="s">
        <v>159</v>
      </c>
      <c r="C1824" t="s">
        <v>160</v>
      </c>
      <c r="D1824">
        <v>767.3</v>
      </c>
      <c r="E1824">
        <v>4584</v>
      </c>
      <c r="F1824">
        <v>4585.3999999999996</v>
      </c>
      <c r="G1824">
        <v>2510</v>
      </c>
      <c r="H1824" s="14">
        <f>365*DSO[[#This Row],[Receivables - Total]]/DSO[[#This Row],[Revenue - Total]]</f>
        <v>61.077441444584991</v>
      </c>
      <c r="I1824" t="str">
        <f>_xlfn.XLOOKUP(DSO[[#This Row],[GIC Industry Groups]],'DSO_GIC GROUP'!$A$2:$A$25,'DSO_GIC GROUP'!$B$2:$B$25,0)</f>
        <v>Automobiles &amp; Components</v>
      </c>
    </row>
    <row r="1825" spans="1:9" x14ac:dyDescent="0.2">
      <c r="A1825">
        <v>2007</v>
      </c>
      <c r="B1825" t="s">
        <v>159</v>
      </c>
      <c r="C1825" t="s">
        <v>160</v>
      </c>
      <c r="D1825">
        <v>822.5</v>
      </c>
      <c r="E1825">
        <v>4958.5</v>
      </c>
      <c r="F1825">
        <v>5328.6</v>
      </c>
      <c r="G1825">
        <v>2510</v>
      </c>
      <c r="H1825" s="14">
        <f>365*DSO[[#This Row],[Receivables - Total]]/DSO[[#This Row],[Revenue - Total]]</f>
        <v>56.339845362759448</v>
      </c>
      <c r="I1825" t="str">
        <f>_xlfn.XLOOKUP(DSO[[#This Row],[GIC Industry Groups]],'DSO_GIC GROUP'!$A$2:$A$25,'DSO_GIC GROUP'!$B$2:$B$25,0)</f>
        <v>Automobiles &amp; Components</v>
      </c>
    </row>
    <row r="1826" spans="1:9" x14ac:dyDescent="0.2">
      <c r="A1826">
        <v>2008</v>
      </c>
      <c r="B1826" t="s">
        <v>159</v>
      </c>
      <c r="C1826" t="s">
        <v>160</v>
      </c>
      <c r="D1826">
        <v>629.20000000000005</v>
      </c>
      <c r="E1826">
        <v>4644</v>
      </c>
      <c r="F1826">
        <v>5263.9</v>
      </c>
      <c r="G1826">
        <v>2510</v>
      </c>
      <c r="H1826" s="14">
        <f>365*DSO[[#This Row],[Receivables - Total]]/DSO[[#This Row],[Revenue - Total]]</f>
        <v>43.628868329565542</v>
      </c>
      <c r="I1826" t="str">
        <f>_xlfn.XLOOKUP(DSO[[#This Row],[GIC Industry Groups]],'DSO_GIC GROUP'!$A$2:$A$25,'DSO_GIC GROUP'!$B$2:$B$25,0)</f>
        <v>Automobiles &amp; Components</v>
      </c>
    </row>
    <row r="1827" spans="1:9" x14ac:dyDescent="0.2">
      <c r="A1827">
        <v>2009</v>
      </c>
      <c r="B1827" t="s">
        <v>159</v>
      </c>
      <c r="C1827" t="s">
        <v>160</v>
      </c>
      <c r="D1827">
        <v>756.9</v>
      </c>
      <c r="E1827">
        <v>4811.3999999999996</v>
      </c>
      <c r="F1827">
        <v>3961.8</v>
      </c>
      <c r="G1827">
        <v>2510</v>
      </c>
      <c r="H1827" s="14">
        <f>365*DSO[[#This Row],[Receivables - Total]]/DSO[[#This Row],[Revenue - Total]]</f>
        <v>69.733075874602449</v>
      </c>
      <c r="I1827" t="str">
        <f>_xlfn.XLOOKUP(DSO[[#This Row],[GIC Industry Groups]],'DSO_GIC GROUP'!$A$2:$A$25,'DSO_GIC GROUP'!$B$2:$B$25,0)</f>
        <v>Automobiles &amp; Components</v>
      </c>
    </row>
    <row r="1828" spans="1:9" x14ac:dyDescent="0.2">
      <c r="A1828">
        <v>2010</v>
      </c>
      <c r="B1828" t="s">
        <v>159</v>
      </c>
      <c r="C1828" t="s">
        <v>160</v>
      </c>
      <c r="D1828">
        <v>1023.9</v>
      </c>
      <c r="E1828">
        <v>5555</v>
      </c>
      <c r="F1828">
        <v>5652.8</v>
      </c>
      <c r="G1828">
        <v>2510</v>
      </c>
      <c r="H1828" s="14">
        <f>365*DSO[[#This Row],[Receivables - Total]]/DSO[[#This Row],[Revenue - Total]]</f>
        <v>66.112988253608833</v>
      </c>
      <c r="I1828" t="str">
        <f>_xlfn.XLOOKUP(DSO[[#This Row],[GIC Industry Groups]],'DSO_GIC GROUP'!$A$2:$A$25,'DSO_GIC GROUP'!$B$2:$B$25,0)</f>
        <v>Automobiles &amp; Components</v>
      </c>
    </row>
    <row r="1829" spans="1:9" x14ac:dyDescent="0.2">
      <c r="A1829">
        <v>2011</v>
      </c>
      <c r="B1829" t="s">
        <v>159</v>
      </c>
      <c r="C1829" t="s">
        <v>160</v>
      </c>
      <c r="D1829">
        <v>1183</v>
      </c>
      <c r="E1829">
        <v>5958.6</v>
      </c>
      <c r="F1829">
        <v>7114.7</v>
      </c>
      <c r="G1829">
        <v>2510</v>
      </c>
      <c r="H1829" s="14">
        <f>365*DSO[[#This Row],[Receivables - Total]]/DSO[[#This Row],[Revenue - Total]]</f>
        <v>60.690542117025316</v>
      </c>
      <c r="I1829" t="str">
        <f>_xlfn.XLOOKUP(DSO[[#This Row],[GIC Industry Groups]],'DSO_GIC GROUP'!$A$2:$A$25,'DSO_GIC GROUP'!$B$2:$B$25,0)</f>
        <v>Automobiles &amp; Components</v>
      </c>
    </row>
    <row r="1830" spans="1:9" x14ac:dyDescent="0.2">
      <c r="A1830">
        <v>2012</v>
      </c>
      <c r="B1830" t="s">
        <v>159</v>
      </c>
      <c r="C1830" t="s">
        <v>160</v>
      </c>
      <c r="D1830">
        <v>1147.3</v>
      </c>
      <c r="E1830">
        <v>6400.8</v>
      </c>
      <c r="F1830">
        <v>7183.2</v>
      </c>
      <c r="G1830">
        <v>2510</v>
      </c>
      <c r="H1830" s="14">
        <f>365*DSO[[#This Row],[Receivables - Total]]/DSO[[#This Row],[Revenue - Total]]</f>
        <v>58.297764227642276</v>
      </c>
      <c r="I1830" t="str">
        <f>_xlfn.XLOOKUP(DSO[[#This Row],[GIC Industry Groups]],'DSO_GIC GROUP'!$A$2:$A$25,'DSO_GIC GROUP'!$B$2:$B$25,0)</f>
        <v>Automobiles &amp; Components</v>
      </c>
    </row>
    <row r="1831" spans="1:9" x14ac:dyDescent="0.2">
      <c r="A1831">
        <v>2013</v>
      </c>
      <c r="B1831" t="s">
        <v>159</v>
      </c>
      <c r="C1831" t="s">
        <v>160</v>
      </c>
      <c r="D1831">
        <v>1248.5</v>
      </c>
      <c r="E1831">
        <v>6917</v>
      </c>
      <c r="F1831">
        <v>7436.6</v>
      </c>
      <c r="G1831">
        <v>2510</v>
      </c>
      <c r="H1831" s="14">
        <f>365*DSO[[#This Row],[Receivables - Total]]/DSO[[#This Row],[Revenue - Total]]</f>
        <v>61.278339563779141</v>
      </c>
      <c r="I1831" t="str">
        <f>_xlfn.XLOOKUP(DSO[[#This Row],[GIC Industry Groups]],'DSO_GIC GROUP'!$A$2:$A$25,'DSO_GIC GROUP'!$B$2:$B$25,0)</f>
        <v>Automobiles &amp; Components</v>
      </c>
    </row>
    <row r="1832" spans="1:9" x14ac:dyDescent="0.2">
      <c r="A1832">
        <v>2014</v>
      </c>
      <c r="B1832" t="s">
        <v>159</v>
      </c>
      <c r="C1832" t="s">
        <v>160</v>
      </c>
      <c r="D1832">
        <v>1443.5</v>
      </c>
      <c r="E1832">
        <v>7228</v>
      </c>
      <c r="F1832">
        <v>8305.1</v>
      </c>
      <c r="G1832">
        <v>2510</v>
      </c>
      <c r="H1832" s="14">
        <f>365*DSO[[#This Row],[Receivables - Total]]/DSO[[#This Row],[Revenue - Total]]</f>
        <v>63.440235517934759</v>
      </c>
      <c r="I1832" t="str">
        <f>_xlfn.XLOOKUP(DSO[[#This Row],[GIC Industry Groups]],'DSO_GIC GROUP'!$A$2:$A$25,'DSO_GIC GROUP'!$B$2:$B$25,0)</f>
        <v>Automobiles &amp; Components</v>
      </c>
    </row>
    <row r="1833" spans="1:9" x14ac:dyDescent="0.2">
      <c r="A1833">
        <v>2015</v>
      </c>
      <c r="B1833" t="s">
        <v>159</v>
      </c>
      <c r="C1833" t="s">
        <v>160</v>
      </c>
      <c r="D1833">
        <v>1665</v>
      </c>
      <c r="E1833">
        <v>8841.5</v>
      </c>
      <c r="F1833">
        <v>8023.2</v>
      </c>
      <c r="G1833">
        <v>2510</v>
      </c>
      <c r="H1833" s="14">
        <f>365*DSO[[#This Row],[Receivables - Total]]/DSO[[#This Row],[Revenue - Total]]</f>
        <v>75.745961711037992</v>
      </c>
      <c r="I1833" t="str">
        <f>_xlfn.XLOOKUP(DSO[[#This Row],[GIC Industry Groups]],'DSO_GIC GROUP'!$A$2:$A$25,'DSO_GIC GROUP'!$B$2:$B$25,0)</f>
        <v>Automobiles &amp; Components</v>
      </c>
    </row>
    <row r="1834" spans="1:9" x14ac:dyDescent="0.2">
      <c r="A1834">
        <v>2016</v>
      </c>
      <c r="B1834" t="s">
        <v>159</v>
      </c>
      <c r="C1834" t="s">
        <v>160</v>
      </c>
      <c r="D1834">
        <v>1689.3</v>
      </c>
      <c r="E1834">
        <v>8834.7000000000007</v>
      </c>
      <c r="F1834">
        <v>9071</v>
      </c>
      <c r="G1834">
        <v>2510</v>
      </c>
      <c r="H1834" s="14">
        <f>365*DSO[[#This Row],[Receivables - Total]]/DSO[[#This Row],[Revenue - Total]]</f>
        <v>67.974258626391801</v>
      </c>
      <c r="I1834" t="str">
        <f>_xlfn.XLOOKUP(DSO[[#This Row],[GIC Industry Groups]],'DSO_GIC GROUP'!$A$2:$A$25,'DSO_GIC GROUP'!$B$2:$B$25,0)</f>
        <v>Automobiles &amp; Components</v>
      </c>
    </row>
    <row r="1835" spans="1:9" x14ac:dyDescent="0.2">
      <c r="A1835">
        <v>2017</v>
      </c>
      <c r="B1835" t="s">
        <v>159</v>
      </c>
      <c r="C1835" t="s">
        <v>160</v>
      </c>
      <c r="D1835">
        <v>2018.9</v>
      </c>
      <c r="E1835">
        <v>9787.6</v>
      </c>
      <c r="F1835">
        <v>9799.2999999999993</v>
      </c>
      <c r="G1835">
        <v>2510</v>
      </c>
      <c r="H1835" s="14">
        <f>365*DSO[[#This Row],[Receivables - Total]]/DSO[[#This Row],[Revenue - Total]]</f>
        <v>75.199095853785479</v>
      </c>
      <c r="I1835" t="str">
        <f>_xlfn.XLOOKUP(DSO[[#This Row],[GIC Industry Groups]],'DSO_GIC GROUP'!$A$2:$A$25,'DSO_GIC GROUP'!$B$2:$B$25,0)</f>
        <v>Automobiles &amp; Components</v>
      </c>
    </row>
    <row r="1836" spans="1:9" x14ac:dyDescent="0.2">
      <c r="A1836">
        <v>2018</v>
      </c>
      <c r="B1836" t="s">
        <v>159</v>
      </c>
      <c r="C1836" t="s">
        <v>160</v>
      </c>
      <c r="D1836">
        <v>1998.8</v>
      </c>
      <c r="E1836">
        <v>10095.299999999999</v>
      </c>
      <c r="F1836">
        <v>10529.6</v>
      </c>
      <c r="G1836">
        <v>2510</v>
      </c>
      <c r="H1836" s="14">
        <f>365*DSO[[#This Row],[Receivables - Total]]/DSO[[#This Row],[Revenue - Total]]</f>
        <v>69.286772526971589</v>
      </c>
      <c r="I1836" t="str">
        <f>_xlfn.XLOOKUP(DSO[[#This Row],[GIC Industry Groups]],'DSO_GIC GROUP'!$A$2:$A$25,'DSO_GIC GROUP'!$B$2:$B$25,0)</f>
        <v>Automobiles &amp; Components</v>
      </c>
    </row>
    <row r="1837" spans="1:9" x14ac:dyDescent="0.2">
      <c r="A1837">
        <v>2019</v>
      </c>
      <c r="B1837" t="s">
        <v>159</v>
      </c>
      <c r="C1837" t="s">
        <v>160</v>
      </c>
      <c r="D1837">
        <v>1931</v>
      </c>
      <c r="E1837">
        <v>9702</v>
      </c>
      <c r="F1837">
        <v>10168</v>
      </c>
      <c r="G1837">
        <v>2510</v>
      </c>
      <c r="H1837" s="14">
        <f>365*DSO[[#This Row],[Receivables - Total]]/DSO[[#This Row],[Revenue - Total]]</f>
        <v>69.316974822974032</v>
      </c>
      <c r="I1837" t="str">
        <f>_xlfn.XLOOKUP(DSO[[#This Row],[GIC Industry Groups]],'DSO_GIC GROUP'!$A$2:$A$25,'DSO_GIC GROUP'!$B$2:$B$25,0)</f>
        <v>Automobiles &amp; Components</v>
      </c>
    </row>
    <row r="1838" spans="1:9" x14ac:dyDescent="0.2">
      <c r="A1838">
        <v>2004</v>
      </c>
      <c r="B1838" t="s">
        <v>341</v>
      </c>
      <c r="C1838" t="s">
        <v>342</v>
      </c>
      <c r="D1838">
        <v>116720</v>
      </c>
      <c r="E1838">
        <v>292654</v>
      </c>
      <c r="F1838">
        <v>171652</v>
      </c>
      <c r="G1838">
        <v>2510</v>
      </c>
      <c r="H1838" s="14">
        <f>365*DSO[[#This Row],[Receivables - Total]]/DSO[[#This Row],[Revenue - Total]]</f>
        <v>248.19285531191014</v>
      </c>
      <c r="I1838" t="str">
        <f>_xlfn.XLOOKUP(DSO[[#This Row],[GIC Industry Groups]],'DSO_GIC GROUP'!$A$2:$A$25,'DSO_GIC GROUP'!$B$2:$B$25,0)</f>
        <v>Automobiles &amp; Components</v>
      </c>
    </row>
    <row r="1839" spans="1:9" x14ac:dyDescent="0.2">
      <c r="A1839">
        <v>2005</v>
      </c>
      <c r="B1839" t="s">
        <v>341</v>
      </c>
      <c r="C1839" t="s">
        <v>342</v>
      </c>
      <c r="D1839">
        <v>114511</v>
      </c>
      <c r="E1839">
        <v>269459</v>
      </c>
      <c r="F1839">
        <v>176896</v>
      </c>
      <c r="G1839">
        <v>2510</v>
      </c>
      <c r="H1839" s="14">
        <f>365*DSO[[#This Row],[Receivables - Total]]/DSO[[#This Row],[Revenue - Total]]</f>
        <v>236.27733244392186</v>
      </c>
      <c r="I1839" t="str">
        <f>_xlfn.XLOOKUP(DSO[[#This Row],[GIC Industry Groups]],'DSO_GIC GROUP'!$A$2:$A$25,'DSO_GIC GROUP'!$B$2:$B$25,0)</f>
        <v>Automobiles &amp; Components</v>
      </c>
    </row>
    <row r="1840" spans="1:9" x14ac:dyDescent="0.2">
      <c r="A1840">
        <v>2006</v>
      </c>
      <c r="B1840" t="s">
        <v>341</v>
      </c>
      <c r="C1840" t="s">
        <v>342</v>
      </c>
      <c r="D1840">
        <v>114645</v>
      </c>
      <c r="E1840">
        <v>278554</v>
      </c>
      <c r="F1840">
        <v>160123</v>
      </c>
      <c r="G1840">
        <v>2510</v>
      </c>
      <c r="H1840" s="14">
        <f>365*DSO[[#This Row],[Receivables - Total]]/DSO[[#This Row],[Revenue - Total]]</f>
        <v>261.33300650125216</v>
      </c>
      <c r="I1840" t="str">
        <f>_xlfn.XLOOKUP(DSO[[#This Row],[GIC Industry Groups]],'DSO_GIC GROUP'!$A$2:$A$25,'DSO_GIC GROUP'!$B$2:$B$25,0)</f>
        <v>Automobiles &amp; Components</v>
      </c>
    </row>
    <row r="1841" spans="1:9" x14ac:dyDescent="0.2">
      <c r="A1841">
        <v>2007</v>
      </c>
      <c r="B1841" t="s">
        <v>341</v>
      </c>
      <c r="C1841" t="s">
        <v>342</v>
      </c>
      <c r="D1841">
        <v>117263</v>
      </c>
      <c r="E1841">
        <v>279264</v>
      </c>
      <c r="F1841">
        <v>172455</v>
      </c>
      <c r="G1841">
        <v>2510</v>
      </c>
      <c r="H1841" s="14">
        <f>365*DSO[[#This Row],[Receivables - Total]]/DSO[[#This Row],[Revenue - Total]]</f>
        <v>248.18645443738947</v>
      </c>
      <c r="I1841" t="str">
        <f>_xlfn.XLOOKUP(DSO[[#This Row],[GIC Industry Groups]],'DSO_GIC GROUP'!$A$2:$A$25,'DSO_GIC GROUP'!$B$2:$B$25,0)</f>
        <v>Automobiles &amp; Components</v>
      </c>
    </row>
    <row r="1842" spans="1:9" x14ac:dyDescent="0.2">
      <c r="A1842">
        <v>2008</v>
      </c>
      <c r="B1842" t="s">
        <v>341</v>
      </c>
      <c r="C1842" t="s">
        <v>342</v>
      </c>
      <c r="D1842">
        <v>99557</v>
      </c>
      <c r="E1842">
        <v>218328</v>
      </c>
      <c r="F1842">
        <v>146277</v>
      </c>
      <c r="G1842">
        <v>2510</v>
      </c>
      <c r="H1842" s="14">
        <f>365*DSO[[#This Row],[Receivables - Total]]/DSO[[#This Row],[Revenue - Total]]</f>
        <v>248.42118036328336</v>
      </c>
      <c r="I1842" t="str">
        <f>_xlfn.XLOOKUP(DSO[[#This Row],[GIC Industry Groups]],'DSO_GIC GROUP'!$A$2:$A$25,'DSO_GIC GROUP'!$B$2:$B$25,0)</f>
        <v>Automobiles &amp; Components</v>
      </c>
    </row>
    <row r="1843" spans="1:9" x14ac:dyDescent="0.2">
      <c r="A1843">
        <v>2009</v>
      </c>
      <c r="B1843" t="s">
        <v>341</v>
      </c>
      <c r="C1843" t="s">
        <v>342</v>
      </c>
      <c r="D1843">
        <v>84583</v>
      </c>
      <c r="E1843">
        <v>194850</v>
      </c>
      <c r="F1843">
        <v>118308</v>
      </c>
      <c r="G1843">
        <v>2510</v>
      </c>
      <c r="H1843" s="14">
        <f>365*DSO[[#This Row],[Receivables - Total]]/DSO[[#This Row],[Revenue - Total]]</f>
        <v>260.9527250904419</v>
      </c>
      <c r="I1843" t="str">
        <f>_xlfn.XLOOKUP(DSO[[#This Row],[GIC Industry Groups]],'DSO_GIC GROUP'!$A$2:$A$25,'DSO_GIC GROUP'!$B$2:$B$25,0)</f>
        <v>Automobiles &amp; Components</v>
      </c>
    </row>
    <row r="1844" spans="1:9" x14ac:dyDescent="0.2">
      <c r="A1844">
        <v>2010</v>
      </c>
      <c r="B1844" t="s">
        <v>341</v>
      </c>
      <c r="C1844" t="s">
        <v>342</v>
      </c>
      <c r="D1844">
        <v>77458</v>
      </c>
      <c r="E1844">
        <v>164687</v>
      </c>
      <c r="F1844">
        <v>128954</v>
      </c>
      <c r="G1844">
        <v>2510</v>
      </c>
      <c r="H1844" s="14">
        <f>365*DSO[[#This Row],[Receivables - Total]]/DSO[[#This Row],[Revenue - Total]]</f>
        <v>219.24228794764025</v>
      </c>
      <c r="I1844" t="str">
        <f>_xlfn.XLOOKUP(DSO[[#This Row],[GIC Industry Groups]],'DSO_GIC GROUP'!$A$2:$A$25,'DSO_GIC GROUP'!$B$2:$B$25,0)</f>
        <v>Automobiles &amp; Components</v>
      </c>
    </row>
    <row r="1845" spans="1:9" x14ac:dyDescent="0.2">
      <c r="A1845">
        <v>2011</v>
      </c>
      <c r="B1845" t="s">
        <v>341</v>
      </c>
      <c r="C1845" t="s">
        <v>342</v>
      </c>
      <c r="D1845">
        <v>78541</v>
      </c>
      <c r="E1845">
        <v>178348</v>
      </c>
      <c r="F1845">
        <v>136264</v>
      </c>
      <c r="G1845">
        <v>2510</v>
      </c>
      <c r="H1845" s="14">
        <f>365*DSO[[#This Row],[Receivables - Total]]/DSO[[#This Row],[Revenue - Total]]</f>
        <v>210.38179563200845</v>
      </c>
      <c r="I1845" t="str">
        <f>_xlfn.XLOOKUP(DSO[[#This Row],[GIC Industry Groups]],'DSO_GIC GROUP'!$A$2:$A$25,'DSO_GIC GROUP'!$B$2:$B$25,0)</f>
        <v>Automobiles &amp; Components</v>
      </c>
    </row>
    <row r="1846" spans="1:9" x14ac:dyDescent="0.2">
      <c r="A1846">
        <v>2012</v>
      </c>
      <c r="B1846" t="s">
        <v>341</v>
      </c>
      <c r="C1846" t="s">
        <v>342</v>
      </c>
      <c r="D1846">
        <v>82338</v>
      </c>
      <c r="E1846">
        <v>190554</v>
      </c>
      <c r="F1846">
        <v>134252</v>
      </c>
      <c r="G1846">
        <v>2510</v>
      </c>
      <c r="H1846" s="14">
        <f>365*DSO[[#This Row],[Receivables - Total]]/DSO[[#This Row],[Revenue - Total]]</f>
        <v>223.85789410958495</v>
      </c>
      <c r="I1846" t="str">
        <f>_xlfn.XLOOKUP(DSO[[#This Row],[GIC Industry Groups]],'DSO_GIC GROUP'!$A$2:$A$25,'DSO_GIC GROUP'!$B$2:$B$25,0)</f>
        <v>Automobiles &amp; Components</v>
      </c>
    </row>
    <row r="1847" spans="1:9" x14ac:dyDescent="0.2">
      <c r="A1847">
        <v>2013</v>
      </c>
      <c r="B1847" t="s">
        <v>341</v>
      </c>
      <c r="C1847" t="s">
        <v>342</v>
      </c>
      <c r="D1847">
        <v>87309</v>
      </c>
      <c r="E1847">
        <v>202026</v>
      </c>
      <c r="F1847">
        <v>146917</v>
      </c>
      <c r="G1847">
        <v>2510</v>
      </c>
      <c r="H1847" s="14">
        <f>365*DSO[[#This Row],[Receivables - Total]]/DSO[[#This Row],[Revenue - Total]]</f>
        <v>216.91012612563557</v>
      </c>
      <c r="I1847" t="str">
        <f>_xlfn.XLOOKUP(DSO[[#This Row],[GIC Industry Groups]],'DSO_GIC GROUP'!$A$2:$A$25,'DSO_GIC GROUP'!$B$2:$B$25,0)</f>
        <v>Automobiles &amp; Components</v>
      </c>
    </row>
    <row r="1848" spans="1:9" x14ac:dyDescent="0.2">
      <c r="A1848">
        <v>2014</v>
      </c>
      <c r="B1848" t="s">
        <v>341</v>
      </c>
      <c r="C1848" t="s">
        <v>342</v>
      </c>
      <c r="D1848">
        <v>92819</v>
      </c>
      <c r="E1848">
        <v>208527</v>
      </c>
      <c r="F1848">
        <v>144077</v>
      </c>
      <c r="G1848">
        <v>2510</v>
      </c>
      <c r="H1848" s="14">
        <f>365*DSO[[#This Row],[Receivables - Total]]/DSO[[#This Row],[Revenue - Total]]</f>
        <v>235.14464487739195</v>
      </c>
      <c r="I1848" t="str">
        <f>_xlfn.XLOOKUP(DSO[[#This Row],[GIC Industry Groups]],'DSO_GIC GROUP'!$A$2:$A$25,'DSO_GIC GROUP'!$B$2:$B$25,0)</f>
        <v>Automobiles &amp; Components</v>
      </c>
    </row>
    <row r="1849" spans="1:9" x14ac:dyDescent="0.2">
      <c r="A1849">
        <v>2015</v>
      </c>
      <c r="B1849" t="s">
        <v>341</v>
      </c>
      <c r="C1849" t="s">
        <v>342</v>
      </c>
      <c r="D1849">
        <v>101975</v>
      </c>
      <c r="E1849">
        <v>224925</v>
      </c>
      <c r="F1849">
        <v>149558</v>
      </c>
      <c r="G1849">
        <v>2510</v>
      </c>
      <c r="H1849" s="14">
        <f>365*DSO[[#This Row],[Receivables - Total]]/DSO[[#This Row],[Revenue - Total]]</f>
        <v>248.87251099907729</v>
      </c>
      <c r="I1849" t="str">
        <f>_xlfn.XLOOKUP(DSO[[#This Row],[GIC Industry Groups]],'DSO_GIC GROUP'!$A$2:$A$25,'DSO_GIC GROUP'!$B$2:$B$25,0)</f>
        <v>Automobiles &amp; Components</v>
      </c>
    </row>
    <row r="1850" spans="1:9" x14ac:dyDescent="0.2">
      <c r="A1850">
        <v>2016</v>
      </c>
      <c r="B1850" t="s">
        <v>341</v>
      </c>
      <c r="C1850" t="s">
        <v>342</v>
      </c>
      <c r="D1850">
        <v>57591</v>
      </c>
      <c r="E1850">
        <v>237951</v>
      </c>
      <c r="F1850">
        <v>151800</v>
      </c>
      <c r="G1850">
        <v>2510</v>
      </c>
      <c r="H1850" s="14">
        <f>365*DSO[[#This Row],[Receivables - Total]]/DSO[[#This Row],[Revenue - Total]]</f>
        <v>138.47638339920948</v>
      </c>
      <c r="I1850" t="str">
        <f>_xlfn.XLOOKUP(DSO[[#This Row],[GIC Industry Groups]],'DSO_GIC GROUP'!$A$2:$A$25,'DSO_GIC GROUP'!$B$2:$B$25,0)</f>
        <v>Automobiles &amp; Components</v>
      </c>
    </row>
    <row r="1851" spans="1:9" x14ac:dyDescent="0.2">
      <c r="A1851">
        <v>2017</v>
      </c>
      <c r="B1851" t="s">
        <v>341</v>
      </c>
      <c r="C1851" t="s">
        <v>342</v>
      </c>
      <c r="D1851">
        <v>63049</v>
      </c>
      <c r="E1851">
        <v>257808</v>
      </c>
      <c r="F1851">
        <v>156776</v>
      </c>
      <c r="G1851">
        <v>2510</v>
      </c>
      <c r="H1851" s="14">
        <f>365*DSO[[#This Row],[Receivables - Total]]/DSO[[#This Row],[Revenue - Total]]</f>
        <v>146.78831581364494</v>
      </c>
      <c r="I1851" t="str">
        <f>_xlfn.XLOOKUP(DSO[[#This Row],[GIC Industry Groups]],'DSO_GIC GROUP'!$A$2:$A$25,'DSO_GIC GROUP'!$B$2:$B$25,0)</f>
        <v>Automobiles &amp; Components</v>
      </c>
    </row>
    <row r="1852" spans="1:9" x14ac:dyDescent="0.2">
      <c r="A1852">
        <v>2018</v>
      </c>
      <c r="B1852" t="s">
        <v>341</v>
      </c>
      <c r="C1852" t="s">
        <v>342</v>
      </c>
      <c r="D1852">
        <v>65812</v>
      </c>
      <c r="E1852">
        <v>256540</v>
      </c>
      <c r="F1852">
        <v>160338</v>
      </c>
      <c r="G1852">
        <v>2510</v>
      </c>
      <c r="H1852" s="14">
        <f>365*DSO[[#This Row],[Receivables - Total]]/DSO[[#This Row],[Revenue - Total]]</f>
        <v>149.81713629956715</v>
      </c>
      <c r="I1852" t="str">
        <f>_xlfn.XLOOKUP(DSO[[#This Row],[GIC Industry Groups]],'DSO_GIC GROUP'!$A$2:$A$25,'DSO_GIC GROUP'!$B$2:$B$25,0)</f>
        <v>Automobiles &amp; Components</v>
      </c>
    </row>
    <row r="1853" spans="1:9" x14ac:dyDescent="0.2">
      <c r="A1853">
        <v>2019</v>
      </c>
      <c r="B1853" t="s">
        <v>341</v>
      </c>
      <c r="C1853" t="s">
        <v>342</v>
      </c>
      <c r="D1853">
        <v>63139</v>
      </c>
      <c r="E1853">
        <v>258537</v>
      </c>
      <c r="F1853">
        <v>155900</v>
      </c>
      <c r="G1853">
        <v>2510</v>
      </c>
      <c r="H1853" s="14">
        <f>365*DSO[[#This Row],[Receivables - Total]]/DSO[[#This Row],[Revenue - Total]]</f>
        <v>147.82382937780628</v>
      </c>
      <c r="I1853" t="str">
        <f>_xlfn.XLOOKUP(DSO[[#This Row],[GIC Industry Groups]],'DSO_GIC GROUP'!$A$2:$A$25,'DSO_GIC GROUP'!$B$2:$B$25,0)</f>
        <v>Automobiles &amp; Components</v>
      </c>
    </row>
    <row r="1854" spans="1:9" x14ac:dyDescent="0.2">
      <c r="A1854">
        <v>2004</v>
      </c>
      <c r="B1854" t="s">
        <v>391</v>
      </c>
      <c r="C1854" t="s">
        <v>392</v>
      </c>
      <c r="D1854">
        <v>180195</v>
      </c>
      <c r="E1854">
        <v>479921</v>
      </c>
      <c r="F1854">
        <v>190812</v>
      </c>
      <c r="G1854">
        <v>2510</v>
      </c>
      <c r="H1854" s="14">
        <f>365*DSO[[#This Row],[Receivables - Total]]/DSO[[#This Row],[Revenue - Total]]</f>
        <v>344.69097855480788</v>
      </c>
      <c r="I1854" t="str">
        <f>_xlfn.XLOOKUP(DSO[[#This Row],[GIC Industry Groups]],'DSO_GIC GROUP'!$A$2:$A$25,'DSO_GIC GROUP'!$B$2:$B$25,0)</f>
        <v>Automobiles &amp; Components</v>
      </c>
    </row>
    <row r="1855" spans="1:9" x14ac:dyDescent="0.2">
      <c r="A1855">
        <v>2005</v>
      </c>
      <c r="B1855" t="s">
        <v>391</v>
      </c>
      <c r="C1855" t="s">
        <v>392</v>
      </c>
      <c r="D1855">
        <v>199407</v>
      </c>
      <c r="E1855">
        <v>476078</v>
      </c>
      <c r="F1855">
        <v>190215</v>
      </c>
      <c r="G1855">
        <v>2510</v>
      </c>
      <c r="H1855" s="14">
        <f>365*DSO[[#This Row],[Receivables - Total]]/DSO[[#This Row],[Revenue - Total]]</f>
        <v>382.63835659648294</v>
      </c>
      <c r="I1855" t="str">
        <f>_xlfn.XLOOKUP(DSO[[#This Row],[GIC Industry Groups]],'DSO_GIC GROUP'!$A$2:$A$25,'DSO_GIC GROUP'!$B$2:$B$25,0)</f>
        <v>Automobiles &amp; Components</v>
      </c>
    </row>
    <row r="1856" spans="1:9" x14ac:dyDescent="0.2">
      <c r="A1856">
        <v>2006</v>
      </c>
      <c r="B1856" t="s">
        <v>391</v>
      </c>
      <c r="C1856" t="s">
        <v>392</v>
      </c>
      <c r="D1856">
        <v>8216</v>
      </c>
      <c r="E1856">
        <v>186192</v>
      </c>
      <c r="F1856">
        <v>207349</v>
      </c>
      <c r="G1856">
        <v>2510</v>
      </c>
      <c r="H1856" s="14">
        <f>365*DSO[[#This Row],[Receivables - Total]]/DSO[[#This Row],[Revenue - Total]]</f>
        <v>14.46276567526248</v>
      </c>
      <c r="I1856" t="str">
        <f>_xlfn.XLOOKUP(DSO[[#This Row],[GIC Industry Groups]],'DSO_GIC GROUP'!$A$2:$A$25,'DSO_GIC GROUP'!$B$2:$B$25,0)</f>
        <v>Automobiles &amp; Components</v>
      </c>
    </row>
    <row r="1857" spans="1:9" x14ac:dyDescent="0.2">
      <c r="A1857">
        <v>2007</v>
      </c>
      <c r="B1857" t="s">
        <v>391</v>
      </c>
      <c r="C1857" t="s">
        <v>392</v>
      </c>
      <c r="D1857">
        <v>9659</v>
      </c>
      <c r="E1857">
        <v>148883</v>
      </c>
      <c r="F1857">
        <v>181122</v>
      </c>
      <c r="G1857">
        <v>2510</v>
      </c>
      <c r="H1857" s="14">
        <f>365*DSO[[#This Row],[Receivables - Total]]/DSO[[#This Row],[Revenue - Total]]</f>
        <v>19.464973885005687</v>
      </c>
      <c r="I1857" t="str">
        <f>_xlfn.XLOOKUP(DSO[[#This Row],[GIC Industry Groups]],'DSO_GIC GROUP'!$A$2:$A$25,'DSO_GIC GROUP'!$B$2:$B$25,0)</f>
        <v>Automobiles &amp; Components</v>
      </c>
    </row>
    <row r="1858" spans="1:9" x14ac:dyDescent="0.2">
      <c r="A1858">
        <v>2008</v>
      </c>
      <c r="B1858" t="s">
        <v>391</v>
      </c>
      <c r="C1858" t="s">
        <v>392</v>
      </c>
      <c r="D1858">
        <v>7711</v>
      </c>
      <c r="E1858">
        <v>91047</v>
      </c>
      <c r="F1858">
        <v>148979</v>
      </c>
      <c r="G1858">
        <v>2510</v>
      </c>
      <c r="H1858" s="14">
        <f>365*DSO[[#This Row],[Receivables - Total]]/DSO[[#This Row],[Revenue - Total]]</f>
        <v>18.892025050510476</v>
      </c>
      <c r="I1858" t="str">
        <f>_xlfn.XLOOKUP(DSO[[#This Row],[GIC Industry Groups]],'DSO_GIC GROUP'!$A$2:$A$25,'DSO_GIC GROUP'!$B$2:$B$25,0)</f>
        <v>Automobiles &amp; Components</v>
      </c>
    </row>
    <row r="1859" spans="1:9" x14ac:dyDescent="0.2">
      <c r="A1859">
        <v>2009</v>
      </c>
      <c r="B1859" t="s">
        <v>391</v>
      </c>
      <c r="C1859" t="s">
        <v>392</v>
      </c>
      <c r="D1859">
        <v>7518</v>
      </c>
      <c r="E1859">
        <v>136295</v>
      </c>
      <c r="F1859">
        <v>104589</v>
      </c>
      <c r="G1859">
        <v>2510</v>
      </c>
      <c r="H1859" s="14">
        <f>365*DSO[[#This Row],[Receivables - Total]]/DSO[[#This Row],[Revenue - Total]]</f>
        <v>26.236697931904885</v>
      </c>
      <c r="I1859" t="str">
        <f>_xlfn.XLOOKUP(DSO[[#This Row],[GIC Industry Groups]],'DSO_GIC GROUP'!$A$2:$A$25,'DSO_GIC GROUP'!$B$2:$B$25,0)</f>
        <v>Automobiles &amp; Components</v>
      </c>
    </row>
    <row r="1860" spans="1:9" x14ac:dyDescent="0.2">
      <c r="A1860">
        <v>2010</v>
      </c>
      <c r="B1860" t="s">
        <v>391</v>
      </c>
      <c r="C1860" t="s">
        <v>392</v>
      </c>
      <c r="D1860">
        <v>16896</v>
      </c>
      <c r="E1860">
        <v>138898</v>
      </c>
      <c r="F1860">
        <v>135592</v>
      </c>
      <c r="G1860">
        <v>2510</v>
      </c>
      <c r="H1860" s="14">
        <f>365*DSO[[#This Row],[Receivables - Total]]/DSO[[#This Row],[Revenue - Total]]</f>
        <v>45.482329340964071</v>
      </c>
      <c r="I1860" t="str">
        <f>_xlfn.XLOOKUP(DSO[[#This Row],[GIC Industry Groups]],'DSO_GIC GROUP'!$A$2:$A$25,'DSO_GIC GROUP'!$B$2:$B$25,0)</f>
        <v>Automobiles &amp; Components</v>
      </c>
    </row>
    <row r="1861" spans="1:9" x14ac:dyDescent="0.2">
      <c r="A1861">
        <v>2011</v>
      </c>
      <c r="B1861" t="s">
        <v>391</v>
      </c>
      <c r="C1861" t="s">
        <v>392</v>
      </c>
      <c r="D1861">
        <v>19111</v>
      </c>
      <c r="E1861">
        <v>144603</v>
      </c>
      <c r="F1861">
        <v>150276</v>
      </c>
      <c r="G1861">
        <v>2510</v>
      </c>
      <c r="H1861" s="14">
        <f>365*DSO[[#This Row],[Receivables - Total]]/DSO[[#This Row],[Revenue - Total]]</f>
        <v>46.41802416886263</v>
      </c>
      <c r="I1861" t="str">
        <f>_xlfn.XLOOKUP(DSO[[#This Row],[GIC Industry Groups]],'DSO_GIC GROUP'!$A$2:$A$25,'DSO_GIC GROUP'!$B$2:$B$25,0)</f>
        <v>Automobiles &amp; Components</v>
      </c>
    </row>
    <row r="1862" spans="1:9" x14ac:dyDescent="0.2">
      <c r="A1862">
        <v>2012</v>
      </c>
      <c r="B1862" t="s">
        <v>391</v>
      </c>
      <c r="C1862" t="s">
        <v>392</v>
      </c>
      <c r="D1862">
        <v>14439</v>
      </c>
      <c r="E1862">
        <v>149422</v>
      </c>
      <c r="F1862">
        <v>152256</v>
      </c>
      <c r="G1862">
        <v>2510</v>
      </c>
      <c r="H1862" s="14">
        <f>365*DSO[[#This Row],[Receivables - Total]]/DSO[[#This Row],[Revenue - Total]]</f>
        <v>34.614300914249682</v>
      </c>
      <c r="I1862" t="str">
        <f>_xlfn.XLOOKUP(DSO[[#This Row],[GIC Industry Groups]],'DSO_GIC GROUP'!$A$2:$A$25,'DSO_GIC GROUP'!$B$2:$B$25,0)</f>
        <v>Automobiles &amp; Components</v>
      </c>
    </row>
    <row r="1863" spans="1:9" x14ac:dyDescent="0.2">
      <c r="A1863">
        <v>2013</v>
      </c>
      <c r="B1863" t="s">
        <v>391</v>
      </c>
      <c r="C1863" t="s">
        <v>392</v>
      </c>
      <c r="D1863">
        <v>22813</v>
      </c>
      <c r="E1863">
        <v>166344</v>
      </c>
      <c r="F1863">
        <v>155427</v>
      </c>
      <c r="G1863">
        <v>2510</v>
      </c>
      <c r="H1863" s="14">
        <f>365*DSO[[#This Row],[Receivables - Total]]/DSO[[#This Row],[Revenue - Total]]</f>
        <v>53.573349546732551</v>
      </c>
      <c r="I1863" t="str">
        <f>_xlfn.XLOOKUP(DSO[[#This Row],[GIC Industry Groups]],'DSO_GIC GROUP'!$A$2:$A$25,'DSO_GIC GROUP'!$B$2:$B$25,0)</f>
        <v>Automobiles &amp; Components</v>
      </c>
    </row>
    <row r="1864" spans="1:9" x14ac:dyDescent="0.2">
      <c r="A1864">
        <v>2014</v>
      </c>
      <c r="B1864" t="s">
        <v>391</v>
      </c>
      <c r="C1864" t="s">
        <v>392</v>
      </c>
      <c r="D1864">
        <v>25606</v>
      </c>
      <c r="E1864">
        <v>177677</v>
      </c>
      <c r="F1864">
        <v>155929</v>
      </c>
      <c r="G1864">
        <v>2510</v>
      </c>
      <c r="H1864" s="14">
        <f>365*DSO[[#This Row],[Receivables - Total]]/DSO[[#This Row],[Revenue - Total]]</f>
        <v>59.938754176580368</v>
      </c>
      <c r="I1864" t="str">
        <f>_xlfn.XLOOKUP(DSO[[#This Row],[GIC Industry Groups]],'DSO_GIC GROUP'!$A$2:$A$25,'DSO_GIC GROUP'!$B$2:$B$25,0)</f>
        <v>Automobiles &amp; Components</v>
      </c>
    </row>
    <row r="1865" spans="1:9" x14ac:dyDescent="0.2">
      <c r="A1865">
        <v>2015</v>
      </c>
      <c r="B1865" t="s">
        <v>391</v>
      </c>
      <c r="C1865" t="s">
        <v>392</v>
      </c>
      <c r="D1865">
        <v>26388</v>
      </c>
      <c r="E1865">
        <v>194520</v>
      </c>
      <c r="F1865">
        <v>152356</v>
      </c>
      <c r="G1865">
        <v>2510</v>
      </c>
      <c r="H1865" s="14">
        <f>365*DSO[[#This Row],[Receivables - Total]]/DSO[[#This Row],[Revenue - Total]]</f>
        <v>63.217858174276039</v>
      </c>
      <c r="I1865" t="str">
        <f>_xlfn.XLOOKUP(DSO[[#This Row],[GIC Industry Groups]],'DSO_GIC GROUP'!$A$2:$A$25,'DSO_GIC GROUP'!$B$2:$B$25,0)</f>
        <v>Automobiles &amp; Components</v>
      </c>
    </row>
    <row r="1866" spans="1:9" x14ac:dyDescent="0.2">
      <c r="A1866">
        <v>2016</v>
      </c>
      <c r="B1866" t="s">
        <v>391</v>
      </c>
      <c r="C1866" t="s">
        <v>392</v>
      </c>
      <c r="D1866">
        <v>31703</v>
      </c>
      <c r="E1866">
        <v>221690</v>
      </c>
      <c r="F1866">
        <v>166380</v>
      </c>
      <c r="G1866">
        <v>2510</v>
      </c>
      <c r="H1866" s="14">
        <f>365*DSO[[#This Row],[Receivables - Total]]/DSO[[#This Row],[Revenue - Total]]</f>
        <v>69.549194614737345</v>
      </c>
      <c r="I1866" t="str">
        <f>_xlfn.XLOOKUP(DSO[[#This Row],[GIC Industry Groups]],'DSO_GIC GROUP'!$A$2:$A$25,'DSO_GIC GROUP'!$B$2:$B$25,0)</f>
        <v>Automobiles &amp; Components</v>
      </c>
    </row>
    <row r="1867" spans="1:9" x14ac:dyDescent="0.2">
      <c r="A1867">
        <v>2017</v>
      </c>
      <c r="B1867" t="s">
        <v>391</v>
      </c>
      <c r="C1867" t="s">
        <v>392</v>
      </c>
      <c r="D1867">
        <v>28685</v>
      </c>
      <c r="E1867">
        <v>212482</v>
      </c>
      <c r="F1867">
        <v>145588</v>
      </c>
      <c r="G1867">
        <v>2510</v>
      </c>
      <c r="H1867" s="14">
        <f>365*DSO[[#This Row],[Receivables - Total]]/DSO[[#This Row],[Revenue - Total]]</f>
        <v>71.915439459296095</v>
      </c>
      <c r="I1867" t="str">
        <f>_xlfn.XLOOKUP(DSO[[#This Row],[GIC Industry Groups]],'DSO_GIC GROUP'!$A$2:$A$25,'DSO_GIC GROUP'!$B$2:$B$25,0)</f>
        <v>Automobiles &amp; Components</v>
      </c>
    </row>
    <row r="1868" spans="1:9" x14ac:dyDescent="0.2">
      <c r="A1868">
        <v>2018</v>
      </c>
      <c r="B1868" t="s">
        <v>391</v>
      </c>
      <c r="C1868" t="s">
        <v>392</v>
      </c>
      <c r="D1868">
        <v>33399</v>
      </c>
      <c r="E1868">
        <v>227339</v>
      </c>
      <c r="F1868">
        <v>147049</v>
      </c>
      <c r="G1868">
        <v>2510</v>
      </c>
      <c r="H1868" s="14">
        <f>365*DSO[[#This Row],[Receivables - Total]]/DSO[[#This Row],[Revenue - Total]]</f>
        <v>82.901855843970381</v>
      </c>
      <c r="I1868" t="str">
        <f>_xlfn.XLOOKUP(DSO[[#This Row],[GIC Industry Groups]],'DSO_GIC GROUP'!$A$2:$A$25,'DSO_GIC GROUP'!$B$2:$B$25,0)</f>
        <v>Automobiles &amp; Components</v>
      </c>
    </row>
    <row r="1869" spans="1:9" x14ac:dyDescent="0.2">
      <c r="A1869">
        <v>2019</v>
      </c>
      <c r="B1869" t="s">
        <v>391</v>
      </c>
      <c r="C1869" t="s">
        <v>392</v>
      </c>
      <c r="D1869">
        <v>33398</v>
      </c>
      <c r="E1869">
        <v>228037</v>
      </c>
      <c r="F1869">
        <v>137237</v>
      </c>
      <c r="G1869">
        <v>2510</v>
      </c>
      <c r="H1869" s="14">
        <f>365*DSO[[#This Row],[Receivables - Total]]/DSO[[#This Row],[Revenue - Total]]</f>
        <v>88.826409787447986</v>
      </c>
      <c r="I1869" t="str">
        <f>_xlfn.XLOOKUP(DSO[[#This Row],[GIC Industry Groups]],'DSO_GIC GROUP'!$A$2:$A$25,'DSO_GIC GROUP'!$B$2:$B$25,0)</f>
        <v>Automobiles &amp; Components</v>
      </c>
    </row>
    <row r="1870" spans="1:9" x14ac:dyDescent="0.2">
      <c r="A1870">
        <v>2004</v>
      </c>
      <c r="B1870" t="s">
        <v>405</v>
      </c>
      <c r="C1870" t="s">
        <v>406</v>
      </c>
      <c r="D1870">
        <v>3427.4</v>
      </c>
      <c r="E1870">
        <v>16533.3</v>
      </c>
      <c r="F1870">
        <v>18370.400000000001</v>
      </c>
      <c r="G1870">
        <v>2510</v>
      </c>
      <c r="H1870" s="14">
        <f>365*DSO[[#This Row],[Receivables - Total]]/DSO[[#This Row],[Revenue - Total]]</f>
        <v>68.098734921395277</v>
      </c>
      <c r="I1870" t="str">
        <f>_xlfn.XLOOKUP(DSO[[#This Row],[GIC Industry Groups]],'DSO_GIC GROUP'!$A$2:$A$25,'DSO_GIC GROUP'!$B$2:$B$25,0)</f>
        <v>Automobiles &amp; Components</v>
      </c>
    </row>
    <row r="1871" spans="1:9" x14ac:dyDescent="0.2">
      <c r="A1871">
        <v>2005</v>
      </c>
      <c r="B1871" t="s">
        <v>405</v>
      </c>
      <c r="C1871" t="s">
        <v>406</v>
      </c>
      <c r="D1871">
        <v>3158</v>
      </c>
      <c r="E1871">
        <v>15627</v>
      </c>
      <c r="F1871">
        <v>19723</v>
      </c>
      <c r="G1871">
        <v>2510</v>
      </c>
      <c r="H1871" s="14">
        <f>365*DSO[[#This Row],[Receivables - Total]]/DSO[[#This Row],[Revenue - Total]]</f>
        <v>58.442934644830906</v>
      </c>
      <c r="I1871" t="str">
        <f>_xlfn.XLOOKUP(DSO[[#This Row],[GIC Industry Groups]],'DSO_GIC GROUP'!$A$2:$A$25,'DSO_GIC GROUP'!$B$2:$B$25,0)</f>
        <v>Automobiles &amp; Components</v>
      </c>
    </row>
    <row r="1872" spans="1:9" x14ac:dyDescent="0.2">
      <c r="A1872">
        <v>2006</v>
      </c>
      <c r="B1872" t="s">
        <v>405</v>
      </c>
      <c r="C1872" t="s">
        <v>406</v>
      </c>
      <c r="D1872">
        <v>2973</v>
      </c>
      <c r="E1872">
        <v>17029</v>
      </c>
      <c r="F1872">
        <v>20258</v>
      </c>
      <c r="G1872">
        <v>2510</v>
      </c>
      <c r="H1872" s="14">
        <f>365*DSO[[#This Row],[Receivables - Total]]/DSO[[#This Row],[Revenue - Total]]</f>
        <v>53.566245433902658</v>
      </c>
      <c r="I1872" t="str">
        <f>_xlfn.XLOOKUP(DSO[[#This Row],[GIC Industry Groups]],'DSO_GIC GROUP'!$A$2:$A$25,'DSO_GIC GROUP'!$B$2:$B$25,0)</f>
        <v>Automobiles &amp; Components</v>
      </c>
    </row>
    <row r="1873" spans="1:9" x14ac:dyDescent="0.2">
      <c r="A1873">
        <v>2007</v>
      </c>
      <c r="B1873" t="s">
        <v>405</v>
      </c>
      <c r="C1873" t="s">
        <v>406</v>
      </c>
      <c r="D1873">
        <v>3103</v>
      </c>
      <c r="E1873">
        <v>17191</v>
      </c>
      <c r="F1873">
        <v>19644</v>
      </c>
      <c r="G1873">
        <v>2510</v>
      </c>
      <c r="H1873" s="14">
        <f>365*DSO[[#This Row],[Receivables - Total]]/DSO[[#This Row],[Revenue - Total]]</f>
        <v>57.656027285685198</v>
      </c>
      <c r="I1873" t="str">
        <f>_xlfn.XLOOKUP(DSO[[#This Row],[GIC Industry Groups]],'DSO_GIC GROUP'!$A$2:$A$25,'DSO_GIC GROUP'!$B$2:$B$25,0)</f>
        <v>Automobiles &amp; Components</v>
      </c>
    </row>
    <row r="1874" spans="1:9" x14ac:dyDescent="0.2">
      <c r="A1874">
        <v>2008</v>
      </c>
      <c r="B1874" t="s">
        <v>405</v>
      </c>
      <c r="C1874" t="s">
        <v>406</v>
      </c>
      <c r="D1874">
        <v>2547</v>
      </c>
      <c r="E1874">
        <v>15226</v>
      </c>
      <c r="F1874">
        <v>19488</v>
      </c>
      <c r="G1874">
        <v>2510</v>
      </c>
      <c r="H1874" s="14">
        <f>365*DSO[[#This Row],[Receivables - Total]]/DSO[[#This Row],[Revenue - Total]]</f>
        <v>47.703971674876847</v>
      </c>
      <c r="I1874" t="str">
        <f>_xlfn.XLOOKUP(DSO[[#This Row],[GIC Industry Groups]],'DSO_GIC GROUP'!$A$2:$A$25,'DSO_GIC GROUP'!$B$2:$B$25,0)</f>
        <v>Automobiles &amp; Components</v>
      </c>
    </row>
    <row r="1875" spans="1:9" x14ac:dyDescent="0.2">
      <c r="A1875">
        <v>2009</v>
      </c>
      <c r="B1875" t="s">
        <v>405</v>
      </c>
      <c r="C1875" t="s">
        <v>406</v>
      </c>
      <c r="D1875">
        <v>2540</v>
      </c>
      <c r="E1875">
        <v>14410</v>
      </c>
      <c r="F1875">
        <v>16301</v>
      </c>
      <c r="G1875">
        <v>2510</v>
      </c>
      <c r="H1875" s="14">
        <f>365*DSO[[#This Row],[Receivables - Total]]/DSO[[#This Row],[Revenue - Total]]</f>
        <v>56.873811422612107</v>
      </c>
      <c r="I1875" t="str">
        <f>_xlfn.XLOOKUP(DSO[[#This Row],[GIC Industry Groups]],'DSO_GIC GROUP'!$A$2:$A$25,'DSO_GIC GROUP'!$B$2:$B$25,0)</f>
        <v>Automobiles &amp; Components</v>
      </c>
    </row>
    <row r="1876" spans="1:9" x14ac:dyDescent="0.2">
      <c r="A1876">
        <v>2010</v>
      </c>
      <c r="B1876" t="s">
        <v>405</v>
      </c>
      <c r="C1876" t="s">
        <v>406</v>
      </c>
      <c r="D1876">
        <v>2736</v>
      </c>
      <c r="E1876">
        <v>15630</v>
      </c>
      <c r="F1876">
        <v>18832</v>
      </c>
      <c r="G1876">
        <v>2510</v>
      </c>
      <c r="H1876" s="14">
        <f>365*DSO[[#This Row],[Receivables - Total]]/DSO[[#This Row],[Revenue - Total]]</f>
        <v>53.028887000849615</v>
      </c>
      <c r="I1876" t="str">
        <f>_xlfn.XLOOKUP(DSO[[#This Row],[GIC Industry Groups]],'DSO_GIC GROUP'!$A$2:$A$25,'DSO_GIC GROUP'!$B$2:$B$25,0)</f>
        <v>Automobiles &amp; Components</v>
      </c>
    </row>
    <row r="1877" spans="1:9" x14ac:dyDescent="0.2">
      <c r="A1877">
        <v>2011</v>
      </c>
      <c r="B1877" t="s">
        <v>405</v>
      </c>
      <c r="C1877" t="s">
        <v>406</v>
      </c>
      <c r="D1877">
        <v>2849</v>
      </c>
      <c r="E1877">
        <v>17629</v>
      </c>
      <c r="F1877">
        <v>22767</v>
      </c>
      <c r="G1877">
        <v>2510</v>
      </c>
      <c r="H1877" s="14">
        <f>365*DSO[[#This Row],[Receivables - Total]]/DSO[[#This Row],[Revenue - Total]]</f>
        <v>45.675099925330521</v>
      </c>
      <c r="I1877" t="str">
        <f>_xlfn.XLOOKUP(DSO[[#This Row],[GIC Industry Groups]],'DSO_GIC GROUP'!$A$2:$A$25,'DSO_GIC GROUP'!$B$2:$B$25,0)</f>
        <v>Automobiles &amp; Components</v>
      </c>
    </row>
    <row r="1878" spans="1:9" x14ac:dyDescent="0.2">
      <c r="A1878">
        <v>2012</v>
      </c>
      <c r="B1878" t="s">
        <v>405</v>
      </c>
      <c r="C1878" t="s">
        <v>406</v>
      </c>
      <c r="D1878">
        <v>2563</v>
      </c>
      <c r="E1878">
        <v>16973</v>
      </c>
      <c r="F1878">
        <v>20992</v>
      </c>
      <c r="G1878">
        <v>2510</v>
      </c>
      <c r="H1878" s="14">
        <f>365*DSO[[#This Row],[Receivables - Total]]/DSO[[#This Row],[Revenue - Total]]</f>
        <v>44.564357850609753</v>
      </c>
      <c r="I1878" t="str">
        <f>_xlfn.XLOOKUP(DSO[[#This Row],[GIC Industry Groups]],'DSO_GIC GROUP'!$A$2:$A$25,'DSO_GIC GROUP'!$B$2:$B$25,0)</f>
        <v>Automobiles &amp; Components</v>
      </c>
    </row>
    <row r="1879" spans="1:9" x14ac:dyDescent="0.2">
      <c r="A1879">
        <v>2013</v>
      </c>
      <c r="B1879" t="s">
        <v>405</v>
      </c>
      <c r="C1879" t="s">
        <v>406</v>
      </c>
      <c r="D1879">
        <v>2435</v>
      </c>
      <c r="E1879">
        <v>17527</v>
      </c>
      <c r="F1879">
        <v>19540</v>
      </c>
      <c r="G1879">
        <v>2510</v>
      </c>
      <c r="H1879" s="14">
        <f>365*DSO[[#This Row],[Receivables - Total]]/DSO[[#This Row],[Revenue - Total]]</f>
        <v>45.484902763561927</v>
      </c>
      <c r="I1879" t="str">
        <f>_xlfn.XLOOKUP(DSO[[#This Row],[GIC Industry Groups]],'DSO_GIC GROUP'!$A$2:$A$25,'DSO_GIC GROUP'!$B$2:$B$25,0)</f>
        <v>Automobiles &amp; Components</v>
      </c>
    </row>
    <row r="1880" spans="1:9" x14ac:dyDescent="0.2">
      <c r="A1880">
        <v>2014</v>
      </c>
      <c r="B1880" t="s">
        <v>405</v>
      </c>
      <c r="C1880" t="s">
        <v>406</v>
      </c>
      <c r="D1880">
        <v>2126</v>
      </c>
      <c r="E1880">
        <v>18109</v>
      </c>
      <c r="F1880">
        <v>18138</v>
      </c>
      <c r="G1880">
        <v>2510</v>
      </c>
      <c r="H1880" s="14">
        <f>365*DSO[[#This Row],[Receivables - Total]]/DSO[[#This Row],[Revenue - Total]]</f>
        <v>42.782555959863274</v>
      </c>
      <c r="I1880" t="str">
        <f>_xlfn.XLOOKUP(DSO[[#This Row],[GIC Industry Groups]],'DSO_GIC GROUP'!$A$2:$A$25,'DSO_GIC GROUP'!$B$2:$B$25,0)</f>
        <v>Automobiles &amp; Components</v>
      </c>
    </row>
    <row r="1881" spans="1:9" x14ac:dyDescent="0.2">
      <c r="A1881">
        <v>2015</v>
      </c>
      <c r="B1881" t="s">
        <v>405</v>
      </c>
      <c r="C1881" t="s">
        <v>406</v>
      </c>
      <c r="D1881">
        <v>2033</v>
      </c>
      <c r="E1881">
        <v>16439</v>
      </c>
      <c r="F1881">
        <v>16443</v>
      </c>
      <c r="G1881">
        <v>2510</v>
      </c>
      <c r="H1881" s="14">
        <f>365*DSO[[#This Row],[Receivables - Total]]/DSO[[#This Row],[Revenue - Total]]</f>
        <v>45.128322082345072</v>
      </c>
      <c r="I1881" t="str">
        <f>_xlfn.XLOOKUP(DSO[[#This Row],[GIC Industry Groups]],'DSO_GIC GROUP'!$A$2:$A$25,'DSO_GIC GROUP'!$B$2:$B$25,0)</f>
        <v>Automobiles &amp; Components</v>
      </c>
    </row>
    <row r="1882" spans="1:9" x14ac:dyDescent="0.2">
      <c r="A1882">
        <v>2016</v>
      </c>
      <c r="B1882" t="s">
        <v>405</v>
      </c>
      <c r="C1882" t="s">
        <v>406</v>
      </c>
      <c r="D1882">
        <v>1769</v>
      </c>
      <c r="E1882">
        <v>16511</v>
      </c>
      <c r="F1882">
        <v>15158</v>
      </c>
      <c r="G1882">
        <v>2510</v>
      </c>
      <c r="H1882" s="14">
        <f>365*DSO[[#This Row],[Receivables - Total]]/DSO[[#This Row],[Revenue - Total]]</f>
        <v>42.596978493204908</v>
      </c>
      <c r="I1882" t="str">
        <f>_xlfn.XLOOKUP(DSO[[#This Row],[GIC Industry Groups]],'DSO_GIC GROUP'!$A$2:$A$25,'DSO_GIC GROUP'!$B$2:$B$25,0)</f>
        <v>Automobiles &amp; Components</v>
      </c>
    </row>
    <row r="1883" spans="1:9" x14ac:dyDescent="0.2">
      <c r="A1883">
        <v>2017</v>
      </c>
      <c r="B1883" t="s">
        <v>405</v>
      </c>
      <c r="C1883" t="s">
        <v>406</v>
      </c>
      <c r="D1883">
        <v>2025</v>
      </c>
      <c r="E1883">
        <v>17064</v>
      </c>
      <c r="F1883">
        <v>15377</v>
      </c>
      <c r="G1883">
        <v>2510</v>
      </c>
      <c r="H1883" s="14">
        <f>365*DSO[[#This Row],[Receivables - Total]]/DSO[[#This Row],[Revenue - Total]]</f>
        <v>48.066918124471613</v>
      </c>
      <c r="I1883" t="str">
        <f>_xlfn.XLOOKUP(DSO[[#This Row],[GIC Industry Groups]],'DSO_GIC GROUP'!$A$2:$A$25,'DSO_GIC GROUP'!$B$2:$B$25,0)</f>
        <v>Automobiles &amp; Components</v>
      </c>
    </row>
    <row r="1884" spans="1:9" x14ac:dyDescent="0.2">
      <c r="A1884">
        <v>2018</v>
      </c>
      <c r="B1884" t="s">
        <v>405</v>
      </c>
      <c r="C1884" t="s">
        <v>406</v>
      </c>
      <c r="D1884">
        <v>2030</v>
      </c>
      <c r="E1884">
        <v>16872</v>
      </c>
      <c r="F1884">
        <v>15475</v>
      </c>
      <c r="G1884">
        <v>2510</v>
      </c>
      <c r="H1884" s="14">
        <f>365*DSO[[#This Row],[Receivables - Total]]/DSO[[#This Row],[Revenue - Total]]</f>
        <v>47.880452342487885</v>
      </c>
      <c r="I1884" t="str">
        <f>_xlfn.XLOOKUP(DSO[[#This Row],[GIC Industry Groups]],'DSO_GIC GROUP'!$A$2:$A$25,'DSO_GIC GROUP'!$B$2:$B$25,0)</f>
        <v>Automobiles &amp; Components</v>
      </c>
    </row>
    <row r="1885" spans="1:9" x14ac:dyDescent="0.2">
      <c r="A1885">
        <v>2019</v>
      </c>
      <c r="B1885" t="s">
        <v>405</v>
      </c>
      <c r="C1885" t="s">
        <v>406</v>
      </c>
      <c r="D1885">
        <v>1941</v>
      </c>
      <c r="E1885">
        <v>17185</v>
      </c>
      <c r="F1885">
        <v>14745</v>
      </c>
      <c r="G1885">
        <v>2510</v>
      </c>
      <c r="H1885" s="14">
        <f>365*DSO[[#This Row],[Receivables - Total]]/DSO[[#This Row],[Revenue - Total]]</f>
        <v>48.047812817904372</v>
      </c>
      <c r="I1885" t="str">
        <f>_xlfn.XLOOKUP(DSO[[#This Row],[GIC Industry Groups]],'DSO_GIC GROUP'!$A$2:$A$25,'DSO_GIC GROUP'!$B$2:$B$25,0)</f>
        <v>Automobiles &amp; Components</v>
      </c>
    </row>
    <row r="1886" spans="1:9" x14ac:dyDescent="0.2">
      <c r="A1886">
        <v>2004</v>
      </c>
      <c r="B1886" t="s">
        <v>429</v>
      </c>
      <c r="C1886" t="s">
        <v>430</v>
      </c>
      <c r="D1886">
        <v>1328.4570000000001</v>
      </c>
      <c r="E1886">
        <v>5483.2929999999997</v>
      </c>
      <c r="F1886">
        <v>5320.4520000000002</v>
      </c>
      <c r="G1886">
        <v>2510</v>
      </c>
      <c r="H1886" s="14">
        <f>365*DSO[[#This Row],[Receivables - Total]]/DSO[[#This Row],[Revenue - Total]]</f>
        <v>91.136393110961251</v>
      </c>
      <c r="I1886" t="str">
        <f>_xlfn.XLOOKUP(DSO[[#This Row],[GIC Industry Groups]],'DSO_GIC GROUP'!$A$2:$A$25,'DSO_GIC GROUP'!$B$2:$B$25,0)</f>
        <v>Automobiles &amp; Components</v>
      </c>
    </row>
    <row r="1887" spans="1:9" x14ac:dyDescent="0.2">
      <c r="A1887">
        <v>2005</v>
      </c>
      <c r="B1887" t="s">
        <v>429</v>
      </c>
      <c r="C1887" t="s">
        <v>430</v>
      </c>
      <c r="D1887">
        <v>1763.8530000000001</v>
      </c>
      <c r="E1887">
        <v>5255.2089999999998</v>
      </c>
      <c r="F1887">
        <v>5673.8320000000003</v>
      </c>
      <c r="G1887">
        <v>2510</v>
      </c>
      <c r="H1887" s="14">
        <f>365*DSO[[#This Row],[Receivables - Total]]/DSO[[#This Row],[Revenue - Total]]</f>
        <v>113.4694056856107</v>
      </c>
      <c r="I1887" t="str">
        <f>_xlfn.XLOOKUP(DSO[[#This Row],[GIC Industry Groups]],'DSO_GIC GROUP'!$A$2:$A$25,'DSO_GIC GROUP'!$B$2:$B$25,0)</f>
        <v>Automobiles &amp; Components</v>
      </c>
    </row>
    <row r="1888" spans="1:9" x14ac:dyDescent="0.2">
      <c r="A1888">
        <v>2006</v>
      </c>
      <c r="B1888" t="s">
        <v>429</v>
      </c>
      <c r="C1888" t="s">
        <v>430</v>
      </c>
      <c r="D1888">
        <v>2244.415</v>
      </c>
      <c r="E1888">
        <v>5532.15</v>
      </c>
      <c r="F1888">
        <v>6185.5770000000002</v>
      </c>
      <c r="G1888">
        <v>2510</v>
      </c>
      <c r="H1888" s="14">
        <f>365*DSO[[#This Row],[Receivables - Total]]/DSO[[#This Row],[Revenue - Total]]</f>
        <v>132.43897456938939</v>
      </c>
      <c r="I1888" t="str">
        <f>_xlfn.XLOOKUP(DSO[[#This Row],[GIC Industry Groups]],'DSO_GIC GROUP'!$A$2:$A$25,'DSO_GIC GROUP'!$B$2:$B$25,0)</f>
        <v>Automobiles &amp; Components</v>
      </c>
    </row>
    <row r="1889" spans="1:9" x14ac:dyDescent="0.2">
      <c r="A1889">
        <v>2007</v>
      </c>
      <c r="B1889" t="s">
        <v>429</v>
      </c>
      <c r="C1889" t="s">
        <v>430</v>
      </c>
      <c r="D1889">
        <v>2537.7800000000002</v>
      </c>
      <c r="E1889">
        <v>5656.6059999999998</v>
      </c>
      <c r="F1889">
        <v>6143.0439999999999</v>
      </c>
      <c r="G1889">
        <v>2510</v>
      </c>
      <c r="H1889" s="14">
        <f>365*DSO[[#This Row],[Receivables - Total]]/DSO[[#This Row],[Revenue - Total]]</f>
        <v>150.78675978879528</v>
      </c>
      <c r="I1889" t="str">
        <f>_xlfn.XLOOKUP(DSO[[#This Row],[GIC Industry Groups]],'DSO_GIC GROUP'!$A$2:$A$25,'DSO_GIC GROUP'!$B$2:$B$25,0)</f>
        <v>Automobiles &amp; Components</v>
      </c>
    </row>
    <row r="1890" spans="1:9" x14ac:dyDescent="0.2">
      <c r="A1890">
        <v>2008</v>
      </c>
      <c r="B1890" t="s">
        <v>429</v>
      </c>
      <c r="C1890" t="s">
        <v>430</v>
      </c>
      <c r="D1890">
        <v>4118.6840000000002</v>
      </c>
      <c r="E1890">
        <v>7828.625</v>
      </c>
      <c r="F1890">
        <v>5971.277</v>
      </c>
      <c r="G1890">
        <v>2510</v>
      </c>
      <c r="H1890" s="14">
        <f>365*DSO[[#This Row],[Receivables - Total]]/DSO[[#This Row],[Revenue - Total]]</f>
        <v>251.75848650129615</v>
      </c>
      <c r="I1890" t="str">
        <f>_xlfn.XLOOKUP(DSO[[#This Row],[GIC Industry Groups]],'DSO_GIC GROUP'!$A$2:$A$25,'DSO_GIC GROUP'!$B$2:$B$25,0)</f>
        <v>Automobiles &amp; Components</v>
      </c>
    </row>
    <row r="1891" spans="1:9" x14ac:dyDescent="0.2">
      <c r="A1891">
        <v>2009</v>
      </c>
      <c r="B1891" t="s">
        <v>429</v>
      </c>
      <c r="C1891" t="s">
        <v>430</v>
      </c>
      <c r="D1891">
        <v>1705.4849999999999</v>
      </c>
      <c r="E1891">
        <v>9155.518</v>
      </c>
      <c r="F1891">
        <v>4781.9089999999997</v>
      </c>
      <c r="G1891">
        <v>2510</v>
      </c>
      <c r="H1891" s="14">
        <f>365*DSO[[#This Row],[Receivables - Total]]/DSO[[#This Row],[Revenue - Total]]</f>
        <v>130.17855944142809</v>
      </c>
      <c r="I1891" t="str">
        <f>_xlfn.XLOOKUP(DSO[[#This Row],[GIC Industry Groups]],'DSO_GIC GROUP'!$A$2:$A$25,'DSO_GIC GROUP'!$B$2:$B$25,0)</f>
        <v>Automobiles &amp; Components</v>
      </c>
    </row>
    <row r="1892" spans="1:9" x14ac:dyDescent="0.2">
      <c r="A1892">
        <v>2010</v>
      </c>
      <c r="B1892" t="s">
        <v>429</v>
      </c>
      <c r="C1892" t="s">
        <v>430</v>
      </c>
      <c r="D1892">
        <v>2041.84</v>
      </c>
      <c r="E1892">
        <v>9430.74</v>
      </c>
      <c r="F1892">
        <v>4859.3360000000002</v>
      </c>
      <c r="G1892">
        <v>2510</v>
      </c>
      <c r="H1892" s="14">
        <f>365*DSO[[#This Row],[Receivables - Total]]/DSO[[#This Row],[Revenue - Total]]</f>
        <v>153.36901996486762</v>
      </c>
      <c r="I1892" t="str">
        <f>_xlfn.XLOOKUP(DSO[[#This Row],[GIC Industry Groups]],'DSO_GIC GROUP'!$A$2:$A$25,'DSO_GIC GROUP'!$B$2:$B$25,0)</f>
        <v>Automobiles &amp; Components</v>
      </c>
    </row>
    <row r="1893" spans="1:9" x14ac:dyDescent="0.2">
      <c r="A1893">
        <v>2011</v>
      </c>
      <c r="B1893" t="s">
        <v>429</v>
      </c>
      <c r="C1893" t="s">
        <v>430</v>
      </c>
      <c r="D1893">
        <v>1979.5060000000001</v>
      </c>
      <c r="E1893">
        <v>9674.1640000000007</v>
      </c>
      <c r="F1893">
        <v>5311.7129999999997</v>
      </c>
      <c r="G1893">
        <v>2510</v>
      </c>
      <c r="H1893" s="14">
        <f>365*DSO[[#This Row],[Receivables - Total]]/DSO[[#This Row],[Revenue - Total]]</f>
        <v>136.02385708715815</v>
      </c>
      <c r="I1893" t="str">
        <f>_xlfn.XLOOKUP(DSO[[#This Row],[GIC Industry Groups]],'DSO_GIC GROUP'!$A$2:$A$25,'DSO_GIC GROUP'!$B$2:$B$25,0)</f>
        <v>Automobiles &amp; Components</v>
      </c>
    </row>
    <row r="1894" spans="1:9" x14ac:dyDescent="0.2">
      <c r="A1894">
        <v>2012</v>
      </c>
      <c r="B1894" t="s">
        <v>429</v>
      </c>
      <c r="C1894" t="s">
        <v>430</v>
      </c>
      <c r="D1894">
        <v>1973.124</v>
      </c>
      <c r="E1894">
        <v>9170.7729999999992</v>
      </c>
      <c r="F1894">
        <v>5580.5060000000003</v>
      </c>
      <c r="G1894">
        <v>2510</v>
      </c>
      <c r="H1894" s="14">
        <f>365*DSO[[#This Row],[Receivables - Total]]/DSO[[#This Row],[Revenue - Total]]</f>
        <v>129.05465203334609</v>
      </c>
      <c r="I1894" t="str">
        <f>_xlfn.XLOOKUP(DSO[[#This Row],[GIC Industry Groups]],'DSO_GIC GROUP'!$A$2:$A$25,'DSO_GIC GROUP'!$B$2:$B$25,0)</f>
        <v>Automobiles &amp; Components</v>
      </c>
    </row>
    <row r="1895" spans="1:9" x14ac:dyDescent="0.2">
      <c r="A1895">
        <v>2013</v>
      </c>
      <c r="B1895" t="s">
        <v>429</v>
      </c>
      <c r="C1895" t="s">
        <v>430</v>
      </c>
      <c r="D1895">
        <v>2034.751</v>
      </c>
      <c r="E1895">
        <v>9405.0400000000009</v>
      </c>
      <c r="F1895">
        <v>5899.8720000000003</v>
      </c>
      <c r="G1895">
        <v>2510</v>
      </c>
      <c r="H1895" s="14">
        <f>365*DSO[[#This Row],[Receivables - Total]]/DSO[[#This Row],[Revenue - Total]]</f>
        <v>125.88139454550877</v>
      </c>
      <c r="I1895" t="str">
        <f>_xlfn.XLOOKUP(DSO[[#This Row],[GIC Industry Groups]],'DSO_GIC GROUP'!$A$2:$A$25,'DSO_GIC GROUP'!$B$2:$B$25,0)</f>
        <v>Automobiles &amp; Components</v>
      </c>
    </row>
    <row r="1896" spans="1:9" x14ac:dyDescent="0.2">
      <c r="A1896">
        <v>2014</v>
      </c>
      <c r="B1896" t="s">
        <v>429</v>
      </c>
      <c r="C1896" t="s">
        <v>430</v>
      </c>
      <c r="D1896">
        <v>2164.2559999999999</v>
      </c>
      <c r="E1896">
        <v>9528.0969999999998</v>
      </c>
      <c r="F1896">
        <v>6228.5079999999998</v>
      </c>
      <c r="G1896">
        <v>2510</v>
      </c>
      <c r="H1896" s="14">
        <f>365*DSO[[#This Row],[Receivables - Total]]/DSO[[#This Row],[Revenue - Total]]</f>
        <v>126.82867871406764</v>
      </c>
      <c r="I1896" t="str">
        <f>_xlfn.XLOOKUP(DSO[[#This Row],[GIC Industry Groups]],'DSO_GIC GROUP'!$A$2:$A$25,'DSO_GIC GROUP'!$B$2:$B$25,0)</f>
        <v>Automobiles &amp; Components</v>
      </c>
    </row>
    <row r="1897" spans="1:9" x14ac:dyDescent="0.2">
      <c r="A1897">
        <v>2015</v>
      </c>
      <c r="B1897" t="s">
        <v>429</v>
      </c>
      <c r="C1897" t="s">
        <v>430</v>
      </c>
      <c r="D1897">
        <v>2300.9870000000001</v>
      </c>
      <c r="E1897">
        <v>9991.1669999999995</v>
      </c>
      <c r="F1897">
        <v>5995.402</v>
      </c>
      <c r="G1897">
        <v>2510</v>
      </c>
      <c r="H1897" s="14">
        <f>365*DSO[[#This Row],[Receivables - Total]]/DSO[[#This Row],[Revenue - Total]]</f>
        <v>140.08406025150606</v>
      </c>
      <c r="I1897" t="str">
        <f>_xlfn.XLOOKUP(DSO[[#This Row],[GIC Industry Groups]],'DSO_GIC GROUP'!$A$2:$A$25,'DSO_GIC GROUP'!$B$2:$B$25,0)</f>
        <v>Automobiles &amp; Components</v>
      </c>
    </row>
    <row r="1898" spans="1:9" x14ac:dyDescent="0.2">
      <c r="A1898">
        <v>2016</v>
      </c>
      <c r="B1898" t="s">
        <v>429</v>
      </c>
      <c r="C1898" t="s">
        <v>430</v>
      </c>
      <c r="D1898">
        <v>2361.3670000000002</v>
      </c>
      <c r="E1898">
        <v>9890.24</v>
      </c>
      <c r="F1898">
        <v>5996.4579999999996</v>
      </c>
      <c r="G1898">
        <v>2510</v>
      </c>
      <c r="H1898" s="14">
        <f>365*DSO[[#This Row],[Receivables - Total]]/DSO[[#This Row],[Revenue - Total]]</f>
        <v>143.73467720444305</v>
      </c>
      <c r="I1898" t="str">
        <f>_xlfn.XLOOKUP(DSO[[#This Row],[GIC Industry Groups]],'DSO_GIC GROUP'!$A$2:$A$25,'DSO_GIC GROUP'!$B$2:$B$25,0)</f>
        <v>Automobiles &amp; Components</v>
      </c>
    </row>
    <row r="1899" spans="1:9" x14ac:dyDescent="0.2">
      <c r="A1899">
        <v>2017</v>
      </c>
      <c r="B1899" t="s">
        <v>429</v>
      </c>
      <c r="C1899" t="s">
        <v>430</v>
      </c>
      <c r="D1899">
        <v>2435.6480000000001</v>
      </c>
      <c r="E1899">
        <v>9972.6720000000005</v>
      </c>
      <c r="F1899">
        <v>5647.2240000000002</v>
      </c>
      <c r="G1899">
        <v>2510</v>
      </c>
      <c r="H1899" s="14">
        <f>365*DSO[[#This Row],[Receivables - Total]]/DSO[[#This Row],[Revenue - Total]]</f>
        <v>157.42451866616236</v>
      </c>
      <c r="I1899" t="str">
        <f>_xlfn.XLOOKUP(DSO[[#This Row],[GIC Industry Groups]],'DSO_GIC GROUP'!$A$2:$A$25,'DSO_GIC GROUP'!$B$2:$B$25,0)</f>
        <v>Automobiles &amp; Components</v>
      </c>
    </row>
    <row r="1900" spans="1:9" x14ac:dyDescent="0.2">
      <c r="A1900">
        <v>2018</v>
      </c>
      <c r="B1900" t="s">
        <v>429</v>
      </c>
      <c r="C1900" t="s">
        <v>430</v>
      </c>
      <c r="D1900">
        <v>2520.8980000000001</v>
      </c>
      <c r="E1900">
        <v>10665.664000000001</v>
      </c>
      <c r="F1900">
        <v>5716.875</v>
      </c>
      <c r="G1900">
        <v>2510</v>
      </c>
      <c r="H1900" s="14">
        <f>365*DSO[[#This Row],[Receivables - Total]]/DSO[[#This Row],[Revenue - Total]]</f>
        <v>160.94942953973981</v>
      </c>
      <c r="I1900" t="str">
        <f>_xlfn.XLOOKUP(DSO[[#This Row],[GIC Industry Groups]],'DSO_GIC GROUP'!$A$2:$A$25,'DSO_GIC GROUP'!$B$2:$B$25,0)</f>
        <v>Automobiles &amp; Components</v>
      </c>
    </row>
    <row r="1901" spans="1:9" x14ac:dyDescent="0.2">
      <c r="A1901">
        <v>2019</v>
      </c>
      <c r="B1901" t="s">
        <v>429</v>
      </c>
      <c r="C1901" t="s">
        <v>430</v>
      </c>
      <c r="D1901">
        <v>2531.8560000000002</v>
      </c>
      <c r="E1901">
        <v>10528.159</v>
      </c>
      <c r="F1901">
        <v>5361.7889999999998</v>
      </c>
      <c r="G1901">
        <v>2510</v>
      </c>
      <c r="H1901" s="14">
        <f>365*DSO[[#This Row],[Receivables - Total]]/DSO[[#This Row],[Revenue - Total]]</f>
        <v>172.35430935458297</v>
      </c>
      <c r="I1901" t="str">
        <f>_xlfn.XLOOKUP(DSO[[#This Row],[GIC Industry Groups]],'DSO_GIC GROUP'!$A$2:$A$25,'DSO_GIC GROUP'!$B$2:$B$25,0)</f>
        <v>Automobiles &amp; Components</v>
      </c>
    </row>
    <row r="1902" spans="1:9" x14ac:dyDescent="0.2">
      <c r="A1902">
        <v>2008</v>
      </c>
      <c r="B1902" t="s">
        <v>265</v>
      </c>
      <c r="C1902" t="s">
        <v>266</v>
      </c>
      <c r="D1902">
        <v>676.2</v>
      </c>
      <c r="E1902">
        <v>7709.6</v>
      </c>
      <c r="F1902">
        <v>6657.5</v>
      </c>
      <c r="G1902">
        <v>2520</v>
      </c>
      <c r="H1902" s="14">
        <f>365*DSO[[#This Row],[Receivables - Total]]/DSO[[#This Row],[Revenue - Total]]</f>
        <v>37.07292527224935</v>
      </c>
      <c r="I1902" t="str">
        <f>_xlfn.XLOOKUP(DSO[[#This Row],[GIC Industry Groups]],'DSO_GIC GROUP'!$A$2:$A$25,'DSO_GIC GROUP'!$B$2:$B$25,0)</f>
        <v>Consumer Durables &amp; Apparel</v>
      </c>
    </row>
    <row r="1903" spans="1:9" x14ac:dyDescent="0.2">
      <c r="A1903">
        <v>2009</v>
      </c>
      <c r="B1903" t="s">
        <v>265</v>
      </c>
      <c r="C1903" t="s">
        <v>266</v>
      </c>
      <c r="D1903">
        <v>578.4</v>
      </c>
      <c r="E1903">
        <v>6756.6</v>
      </c>
      <c r="F1903">
        <v>3668</v>
      </c>
      <c r="G1903">
        <v>2520</v>
      </c>
      <c r="H1903" s="14">
        <f>365*DSO[[#This Row],[Receivables - Total]]/DSO[[#This Row],[Revenue - Total]]</f>
        <v>57.556161395856051</v>
      </c>
      <c r="I1903" t="str">
        <f>_xlfn.XLOOKUP(DSO[[#This Row],[GIC Industry Groups]],'DSO_GIC GROUP'!$A$2:$A$25,'DSO_GIC GROUP'!$B$2:$B$25,0)</f>
        <v>Consumer Durables &amp; Apparel</v>
      </c>
    </row>
    <row r="1904" spans="1:9" x14ac:dyDescent="0.2">
      <c r="A1904">
        <v>2010</v>
      </c>
      <c r="B1904" t="s">
        <v>265</v>
      </c>
      <c r="C1904" t="s">
        <v>266</v>
      </c>
      <c r="D1904">
        <v>286</v>
      </c>
      <c r="E1904">
        <v>5938.6</v>
      </c>
      <c r="F1904">
        <v>4410.2</v>
      </c>
      <c r="G1904">
        <v>2520</v>
      </c>
      <c r="H1904" s="14">
        <f>365*DSO[[#This Row],[Receivables - Total]]/DSO[[#This Row],[Revenue - Total]]</f>
        <v>23.670128338850848</v>
      </c>
      <c r="I1904" t="str">
        <f>_xlfn.XLOOKUP(DSO[[#This Row],[GIC Industry Groups]],'DSO_GIC GROUP'!$A$2:$A$25,'DSO_GIC GROUP'!$B$2:$B$25,0)</f>
        <v>Consumer Durables &amp; Apparel</v>
      </c>
    </row>
    <row r="1905" spans="1:9" x14ac:dyDescent="0.2">
      <c r="A1905">
        <v>2011</v>
      </c>
      <c r="B1905" t="s">
        <v>265</v>
      </c>
      <c r="C1905" t="s">
        <v>266</v>
      </c>
      <c r="D1905">
        <v>249.8</v>
      </c>
      <c r="E1905">
        <v>5358.4</v>
      </c>
      <c r="F1905">
        <v>3646.4</v>
      </c>
      <c r="G1905">
        <v>2520</v>
      </c>
      <c r="H1905" s="14">
        <f>365*DSO[[#This Row],[Receivables - Total]]/DSO[[#This Row],[Revenue - Total]]</f>
        <v>25.004662132514259</v>
      </c>
      <c r="I1905" t="str">
        <f>_xlfn.XLOOKUP(DSO[[#This Row],[GIC Industry Groups]],'DSO_GIC GROUP'!$A$2:$A$25,'DSO_GIC GROUP'!$B$2:$B$25,0)</f>
        <v>Consumer Durables &amp; Apparel</v>
      </c>
    </row>
    <row r="1906" spans="1:9" x14ac:dyDescent="0.2">
      <c r="A1906">
        <v>2012</v>
      </c>
      <c r="B1906" t="s">
        <v>265</v>
      </c>
      <c r="C1906" t="s">
        <v>266</v>
      </c>
      <c r="D1906">
        <v>261.3</v>
      </c>
      <c r="E1906">
        <v>7248.2</v>
      </c>
      <c r="F1906">
        <v>4364.2</v>
      </c>
      <c r="G1906">
        <v>2520</v>
      </c>
      <c r="H1906" s="14">
        <f>365*DSO[[#This Row],[Receivables - Total]]/DSO[[#This Row],[Revenue - Total]]</f>
        <v>21.853833463177672</v>
      </c>
      <c r="I1906" t="str">
        <f>_xlfn.XLOOKUP(DSO[[#This Row],[GIC Industry Groups]],'DSO_GIC GROUP'!$A$2:$A$25,'DSO_GIC GROUP'!$B$2:$B$25,0)</f>
        <v>Consumer Durables &amp; Apparel</v>
      </c>
    </row>
    <row r="1907" spans="1:9" x14ac:dyDescent="0.2">
      <c r="A1907">
        <v>2013</v>
      </c>
      <c r="B1907" t="s">
        <v>265</v>
      </c>
      <c r="C1907" t="s">
        <v>266</v>
      </c>
      <c r="D1907">
        <v>186.2</v>
      </c>
      <c r="E1907">
        <v>8856.4</v>
      </c>
      <c r="F1907">
        <v>6269.8</v>
      </c>
      <c r="G1907">
        <v>2520</v>
      </c>
      <c r="H1907" s="14">
        <f>365*DSO[[#This Row],[Receivables - Total]]/DSO[[#This Row],[Revenue - Total]]</f>
        <v>10.839739704615777</v>
      </c>
      <c r="I1907" t="str">
        <f>_xlfn.XLOOKUP(DSO[[#This Row],[GIC Industry Groups]],'DSO_GIC GROUP'!$A$2:$A$25,'DSO_GIC GROUP'!$B$2:$B$25,0)</f>
        <v>Consumer Durables &amp; Apparel</v>
      </c>
    </row>
    <row r="1908" spans="1:9" x14ac:dyDescent="0.2">
      <c r="A1908">
        <v>2014</v>
      </c>
      <c r="B1908" t="s">
        <v>265</v>
      </c>
      <c r="C1908" t="s">
        <v>266</v>
      </c>
      <c r="D1908">
        <v>177</v>
      </c>
      <c r="E1908">
        <v>10202.5</v>
      </c>
      <c r="F1908">
        <v>8035.1</v>
      </c>
      <c r="G1908">
        <v>2520</v>
      </c>
      <c r="H1908" s="14">
        <f>365*DSO[[#This Row],[Receivables - Total]]/DSO[[#This Row],[Revenue - Total]]</f>
        <v>8.0403479732672896</v>
      </c>
      <c r="I1908" t="str">
        <f>_xlfn.XLOOKUP(DSO[[#This Row],[GIC Industry Groups]],'DSO_GIC GROUP'!$A$2:$A$25,'DSO_GIC GROUP'!$B$2:$B$25,0)</f>
        <v>Consumer Durables &amp; Apparel</v>
      </c>
    </row>
    <row r="1909" spans="1:9" x14ac:dyDescent="0.2">
      <c r="A1909">
        <v>2015</v>
      </c>
      <c r="B1909" t="s">
        <v>265</v>
      </c>
      <c r="C1909" t="s">
        <v>266</v>
      </c>
      <c r="D1909">
        <v>175.7</v>
      </c>
      <c r="E1909">
        <v>11151</v>
      </c>
      <c r="F1909">
        <v>10836.5</v>
      </c>
      <c r="G1909">
        <v>2520</v>
      </c>
      <c r="H1909" s="14">
        <f>365*DSO[[#This Row],[Receivables - Total]]/DSO[[#This Row],[Revenue - Total]]</f>
        <v>5.9180085821067685</v>
      </c>
      <c r="I1909" t="str">
        <f>_xlfn.XLOOKUP(DSO[[#This Row],[GIC Industry Groups]],'DSO_GIC GROUP'!$A$2:$A$25,'DSO_GIC GROUP'!$B$2:$B$25,0)</f>
        <v>Consumer Durables &amp; Apparel</v>
      </c>
    </row>
    <row r="1910" spans="1:9" x14ac:dyDescent="0.2">
      <c r="A1910">
        <v>2016</v>
      </c>
      <c r="B1910" t="s">
        <v>265</v>
      </c>
      <c r="C1910" t="s">
        <v>266</v>
      </c>
      <c r="D1910">
        <v>124.6</v>
      </c>
      <c r="E1910">
        <v>11558.9</v>
      </c>
      <c r="F1910">
        <v>12170.9</v>
      </c>
      <c r="G1910">
        <v>2520</v>
      </c>
      <c r="H1910" s="14">
        <f>365*DSO[[#This Row],[Receivables - Total]]/DSO[[#This Row],[Revenue - Total]]</f>
        <v>3.7366998332087191</v>
      </c>
      <c r="I1910" t="str">
        <f>_xlfn.XLOOKUP(DSO[[#This Row],[GIC Industry Groups]],'DSO_GIC GROUP'!$A$2:$A$25,'DSO_GIC GROUP'!$B$2:$B$25,0)</f>
        <v>Consumer Durables &amp; Apparel</v>
      </c>
    </row>
    <row r="1911" spans="1:9" x14ac:dyDescent="0.2">
      <c r="A1911">
        <v>2017</v>
      </c>
      <c r="B1911" t="s">
        <v>265</v>
      </c>
      <c r="C1911" t="s">
        <v>266</v>
      </c>
      <c r="D1911">
        <v>112.7</v>
      </c>
      <c r="E1911">
        <v>12184.6</v>
      </c>
      <c r="F1911">
        <v>14105.5</v>
      </c>
      <c r="G1911">
        <v>2520</v>
      </c>
      <c r="H1911" s="14">
        <f>365*DSO[[#This Row],[Receivables - Total]]/DSO[[#This Row],[Revenue - Total]]</f>
        <v>2.916273793910177</v>
      </c>
      <c r="I1911" t="str">
        <f>_xlfn.XLOOKUP(DSO[[#This Row],[GIC Industry Groups]],'DSO_GIC GROUP'!$A$2:$A$25,'DSO_GIC GROUP'!$B$2:$B$25,0)</f>
        <v>Consumer Durables &amp; Apparel</v>
      </c>
    </row>
    <row r="1912" spans="1:9" x14ac:dyDescent="0.2">
      <c r="A1912">
        <v>2018</v>
      </c>
      <c r="B1912" t="s">
        <v>265</v>
      </c>
      <c r="C1912" t="s">
        <v>266</v>
      </c>
      <c r="D1912">
        <v>136.30000000000001</v>
      </c>
      <c r="E1912">
        <v>14114.6</v>
      </c>
      <c r="F1912">
        <v>16083.1</v>
      </c>
      <c r="G1912">
        <v>2520</v>
      </c>
      <c r="H1912" s="14">
        <f>365*DSO[[#This Row],[Receivables - Total]]/DSO[[#This Row],[Revenue - Total]]</f>
        <v>3.0932780371943225</v>
      </c>
      <c r="I1912" t="str">
        <f>_xlfn.XLOOKUP(DSO[[#This Row],[GIC Industry Groups]],'DSO_GIC GROUP'!$A$2:$A$25,'DSO_GIC GROUP'!$B$2:$B$25,0)</f>
        <v>Consumer Durables &amp; Apparel</v>
      </c>
    </row>
    <row r="1913" spans="1:9" x14ac:dyDescent="0.2">
      <c r="A1913">
        <v>2019</v>
      </c>
      <c r="B1913" t="s">
        <v>265</v>
      </c>
      <c r="C1913" t="s">
        <v>266</v>
      </c>
      <c r="D1913">
        <v>218</v>
      </c>
      <c r="E1913">
        <v>15606.6</v>
      </c>
      <c r="F1913">
        <v>17610.5</v>
      </c>
      <c r="G1913">
        <v>2520</v>
      </c>
      <c r="H1913" s="14">
        <f>365*DSO[[#This Row],[Receivables - Total]]/DSO[[#This Row],[Revenue - Total]]</f>
        <v>4.5183271343800575</v>
      </c>
      <c r="I1913" t="str">
        <f>_xlfn.XLOOKUP(DSO[[#This Row],[GIC Industry Groups]],'DSO_GIC GROUP'!$A$2:$A$25,'DSO_GIC GROUP'!$B$2:$B$25,0)</f>
        <v>Consumer Durables &amp; Apparel</v>
      </c>
    </row>
    <row r="1914" spans="1:9" x14ac:dyDescent="0.2">
      <c r="A1914">
        <v>2004</v>
      </c>
      <c r="B1914" t="s">
        <v>401</v>
      </c>
      <c r="C1914" t="s">
        <v>402</v>
      </c>
      <c r="D1914">
        <v>110.119</v>
      </c>
      <c r="E1914">
        <v>1117.3910000000001</v>
      </c>
      <c r="F1914">
        <v>762.54899999999998</v>
      </c>
      <c r="G1914">
        <v>2520</v>
      </c>
      <c r="H1914" s="14">
        <f>365*DSO[[#This Row],[Receivables - Total]]/DSO[[#This Row],[Revenue - Total]]</f>
        <v>52.709314417827571</v>
      </c>
      <c r="I1914" t="str">
        <f>_xlfn.XLOOKUP(DSO[[#This Row],[GIC Industry Groups]],'DSO_GIC GROUP'!$A$2:$A$25,'DSO_GIC GROUP'!$B$2:$B$25,0)</f>
        <v>Consumer Durables &amp; Apparel</v>
      </c>
    </row>
    <row r="1915" spans="1:9" x14ac:dyDescent="0.2">
      <c r="A1915">
        <v>2005</v>
      </c>
      <c r="B1915" t="s">
        <v>401</v>
      </c>
      <c r="C1915" t="s">
        <v>402</v>
      </c>
      <c r="D1915">
        <v>170.99700000000001</v>
      </c>
      <c r="E1915">
        <v>1362.2349999999999</v>
      </c>
      <c r="F1915">
        <v>1027.7729999999999</v>
      </c>
      <c r="G1915">
        <v>2520</v>
      </c>
      <c r="H1915" s="14">
        <f>365*DSO[[#This Row],[Receivables - Total]]/DSO[[#This Row],[Revenue - Total]]</f>
        <v>60.727325002700027</v>
      </c>
      <c r="I1915" t="str">
        <f>_xlfn.XLOOKUP(DSO[[#This Row],[GIC Industry Groups]],'DSO_GIC GROUP'!$A$2:$A$25,'DSO_GIC GROUP'!$B$2:$B$25,0)</f>
        <v>Consumer Durables &amp; Apparel</v>
      </c>
    </row>
    <row r="1916" spans="1:9" x14ac:dyDescent="0.2">
      <c r="A1916">
        <v>2006</v>
      </c>
      <c r="B1916" t="s">
        <v>401</v>
      </c>
      <c r="C1916" t="s">
        <v>402</v>
      </c>
      <c r="D1916">
        <v>403.524</v>
      </c>
      <c r="E1916">
        <v>1897.02</v>
      </c>
      <c r="F1916">
        <v>1774</v>
      </c>
      <c r="G1916">
        <v>2520</v>
      </c>
      <c r="H1916" s="14">
        <f>365*DSO[[#This Row],[Receivables - Total]]/DSO[[#This Row],[Revenue - Total]]</f>
        <v>83.024949267192795</v>
      </c>
      <c r="I1916" t="str">
        <f>_xlfn.XLOOKUP(DSO[[#This Row],[GIC Industry Groups]],'DSO_GIC GROUP'!$A$2:$A$25,'DSO_GIC GROUP'!$B$2:$B$25,0)</f>
        <v>Consumer Durables &amp; Apparel</v>
      </c>
    </row>
    <row r="1917" spans="1:9" x14ac:dyDescent="0.2">
      <c r="A1917">
        <v>2007</v>
      </c>
      <c r="B1917" t="s">
        <v>401</v>
      </c>
      <c r="C1917" t="s">
        <v>402</v>
      </c>
      <c r="D1917">
        <v>952.51300000000003</v>
      </c>
      <c r="E1917">
        <v>3291.46</v>
      </c>
      <c r="F1917">
        <v>3180.319</v>
      </c>
      <c r="G1917">
        <v>2520</v>
      </c>
      <c r="H1917" s="14">
        <f>365*DSO[[#This Row],[Receivables - Total]]/DSO[[#This Row],[Revenue - Total]]</f>
        <v>109.31835611459103</v>
      </c>
      <c r="I1917" t="str">
        <f>_xlfn.XLOOKUP(DSO[[#This Row],[GIC Industry Groups]],'DSO_GIC GROUP'!$A$2:$A$25,'DSO_GIC GROUP'!$B$2:$B$25,0)</f>
        <v>Consumer Durables &amp; Apparel</v>
      </c>
    </row>
    <row r="1918" spans="1:9" x14ac:dyDescent="0.2">
      <c r="A1918">
        <v>2008</v>
      </c>
      <c r="B1918" t="s">
        <v>401</v>
      </c>
      <c r="C1918" t="s">
        <v>402</v>
      </c>
      <c r="D1918">
        <v>741.32100000000003</v>
      </c>
      <c r="E1918">
        <v>2924.5810000000001</v>
      </c>
      <c r="F1918">
        <v>3494.0770000000002</v>
      </c>
      <c r="G1918">
        <v>2520</v>
      </c>
      <c r="H1918" s="14">
        <f>365*DSO[[#This Row],[Receivables - Total]]/DSO[[#This Row],[Revenue - Total]]</f>
        <v>77.440241013578131</v>
      </c>
      <c r="I1918" t="str">
        <f>_xlfn.XLOOKUP(DSO[[#This Row],[GIC Industry Groups]],'DSO_GIC GROUP'!$A$2:$A$25,'DSO_GIC GROUP'!$B$2:$B$25,0)</f>
        <v>Consumer Durables &amp; Apparel</v>
      </c>
    </row>
    <row r="1919" spans="1:9" x14ac:dyDescent="0.2">
      <c r="A1919">
        <v>2009</v>
      </c>
      <c r="B1919" t="s">
        <v>401</v>
      </c>
      <c r="C1919" t="s">
        <v>402</v>
      </c>
      <c r="D1919">
        <v>874.11</v>
      </c>
      <c r="E1919">
        <v>3825.8739999999998</v>
      </c>
      <c r="F1919">
        <v>2946.44</v>
      </c>
      <c r="G1919">
        <v>2520</v>
      </c>
      <c r="H1919" s="14">
        <f>365*DSO[[#This Row],[Receivables - Total]]/DSO[[#This Row],[Revenue - Total]]</f>
        <v>108.28326726490273</v>
      </c>
      <c r="I1919" t="str">
        <f>_xlfn.XLOOKUP(DSO[[#This Row],[GIC Industry Groups]],'DSO_GIC GROUP'!$A$2:$A$25,'DSO_GIC GROUP'!$B$2:$B$25,0)</f>
        <v>Consumer Durables &amp; Apparel</v>
      </c>
    </row>
    <row r="1920" spans="1:9" x14ac:dyDescent="0.2">
      <c r="A1920">
        <v>2010</v>
      </c>
      <c r="B1920" t="s">
        <v>401</v>
      </c>
      <c r="C1920" t="s">
        <v>402</v>
      </c>
      <c r="D1920">
        <v>747.24900000000002</v>
      </c>
      <c r="E1920">
        <v>3988.6880000000001</v>
      </c>
      <c r="F1920">
        <v>2689.9110000000001</v>
      </c>
      <c r="G1920">
        <v>2520</v>
      </c>
      <c r="H1920" s="14">
        <f>365*DSO[[#This Row],[Receivables - Total]]/DSO[[#This Row],[Revenue - Total]]</f>
        <v>101.39587703831093</v>
      </c>
      <c r="I1920" t="str">
        <f>_xlfn.XLOOKUP(DSO[[#This Row],[GIC Industry Groups]],'DSO_GIC GROUP'!$A$2:$A$25,'DSO_GIC GROUP'!$B$2:$B$25,0)</f>
        <v>Consumer Durables &amp; Apparel</v>
      </c>
    </row>
    <row r="1921" spans="1:9" x14ac:dyDescent="0.2">
      <c r="A1921">
        <v>2011</v>
      </c>
      <c r="B1921" t="s">
        <v>401</v>
      </c>
      <c r="C1921" t="s">
        <v>402</v>
      </c>
      <c r="D1921">
        <v>607.45000000000005</v>
      </c>
      <c r="E1921">
        <v>4471.3379999999997</v>
      </c>
      <c r="F1921">
        <v>2758.569</v>
      </c>
      <c r="G1921">
        <v>2520</v>
      </c>
      <c r="H1921" s="14">
        <f>365*DSO[[#This Row],[Receivables - Total]]/DSO[[#This Row],[Revenue - Total]]</f>
        <v>80.374734146581076</v>
      </c>
      <c r="I1921" t="str">
        <f>_xlfn.XLOOKUP(DSO[[#This Row],[GIC Industry Groups]],'DSO_GIC GROUP'!$A$2:$A$25,'DSO_GIC GROUP'!$B$2:$B$25,0)</f>
        <v>Consumer Durables &amp; Apparel</v>
      </c>
    </row>
    <row r="1922" spans="1:9" x14ac:dyDescent="0.2">
      <c r="A1922">
        <v>2012</v>
      </c>
      <c r="B1922" t="s">
        <v>401</v>
      </c>
      <c r="C1922" t="s">
        <v>402</v>
      </c>
      <c r="D1922">
        <v>603.673</v>
      </c>
      <c r="E1922">
        <v>4819.1239999999998</v>
      </c>
      <c r="F1922">
        <v>2715.6750000000002</v>
      </c>
      <c r="G1922">
        <v>2520</v>
      </c>
      <c r="H1922" s="14">
        <f>365*DSO[[#This Row],[Receivables - Total]]/DSO[[#This Row],[Revenue - Total]]</f>
        <v>81.136603238605488</v>
      </c>
      <c r="I1922" t="str">
        <f>_xlfn.XLOOKUP(DSO[[#This Row],[GIC Industry Groups]],'DSO_GIC GROUP'!$A$2:$A$25,'DSO_GIC GROUP'!$B$2:$B$25,0)</f>
        <v>Consumer Durables &amp; Apparel</v>
      </c>
    </row>
    <row r="1923" spans="1:9" x14ac:dyDescent="0.2">
      <c r="A1923">
        <v>2013</v>
      </c>
      <c r="B1923" t="s">
        <v>401</v>
      </c>
      <c r="C1923" t="s">
        <v>402</v>
      </c>
      <c r="D1923">
        <v>701.96500000000003</v>
      </c>
      <c r="E1923">
        <v>4879.6030000000001</v>
      </c>
      <c r="F1923">
        <v>2631.8510000000001</v>
      </c>
      <c r="G1923">
        <v>2520</v>
      </c>
      <c r="H1923" s="14">
        <f>365*DSO[[#This Row],[Receivables - Total]]/DSO[[#This Row],[Revenue - Total]]</f>
        <v>97.352481200493486</v>
      </c>
      <c r="I1923" t="str">
        <f>_xlfn.XLOOKUP(DSO[[#This Row],[GIC Industry Groups]],'DSO_GIC GROUP'!$A$2:$A$25,'DSO_GIC GROUP'!$B$2:$B$25,0)</f>
        <v>Consumer Durables &amp; Apparel</v>
      </c>
    </row>
    <row r="1924" spans="1:9" x14ac:dyDescent="0.2">
      <c r="A1924">
        <v>2014</v>
      </c>
      <c r="B1924" t="s">
        <v>401</v>
      </c>
      <c r="C1924" t="s">
        <v>402</v>
      </c>
      <c r="D1924">
        <v>570.19100000000003</v>
      </c>
      <c r="E1924">
        <v>4693.3029999999999</v>
      </c>
      <c r="F1924">
        <v>2870.6579999999999</v>
      </c>
      <c r="G1924">
        <v>2520</v>
      </c>
      <c r="H1924" s="14">
        <f>365*DSO[[#This Row],[Receivables - Total]]/DSO[[#This Row],[Revenue - Total]]</f>
        <v>72.498958426952996</v>
      </c>
      <c r="I1924" t="str">
        <f>_xlfn.XLOOKUP(DSO[[#This Row],[GIC Industry Groups]],'DSO_GIC GROUP'!$A$2:$A$25,'DSO_GIC GROUP'!$B$2:$B$25,0)</f>
        <v>Consumer Durables &amp; Apparel</v>
      </c>
    </row>
    <row r="1925" spans="1:9" x14ac:dyDescent="0.2">
      <c r="A1925">
        <v>2015</v>
      </c>
      <c r="B1925" t="s">
        <v>401</v>
      </c>
      <c r="C1925" t="s">
        <v>402</v>
      </c>
      <c r="D1925">
        <v>531.48099999999999</v>
      </c>
      <c r="E1925">
        <v>4499.3909999999996</v>
      </c>
      <c r="F1925">
        <v>2820.27</v>
      </c>
      <c r="G1925">
        <v>2520</v>
      </c>
      <c r="H1925" s="14">
        <f>365*DSO[[#This Row],[Receivables - Total]]/DSO[[#This Row],[Revenue - Total]]</f>
        <v>68.784394756530403</v>
      </c>
      <c r="I1925" t="str">
        <f>_xlfn.XLOOKUP(DSO[[#This Row],[GIC Industry Groups]],'DSO_GIC GROUP'!$A$2:$A$25,'DSO_GIC GROUP'!$B$2:$B$25,0)</f>
        <v>Consumer Durables &amp; Apparel</v>
      </c>
    </row>
    <row r="1926" spans="1:9" x14ac:dyDescent="0.2">
      <c r="A1926">
        <v>2016</v>
      </c>
      <c r="B1926" t="s">
        <v>401</v>
      </c>
      <c r="C1926" t="s">
        <v>402</v>
      </c>
      <c r="D1926">
        <v>527.06200000000001</v>
      </c>
      <c r="E1926">
        <v>4525.1329999999998</v>
      </c>
      <c r="F1926">
        <v>3018.665</v>
      </c>
      <c r="G1926">
        <v>2520</v>
      </c>
      <c r="H1926" s="14">
        <f>365*DSO[[#This Row],[Receivables - Total]]/DSO[[#This Row],[Revenue - Total]]</f>
        <v>63.729373746341516</v>
      </c>
      <c r="I1926" t="str">
        <f>_xlfn.XLOOKUP(DSO[[#This Row],[GIC Industry Groups]],'DSO_GIC GROUP'!$A$2:$A$25,'DSO_GIC GROUP'!$B$2:$B$25,0)</f>
        <v>Consumer Durables &amp; Apparel</v>
      </c>
    </row>
    <row r="1927" spans="1:9" x14ac:dyDescent="0.2">
      <c r="A1927">
        <v>2017</v>
      </c>
      <c r="B1927" t="s">
        <v>401</v>
      </c>
      <c r="C1927" t="s">
        <v>402</v>
      </c>
      <c r="D1927">
        <v>590.88199999999995</v>
      </c>
      <c r="E1927">
        <v>5010.26</v>
      </c>
      <c r="F1927">
        <v>3087.0039999999999</v>
      </c>
      <c r="G1927">
        <v>2520</v>
      </c>
      <c r="H1927" s="14">
        <f>365*DSO[[#This Row],[Receivables - Total]]/DSO[[#This Row],[Revenue - Total]]</f>
        <v>69.86448025334596</v>
      </c>
      <c r="I1927" t="str">
        <f>_xlfn.XLOOKUP(DSO[[#This Row],[GIC Industry Groups]],'DSO_GIC GROUP'!$A$2:$A$25,'DSO_GIC GROUP'!$B$2:$B$25,0)</f>
        <v>Consumer Durables &amp; Apparel</v>
      </c>
    </row>
    <row r="1928" spans="1:9" x14ac:dyDescent="0.2">
      <c r="A1928">
        <v>2018</v>
      </c>
      <c r="B1928" t="s">
        <v>401</v>
      </c>
      <c r="C1928" t="s">
        <v>402</v>
      </c>
      <c r="D1928">
        <v>569.83299999999997</v>
      </c>
      <c r="E1928">
        <v>5382.8580000000002</v>
      </c>
      <c r="F1928">
        <v>3347.444</v>
      </c>
      <c r="G1928">
        <v>2520</v>
      </c>
      <c r="H1928" s="14">
        <f>365*DSO[[#This Row],[Receivables - Total]]/DSO[[#This Row],[Revenue - Total]]</f>
        <v>62.133689167018176</v>
      </c>
      <c r="I1928" t="str">
        <f>_xlfn.XLOOKUP(DSO[[#This Row],[GIC Industry Groups]],'DSO_GIC GROUP'!$A$2:$A$25,'DSO_GIC GROUP'!$B$2:$B$25,0)</f>
        <v>Consumer Durables &amp; Apparel</v>
      </c>
    </row>
    <row r="1929" spans="1:9" x14ac:dyDescent="0.2">
      <c r="A1929">
        <v>2019</v>
      </c>
      <c r="B1929" t="s">
        <v>401</v>
      </c>
      <c r="C1929" t="s">
        <v>402</v>
      </c>
      <c r="D1929">
        <v>706.76300000000003</v>
      </c>
      <c r="E1929">
        <v>6166.799</v>
      </c>
      <c r="F1929">
        <v>3757.5050000000001</v>
      </c>
      <c r="G1929">
        <v>2520</v>
      </c>
      <c r="H1929" s="14">
        <f>365*DSO[[#This Row],[Receivables - Total]]/DSO[[#This Row],[Revenue - Total]]</f>
        <v>68.654198730274487</v>
      </c>
      <c r="I1929" t="str">
        <f>_xlfn.XLOOKUP(DSO[[#This Row],[GIC Industry Groups]],'DSO_GIC GROUP'!$A$2:$A$25,'DSO_GIC GROUP'!$B$2:$B$25,0)</f>
        <v>Consumer Durables &amp; Apparel</v>
      </c>
    </row>
    <row r="1930" spans="1:9" x14ac:dyDescent="0.2">
      <c r="A1930">
        <v>2004</v>
      </c>
      <c r="B1930" t="s">
        <v>411</v>
      </c>
      <c r="C1930" t="s">
        <v>412</v>
      </c>
      <c r="D1930">
        <v>578.70500000000004</v>
      </c>
      <c r="E1930">
        <v>3240.66</v>
      </c>
      <c r="F1930">
        <v>2997.51</v>
      </c>
      <c r="G1930">
        <v>2520</v>
      </c>
      <c r="H1930" s="14">
        <f>365*DSO[[#This Row],[Receivables - Total]]/DSO[[#This Row],[Revenue - Total]]</f>
        <v>70.467596438377186</v>
      </c>
      <c r="I1930" t="str">
        <f>_xlfn.XLOOKUP(DSO[[#This Row],[GIC Industry Groups]],'DSO_GIC GROUP'!$A$2:$A$25,'DSO_GIC GROUP'!$B$2:$B$25,0)</f>
        <v>Consumer Durables &amp; Apparel</v>
      </c>
    </row>
    <row r="1931" spans="1:9" x14ac:dyDescent="0.2">
      <c r="A1931">
        <v>2005</v>
      </c>
      <c r="B1931" t="s">
        <v>411</v>
      </c>
      <c r="C1931" t="s">
        <v>412</v>
      </c>
      <c r="D1931">
        <v>523.23199999999997</v>
      </c>
      <c r="E1931">
        <v>3301.143</v>
      </c>
      <c r="F1931">
        <v>3087.627</v>
      </c>
      <c r="G1931">
        <v>2520</v>
      </c>
      <c r="H1931" s="14">
        <f>365*DSO[[#This Row],[Receivables - Total]]/DSO[[#This Row],[Revenue - Total]]</f>
        <v>61.85322255570378</v>
      </c>
      <c r="I1931" t="str">
        <f>_xlfn.XLOOKUP(DSO[[#This Row],[GIC Industry Groups]],'DSO_GIC GROUP'!$A$2:$A$25,'DSO_GIC GROUP'!$B$2:$B$25,0)</f>
        <v>Consumer Durables &amp; Apparel</v>
      </c>
    </row>
    <row r="1932" spans="1:9" x14ac:dyDescent="0.2">
      <c r="A1932">
        <v>2006</v>
      </c>
      <c r="B1932" t="s">
        <v>411</v>
      </c>
      <c r="C1932" t="s">
        <v>412</v>
      </c>
      <c r="D1932">
        <v>556.28700000000003</v>
      </c>
      <c r="E1932">
        <v>3096.9050000000002</v>
      </c>
      <c r="F1932">
        <v>3151.4810000000002</v>
      </c>
      <c r="G1932">
        <v>2520</v>
      </c>
      <c r="H1932" s="14">
        <f>365*DSO[[#This Row],[Receivables - Total]]/DSO[[#This Row],[Revenue - Total]]</f>
        <v>64.428360824640862</v>
      </c>
      <c r="I1932" t="str">
        <f>_xlfn.XLOOKUP(DSO[[#This Row],[GIC Industry Groups]],'DSO_GIC GROUP'!$A$2:$A$25,'DSO_GIC GROUP'!$B$2:$B$25,0)</f>
        <v>Consumer Durables &amp; Apparel</v>
      </c>
    </row>
    <row r="1933" spans="1:9" x14ac:dyDescent="0.2">
      <c r="A1933">
        <v>2007</v>
      </c>
      <c r="B1933" t="s">
        <v>411</v>
      </c>
      <c r="C1933" t="s">
        <v>412</v>
      </c>
      <c r="D1933">
        <v>654.78899999999999</v>
      </c>
      <c r="E1933">
        <v>3237.0630000000001</v>
      </c>
      <c r="F1933">
        <v>3837.5569999999998</v>
      </c>
      <c r="G1933">
        <v>2520</v>
      </c>
      <c r="H1933" s="14">
        <f>365*DSO[[#This Row],[Receivables - Total]]/DSO[[#This Row],[Revenue - Total]]</f>
        <v>62.278680160320746</v>
      </c>
      <c r="I1933" t="str">
        <f>_xlfn.XLOOKUP(DSO[[#This Row],[GIC Industry Groups]],'DSO_GIC GROUP'!$A$2:$A$25,'DSO_GIC GROUP'!$B$2:$B$25,0)</f>
        <v>Consumer Durables &amp; Apparel</v>
      </c>
    </row>
    <row r="1934" spans="1:9" x14ac:dyDescent="0.2">
      <c r="A1934">
        <v>2008</v>
      </c>
      <c r="B1934" t="s">
        <v>411</v>
      </c>
      <c r="C1934" t="s">
        <v>412</v>
      </c>
      <c r="D1934">
        <v>611.76599999999996</v>
      </c>
      <c r="E1934">
        <v>3168.797</v>
      </c>
      <c r="F1934">
        <v>4021.52</v>
      </c>
      <c r="G1934">
        <v>2520</v>
      </c>
      <c r="H1934" s="14">
        <f>365*DSO[[#This Row],[Receivables - Total]]/DSO[[#This Row],[Revenue - Total]]</f>
        <v>55.524923412043208</v>
      </c>
      <c r="I1934" t="str">
        <f>_xlfn.XLOOKUP(DSO[[#This Row],[GIC Industry Groups]],'DSO_GIC GROUP'!$A$2:$A$25,'DSO_GIC GROUP'!$B$2:$B$25,0)</f>
        <v>Consumer Durables &amp; Apparel</v>
      </c>
    </row>
    <row r="1935" spans="1:9" x14ac:dyDescent="0.2">
      <c r="A1935">
        <v>2009</v>
      </c>
      <c r="B1935" t="s">
        <v>411</v>
      </c>
      <c r="C1935" t="s">
        <v>412</v>
      </c>
      <c r="D1935">
        <v>1038.8019999999999</v>
      </c>
      <c r="E1935">
        <v>3896.8919999999998</v>
      </c>
      <c r="F1935">
        <v>4067.9470000000001</v>
      </c>
      <c r="G1935">
        <v>2520</v>
      </c>
      <c r="H1935" s="14">
        <f>365*DSO[[#This Row],[Receivables - Total]]/DSO[[#This Row],[Revenue - Total]]</f>
        <v>93.207391836717633</v>
      </c>
      <c r="I1935" t="str">
        <f>_xlfn.XLOOKUP(DSO[[#This Row],[GIC Industry Groups]],'DSO_GIC GROUP'!$A$2:$A$25,'DSO_GIC GROUP'!$B$2:$B$25,0)</f>
        <v>Consumer Durables &amp; Apparel</v>
      </c>
    </row>
    <row r="1936" spans="1:9" x14ac:dyDescent="0.2">
      <c r="A1936">
        <v>2010</v>
      </c>
      <c r="B1936" t="s">
        <v>411</v>
      </c>
      <c r="C1936" t="s">
        <v>412</v>
      </c>
      <c r="D1936">
        <v>961.25199999999995</v>
      </c>
      <c r="E1936">
        <v>4093.2260000000001</v>
      </c>
      <c r="F1936">
        <v>4002.1610000000001</v>
      </c>
      <c r="G1936">
        <v>2520</v>
      </c>
      <c r="H1936" s="14">
        <f>365*DSO[[#This Row],[Receivables - Total]]/DSO[[#This Row],[Revenue - Total]]</f>
        <v>87.66688296647736</v>
      </c>
      <c r="I1936" t="str">
        <f>_xlfn.XLOOKUP(DSO[[#This Row],[GIC Industry Groups]],'DSO_GIC GROUP'!$A$2:$A$25,'DSO_GIC GROUP'!$B$2:$B$25,0)</f>
        <v>Consumer Durables &amp; Apparel</v>
      </c>
    </row>
    <row r="1937" spans="1:9" x14ac:dyDescent="0.2">
      <c r="A1937">
        <v>2011</v>
      </c>
      <c r="B1937" t="s">
        <v>411</v>
      </c>
      <c r="C1937" t="s">
        <v>412</v>
      </c>
      <c r="D1937">
        <v>1034.58</v>
      </c>
      <c r="E1937">
        <v>4130.7740000000003</v>
      </c>
      <c r="F1937">
        <v>4285.5889999999999</v>
      </c>
      <c r="G1937">
        <v>2520</v>
      </c>
      <c r="H1937" s="14">
        <f>365*DSO[[#This Row],[Receivables - Total]]/DSO[[#This Row],[Revenue - Total]]</f>
        <v>88.114305874875072</v>
      </c>
      <c r="I1937" t="str">
        <f>_xlfn.XLOOKUP(DSO[[#This Row],[GIC Industry Groups]],'DSO_GIC GROUP'!$A$2:$A$25,'DSO_GIC GROUP'!$B$2:$B$25,0)</f>
        <v>Consumer Durables &amp; Apparel</v>
      </c>
    </row>
    <row r="1938" spans="1:9" x14ac:dyDescent="0.2">
      <c r="A1938">
        <v>2012</v>
      </c>
      <c r="B1938" t="s">
        <v>411</v>
      </c>
      <c r="C1938" t="s">
        <v>412</v>
      </c>
      <c r="D1938">
        <v>1029.9590000000001</v>
      </c>
      <c r="E1938">
        <v>4325.3869999999997</v>
      </c>
      <c r="F1938">
        <v>4088.9830000000002</v>
      </c>
      <c r="G1938">
        <v>2520</v>
      </c>
      <c r="H1938" s="14">
        <f>365*DSO[[#This Row],[Receivables - Total]]/DSO[[#This Row],[Revenue - Total]]</f>
        <v>91.938517474883128</v>
      </c>
      <c r="I1938" t="str">
        <f>_xlfn.XLOOKUP(DSO[[#This Row],[GIC Industry Groups]],'DSO_GIC GROUP'!$A$2:$A$25,'DSO_GIC GROUP'!$B$2:$B$25,0)</f>
        <v>Consumer Durables &amp; Apparel</v>
      </c>
    </row>
    <row r="1939" spans="1:9" x14ac:dyDescent="0.2">
      <c r="A1939">
        <v>2013</v>
      </c>
      <c r="B1939" t="s">
        <v>411</v>
      </c>
      <c r="C1939" t="s">
        <v>412</v>
      </c>
      <c r="D1939">
        <v>1093.6199999999999</v>
      </c>
      <c r="E1939">
        <v>4402.2669999999998</v>
      </c>
      <c r="F1939">
        <v>4082.1570000000002</v>
      </c>
      <c r="G1939">
        <v>2520</v>
      </c>
      <c r="H1939" s="14">
        <f>365*DSO[[#This Row],[Receivables - Total]]/DSO[[#This Row],[Revenue - Total]]</f>
        <v>97.784406626202752</v>
      </c>
      <c r="I1939" t="str">
        <f>_xlfn.XLOOKUP(DSO[[#This Row],[GIC Industry Groups]],'DSO_GIC GROUP'!$A$2:$A$25,'DSO_GIC GROUP'!$B$2:$B$25,0)</f>
        <v>Consumer Durables &amp; Apparel</v>
      </c>
    </row>
    <row r="1940" spans="1:9" x14ac:dyDescent="0.2">
      <c r="A1940">
        <v>2014</v>
      </c>
      <c r="B1940" t="s">
        <v>411</v>
      </c>
      <c r="C1940" t="s">
        <v>412</v>
      </c>
      <c r="D1940">
        <v>1094.673</v>
      </c>
      <c r="E1940">
        <v>4532.1419999999998</v>
      </c>
      <c r="F1940">
        <v>4277.2070000000003</v>
      </c>
      <c r="G1940">
        <v>2520</v>
      </c>
      <c r="H1940" s="14">
        <f>365*DSO[[#This Row],[Receivables - Total]]/DSO[[#This Row],[Revenue - Total]]</f>
        <v>93.415082552703197</v>
      </c>
      <c r="I1940" t="str">
        <f>_xlfn.XLOOKUP(DSO[[#This Row],[GIC Industry Groups]],'DSO_GIC GROUP'!$A$2:$A$25,'DSO_GIC GROUP'!$B$2:$B$25,0)</f>
        <v>Consumer Durables &amp; Apparel</v>
      </c>
    </row>
    <row r="1941" spans="1:9" x14ac:dyDescent="0.2">
      <c r="A1941">
        <v>2015</v>
      </c>
      <c r="B1941" t="s">
        <v>411</v>
      </c>
      <c r="C1941" t="s">
        <v>412</v>
      </c>
      <c r="D1941">
        <v>1217.8499999999999</v>
      </c>
      <c r="E1941">
        <v>4720.7169999999996</v>
      </c>
      <c r="F1941">
        <v>4447.509</v>
      </c>
      <c r="G1941">
        <v>2520</v>
      </c>
      <c r="H1941" s="14">
        <f>365*DSO[[#This Row],[Receivables - Total]]/DSO[[#This Row],[Revenue - Total]]</f>
        <v>99.947015284286095</v>
      </c>
      <c r="I1941" t="str">
        <f>_xlfn.XLOOKUP(DSO[[#This Row],[GIC Industry Groups]],'DSO_GIC GROUP'!$A$2:$A$25,'DSO_GIC GROUP'!$B$2:$B$25,0)</f>
        <v>Consumer Durables &amp; Apparel</v>
      </c>
    </row>
    <row r="1942" spans="1:9" x14ac:dyDescent="0.2">
      <c r="A1942">
        <v>2016</v>
      </c>
      <c r="B1942" t="s">
        <v>411</v>
      </c>
      <c r="C1942" t="s">
        <v>412</v>
      </c>
      <c r="D1942">
        <v>1319.963</v>
      </c>
      <c r="E1942">
        <v>5091.366</v>
      </c>
      <c r="F1942">
        <v>5019.8220000000001</v>
      </c>
      <c r="G1942">
        <v>2520</v>
      </c>
      <c r="H1942" s="14">
        <f>365*DSO[[#This Row],[Receivables - Total]]/DSO[[#This Row],[Revenue - Total]]</f>
        <v>95.976808540223132</v>
      </c>
      <c r="I1942" t="str">
        <f>_xlfn.XLOOKUP(DSO[[#This Row],[GIC Industry Groups]],'DSO_GIC GROUP'!$A$2:$A$25,'DSO_GIC GROUP'!$B$2:$B$25,0)</f>
        <v>Consumer Durables &amp; Apparel</v>
      </c>
    </row>
    <row r="1943" spans="1:9" x14ac:dyDescent="0.2">
      <c r="A1943">
        <v>2017</v>
      </c>
      <c r="B1943" t="s">
        <v>411</v>
      </c>
      <c r="C1943" t="s">
        <v>412</v>
      </c>
      <c r="D1943">
        <v>1405.3989999999999</v>
      </c>
      <c r="E1943">
        <v>5289.9830000000002</v>
      </c>
      <c r="F1943">
        <v>5209.7820000000002</v>
      </c>
      <c r="G1943">
        <v>2520</v>
      </c>
      <c r="H1943" s="14">
        <f>365*DSO[[#This Row],[Receivables - Total]]/DSO[[#This Row],[Revenue - Total]]</f>
        <v>98.462975034272048</v>
      </c>
      <c r="I1943" t="str">
        <f>_xlfn.XLOOKUP(DSO[[#This Row],[GIC Industry Groups]],'DSO_GIC GROUP'!$A$2:$A$25,'DSO_GIC GROUP'!$B$2:$B$25,0)</f>
        <v>Consumer Durables &amp; Apparel</v>
      </c>
    </row>
    <row r="1944" spans="1:9" x14ac:dyDescent="0.2">
      <c r="A1944">
        <v>2018</v>
      </c>
      <c r="B1944" t="s">
        <v>411</v>
      </c>
      <c r="C1944" t="s">
        <v>412</v>
      </c>
      <c r="D1944">
        <v>1188.0519999999999</v>
      </c>
      <c r="E1944">
        <v>5262.9880000000003</v>
      </c>
      <c r="F1944">
        <v>4579.6459999999997</v>
      </c>
      <c r="G1944">
        <v>2520</v>
      </c>
      <c r="H1944" s="14">
        <f>365*DSO[[#This Row],[Receivables - Total]]/DSO[[#This Row],[Revenue - Total]]</f>
        <v>94.688318704109449</v>
      </c>
      <c r="I1944" t="str">
        <f>_xlfn.XLOOKUP(DSO[[#This Row],[GIC Industry Groups]],'DSO_GIC GROUP'!$A$2:$A$25,'DSO_GIC GROUP'!$B$2:$B$25,0)</f>
        <v>Consumer Durables &amp; Apparel</v>
      </c>
    </row>
    <row r="1945" spans="1:9" x14ac:dyDescent="0.2">
      <c r="A1945">
        <v>2019</v>
      </c>
      <c r="B1945" t="s">
        <v>411</v>
      </c>
      <c r="C1945" t="s">
        <v>412</v>
      </c>
      <c r="D1945">
        <v>1410.597</v>
      </c>
      <c r="E1945">
        <v>8855.6280000000006</v>
      </c>
      <c r="F1945">
        <v>4720.2269999999999</v>
      </c>
      <c r="G1945">
        <v>2520</v>
      </c>
      <c r="H1945" s="14">
        <f>365*DSO[[#This Row],[Receivables - Total]]/DSO[[#This Row],[Revenue - Total]]</f>
        <v>109.0769374015275</v>
      </c>
      <c r="I1945" t="str">
        <f>_xlfn.XLOOKUP(DSO[[#This Row],[GIC Industry Groups]],'DSO_GIC GROUP'!$A$2:$A$25,'DSO_GIC GROUP'!$B$2:$B$25,0)</f>
        <v>Consumer Durables &amp; Apparel</v>
      </c>
    </row>
    <row r="1946" spans="1:9" x14ac:dyDescent="0.2">
      <c r="A1946">
        <v>2004</v>
      </c>
      <c r="B1946" t="s">
        <v>415</v>
      </c>
      <c r="C1946" t="s">
        <v>416</v>
      </c>
      <c r="D1946">
        <v>1087.278</v>
      </c>
      <c r="E1946">
        <v>4402.7579999999998</v>
      </c>
      <c r="F1946">
        <v>4632.741</v>
      </c>
      <c r="G1946">
        <v>2520</v>
      </c>
      <c r="H1946" s="14">
        <f>365*DSO[[#This Row],[Receivables - Total]]/DSO[[#This Row],[Revenue - Total]]</f>
        <v>85.663426899971313</v>
      </c>
      <c r="I1946" t="str">
        <f>_xlfn.XLOOKUP(DSO[[#This Row],[GIC Industry Groups]],'DSO_GIC GROUP'!$A$2:$A$25,'DSO_GIC GROUP'!$B$2:$B$25,0)</f>
        <v>Consumer Durables &amp; Apparel</v>
      </c>
    </row>
    <row r="1947" spans="1:9" x14ac:dyDescent="0.2">
      <c r="A1947">
        <v>2005</v>
      </c>
      <c r="B1947" t="s">
        <v>415</v>
      </c>
      <c r="C1947" t="s">
        <v>416</v>
      </c>
      <c r="D1947">
        <v>691.83900000000006</v>
      </c>
      <c r="E1947">
        <v>4237.1540000000005</v>
      </c>
      <c r="F1947">
        <v>4683.683</v>
      </c>
      <c r="G1947">
        <v>2520</v>
      </c>
      <c r="H1947" s="14">
        <f>365*DSO[[#This Row],[Receivables - Total]]/DSO[[#This Row],[Revenue - Total]]</f>
        <v>53.915099506093817</v>
      </c>
      <c r="I1947" t="str">
        <f>_xlfn.XLOOKUP(DSO[[#This Row],[GIC Industry Groups]],'DSO_GIC GROUP'!$A$2:$A$25,'DSO_GIC GROUP'!$B$2:$B$25,0)</f>
        <v>Consumer Durables &amp; Apparel</v>
      </c>
    </row>
    <row r="1948" spans="1:9" x14ac:dyDescent="0.2">
      <c r="A1948">
        <v>2006</v>
      </c>
      <c r="B1948" t="s">
        <v>415</v>
      </c>
      <c r="C1948" t="s">
        <v>416</v>
      </c>
      <c r="D1948">
        <v>2069.7109999999998</v>
      </c>
      <c r="E1948">
        <v>4891.0749999999998</v>
      </c>
      <c r="F1948">
        <v>4472.8320000000003</v>
      </c>
      <c r="G1948">
        <v>2520</v>
      </c>
      <c r="H1948" s="14">
        <f>365*DSO[[#This Row],[Receivables - Total]]/DSO[[#This Row],[Revenue - Total]]</f>
        <v>168.89624179937897</v>
      </c>
      <c r="I1948" t="str">
        <f>_xlfn.XLOOKUP(DSO[[#This Row],[GIC Industry Groups]],'DSO_GIC GROUP'!$A$2:$A$25,'DSO_GIC GROUP'!$B$2:$B$25,0)</f>
        <v>Consumer Durables &amp; Apparel</v>
      </c>
    </row>
    <row r="1949" spans="1:9" x14ac:dyDescent="0.2">
      <c r="A1949">
        <v>2007</v>
      </c>
      <c r="B1949" t="s">
        <v>415</v>
      </c>
      <c r="C1949" t="s">
        <v>416</v>
      </c>
      <c r="D1949">
        <v>575.06899999999996</v>
      </c>
      <c r="E1949">
        <v>3439.4830000000002</v>
      </c>
      <c r="F1949">
        <v>4474.5370000000003</v>
      </c>
      <c r="G1949">
        <v>2520</v>
      </c>
      <c r="H1949" s="14">
        <f>365*DSO[[#This Row],[Receivables - Total]]/DSO[[#This Row],[Revenue - Total]]</f>
        <v>46.909922747314411</v>
      </c>
      <c r="I1949" t="str">
        <f>_xlfn.XLOOKUP(DSO[[#This Row],[GIC Industry Groups]],'DSO_GIC GROUP'!$A$2:$A$25,'DSO_GIC GROUP'!$B$2:$B$25,0)</f>
        <v>Consumer Durables &amp; Apparel</v>
      </c>
    </row>
    <row r="1950" spans="1:9" x14ac:dyDescent="0.2">
      <c r="A1950">
        <v>2008</v>
      </c>
      <c r="B1950" t="s">
        <v>415</v>
      </c>
      <c r="C1950" t="s">
        <v>416</v>
      </c>
      <c r="D1950">
        <v>404.93</v>
      </c>
      <c r="E1950">
        <v>3534.049</v>
      </c>
      <c r="F1950">
        <v>4248.7700000000004</v>
      </c>
      <c r="G1950">
        <v>2520</v>
      </c>
      <c r="H1950" s="14">
        <f>365*DSO[[#This Row],[Receivables - Total]]/DSO[[#This Row],[Revenue - Total]]</f>
        <v>34.786408772421197</v>
      </c>
      <c r="I1950" t="str">
        <f>_xlfn.XLOOKUP(DSO[[#This Row],[GIC Industry Groups]],'DSO_GIC GROUP'!$A$2:$A$25,'DSO_GIC GROUP'!$B$2:$B$25,0)</f>
        <v>Consumer Durables &amp; Apparel</v>
      </c>
    </row>
    <row r="1951" spans="1:9" x14ac:dyDescent="0.2">
      <c r="A1951">
        <v>2009</v>
      </c>
      <c r="B1951" t="s">
        <v>415</v>
      </c>
      <c r="C1951" t="s">
        <v>416</v>
      </c>
      <c r="D1951">
        <v>450.541</v>
      </c>
      <c r="E1951">
        <v>3326.5639999999999</v>
      </c>
      <c r="F1951">
        <v>3891.2750000000001</v>
      </c>
      <c r="G1951">
        <v>2520</v>
      </c>
      <c r="H1951" s="14">
        <f>365*DSO[[#This Row],[Receivables - Total]]/DSO[[#This Row],[Revenue - Total]]</f>
        <v>42.260561127136988</v>
      </c>
      <c r="I1951" t="str">
        <f>_xlfn.XLOOKUP(DSO[[#This Row],[GIC Industry Groups]],'DSO_GIC GROUP'!$A$2:$A$25,'DSO_GIC GROUP'!$B$2:$B$25,0)</f>
        <v>Consumer Durables &amp; Apparel</v>
      </c>
    </row>
    <row r="1952" spans="1:9" x14ac:dyDescent="0.2">
      <c r="A1952">
        <v>2010</v>
      </c>
      <c r="B1952" t="s">
        <v>415</v>
      </c>
      <c r="C1952" t="s">
        <v>416</v>
      </c>
      <c r="D1952">
        <v>503.24299999999999</v>
      </c>
      <c r="E1952">
        <v>3790.002</v>
      </c>
      <c r="F1952">
        <v>4326.7129999999997</v>
      </c>
      <c r="G1952">
        <v>2520</v>
      </c>
      <c r="H1952" s="14">
        <f>365*DSO[[#This Row],[Receivables - Total]]/DSO[[#This Row],[Revenue - Total]]</f>
        <v>42.453404004379308</v>
      </c>
      <c r="I1952" t="str">
        <f>_xlfn.XLOOKUP(DSO[[#This Row],[GIC Industry Groups]],'DSO_GIC GROUP'!$A$2:$A$25,'DSO_GIC GROUP'!$B$2:$B$25,0)</f>
        <v>Consumer Durables &amp; Apparel</v>
      </c>
    </row>
    <row r="1953" spans="1:9" x14ac:dyDescent="0.2">
      <c r="A1953">
        <v>2011</v>
      </c>
      <c r="B1953" t="s">
        <v>415</v>
      </c>
      <c r="C1953" t="s">
        <v>416</v>
      </c>
      <c r="D1953">
        <v>470.71300000000002</v>
      </c>
      <c r="E1953">
        <v>4034.6689999999999</v>
      </c>
      <c r="F1953">
        <v>4632.143</v>
      </c>
      <c r="G1953">
        <v>2520</v>
      </c>
      <c r="H1953" s="14">
        <f>365*DSO[[#This Row],[Receivables - Total]]/DSO[[#This Row],[Revenue - Total]]</f>
        <v>37.090876728114829</v>
      </c>
      <c r="I1953" t="str">
        <f>_xlfn.XLOOKUP(DSO[[#This Row],[GIC Industry Groups]],'DSO_GIC GROUP'!$A$2:$A$25,'DSO_GIC GROUP'!$B$2:$B$25,0)</f>
        <v>Consumer Durables &amp; Apparel</v>
      </c>
    </row>
    <row r="1954" spans="1:9" x14ac:dyDescent="0.2">
      <c r="A1954">
        <v>2012</v>
      </c>
      <c r="B1954" t="s">
        <v>415</v>
      </c>
      <c r="C1954" t="s">
        <v>416</v>
      </c>
      <c r="D1954">
        <v>506.27800000000002</v>
      </c>
      <c r="E1954">
        <v>3631.7</v>
      </c>
      <c r="F1954">
        <v>4525.7209999999995</v>
      </c>
      <c r="G1954">
        <v>2520</v>
      </c>
      <c r="H1954" s="14">
        <f>365*DSO[[#This Row],[Receivables - Total]]/DSO[[#This Row],[Revenue - Total]]</f>
        <v>40.831387971110018</v>
      </c>
      <c r="I1954" t="str">
        <f>_xlfn.XLOOKUP(DSO[[#This Row],[GIC Industry Groups]],'DSO_GIC GROUP'!$A$2:$A$25,'DSO_GIC GROUP'!$B$2:$B$25,0)</f>
        <v>Consumer Durables &amp; Apparel</v>
      </c>
    </row>
    <row r="1955" spans="1:9" x14ac:dyDescent="0.2">
      <c r="A1955">
        <v>2013</v>
      </c>
      <c r="B1955" t="s">
        <v>415</v>
      </c>
      <c r="C1955" t="s">
        <v>416</v>
      </c>
      <c r="D1955">
        <v>578.55799999999999</v>
      </c>
      <c r="E1955">
        <v>4090.0479999999998</v>
      </c>
      <c r="F1955">
        <v>4627.8019999999997</v>
      </c>
      <c r="G1955">
        <v>2520</v>
      </c>
      <c r="H1955" s="14">
        <f>365*DSO[[#This Row],[Receivables - Total]]/DSO[[#This Row],[Revenue - Total]]</f>
        <v>45.631526586487496</v>
      </c>
      <c r="I1955" t="str">
        <f>_xlfn.XLOOKUP(DSO[[#This Row],[GIC Industry Groups]],'DSO_GIC GROUP'!$A$2:$A$25,'DSO_GIC GROUP'!$B$2:$B$25,0)</f>
        <v>Consumer Durables &amp; Apparel</v>
      </c>
    </row>
    <row r="1956" spans="1:9" x14ac:dyDescent="0.2">
      <c r="A1956">
        <v>2014</v>
      </c>
      <c r="B1956" t="s">
        <v>415</v>
      </c>
      <c r="C1956" t="s">
        <v>416</v>
      </c>
      <c r="D1956">
        <v>672.048</v>
      </c>
      <c r="E1956">
        <v>5221.7809999999999</v>
      </c>
      <c r="F1956">
        <v>5324.7460000000001</v>
      </c>
      <c r="G1956">
        <v>2520</v>
      </c>
      <c r="H1956" s="14">
        <f>365*DSO[[#This Row],[Receivables - Total]]/DSO[[#This Row],[Revenue - Total]]</f>
        <v>46.067459368014923</v>
      </c>
      <c r="I1956" t="str">
        <f>_xlfn.XLOOKUP(DSO[[#This Row],[GIC Industry Groups]],'DSO_GIC GROUP'!$A$2:$A$25,'DSO_GIC GROUP'!$B$2:$B$25,0)</f>
        <v>Consumer Durables &amp; Apparel</v>
      </c>
    </row>
    <row r="1957" spans="1:9" x14ac:dyDescent="0.2">
      <c r="A1957">
        <v>2015</v>
      </c>
      <c r="B1957" t="s">
        <v>415</v>
      </c>
      <c r="C1957" t="s">
        <v>416</v>
      </c>
      <c r="D1957">
        <v>680.41700000000003</v>
      </c>
      <c r="E1957">
        <v>5619.04</v>
      </c>
      <c r="F1957">
        <v>5731.549</v>
      </c>
      <c r="G1957">
        <v>2520</v>
      </c>
      <c r="H1957" s="14">
        <f>365*DSO[[#This Row],[Receivables - Total]]/DSO[[#This Row],[Revenue - Total]]</f>
        <v>43.33073048838979</v>
      </c>
      <c r="I1957" t="str">
        <f>_xlfn.XLOOKUP(DSO[[#This Row],[GIC Industry Groups]],'DSO_GIC GROUP'!$A$2:$A$25,'DSO_GIC GROUP'!$B$2:$B$25,0)</f>
        <v>Consumer Durables &amp; Apparel</v>
      </c>
    </row>
    <row r="1958" spans="1:9" x14ac:dyDescent="0.2">
      <c r="A1958">
        <v>2016</v>
      </c>
      <c r="B1958" t="s">
        <v>415</v>
      </c>
      <c r="C1958" t="s">
        <v>416</v>
      </c>
      <c r="D1958">
        <v>814.178</v>
      </c>
      <c r="E1958">
        <v>6907.7340000000004</v>
      </c>
      <c r="F1958">
        <v>6028.1989999999996</v>
      </c>
      <c r="G1958">
        <v>2520</v>
      </c>
      <c r="H1958" s="14">
        <f>365*DSO[[#This Row],[Receivables - Total]]/DSO[[#This Row],[Revenue - Total]]</f>
        <v>49.297471765613572</v>
      </c>
      <c r="I1958" t="str">
        <f>_xlfn.XLOOKUP(DSO[[#This Row],[GIC Industry Groups]],'DSO_GIC GROUP'!$A$2:$A$25,'DSO_GIC GROUP'!$B$2:$B$25,0)</f>
        <v>Consumer Durables &amp; Apparel</v>
      </c>
    </row>
    <row r="1959" spans="1:9" x14ac:dyDescent="0.2">
      <c r="A1959">
        <v>2017</v>
      </c>
      <c r="B1959" t="s">
        <v>415</v>
      </c>
      <c r="C1959" t="s">
        <v>416</v>
      </c>
      <c r="D1959">
        <v>903.31799999999998</v>
      </c>
      <c r="E1959">
        <v>6894.7749999999996</v>
      </c>
      <c r="F1959">
        <v>6471.41</v>
      </c>
      <c r="G1959">
        <v>2520</v>
      </c>
      <c r="H1959" s="14">
        <f>365*DSO[[#This Row],[Receivables - Total]]/DSO[[#This Row],[Revenue - Total]]</f>
        <v>50.948876674480523</v>
      </c>
      <c r="I1959" t="str">
        <f>_xlfn.XLOOKUP(DSO[[#This Row],[GIC Industry Groups]],'DSO_GIC GROUP'!$A$2:$A$25,'DSO_GIC GROUP'!$B$2:$B$25,0)</f>
        <v>Consumer Durables &amp; Apparel</v>
      </c>
    </row>
    <row r="1960" spans="1:9" x14ac:dyDescent="0.2">
      <c r="A1960">
        <v>2018</v>
      </c>
      <c r="B1960" t="s">
        <v>415</v>
      </c>
      <c r="C1960" t="s">
        <v>416</v>
      </c>
      <c r="D1960">
        <v>870.87800000000004</v>
      </c>
      <c r="E1960">
        <v>7255.9579999999996</v>
      </c>
      <c r="F1960">
        <v>6803.9549999999999</v>
      </c>
      <c r="G1960">
        <v>2520</v>
      </c>
      <c r="H1960" s="14">
        <f>365*DSO[[#This Row],[Receivables - Total]]/DSO[[#This Row],[Revenue - Total]]</f>
        <v>46.718485057587834</v>
      </c>
      <c r="I1960" t="str">
        <f>_xlfn.XLOOKUP(DSO[[#This Row],[GIC Industry Groups]],'DSO_GIC GROUP'!$A$2:$A$25,'DSO_GIC GROUP'!$B$2:$B$25,0)</f>
        <v>Consumer Durables &amp; Apparel</v>
      </c>
    </row>
    <row r="1961" spans="1:9" x14ac:dyDescent="0.2">
      <c r="A1961">
        <v>2019</v>
      </c>
      <c r="B1961" t="s">
        <v>415</v>
      </c>
      <c r="C1961" t="s">
        <v>416</v>
      </c>
      <c r="D1961">
        <v>815.21</v>
      </c>
      <c r="E1961">
        <v>7353.9859999999999</v>
      </c>
      <c r="F1961">
        <v>6966.9229999999998</v>
      </c>
      <c r="G1961">
        <v>2520</v>
      </c>
      <c r="H1961" s="14">
        <f>365*DSO[[#This Row],[Receivables - Total]]/DSO[[#This Row],[Revenue - Total]]</f>
        <v>42.709191704860245</v>
      </c>
      <c r="I1961" t="str">
        <f>_xlfn.XLOOKUP(DSO[[#This Row],[GIC Industry Groups]],'DSO_GIC GROUP'!$A$2:$A$25,'DSO_GIC GROUP'!$B$2:$B$25,0)</f>
        <v>Consumer Durables &amp; Apparel</v>
      </c>
    </row>
    <row r="1962" spans="1:9" x14ac:dyDescent="0.2">
      <c r="A1962">
        <v>2004</v>
      </c>
      <c r="B1962" t="s">
        <v>529</v>
      </c>
      <c r="C1962" t="s">
        <v>530</v>
      </c>
      <c r="D1962">
        <v>790.7</v>
      </c>
      <c r="E1962">
        <v>4197.2</v>
      </c>
      <c r="F1962">
        <v>5085.5</v>
      </c>
      <c r="G1962">
        <v>2520</v>
      </c>
      <c r="H1962" s="14">
        <f>365*DSO[[#This Row],[Receivables - Total]]/DSO[[#This Row],[Revenue - Total]]</f>
        <v>56.750663651558355</v>
      </c>
      <c r="I1962" t="str">
        <f>_xlfn.XLOOKUP(DSO[[#This Row],[GIC Industry Groups]],'DSO_GIC GROUP'!$A$2:$A$25,'DSO_GIC GROUP'!$B$2:$B$25,0)</f>
        <v>Consumer Durables &amp; Apparel</v>
      </c>
    </row>
    <row r="1963" spans="1:9" x14ac:dyDescent="0.2">
      <c r="A1963">
        <v>2005</v>
      </c>
      <c r="B1963" t="s">
        <v>529</v>
      </c>
      <c r="C1963" t="s">
        <v>530</v>
      </c>
      <c r="D1963">
        <v>847.6</v>
      </c>
      <c r="E1963">
        <v>4052.6</v>
      </c>
      <c r="F1963">
        <v>5299.3</v>
      </c>
      <c r="G1963">
        <v>2520</v>
      </c>
      <c r="H1963" s="14">
        <f>365*DSO[[#This Row],[Receivables - Total]]/DSO[[#This Row],[Revenue - Total]]</f>
        <v>58.380163417809896</v>
      </c>
      <c r="I1963" t="str">
        <f>_xlfn.XLOOKUP(DSO[[#This Row],[GIC Industry Groups]],'DSO_GIC GROUP'!$A$2:$A$25,'DSO_GIC GROUP'!$B$2:$B$25,0)</f>
        <v>Consumer Durables &amp; Apparel</v>
      </c>
    </row>
    <row r="1964" spans="1:9" x14ac:dyDescent="0.2">
      <c r="A1964">
        <v>2006</v>
      </c>
      <c r="B1964" t="s">
        <v>529</v>
      </c>
      <c r="C1964" t="s">
        <v>530</v>
      </c>
      <c r="D1964">
        <v>853.8</v>
      </c>
      <c r="E1964">
        <v>4265.3</v>
      </c>
      <c r="F1964">
        <v>5505.4</v>
      </c>
      <c r="G1964">
        <v>2520</v>
      </c>
      <c r="H1964" s="14">
        <f>365*DSO[[#This Row],[Receivables - Total]]/DSO[[#This Row],[Revenue - Total]]</f>
        <v>56.605696225524035</v>
      </c>
      <c r="I1964" t="str">
        <f>_xlfn.XLOOKUP(DSO[[#This Row],[GIC Industry Groups]],'DSO_GIC GROUP'!$A$2:$A$25,'DSO_GIC GROUP'!$B$2:$B$25,0)</f>
        <v>Consumer Durables &amp; Apparel</v>
      </c>
    </row>
    <row r="1965" spans="1:9" x14ac:dyDescent="0.2">
      <c r="A1965">
        <v>2007</v>
      </c>
      <c r="B1965" t="s">
        <v>529</v>
      </c>
      <c r="C1965" t="s">
        <v>530</v>
      </c>
      <c r="D1965">
        <v>640.20000000000005</v>
      </c>
      <c r="E1965">
        <v>4072.5</v>
      </c>
      <c r="F1965">
        <v>4306.3999999999996</v>
      </c>
      <c r="G1965">
        <v>2520</v>
      </c>
      <c r="H1965" s="14">
        <f>365*DSO[[#This Row],[Receivables - Total]]/DSO[[#This Row],[Revenue - Total]]</f>
        <v>54.26179639606169</v>
      </c>
      <c r="I1965" t="str">
        <f>_xlfn.XLOOKUP(DSO[[#This Row],[GIC Industry Groups]],'DSO_GIC GROUP'!$A$2:$A$25,'DSO_GIC GROUP'!$B$2:$B$25,0)</f>
        <v>Consumer Durables &amp; Apparel</v>
      </c>
    </row>
    <row r="1966" spans="1:9" x14ac:dyDescent="0.2">
      <c r="A1966">
        <v>2008</v>
      </c>
      <c r="B1966" t="s">
        <v>529</v>
      </c>
      <c r="C1966" t="s">
        <v>530</v>
      </c>
      <c r="D1966">
        <v>550.5</v>
      </c>
      <c r="E1966">
        <v>3161.9</v>
      </c>
      <c r="F1966">
        <v>4076.1</v>
      </c>
      <c r="G1966">
        <v>2520</v>
      </c>
      <c r="H1966" s="14">
        <f>365*DSO[[#This Row],[Receivables - Total]]/DSO[[#This Row],[Revenue - Total]]</f>
        <v>49.295282255096787</v>
      </c>
      <c r="I1966" t="str">
        <f>_xlfn.XLOOKUP(DSO[[#This Row],[GIC Industry Groups]],'DSO_GIC GROUP'!$A$2:$A$25,'DSO_GIC GROUP'!$B$2:$B$25,0)</f>
        <v>Consumer Durables &amp; Apparel</v>
      </c>
    </row>
    <row r="1967" spans="1:9" x14ac:dyDescent="0.2">
      <c r="A1967">
        <v>2009</v>
      </c>
      <c r="B1967" t="s">
        <v>529</v>
      </c>
      <c r="C1967" t="s">
        <v>530</v>
      </c>
      <c r="D1967">
        <v>469.5</v>
      </c>
      <c r="E1967">
        <v>3061.2</v>
      </c>
      <c r="F1967">
        <v>3055.1</v>
      </c>
      <c r="G1967">
        <v>2520</v>
      </c>
      <c r="H1967" s="14">
        <f>365*DSO[[#This Row],[Receivables - Total]]/DSO[[#This Row],[Revenue - Total]]</f>
        <v>56.092271938725411</v>
      </c>
      <c r="I1967" t="str">
        <f>_xlfn.XLOOKUP(DSO[[#This Row],[GIC Industry Groups]],'DSO_GIC GROUP'!$A$2:$A$25,'DSO_GIC GROUP'!$B$2:$B$25,0)</f>
        <v>Consumer Durables &amp; Apparel</v>
      </c>
    </row>
    <row r="1968" spans="1:9" x14ac:dyDescent="0.2">
      <c r="A1968">
        <v>2010</v>
      </c>
      <c r="B1968" t="s">
        <v>529</v>
      </c>
      <c r="C1968" t="s">
        <v>530</v>
      </c>
      <c r="D1968">
        <v>478.9</v>
      </c>
      <c r="E1968">
        <v>3001</v>
      </c>
      <c r="F1968">
        <v>3359.1</v>
      </c>
      <c r="G1968">
        <v>2520</v>
      </c>
      <c r="H1968" s="14">
        <f>365*DSO[[#This Row],[Receivables - Total]]/DSO[[#This Row],[Revenue - Total]]</f>
        <v>52.037301658182251</v>
      </c>
      <c r="I1968" t="str">
        <f>_xlfn.XLOOKUP(DSO[[#This Row],[GIC Industry Groups]],'DSO_GIC GROUP'!$A$2:$A$25,'DSO_GIC GROUP'!$B$2:$B$25,0)</f>
        <v>Consumer Durables &amp; Apparel</v>
      </c>
    </row>
    <row r="1969" spans="1:9" x14ac:dyDescent="0.2">
      <c r="A1969">
        <v>2011</v>
      </c>
      <c r="B1969" t="s">
        <v>529</v>
      </c>
      <c r="C1969" t="s">
        <v>530</v>
      </c>
      <c r="D1969">
        <v>503.6</v>
      </c>
      <c r="E1969">
        <v>2915.1</v>
      </c>
      <c r="F1969">
        <v>3636</v>
      </c>
      <c r="G1969">
        <v>2520</v>
      </c>
      <c r="H1969" s="14">
        <f>365*DSO[[#This Row],[Receivables - Total]]/DSO[[#This Row],[Revenue - Total]]</f>
        <v>50.553905390539057</v>
      </c>
      <c r="I1969" t="str">
        <f>_xlfn.XLOOKUP(DSO[[#This Row],[GIC Industry Groups]],'DSO_GIC GROUP'!$A$2:$A$25,'DSO_GIC GROUP'!$B$2:$B$25,0)</f>
        <v>Consumer Durables &amp; Apparel</v>
      </c>
    </row>
    <row r="1970" spans="1:9" x14ac:dyDescent="0.2">
      <c r="A1970">
        <v>2012</v>
      </c>
      <c r="B1970" t="s">
        <v>529</v>
      </c>
      <c r="C1970" t="s">
        <v>530</v>
      </c>
      <c r="D1970">
        <v>446.2</v>
      </c>
      <c r="E1970">
        <v>3254.9</v>
      </c>
      <c r="F1970">
        <v>3720.8</v>
      </c>
      <c r="G1970">
        <v>2520</v>
      </c>
      <c r="H1970" s="14">
        <f>365*DSO[[#This Row],[Receivables - Total]]/DSO[[#This Row],[Revenue - Total]]</f>
        <v>43.770963233713175</v>
      </c>
      <c r="I1970" t="str">
        <f>_xlfn.XLOOKUP(DSO[[#This Row],[GIC Industry Groups]],'DSO_GIC GROUP'!$A$2:$A$25,'DSO_GIC GROUP'!$B$2:$B$25,0)</f>
        <v>Consumer Durables &amp; Apparel</v>
      </c>
    </row>
    <row r="1971" spans="1:9" x14ac:dyDescent="0.2">
      <c r="A1971">
        <v>2013</v>
      </c>
      <c r="B1971" t="s">
        <v>529</v>
      </c>
      <c r="C1971" t="s">
        <v>530</v>
      </c>
      <c r="D1971">
        <v>467.4</v>
      </c>
      <c r="E1971">
        <v>3108.1</v>
      </c>
      <c r="F1971">
        <v>3746</v>
      </c>
      <c r="G1971">
        <v>2520</v>
      </c>
      <c r="H1971" s="14">
        <f>365*DSO[[#This Row],[Receivables - Total]]/DSO[[#This Row],[Revenue - Total]]</f>
        <v>45.542178323545116</v>
      </c>
      <c r="I1971" t="str">
        <f>_xlfn.XLOOKUP(DSO[[#This Row],[GIC Industry Groups]],'DSO_GIC GROUP'!$A$2:$A$25,'DSO_GIC GROUP'!$B$2:$B$25,0)</f>
        <v>Consumer Durables &amp; Apparel</v>
      </c>
    </row>
    <row r="1972" spans="1:9" x14ac:dyDescent="0.2">
      <c r="A1972">
        <v>2014</v>
      </c>
      <c r="B1972" t="s">
        <v>529</v>
      </c>
      <c r="C1972" t="s">
        <v>530</v>
      </c>
      <c r="D1972">
        <v>523.29999999999995</v>
      </c>
      <c r="E1972">
        <v>3140.6</v>
      </c>
      <c r="F1972">
        <v>3782.3</v>
      </c>
      <c r="G1972">
        <v>2520</v>
      </c>
      <c r="H1972" s="14">
        <f>365*DSO[[#This Row],[Receivables - Total]]/DSO[[#This Row],[Revenue - Total]]</f>
        <v>50.499563757502038</v>
      </c>
      <c r="I1972" t="str">
        <f>_xlfn.XLOOKUP(DSO[[#This Row],[GIC Industry Groups]],'DSO_GIC GROUP'!$A$2:$A$25,'DSO_GIC GROUP'!$B$2:$B$25,0)</f>
        <v>Consumer Durables &amp; Apparel</v>
      </c>
    </row>
    <row r="1973" spans="1:9" x14ac:dyDescent="0.2">
      <c r="A1973">
        <v>2015</v>
      </c>
      <c r="B1973" t="s">
        <v>529</v>
      </c>
      <c r="C1973" t="s">
        <v>530</v>
      </c>
      <c r="D1973">
        <v>520.20000000000005</v>
      </c>
      <c r="E1973">
        <v>2967.6</v>
      </c>
      <c r="F1973">
        <v>3917.2</v>
      </c>
      <c r="G1973">
        <v>2520</v>
      </c>
      <c r="H1973" s="14">
        <f>365*DSO[[#This Row],[Receivables - Total]]/DSO[[#This Row],[Revenue - Total]]</f>
        <v>48.471612376187082</v>
      </c>
      <c r="I1973" t="str">
        <f>_xlfn.XLOOKUP(DSO[[#This Row],[GIC Industry Groups]],'DSO_GIC GROUP'!$A$2:$A$25,'DSO_GIC GROUP'!$B$2:$B$25,0)</f>
        <v>Consumer Durables &amp; Apparel</v>
      </c>
    </row>
    <row r="1974" spans="1:9" x14ac:dyDescent="0.2">
      <c r="A1974">
        <v>2016</v>
      </c>
      <c r="B1974" t="s">
        <v>529</v>
      </c>
      <c r="C1974" t="s">
        <v>530</v>
      </c>
      <c r="D1974">
        <v>486.6</v>
      </c>
      <c r="E1974">
        <v>2984.1</v>
      </c>
      <c r="F1974">
        <v>3749.9</v>
      </c>
      <c r="G1974">
        <v>2520</v>
      </c>
      <c r="H1974" s="14">
        <f>365*DSO[[#This Row],[Receivables - Total]]/DSO[[#This Row],[Revenue - Total]]</f>
        <v>47.363663031014163</v>
      </c>
      <c r="I1974" t="str">
        <f>_xlfn.XLOOKUP(DSO[[#This Row],[GIC Industry Groups]],'DSO_GIC GROUP'!$A$2:$A$25,'DSO_GIC GROUP'!$B$2:$B$25,0)</f>
        <v>Consumer Durables &amp; Apparel</v>
      </c>
    </row>
    <row r="1975" spans="1:9" x14ac:dyDescent="0.2">
      <c r="A1975">
        <v>2017</v>
      </c>
      <c r="B1975" t="s">
        <v>529</v>
      </c>
      <c r="C1975" t="s">
        <v>530</v>
      </c>
      <c r="D1975">
        <v>595.1</v>
      </c>
      <c r="E1975">
        <v>3550.8</v>
      </c>
      <c r="F1975">
        <v>3943.8</v>
      </c>
      <c r="G1975">
        <v>2520</v>
      </c>
      <c r="H1975" s="14">
        <f>365*DSO[[#This Row],[Receivables - Total]]/DSO[[#This Row],[Revenue - Total]]</f>
        <v>55.076702672549317</v>
      </c>
      <c r="I1975" t="str">
        <f>_xlfn.XLOOKUP(DSO[[#This Row],[GIC Industry Groups]],'DSO_GIC GROUP'!$A$2:$A$25,'DSO_GIC GROUP'!$B$2:$B$25,0)</f>
        <v>Consumer Durables &amp; Apparel</v>
      </c>
    </row>
    <row r="1976" spans="1:9" x14ac:dyDescent="0.2">
      <c r="A1976">
        <v>2018</v>
      </c>
      <c r="B1976" t="s">
        <v>529</v>
      </c>
      <c r="C1976" t="s">
        <v>530</v>
      </c>
      <c r="D1976">
        <v>571.6</v>
      </c>
      <c r="E1976">
        <v>3382</v>
      </c>
      <c r="F1976">
        <v>4269.5</v>
      </c>
      <c r="G1976">
        <v>2520</v>
      </c>
      <c r="H1976" s="14">
        <f>365*DSO[[#This Row],[Receivables - Total]]/DSO[[#This Row],[Revenue - Total]]</f>
        <v>48.866143576531208</v>
      </c>
      <c r="I1976" t="str">
        <f>_xlfn.XLOOKUP(DSO[[#This Row],[GIC Industry Groups]],'DSO_GIC GROUP'!$A$2:$A$25,'DSO_GIC GROUP'!$B$2:$B$25,0)</f>
        <v>Consumer Durables &amp; Apparel</v>
      </c>
    </row>
    <row r="1977" spans="1:9" x14ac:dyDescent="0.2">
      <c r="A1977">
        <v>2019</v>
      </c>
      <c r="B1977" t="s">
        <v>529</v>
      </c>
      <c r="C1977" t="s">
        <v>530</v>
      </c>
      <c r="D1977">
        <v>591.9</v>
      </c>
      <c r="E1977">
        <v>4816.3999999999996</v>
      </c>
      <c r="F1977">
        <v>4752.5</v>
      </c>
      <c r="G1977">
        <v>2520</v>
      </c>
      <c r="H1977" s="14">
        <f>365*DSO[[#This Row],[Receivables - Total]]/DSO[[#This Row],[Revenue - Total]]</f>
        <v>45.458916359810623</v>
      </c>
      <c r="I1977" t="str">
        <f>_xlfn.XLOOKUP(DSO[[#This Row],[GIC Industry Groups]],'DSO_GIC GROUP'!$A$2:$A$25,'DSO_GIC GROUP'!$B$2:$B$25,0)</f>
        <v>Consumer Durables &amp; Apparel</v>
      </c>
    </row>
    <row r="1978" spans="1:9" x14ac:dyDescent="0.2">
      <c r="A1978">
        <v>2004</v>
      </c>
      <c r="B1978" t="s">
        <v>531</v>
      </c>
      <c r="C1978" t="s">
        <v>532</v>
      </c>
      <c r="D1978">
        <v>695.62199999999996</v>
      </c>
      <c r="E1978">
        <v>9165.2800000000007</v>
      </c>
      <c r="F1978">
        <v>10504.898999999999</v>
      </c>
      <c r="G1978">
        <v>2520</v>
      </c>
      <c r="H1978" s="14">
        <f>365*DSO[[#This Row],[Receivables - Total]]/DSO[[#This Row],[Revenue - Total]]</f>
        <v>24.169868744097396</v>
      </c>
      <c r="I1978" t="str">
        <f>_xlfn.XLOOKUP(DSO[[#This Row],[GIC Industry Groups]],'DSO_GIC GROUP'!$A$2:$A$25,'DSO_GIC GROUP'!$B$2:$B$25,0)</f>
        <v>Consumer Durables &amp; Apparel</v>
      </c>
    </row>
    <row r="1979" spans="1:9" x14ac:dyDescent="0.2">
      <c r="A1979">
        <v>2005</v>
      </c>
      <c r="B1979" t="s">
        <v>531</v>
      </c>
      <c r="C1979" t="s">
        <v>532</v>
      </c>
      <c r="D1979">
        <v>1122.5709999999999</v>
      </c>
      <c r="E1979">
        <v>12541.225</v>
      </c>
      <c r="F1979">
        <v>13866.971</v>
      </c>
      <c r="G1979">
        <v>2520</v>
      </c>
      <c r="H1979" s="14">
        <f>365*DSO[[#This Row],[Receivables - Total]]/DSO[[#This Row],[Revenue - Total]]</f>
        <v>29.547794900559033</v>
      </c>
      <c r="I1979" t="str">
        <f>_xlfn.XLOOKUP(DSO[[#This Row],[GIC Industry Groups]],'DSO_GIC GROUP'!$A$2:$A$25,'DSO_GIC GROUP'!$B$2:$B$25,0)</f>
        <v>Consumer Durables &amp; Apparel</v>
      </c>
    </row>
    <row r="1980" spans="1:9" x14ac:dyDescent="0.2">
      <c r="A1980">
        <v>2006</v>
      </c>
      <c r="B1980" t="s">
        <v>531</v>
      </c>
      <c r="C1980" t="s">
        <v>532</v>
      </c>
      <c r="D1980">
        <v>981.68499999999995</v>
      </c>
      <c r="E1980">
        <v>12408.266</v>
      </c>
      <c r="F1980">
        <v>16266.662</v>
      </c>
      <c r="G1980">
        <v>2520</v>
      </c>
      <c r="H1980" s="14">
        <f>365*DSO[[#This Row],[Receivables - Total]]/DSO[[#This Row],[Revenue - Total]]</f>
        <v>22.027569331679725</v>
      </c>
      <c r="I1980" t="str">
        <f>_xlfn.XLOOKUP(DSO[[#This Row],[GIC Industry Groups]],'DSO_GIC GROUP'!$A$2:$A$25,'DSO_GIC GROUP'!$B$2:$B$25,0)</f>
        <v>Consumer Durables &amp; Apparel</v>
      </c>
    </row>
    <row r="1981" spans="1:9" x14ac:dyDescent="0.2">
      <c r="A1981">
        <v>2007</v>
      </c>
      <c r="B1981" t="s">
        <v>531</v>
      </c>
      <c r="C1981" t="s">
        <v>532</v>
      </c>
      <c r="D1981">
        <v>1507.2860000000001</v>
      </c>
      <c r="E1981">
        <v>9102.7469999999994</v>
      </c>
      <c r="F1981">
        <v>10186.781000000001</v>
      </c>
      <c r="G1981">
        <v>2520</v>
      </c>
      <c r="H1981" s="14">
        <f>365*DSO[[#This Row],[Receivables - Total]]/DSO[[#This Row],[Revenue - Total]]</f>
        <v>54.007187353885392</v>
      </c>
      <c r="I1981" t="str">
        <f>_xlfn.XLOOKUP(DSO[[#This Row],[GIC Industry Groups]],'DSO_GIC GROUP'!$A$2:$A$25,'DSO_GIC GROUP'!$B$2:$B$25,0)</f>
        <v>Consumer Durables &amp; Apparel</v>
      </c>
    </row>
    <row r="1982" spans="1:9" x14ac:dyDescent="0.2">
      <c r="A1982">
        <v>2008</v>
      </c>
      <c r="B1982" t="s">
        <v>531</v>
      </c>
      <c r="C1982" t="s">
        <v>532</v>
      </c>
      <c r="D1982">
        <v>541.96</v>
      </c>
      <c r="E1982">
        <v>7424.8980000000001</v>
      </c>
      <c r="F1982">
        <v>4575.4170000000004</v>
      </c>
      <c r="G1982">
        <v>2520</v>
      </c>
      <c r="H1982" s="14">
        <f>365*DSO[[#This Row],[Receivables - Total]]/DSO[[#This Row],[Revenue - Total]]</f>
        <v>43.234398088742516</v>
      </c>
      <c r="I1982" t="str">
        <f>_xlfn.XLOOKUP(DSO[[#This Row],[GIC Industry Groups]],'DSO_GIC GROUP'!$A$2:$A$25,'DSO_GIC GROUP'!$B$2:$B$25,0)</f>
        <v>Consumer Durables &amp; Apparel</v>
      </c>
    </row>
    <row r="1983" spans="1:9" x14ac:dyDescent="0.2">
      <c r="A1983">
        <v>2009</v>
      </c>
      <c r="B1983" t="s">
        <v>531</v>
      </c>
      <c r="C1983" t="s">
        <v>532</v>
      </c>
      <c r="D1983">
        <v>605.57899999999995</v>
      </c>
      <c r="E1983">
        <v>7314.7910000000002</v>
      </c>
      <c r="F1983">
        <v>3119.3870000000002</v>
      </c>
      <c r="G1983">
        <v>2520</v>
      </c>
      <c r="H1983" s="14">
        <f>365*DSO[[#This Row],[Receivables - Total]]/DSO[[#This Row],[Revenue - Total]]</f>
        <v>70.8589011238426</v>
      </c>
      <c r="I1983" t="str">
        <f>_xlfn.XLOOKUP(DSO[[#This Row],[GIC Industry Groups]],'DSO_GIC GROUP'!$A$2:$A$25,'DSO_GIC GROUP'!$B$2:$B$25,0)</f>
        <v>Consumer Durables &amp; Apparel</v>
      </c>
    </row>
    <row r="1984" spans="1:9" x14ac:dyDescent="0.2">
      <c r="A1984">
        <v>2010</v>
      </c>
      <c r="B1984" t="s">
        <v>531</v>
      </c>
      <c r="C1984" t="s">
        <v>532</v>
      </c>
      <c r="D1984">
        <v>1459.9559999999999</v>
      </c>
      <c r="E1984">
        <v>8787.8510000000006</v>
      </c>
      <c r="F1984">
        <v>3074.0219999999999</v>
      </c>
      <c r="G1984">
        <v>2520</v>
      </c>
      <c r="H1984" s="14">
        <f>365*DSO[[#This Row],[Receivables - Total]]/DSO[[#This Row],[Revenue - Total]]</f>
        <v>173.35072423034057</v>
      </c>
      <c r="I1984" t="str">
        <f>_xlfn.XLOOKUP(DSO[[#This Row],[GIC Industry Groups]],'DSO_GIC GROUP'!$A$2:$A$25,'DSO_GIC GROUP'!$B$2:$B$25,0)</f>
        <v>Consumer Durables &amp; Apparel</v>
      </c>
    </row>
    <row r="1985" spans="1:9" x14ac:dyDescent="0.2">
      <c r="A1985">
        <v>2011</v>
      </c>
      <c r="B1985" t="s">
        <v>531</v>
      </c>
      <c r="C1985" t="s">
        <v>532</v>
      </c>
      <c r="D1985">
        <v>1012.139</v>
      </c>
      <c r="E1985">
        <v>9154.6710000000003</v>
      </c>
      <c r="F1985">
        <v>3095.3850000000002</v>
      </c>
      <c r="G1985">
        <v>2520</v>
      </c>
      <c r="H1985" s="14">
        <f>365*DSO[[#This Row],[Receivables - Total]]/DSO[[#This Row],[Revenue - Total]]</f>
        <v>119.34888067235576</v>
      </c>
      <c r="I1985" t="str">
        <f>_xlfn.XLOOKUP(DSO[[#This Row],[GIC Industry Groups]],'DSO_GIC GROUP'!$A$2:$A$25,'DSO_GIC GROUP'!$B$2:$B$25,0)</f>
        <v>Consumer Durables &amp; Apparel</v>
      </c>
    </row>
    <row r="1986" spans="1:9" x14ac:dyDescent="0.2">
      <c r="A1986">
        <v>2012</v>
      </c>
      <c r="B1986" t="s">
        <v>531</v>
      </c>
      <c r="C1986" t="s">
        <v>532</v>
      </c>
      <c r="D1986">
        <v>686.49199999999996</v>
      </c>
      <c r="E1986">
        <v>10362.206</v>
      </c>
      <c r="F1986">
        <v>4104.7060000000001</v>
      </c>
      <c r="G1986">
        <v>2520</v>
      </c>
      <c r="H1986" s="14">
        <f>365*DSO[[#This Row],[Receivables - Total]]/DSO[[#This Row],[Revenue - Total]]</f>
        <v>61.044464573102182</v>
      </c>
      <c r="I1986" t="str">
        <f>_xlfn.XLOOKUP(DSO[[#This Row],[GIC Industry Groups]],'DSO_GIC GROUP'!$A$2:$A$25,'DSO_GIC GROUP'!$B$2:$B$25,0)</f>
        <v>Consumer Durables &amp; Apparel</v>
      </c>
    </row>
    <row r="1987" spans="1:9" x14ac:dyDescent="0.2">
      <c r="A1987">
        <v>2013</v>
      </c>
      <c r="B1987" t="s">
        <v>531</v>
      </c>
      <c r="C1987" t="s">
        <v>532</v>
      </c>
      <c r="D1987">
        <v>595.73900000000003</v>
      </c>
      <c r="E1987">
        <v>11273.246999999999</v>
      </c>
      <c r="F1987">
        <v>5935.0950000000003</v>
      </c>
      <c r="G1987">
        <v>2520</v>
      </c>
      <c r="H1987" s="14">
        <f>365*DSO[[#This Row],[Receivables - Total]]/DSO[[#This Row],[Revenue - Total]]</f>
        <v>36.637111116165791</v>
      </c>
      <c r="I1987" t="str">
        <f>_xlfn.XLOOKUP(DSO[[#This Row],[GIC Industry Groups]],'DSO_GIC GROUP'!$A$2:$A$25,'DSO_GIC GROUP'!$B$2:$B$25,0)</f>
        <v>Consumer Durables &amp; Apparel</v>
      </c>
    </row>
    <row r="1988" spans="1:9" x14ac:dyDescent="0.2">
      <c r="A1988">
        <v>2014</v>
      </c>
      <c r="B1988" t="s">
        <v>531</v>
      </c>
      <c r="C1988" t="s">
        <v>532</v>
      </c>
      <c r="D1988">
        <v>555.07399999999996</v>
      </c>
      <c r="E1988">
        <v>12958.267</v>
      </c>
      <c r="F1988">
        <v>7758.9120000000003</v>
      </c>
      <c r="G1988">
        <v>2520</v>
      </c>
      <c r="H1988" s="14">
        <f>365*DSO[[#This Row],[Receivables - Total]]/DSO[[#This Row],[Revenue - Total]]</f>
        <v>26.112167530705332</v>
      </c>
      <c r="I1988" t="str">
        <f>_xlfn.XLOOKUP(DSO[[#This Row],[GIC Industry Groups]],'DSO_GIC GROUP'!$A$2:$A$25,'DSO_GIC GROUP'!$B$2:$B$25,0)</f>
        <v>Consumer Durables &amp; Apparel</v>
      </c>
    </row>
    <row r="1989" spans="1:9" x14ac:dyDescent="0.2">
      <c r="A1989">
        <v>2015</v>
      </c>
      <c r="B1989" t="s">
        <v>531</v>
      </c>
      <c r="C1989" t="s">
        <v>532</v>
      </c>
      <c r="D1989">
        <v>668.11800000000005</v>
      </c>
      <c r="E1989">
        <v>14419.509</v>
      </c>
      <c r="F1989">
        <v>9474.0079999999998</v>
      </c>
      <c r="G1989">
        <v>2520</v>
      </c>
      <c r="H1989" s="14">
        <f>365*DSO[[#This Row],[Receivables - Total]]/DSO[[#This Row],[Revenue - Total]]</f>
        <v>25.740222089742801</v>
      </c>
      <c r="I1989" t="str">
        <f>_xlfn.XLOOKUP(DSO[[#This Row],[GIC Industry Groups]],'DSO_GIC GROUP'!$A$2:$A$25,'DSO_GIC GROUP'!$B$2:$B$25,0)</f>
        <v>Consumer Durables &amp; Apparel</v>
      </c>
    </row>
    <row r="1990" spans="1:9" x14ac:dyDescent="0.2">
      <c r="A1990">
        <v>2016</v>
      </c>
      <c r="B1990" t="s">
        <v>531</v>
      </c>
      <c r="C1990" t="s">
        <v>532</v>
      </c>
      <c r="D1990">
        <v>921.56299999999999</v>
      </c>
      <c r="E1990">
        <v>15361.781000000001</v>
      </c>
      <c r="F1990">
        <v>10949.999</v>
      </c>
      <c r="G1990">
        <v>2520</v>
      </c>
      <c r="H1990" s="14">
        <f>365*DSO[[#This Row],[Receivables - Total]]/DSO[[#This Row],[Revenue - Total]]</f>
        <v>30.718769472033742</v>
      </c>
      <c r="I1990" t="str">
        <f>_xlfn.XLOOKUP(DSO[[#This Row],[GIC Industry Groups]],'DSO_GIC GROUP'!$A$2:$A$25,'DSO_GIC GROUP'!$B$2:$B$25,0)</f>
        <v>Consumer Durables &amp; Apparel</v>
      </c>
    </row>
    <row r="1991" spans="1:9" x14ac:dyDescent="0.2">
      <c r="A1991">
        <v>2017</v>
      </c>
      <c r="B1991" t="s">
        <v>531</v>
      </c>
      <c r="C1991" t="s">
        <v>532</v>
      </c>
      <c r="D1991">
        <v>566.72299999999996</v>
      </c>
      <c r="E1991">
        <v>18745.034</v>
      </c>
      <c r="F1991">
        <v>12646.365</v>
      </c>
      <c r="G1991">
        <v>2520</v>
      </c>
      <c r="H1991" s="14">
        <f>365*DSO[[#This Row],[Receivables - Total]]/DSO[[#This Row],[Revenue - Total]]</f>
        <v>16.356786713019908</v>
      </c>
      <c r="I1991" t="str">
        <f>_xlfn.XLOOKUP(DSO[[#This Row],[GIC Industry Groups]],'DSO_GIC GROUP'!$A$2:$A$25,'DSO_GIC GROUP'!$B$2:$B$25,0)</f>
        <v>Consumer Durables &amp; Apparel</v>
      </c>
    </row>
    <row r="1992" spans="1:9" x14ac:dyDescent="0.2">
      <c r="A1992">
        <v>2018</v>
      </c>
      <c r="B1992" t="s">
        <v>531</v>
      </c>
      <c r="C1992" t="s">
        <v>532</v>
      </c>
      <c r="D1992">
        <v>1112.0550000000001</v>
      </c>
      <c r="E1992">
        <v>28566.181</v>
      </c>
      <c r="F1992">
        <v>20571.631000000001</v>
      </c>
      <c r="G1992">
        <v>2520</v>
      </c>
      <c r="H1992" s="14">
        <f>365*DSO[[#This Row],[Receivables - Total]]/DSO[[#This Row],[Revenue - Total]]</f>
        <v>19.731059486727133</v>
      </c>
      <c r="I1992" t="str">
        <f>_xlfn.XLOOKUP(DSO[[#This Row],[GIC Industry Groups]],'DSO_GIC GROUP'!$A$2:$A$25,'DSO_GIC GROUP'!$B$2:$B$25,0)</f>
        <v>Consumer Durables &amp; Apparel</v>
      </c>
    </row>
    <row r="1993" spans="1:9" x14ac:dyDescent="0.2">
      <c r="A1993">
        <v>2019</v>
      </c>
      <c r="B1993" t="s">
        <v>531</v>
      </c>
      <c r="C1993" t="s">
        <v>532</v>
      </c>
      <c r="D1993">
        <v>980.74400000000003</v>
      </c>
      <c r="E1993">
        <v>29359.510999999999</v>
      </c>
      <c r="F1993">
        <v>22259.561000000002</v>
      </c>
      <c r="G1993">
        <v>2520</v>
      </c>
      <c r="H1993" s="14">
        <f>365*DSO[[#This Row],[Receivables - Total]]/DSO[[#This Row],[Revenue - Total]]</f>
        <v>16.081699005654244</v>
      </c>
      <c r="I1993" t="str">
        <f>_xlfn.XLOOKUP(DSO[[#This Row],[GIC Industry Groups]],'DSO_GIC GROUP'!$A$2:$A$25,'DSO_GIC GROUP'!$B$2:$B$25,0)</f>
        <v>Consumer Durables &amp; Apparel</v>
      </c>
    </row>
    <row r="1994" spans="1:9" x14ac:dyDescent="0.2">
      <c r="A1994">
        <v>2004</v>
      </c>
      <c r="B1994" t="s">
        <v>567</v>
      </c>
      <c r="C1994" t="s">
        <v>568</v>
      </c>
      <c r="D1994">
        <v>759.03300000000002</v>
      </c>
      <c r="E1994">
        <v>4756.4920000000002</v>
      </c>
      <c r="F1994">
        <v>5102.7860000000001</v>
      </c>
      <c r="G1994">
        <v>2520</v>
      </c>
      <c r="H1994" s="14">
        <f>365*DSO[[#This Row],[Receivables - Total]]/DSO[[#This Row],[Revenue - Total]]</f>
        <v>54.293290959095671</v>
      </c>
      <c r="I1994" t="str">
        <f>_xlfn.XLOOKUP(DSO[[#This Row],[GIC Industry Groups]],'DSO_GIC GROUP'!$A$2:$A$25,'DSO_GIC GROUP'!$B$2:$B$25,0)</f>
        <v>Consumer Durables &amp; Apparel</v>
      </c>
    </row>
    <row r="1995" spans="1:9" x14ac:dyDescent="0.2">
      <c r="A1995">
        <v>2005</v>
      </c>
      <c r="B1995" t="s">
        <v>567</v>
      </c>
      <c r="C1995" t="s">
        <v>568</v>
      </c>
      <c r="D1995">
        <v>760.64300000000003</v>
      </c>
      <c r="E1995">
        <v>4372.3130000000001</v>
      </c>
      <c r="F1995">
        <v>5179.0159999999996</v>
      </c>
      <c r="G1995">
        <v>2520</v>
      </c>
      <c r="H1995" s="14">
        <f>365*DSO[[#This Row],[Receivables - Total]]/DSO[[#This Row],[Revenue - Total]]</f>
        <v>53.607614844209792</v>
      </c>
      <c r="I1995" t="str">
        <f>_xlfn.XLOOKUP(DSO[[#This Row],[GIC Industry Groups]],'DSO_GIC GROUP'!$A$2:$A$25,'DSO_GIC GROUP'!$B$2:$B$25,0)</f>
        <v>Consumer Durables &amp; Apparel</v>
      </c>
    </row>
    <row r="1996" spans="1:9" x14ac:dyDescent="0.2">
      <c r="A1996">
        <v>2006</v>
      </c>
      <c r="B1996" t="s">
        <v>567</v>
      </c>
      <c r="C1996" t="s">
        <v>568</v>
      </c>
      <c r="D1996">
        <v>943.81299999999999</v>
      </c>
      <c r="E1996">
        <v>4955.884</v>
      </c>
      <c r="F1996">
        <v>5650.1559999999999</v>
      </c>
      <c r="G1996">
        <v>2520</v>
      </c>
      <c r="H1996" s="14">
        <f>365*DSO[[#This Row],[Receivables - Total]]/DSO[[#This Row],[Revenue - Total]]</f>
        <v>60.970306837545721</v>
      </c>
      <c r="I1996" t="str">
        <f>_xlfn.XLOOKUP(DSO[[#This Row],[GIC Industry Groups]],'DSO_GIC GROUP'!$A$2:$A$25,'DSO_GIC GROUP'!$B$2:$B$25,0)</f>
        <v>Consumer Durables &amp; Apparel</v>
      </c>
    </row>
    <row r="1997" spans="1:9" x14ac:dyDescent="0.2">
      <c r="A1997">
        <v>2007</v>
      </c>
      <c r="B1997" t="s">
        <v>567</v>
      </c>
      <c r="C1997" t="s">
        <v>568</v>
      </c>
      <c r="D1997">
        <v>991.19600000000003</v>
      </c>
      <c r="E1997">
        <v>4805.4549999999999</v>
      </c>
      <c r="F1997">
        <v>6018.99</v>
      </c>
      <c r="G1997">
        <v>2520</v>
      </c>
      <c r="H1997" s="14">
        <f>365*DSO[[#This Row],[Receivables - Total]]/DSO[[#This Row],[Revenue - Total]]</f>
        <v>60.107516377332416</v>
      </c>
      <c r="I1997" t="str">
        <f>_xlfn.XLOOKUP(DSO[[#This Row],[GIC Industry Groups]],'DSO_GIC GROUP'!$A$2:$A$25,'DSO_GIC GROUP'!$B$2:$B$25,0)</f>
        <v>Consumer Durables &amp; Apparel</v>
      </c>
    </row>
    <row r="1998" spans="1:9" x14ac:dyDescent="0.2">
      <c r="A1998">
        <v>2008</v>
      </c>
      <c r="B1998" t="s">
        <v>567</v>
      </c>
      <c r="C1998" t="s">
        <v>568</v>
      </c>
      <c r="D1998">
        <v>873.54200000000003</v>
      </c>
      <c r="E1998">
        <v>4675.0389999999998</v>
      </c>
      <c r="F1998">
        <v>5918.0020000000004</v>
      </c>
      <c r="G1998">
        <v>2520</v>
      </c>
      <c r="H1998" s="14">
        <f>365*DSO[[#This Row],[Receivables - Total]]/DSO[[#This Row],[Revenue - Total]]</f>
        <v>53.876769558374598</v>
      </c>
      <c r="I1998" t="str">
        <f>_xlfn.XLOOKUP(DSO[[#This Row],[GIC Industry Groups]],'DSO_GIC GROUP'!$A$2:$A$25,'DSO_GIC GROUP'!$B$2:$B$25,0)</f>
        <v>Consumer Durables &amp; Apparel</v>
      </c>
    </row>
    <row r="1999" spans="1:9" x14ac:dyDescent="0.2">
      <c r="A1999">
        <v>2009</v>
      </c>
      <c r="B1999" t="s">
        <v>567</v>
      </c>
      <c r="C1999" t="s">
        <v>568</v>
      </c>
      <c r="D1999">
        <v>749.33500000000004</v>
      </c>
      <c r="E1999">
        <v>4780.5550000000003</v>
      </c>
      <c r="F1999">
        <v>5430.8459999999995</v>
      </c>
      <c r="G1999">
        <v>2520</v>
      </c>
      <c r="H1999" s="14">
        <f>365*DSO[[#This Row],[Receivables - Total]]/DSO[[#This Row],[Revenue - Total]]</f>
        <v>50.361817477424339</v>
      </c>
      <c r="I1999" t="str">
        <f>_xlfn.XLOOKUP(DSO[[#This Row],[GIC Industry Groups]],'DSO_GIC GROUP'!$A$2:$A$25,'DSO_GIC GROUP'!$B$2:$B$25,0)</f>
        <v>Consumer Durables &amp; Apparel</v>
      </c>
    </row>
    <row r="2000" spans="1:9" x14ac:dyDescent="0.2">
      <c r="A2000">
        <v>2010</v>
      </c>
      <c r="B2000" t="s">
        <v>567</v>
      </c>
      <c r="C2000" t="s">
        <v>568</v>
      </c>
      <c r="D2000">
        <v>1146.106</v>
      </c>
      <c r="E2000">
        <v>5417.7330000000002</v>
      </c>
      <c r="F2000">
        <v>5856.1949999999997</v>
      </c>
      <c r="G2000">
        <v>2520</v>
      </c>
      <c r="H2000" s="14">
        <f>365*DSO[[#This Row],[Receivables - Total]]/DSO[[#This Row],[Revenue - Total]]</f>
        <v>71.433531499548778</v>
      </c>
      <c r="I2000" t="str">
        <f>_xlfn.XLOOKUP(DSO[[#This Row],[GIC Industry Groups]],'DSO_GIC GROUP'!$A$2:$A$25,'DSO_GIC GROUP'!$B$2:$B$25,0)</f>
        <v>Consumer Durables &amp; Apparel</v>
      </c>
    </row>
    <row r="2001" spans="1:9" x14ac:dyDescent="0.2">
      <c r="A2001">
        <v>2011</v>
      </c>
      <c r="B2001" t="s">
        <v>567</v>
      </c>
      <c r="C2001" t="s">
        <v>568</v>
      </c>
      <c r="D2001">
        <v>1246.6869999999999</v>
      </c>
      <c r="E2001">
        <v>5671.6379999999999</v>
      </c>
      <c r="F2001">
        <v>6266.0370000000003</v>
      </c>
      <c r="G2001">
        <v>2520</v>
      </c>
      <c r="H2001" s="14">
        <f>365*DSO[[#This Row],[Receivables - Total]]/DSO[[#This Row],[Revenue - Total]]</f>
        <v>72.620183219473475</v>
      </c>
      <c r="I2001" t="str">
        <f>_xlfn.XLOOKUP(DSO[[#This Row],[GIC Industry Groups]],'DSO_GIC GROUP'!$A$2:$A$25,'DSO_GIC GROUP'!$B$2:$B$25,0)</f>
        <v>Consumer Durables &amp; Apparel</v>
      </c>
    </row>
    <row r="2002" spans="1:9" x14ac:dyDescent="0.2">
      <c r="A2002">
        <v>2012</v>
      </c>
      <c r="B2002" t="s">
        <v>567</v>
      </c>
      <c r="C2002" t="s">
        <v>568</v>
      </c>
      <c r="D2002">
        <v>1226.8330000000001</v>
      </c>
      <c r="E2002">
        <v>6526.7849999999999</v>
      </c>
      <c r="F2002">
        <v>6420.8810000000003</v>
      </c>
      <c r="G2002">
        <v>2520</v>
      </c>
      <c r="H2002" s="14">
        <f>365*DSO[[#This Row],[Receivables - Total]]/DSO[[#This Row],[Revenue - Total]]</f>
        <v>69.740280967674067</v>
      </c>
      <c r="I2002" t="str">
        <f>_xlfn.XLOOKUP(DSO[[#This Row],[GIC Industry Groups]],'DSO_GIC GROUP'!$A$2:$A$25,'DSO_GIC GROUP'!$B$2:$B$25,0)</f>
        <v>Consumer Durables &amp; Apparel</v>
      </c>
    </row>
    <row r="2003" spans="1:9" x14ac:dyDescent="0.2">
      <c r="A2003">
        <v>2013</v>
      </c>
      <c r="B2003" t="s">
        <v>567</v>
      </c>
      <c r="C2003" t="s">
        <v>568</v>
      </c>
      <c r="D2003">
        <v>1260.105</v>
      </c>
      <c r="E2003">
        <v>6439.6260000000002</v>
      </c>
      <c r="F2003">
        <v>6484.8919999999998</v>
      </c>
      <c r="G2003">
        <v>2520</v>
      </c>
      <c r="H2003" s="14">
        <f>365*DSO[[#This Row],[Receivables - Total]]/DSO[[#This Row],[Revenue - Total]]</f>
        <v>70.924592884507561</v>
      </c>
      <c r="I2003" t="str">
        <f>_xlfn.XLOOKUP(DSO[[#This Row],[GIC Industry Groups]],'DSO_GIC GROUP'!$A$2:$A$25,'DSO_GIC GROUP'!$B$2:$B$25,0)</f>
        <v>Consumer Durables &amp; Apparel</v>
      </c>
    </row>
    <row r="2004" spans="1:9" x14ac:dyDescent="0.2">
      <c r="A2004">
        <v>2014</v>
      </c>
      <c r="B2004" t="s">
        <v>567</v>
      </c>
      <c r="C2004" t="s">
        <v>568</v>
      </c>
      <c r="D2004">
        <v>1093.18</v>
      </c>
      <c r="E2004">
        <v>6722.0460000000003</v>
      </c>
      <c r="F2004">
        <v>6023.8190000000004</v>
      </c>
      <c r="G2004">
        <v>2520</v>
      </c>
      <c r="H2004" s="14">
        <f>365*DSO[[#This Row],[Receivables - Total]]/DSO[[#This Row],[Revenue - Total]]</f>
        <v>66.238826232992722</v>
      </c>
      <c r="I2004" t="str">
        <f>_xlfn.XLOOKUP(DSO[[#This Row],[GIC Industry Groups]],'DSO_GIC GROUP'!$A$2:$A$25,'DSO_GIC GROUP'!$B$2:$B$25,0)</f>
        <v>Consumer Durables &amp; Apparel</v>
      </c>
    </row>
    <row r="2005" spans="1:9" x14ac:dyDescent="0.2">
      <c r="A2005">
        <v>2015</v>
      </c>
      <c r="B2005" t="s">
        <v>567</v>
      </c>
      <c r="C2005" t="s">
        <v>568</v>
      </c>
      <c r="D2005">
        <v>1145.0989999999999</v>
      </c>
      <c r="E2005">
        <v>6552.6890000000003</v>
      </c>
      <c r="F2005">
        <v>5702.6130000000003</v>
      </c>
      <c r="G2005">
        <v>2520</v>
      </c>
      <c r="H2005" s="14">
        <f>365*DSO[[#This Row],[Receivables - Total]]/DSO[[#This Row],[Revenue - Total]]</f>
        <v>73.292915896624919</v>
      </c>
      <c r="I2005" t="str">
        <f>_xlfn.XLOOKUP(DSO[[#This Row],[GIC Industry Groups]],'DSO_GIC GROUP'!$A$2:$A$25,'DSO_GIC GROUP'!$B$2:$B$25,0)</f>
        <v>Consumer Durables &amp; Apparel</v>
      </c>
    </row>
    <row r="2006" spans="1:9" x14ac:dyDescent="0.2">
      <c r="A2006">
        <v>2016</v>
      </c>
      <c r="B2006" t="s">
        <v>567</v>
      </c>
      <c r="C2006" t="s">
        <v>568</v>
      </c>
      <c r="D2006">
        <v>1115.2170000000001</v>
      </c>
      <c r="E2006">
        <v>6493.7939999999999</v>
      </c>
      <c r="F2006">
        <v>5456.65</v>
      </c>
      <c r="G2006">
        <v>2520</v>
      </c>
      <c r="H2006" s="14">
        <f>365*DSO[[#This Row],[Receivables - Total]]/DSO[[#This Row],[Revenue - Total]]</f>
        <v>74.597821923707784</v>
      </c>
      <c r="I2006" t="str">
        <f>_xlfn.XLOOKUP(DSO[[#This Row],[GIC Industry Groups]],'DSO_GIC GROUP'!$A$2:$A$25,'DSO_GIC GROUP'!$B$2:$B$25,0)</f>
        <v>Consumer Durables &amp; Apparel</v>
      </c>
    </row>
    <row r="2007" spans="1:9" x14ac:dyDescent="0.2">
      <c r="A2007">
        <v>2017</v>
      </c>
      <c r="B2007" t="s">
        <v>567</v>
      </c>
      <c r="C2007" t="s">
        <v>568</v>
      </c>
      <c r="D2007">
        <v>1128.6099999999999</v>
      </c>
      <c r="E2007">
        <v>6238.5029999999997</v>
      </c>
      <c r="F2007">
        <v>4924.951</v>
      </c>
      <c r="G2007">
        <v>2520</v>
      </c>
      <c r="H2007" s="14">
        <f>365*DSO[[#This Row],[Receivables - Total]]/DSO[[#This Row],[Revenue - Total]]</f>
        <v>83.644009859184379</v>
      </c>
      <c r="I2007" t="str">
        <f>_xlfn.XLOOKUP(DSO[[#This Row],[GIC Industry Groups]],'DSO_GIC GROUP'!$A$2:$A$25,'DSO_GIC GROUP'!$B$2:$B$25,0)</f>
        <v>Consumer Durables &amp; Apparel</v>
      </c>
    </row>
    <row r="2008" spans="1:9" x14ac:dyDescent="0.2">
      <c r="A2008">
        <v>2018</v>
      </c>
      <c r="B2008" t="s">
        <v>567</v>
      </c>
      <c r="C2008" t="s">
        <v>568</v>
      </c>
      <c r="D2008">
        <v>970.08299999999997</v>
      </c>
      <c r="E2008">
        <v>5238.2250000000004</v>
      </c>
      <c r="F2008">
        <v>4544.3100000000004</v>
      </c>
      <c r="G2008">
        <v>2520</v>
      </c>
      <c r="H2008" s="14">
        <f>365*DSO[[#This Row],[Receivables - Total]]/DSO[[#This Row],[Revenue - Total]]</f>
        <v>77.917284472230094</v>
      </c>
      <c r="I2008" t="str">
        <f>_xlfn.XLOOKUP(DSO[[#This Row],[GIC Industry Groups]],'DSO_GIC GROUP'!$A$2:$A$25,'DSO_GIC GROUP'!$B$2:$B$25,0)</f>
        <v>Consumer Durables &amp; Apparel</v>
      </c>
    </row>
    <row r="2009" spans="1:9" x14ac:dyDescent="0.2">
      <c r="A2009">
        <v>2019</v>
      </c>
      <c r="B2009" t="s">
        <v>567</v>
      </c>
      <c r="C2009" t="s">
        <v>568</v>
      </c>
      <c r="D2009">
        <v>936.35900000000004</v>
      </c>
      <c r="E2009">
        <v>5325.2259999999997</v>
      </c>
      <c r="F2009">
        <v>4510.3710000000001</v>
      </c>
      <c r="G2009">
        <v>2520</v>
      </c>
      <c r="H2009" s="14">
        <f>365*DSO[[#This Row],[Receivables - Total]]/DSO[[#This Row],[Revenue - Total]]</f>
        <v>75.774483961518911</v>
      </c>
      <c r="I2009" t="str">
        <f>_xlfn.XLOOKUP(DSO[[#This Row],[GIC Industry Groups]],'DSO_GIC GROUP'!$A$2:$A$25,'DSO_GIC GROUP'!$B$2:$B$25,0)</f>
        <v>Consumer Durables &amp; Apparel</v>
      </c>
    </row>
    <row r="2010" spans="1:9" x14ac:dyDescent="0.2">
      <c r="A2010">
        <v>2004</v>
      </c>
      <c r="B2010" t="s">
        <v>585</v>
      </c>
      <c r="C2010" t="s">
        <v>586</v>
      </c>
      <c r="D2010">
        <v>660.65</v>
      </c>
      <c r="E2010">
        <v>4403.1180000000004</v>
      </c>
      <c r="F2010">
        <v>5880.3720000000003</v>
      </c>
      <c r="G2010">
        <v>2520</v>
      </c>
      <c r="H2010" s="14">
        <f>365*DSO[[#This Row],[Receivables - Total]]/DSO[[#This Row],[Revenue - Total]]</f>
        <v>41.007142065161865</v>
      </c>
      <c r="I2010" t="str">
        <f>_xlfn.XLOOKUP(DSO[[#This Row],[GIC Industry Groups]],'DSO_GIC GROUP'!$A$2:$A$25,'DSO_GIC GROUP'!$B$2:$B$25,0)</f>
        <v>Consumer Durables &amp; Apparel</v>
      </c>
    </row>
    <row r="2011" spans="1:9" x14ac:dyDescent="0.2">
      <c r="A2011">
        <v>2005</v>
      </c>
      <c r="B2011" t="s">
        <v>585</v>
      </c>
      <c r="C2011" t="s">
        <v>586</v>
      </c>
      <c r="D2011">
        <v>848.66600000000005</v>
      </c>
      <c r="E2011">
        <v>7991.5230000000001</v>
      </c>
      <c r="F2011">
        <v>6620.0990000000002</v>
      </c>
      <c r="G2011">
        <v>2520</v>
      </c>
      <c r="H2011" s="14">
        <f>365*DSO[[#This Row],[Receivables - Total]]/DSO[[#This Row],[Revenue - Total]]</f>
        <v>46.791307803705052</v>
      </c>
      <c r="I2011" t="str">
        <f>_xlfn.XLOOKUP(DSO[[#This Row],[GIC Industry Groups]],'DSO_GIC GROUP'!$A$2:$A$25,'DSO_GIC GROUP'!$B$2:$B$25,0)</f>
        <v>Consumer Durables &amp; Apparel</v>
      </c>
    </row>
    <row r="2012" spans="1:9" x14ac:dyDescent="0.2">
      <c r="A2012">
        <v>2006</v>
      </c>
      <c r="B2012" t="s">
        <v>585</v>
      </c>
      <c r="C2012" t="s">
        <v>586</v>
      </c>
      <c r="D2012">
        <v>851.428</v>
      </c>
      <c r="E2012">
        <v>8178.3940000000002</v>
      </c>
      <c r="F2012">
        <v>7905.8419999999996</v>
      </c>
      <c r="G2012">
        <v>2520</v>
      </c>
      <c r="H2012" s="14">
        <f>365*DSO[[#This Row],[Receivables - Total]]/DSO[[#This Row],[Revenue - Total]]</f>
        <v>39.309060312614392</v>
      </c>
      <c r="I2012" t="str">
        <f>_xlfn.XLOOKUP(DSO[[#This Row],[GIC Industry Groups]],'DSO_GIC GROUP'!$A$2:$A$25,'DSO_GIC GROUP'!$B$2:$B$25,0)</f>
        <v>Consumer Durables &amp; Apparel</v>
      </c>
    </row>
    <row r="2013" spans="1:9" x14ac:dyDescent="0.2">
      <c r="A2013">
        <v>2007</v>
      </c>
      <c r="B2013" t="s">
        <v>585</v>
      </c>
      <c r="C2013" t="s">
        <v>586</v>
      </c>
      <c r="D2013">
        <v>821.11300000000006</v>
      </c>
      <c r="E2013">
        <v>8680.0499999999993</v>
      </c>
      <c r="F2013">
        <v>7586.018</v>
      </c>
      <c r="G2013">
        <v>2520</v>
      </c>
      <c r="H2013" s="14">
        <f>365*DSO[[#This Row],[Receivables - Total]]/DSO[[#This Row],[Revenue - Total]]</f>
        <v>39.507716037583883</v>
      </c>
      <c r="I2013" t="str">
        <f>_xlfn.XLOOKUP(DSO[[#This Row],[GIC Industry Groups]],'DSO_GIC GROUP'!$A$2:$A$25,'DSO_GIC GROUP'!$B$2:$B$25,0)</f>
        <v>Consumer Durables &amp; Apparel</v>
      </c>
    </row>
    <row r="2014" spans="1:9" x14ac:dyDescent="0.2">
      <c r="A2014">
        <v>2008</v>
      </c>
      <c r="B2014" t="s">
        <v>585</v>
      </c>
      <c r="C2014" t="s">
        <v>586</v>
      </c>
      <c r="D2014">
        <v>696.28399999999999</v>
      </c>
      <c r="E2014">
        <v>6446.1750000000002</v>
      </c>
      <c r="F2014">
        <v>6826.348</v>
      </c>
      <c r="G2014">
        <v>2520</v>
      </c>
      <c r="H2014" s="14">
        <f>365*DSO[[#This Row],[Receivables - Total]]/DSO[[#This Row],[Revenue - Total]]</f>
        <v>37.229813071352353</v>
      </c>
      <c r="I2014" t="str">
        <f>_xlfn.XLOOKUP(DSO[[#This Row],[GIC Industry Groups]],'DSO_GIC GROUP'!$A$2:$A$25,'DSO_GIC GROUP'!$B$2:$B$25,0)</f>
        <v>Consumer Durables &amp; Apparel</v>
      </c>
    </row>
    <row r="2015" spans="1:9" x14ac:dyDescent="0.2">
      <c r="A2015">
        <v>2009</v>
      </c>
      <c r="B2015" t="s">
        <v>585</v>
      </c>
      <c r="C2015" t="s">
        <v>586</v>
      </c>
      <c r="D2015">
        <v>673.93100000000004</v>
      </c>
      <c r="E2015">
        <v>6391.4459999999999</v>
      </c>
      <c r="F2015">
        <v>5344.0240000000003</v>
      </c>
      <c r="G2015">
        <v>2520</v>
      </c>
      <c r="H2015" s="14">
        <f>365*DSO[[#This Row],[Receivables - Total]]/DSO[[#This Row],[Revenue - Total]]</f>
        <v>46.029885906201017</v>
      </c>
      <c r="I2015" t="str">
        <f>_xlfn.XLOOKUP(DSO[[#This Row],[GIC Industry Groups]],'DSO_GIC GROUP'!$A$2:$A$25,'DSO_GIC GROUP'!$B$2:$B$25,0)</f>
        <v>Consumer Durables &amp; Apparel</v>
      </c>
    </row>
    <row r="2016" spans="1:9" x14ac:dyDescent="0.2">
      <c r="A2016">
        <v>2010</v>
      </c>
      <c r="B2016" t="s">
        <v>585</v>
      </c>
      <c r="C2016" t="s">
        <v>586</v>
      </c>
      <c r="D2016">
        <v>614.47299999999996</v>
      </c>
      <c r="E2016">
        <v>6098.9260000000004</v>
      </c>
      <c r="F2016">
        <v>5319.0720000000001</v>
      </c>
      <c r="G2016">
        <v>2520</v>
      </c>
      <c r="H2016" s="14">
        <f>365*DSO[[#This Row],[Receivables - Total]]/DSO[[#This Row],[Revenue - Total]]</f>
        <v>42.165747145366709</v>
      </c>
      <c r="I2016" t="str">
        <f>_xlfn.XLOOKUP(DSO[[#This Row],[GIC Industry Groups]],'DSO_GIC GROUP'!$A$2:$A$25,'DSO_GIC GROUP'!$B$2:$B$25,0)</f>
        <v>Consumer Durables &amp; Apparel</v>
      </c>
    </row>
    <row r="2017" spans="1:9" x14ac:dyDescent="0.2">
      <c r="A2017">
        <v>2011</v>
      </c>
      <c r="B2017" t="s">
        <v>585</v>
      </c>
      <c r="C2017" t="s">
        <v>586</v>
      </c>
      <c r="D2017">
        <v>686.16499999999996</v>
      </c>
      <c r="E2017">
        <v>6206.2280000000001</v>
      </c>
      <c r="F2017">
        <v>5642.2579999999998</v>
      </c>
      <c r="G2017">
        <v>2520</v>
      </c>
      <c r="H2017" s="14">
        <f>365*DSO[[#This Row],[Receivables - Total]]/DSO[[#This Row],[Revenue - Total]]</f>
        <v>44.388297202999219</v>
      </c>
      <c r="I2017" t="str">
        <f>_xlfn.XLOOKUP(DSO[[#This Row],[GIC Industry Groups]],'DSO_GIC GROUP'!$A$2:$A$25,'DSO_GIC GROUP'!$B$2:$B$25,0)</f>
        <v>Consumer Durables &amp; Apparel</v>
      </c>
    </row>
    <row r="2018" spans="1:9" x14ac:dyDescent="0.2">
      <c r="A2018">
        <v>2012</v>
      </c>
      <c r="B2018" t="s">
        <v>585</v>
      </c>
      <c r="C2018" t="s">
        <v>586</v>
      </c>
      <c r="D2018">
        <v>679.47299999999996</v>
      </c>
      <c r="E2018">
        <v>6303.6840000000002</v>
      </c>
      <c r="F2018">
        <v>5787.98</v>
      </c>
      <c r="G2018">
        <v>2520</v>
      </c>
      <c r="H2018" s="14">
        <f>365*DSO[[#This Row],[Receivables - Total]]/DSO[[#This Row],[Revenue - Total]]</f>
        <v>42.848739111054293</v>
      </c>
      <c r="I2018" t="str">
        <f>_xlfn.XLOOKUP(DSO[[#This Row],[GIC Industry Groups]],'DSO_GIC GROUP'!$A$2:$A$25,'DSO_GIC GROUP'!$B$2:$B$25,0)</f>
        <v>Consumer Durables &amp; Apparel</v>
      </c>
    </row>
    <row r="2019" spans="1:9" x14ac:dyDescent="0.2">
      <c r="A2019">
        <v>2013</v>
      </c>
      <c r="B2019" t="s">
        <v>585</v>
      </c>
      <c r="C2019" t="s">
        <v>586</v>
      </c>
      <c r="D2019">
        <v>1062.875</v>
      </c>
      <c r="E2019">
        <v>8494.1769999999997</v>
      </c>
      <c r="F2019">
        <v>7348.7539999999999</v>
      </c>
      <c r="G2019">
        <v>2520</v>
      </c>
      <c r="H2019" s="14">
        <f>365*DSO[[#This Row],[Receivables - Total]]/DSO[[#This Row],[Revenue - Total]]</f>
        <v>52.791177252633574</v>
      </c>
      <c r="I2019" t="str">
        <f>_xlfn.XLOOKUP(DSO[[#This Row],[GIC Industry Groups]],'DSO_GIC GROUP'!$A$2:$A$25,'DSO_GIC GROUP'!$B$2:$B$25,0)</f>
        <v>Consumer Durables &amp; Apparel</v>
      </c>
    </row>
    <row r="2020" spans="1:9" x14ac:dyDescent="0.2">
      <c r="A2020">
        <v>2014</v>
      </c>
      <c r="B2020" t="s">
        <v>585</v>
      </c>
      <c r="C2020" t="s">
        <v>586</v>
      </c>
      <c r="D2020">
        <v>1081.963</v>
      </c>
      <c r="E2020">
        <v>8285.5439999999999</v>
      </c>
      <c r="F2020">
        <v>7803.4459999999999</v>
      </c>
      <c r="G2020">
        <v>2520</v>
      </c>
      <c r="H2020" s="14">
        <f>365*DSO[[#This Row],[Receivables - Total]]/DSO[[#This Row],[Revenue - Total]]</f>
        <v>50.607961533917198</v>
      </c>
      <c r="I2020" t="str">
        <f>_xlfn.XLOOKUP(DSO[[#This Row],[GIC Industry Groups]],'DSO_GIC GROUP'!$A$2:$A$25,'DSO_GIC GROUP'!$B$2:$B$25,0)</f>
        <v>Consumer Durables &amp; Apparel</v>
      </c>
    </row>
    <row r="2021" spans="1:9" x14ac:dyDescent="0.2">
      <c r="A2021">
        <v>2015</v>
      </c>
      <c r="B2021" t="s">
        <v>585</v>
      </c>
      <c r="C2021" t="s">
        <v>586</v>
      </c>
      <c r="D2021">
        <v>1257.5050000000001</v>
      </c>
      <c r="E2021">
        <v>9942.3639999999996</v>
      </c>
      <c r="F2021">
        <v>8071.5630000000001</v>
      </c>
      <c r="G2021">
        <v>2520</v>
      </c>
      <c r="H2021" s="14">
        <f>365*DSO[[#This Row],[Receivables - Total]]/DSO[[#This Row],[Revenue - Total]]</f>
        <v>56.864986991986562</v>
      </c>
      <c r="I2021" t="str">
        <f>_xlfn.XLOOKUP(DSO[[#This Row],[GIC Industry Groups]],'DSO_GIC GROUP'!$A$2:$A$25,'DSO_GIC GROUP'!$B$2:$B$25,0)</f>
        <v>Consumer Durables &amp; Apparel</v>
      </c>
    </row>
    <row r="2022" spans="1:9" x14ac:dyDescent="0.2">
      <c r="A2022">
        <v>2016</v>
      </c>
      <c r="B2022" t="s">
        <v>585</v>
      </c>
      <c r="C2022" t="s">
        <v>586</v>
      </c>
      <c r="D2022">
        <v>1376.1510000000001</v>
      </c>
      <c r="E2022">
        <v>10230.596</v>
      </c>
      <c r="F2022">
        <v>8959.0869999999995</v>
      </c>
      <c r="G2022">
        <v>2520</v>
      </c>
      <c r="H2022" s="14">
        <f>365*DSO[[#This Row],[Receivables - Total]]/DSO[[#This Row],[Revenue - Total]]</f>
        <v>56.065435573959718</v>
      </c>
      <c r="I2022" t="str">
        <f>_xlfn.XLOOKUP(DSO[[#This Row],[GIC Industry Groups]],'DSO_GIC GROUP'!$A$2:$A$25,'DSO_GIC GROUP'!$B$2:$B$25,0)</f>
        <v>Consumer Durables &amp; Apparel</v>
      </c>
    </row>
    <row r="2023" spans="1:9" x14ac:dyDescent="0.2">
      <c r="A2023">
        <v>2017</v>
      </c>
      <c r="B2023" t="s">
        <v>585</v>
      </c>
      <c r="C2023" t="s">
        <v>586</v>
      </c>
      <c r="D2023">
        <v>1558.1590000000001</v>
      </c>
      <c r="E2023">
        <v>12094.852999999999</v>
      </c>
      <c r="F2023">
        <v>9491.2900000000009</v>
      </c>
      <c r="G2023">
        <v>2520</v>
      </c>
      <c r="H2023" s="14">
        <f>365*DSO[[#This Row],[Receivables - Total]]/DSO[[#This Row],[Revenue - Total]]</f>
        <v>59.92104708632862</v>
      </c>
      <c r="I2023" t="str">
        <f>_xlfn.XLOOKUP(DSO[[#This Row],[GIC Industry Groups]],'DSO_GIC GROUP'!$A$2:$A$25,'DSO_GIC GROUP'!$B$2:$B$25,0)</f>
        <v>Consumer Durables &amp; Apparel</v>
      </c>
    </row>
    <row r="2024" spans="1:9" x14ac:dyDescent="0.2">
      <c r="A2024">
        <v>2018</v>
      </c>
      <c r="B2024" t="s">
        <v>585</v>
      </c>
      <c r="C2024" t="s">
        <v>586</v>
      </c>
      <c r="D2024">
        <v>1606.1590000000001</v>
      </c>
      <c r="E2024">
        <v>13099.123</v>
      </c>
      <c r="F2024">
        <v>9983.634</v>
      </c>
      <c r="G2024">
        <v>2520</v>
      </c>
      <c r="H2024" s="14">
        <f>365*DSO[[#This Row],[Receivables - Total]]/DSO[[#This Row],[Revenue - Total]]</f>
        <v>58.72090613498051</v>
      </c>
      <c r="I2024" t="str">
        <f>_xlfn.XLOOKUP(DSO[[#This Row],[GIC Industry Groups]],'DSO_GIC GROUP'!$A$2:$A$25,'DSO_GIC GROUP'!$B$2:$B$25,0)</f>
        <v>Consumer Durables &amp; Apparel</v>
      </c>
    </row>
    <row r="2025" spans="1:9" x14ac:dyDescent="0.2">
      <c r="A2025">
        <v>2019</v>
      </c>
      <c r="B2025" t="s">
        <v>585</v>
      </c>
      <c r="C2025" t="s">
        <v>586</v>
      </c>
      <c r="D2025">
        <v>1526.6189999999999</v>
      </c>
      <c r="E2025">
        <v>13386.68</v>
      </c>
      <c r="F2025">
        <v>9970.6720000000005</v>
      </c>
      <c r="G2025">
        <v>2520</v>
      </c>
      <c r="H2025" s="14">
        <f>365*DSO[[#This Row],[Receivables - Total]]/DSO[[#This Row],[Revenue - Total]]</f>
        <v>55.885494478205672</v>
      </c>
      <c r="I2025" t="str">
        <f>_xlfn.XLOOKUP(DSO[[#This Row],[GIC Industry Groups]],'DSO_GIC GROUP'!$A$2:$A$25,'DSO_GIC GROUP'!$B$2:$B$25,0)</f>
        <v>Consumer Durables &amp; Apparel</v>
      </c>
    </row>
    <row r="2026" spans="1:9" x14ac:dyDescent="0.2">
      <c r="A2026">
        <v>2003</v>
      </c>
      <c r="B2026" t="s">
        <v>637</v>
      </c>
      <c r="C2026" t="s">
        <v>638</v>
      </c>
      <c r="D2026">
        <v>2120.1999999999998</v>
      </c>
      <c r="E2026">
        <v>7891.6</v>
      </c>
      <c r="F2026">
        <v>12253.1</v>
      </c>
      <c r="G2026">
        <v>2520</v>
      </c>
      <c r="H2026" s="14">
        <f>365*DSO[[#This Row],[Receivables - Total]]/DSO[[#This Row],[Revenue - Total]]</f>
        <v>63.157323452840494</v>
      </c>
      <c r="I2026" t="str">
        <f>_xlfn.XLOOKUP(DSO[[#This Row],[GIC Industry Groups]],'DSO_GIC GROUP'!$A$2:$A$25,'DSO_GIC GROUP'!$B$2:$B$25,0)</f>
        <v>Consumer Durables &amp; Apparel</v>
      </c>
    </row>
    <row r="2027" spans="1:9" x14ac:dyDescent="0.2">
      <c r="A2027">
        <v>2004</v>
      </c>
      <c r="B2027" t="s">
        <v>637</v>
      </c>
      <c r="C2027" t="s">
        <v>638</v>
      </c>
      <c r="D2027">
        <v>2262.1</v>
      </c>
      <c r="E2027">
        <v>8793.6</v>
      </c>
      <c r="F2027">
        <v>13739.7</v>
      </c>
      <c r="G2027">
        <v>2520</v>
      </c>
      <c r="H2027" s="14">
        <f>365*DSO[[#This Row],[Receivables - Total]]/DSO[[#This Row],[Revenue - Total]]</f>
        <v>60.093488212988639</v>
      </c>
      <c r="I2027" t="str">
        <f>_xlfn.XLOOKUP(DSO[[#This Row],[GIC Industry Groups]],'DSO_GIC GROUP'!$A$2:$A$25,'DSO_GIC GROUP'!$B$2:$B$25,0)</f>
        <v>Consumer Durables &amp; Apparel</v>
      </c>
    </row>
    <row r="2028" spans="1:9" x14ac:dyDescent="0.2">
      <c r="A2028">
        <v>2005</v>
      </c>
      <c r="B2028" t="s">
        <v>637</v>
      </c>
      <c r="C2028" t="s">
        <v>638</v>
      </c>
      <c r="D2028">
        <v>2395.9</v>
      </c>
      <c r="E2028">
        <v>9869.6</v>
      </c>
      <c r="F2028">
        <v>14954.9</v>
      </c>
      <c r="G2028">
        <v>2520</v>
      </c>
      <c r="H2028" s="14">
        <f>365*DSO[[#This Row],[Receivables - Total]]/DSO[[#This Row],[Revenue - Total]]</f>
        <v>58.476051327658496</v>
      </c>
      <c r="I2028" t="str">
        <f>_xlfn.XLOOKUP(DSO[[#This Row],[GIC Industry Groups]],'DSO_GIC GROUP'!$A$2:$A$25,'DSO_GIC GROUP'!$B$2:$B$25,0)</f>
        <v>Consumer Durables &amp; Apparel</v>
      </c>
    </row>
    <row r="2029" spans="1:9" x14ac:dyDescent="0.2">
      <c r="A2029">
        <v>2006</v>
      </c>
      <c r="B2029" t="s">
        <v>637</v>
      </c>
      <c r="C2029" t="s">
        <v>638</v>
      </c>
      <c r="D2029">
        <v>2494.6999999999998</v>
      </c>
      <c r="E2029">
        <v>10688.3</v>
      </c>
      <c r="F2029">
        <v>16325.9</v>
      </c>
      <c r="G2029">
        <v>2520</v>
      </c>
      <c r="H2029" s="14">
        <f>365*DSO[[#This Row],[Receivables - Total]]/DSO[[#This Row],[Revenue - Total]]</f>
        <v>55.774291156995936</v>
      </c>
      <c r="I2029" t="str">
        <f>_xlfn.XLOOKUP(DSO[[#This Row],[GIC Industry Groups]],'DSO_GIC GROUP'!$A$2:$A$25,'DSO_GIC GROUP'!$B$2:$B$25,0)</f>
        <v>Consumer Durables &amp; Apparel</v>
      </c>
    </row>
    <row r="2030" spans="1:9" x14ac:dyDescent="0.2">
      <c r="A2030">
        <v>2007</v>
      </c>
      <c r="B2030" t="s">
        <v>637</v>
      </c>
      <c r="C2030" t="s">
        <v>638</v>
      </c>
      <c r="D2030">
        <v>2795.3</v>
      </c>
      <c r="E2030">
        <v>12442.7</v>
      </c>
      <c r="F2030">
        <v>18627</v>
      </c>
      <c r="G2030">
        <v>2520</v>
      </c>
      <c r="H2030" s="14">
        <f>365*DSO[[#This Row],[Receivables - Total]]/DSO[[#This Row],[Revenue - Total]]</f>
        <v>54.77449401406561</v>
      </c>
      <c r="I2030" t="str">
        <f>_xlfn.XLOOKUP(DSO[[#This Row],[GIC Industry Groups]],'DSO_GIC GROUP'!$A$2:$A$25,'DSO_GIC GROUP'!$B$2:$B$25,0)</f>
        <v>Consumer Durables &amp; Apparel</v>
      </c>
    </row>
    <row r="2031" spans="1:9" x14ac:dyDescent="0.2">
      <c r="A2031">
        <v>2008</v>
      </c>
      <c r="B2031" t="s">
        <v>637</v>
      </c>
      <c r="C2031" t="s">
        <v>638</v>
      </c>
      <c r="D2031">
        <v>2883.9</v>
      </c>
      <c r="E2031">
        <v>13249.6</v>
      </c>
      <c r="F2031">
        <v>19176.099999999999</v>
      </c>
      <c r="G2031">
        <v>2520</v>
      </c>
      <c r="H2031" s="14">
        <f>365*DSO[[#This Row],[Receivables - Total]]/DSO[[#This Row],[Revenue - Total]]</f>
        <v>54.892470314610378</v>
      </c>
      <c r="I2031" t="str">
        <f>_xlfn.XLOOKUP(DSO[[#This Row],[GIC Industry Groups]],'DSO_GIC GROUP'!$A$2:$A$25,'DSO_GIC GROUP'!$B$2:$B$25,0)</f>
        <v>Consumer Durables &amp; Apparel</v>
      </c>
    </row>
    <row r="2032" spans="1:9" x14ac:dyDescent="0.2">
      <c r="A2032">
        <v>2009</v>
      </c>
      <c r="B2032" t="s">
        <v>637</v>
      </c>
      <c r="C2032" t="s">
        <v>638</v>
      </c>
      <c r="D2032">
        <v>2649.8</v>
      </c>
      <c r="E2032">
        <v>14419.3</v>
      </c>
      <c r="F2032">
        <v>19014</v>
      </c>
      <c r="G2032">
        <v>2520</v>
      </c>
      <c r="H2032" s="14">
        <f>365*DSO[[#This Row],[Receivables - Total]]/DSO[[#This Row],[Revenue - Total]]</f>
        <v>50.866571999579264</v>
      </c>
      <c r="I2032" t="str">
        <f>_xlfn.XLOOKUP(DSO[[#This Row],[GIC Industry Groups]],'DSO_GIC GROUP'!$A$2:$A$25,'DSO_GIC GROUP'!$B$2:$B$25,0)</f>
        <v>Consumer Durables &amp; Apparel</v>
      </c>
    </row>
    <row r="2033" spans="1:9" x14ac:dyDescent="0.2">
      <c r="A2033">
        <v>2010</v>
      </c>
      <c r="B2033" t="s">
        <v>637</v>
      </c>
      <c r="C2033" t="s">
        <v>638</v>
      </c>
      <c r="D2033">
        <v>3138</v>
      </c>
      <c r="E2033">
        <v>14998</v>
      </c>
      <c r="F2033">
        <v>20862</v>
      </c>
      <c r="G2033">
        <v>2520</v>
      </c>
      <c r="H2033" s="14">
        <f>365*DSO[[#This Row],[Receivables - Total]]/DSO[[#This Row],[Revenue - Total]]</f>
        <v>54.902214552775384</v>
      </c>
      <c r="I2033" t="str">
        <f>_xlfn.XLOOKUP(DSO[[#This Row],[GIC Industry Groups]],'DSO_GIC GROUP'!$A$2:$A$25,'DSO_GIC GROUP'!$B$2:$B$25,0)</f>
        <v>Consumer Durables &amp; Apparel</v>
      </c>
    </row>
    <row r="2034" spans="1:9" x14ac:dyDescent="0.2">
      <c r="A2034">
        <v>2011</v>
      </c>
      <c r="B2034" t="s">
        <v>637</v>
      </c>
      <c r="C2034" t="s">
        <v>638</v>
      </c>
      <c r="D2034">
        <v>3280</v>
      </c>
      <c r="E2034">
        <v>15465</v>
      </c>
      <c r="F2034">
        <v>24128</v>
      </c>
      <c r="G2034">
        <v>2520</v>
      </c>
      <c r="H2034" s="14">
        <f>365*DSO[[#This Row],[Receivables - Total]]/DSO[[#This Row],[Revenue - Total]]</f>
        <v>49.618700265251988</v>
      </c>
      <c r="I2034" t="str">
        <f>_xlfn.XLOOKUP(DSO[[#This Row],[GIC Industry Groups]],'DSO_GIC GROUP'!$A$2:$A$25,'DSO_GIC GROUP'!$B$2:$B$25,0)</f>
        <v>Consumer Durables &amp; Apparel</v>
      </c>
    </row>
    <row r="2035" spans="1:9" x14ac:dyDescent="0.2">
      <c r="A2035">
        <v>2012</v>
      </c>
      <c r="B2035" t="s">
        <v>637</v>
      </c>
      <c r="C2035" t="s">
        <v>638</v>
      </c>
      <c r="D2035">
        <v>3117</v>
      </c>
      <c r="E2035">
        <v>17584</v>
      </c>
      <c r="F2035">
        <v>25313</v>
      </c>
      <c r="G2035">
        <v>2520</v>
      </c>
      <c r="H2035" s="14">
        <f>365*DSO[[#This Row],[Receivables - Total]]/DSO[[#This Row],[Revenue - Total]]</f>
        <v>44.945482558369214</v>
      </c>
      <c r="I2035" t="str">
        <f>_xlfn.XLOOKUP(DSO[[#This Row],[GIC Industry Groups]],'DSO_GIC GROUP'!$A$2:$A$25,'DSO_GIC GROUP'!$B$2:$B$25,0)</f>
        <v>Consumer Durables &amp; Apparel</v>
      </c>
    </row>
    <row r="2036" spans="1:9" x14ac:dyDescent="0.2">
      <c r="A2036">
        <v>2013</v>
      </c>
      <c r="B2036" t="s">
        <v>637</v>
      </c>
      <c r="C2036" t="s">
        <v>638</v>
      </c>
      <c r="D2036">
        <v>3434</v>
      </c>
      <c r="E2036">
        <v>18594</v>
      </c>
      <c r="F2036">
        <v>27799</v>
      </c>
      <c r="G2036">
        <v>2520</v>
      </c>
      <c r="H2036" s="14">
        <f>365*DSO[[#This Row],[Receivables - Total]]/DSO[[#This Row],[Revenue - Total]]</f>
        <v>45.088312529227672</v>
      </c>
      <c r="I2036" t="str">
        <f>_xlfn.XLOOKUP(DSO[[#This Row],[GIC Industry Groups]],'DSO_GIC GROUP'!$A$2:$A$25,'DSO_GIC GROUP'!$B$2:$B$25,0)</f>
        <v>Consumer Durables &amp; Apparel</v>
      </c>
    </row>
    <row r="2037" spans="1:9" x14ac:dyDescent="0.2">
      <c r="A2037">
        <v>2014</v>
      </c>
      <c r="B2037" t="s">
        <v>637</v>
      </c>
      <c r="C2037" t="s">
        <v>638</v>
      </c>
      <c r="D2037">
        <v>3508</v>
      </c>
      <c r="E2037">
        <v>21600</v>
      </c>
      <c r="F2037">
        <v>30601</v>
      </c>
      <c r="G2037">
        <v>2520</v>
      </c>
      <c r="H2037" s="14">
        <f>365*DSO[[#This Row],[Receivables - Total]]/DSO[[#This Row],[Revenue - Total]]</f>
        <v>41.842423450214042</v>
      </c>
      <c r="I2037" t="str">
        <f>_xlfn.XLOOKUP(DSO[[#This Row],[GIC Industry Groups]],'DSO_GIC GROUP'!$A$2:$A$25,'DSO_GIC GROUP'!$B$2:$B$25,0)</f>
        <v>Consumer Durables &amp; Apparel</v>
      </c>
    </row>
    <row r="2038" spans="1:9" x14ac:dyDescent="0.2">
      <c r="A2038">
        <v>2015</v>
      </c>
      <c r="B2038" t="s">
        <v>637</v>
      </c>
      <c r="C2038" t="s">
        <v>638</v>
      </c>
      <c r="D2038">
        <v>3241</v>
      </c>
      <c r="E2038">
        <v>21396</v>
      </c>
      <c r="F2038">
        <v>32376</v>
      </c>
      <c r="G2038">
        <v>2520</v>
      </c>
      <c r="H2038" s="14">
        <f>365*DSO[[#This Row],[Receivables - Total]]/DSO[[#This Row],[Revenue - Total]]</f>
        <v>36.538330862367182</v>
      </c>
      <c r="I2038" t="str">
        <f>_xlfn.XLOOKUP(DSO[[#This Row],[GIC Industry Groups]],'DSO_GIC GROUP'!$A$2:$A$25,'DSO_GIC GROUP'!$B$2:$B$25,0)</f>
        <v>Consumer Durables &amp; Apparel</v>
      </c>
    </row>
    <row r="2039" spans="1:9" x14ac:dyDescent="0.2">
      <c r="A2039">
        <v>2016</v>
      </c>
      <c r="B2039" t="s">
        <v>637</v>
      </c>
      <c r="C2039" t="s">
        <v>638</v>
      </c>
      <c r="D2039">
        <v>3677</v>
      </c>
      <c r="E2039">
        <v>23259</v>
      </c>
      <c r="F2039">
        <v>34350</v>
      </c>
      <c r="G2039">
        <v>2520</v>
      </c>
      <c r="H2039" s="14">
        <f>365*DSO[[#This Row],[Receivables - Total]]/DSO[[#This Row],[Revenue - Total]]</f>
        <v>39.071470160116448</v>
      </c>
      <c r="I2039" t="str">
        <f>_xlfn.XLOOKUP(DSO[[#This Row],[GIC Industry Groups]],'DSO_GIC GROUP'!$A$2:$A$25,'DSO_GIC GROUP'!$B$2:$B$25,0)</f>
        <v>Consumer Durables &amp; Apparel</v>
      </c>
    </row>
    <row r="2040" spans="1:9" x14ac:dyDescent="0.2">
      <c r="A2040">
        <v>2017</v>
      </c>
      <c r="B2040" t="s">
        <v>637</v>
      </c>
      <c r="C2040" t="s">
        <v>638</v>
      </c>
      <c r="D2040">
        <v>3498</v>
      </c>
      <c r="E2040">
        <v>22536</v>
      </c>
      <c r="F2040">
        <v>36397</v>
      </c>
      <c r="G2040">
        <v>2520</v>
      </c>
      <c r="H2040" s="14">
        <f>365*DSO[[#This Row],[Receivables - Total]]/DSO[[#This Row],[Revenue - Total]]</f>
        <v>35.078990026650551</v>
      </c>
      <c r="I2040" t="str">
        <f>_xlfn.XLOOKUP(DSO[[#This Row],[GIC Industry Groups]],'DSO_GIC GROUP'!$A$2:$A$25,'DSO_GIC GROUP'!$B$2:$B$25,0)</f>
        <v>Consumer Durables &amp; Apparel</v>
      </c>
    </row>
    <row r="2041" spans="1:9" x14ac:dyDescent="0.2">
      <c r="A2041">
        <v>2018</v>
      </c>
      <c r="B2041" t="s">
        <v>637</v>
      </c>
      <c r="C2041" t="s">
        <v>638</v>
      </c>
      <c r="D2041">
        <v>4272</v>
      </c>
      <c r="E2041">
        <v>23717</v>
      </c>
      <c r="F2041">
        <v>39117</v>
      </c>
      <c r="G2041">
        <v>2520</v>
      </c>
      <c r="H2041" s="14">
        <f>365*DSO[[#This Row],[Receivables - Total]]/DSO[[#This Row],[Revenue - Total]]</f>
        <v>39.861952603727282</v>
      </c>
      <c r="I2041" t="str">
        <f>_xlfn.XLOOKUP(DSO[[#This Row],[GIC Industry Groups]],'DSO_GIC GROUP'!$A$2:$A$25,'DSO_GIC GROUP'!$B$2:$B$25,0)</f>
        <v>Consumer Durables &amp; Apparel</v>
      </c>
    </row>
    <row r="2042" spans="1:9" x14ac:dyDescent="0.2">
      <c r="A2042">
        <v>2004</v>
      </c>
      <c r="B2042" t="s">
        <v>657</v>
      </c>
      <c r="C2042" t="s">
        <v>658</v>
      </c>
      <c r="D2042">
        <v>1278.7</v>
      </c>
      <c r="E2042">
        <v>6665.9</v>
      </c>
      <c r="F2042">
        <v>6748.4</v>
      </c>
      <c r="G2042">
        <v>2520</v>
      </c>
      <c r="H2042" s="14">
        <f>365*DSO[[#This Row],[Receivables - Total]]/DSO[[#This Row],[Revenue - Total]]</f>
        <v>69.160912216229036</v>
      </c>
      <c r="I2042" t="str">
        <f>_xlfn.XLOOKUP(DSO[[#This Row],[GIC Industry Groups]],'DSO_GIC GROUP'!$A$2:$A$25,'DSO_GIC GROUP'!$B$2:$B$25,0)</f>
        <v>Consumer Durables &amp; Apparel</v>
      </c>
    </row>
    <row r="2043" spans="1:9" x14ac:dyDescent="0.2">
      <c r="A2043">
        <v>2005</v>
      </c>
      <c r="B2043" t="s">
        <v>657</v>
      </c>
      <c r="C2043" t="s">
        <v>658</v>
      </c>
      <c r="D2043">
        <v>1202.7</v>
      </c>
      <c r="E2043">
        <v>6445.8</v>
      </c>
      <c r="F2043">
        <v>6342.5</v>
      </c>
      <c r="G2043">
        <v>2520</v>
      </c>
      <c r="H2043" s="14">
        <f>365*DSO[[#This Row],[Receivables - Total]]/DSO[[#This Row],[Revenue - Total]]</f>
        <v>69.213322822230978</v>
      </c>
      <c r="I2043" t="str">
        <f>_xlfn.XLOOKUP(DSO[[#This Row],[GIC Industry Groups]],'DSO_GIC GROUP'!$A$2:$A$25,'DSO_GIC GROUP'!$B$2:$B$25,0)</f>
        <v>Consumer Durables &amp; Apparel</v>
      </c>
    </row>
    <row r="2044" spans="1:9" x14ac:dyDescent="0.2">
      <c r="A2044">
        <v>2006</v>
      </c>
      <c r="B2044" t="s">
        <v>657</v>
      </c>
      <c r="C2044" t="s">
        <v>658</v>
      </c>
      <c r="D2044">
        <v>1113.5999999999999</v>
      </c>
      <c r="E2044">
        <v>6310.5</v>
      </c>
      <c r="F2044">
        <v>6201</v>
      </c>
      <c r="G2044">
        <v>2520</v>
      </c>
      <c r="H2044" s="14">
        <f>365*DSO[[#This Row],[Receivables - Total]]/DSO[[#This Row],[Revenue - Total]]</f>
        <v>65.548137397193997</v>
      </c>
      <c r="I2044" t="str">
        <f>_xlfn.XLOOKUP(DSO[[#This Row],[GIC Industry Groups]],'DSO_GIC GROUP'!$A$2:$A$25,'DSO_GIC GROUP'!$B$2:$B$25,0)</f>
        <v>Consumer Durables &amp; Apparel</v>
      </c>
    </row>
    <row r="2045" spans="1:9" x14ac:dyDescent="0.2">
      <c r="A2045">
        <v>2007</v>
      </c>
      <c r="B2045" t="s">
        <v>657</v>
      </c>
      <c r="C2045" t="s">
        <v>658</v>
      </c>
      <c r="D2045">
        <v>1166.4000000000001</v>
      </c>
      <c r="E2045">
        <v>6682.9</v>
      </c>
      <c r="F2045">
        <v>6407.3</v>
      </c>
      <c r="G2045">
        <v>2520</v>
      </c>
      <c r="H2045" s="14">
        <f>365*DSO[[#This Row],[Receivables - Total]]/DSO[[#This Row],[Revenue - Total]]</f>
        <v>66.445460646450144</v>
      </c>
      <c r="I2045" t="str">
        <f>_xlfn.XLOOKUP(DSO[[#This Row],[GIC Industry Groups]],'DSO_GIC GROUP'!$A$2:$A$25,'DSO_GIC GROUP'!$B$2:$B$25,0)</f>
        <v>Consumer Durables &amp; Apparel</v>
      </c>
    </row>
    <row r="2046" spans="1:9" x14ac:dyDescent="0.2">
      <c r="A2046">
        <v>2008</v>
      </c>
      <c r="B2046" t="s">
        <v>657</v>
      </c>
      <c r="C2046" t="s">
        <v>658</v>
      </c>
      <c r="D2046">
        <v>969.3</v>
      </c>
      <c r="E2046">
        <v>6792.5</v>
      </c>
      <c r="F2046">
        <v>6470.6</v>
      </c>
      <c r="G2046">
        <v>2520</v>
      </c>
      <c r="H2046" s="14">
        <f>365*DSO[[#This Row],[Receivables - Total]]/DSO[[#This Row],[Revenue - Total]]</f>
        <v>54.677232405031987</v>
      </c>
      <c r="I2046" t="str">
        <f>_xlfn.XLOOKUP(DSO[[#This Row],[GIC Industry Groups]],'DSO_GIC GROUP'!$A$2:$A$25,'DSO_GIC GROUP'!$B$2:$B$25,0)</f>
        <v>Consumer Durables &amp; Apparel</v>
      </c>
    </row>
    <row r="2047" spans="1:9" x14ac:dyDescent="0.2">
      <c r="A2047">
        <v>2009</v>
      </c>
      <c r="B2047" t="s">
        <v>657</v>
      </c>
      <c r="C2047" t="s">
        <v>658</v>
      </c>
      <c r="D2047">
        <v>894.1</v>
      </c>
      <c r="E2047">
        <v>6423.9</v>
      </c>
      <c r="F2047">
        <v>5577.6</v>
      </c>
      <c r="G2047">
        <v>2520</v>
      </c>
      <c r="H2047" s="14">
        <f>365*DSO[[#This Row],[Receivables - Total]]/DSO[[#This Row],[Revenue - Total]]</f>
        <v>58.510201520367183</v>
      </c>
      <c r="I2047" t="str">
        <f>_xlfn.XLOOKUP(DSO[[#This Row],[GIC Industry Groups]],'DSO_GIC GROUP'!$A$2:$A$25,'DSO_GIC GROUP'!$B$2:$B$25,0)</f>
        <v>Consumer Durables &amp; Apparel</v>
      </c>
    </row>
    <row r="2048" spans="1:9" x14ac:dyDescent="0.2">
      <c r="A2048">
        <v>2010</v>
      </c>
      <c r="B2048" t="s">
        <v>657</v>
      </c>
      <c r="C2048" t="s">
        <v>658</v>
      </c>
      <c r="D2048">
        <v>997.9</v>
      </c>
      <c r="E2048">
        <v>6405.3</v>
      </c>
      <c r="F2048">
        <v>5759.2</v>
      </c>
      <c r="G2048">
        <v>2520</v>
      </c>
      <c r="H2048" s="14">
        <f>365*DSO[[#This Row],[Receivables - Total]]/DSO[[#This Row],[Revenue - Total]]</f>
        <v>63.243766495346577</v>
      </c>
      <c r="I2048" t="str">
        <f>_xlfn.XLOOKUP(DSO[[#This Row],[GIC Industry Groups]],'DSO_GIC GROUP'!$A$2:$A$25,'DSO_GIC GROUP'!$B$2:$B$25,0)</f>
        <v>Consumer Durables &amp; Apparel</v>
      </c>
    </row>
    <row r="2049" spans="1:9" x14ac:dyDescent="0.2">
      <c r="A2049">
        <v>2011</v>
      </c>
      <c r="B2049" t="s">
        <v>657</v>
      </c>
      <c r="C2049" t="s">
        <v>658</v>
      </c>
      <c r="D2049">
        <v>1002</v>
      </c>
      <c r="E2049">
        <v>6160.9</v>
      </c>
      <c r="F2049">
        <v>5864.6</v>
      </c>
      <c r="G2049">
        <v>2520</v>
      </c>
      <c r="H2049" s="14">
        <f>365*DSO[[#This Row],[Receivables - Total]]/DSO[[#This Row],[Revenue - Total]]</f>
        <v>62.362309449919856</v>
      </c>
      <c r="I2049" t="str">
        <f>_xlfn.XLOOKUP(DSO[[#This Row],[GIC Industry Groups]],'DSO_GIC GROUP'!$A$2:$A$25,'DSO_GIC GROUP'!$B$2:$B$25,0)</f>
        <v>Consumer Durables &amp; Apparel</v>
      </c>
    </row>
    <row r="2050" spans="1:9" x14ac:dyDescent="0.2">
      <c r="A2050">
        <v>2012</v>
      </c>
      <c r="B2050" t="s">
        <v>657</v>
      </c>
      <c r="C2050" t="s">
        <v>658</v>
      </c>
      <c r="D2050">
        <v>1112.4000000000001</v>
      </c>
      <c r="E2050">
        <v>6222</v>
      </c>
      <c r="F2050">
        <v>5902.7</v>
      </c>
      <c r="G2050">
        <v>2520</v>
      </c>
      <c r="H2050" s="14">
        <f>365*DSO[[#This Row],[Receivables - Total]]/DSO[[#This Row],[Revenue - Total]]</f>
        <v>68.786487539600529</v>
      </c>
      <c r="I2050" t="str">
        <f>_xlfn.XLOOKUP(DSO[[#This Row],[GIC Industry Groups]],'DSO_GIC GROUP'!$A$2:$A$25,'DSO_GIC GROUP'!$B$2:$B$25,0)</f>
        <v>Consumer Durables &amp; Apparel</v>
      </c>
    </row>
    <row r="2051" spans="1:9" x14ac:dyDescent="0.2">
      <c r="A2051">
        <v>2013</v>
      </c>
      <c r="B2051" t="s">
        <v>657</v>
      </c>
      <c r="C2051" t="s">
        <v>658</v>
      </c>
      <c r="D2051">
        <v>1105.0999999999999</v>
      </c>
      <c r="E2051">
        <v>6069.7</v>
      </c>
      <c r="F2051">
        <v>5692.5</v>
      </c>
      <c r="G2051">
        <v>2520</v>
      </c>
      <c r="H2051" s="14">
        <f>365*DSO[[#This Row],[Receivables - Total]]/DSO[[#This Row],[Revenue - Total]]</f>
        <v>70.858410188844957</v>
      </c>
      <c r="I2051" t="str">
        <f>_xlfn.XLOOKUP(DSO[[#This Row],[GIC Industry Groups]],'DSO_GIC GROUP'!$A$2:$A$25,'DSO_GIC GROUP'!$B$2:$B$25,0)</f>
        <v>Consumer Durables &amp; Apparel</v>
      </c>
    </row>
    <row r="2052" spans="1:9" x14ac:dyDescent="0.2">
      <c r="A2052">
        <v>2014</v>
      </c>
      <c r="B2052" t="s">
        <v>657</v>
      </c>
      <c r="C2052" t="s">
        <v>658</v>
      </c>
      <c r="D2052">
        <v>1248.2</v>
      </c>
      <c r="E2052">
        <v>6681.1</v>
      </c>
      <c r="F2052">
        <v>5727</v>
      </c>
      <c r="G2052">
        <v>2520</v>
      </c>
      <c r="H2052" s="14">
        <f>365*DSO[[#This Row],[Receivables - Total]]/DSO[[#This Row],[Revenue - Total]]</f>
        <v>79.551772306617778</v>
      </c>
      <c r="I2052" t="str">
        <f>_xlfn.XLOOKUP(DSO[[#This Row],[GIC Industry Groups]],'DSO_GIC GROUP'!$A$2:$A$25,'DSO_GIC GROUP'!$B$2:$B$25,0)</f>
        <v>Consumer Durables &amp; Apparel</v>
      </c>
    </row>
    <row r="2053" spans="1:9" x14ac:dyDescent="0.2">
      <c r="A2053">
        <v>2015</v>
      </c>
      <c r="B2053" t="s">
        <v>657</v>
      </c>
      <c r="C2053" t="s">
        <v>658</v>
      </c>
      <c r="D2053">
        <v>1250.7</v>
      </c>
      <c r="E2053">
        <v>7278</v>
      </c>
      <c r="F2053">
        <v>5915.7</v>
      </c>
      <c r="G2053">
        <v>2520</v>
      </c>
      <c r="H2053" s="14">
        <f>365*DSO[[#This Row],[Receivables - Total]]/DSO[[#This Row],[Revenue - Total]]</f>
        <v>77.168466960799236</v>
      </c>
      <c r="I2053" t="str">
        <f>_xlfn.XLOOKUP(DSO[[#This Row],[GIC Industry Groups]],'DSO_GIC GROUP'!$A$2:$A$25,'DSO_GIC GROUP'!$B$2:$B$25,0)</f>
        <v>Consumer Durables &amp; Apparel</v>
      </c>
    </row>
    <row r="2054" spans="1:9" x14ac:dyDescent="0.2">
      <c r="A2054">
        <v>2016</v>
      </c>
      <c r="B2054" t="s">
        <v>657</v>
      </c>
      <c r="C2054" t="s">
        <v>658</v>
      </c>
      <c r="D2054">
        <v>2746.9</v>
      </c>
      <c r="E2054">
        <v>33837.5</v>
      </c>
      <c r="F2054">
        <v>13264</v>
      </c>
      <c r="G2054">
        <v>2520</v>
      </c>
      <c r="H2054" s="14">
        <f>365*DSO[[#This Row],[Receivables - Total]]/DSO[[#This Row],[Revenue - Total]]</f>
        <v>75.589452653799754</v>
      </c>
      <c r="I2054" t="str">
        <f>_xlfn.XLOOKUP(DSO[[#This Row],[GIC Industry Groups]],'DSO_GIC GROUP'!$A$2:$A$25,'DSO_GIC GROUP'!$B$2:$B$25,0)</f>
        <v>Consumer Durables &amp; Apparel</v>
      </c>
    </row>
    <row r="2055" spans="1:9" x14ac:dyDescent="0.2">
      <c r="A2055">
        <v>2017</v>
      </c>
      <c r="B2055" t="s">
        <v>657</v>
      </c>
      <c r="C2055" t="s">
        <v>658</v>
      </c>
      <c r="D2055">
        <v>2674</v>
      </c>
      <c r="E2055">
        <v>33135.5</v>
      </c>
      <c r="F2055">
        <v>14742.2</v>
      </c>
      <c r="G2055">
        <v>2520</v>
      </c>
      <c r="H2055" s="14">
        <f>365*DSO[[#This Row],[Receivables - Total]]/DSO[[#This Row],[Revenue - Total]]</f>
        <v>66.205179688241913</v>
      </c>
      <c r="I2055" t="str">
        <f>_xlfn.XLOOKUP(DSO[[#This Row],[GIC Industry Groups]],'DSO_GIC GROUP'!$A$2:$A$25,'DSO_GIC GROUP'!$B$2:$B$25,0)</f>
        <v>Consumer Durables &amp; Apparel</v>
      </c>
    </row>
    <row r="2056" spans="1:9" x14ac:dyDescent="0.2">
      <c r="A2056">
        <v>2018</v>
      </c>
      <c r="B2056" t="s">
        <v>657</v>
      </c>
      <c r="C2056" t="s">
        <v>658</v>
      </c>
      <c r="D2056">
        <v>1850.7</v>
      </c>
      <c r="E2056">
        <v>17716.400000000001</v>
      </c>
      <c r="F2056">
        <v>8630.9</v>
      </c>
      <c r="G2056">
        <v>2520</v>
      </c>
      <c r="H2056" s="14">
        <f>365*DSO[[#This Row],[Receivables - Total]]/DSO[[#This Row],[Revenue - Total]]</f>
        <v>78.265939820876156</v>
      </c>
      <c r="I2056" t="str">
        <f>_xlfn.XLOOKUP(DSO[[#This Row],[GIC Industry Groups]],'DSO_GIC GROUP'!$A$2:$A$25,'DSO_GIC GROUP'!$B$2:$B$25,0)</f>
        <v>Consumer Durables &amp; Apparel</v>
      </c>
    </row>
    <row r="2057" spans="1:9" x14ac:dyDescent="0.2">
      <c r="A2057">
        <v>2019</v>
      </c>
      <c r="B2057" t="s">
        <v>657</v>
      </c>
      <c r="C2057" t="s">
        <v>658</v>
      </c>
      <c r="D2057">
        <v>1841.5</v>
      </c>
      <c r="E2057">
        <v>15642</v>
      </c>
      <c r="F2057">
        <v>9714.9</v>
      </c>
      <c r="G2057">
        <v>2520</v>
      </c>
      <c r="H2057" s="14">
        <f>365*DSO[[#This Row],[Receivables - Total]]/DSO[[#This Row],[Revenue - Total]]</f>
        <v>69.187279333806842</v>
      </c>
      <c r="I2057" t="str">
        <f>_xlfn.XLOOKUP(DSO[[#This Row],[GIC Industry Groups]],'DSO_GIC GROUP'!$A$2:$A$25,'DSO_GIC GROUP'!$B$2:$B$25,0)</f>
        <v>Consumer Durables &amp; Apparel</v>
      </c>
    </row>
    <row r="2058" spans="1:9" x14ac:dyDescent="0.2">
      <c r="A2058">
        <v>2008</v>
      </c>
      <c r="B2058" t="s">
        <v>697</v>
      </c>
      <c r="C2058" t="s">
        <v>698</v>
      </c>
      <c r="D2058">
        <v>502.387</v>
      </c>
      <c r="E2058">
        <v>7708.4579999999996</v>
      </c>
      <c r="F2058">
        <v>6263.0540000000001</v>
      </c>
      <c r="G2058">
        <v>2520</v>
      </c>
      <c r="H2058" s="14">
        <f>365*DSO[[#This Row],[Receivables - Total]]/DSO[[#This Row],[Revenue - Total]]</f>
        <v>29.278249077846048</v>
      </c>
      <c r="I2058" t="str">
        <f>_xlfn.XLOOKUP(DSO[[#This Row],[GIC Industry Groups]],'DSO_GIC GROUP'!$A$2:$A$25,'DSO_GIC GROUP'!$B$2:$B$25,0)</f>
        <v>Consumer Durables &amp; Apparel</v>
      </c>
    </row>
    <row r="2059" spans="1:9" x14ac:dyDescent="0.2">
      <c r="A2059">
        <v>2009</v>
      </c>
      <c r="B2059" t="s">
        <v>697</v>
      </c>
      <c r="C2059" t="s">
        <v>698</v>
      </c>
      <c r="D2059">
        <v>1167.508</v>
      </c>
      <c r="E2059">
        <v>10051.222</v>
      </c>
      <c r="F2059">
        <v>4084.3890000000001</v>
      </c>
      <c r="G2059">
        <v>2520</v>
      </c>
      <c r="H2059" s="14">
        <f>365*DSO[[#This Row],[Receivables - Total]]/DSO[[#This Row],[Revenue - Total]]</f>
        <v>104.33394566482282</v>
      </c>
      <c r="I2059" t="str">
        <f>_xlfn.XLOOKUP(DSO[[#This Row],[GIC Industry Groups]],'DSO_GIC GROUP'!$A$2:$A$25,'DSO_GIC GROUP'!$B$2:$B$25,0)</f>
        <v>Consumer Durables &amp; Apparel</v>
      </c>
    </row>
    <row r="2060" spans="1:9" x14ac:dyDescent="0.2">
      <c r="A2060">
        <v>2010</v>
      </c>
      <c r="B2060" t="s">
        <v>697</v>
      </c>
      <c r="C2060" t="s">
        <v>698</v>
      </c>
      <c r="D2060">
        <v>288.43599999999998</v>
      </c>
      <c r="E2060">
        <v>7699.3760000000002</v>
      </c>
      <c r="F2060">
        <v>4569.29</v>
      </c>
      <c r="G2060">
        <v>2520</v>
      </c>
      <c r="H2060" s="14">
        <f>365*DSO[[#This Row],[Receivables - Total]]/DSO[[#This Row],[Revenue - Total]]</f>
        <v>23.040590551267265</v>
      </c>
      <c r="I2060" t="str">
        <f>_xlfn.XLOOKUP(DSO[[#This Row],[GIC Industry Groups]],'DSO_GIC GROUP'!$A$2:$A$25,'DSO_GIC GROUP'!$B$2:$B$25,0)</f>
        <v>Consumer Durables &amp; Apparel</v>
      </c>
    </row>
    <row r="2061" spans="1:9" x14ac:dyDescent="0.2">
      <c r="A2061">
        <v>2011</v>
      </c>
      <c r="B2061" t="s">
        <v>697</v>
      </c>
      <c r="C2061" t="s">
        <v>698</v>
      </c>
      <c r="D2061">
        <v>174.47800000000001</v>
      </c>
      <c r="E2061">
        <v>6885.62</v>
      </c>
      <c r="F2061">
        <v>4136.6899999999996</v>
      </c>
      <c r="G2061">
        <v>2520</v>
      </c>
      <c r="H2061" s="14">
        <f>365*DSO[[#This Row],[Receivables - Total]]/DSO[[#This Row],[Revenue - Total]]</f>
        <v>15.395030809656998</v>
      </c>
      <c r="I2061" t="str">
        <f>_xlfn.XLOOKUP(DSO[[#This Row],[GIC Industry Groups]],'DSO_GIC GROUP'!$A$2:$A$25,'DSO_GIC GROUP'!$B$2:$B$25,0)</f>
        <v>Consumer Durables &amp; Apparel</v>
      </c>
    </row>
    <row r="2062" spans="1:9" x14ac:dyDescent="0.2">
      <c r="A2062">
        <v>2012</v>
      </c>
      <c r="B2062" t="s">
        <v>697</v>
      </c>
      <c r="C2062" t="s">
        <v>698</v>
      </c>
      <c r="D2062">
        <v>156.49199999999999</v>
      </c>
      <c r="E2062">
        <v>6734.4089999999997</v>
      </c>
      <c r="F2062">
        <v>4819.9979999999996</v>
      </c>
      <c r="G2062">
        <v>2520</v>
      </c>
      <c r="H2062" s="14">
        <f>365*DSO[[#This Row],[Receivables - Total]]/DSO[[#This Row],[Revenue - Total]]</f>
        <v>11.850540186946136</v>
      </c>
      <c r="I2062" t="str">
        <f>_xlfn.XLOOKUP(DSO[[#This Row],[GIC Industry Groups]],'DSO_GIC GROUP'!$A$2:$A$25,'DSO_GIC GROUP'!$B$2:$B$25,0)</f>
        <v>Consumer Durables &amp; Apparel</v>
      </c>
    </row>
    <row r="2063" spans="1:9" x14ac:dyDescent="0.2">
      <c r="A2063">
        <v>2013</v>
      </c>
      <c r="B2063" t="s">
        <v>697</v>
      </c>
      <c r="C2063" t="s">
        <v>698</v>
      </c>
      <c r="D2063">
        <v>183.86500000000001</v>
      </c>
      <c r="E2063">
        <v>8734.143</v>
      </c>
      <c r="F2063">
        <v>5679.5950000000003</v>
      </c>
      <c r="G2063">
        <v>2520</v>
      </c>
      <c r="H2063" s="14">
        <f>365*DSO[[#This Row],[Receivables - Total]]/DSO[[#This Row],[Revenue - Total]]</f>
        <v>11.816111007915177</v>
      </c>
      <c r="I2063" t="str">
        <f>_xlfn.XLOOKUP(DSO[[#This Row],[GIC Industry Groups]],'DSO_GIC GROUP'!$A$2:$A$25,'DSO_GIC GROUP'!$B$2:$B$25,0)</f>
        <v>Consumer Durables &amp; Apparel</v>
      </c>
    </row>
    <row r="2064" spans="1:9" x14ac:dyDescent="0.2">
      <c r="A2064">
        <v>2014</v>
      </c>
      <c r="B2064" t="s">
        <v>697</v>
      </c>
      <c r="C2064" t="s">
        <v>698</v>
      </c>
      <c r="D2064">
        <v>188.994</v>
      </c>
      <c r="E2064">
        <v>8569.41</v>
      </c>
      <c r="F2064">
        <v>5822.3630000000003</v>
      </c>
      <c r="G2064">
        <v>2520</v>
      </c>
      <c r="H2064" s="14">
        <f>365*DSO[[#This Row],[Receivables - Total]]/DSO[[#This Row],[Revenue - Total]]</f>
        <v>11.847906082118204</v>
      </c>
      <c r="I2064" t="str">
        <f>_xlfn.XLOOKUP(DSO[[#This Row],[GIC Industry Groups]],'DSO_GIC GROUP'!$A$2:$A$25,'DSO_GIC GROUP'!$B$2:$B$25,0)</f>
        <v>Consumer Durables &amp; Apparel</v>
      </c>
    </row>
    <row r="2065" spans="1:9" x14ac:dyDescent="0.2">
      <c r="A2065">
        <v>2015</v>
      </c>
      <c r="B2065" t="s">
        <v>697</v>
      </c>
      <c r="C2065" t="s">
        <v>698</v>
      </c>
      <c r="D2065">
        <v>274.315</v>
      </c>
      <c r="E2065">
        <v>8967.16</v>
      </c>
      <c r="F2065">
        <v>5981.9639999999999</v>
      </c>
      <c r="G2065">
        <v>2520</v>
      </c>
      <c r="H2065" s="14">
        <f>365*DSO[[#This Row],[Receivables - Total]]/DSO[[#This Row],[Revenue - Total]]</f>
        <v>16.737809689259247</v>
      </c>
      <c r="I2065" t="str">
        <f>_xlfn.XLOOKUP(DSO[[#This Row],[GIC Industry Groups]],'DSO_GIC GROUP'!$A$2:$A$25,'DSO_GIC GROUP'!$B$2:$B$25,0)</f>
        <v>Consumer Durables &amp; Apparel</v>
      </c>
    </row>
    <row r="2066" spans="1:9" x14ac:dyDescent="0.2">
      <c r="A2066">
        <v>2016</v>
      </c>
      <c r="B2066" t="s">
        <v>697</v>
      </c>
      <c r="C2066" t="s">
        <v>698</v>
      </c>
      <c r="D2066">
        <v>444.84100000000001</v>
      </c>
      <c r="E2066">
        <v>10178.200000000001</v>
      </c>
      <c r="F2066">
        <v>7668.4759999999997</v>
      </c>
      <c r="G2066">
        <v>2520</v>
      </c>
      <c r="H2066" s="14">
        <f>365*DSO[[#This Row],[Receivables - Total]]/DSO[[#This Row],[Revenue - Total]]</f>
        <v>21.173302883128279</v>
      </c>
      <c r="I2066" t="str">
        <f>_xlfn.XLOOKUP(DSO[[#This Row],[GIC Industry Groups]],'DSO_GIC GROUP'!$A$2:$A$25,'DSO_GIC GROUP'!$B$2:$B$25,0)</f>
        <v>Consumer Durables &amp; Apparel</v>
      </c>
    </row>
    <row r="2067" spans="1:9" x14ac:dyDescent="0.2">
      <c r="A2067">
        <v>2017</v>
      </c>
      <c r="B2067" t="s">
        <v>697</v>
      </c>
      <c r="C2067" t="s">
        <v>698</v>
      </c>
      <c r="D2067">
        <v>324.64800000000002</v>
      </c>
      <c r="E2067">
        <v>9686.6489999999994</v>
      </c>
      <c r="F2067">
        <v>8573.25</v>
      </c>
      <c r="G2067">
        <v>2520</v>
      </c>
      <c r="H2067" s="14">
        <f>365*DSO[[#This Row],[Receivables - Total]]/DSO[[#This Row],[Revenue - Total]]</f>
        <v>13.821656897909195</v>
      </c>
      <c r="I2067" t="str">
        <f>_xlfn.XLOOKUP(DSO[[#This Row],[GIC Industry Groups]],'DSO_GIC GROUP'!$A$2:$A$25,'DSO_GIC GROUP'!$B$2:$B$25,0)</f>
        <v>Consumer Durables &amp; Apparel</v>
      </c>
    </row>
    <row r="2068" spans="1:9" x14ac:dyDescent="0.2">
      <c r="A2068">
        <v>2018</v>
      </c>
      <c r="B2068" t="s">
        <v>697</v>
      </c>
      <c r="C2068" t="s">
        <v>698</v>
      </c>
      <c r="D2068">
        <v>356.29599999999999</v>
      </c>
      <c r="E2068">
        <v>10172.976000000001</v>
      </c>
      <c r="F2068">
        <v>10188.331</v>
      </c>
      <c r="G2068">
        <v>2520</v>
      </c>
      <c r="H2068" s="14">
        <f>365*DSO[[#This Row],[Receivables - Total]]/DSO[[#This Row],[Revenue - Total]]</f>
        <v>12.76441057912233</v>
      </c>
      <c r="I2068" t="str">
        <f>_xlfn.XLOOKUP(DSO[[#This Row],[GIC Industry Groups]],'DSO_GIC GROUP'!$A$2:$A$25,'DSO_GIC GROUP'!$B$2:$B$25,0)</f>
        <v>Consumer Durables &amp; Apparel</v>
      </c>
    </row>
    <row r="2069" spans="1:9" x14ac:dyDescent="0.2">
      <c r="A2069">
        <v>2019</v>
      </c>
      <c r="B2069" t="s">
        <v>697</v>
      </c>
      <c r="C2069" t="s">
        <v>698</v>
      </c>
      <c r="D2069">
        <v>250.43199999999999</v>
      </c>
      <c r="E2069">
        <v>10715.597</v>
      </c>
      <c r="F2069">
        <v>10212.957</v>
      </c>
      <c r="G2069">
        <v>2520</v>
      </c>
      <c r="H2069" s="14">
        <f>365*DSO[[#This Row],[Receivables - Total]]/DSO[[#This Row],[Revenue - Total]]</f>
        <v>8.9501679092548798</v>
      </c>
      <c r="I2069" t="str">
        <f>_xlfn.XLOOKUP(DSO[[#This Row],[GIC Industry Groups]],'DSO_GIC GROUP'!$A$2:$A$25,'DSO_GIC GROUP'!$B$2:$B$25,0)</f>
        <v>Consumer Durables &amp; Apparel</v>
      </c>
    </row>
    <row r="2070" spans="1:9" x14ac:dyDescent="0.2">
      <c r="A2070">
        <v>2003</v>
      </c>
      <c r="B2070" t="s">
        <v>725</v>
      </c>
      <c r="C2070" t="s">
        <v>726</v>
      </c>
      <c r="D2070">
        <v>96.691000000000003</v>
      </c>
      <c r="E2070">
        <v>1439.2829999999999</v>
      </c>
      <c r="F2070">
        <v>1582.011</v>
      </c>
      <c r="G2070">
        <v>2520</v>
      </c>
      <c r="H2070" s="14">
        <f>365*DSO[[#This Row],[Receivables - Total]]/DSO[[#This Row],[Revenue - Total]]</f>
        <v>22.308451079038011</v>
      </c>
      <c r="I2070" t="str">
        <f>_xlfn.XLOOKUP(DSO[[#This Row],[GIC Industry Groups]],'DSO_GIC GROUP'!$A$2:$A$25,'DSO_GIC GROUP'!$B$2:$B$25,0)</f>
        <v>Consumer Durables &amp; Apparel</v>
      </c>
    </row>
    <row r="2071" spans="1:9" x14ac:dyDescent="0.2">
      <c r="A2071">
        <v>2004</v>
      </c>
      <c r="B2071" t="s">
        <v>725</v>
      </c>
      <c r="C2071" t="s">
        <v>726</v>
      </c>
      <c r="D2071">
        <v>93.447000000000003</v>
      </c>
      <c r="E2071">
        <v>1549.5820000000001</v>
      </c>
      <c r="F2071">
        <v>1641.4280000000001</v>
      </c>
      <c r="G2071">
        <v>2520</v>
      </c>
      <c r="H2071" s="14">
        <f>365*DSO[[#This Row],[Receivables - Total]]/DSO[[#This Row],[Revenue - Total]]</f>
        <v>20.779562064251369</v>
      </c>
      <c r="I2071" t="str">
        <f>_xlfn.XLOOKUP(DSO[[#This Row],[GIC Industry Groups]],'DSO_GIC GROUP'!$A$2:$A$25,'DSO_GIC GROUP'!$B$2:$B$25,0)</f>
        <v>Consumer Durables &amp; Apparel</v>
      </c>
    </row>
    <row r="2072" spans="1:9" x14ac:dyDescent="0.2">
      <c r="A2072">
        <v>2005</v>
      </c>
      <c r="B2072" t="s">
        <v>725</v>
      </c>
      <c r="C2072" t="s">
        <v>726</v>
      </c>
      <c r="D2072">
        <v>96.757000000000005</v>
      </c>
      <c r="E2072">
        <v>1747.4390000000001</v>
      </c>
      <c r="F2072">
        <v>1908.848</v>
      </c>
      <c r="G2072">
        <v>2520</v>
      </c>
      <c r="H2072" s="14">
        <f>365*DSO[[#This Row],[Receivables - Total]]/DSO[[#This Row],[Revenue - Total]]</f>
        <v>18.501370983965199</v>
      </c>
      <c r="I2072" t="str">
        <f>_xlfn.XLOOKUP(DSO[[#This Row],[GIC Industry Groups]],'DSO_GIC GROUP'!$A$2:$A$25,'DSO_GIC GROUP'!$B$2:$B$25,0)</f>
        <v>Consumer Durables &amp; Apparel</v>
      </c>
    </row>
    <row r="2073" spans="1:9" x14ac:dyDescent="0.2">
      <c r="A2073">
        <v>2006</v>
      </c>
      <c r="B2073" t="s">
        <v>725</v>
      </c>
      <c r="C2073" t="s">
        <v>726</v>
      </c>
      <c r="D2073">
        <v>92.316999999999993</v>
      </c>
      <c r="E2073">
        <v>1998.4849999999999</v>
      </c>
      <c r="F2073">
        <v>2090.6480000000001</v>
      </c>
      <c r="G2073">
        <v>2520</v>
      </c>
      <c r="H2073" s="14">
        <f>365*DSO[[#This Row],[Receivables - Total]]/DSO[[#This Row],[Revenue - Total]]</f>
        <v>16.117349740367576</v>
      </c>
      <c r="I2073" t="str">
        <f>_xlfn.XLOOKUP(DSO[[#This Row],[GIC Industry Groups]],'DSO_GIC GROUP'!$A$2:$A$25,'DSO_GIC GROUP'!$B$2:$B$25,0)</f>
        <v>Consumer Durables &amp; Apparel</v>
      </c>
    </row>
    <row r="2074" spans="1:9" x14ac:dyDescent="0.2">
      <c r="A2074">
        <v>2007</v>
      </c>
      <c r="B2074" t="s">
        <v>725</v>
      </c>
      <c r="C2074" t="s">
        <v>726</v>
      </c>
      <c r="D2074">
        <v>185.977</v>
      </c>
      <c r="E2074">
        <v>2172.3939999999998</v>
      </c>
      <c r="F2074">
        <v>2425.1750000000002</v>
      </c>
      <c r="G2074">
        <v>2520</v>
      </c>
      <c r="H2074" s="14">
        <f>365*DSO[[#This Row],[Receivables - Total]]/DSO[[#This Row],[Revenue - Total]]</f>
        <v>27.990394507612848</v>
      </c>
      <c r="I2074" t="str">
        <f>_xlfn.XLOOKUP(DSO[[#This Row],[GIC Industry Groups]],'DSO_GIC GROUP'!$A$2:$A$25,'DSO_GIC GROUP'!$B$2:$B$25,0)</f>
        <v>Consumer Durables &amp; Apparel</v>
      </c>
    </row>
    <row r="2075" spans="1:9" x14ac:dyDescent="0.2">
      <c r="A2075">
        <v>2008</v>
      </c>
      <c r="B2075" t="s">
        <v>725</v>
      </c>
      <c r="C2075" t="s">
        <v>726</v>
      </c>
      <c r="D2075">
        <v>200.60499999999999</v>
      </c>
      <c r="E2075">
        <v>2200.1840000000002</v>
      </c>
      <c r="F2075">
        <v>2491.9349999999999</v>
      </c>
      <c r="G2075">
        <v>2520</v>
      </c>
      <c r="H2075" s="14">
        <f>365*DSO[[#This Row],[Receivables - Total]]/DSO[[#This Row],[Revenue - Total]]</f>
        <v>29.383119944942383</v>
      </c>
      <c r="I2075" t="str">
        <f>_xlfn.XLOOKUP(DSO[[#This Row],[GIC Industry Groups]],'DSO_GIC GROUP'!$A$2:$A$25,'DSO_GIC GROUP'!$B$2:$B$25,0)</f>
        <v>Consumer Durables &amp; Apparel</v>
      </c>
    </row>
    <row r="2076" spans="1:9" x14ac:dyDescent="0.2">
      <c r="A2076">
        <v>2009</v>
      </c>
      <c r="B2076" t="s">
        <v>725</v>
      </c>
      <c r="C2076" t="s">
        <v>726</v>
      </c>
      <c r="D2076">
        <v>196.60300000000001</v>
      </c>
      <c r="E2076">
        <v>2339.6790000000001</v>
      </c>
      <c r="F2076">
        <v>2398.7310000000002</v>
      </c>
      <c r="G2076">
        <v>2520</v>
      </c>
      <c r="H2076" s="14">
        <f>365*DSO[[#This Row],[Receivables - Total]]/DSO[[#This Row],[Revenue - Total]]</f>
        <v>29.91585759303565</v>
      </c>
      <c r="I2076" t="str">
        <f>_xlfn.XLOOKUP(DSO[[#This Row],[GIC Industry Groups]],'DSO_GIC GROUP'!$A$2:$A$25,'DSO_GIC GROUP'!$B$2:$B$25,0)</f>
        <v>Consumer Durables &amp; Apparel</v>
      </c>
    </row>
    <row r="2077" spans="1:9" x14ac:dyDescent="0.2">
      <c r="A2077">
        <v>2010</v>
      </c>
      <c r="B2077" t="s">
        <v>725</v>
      </c>
      <c r="C2077" t="s">
        <v>726</v>
      </c>
      <c r="D2077">
        <v>447.161</v>
      </c>
      <c r="E2077">
        <v>6735.3339999999998</v>
      </c>
      <c r="F2077">
        <v>4636.848</v>
      </c>
      <c r="G2077">
        <v>2520</v>
      </c>
      <c r="H2077" s="14">
        <f>365*DSO[[#This Row],[Receivables - Total]]/DSO[[#This Row],[Revenue - Total]]</f>
        <v>35.19929163086649</v>
      </c>
      <c r="I2077" t="str">
        <f>_xlfn.XLOOKUP(DSO[[#This Row],[GIC Industry Groups]],'DSO_GIC GROUP'!$A$2:$A$25,'DSO_GIC GROUP'!$B$2:$B$25,0)</f>
        <v>Consumer Durables &amp; Apparel</v>
      </c>
    </row>
    <row r="2078" spans="1:9" x14ac:dyDescent="0.2">
      <c r="A2078">
        <v>2011</v>
      </c>
      <c r="B2078" t="s">
        <v>725</v>
      </c>
      <c r="C2078" t="s">
        <v>726</v>
      </c>
      <c r="D2078">
        <v>480.96499999999997</v>
      </c>
      <c r="E2078">
        <v>6752.3609999999999</v>
      </c>
      <c r="F2078">
        <v>5890.6239999999998</v>
      </c>
      <c r="G2078">
        <v>2520</v>
      </c>
      <c r="H2078" s="14">
        <f>365*DSO[[#This Row],[Receivables - Total]]/DSO[[#This Row],[Revenue - Total]]</f>
        <v>29.801974289990326</v>
      </c>
      <c r="I2078" t="str">
        <f>_xlfn.XLOOKUP(DSO[[#This Row],[GIC Industry Groups]],'DSO_GIC GROUP'!$A$2:$A$25,'DSO_GIC GROUP'!$B$2:$B$25,0)</f>
        <v>Consumer Durables &amp; Apparel</v>
      </c>
    </row>
    <row r="2079" spans="1:9" x14ac:dyDescent="0.2">
      <c r="A2079">
        <v>2012</v>
      </c>
      <c r="B2079" t="s">
        <v>725</v>
      </c>
      <c r="C2079" t="s">
        <v>726</v>
      </c>
      <c r="D2079">
        <v>441.32400000000001</v>
      </c>
      <c r="E2079">
        <v>7781.549</v>
      </c>
      <c r="F2079">
        <v>6042.9989999999998</v>
      </c>
      <c r="G2079">
        <v>2520</v>
      </c>
      <c r="H2079" s="14">
        <f>365*DSO[[#This Row],[Receivables - Total]]/DSO[[#This Row],[Revenue - Total]]</f>
        <v>26.656178496802667</v>
      </c>
      <c r="I2079" t="str">
        <f>_xlfn.XLOOKUP(DSO[[#This Row],[GIC Industry Groups]],'DSO_GIC GROUP'!$A$2:$A$25,'DSO_GIC GROUP'!$B$2:$B$25,0)</f>
        <v>Consumer Durables &amp; Apparel</v>
      </c>
    </row>
    <row r="2080" spans="1:9" x14ac:dyDescent="0.2">
      <c r="A2080">
        <v>2013</v>
      </c>
      <c r="B2080" t="s">
        <v>725</v>
      </c>
      <c r="C2080" t="s">
        <v>726</v>
      </c>
      <c r="D2080">
        <v>761.13300000000004</v>
      </c>
      <c r="E2080">
        <v>11575.578</v>
      </c>
      <c r="F2080">
        <v>8221.4629999999997</v>
      </c>
      <c r="G2080">
        <v>2520</v>
      </c>
      <c r="H2080" s="14">
        <f>365*DSO[[#This Row],[Receivables - Total]]/DSO[[#This Row],[Revenue - Total]]</f>
        <v>33.791254062689333</v>
      </c>
      <c r="I2080" t="str">
        <f>_xlfn.XLOOKUP(DSO[[#This Row],[GIC Industry Groups]],'DSO_GIC GROUP'!$A$2:$A$25,'DSO_GIC GROUP'!$B$2:$B$25,0)</f>
        <v>Consumer Durables &amp; Apparel</v>
      </c>
    </row>
    <row r="2081" spans="1:9" x14ac:dyDescent="0.2">
      <c r="A2081">
        <v>2014</v>
      </c>
      <c r="B2081" t="s">
        <v>725</v>
      </c>
      <c r="C2081" t="s">
        <v>726</v>
      </c>
      <c r="D2081">
        <v>743.2</v>
      </c>
      <c r="E2081">
        <v>10931.8</v>
      </c>
      <c r="F2081">
        <v>8241.2000000000007</v>
      </c>
      <c r="G2081">
        <v>2520</v>
      </c>
      <c r="H2081" s="14">
        <f>365*DSO[[#This Row],[Receivables - Total]]/DSO[[#This Row],[Revenue - Total]]</f>
        <v>32.916080182497694</v>
      </c>
      <c r="I2081" t="str">
        <f>_xlfn.XLOOKUP(DSO[[#This Row],[GIC Industry Groups]],'DSO_GIC GROUP'!$A$2:$A$25,'DSO_GIC GROUP'!$B$2:$B$25,0)</f>
        <v>Consumer Durables &amp; Apparel</v>
      </c>
    </row>
    <row r="2082" spans="1:9" x14ac:dyDescent="0.2">
      <c r="A2082">
        <v>2015</v>
      </c>
      <c r="B2082" t="s">
        <v>725</v>
      </c>
      <c r="C2082" t="s">
        <v>726</v>
      </c>
      <c r="D2082">
        <v>685.9</v>
      </c>
      <c r="E2082">
        <v>10696.4</v>
      </c>
      <c r="F2082">
        <v>8020.3</v>
      </c>
      <c r="G2082">
        <v>2520</v>
      </c>
      <c r="H2082" s="14">
        <f>365*DSO[[#This Row],[Receivables - Total]]/DSO[[#This Row],[Revenue - Total]]</f>
        <v>31.214979489545279</v>
      </c>
      <c r="I2082" t="str">
        <f>_xlfn.XLOOKUP(DSO[[#This Row],[GIC Industry Groups]],'DSO_GIC GROUP'!$A$2:$A$25,'DSO_GIC GROUP'!$B$2:$B$25,0)</f>
        <v>Consumer Durables &amp; Apparel</v>
      </c>
    </row>
    <row r="2083" spans="1:9" x14ac:dyDescent="0.2">
      <c r="A2083">
        <v>2016</v>
      </c>
      <c r="B2083" t="s">
        <v>725</v>
      </c>
      <c r="C2083" t="s">
        <v>726</v>
      </c>
      <c r="D2083">
        <v>641.4</v>
      </c>
      <c r="E2083">
        <v>11067.9</v>
      </c>
      <c r="F2083">
        <v>8203.1</v>
      </c>
      <c r="G2083">
        <v>2520</v>
      </c>
      <c r="H2083" s="14">
        <f>365*DSO[[#This Row],[Receivables - Total]]/DSO[[#This Row],[Revenue - Total]]</f>
        <v>28.539332691299631</v>
      </c>
      <c r="I2083" t="str">
        <f>_xlfn.XLOOKUP(DSO[[#This Row],[GIC Industry Groups]],'DSO_GIC GROUP'!$A$2:$A$25,'DSO_GIC GROUP'!$B$2:$B$25,0)</f>
        <v>Consumer Durables &amp; Apparel</v>
      </c>
    </row>
    <row r="2084" spans="1:9" x14ac:dyDescent="0.2">
      <c r="A2084">
        <v>2017</v>
      </c>
      <c r="B2084" t="s">
        <v>725</v>
      </c>
      <c r="C2084" t="s">
        <v>726</v>
      </c>
      <c r="D2084">
        <v>696.4</v>
      </c>
      <c r="E2084">
        <v>11885.7</v>
      </c>
      <c r="F2084">
        <v>8914.7999999999993</v>
      </c>
      <c r="G2084">
        <v>2520</v>
      </c>
      <c r="H2084" s="14">
        <f>365*DSO[[#This Row],[Receivables - Total]]/DSO[[#This Row],[Revenue - Total]]</f>
        <v>28.512810158388302</v>
      </c>
      <c r="I2084" t="str">
        <f>_xlfn.XLOOKUP(DSO[[#This Row],[GIC Industry Groups]],'DSO_GIC GROUP'!$A$2:$A$25,'DSO_GIC GROUP'!$B$2:$B$25,0)</f>
        <v>Consumer Durables &amp; Apparel</v>
      </c>
    </row>
    <row r="2085" spans="1:9" x14ac:dyDescent="0.2">
      <c r="A2085">
        <v>2018</v>
      </c>
      <c r="B2085" t="s">
        <v>725</v>
      </c>
      <c r="C2085" t="s">
        <v>726</v>
      </c>
      <c r="D2085">
        <v>803.8</v>
      </c>
      <c r="E2085">
        <v>11863.7</v>
      </c>
      <c r="F2085">
        <v>9656.7999999999993</v>
      </c>
      <c r="G2085">
        <v>2520</v>
      </c>
      <c r="H2085" s="14">
        <f>365*DSO[[#This Row],[Receivables - Total]]/DSO[[#This Row],[Revenue - Total]]</f>
        <v>30.381389280092787</v>
      </c>
      <c r="I2085" t="str">
        <f>_xlfn.XLOOKUP(DSO[[#This Row],[GIC Industry Groups]],'DSO_GIC GROUP'!$A$2:$A$25,'DSO_GIC GROUP'!$B$2:$B$25,0)</f>
        <v>Consumer Durables &amp; Apparel</v>
      </c>
    </row>
    <row r="2086" spans="1:9" x14ac:dyDescent="0.2">
      <c r="A2086">
        <v>2003</v>
      </c>
      <c r="B2086" t="s">
        <v>751</v>
      </c>
      <c r="C2086" t="s">
        <v>752</v>
      </c>
      <c r="D2086">
        <v>441.72399999999999</v>
      </c>
      <c r="E2086">
        <v>2270.241</v>
      </c>
      <c r="F2086">
        <v>2649.654</v>
      </c>
      <c r="G2086">
        <v>2520</v>
      </c>
      <c r="H2086" s="14">
        <f>365*DSO[[#This Row],[Receivables - Total]]/DSO[[#This Row],[Revenue - Total]]</f>
        <v>60.849175024361678</v>
      </c>
      <c r="I2086" t="str">
        <f>_xlfn.XLOOKUP(DSO[[#This Row],[GIC Industry Groups]],'DSO_GIC GROUP'!$A$2:$A$25,'DSO_GIC GROUP'!$B$2:$B$25,0)</f>
        <v>Consumer Durables &amp; Apparel</v>
      </c>
    </row>
    <row r="2087" spans="1:9" x14ac:dyDescent="0.2">
      <c r="A2087">
        <v>2004</v>
      </c>
      <c r="B2087" t="s">
        <v>751</v>
      </c>
      <c r="C2087" t="s">
        <v>752</v>
      </c>
      <c r="D2087">
        <v>455.68200000000002</v>
      </c>
      <c r="E2087">
        <v>2726.6689999999999</v>
      </c>
      <c r="F2087">
        <v>3305.415</v>
      </c>
      <c r="G2087">
        <v>2520</v>
      </c>
      <c r="H2087" s="14">
        <f>365*DSO[[#This Row],[Receivables - Total]]/DSO[[#This Row],[Revenue - Total]]</f>
        <v>50.318622623785515</v>
      </c>
      <c r="I2087" t="str">
        <f>_xlfn.XLOOKUP(DSO[[#This Row],[GIC Industry Groups]],'DSO_GIC GROUP'!$A$2:$A$25,'DSO_GIC GROUP'!$B$2:$B$25,0)</f>
        <v>Consumer Durables &amp; Apparel</v>
      </c>
    </row>
    <row r="2088" spans="1:9" x14ac:dyDescent="0.2">
      <c r="A2088">
        <v>2005</v>
      </c>
      <c r="B2088" t="s">
        <v>751</v>
      </c>
      <c r="C2088" t="s">
        <v>752</v>
      </c>
      <c r="D2088">
        <v>484.2</v>
      </c>
      <c r="E2088">
        <v>3088.7</v>
      </c>
      <c r="F2088">
        <v>3746.3</v>
      </c>
      <c r="G2088">
        <v>2520</v>
      </c>
      <c r="H2088" s="14">
        <f>365*DSO[[#This Row],[Receivables - Total]]/DSO[[#This Row],[Revenue - Total]]</f>
        <v>47.175346341723831</v>
      </c>
      <c r="I2088" t="str">
        <f>_xlfn.XLOOKUP(DSO[[#This Row],[GIC Industry Groups]],'DSO_GIC GROUP'!$A$2:$A$25,'DSO_GIC GROUP'!$B$2:$B$25,0)</f>
        <v>Consumer Durables &amp; Apparel</v>
      </c>
    </row>
    <row r="2089" spans="1:9" x14ac:dyDescent="0.2">
      <c r="A2089">
        <v>2006</v>
      </c>
      <c r="B2089" t="s">
        <v>751</v>
      </c>
      <c r="C2089" t="s">
        <v>752</v>
      </c>
      <c r="D2089">
        <v>467.5</v>
      </c>
      <c r="E2089">
        <v>3758</v>
      </c>
      <c r="F2089">
        <v>4287.3999999999996</v>
      </c>
      <c r="G2089">
        <v>2520</v>
      </c>
      <c r="H2089" s="14">
        <f>365*DSO[[#This Row],[Receivables - Total]]/DSO[[#This Row],[Revenue - Total]]</f>
        <v>39.799762093576533</v>
      </c>
      <c r="I2089" t="str">
        <f>_xlfn.XLOOKUP(DSO[[#This Row],[GIC Industry Groups]],'DSO_GIC GROUP'!$A$2:$A$25,'DSO_GIC GROUP'!$B$2:$B$25,0)</f>
        <v>Consumer Durables &amp; Apparel</v>
      </c>
    </row>
    <row r="2090" spans="1:9" x14ac:dyDescent="0.2">
      <c r="A2090">
        <v>2007</v>
      </c>
      <c r="B2090" t="s">
        <v>751</v>
      </c>
      <c r="C2090" t="s">
        <v>752</v>
      </c>
      <c r="D2090">
        <v>508.4</v>
      </c>
      <c r="E2090">
        <v>4365.5</v>
      </c>
      <c r="F2090">
        <v>4880.1000000000004</v>
      </c>
      <c r="G2090">
        <v>2520</v>
      </c>
      <c r="H2090" s="14">
        <f>365*DSO[[#This Row],[Receivables - Total]]/DSO[[#This Row],[Revenue - Total]]</f>
        <v>38.025040470482161</v>
      </c>
      <c r="I2090" t="str">
        <f>_xlfn.XLOOKUP(DSO[[#This Row],[GIC Industry Groups]],'DSO_GIC GROUP'!$A$2:$A$25,'DSO_GIC GROUP'!$B$2:$B$25,0)</f>
        <v>Consumer Durables &amp; Apparel</v>
      </c>
    </row>
    <row r="2091" spans="1:9" x14ac:dyDescent="0.2">
      <c r="A2091">
        <v>2008</v>
      </c>
      <c r="B2091" t="s">
        <v>751</v>
      </c>
      <c r="C2091" t="s">
        <v>752</v>
      </c>
      <c r="D2091">
        <v>474.9</v>
      </c>
      <c r="E2091">
        <v>4356.5</v>
      </c>
      <c r="F2091">
        <v>5018.8999999999996</v>
      </c>
      <c r="G2091">
        <v>2520</v>
      </c>
      <c r="H2091" s="14">
        <f>365*DSO[[#This Row],[Receivables - Total]]/DSO[[#This Row],[Revenue - Total]]</f>
        <v>34.537149574607987</v>
      </c>
      <c r="I2091" t="str">
        <f>_xlfn.XLOOKUP(DSO[[#This Row],[GIC Industry Groups]],'DSO_GIC GROUP'!$A$2:$A$25,'DSO_GIC GROUP'!$B$2:$B$25,0)</f>
        <v>Consumer Durables &amp; Apparel</v>
      </c>
    </row>
    <row r="2092" spans="1:9" x14ac:dyDescent="0.2">
      <c r="A2092">
        <v>2009</v>
      </c>
      <c r="B2092" t="s">
        <v>751</v>
      </c>
      <c r="C2092" t="s">
        <v>752</v>
      </c>
      <c r="D2092">
        <v>381.9</v>
      </c>
      <c r="E2092">
        <v>4648.8999999999996</v>
      </c>
      <c r="F2092">
        <v>4978.8999999999996</v>
      </c>
      <c r="G2092">
        <v>2520</v>
      </c>
      <c r="H2092" s="14">
        <f>365*DSO[[#This Row],[Receivables - Total]]/DSO[[#This Row],[Revenue - Total]]</f>
        <v>27.996846693044649</v>
      </c>
      <c r="I2092" t="str">
        <f>_xlfn.XLOOKUP(DSO[[#This Row],[GIC Industry Groups]],'DSO_GIC GROUP'!$A$2:$A$25,'DSO_GIC GROUP'!$B$2:$B$25,0)</f>
        <v>Consumer Durables &amp; Apparel</v>
      </c>
    </row>
    <row r="2093" spans="1:9" x14ac:dyDescent="0.2">
      <c r="A2093">
        <v>2010</v>
      </c>
      <c r="B2093" t="s">
        <v>751</v>
      </c>
      <c r="C2093" t="s">
        <v>752</v>
      </c>
      <c r="D2093">
        <v>531.1</v>
      </c>
      <c r="E2093">
        <v>4981.1000000000004</v>
      </c>
      <c r="F2093">
        <v>5660.3</v>
      </c>
      <c r="G2093">
        <v>2520</v>
      </c>
      <c r="H2093" s="14">
        <f>365*DSO[[#This Row],[Receivables - Total]]/DSO[[#This Row],[Revenue - Total]]</f>
        <v>34.247566383407239</v>
      </c>
      <c r="I2093" t="str">
        <f>_xlfn.XLOOKUP(DSO[[#This Row],[GIC Industry Groups]],'DSO_GIC GROUP'!$A$2:$A$25,'DSO_GIC GROUP'!$B$2:$B$25,0)</f>
        <v>Consumer Durables &amp; Apparel</v>
      </c>
    </row>
    <row r="2094" spans="1:9" x14ac:dyDescent="0.2">
      <c r="A2094">
        <v>2011</v>
      </c>
      <c r="B2094" t="s">
        <v>751</v>
      </c>
      <c r="C2094" t="s">
        <v>752</v>
      </c>
      <c r="D2094">
        <v>590.4</v>
      </c>
      <c r="E2094">
        <v>5416.4</v>
      </c>
      <c r="F2094">
        <v>6859.5</v>
      </c>
      <c r="G2094">
        <v>2520</v>
      </c>
      <c r="H2094" s="14">
        <f>365*DSO[[#This Row],[Receivables - Total]]/DSO[[#This Row],[Revenue - Total]]</f>
        <v>31.41570085283184</v>
      </c>
      <c r="I2094" t="str">
        <f>_xlfn.XLOOKUP(DSO[[#This Row],[GIC Industry Groups]],'DSO_GIC GROUP'!$A$2:$A$25,'DSO_GIC GROUP'!$B$2:$B$25,0)</f>
        <v>Consumer Durables &amp; Apparel</v>
      </c>
    </row>
    <row r="2095" spans="1:9" x14ac:dyDescent="0.2">
      <c r="A2095">
        <v>2012</v>
      </c>
      <c r="B2095" t="s">
        <v>751</v>
      </c>
      <c r="C2095" t="s">
        <v>752</v>
      </c>
      <c r="D2095">
        <v>517.29999999999995</v>
      </c>
      <c r="E2095">
        <v>5418.2</v>
      </c>
      <c r="F2095">
        <v>6944.8</v>
      </c>
      <c r="G2095">
        <v>2520</v>
      </c>
      <c r="H2095" s="14">
        <f>365*DSO[[#This Row],[Receivables - Total]]/DSO[[#This Row],[Revenue - Total]]</f>
        <v>27.187895979725834</v>
      </c>
      <c r="I2095" t="str">
        <f>_xlfn.XLOOKUP(DSO[[#This Row],[GIC Industry Groups]],'DSO_GIC GROUP'!$A$2:$A$25,'DSO_GIC GROUP'!$B$2:$B$25,0)</f>
        <v>Consumer Durables &amp; Apparel</v>
      </c>
    </row>
    <row r="2096" spans="1:9" x14ac:dyDescent="0.2">
      <c r="A2096">
        <v>2013</v>
      </c>
      <c r="B2096" t="s">
        <v>751</v>
      </c>
      <c r="C2096" t="s">
        <v>752</v>
      </c>
      <c r="D2096">
        <v>749</v>
      </c>
      <c r="E2096">
        <v>6090</v>
      </c>
      <c r="F2096">
        <v>7450</v>
      </c>
      <c r="G2096">
        <v>2520</v>
      </c>
      <c r="H2096" s="14">
        <f>365*DSO[[#This Row],[Receivables - Total]]/DSO[[#This Row],[Revenue - Total]]</f>
        <v>36.695973154362413</v>
      </c>
      <c r="I2096" t="str">
        <f>_xlfn.XLOOKUP(DSO[[#This Row],[GIC Industry Groups]],'DSO_GIC GROUP'!$A$2:$A$25,'DSO_GIC GROUP'!$B$2:$B$25,0)</f>
        <v>Consumer Durables &amp; Apparel</v>
      </c>
    </row>
    <row r="2097" spans="1:9" x14ac:dyDescent="0.2">
      <c r="A2097">
        <v>2014</v>
      </c>
      <c r="B2097" t="s">
        <v>751</v>
      </c>
      <c r="C2097" t="s">
        <v>752</v>
      </c>
      <c r="D2097">
        <v>819</v>
      </c>
      <c r="E2097">
        <v>6106</v>
      </c>
      <c r="F2097">
        <v>7620</v>
      </c>
      <c r="G2097">
        <v>2520</v>
      </c>
      <c r="H2097" s="14">
        <f>365*DSO[[#This Row],[Receivables - Total]]/DSO[[#This Row],[Revenue - Total]]</f>
        <v>39.230314960629919</v>
      </c>
      <c r="I2097" t="str">
        <f>_xlfn.XLOOKUP(DSO[[#This Row],[GIC Industry Groups]],'DSO_GIC GROUP'!$A$2:$A$25,'DSO_GIC GROUP'!$B$2:$B$25,0)</f>
        <v>Consumer Durables &amp; Apparel</v>
      </c>
    </row>
    <row r="2098" spans="1:9" x14ac:dyDescent="0.2">
      <c r="A2098">
        <v>2015</v>
      </c>
      <c r="B2098" t="s">
        <v>751</v>
      </c>
      <c r="C2098" t="s">
        <v>752</v>
      </c>
      <c r="D2098">
        <v>700</v>
      </c>
      <c r="E2098">
        <v>6213</v>
      </c>
      <c r="F2098">
        <v>7405</v>
      </c>
      <c r="G2098">
        <v>2520</v>
      </c>
      <c r="H2098" s="14">
        <f>365*DSO[[#This Row],[Receivables - Total]]/DSO[[#This Row],[Revenue - Total]]</f>
        <v>34.503713706954763</v>
      </c>
      <c r="I2098" t="str">
        <f>_xlfn.XLOOKUP(DSO[[#This Row],[GIC Industry Groups]],'DSO_GIC GROUP'!$A$2:$A$25,'DSO_GIC GROUP'!$B$2:$B$25,0)</f>
        <v>Consumer Durables &amp; Apparel</v>
      </c>
    </row>
    <row r="2099" spans="1:9" x14ac:dyDescent="0.2">
      <c r="A2099">
        <v>2016</v>
      </c>
      <c r="B2099" t="s">
        <v>751</v>
      </c>
      <c r="C2099" t="s">
        <v>752</v>
      </c>
      <c r="D2099">
        <v>673.8</v>
      </c>
      <c r="E2099">
        <v>5652</v>
      </c>
      <c r="F2099">
        <v>6652.8</v>
      </c>
      <c r="G2099">
        <v>2520</v>
      </c>
      <c r="H2099" s="14">
        <f>365*DSO[[#This Row],[Receivables - Total]]/DSO[[#This Row],[Revenue - Total]]</f>
        <v>36.967442279942276</v>
      </c>
      <c r="I2099" t="str">
        <f>_xlfn.XLOOKUP(DSO[[#This Row],[GIC Industry Groups]],'DSO_GIC GROUP'!$A$2:$A$25,'DSO_GIC GROUP'!$B$2:$B$25,0)</f>
        <v>Consumer Durables &amp; Apparel</v>
      </c>
    </row>
    <row r="2100" spans="1:9" x14ac:dyDescent="0.2">
      <c r="A2100">
        <v>2017</v>
      </c>
      <c r="B2100" t="s">
        <v>751</v>
      </c>
      <c r="C2100" t="s">
        <v>752</v>
      </c>
      <c r="D2100">
        <v>635.1</v>
      </c>
      <c r="E2100">
        <v>6143.3</v>
      </c>
      <c r="F2100">
        <v>6182.3</v>
      </c>
      <c r="G2100">
        <v>2520</v>
      </c>
      <c r="H2100" s="14">
        <f>365*DSO[[#This Row],[Receivables - Total]]/DSO[[#This Row],[Revenue - Total]]</f>
        <v>37.495996635556345</v>
      </c>
      <c r="I2100" t="str">
        <f>_xlfn.XLOOKUP(DSO[[#This Row],[GIC Industry Groups]],'DSO_GIC GROUP'!$A$2:$A$25,'DSO_GIC GROUP'!$B$2:$B$25,0)</f>
        <v>Consumer Durables &amp; Apparel</v>
      </c>
    </row>
    <row r="2101" spans="1:9" x14ac:dyDescent="0.2">
      <c r="A2101">
        <v>2018</v>
      </c>
      <c r="B2101" t="s">
        <v>751</v>
      </c>
      <c r="C2101" t="s">
        <v>752</v>
      </c>
      <c r="D2101">
        <v>607.1</v>
      </c>
      <c r="E2101">
        <v>5942.8</v>
      </c>
      <c r="F2101">
        <v>6313</v>
      </c>
      <c r="G2101">
        <v>2520</v>
      </c>
      <c r="H2101" s="14">
        <f>365*DSO[[#This Row],[Receivables - Total]]/DSO[[#This Row],[Revenue - Total]]</f>
        <v>35.100823697132903</v>
      </c>
      <c r="I2101" t="str">
        <f>_xlfn.XLOOKUP(DSO[[#This Row],[GIC Industry Groups]],'DSO_GIC GROUP'!$A$2:$A$25,'DSO_GIC GROUP'!$B$2:$B$25,0)</f>
        <v>Consumer Durables &amp; Apparel</v>
      </c>
    </row>
    <row r="2102" spans="1:9" x14ac:dyDescent="0.2">
      <c r="A2102">
        <v>2004</v>
      </c>
      <c r="B2102" t="s">
        <v>831</v>
      </c>
      <c r="C2102" t="s">
        <v>832</v>
      </c>
      <c r="D2102">
        <v>55.723999999999997</v>
      </c>
      <c r="E2102">
        <v>1028.6579999999999</v>
      </c>
      <c r="F2102">
        <v>1321.106</v>
      </c>
      <c r="G2102">
        <v>2520</v>
      </c>
      <c r="H2102" s="14">
        <f>365*DSO[[#This Row],[Receivables - Total]]/DSO[[#This Row],[Revenue - Total]]</f>
        <v>15.395630630698822</v>
      </c>
      <c r="I2102" t="str">
        <f>_xlfn.XLOOKUP(DSO[[#This Row],[GIC Industry Groups]],'DSO_GIC GROUP'!$A$2:$A$25,'DSO_GIC GROUP'!$B$2:$B$25,0)</f>
        <v>Consumer Durables &amp; Apparel</v>
      </c>
    </row>
    <row r="2103" spans="1:9" x14ac:dyDescent="0.2">
      <c r="A2103">
        <v>2005</v>
      </c>
      <c r="B2103" t="s">
        <v>831</v>
      </c>
      <c r="C2103" t="s">
        <v>832</v>
      </c>
      <c r="D2103">
        <v>65.399000000000001</v>
      </c>
      <c r="E2103">
        <v>1347.1320000000001</v>
      </c>
      <c r="F2103">
        <v>1710.423</v>
      </c>
      <c r="G2103">
        <v>2520</v>
      </c>
      <c r="H2103" s="14">
        <f>365*DSO[[#This Row],[Receivables - Total]]/DSO[[#This Row],[Revenue - Total]]</f>
        <v>13.955983402936001</v>
      </c>
      <c r="I2103" t="str">
        <f>_xlfn.XLOOKUP(DSO[[#This Row],[GIC Industry Groups]],'DSO_GIC GROUP'!$A$2:$A$25,'DSO_GIC GROUP'!$B$2:$B$25,0)</f>
        <v>Consumer Durables &amp; Apparel</v>
      </c>
    </row>
    <row r="2104" spans="1:9" x14ac:dyDescent="0.2">
      <c r="A2104">
        <v>2006</v>
      </c>
      <c r="B2104" t="s">
        <v>831</v>
      </c>
      <c r="C2104" t="s">
        <v>832</v>
      </c>
      <c r="D2104">
        <v>84.361000000000004</v>
      </c>
      <c r="E2104">
        <v>1626.52</v>
      </c>
      <c r="F2104">
        <v>2111.5010000000002</v>
      </c>
      <c r="G2104">
        <v>2520</v>
      </c>
      <c r="H2104" s="14">
        <f>365*DSO[[#This Row],[Receivables - Total]]/DSO[[#This Row],[Revenue - Total]]</f>
        <v>14.58287966711832</v>
      </c>
      <c r="I2104" t="str">
        <f>_xlfn.XLOOKUP(DSO[[#This Row],[GIC Industry Groups]],'DSO_GIC GROUP'!$A$2:$A$25,'DSO_GIC GROUP'!$B$2:$B$25,0)</f>
        <v>Consumer Durables &amp; Apparel</v>
      </c>
    </row>
    <row r="2105" spans="1:9" x14ac:dyDescent="0.2">
      <c r="A2105">
        <v>2007</v>
      </c>
      <c r="B2105" t="s">
        <v>831</v>
      </c>
      <c r="C2105" t="s">
        <v>832</v>
      </c>
      <c r="D2105">
        <v>107.81399999999999</v>
      </c>
      <c r="E2105">
        <v>2449.5120000000002</v>
      </c>
      <c r="F2105">
        <v>2612.4560000000001</v>
      </c>
      <c r="G2105">
        <v>2520</v>
      </c>
      <c r="H2105" s="14">
        <f>365*DSO[[#This Row],[Receivables - Total]]/DSO[[#This Row],[Revenue - Total]]</f>
        <v>15.063262309489614</v>
      </c>
      <c r="I2105" t="str">
        <f>_xlfn.XLOOKUP(DSO[[#This Row],[GIC Industry Groups]],'DSO_GIC GROUP'!$A$2:$A$25,'DSO_GIC GROUP'!$B$2:$B$25,0)</f>
        <v>Consumer Durables &amp; Apparel</v>
      </c>
    </row>
    <row r="2106" spans="1:9" x14ac:dyDescent="0.2">
      <c r="A2106">
        <v>2008</v>
      </c>
      <c r="B2106" t="s">
        <v>831</v>
      </c>
      <c r="C2106" t="s">
        <v>832</v>
      </c>
      <c r="D2106">
        <v>106.738</v>
      </c>
      <c r="E2106">
        <v>2273.8440000000001</v>
      </c>
      <c r="F2106">
        <v>3180.7570000000001</v>
      </c>
      <c r="G2106">
        <v>2520</v>
      </c>
      <c r="H2106" s="14">
        <f>365*DSO[[#This Row],[Receivables - Total]]/DSO[[#This Row],[Revenue - Total]]</f>
        <v>12.2484584644473</v>
      </c>
      <c r="I2106" t="str">
        <f>_xlfn.XLOOKUP(DSO[[#This Row],[GIC Industry Groups]],'DSO_GIC GROUP'!$A$2:$A$25,'DSO_GIC GROUP'!$B$2:$B$25,0)</f>
        <v>Consumer Durables &amp; Apparel</v>
      </c>
    </row>
    <row r="2107" spans="1:9" x14ac:dyDescent="0.2">
      <c r="A2107">
        <v>2009</v>
      </c>
      <c r="B2107" t="s">
        <v>831</v>
      </c>
      <c r="C2107" t="s">
        <v>832</v>
      </c>
      <c r="D2107">
        <v>108.70699999999999</v>
      </c>
      <c r="E2107">
        <v>2564.3359999999998</v>
      </c>
      <c r="F2107">
        <v>3230.4679999999998</v>
      </c>
      <c r="G2107">
        <v>2520</v>
      </c>
      <c r="H2107" s="14">
        <f>365*DSO[[#This Row],[Receivables - Total]]/DSO[[#This Row],[Revenue - Total]]</f>
        <v>12.282447930145107</v>
      </c>
      <c r="I2107" t="str">
        <f>_xlfn.XLOOKUP(DSO[[#This Row],[GIC Industry Groups]],'DSO_GIC GROUP'!$A$2:$A$25,'DSO_GIC GROUP'!$B$2:$B$25,0)</f>
        <v>Consumer Durables &amp; Apparel</v>
      </c>
    </row>
    <row r="2108" spans="1:9" x14ac:dyDescent="0.2">
      <c r="A2108">
        <v>2010</v>
      </c>
      <c r="B2108" t="s">
        <v>831</v>
      </c>
      <c r="C2108" t="s">
        <v>832</v>
      </c>
      <c r="D2108">
        <v>109.068</v>
      </c>
      <c r="E2108">
        <v>2467.1149999999998</v>
      </c>
      <c r="F2108">
        <v>3607.636</v>
      </c>
      <c r="G2108">
        <v>2520</v>
      </c>
      <c r="H2108" s="14">
        <f>365*DSO[[#This Row],[Receivables - Total]]/DSO[[#This Row],[Revenue - Total]]</f>
        <v>11.034877132837126</v>
      </c>
      <c r="I2108" t="str">
        <f>_xlfn.XLOOKUP(DSO[[#This Row],[GIC Industry Groups]],'DSO_GIC GROUP'!$A$2:$A$25,'DSO_GIC GROUP'!$B$2:$B$25,0)</f>
        <v>Consumer Durables &amp; Apparel</v>
      </c>
    </row>
    <row r="2109" spans="1:9" x14ac:dyDescent="0.2">
      <c r="A2109">
        <v>2011</v>
      </c>
      <c r="B2109" t="s">
        <v>831</v>
      </c>
      <c r="C2109" t="s">
        <v>832</v>
      </c>
      <c r="D2109">
        <v>142.898</v>
      </c>
      <c r="E2109">
        <v>2635.116</v>
      </c>
      <c r="F2109">
        <v>4158.5069999999996</v>
      </c>
      <c r="G2109">
        <v>2520</v>
      </c>
      <c r="H2109" s="14">
        <f>365*DSO[[#This Row],[Receivables - Total]]/DSO[[#This Row],[Revenue - Total]]</f>
        <v>12.542426885418253</v>
      </c>
      <c r="I2109" t="str">
        <f>_xlfn.XLOOKUP(DSO[[#This Row],[GIC Industry Groups]],'DSO_GIC GROUP'!$A$2:$A$25,'DSO_GIC GROUP'!$B$2:$B$25,0)</f>
        <v>Consumer Durables &amp; Apparel</v>
      </c>
    </row>
    <row r="2110" spans="1:9" x14ac:dyDescent="0.2">
      <c r="A2110">
        <v>2012</v>
      </c>
      <c r="B2110" t="s">
        <v>831</v>
      </c>
      <c r="C2110" t="s">
        <v>832</v>
      </c>
      <c r="D2110">
        <v>174.46199999999999</v>
      </c>
      <c r="E2110">
        <v>3104.3209999999999</v>
      </c>
      <c r="F2110">
        <v>4763.18</v>
      </c>
      <c r="G2110">
        <v>2520</v>
      </c>
      <c r="H2110" s="14">
        <f>365*DSO[[#This Row],[Receivables - Total]]/DSO[[#This Row],[Revenue - Total]]</f>
        <v>13.368932099983622</v>
      </c>
      <c r="I2110" t="str">
        <f>_xlfn.XLOOKUP(DSO[[#This Row],[GIC Industry Groups]],'DSO_GIC GROUP'!$A$2:$A$25,'DSO_GIC GROUP'!$B$2:$B$25,0)</f>
        <v>Consumer Durables &amp; Apparel</v>
      </c>
    </row>
    <row r="2111" spans="1:9" x14ac:dyDescent="0.2">
      <c r="A2111">
        <v>2013</v>
      </c>
      <c r="B2111" t="s">
        <v>831</v>
      </c>
      <c r="C2111" t="s">
        <v>832</v>
      </c>
      <c r="D2111">
        <v>175.477</v>
      </c>
      <c r="E2111">
        <v>3531.8969999999999</v>
      </c>
      <c r="F2111">
        <v>5075.3900000000003</v>
      </c>
      <c r="G2111">
        <v>2520</v>
      </c>
      <c r="H2111" s="14">
        <f>365*DSO[[#This Row],[Receivables - Total]]/DSO[[#This Row],[Revenue - Total]]</f>
        <v>12.619543522763768</v>
      </c>
      <c r="I2111" t="str">
        <f>_xlfn.XLOOKUP(DSO[[#This Row],[GIC Industry Groups]],'DSO_GIC GROUP'!$A$2:$A$25,'DSO_GIC GROUP'!$B$2:$B$25,0)</f>
        <v>Consumer Durables &amp; Apparel</v>
      </c>
    </row>
    <row r="2112" spans="1:9" x14ac:dyDescent="0.2">
      <c r="A2112">
        <v>2014</v>
      </c>
      <c r="B2112" t="s">
        <v>831</v>
      </c>
      <c r="C2112" t="s">
        <v>832</v>
      </c>
      <c r="D2112">
        <v>198.577</v>
      </c>
      <c r="E2112">
        <v>3663.1309999999999</v>
      </c>
      <c r="F2112">
        <v>4806.2259999999997</v>
      </c>
      <c r="G2112">
        <v>2520</v>
      </c>
      <c r="H2112" s="14">
        <f>365*DSO[[#This Row],[Receivables - Total]]/DSO[[#This Row],[Revenue - Total]]</f>
        <v>15.080565291769467</v>
      </c>
      <c r="I2112" t="str">
        <f>_xlfn.XLOOKUP(DSO[[#This Row],[GIC Industry Groups]],'DSO_GIC GROUP'!$A$2:$A$25,'DSO_GIC GROUP'!$B$2:$B$25,0)</f>
        <v>Consumer Durables &amp; Apparel</v>
      </c>
    </row>
    <row r="2113" spans="1:9" x14ac:dyDescent="0.2">
      <c r="A2113">
        <v>2015</v>
      </c>
      <c r="B2113" t="s">
        <v>831</v>
      </c>
      <c r="C2113" t="s">
        <v>832</v>
      </c>
      <c r="D2113">
        <v>219.5</v>
      </c>
      <c r="E2113">
        <v>4666.8999999999996</v>
      </c>
      <c r="F2113">
        <v>4191.6000000000004</v>
      </c>
      <c r="G2113">
        <v>2520</v>
      </c>
      <c r="H2113" s="14">
        <f>365*DSO[[#This Row],[Receivables - Total]]/DSO[[#This Row],[Revenue - Total]]</f>
        <v>19.113822883862962</v>
      </c>
      <c r="I2113" t="str">
        <f>_xlfn.XLOOKUP(DSO[[#This Row],[GIC Industry Groups]],'DSO_GIC GROUP'!$A$2:$A$25,'DSO_GIC GROUP'!$B$2:$B$25,0)</f>
        <v>Consumer Durables &amp; Apparel</v>
      </c>
    </row>
    <row r="2114" spans="1:9" x14ac:dyDescent="0.2">
      <c r="A2114">
        <v>2016</v>
      </c>
      <c r="B2114" t="s">
        <v>831</v>
      </c>
      <c r="C2114" t="s">
        <v>832</v>
      </c>
      <c r="D2114">
        <v>245.2</v>
      </c>
      <c r="E2114">
        <v>4892.7</v>
      </c>
      <c r="F2114">
        <v>4491.8</v>
      </c>
      <c r="G2114">
        <v>2520</v>
      </c>
      <c r="H2114" s="14">
        <f>365*DSO[[#This Row],[Receivables - Total]]/DSO[[#This Row],[Revenue - Total]]</f>
        <v>19.924751769891802</v>
      </c>
      <c r="I2114" t="str">
        <f>_xlfn.XLOOKUP(DSO[[#This Row],[GIC Industry Groups]],'DSO_GIC GROUP'!$A$2:$A$25,'DSO_GIC GROUP'!$B$2:$B$25,0)</f>
        <v>Consumer Durables &amp; Apparel</v>
      </c>
    </row>
    <row r="2115" spans="1:9" x14ac:dyDescent="0.2">
      <c r="A2115">
        <v>2017</v>
      </c>
      <c r="B2115" t="s">
        <v>831</v>
      </c>
      <c r="C2115" t="s">
        <v>832</v>
      </c>
      <c r="D2115">
        <v>309.5</v>
      </c>
      <c r="E2115">
        <v>5831.6</v>
      </c>
      <c r="F2115">
        <v>4488.3</v>
      </c>
      <c r="G2115">
        <v>2520</v>
      </c>
      <c r="H2115" s="14">
        <f>365*DSO[[#This Row],[Receivables - Total]]/DSO[[#This Row],[Revenue - Total]]</f>
        <v>25.169329144665017</v>
      </c>
      <c r="I2115" t="str">
        <f>_xlfn.XLOOKUP(DSO[[#This Row],[GIC Industry Groups]],'DSO_GIC GROUP'!$A$2:$A$25,'DSO_GIC GROUP'!$B$2:$B$25,0)</f>
        <v>Consumer Durables &amp; Apparel</v>
      </c>
    </row>
    <row r="2116" spans="1:9" x14ac:dyDescent="0.2">
      <c r="A2116">
        <v>2018</v>
      </c>
      <c r="B2116" t="s">
        <v>831</v>
      </c>
      <c r="C2116" t="s">
        <v>832</v>
      </c>
      <c r="D2116">
        <v>339.9</v>
      </c>
      <c r="E2116">
        <v>6678.3</v>
      </c>
      <c r="F2116">
        <v>5880</v>
      </c>
      <c r="G2116">
        <v>2520</v>
      </c>
      <c r="H2116" s="14">
        <f>365*DSO[[#This Row],[Receivables - Total]]/DSO[[#This Row],[Revenue - Total]]</f>
        <v>21.099234693877548</v>
      </c>
      <c r="I2116" t="str">
        <f>_xlfn.XLOOKUP(DSO[[#This Row],[GIC Industry Groups]],'DSO_GIC GROUP'!$A$2:$A$25,'DSO_GIC GROUP'!$B$2:$B$25,0)</f>
        <v>Consumer Durables &amp; Apparel</v>
      </c>
    </row>
    <row r="2117" spans="1:9" x14ac:dyDescent="0.2">
      <c r="A2117">
        <v>2019</v>
      </c>
      <c r="B2117" t="s">
        <v>831</v>
      </c>
      <c r="C2117" t="s">
        <v>832</v>
      </c>
      <c r="D2117">
        <v>353.9</v>
      </c>
      <c r="E2117">
        <v>6877.3</v>
      </c>
      <c r="F2117">
        <v>6027.1</v>
      </c>
      <c r="G2117">
        <v>2520</v>
      </c>
      <c r="H2117" s="14">
        <f>365*DSO[[#This Row],[Receivables - Total]]/DSO[[#This Row],[Revenue - Total]]</f>
        <v>21.432114947487179</v>
      </c>
      <c r="I2117" t="str">
        <f>_xlfn.XLOOKUP(DSO[[#This Row],[GIC Industry Groups]],'DSO_GIC GROUP'!$A$2:$A$25,'DSO_GIC GROUP'!$B$2:$B$25,0)</f>
        <v>Consumer Durables &amp; Apparel</v>
      </c>
    </row>
    <row r="2118" spans="1:9" x14ac:dyDescent="0.2">
      <c r="A2118">
        <v>2004</v>
      </c>
      <c r="B2118" t="s">
        <v>847</v>
      </c>
      <c r="C2118" t="s">
        <v>848</v>
      </c>
      <c r="D2118">
        <v>40.064</v>
      </c>
      <c r="E2118">
        <v>110.977</v>
      </c>
      <c r="F2118">
        <v>205.18100000000001</v>
      </c>
      <c r="G2118">
        <v>2520</v>
      </c>
      <c r="H2118" s="14">
        <f>365*DSO[[#This Row],[Receivables - Total]]/DSO[[#This Row],[Revenue - Total]]</f>
        <v>71.270536745605099</v>
      </c>
      <c r="I2118" t="str">
        <f>_xlfn.XLOOKUP(DSO[[#This Row],[GIC Industry Groups]],'DSO_GIC GROUP'!$A$2:$A$25,'DSO_GIC GROUP'!$B$2:$B$25,0)</f>
        <v>Consumer Durables &amp; Apparel</v>
      </c>
    </row>
    <row r="2119" spans="1:9" x14ac:dyDescent="0.2">
      <c r="A2119">
        <v>2005</v>
      </c>
      <c r="B2119" t="s">
        <v>847</v>
      </c>
      <c r="C2119" t="s">
        <v>848</v>
      </c>
      <c r="D2119">
        <v>53.131999999999998</v>
      </c>
      <c r="E2119">
        <v>203.68700000000001</v>
      </c>
      <c r="F2119">
        <v>281.053</v>
      </c>
      <c r="G2119">
        <v>2520</v>
      </c>
      <c r="H2119" s="14">
        <f>365*DSO[[#This Row],[Receivables - Total]]/DSO[[#This Row],[Revenue - Total]]</f>
        <v>69.001860858983889</v>
      </c>
      <c r="I2119" t="str">
        <f>_xlfn.XLOOKUP(DSO[[#This Row],[GIC Industry Groups]],'DSO_GIC GROUP'!$A$2:$A$25,'DSO_GIC GROUP'!$B$2:$B$25,0)</f>
        <v>Consumer Durables &amp; Apparel</v>
      </c>
    </row>
    <row r="2120" spans="1:9" x14ac:dyDescent="0.2">
      <c r="A2120">
        <v>2006</v>
      </c>
      <c r="B2120" t="s">
        <v>847</v>
      </c>
      <c r="C2120" t="s">
        <v>848</v>
      </c>
      <c r="D2120">
        <v>76.177000000000007</v>
      </c>
      <c r="E2120">
        <v>289.36799999999999</v>
      </c>
      <c r="F2120">
        <v>430.68900000000002</v>
      </c>
      <c r="G2120">
        <v>2520</v>
      </c>
      <c r="H2120" s="14">
        <f>365*DSO[[#This Row],[Receivables - Total]]/DSO[[#This Row],[Revenue - Total]]</f>
        <v>64.558428471588556</v>
      </c>
      <c r="I2120" t="str">
        <f>_xlfn.XLOOKUP(DSO[[#This Row],[GIC Industry Groups]],'DSO_GIC GROUP'!$A$2:$A$25,'DSO_GIC GROUP'!$B$2:$B$25,0)</f>
        <v>Consumer Durables &amp; Apparel</v>
      </c>
    </row>
    <row r="2121" spans="1:9" x14ac:dyDescent="0.2">
      <c r="A2121">
        <v>2007</v>
      </c>
      <c r="B2121" t="s">
        <v>847</v>
      </c>
      <c r="C2121" t="s">
        <v>848</v>
      </c>
      <c r="D2121">
        <v>94.129000000000005</v>
      </c>
      <c r="E2121">
        <v>390.613</v>
      </c>
      <c r="F2121">
        <v>606.56100000000004</v>
      </c>
      <c r="G2121">
        <v>2520</v>
      </c>
      <c r="H2121" s="14">
        <f>365*DSO[[#This Row],[Receivables - Total]]/DSO[[#This Row],[Revenue - Total]]</f>
        <v>56.642423433092461</v>
      </c>
      <c r="I2121" t="str">
        <f>_xlfn.XLOOKUP(DSO[[#This Row],[GIC Industry Groups]],'DSO_GIC GROUP'!$A$2:$A$25,'DSO_GIC GROUP'!$B$2:$B$25,0)</f>
        <v>Consumer Durables &amp; Apparel</v>
      </c>
    </row>
    <row r="2122" spans="1:9" x14ac:dyDescent="0.2">
      <c r="A2122">
        <v>2008</v>
      </c>
      <c r="B2122" t="s">
        <v>847</v>
      </c>
      <c r="C2122" t="s">
        <v>848</v>
      </c>
      <c r="D2122">
        <v>81.302000000000007</v>
      </c>
      <c r="E2122">
        <v>487.55500000000001</v>
      </c>
      <c r="F2122">
        <v>725.24400000000003</v>
      </c>
      <c r="G2122">
        <v>2520</v>
      </c>
      <c r="H2122" s="14">
        <f>365*DSO[[#This Row],[Receivables - Total]]/DSO[[#This Row],[Revenue - Total]]</f>
        <v>40.917580841758088</v>
      </c>
      <c r="I2122" t="str">
        <f>_xlfn.XLOOKUP(DSO[[#This Row],[GIC Industry Groups]],'DSO_GIC GROUP'!$A$2:$A$25,'DSO_GIC GROUP'!$B$2:$B$25,0)</f>
        <v>Consumer Durables &amp; Apparel</v>
      </c>
    </row>
    <row r="2123" spans="1:9" x14ac:dyDescent="0.2">
      <c r="A2123">
        <v>2009</v>
      </c>
      <c r="B2123" t="s">
        <v>847</v>
      </c>
      <c r="C2123" t="s">
        <v>848</v>
      </c>
      <c r="D2123">
        <v>79.355999999999995</v>
      </c>
      <c r="E2123">
        <v>545.58799999999997</v>
      </c>
      <c r="F2123">
        <v>856.41099999999994</v>
      </c>
      <c r="G2123">
        <v>2520</v>
      </c>
      <c r="H2123" s="14">
        <f>365*DSO[[#This Row],[Receivables - Total]]/DSO[[#This Row],[Revenue - Total]]</f>
        <v>33.821307759942364</v>
      </c>
      <c r="I2123" t="str">
        <f>_xlfn.XLOOKUP(DSO[[#This Row],[GIC Industry Groups]],'DSO_GIC GROUP'!$A$2:$A$25,'DSO_GIC GROUP'!$B$2:$B$25,0)</f>
        <v>Consumer Durables &amp; Apparel</v>
      </c>
    </row>
    <row r="2124" spans="1:9" x14ac:dyDescent="0.2">
      <c r="A2124">
        <v>2010</v>
      </c>
      <c r="B2124" t="s">
        <v>847</v>
      </c>
      <c r="C2124" t="s">
        <v>848</v>
      </c>
      <c r="D2124">
        <v>102.03400000000001</v>
      </c>
      <c r="E2124">
        <v>675.37800000000004</v>
      </c>
      <c r="F2124">
        <v>1063.9269999999999</v>
      </c>
      <c r="G2124">
        <v>2520</v>
      </c>
      <c r="H2124" s="14">
        <f>365*DSO[[#This Row],[Receivables - Total]]/DSO[[#This Row],[Revenue - Total]]</f>
        <v>35.004666673559377</v>
      </c>
      <c r="I2124" t="str">
        <f>_xlfn.XLOOKUP(DSO[[#This Row],[GIC Industry Groups]],'DSO_GIC GROUP'!$A$2:$A$25,'DSO_GIC GROUP'!$B$2:$B$25,0)</f>
        <v>Consumer Durables &amp; Apparel</v>
      </c>
    </row>
    <row r="2125" spans="1:9" x14ac:dyDescent="0.2">
      <c r="A2125">
        <v>2011</v>
      </c>
      <c r="B2125" t="s">
        <v>847</v>
      </c>
      <c r="C2125" t="s">
        <v>848</v>
      </c>
      <c r="D2125">
        <v>134.04300000000001</v>
      </c>
      <c r="E2125">
        <v>919.21</v>
      </c>
      <c r="F2125">
        <v>1472.684</v>
      </c>
      <c r="G2125">
        <v>2520</v>
      </c>
      <c r="H2125" s="14">
        <f>365*DSO[[#This Row],[Receivables - Total]]/DSO[[#This Row],[Revenue - Total]]</f>
        <v>33.222127082252541</v>
      </c>
      <c r="I2125" t="str">
        <f>_xlfn.XLOOKUP(DSO[[#This Row],[GIC Industry Groups]],'DSO_GIC GROUP'!$A$2:$A$25,'DSO_GIC GROUP'!$B$2:$B$25,0)</f>
        <v>Consumer Durables &amp; Apparel</v>
      </c>
    </row>
    <row r="2126" spans="1:9" x14ac:dyDescent="0.2">
      <c r="A2126">
        <v>2012</v>
      </c>
      <c r="B2126" t="s">
        <v>847</v>
      </c>
      <c r="C2126" t="s">
        <v>848</v>
      </c>
      <c r="D2126">
        <v>175.524</v>
      </c>
      <c r="E2126">
        <v>1157.0830000000001</v>
      </c>
      <c r="F2126">
        <v>1834.921</v>
      </c>
      <c r="G2126">
        <v>2520</v>
      </c>
      <c r="H2126" s="14">
        <f>365*DSO[[#This Row],[Receivables - Total]]/DSO[[#This Row],[Revenue - Total]]</f>
        <v>34.914996340441903</v>
      </c>
      <c r="I2126" t="str">
        <f>_xlfn.XLOOKUP(DSO[[#This Row],[GIC Industry Groups]],'DSO_GIC GROUP'!$A$2:$A$25,'DSO_GIC GROUP'!$B$2:$B$25,0)</f>
        <v>Consumer Durables &amp; Apparel</v>
      </c>
    </row>
    <row r="2127" spans="1:9" x14ac:dyDescent="0.2">
      <c r="A2127">
        <v>2013</v>
      </c>
      <c r="B2127" t="s">
        <v>847</v>
      </c>
      <c r="C2127" t="s">
        <v>848</v>
      </c>
      <c r="D2127">
        <v>209.952</v>
      </c>
      <c r="E2127">
        <v>1577.741</v>
      </c>
      <c r="F2127">
        <v>2332.0509999999999</v>
      </c>
      <c r="G2127">
        <v>2520</v>
      </c>
      <c r="H2127" s="14">
        <f>365*DSO[[#This Row],[Receivables - Total]]/DSO[[#This Row],[Revenue - Total]]</f>
        <v>32.860550648334879</v>
      </c>
      <c r="I2127" t="str">
        <f>_xlfn.XLOOKUP(DSO[[#This Row],[GIC Industry Groups]],'DSO_GIC GROUP'!$A$2:$A$25,'DSO_GIC GROUP'!$B$2:$B$25,0)</f>
        <v>Consumer Durables &amp; Apparel</v>
      </c>
    </row>
    <row r="2128" spans="1:9" x14ac:dyDescent="0.2">
      <c r="A2128">
        <v>2014</v>
      </c>
      <c r="B2128" t="s">
        <v>847</v>
      </c>
      <c r="C2128" t="s">
        <v>848</v>
      </c>
      <c r="D2128">
        <v>279.83499999999998</v>
      </c>
      <c r="E2128">
        <v>2095.0830000000001</v>
      </c>
      <c r="F2128">
        <v>3084.37</v>
      </c>
      <c r="G2128">
        <v>2520</v>
      </c>
      <c r="H2128" s="14">
        <f>365*DSO[[#This Row],[Receivables - Total]]/DSO[[#This Row],[Revenue - Total]]</f>
        <v>33.115279619500903</v>
      </c>
      <c r="I2128" t="str">
        <f>_xlfn.XLOOKUP(DSO[[#This Row],[GIC Industry Groups]],'DSO_GIC GROUP'!$A$2:$A$25,'DSO_GIC GROUP'!$B$2:$B$25,0)</f>
        <v>Consumer Durables &amp; Apparel</v>
      </c>
    </row>
    <row r="2129" spans="1:9" x14ac:dyDescent="0.2">
      <c r="A2129">
        <v>2015</v>
      </c>
      <c r="B2129" t="s">
        <v>847</v>
      </c>
      <c r="C2129" t="s">
        <v>848</v>
      </c>
      <c r="D2129">
        <v>433.63799999999998</v>
      </c>
      <c r="E2129">
        <v>2868.9</v>
      </c>
      <c r="F2129">
        <v>3963.3130000000001</v>
      </c>
      <c r="G2129">
        <v>2520</v>
      </c>
      <c r="H2129" s="14">
        <f>365*DSO[[#This Row],[Receivables - Total]]/DSO[[#This Row],[Revenue - Total]]</f>
        <v>39.935748198539955</v>
      </c>
      <c r="I2129" t="str">
        <f>_xlfn.XLOOKUP(DSO[[#This Row],[GIC Industry Groups]],'DSO_GIC GROUP'!$A$2:$A$25,'DSO_GIC GROUP'!$B$2:$B$25,0)</f>
        <v>Consumer Durables &amp; Apparel</v>
      </c>
    </row>
    <row r="2130" spans="1:9" x14ac:dyDescent="0.2">
      <c r="A2130">
        <v>2016</v>
      </c>
      <c r="B2130" t="s">
        <v>847</v>
      </c>
      <c r="C2130" t="s">
        <v>848</v>
      </c>
      <c r="D2130">
        <v>622.68499999999995</v>
      </c>
      <c r="E2130">
        <v>3644.3310000000001</v>
      </c>
      <c r="F2130">
        <v>4825.335</v>
      </c>
      <c r="G2130">
        <v>2520</v>
      </c>
      <c r="H2130" s="14">
        <f>365*DSO[[#This Row],[Receivables - Total]]/DSO[[#This Row],[Revenue - Total]]</f>
        <v>47.101398141268945</v>
      </c>
      <c r="I2130" t="str">
        <f>_xlfn.XLOOKUP(DSO[[#This Row],[GIC Industry Groups]],'DSO_GIC GROUP'!$A$2:$A$25,'DSO_GIC GROUP'!$B$2:$B$25,0)</f>
        <v>Consumer Durables &amp; Apparel</v>
      </c>
    </row>
    <row r="2131" spans="1:9" x14ac:dyDescent="0.2">
      <c r="A2131">
        <v>2017</v>
      </c>
      <c r="B2131" t="s">
        <v>847</v>
      </c>
      <c r="C2131" t="s">
        <v>848</v>
      </c>
      <c r="D2131">
        <v>609.66999999999996</v>
      </c>
      <c r="E2131">
        <v>4006.3670000000002</v>
      </c>
      <c r="F2131">
        <v>4976.5529999999999</v>
      </c>
      <c r="G2131">
        <v>2520</v>
      </c>
      <c r="H2131" s="14">
        <f>365*DSO[[#This Row],[Receivables - Total]]/DSO[[#This Row],[Revenue - Total]]</f>
        <v>44.71559933150516</v>
      </c>
      <c r="I2131" t="str">
        <f>_xlfn.XLOOKUP(DSO[[#This Row],[GIC Industry Groups]],'DSO_GIC GROUP'!$A$2:$A$25,'DSO_GIC GROUP'!$B$2:$B$25,0)</f>
        <v>Consumer Durables &amp; Apparel</v>
      </c>
    </row>
    <row r="2132" spans="1:9" x14ac:dyDescent="0.2">
      <c r="A2132">
        <v>2018</v>
      </c>
      <c r="B2132" t="s">
        <v>847</v>
      </c>
      <c r="C2132" t="s">
        <v>848</v>
      </c>
      <c r="D2132">
        <v>665.64599999999996</v>
      </c>
      <c r="E2132">
        <v>4245.0219999999999</v>
      </c>
      <c r="F2132">
        <v>5193.1850000000004</v>
      </c>
      <c r="G2132">
        <v>2520</v>
      </c>
      <c r="H2132" s="14">
        <f>365*DSO[[#This Row],[Receivables - Total]]/DSO[[#This Row],[Revenue - Total]]</f>
        <v>46.78454358933871</v>
      </c>
      <c r="I2132" t="str">
        <f>_xlfn.XLOOKUP(DSO[[#This Row],[GIC Industry Groups]],'DSO_GIC GROUP'!$A$2:$A$25,'DSO_GIC GROUP'!$B$2:$B$25,0)</f>
        <v>Consumer Durables &amp; Apparel</v>
      </c>
    </row>
    <row r="2133" spans="1:9" x14ac:dyDescent="0.2">
      <c r="A2133">
        <v>2019</v>
      </c>
      <c r="B2133" t="s">
        <v>847</v>
      </c>
      <c r="C2133" t="s">
        <v>848</v>
      </c>
      <c r="D2133">
        <v>724.31399999999996</v>
      </c>
      <c r="E2133">
        <v>4843.5309999999999</v>
      </c>
      <c r="F2133">
        <v>5267.1319999999996</v>
      </c>
      <c r="G2133">
        <v>2520</v>
      </c>
      <c r="H2133" s="14">
        <f>365*DSO[[#This Row],[Receivables - Total]]/DSO[[#This Row],[Revenue - Total]]</f>
        <v>50.193275961187226</v>
      </c>
      <c r="I2133" t="str">
        <f>_xlfn.XLOOKUP(DSO[[#This Row],[GIC Industry Groups]],'DSO_GIC GROUP'!$A$2:$A$25,'DSO_GIC GROUP'!$B$2:$B$25,0)</f>
        <v>Consumer Durables &amp; Apparel</v>
      </c>
    </row>
    <row r="2134" spans="1:9" x14ac:dyDescent="0.2">
      <c r="A2134">
        <v>2004</v>
      </c>
      <c r="B2134" t="s">
        <v>875</v>
      </c>
      <c r="C2134" t="s">
        <v>876</v>
      </c>
      <c r="D2134">
        <v>751.58199999999999</v>
      </c>
      <c r="E2134">
        <v>5004.2780000000002</v>
      </c>
      <c r="F2134">
        <v>6054.5360000000001</v>
      </c>
      <c r="G2134">
        <v>2520</v>
      </c>
      <c r="H2134" s="14">
        <f>365*DSO[[#This Row],[Receivables - Total]]/DSO[[#This Row],[Revenue - Total]]</f>
        <v>45.309406038712133</v>
      </c>
      <c r="I2134" t="str">
        <f>_xlfn.XLOOKUP(DSO[[#This Row],[GIC Industry Groups]],'DSO_GIC GROUP'!$A$2:$A$25,'DSO_GIC GROUP'!$B$2:$B$25,0)</f>
        <v>Consumer Durables &amp; Apparel</v>
      </c>
    </row>
    <row r="2135" spans="1:9" x14ac:dyDescent="0.2">
      <c r="A2135">
        <v>2005</v>
      </c>
      <c r="B2135" t="s">
        <v>875</v>
      </c>
      <c r="C2135" t="s">
        <v>876</v>
      </c>
      <c r="D2135">
        <v>764.18399999999997</v>
      </c>
      <c r="E2135">
        <v>5171.0709999999999</v>
      </c>
      <c r="F2135">
        <v>6502.3770000000004</v>
      </c>
      <c r="G2135">
        <v>2520</v>
      </c>
      <c r="H2135" s="14">
        <f>365*DSO[[#This Row],[Receivables - Total]]/DSO[[#This Row],[Revenue - Total]]</f>
        <v>42.896183964725509</v>
      </c>
      <c r="I2135" t="str">
        <f>_xlfn.XLOOKUP(DSO[[#This Row],[GIC Industry Groups]],'DSO_GIC GROUP'!$A$2:$A$25,'DSO_GIC GROUP'!$B$2:$B$25,0)</f>
        <v>Consumer Durables &amp; Apparel</v>
      </c>
    </row>
    <row r="2136" spans="1:9" x14ac:dyDescent="0.2">
      <c r="A2136">
        <v>2006</v>
      </c>
      <c r="B2136" t="s">
        <v>875</v>
      </c>
      <c r="C2136" t="s">
        <v>876</v>
      </c>
      <c r="D2136">
        <v>809.59400000000005</v>
      </c>
      <c r="E2136">
        <v>5465.6930000000002</v>
      </c>
      <c r="F2136">
        <v>6215.7939999999999</v>
      </c>
      <c r="G2136">
        <v>2520</v>
      </c>
      <c r="H2136" s="14">
        <f>365*DSO[[#This Row],[Receivables - Total]]/DSO[[#This Row],[Revenue - Total]]</f>
        <v>47.540476727510594</v>
      </c>
      <c r="I2136" t="str">
        <f>_xlfn.XLOOKUP(DSO[[#This Row],[GIC Industry Groups]],'DSO_GIC GROUP'!$A$2:$A$25,'DSO_GIC GROUP'!$B$2:$B$25,0)</f>
        <v>Consumer Durables &amp; Apparel</v>
      </c>
    </row>
    <row r="2137" spans="1:9" x14ac:dyDescent="0.2">
      <c r="A2137">
        <v>2007</v>
      </c>
      <c r="B2137" t="s">
        <v>875</v>
      </c>
      <c r="C2137" t="s">
        <v>876</v>
      </c>
      <c r="D2137">
        <v>970.95100000000002</v>
      </c>
      <c r="E2137">
        <v>6446.6850000000004</v>
      </c>
      <c r="F2137">
        <v>7219.3590000000004</v>
      </c>
      <c r="G2137">
        <v>2520</v>
      </c>
      <c r="H2137" s="14">
        <f>365*DSO[[#This Row],[Receivables - Total]]/DSO[[#This Row],[Revenue - Total]]</f>
        <v>49.089831244020417</v>
      </c>
      <c r="I2137" t="str">
        <f>_xlfn.XLOOKUP(DSO[[#This Row],[GIC Industry Groups]],'DSO_GIC GROUP'!$A$2:$A$25,'DSO_GIC GROUP'!$B$2:$B$25,0)</f>
        <v>Consumer Durables &amp; Apparel</v>
      </c>
    </row>
    <row r="2138" spans="1:9" x14ac:dyDescent="0.2">
      <c r="A2138">
        <v>2008</v>
      </c>
      <c r="B2138" t="s">
        <v>875</v>
      </c>
      <c r="C2138" t="s">
        <v>876</v>
      </c>
      <c r="D2138">
        <v>851.28200000000004</v>
      </c>
      <c r="E2138">
        <v>6433.8680000000004</v>
      </c>
      <c r="F2138">
        <v>7642.6</v>
      </c>
      <c r="G2138">
        <v>2520</v>
      </c>
      <c r="H2138" s="14">
        <f>365*DSO[[#This Row],[Receivables - Total]]/DSO[[#This Row],[Revenue - Total]]</f>
        <v>40.656050297019334</v>
      </c>
      <c r="I2138" t="str">
        <f>_xlfn.XLOOKUP(DSO[[#This Row],[GIC Industry Groups]],'DSO_GIC GROUP'!$A$2:$A$25,'DSO_GIC GROUP'!$B$2:$B$25,0)</f>
        <v>Consumer Durables &amp; Apparel</v>
      </c>
    </row>
    <row r="2139" spans="1:9" x14ac:dyDescent="0.2">
      <c r="A2139">
        <v>2009</v>
      </c>
      <c r="B2139" t="s">
        <v>875</v>
      </c>
      <c r="C2139" t="s">
        <v>876</v>
      </c>
      <c r="D2139">
        <v>776.14</v>
      </c>
      <c r="E2139">
        <v>6470.6570000000002</v>
      </c>
      <c r="F2139">
        <v>7220.2860000000001</v>
      </c>
      <c r="G2139">
        <v>2520</v>
      </c>
      <c r="H2139" s="14">
        <f>365*DSO[[#This Row],[Receivables - Total]]/DSO[[#This Row],[Revenue - Total]]</f>
        <v>39.235440258183672</v>
      </c>
      <c r="I2139" t="str">
        <f>_xlfn.XLOOKUP(DSO[[#This Row],[GIC Industry Groups]],'DSO_GIC GROUP'!$A$2:$A$25,'DSO_GIC GROUP'!$B$2:$B$25,0)</f>
        <v>Consumer Durables &amp; Apparel</v>
      </c>
    </row>
    <row r="2140" spans="1:9" x14ac:dyDescent="0.2">
      <c r="A2140">
        <v>2010</v>
      </c>
      <c r="B2140" t="s">
        <v>875</v>
      </c>
      <c r="C2140" t="s">
        <v>876</v>
      </c>
      <c r="D2140">
        <v>773.08299999999997</v>
      </c>
      <c r="E2140">
        <v>6457.5559999999996</v>
      </c>
      <c r="F2140">
        <v>7702.5889999999999</v>
      </c>
      <c r="G2140">
        <v>2520</v>
      </c>
      <c r="H2140" s="14">
        <f>365*DSO[[#This Row],[Receivables - Total]]/DSO[[#This Row],[Revenue - Total]]</f>
        <v>36.633824678948855</v>
      </c>
      <c r="I2140" t="str">
        <f>_xlfn.XLOOKUP(DSO[[#This Row],[GIC Industry Groups]],'DSO_GIC GROUP'!$A$2:$A$25,'DSO_GIC GROUP'!$B$2:$B$25,0)</f>
        <v>Consumer Durables &amp; Apparel</v>
      </c>
    </row>
    <row r="2141" spans="1:9" x14ac:dyDescent="0.2">
      <c r="A2141">
        <v>2011</v>
      </c>
      <c r="B2141" t="s">
        <v>875</v>
      </c>
      <c r="C2141" t="s">
        <v>876</v>
      </c>
      <c r="D2141">
        <v>1120.2460000000001</v>
      </c>
      <c r="E2141">
        <v>9313.1260000000002</v>
      </c>
      <c r="F2141">
        <v>9459.232</v>
      </c>
      <c r="G2141">
        <v>2520</v>
      </c>
      <c r="H2141" s="14">
        <f>365*DSO[[#This Row],[Receivables - Total]]/DSO[[#This Row],[Revenue - Total]]</f>
        <v>43.226531498540268</v>
      </c>
      <c r="I2141" t="str">
        <f>_xlfn.XLOOKUP(DSO[[#This Row],[GIC Industry Groups]],'DSO_GIC GROUP'!$A$2:$A$25,'DSO_GIC GROUP'!$B$2:$B$25,0)</f>
        <v>Consumer Durables &amp; Apparel</v>
      </c>
    </row>
    <row r="2142" spans="1:9" x14ac:dyDescent="0.2">
      <c r="A2142">
        <v>2012</v>
      </c>
      <c r="B2142" t="s">
        <v>875</v>
      </c>
      <c r="C2142" t="s">
        <v>876</v>
      </c>
      <c r="D2142">
        <v>1222.345</v>
      </c>
      <c r="E2142">
        <v>9633.0210000000006</v>
      </c>
      <c r="F2142">
        <v>10879.855</v>
      </c>
      <c r="G2142">
        <v>2520</v>
      </c>
      <c r="H2142" s="14">
        <f>365*DSO[[#This Row],[Receivables - Total]]/DSO[[#This Row],[Revenue - Total]]</f>
        <v>41.007524916462579</v>
      </c>
      <c r="I2142" t="str">
        <f>_xlfn.XLOOKUP(DSO[[#This Row],[GIC Industry Groups]],'DSO_GIC GROUP'!$A$2:$A$25,'DSO_GIC GROUP'!$B$2:$B$25,0)</f>
        <v>Consumer Durables &amp; Apparel</v>
      </c>
    </row>
    <row r="2143" spans="1:9" x14ac:dyDescent="0.2">
      <c r="A2143">
        <v>2013</v>
      </c>
      <c r="B2143" t="s">
        <v>875</v>
      </c>
      <c r="C2143" t="s">
        <v>876</v>
      </c>
      <c r="D2143">
        <v>1360.443</v>
      </c>
      <c r="E2143">
        <v>10315.442999999999</v>
      </c>
      <c r="F2143">
        <v>11419.647999999999</v>
      </c>
      <c r="G2143">
        <v>2520</v>
      </c>
      <c r="H2143" s="14">
        <f>365*DSO[[#This Row],[Receivables - Total]]/DSO[[#This Row],[Revenue - Total]]</f>
        <v>43.48309991691513</v>
      </c>
      <c r="I2143" t="str">
        <f>_xlfn.XLOOKUP(DSO[[#This Row],[GIC Industry Groups]],'DSO_GIC GROUP'!$A$2:$A$25,'DSO_GIC GROUP'!$B$2:$B$25,0)</f>
        <v>Consumer Durables &amp; Apparel</v>
      </c>
    </row>
    <row r="2144" spans="1:9" x14ac:dyDescent="0.2">
      <c r="A2144">
        <v>2014</v>
      </c>
      <c r="B2144" t="s">
        <v>875</v>
      </c>
      <c r="C2144" t="s">
        <v>876</v>
      </c>
      <c r="D2144">
        <v>1276.2239999999999</v>
      </c>
      <c r="E2144">
        <v>9980.14</v>
      </c>
      <c r="F2144">
        <v>12282.161</v>
      </c>
      <c r="G2144">
        <v>2520</v>
      </c>
      <c r="H2144" s="14">
        <f>365*DSO[[#This Row],[Receivables - Total]]/DSO[[#This Row],[Revenue - Total]]</f>
        <v>37.926693844837239</v>
      </c>
      <c r="I2144" t="str">
        <f>_xlfn.XLOOKUP(DSO[[#This Row],[GIC Industry Groups]],'DSO_GIC GROUP'!$A$2:$A$25,'DSO_GIC GROUP'!$B$2:$B$25,0)</f>
        <v>Consumer Durables &amp; Apparel</v>
      </c>
    </row>
    <row r="2145" spans="1:9" x14ac:dyDescent="0.2">
      <c r="A2145">
        <v>2015</v>
      </c>
      <c r="B2145" t="s">
        <v>875</v>
      </c>
      <c r="C2145" t="s">
        <v>876</v>
      </c>
      <c r="D2145">
        <v>1319.558</v>
      </c>
      <c r="E2145">
        <v>9639.5419999999995</v>
      </c>
      <c r="F2145">
        <v>12376.744000000001</v>
      </c>
      <c r="G2145">
        <v>2520</v>
      </c>
      <c r="H2145" s="14">
        <f>365*DSO[[#This Row],[Receivables - Total]]/DSO[[#This Row],[Revenue - Total]]</f>
        <v>38.914812328670607</v>
      </c>
      <c r="I2145" t="str">
        <f>_xlfn.XLOOKUP(DSO[[#This Row],[GIC Industry Groups]],'DSO_GIC GROUP'!$A$2:$A$25,'DSO_GIC GROUP'!$B$2:$B$25,0)</f>
        <v>Consumer Durables &amp; Apparel</v>
      </c>
    </row>
    <row r="2146" spans="1:9" x14ac:dyDescent="0.2">
      <c r="A2146">
        <v>2016</v>
      </c>
      <c r="B2146" t="s">
        <v>875</v>
      </c>
      <c r="C2146" t="s">
        <v>876</v>
      </c>
      <c r="D2146">
        <v>1197.6780000000001</v>
      </c>
      <c r="E2146">
        <v>9739.2870000000003</v>
      </c>
      <c r="F2146">
        <v>12019.003000000001</v>
      </c>
      <c r="G2146">
        <v>2520</v>
      </c>
      <c r="H2146" s="14">
        <f>365*DSO[[#This Row],[Receivables - Total]]/DSO[[#This Row],[Revenue - Total]]</f>
        <v>36.371774763680484</v>
      </c>
      <c r="I2146" t="str">
        <f>_xlfn.XLOOKUP(DSO[[#This Row],[GIC Industry Groups]],'DSO_GIC GROUP'!$A$2:$A$25,'DSO_GIC GROUP'!$B$2:$B$25,0)</f>
        <v>Consumer Durables &amp; Apparel</v>
      </c>
    </row>
    <row r="2147" spans="1:9" x14ac:dyDescent="0.2">
      <c r="A2147">
        <v>2017</v>
      </c>
      <c r="B2147" t="s">
        <v>875</v>
      </c>
      <c r="C2147" t="s">
        <v>876</v>
      </c>
      <c r="D2147">
        <v>1422.1010000000001</v>
      </c>
      <c r="E2147">
        <v>9958.5020000000004</v>
      </c>
      <c r="F2147">
        <v>11811.177</v>
      </c>
      <c r="G2147">
        <v>2520</v>
      </c>
      <c r="H2147" s="14">
        <f>365*DSO[[#This Row],[Receivables - Total]]/DSO[[#This Row],[Revenue - Total]]</f>
        <v>43.94709053974892</v>
      </c>
      <c r="I2147" t="str">
        <f>_xlfn.XLOOKUP(DSO[[#This Row],[GIC Industry Groups]],'DSO_GIC GROUP'!$A$2:$A$25,'DSO_GIC GROUP'!$B$2:$B$25,0)</f>
        <v>Consumer Durables &amp; Apparel</v>
      </c>
    </row>
    <row r="2148" spans="1:9" x14ac:dyDescent="0.2">
      <c r="A2148">
        <v>2018</v>
      </c>
      <c r="B2148" t="s">
        <v>875</v>
      </c>
      <c r="C2148" t="s">
        <v>876</v>
      </c>
      <c r="D2148">
        <v>1713.2950000000001</v>
      </c>
      <c r="E2148">
        <v>10356.785</v>
      </c>
      <c r="F2148">
        <v>13848.66</v>
      </c>
      <c r="G2148">
        <v>2520</v>
      </c>
      <c r="H2148" s="14">
        <f>365*DSO[[#This Row],[Receivables - Total]]/DSO[[#This Row],[Revenue - Total]]</f>
        <v>45.156186591338084</v>
      </c>
      <c r="I2148" t="str">
        <f>_xlfn.XLOOKUP(DSO[[#This Row],[GIC Industry Groups]],'DSO_GIC GROUP'!$A$2:$A$25,'DSO_GIC GROUP'!$B$2:$B$25,0)</f>
        <v>Consumer Durables &amp; Apparel</v>
      </c>
    </row>
    <row r="2149" spans="1:9" x14ac:dyDescent="0.2">
      <c r="A2149">
        <v>2004</v>
      </c>
      <c r="B2149" t="s">
        <v>903</v>
      </c>
      <c r="C2149" t="s">
        <v>904</v>
      </c>
      <c r="D2149">
        <v>2032</v>
      </c>
      <c r="E2149">
        <v>8181</v>
      </c>
      <c r="F2149">
        <v>13220</v>
      </c>
      <c r="G2149">
        <v>2520</v>
      </c>
      <c r="H2149" s="14">
        <f>365*DSO[[#This Row],[Receivables - Total]]/DSO[[#This Row],[Revenue - Total]]</f>
        <v>56.102874432677758</v>
      </c>
      <c r="I2149" t="str">
        <f>_xlfn.XLOOKUP(DSO[[#This Row],[GIC Industry Groups]],'DSO_GIC GROUP'!$A$2:$A$25,'DSO_GIC GROUP'!$B$2:$B$25,0)</f>
        <v>Consumer Durables &amp; Apparel</v>
      </c>
    </row>
    <row r="2150" spans="1:9" x14ac:dyDescent="0.2">
      <c r="A2150">
        <v>2005</v>
      </c>
      <c r="B2150" t="s">
        <v>903</v>
      </c>
      <c r="C2150" t="s">
        <v>904</v>
      </c>
      <c r="D2150">
        <v>2081</v>
      </c>
      <c r="E2150">
        <v>8248</v>
      </c>
      <c r="F2150">
        <v>14317</v>
      </c>
      <c r="G2150">
        <v>2520</v>
      </c>
      <c r="H2150" s="14">
        <f>365*DSO[[#This Row],[Receivables - Total]]/DSO[[#This Row],[Revenue - Total]]</f>
        <v>53.05336313473493</v>
      </c>
      <c r="I2150" t="str">
        <f>_xlfn.XLOOKUP(DSO[[#This Row],[GIC Industry Groups]],'DSO_GIC GROUP'!$A$2:$A$25,'DSO_GIC GROUP'!$B$2:$B$25,0)</f>
        <v>Consumer Durables &amp; Apparel</v>
      </c>
    </row>
    <row r="2151" spans="1:9" x14ac:dyDescent="0.2">
      <c r="A2151">
        <v>2006</v>
      </c>
      <c r="B2151" t="s">
        <v>903</v>
      </c>
      <c r="C2151" t="s">
        <v>904</v>
      </c>
      <c r="D2151">
        <v>2676</v>
      </c>
      <c r="E2151">
        <v>13878</v>
      </c>
      <c r="F2151">
        <v>18080</v>
      </c>
      <c r="G2151">
        <v>2520</v>
      </c>
      <c r="H2151" s="14">
        <f>365*DSO[[#This Row],[Receivables - Total]]/DSO[[#This Row],[Revenue - Total]]</f>
        <v>54.023230088495573</v>
      </c>
      <c r="I2151" t="str">
        <f>_xlfn.XLOOKUP(DSO[[#This Row],[GIC Industry Groups]],'DSO_GIC GROUP'!$A$2:$A$25,'DSO_GIC GROUP'!$B$2:$B$25,0)</f>
        <v>Consumer Durables &amp; Apparel</v>
      </c>
    </row>
    <row r="2152" spans="1:9" x14ac:dyDescent="0.2">
      <c r="A2152">
        <v>2007</v>
      </c>
      <c r="B2152" t="s">
        <v>903</v>
      </c>
      <c r="C2152" t="s">
        <v>904</v>
      </c>
      <c r="D2152">
        <v>2604</v>
      </c>
      <c r="E2152">
        <v>14009</v>
      </c>
      <c r="F2152">
        <v>19408</v>
      </c>
      <c r="G2152">
        <v>2520</v>
      </c>
      <c r="H2152" s="14">
        <f>365*DSO[[#This Row],[Receivables - Total]]/DSO[[#This Row],[Revenue - Total]]</f>
        <v>48.972588623248143</v>
      </c>
      <c r="I2152" t="str">
        <f>_xlfn.XLOOKUP(DSO[[#This Row],[GIC Industry Groups]],'DSO_GIC GROUP'!$A$2:$A$25,'DSO_GIC GROUP'!$B$2:$B$25,0)</f>
        <v>Consumer Durables &amp; Apparel</v>
      </c>
    </row>
    <row r="2153" spans="1:9" x14ac:dyDescent="0.2">
      <c r="A2153">
        <v>2008</v>
      </c>
      <c r="B2153" t="s">
        <v>903</v>
      </c>
      <c r="C2153" t="s">
        <v>904</v>
      </c>
      <c r="D2153">
        <v>2103</v>
      </c>
      <c r="E2153">
        <v>13532</v>
      </c>
      <c r="F2153">
        <v>18907</v>
      </c>
      <c r="G2153">
        <v>2520</v>
      </c>
      <c r="H2153" s="14">
        <f>365*DSO[[#This Row],[Receivables - Total]]/DSO[[#This Row],[Revenue - Total]]</f>
        <v>40.598455598455601</v>
      </c>
      <c r="I2153" t="str">
        <f>_xlfn.XLOOKUP(DSO[[#This Row],[GIC Industry Groups]],'DSO_GIC GROUP'!$A$2:$A$25,'DSO_GIC GROUP'!$B$2:$B$25,0)</f>
        <v>Consumer Durables &amp; Apparel</v>
      </c>
    </row>
    <row r="2154" spans="1:9" x14ac:dyDescent="0.2">
      <c r="A2154">
        <v>2009</v>
      </c>
      <c r="B2154" t="s">
        <v>903</v>
      </c>
      <c r="C2154" t="s">
        <v>904</v>
      </c>
      <c r="D2154">
        <v>2500</v>
      </c>
      <c r="E2154">
        <v>15094</v>
      </c>
      <c r="F2154">
        <v>17099</v>
      </c>
      <c r="G2154">
        <v>2520</v>
      </c>
      <c r="H2154" s="14">
        <f>365*DSO[[#This Row],[Receivables - Total]]/DSO[[#This Row],[Revenue - Total]]</f>
        <v>53.365693900228081</v>
      </c>
      <c r="I2154" t="str">
        <f>_xlfn.XLOOKUP(DSO[[#This Row],[GIC Industry Groups]],'DSO_GIC GROUP'!$A$2:$A$25,'DSO_GIC GROUP'!$B$2:$B$25,0)</f>
        <v>Consumer Durables &amp; Apparel</v>
      </c>
    </row>
    <row r="2155" spans="1:9" x14ac:dyDescent="0.2">
      <c r="A2155">
        <v>2010</v>
      </c>
      <c r="B2155" t="s">
        <v>903</v>
      </c>
      <c r="C2155" t="s">
        <v>904</v>
      </c>
      <c r="D2155">
        <v>2278</v>
      </c>
      <c r="E2155">
        <v>15584</v>
      </c>
      <c r="F2155">
        <v>18366</v>
      </c>
      <c r="G2155">
        <v>2520</v>
      </c>
      <c r="H2155" s="14">
        <f>365*DSO[[#This Row],[Receivables - Total]]/DSO[[#This Row],[Revenue - Total]]</f>
        <v>45.272242186649244</v>
      </c>
      <c r="I2155" t="str">
        <f>_xlfn.XLOOKUP(DSO[[#This Row],[GIC Industry Groups]],'DSO_GIC GROUP'!$A$2:$A$25,'DSO_GIC GROUP'!$B$2:$B$25,0)</f>
        <v>Consumer Durables &amp; Apparel</v>
      </c>
    </row>
    <row r="2156" spans="1:9" x14ac:dyDescent="0.2">
      <c r="A2156">
        <v>2011</v>
      </c>
      <c r="B2156" t="s">
        <v>903</v>
      </c>
      <c r="C2156" t="s">
        <v>904</v>
      </c>
      <c r="D2156">
        <v>2105</v>
      </c>
      <c r="E2156">
        <v>15181</v>
      </c>
      <c r="F2156">
        <v>18666</v>
      </c>
      <c r="G2156">
        <v>2520</v>
      </c>
      <c r="H2156" s="14">
        <f>365*DSO[[#This Row],[Receivables - Total]]/DSO[[#This Row],[Revenue - Total]]</f>
        <v>41.161737919211397</v>
      </c>
      <c r="I2156" t="str">
        <f>_xlfn.XLOOKUP(DSO[[#This Row],[GIC Industry Groups]],'DSO_GIC GROUP'!$A$2:$A$25,'DSO_GIC GROUP'!$B$2:$B$25,0)</f>
        <v>Consumer Durables &amp; Apparel</v>
      </c>
    </row>
    <row r="2157" spans="1:9" x14ac:dyDescent="0.2">
      <c r="A2157">
        <v>2012</v>
      </c>
      <c r="B2157" t="s">
        <v>903</v>
      </c>
      <c r="C2157" t="s">
        <v>904</v>
      </c>
      <c r="D2157">
        <v>2038</v>
      </c>
      <c r="E2157">
        <v>15396</v>
      </c>
      <c r="F2157">
        <v>18143</v>
      </c>
      <c r="G2157">
        <v>2520</v>
      </c>
      <c r="H2157" s="14">
        <f>365*DSO[[#This Row],[Receivables - Total]]/DSO[[#This Row],[Revenue - Total]]</f>
        <v>41.000385823733673</v>
      </c>
      <c r="I2157" t="str">
        <f>_xlfn.XLOOKUP(DSO[[#This Row],[GIC Industry Groups]],'DSO_GIC GROUP'!$A$2:$A$25,'DSO_GIC GROUP'!$B$2:$B$25,0)</f>
        <v>Consumer Durables &amp; Apparel</v>
      </c>
    </row>
    <row r="2158" spans="1:9" x14ac:dyDescent="0.2">
      <c r="A2158">
        <v>2013</v>
      </c>
      <c r="B2158" t="s">
        <v>903</v>
      </c>
      <c r="C2158" t="s">
        <v>904</v>
      </c>
      <c r="D2158">
        <v>2005</v>
      </c>
      <c r="E2158">
        <v>15544</v>
      </c>
      <c r="F2158">
        <v>18769</v>
      </c>
      <c r="G2158">
        <v>2520</v>
      </c>
      <c r="H2158" s="14">
        <f>365*DSO[[#This Row],[Receivables - Total]]/DSO[[#This Row],[Revenue - Total]]</f>
        <v>38.991155628962652</v>
      </c>
      <c r="I2158" t="str">
        <f>_xlfn.XLOOKUP(DSO[[#This Row],[GIC Industry Groups]],'DSO_GIC GROUP'!$A$2:$A$25,'DSO_GIC GROUP'!$B$2:$B$25,0)</f>
        <v>Consumer Durables &amp; Apparel</v>
      </c>
    </row>
    <row r="2159" spans="1:9" x14ac:dyDescent="0.2">
      <c r="A2159">
        <v>2014</v>
      </c>
      <c r="B2159" t="s">
        <v>903</v>
      </c>
      <c r="C2159" t="s">
        <v>904</v>
      </c>
      <c r="D2159">
        <v>2768</v>
      </c>
      <c r="E2159">
        <v>20002</v>
      </c>
      <c r="F2159">
        <v>19872</v>
      </c>
      <c r="G2159">
        <v>2520</v>
      </c>
      <c r="H2159" s="14">
        <f>365*DSO[[#This Row],[Receivables - Total]]/DSO[[#This Row],[Revenue - Total]]</f>
        <v>50.841384863123992</v>
      </c>
      <c r="I2159" t="str">
        <f>_xlfn.XLOOKUP(DSO[[#This Row],[GIC Industry Groups]],'DSO_GIC GROUP'!$A$2:$A$25,'DSO_GIC GROUP'!$B$2:$B$25,0)</f>
        <v>Consumer Durables &amp; Apparel</v>
      </c>
    </row>
    <row r="2160" spans="1:9" x14ac:dyDescent="0.2">
      <c r="A2160">
        <v>2015</v>
      </c>
      <c r="B2160" t="s">
        <v>903</v>
      </c>
      <c r="C2160" t="s">
        <v>904</v>
      </c>
      <c r="D2160">
        <v>2530</v>
      </c>
      <c r="E2160">
        <v>19010</v>
      </c>
      <c r="F2160">
        <v>20891</v>
      </c>
      <c r="G2160">
        <v>2520</v>
      </c>
      <c r="H2160" s="14">
        <f>365*DSO[[#This Row],[Receivables - Total]]/DSO[[#This Row],[Revenue - Total]]</f>
        <v>44.203245416686613</v>
      </c>
      <c r="I2160" t="str">
        <f>_xlfn.XLOOKUP(DSO[[#This Row],[GIC Industry Groups]],'DSO_GIC GROUP'!$A$2:$A$25,'DSO_GIC GROUP'!$B$2:$B$25,0)</f>
        <v>Consumer Durables &amp; Apparel</v>
      </c>
    </row>
    <row r="2161" spans="1:9" x14ac:dyDescent="0.2">
      <c r="A2161">
        <v>2016</v>
      </c>
      <c r="B2161" t="s">
        <v>903</v>
      </c>
      <c r="C2161" t="s">
        <v>904</v>
      </c>
      <c r="D2161">
        <v>2711</v>
      </c>
      <c r="E2161">
        <v>19153</v>
      </c>
      <c r="F2161">
        <v>20718</v>
      </c>
      <c r="G2161">
        <v>2520</v>
      </c>
      <c r="H2161" s="14">
        <f>365*DSO[[#This Row],[Receivables - Total]]/DSO[[#This Row],[Revenue - Total]]</f>
        <v>47.761125591273291</v>
      </c>
      <c r="I2161" t="str">
        <f>_xlfn.XLOOKUP(DSO[[#This Row],[GIC Industry Groups]],'DSO_GIC GROUP'!$A$2:$A$25,'DSO_GIC GROUP'!$B$2:$B$25,0)</f>
        <v>Consumer Durables &amp; Apparel</v>
      </c>
    </row>
    <row r="2162" spans="1:9" x14ac:dyDescent="0.2">
      <c r="A2162">
        <v>2017</v>
      </c>
      <c r="B2162" t="s">
        <v>903</v>
      </c>
      <c r="C2162" t="s">
        <v>904</v>
      </c>
      <c r="D2162">
        <v>2665</v>
      </c>
      <c r="E2162">
        <v>20038</v>
      </c>
      <c r="F2162">
        <v>21288</v>
      </c>
      <c r="G2162">
        <v>2520</v>
      </c>
      <c r="H2162" s="14">
        <f>365*DSO[[#This Row],[Receivables - Total]]/DSO[[#This Row],[Revenue - Total]]</f>
        <v>45.693583239383692</v>
      </c>
      <c r="I2162" t="str">
        <f>_xlfn.XLOOKUP(DSO[[#This Row],[GIC Industry Groups]],'DSO_GIC GROUP'!$A$2:$A$25,'DSO_GIC GROUP'!$B$2:$B$25,0)</f>
        <v>Consumer Durables &amp; Apparel</v>
      </c>
    </row>
    <row r="2163" spans="1:9" x14ac:dyDescent="0.2">
      <c r="A2163">
        <v>2018</v>
      </c>
      <c r="B2163" t="s">
        <v>903</v>
      </c>
      <c r="C2163" t="s">
        <v>904</v>
      </c>
      <c r="D2163">
        <v>2210</v>
      </c>
      <c r="E2163">
        <v>18347</v>
      </c>
      <c r="F2163">
        <v>21037</v>
      </c>
      <c r="G2163">
        <v>2520</v>
      </c>
      <c r="H2163" s="14">
        <f>365*DSO[[#This Row],[Receivables - Total]]/DSO[[#This Row],[Revenue - Total]]</f>
        <v>38.344345676664922</v>
      </c>
      <c r="I2163" t="str">
        <f>_xlfn.XLOOKUP(DSO[[#This Row],[GIC Industry Groups]],'DSO_GIC GROUP'!$A$2:$A$25,'DSO_GIC GROUP'!$B$2:$B$25,0)</f>
        <v>Consumer Durables &amp; Apparel</v>
      </c>
    </row>
    <row r="2164" spans="1:9" x14ac:dyDescent="0.2">
      <c r="A2164">
        <v>2019</v>
      </c>
      <c r="B2164" t="s">
        <v>903</v>
      </c>
      <c r="C2164" t="s">
        <v>904</v>
      </c>
      <c r="D2164">
        <v>2198</v>
      </c>
      <c r="E2164">
        <v>18881</v>
      </c>
      <c r="F2164">
        <v>20419</v>
      </c>
      <c r="G2164">
        <v>2520</v>
      </c>
      <c r="H2164" s="14">
        <f>365*DSO[[#This Row],[Receivables - Total]]/DSO[[#This Row],[Revenue - Total]]</f>
        <v>39.29036681522112</v>
      </c>
      <c r="I2164" t="str">
        <f>_xlfn.XLOOKUP(DSO[[#This Row],[GIC Industry Groups]],'DSO_GIC GROUP'!$A$2:$A$25,'DSO_GIC GROUP'!$B$2:$B$25,0)</f>
        <v>Consumer Durables &amp; Apparel</v>
      </c>
    </row>
    <row r="2165" spans="1:9" x14ac:dyDescent="0.2">
      <c r="A2165">
        <v>2004</v>
      </c>
      <c r="B2165" t="s">
        <v>177</v>
      </c>
      <c r="C2165" t="s">
        <v>178</v>
      </c>
      <c r="D2165">
        <v>409</v>
      </c>
      <c r="E2165">
        <v>27636</v>
      </c>
      <c r="F2165">
        <v>9727</v>
      </c>
      <c r="G2165">
        <v>2530</v>
      </c>
      <c r="H2165" s="14">
        <f>365*DSO[[#This Row],[Receivables - Total]]/DSO[[#This Row],[Revenue - Total]]</f>
        <v>15.347486378122751</v>
      </c>
      <c r="I2165" t="str">
        <f>_xlfn.XLOOKUP(DSO[[#This Row],[GIC Industry Groups]],'DSO_GIC GROUP'!$A$2:$A$25,'DSO_GIC GROUP'!$B$2:$B$25,0)</f>
        <v>Consumer Services</v>
      </c>
    </row>
    <row r="2166" spans="1:9" x14ac:dyDescent="0.2">
      <c r="A2166">
        <v>2005</v>
      </c>
      <c r="B2166" t="s">
        <v>177</v>
      </c>
      <c r="C2166" t="s">
        <v>178</v>
      </c>
      <c r="D2166">
        <v>408</v>
      </c>
      <c r="E2166">
        <v>28432</v>
      </c>
      <c r="F2166">
        <v>11087</v>
      </c>
      <c r="G2166">
        <v>2530</v>
      </c>
      <c r="H2166" s="14">
        <f>365*DSO[[#This Row],[Receivables - Total]]/DSO[[#This Row],[Revenue - Total]]</f>
        <v>13.431947325696761</v>
      </c>
      <c r="I2166" t="str">
        <f>_xlfn.XLOOKUP(DSO[[#This Row],[GIC Industry Groups]],'DSO_GIC GROUP'!$A$2:$A$25,'DSO_GIC GROUP'!$B$2:$B$25,0)</f>
        <v>Consumer Services</v>
      </c>
    </row>
    <row r="2167" spans="1:9" x14ac:dyDescent="0.2">
      <c r="A2167">
        <v>2006</v>
      </c>
      <c r="B2167" t="s">
        <v>177</v>
      </c>
      <c r="C2167" t="s">
        <v>178</v>
      </c>
      <c r="D2167">
        <v>280</v>
      </c>
      <c r="E2167">
        <v>30552</v>
      </c>
      <c r="F2167">
        <v>11839</v>
      </c>
      <c r="G2167">
        <v>2530</v>
      </c>
      <c r="H2167" s="14">
        <f>365*DSO[[#This Row],[Receivables - Total]]/DSO[[#This Row],[Revenue - Total]]</f>
        <v>8.6324858518455958</v>
      </c>
      <c r="I2167" t="str">
        <f>_xlfn.XLOOKUP(DSO[[#This Row],[GIC Industry Groups]],'DSO_GIC GROUP'!$A$2:$A$25,'DSO_GIC GROUP'!$B$2:$B$25,0)</f>
        <v>Consumer Services</v>
      </c>
    </row>
    <row r="2168" spans="1:9" x14ac:dyDescent="0.2">
      <c r="A2168">
        <v>2007</v>
      </c>
      <c r="B2168" t="s">
        <v>177</v>
      </c>
      <c r="C2168" t="s">
        <v>178</v>
      </c>
      <c r="D2168">
        <v>436</v>
      </c>
      <c r="E2168">
        <v>34181</v>
      </c>
      <c r="F2168">
        <v>13033</v>
      </c>
      <c r="G2168">
        <v>2530</v>
      </c>
      <c r="H2168" s="14">
        <f>365*DSO[[#This Row],[Receivables - Total]]/DSO[[#This Row],[Revenue - Total]]</f>
        <v>12.210542469116858</v>
      </c>
      <c r="I2168" t="str">
        <f>_xlfn.XLOOKUP(DSO[[#This Row],[GIC Industry Groups]],'DSO_GIC GROUP'!$A$2:$A$25,'DSO_GIC GROUP'!$B$2:$B$25,0)</f>
        <v>Consumer Services</v>
      </c>
    </row>
    <row r="2169" spans="1:9" x14ac:dyDescent="0.2">
      <c r="A2169">
        <v>2008</v>
      </c>
      <c r="B2169" t="s">
        <v>177</v>
      </c>
      <c r="C2169" t="s">
        <v>178</v>
      </c>
      <c r="D2169">
        <v>418</v>
      </c>
      <c r="E2169">
        <v>33400</v>
      </c>
      <c r="F2169">
        <v>14646</v>
      </c>
      <c r="G2169">
        <v>2530</v>
      </c>
      <c r="H2169" s="14">
        <f>365*DSO[[#This Row],[Receivables - Total]]/DSO[[#This Row],[Revenue - Total]]</f>
        <v>10.417178751877646</v>
      </c>
      <c r="I2169" t="str">
        <f>_xlfn.XLOOKUP(DSO[[#This Row],[GIC Industry Groups]],'DSO_GIC GROUP'!$A$2:$A$25,'DSO_GIC GROUP'!$B$2:$B$25,0)</f>
        <v>Consumer Services</v>
      </c>
    </row>
    <row r="2170" spans="1:9" x14ac:dyDescent="0.2">
      <c r="A2170">
        <v>2009</v>
      </c>
      <c r="B2170" t="s">
        <v>177</v>
      </c>
      <c r="C2170" t="s">
        <v>178</v>
      </c>
      <c r="D2170">
        <v>362</v>
      </c>
      <c r="E2170">
        <v>36835</v>
      </c>
      <c r="F2170">
        <v>13157</v>
      </c>
      <c r="G2170">
        <v>2530</v>
      </c>
      <c r="H2170" s="14">
        <f>365*DSO[[#This Row],[Receivables - Total]]/DSO[[#This Row],[Revenue - Total]]</f>
        <v>10.042562894276811</v>
      </c>
      <c r="I2170" t="str">
        <f>_xlfn.XLOOKUP(DSO[[#This Row],[GIC Industry Groups]],'DSO_GIC GROUP'!$A$2:$A$25,'DSO_GIC GROUP'!$B$2:$B$25,0)</f>
        <v>Consumer Services</v>
      </c>
    </row>
    <row r="2171" spans="1:9" x14ac:dyDescent="0.2">
      <c r="A2171">
        <v>2010</v>
      </c>
      <c r="B2171" t="s">
        <v>177</v>
      </c>
      <c r="C2171" t="s">
        <v>178</v>
      </c>
      <c r="D2171">
        <v>248</v>
      </c>
      <c r="E2171">
        <v>37490</v>
      </c>
      <c r="F2171">
        <v>14450</v>
      </c>
      <c r="G2171">
        <v>2530</v>
      </c>
      <c r="H2171" s="14">
        <f>365*DSO[[#This Row],[Receivables - Total]]/DSO[[#This Row],[Revenue - Total]]</f>
        <v>6.2643598615916956</v>
      </c>
      <c r="I2171" t="str">
        <f>_xlfn.XLOOKUP(DSO[[#This Row],[GIC Industry Groups]],'DSO_GIC GROUP'!$A$2:$A$25,'DSO_GIC GROUP'!$B$2:$B$25,0)</f>
        <v>Consumer Services</v>
      </c>
    </row>
    <row r="2172" spans="1:9" x14ac:dyDescent="0.2">
      <c r="A2172">
        <v>2011</v>
      </c>
      <c r="B2172" t="s">
        <v>177</v>
      </c>
      <c r="C2172" t="s">
        <v>178</v>
      </c>
      <c r="D2172">
        <v>263</v>
      </c>
      <c r="E2172">
        <v>38637</v>
      </c>
      <c r="F2172">
        <v>15793</v>
      </c>
      <c r="G2172">
        <v>2530</v>
      </c>
      <c r="H2172" s="14">
        <f>365*DSO[[#This Row],[Receivables - Total]]/DSO[[#This Row],[Revenue - Total]]</f>
        <v>6.0783258405622744</v>
      </c>
      <c r="I2172" t="str">
        <f>_xlfn.XLOOKUP(DSO[[#This Row],[GIC Industry Groups]],'DSO_GIC GROUP'!$A$2:$A$25,'DSO_GIC GROUP'!$B$2:$B$25,0)</f>
        <v>Consumer Services</v>
      </c>
    </row>
    <row r="2173" spans="1:9" x14ac:dyDescent="0.2">
      <c r="A2173">
        <v>2012</v>
      </c>
      <c r="B2173" t="s">
        <v>177</v>
      </c>
      <c r="C2173" t="s">
        <v>178</v>
      </c>
      <c r="D2173">
        <v>730</v>
      </c>
      <c r="E2173">
        <v>39161</v>
      </c>
      <c r="F2173">
        <v>15382</v>
      </c>
      <c r="G2173">
        <v>2530</v>
      </c>
      <c r="H2173" s="14">
        <f>365*DSO[[#This Row],[Receivables - Total]]/DSO[[#This Row],[Revenue - Total]]</f>
        <v>17.322194773111431</v>
      </c>
      <c r="I2173" t="str">
        <f>_xlfn.XLOOKUP(DSO[[#This Row],[GIC Industry Groups]],'DSO_GIC GROUP'!$A$2:$A$25,'DSO_GIC GROUP'!$B$2:$B$25,0)</f>
        <v>Consumer Services</v>
      </c>
    </row>
    <row r="2174" spans="1:9" x14ac:dyDescent="0.2">
      <c r="A2174">
        <v>2013</v>
      </c>
      <c r="B2174" t="s">
        <v>177</v>
      </c>
      <c r="C2174" t="s">
        <v>178</v>
      </c>
      <c r="D2174">
        <v>786</v>
      </c>
      <c r="E2174">
        <v>40104</v>
      </c>
      <c r="F2174">
        <v>15456</v>
      </c>
      <c r="G2174">
        <v>2530</v>
      </c>
      <c r="H2174" s="14">
        <f>365*DSO[[#This Row],[Receivables - Total]]/DSO[[#This Row],[Revenue - Total]]</f>
        <v>18.561723602484474</v>
      </c>
      <c r="I2174" t="str">
        <f>_xlfn.XLOOKUP(DSO[[#This Row],[GIC Industry Groups]],'DSO_GIC GROUP'!$A$2:$A$25,'DSO_GIC GROUP'!$B$2:$B$25,0)</f>
        <v>Consumer Services</v>
      </c>
    </row>
    <row r="2175" spans="1:9" x14ac:dyDescent="0.2">
      <c r="A2175">
        <v>2014</v>
      </c>
      <c r="B2175" t="s">
        <v>177</v>
      </c>
      <c r="C2175" t="s">
        <v>178</v>
      </c>
      <c r="D2175">
        <v>486</v>
      </c>
      <c r="E2175">
        <v>39532</v>
      </c>
      <c r="F2175">
        <v>15884</v>
      </c>
      <c r="G2175">
        <v>2530</v>
      </c>
      <c r="H2175" s="14">
        <f>365*DSO[[#This Row],[Receivables - Total]]/DSO[[#This Row],[Revenue - Total]]</f>
        <v>11.167841853437421</v>
      </c>
      <c r="I2175" t="str">
        <f>_xlfn.XLOOKUP(DSO[[#This Row],[GIC Industry Groups]],'DSO_GIC GROUP'!$A$2:$A$25,'DSO_GIC GROUP'!$B$2:$B$25,0)</f>
        <v>Consumer Services</v>
      </c>
    </row>
    <row r="2176" spans="1:9" x14ac:dyDescent="0.2">
      <c r="A2176">
        <v>2015</v>
      </c>
      <c r="B2176" t="s">
        <v>177</v>
      </c>
      <c r="C2176" t="s">
        <v>178</v>
      </c>
      <c r="D2176">
        <v>412</v>
      </c>
      <c r="E2176">
        <v>39237</v>
      </c>
      <c r="F2176">
        <v>15714</v>
      </c>
      <c r="G2176">
        <v>2530</v>
      </c>
      <c r="H2176" s="14">
        <f>365*DSO[[#This Row],[Receivables - Total]]/DSO[[#This Row],[Revenue - Total]]</f>
        <v>9.5698103601883666</v>
      </c>
      <c r="I2176" t="str">
        <f>_xlfn.XLOOKUP(DSO[[#This Row],[GIC Industry Groups]],'DSO_GIC GROUP'!$A$2:$A$25,'DSO_GIC GROUP'!$B$2:$B$25,0)</f>
        <v>Consumer Services</v>
      </c>
    </row>
    <row r="2177" spans="1:9" x14ac:dyDescent="0.2">
      <c r="A2177">
        <v>2016</v>
      </c>
      <c r="B2177" t="s">
        <v>177</v>
      </c>
      <c r="C2177" t="s">
        <v>178</v>
      </c>
      <c r="D2177">
        <v>298</v>
      </c>
      <c r="E2177">
        <v>38936</v>
      </c>
      <c r="F2177">
        <v>16389</v>
      </c>
      <c r="G2177">
        <v>2530</v>
      </c>
      <c r="H2177" s="14">
        <f>365*DSO[[#This Row],[Receivables - Total]]/DSO[[#This Row],[Revenue - Total]]</f>
        <v>6.6367685642809198</v>
      </c>
      <c r="I2177" t="str">
        <f>_xlfn.XLOOKUP(DSO[[#This Row],[GIC Industry Groups]],'DSO_GIC GROUP'!$A$2:$A$25,'DSO_GIC GROUP'!$B$2:$B$25,0)</f>
        <v>Consumer Services</v>
      </c>
    </row>
    <row r="2178" spans="1:9" x14ac:dyDescent="0.2">
      <c r="A2178">
        <v>2017</v>
      </c>
      <c r="B2178" t="s">
        <v>177</v>
      </c>
      <c r="C2178" t="s">
        <v>178</v>
      </c>
      <c r="D2178">
        <v>312</v>
      </c>
      <c r="E2178">
        <v>40778</v>
      </c>
      <c r="F2178">
        <v>17510</v>
      </c>
      <c r="G2178">
        <v>2530</v>
      </c>
      <c r="H2178" s="14">
        <f>365*DSO[[#This Row],[Receivables - Total]]/DSO[[#This Row],[Revenue - Total]]</f>
        <v>6.5037121644774416</v>
      </c>
      <c r="I2178" t="str">
        <f>_xlfn.XLOOKUP(DSO[[#This Row],[GIC Industry Groups]],'DSO_GIC GROUP'!$A$2:$A$25,'DSO_GIC GROUP'!$B$2:$B$25,0)</f>
        <v>Consumer Services</v>
      </c>
    </row>
    <row r="2179" spans="1:9" x14ac:dyDescent="0.2">
      <c r="A2179">
        <v>2018</v>
      </c>
      <c r="B2179" t="s">
        <v>177</v>
      </c>
      <c r="C2179" t="s">
        <v>178</v>
      </c>
      <c r="D2179">
        <v>358</v>
      </c>
      <c r="E2179">
        <v>42401</v>
      </c>
      <c r="F2179">
        <v>18881</v>
      </c>
      <c r="G2179">
        <v>2530</v>
      </c>
      <c r="H2179" s="14">
        <f>365*DSO[[#This Row],[Receivables - Total]]/DSO[[#This Row],[Revenue - Total]]</f>
        <v>6.9207139452359518</v>
      </c>
      <c r="I2179" t="str">
        <f>_xlfn.XLOOKUP(DSO[[#This Row],[GIC Industry Groups]],'DSO_GIC GROUP'!$A$2:$A$25,'DSO_GIC GROUP'!$B$2:$B$25,0)</f>
        <v>Consumer Services</v>
      </c>
    </row>
    <row r="2180" spans="1:9" x14ac:dyDescent="0.2">
      <c r="A2180">
        <v>2019</v>
      </c>
      <c r="B2180" t="s">
        <v>177</v>
      </c>
      <c r="C2180" t="s">
        <v>178</v>
      </c>
      <c r="D2180">
        <v>444</v>
      </c>
      <c r="E2180">
        <v>45058</v>
      </c>
      <c r="F2180">
        <v>20825</v>
      </c>
      <c r="G2180">
        <v>2530</v>
      </c>
      <c r="H2180" s="14">
        <f>365*DSO[[#This Row],[Receivables - Total]]/DSO[[#This Row],[Revenue - Total]]</f>
        <v>7.7819927971188472</v>
      </c>
      <c r="I2180" t="str">
        <f>_xlfn.XLOOKUP(DSO[[#This Row],[GIC Industry Groups]],'DSO_GIC GROUP'!$A$2:$A$25,'DSO_GIC GROUP'!$B$2:$B$25,0)</f>
        <v>Consumer Services</v>
      </c>
    </row>
    <row r="2181" spans="1:9" x14ac:dyDescent="0.2">
      <c r="A2181">
        <v>2004</v>
      </c>
      <c r="B2181" t="s">
        <v>209</v>
      </c>
      <c r="C2181" t="s">
        <v>210</v>
      </c>
      <c r="D2181">
        <v>3.222</v>
      </c>
      <c r="E2181">
        <v>329.65300000000002</v>
      </c>
      <c r="F2181">
        <v>470.721</v>
      </c>
      <c r="G2181">
        <v>2530</v>
      </c>
      <c r="H2181" s="14">
        <f>365*DSO[[#This Row],[Receivables - Total]]/DSO[[#This Row],[Revenue - Total]]</f>
        <v>2.4983589004951976</v>
      </c>
      <c r="I2181" t="str">
        <f>_xlfn.XLOOKUP(DSO[[#This Row],[GIC Industry Groups]],'DSO_GIC GROUP'!$A$2:$A$25,'DSO_GIC GROUP'!$B$2:$B$25,0)</f>
        <v>Consumer Services</v>
      </c>
    </row>
    <row r="2182" spans="1:9" x14ac:dyDescent="0.2">
      <c r="A2182">
        <v>2005</v>
      </c>
      <c r="B2182" t="s">
        <v>209</v>
      </c>
      <c r="C2182" t="s">
        <v>210</v>
      </c>
      <c r="D2182">
        <v>4.181</v>
      </c>
      <c r="E2182">
        <v>392.495</v>
      </c>
      <c r="F2182">
        <v>627.69500000000005</v>
      </c>
      <c r="G2182">
        <v>2530</v>
      </c>
      <c r="H2182" s="14">
        <f>365*DSO[[#This Row],[Receivables - Total]]/DSO[[#This Row],[Revenue - Total]]</f>
        <v>2.4312205768725255</v>
      </c>
      <c r="I2182" t="str">
        <f>_xlfn.XLOOKUP(DSO[[#This Row],[GIC Industry Groups]],'DSO_GIC GROUP'!$A$2:$A$25,'DSO_GIC GROUP'!$B$2:$B$25,0)</f>
        <v>Consumer Services</v>
      </c>
    </row>
    <row r="2183" spans="1:9" x14ac:dyDescent="0.2">
      <c r="A2183">
        <v>2006</v>
      </c>
      <c r="B2183" t="s">
        <v>209</v>
      </c>
      <c r="C2183" t="s">
        <v>210</v>
      </c>
      <c r="D2183">
        <v>13.648</v>
      </c>
      <c r="E2183">
        <v>604.20799999999997</v>
      </c>
      <c r="F2183">
        <v>822.93</v>
      </c>
      <c r="G2183">
        <v>2530</v>
      </c>
      <c r="H2183" s="14">
        <f>365*DSO[[#This Row],[Receivables - Total]]/DSO[[#This Row],[Revenue - Total]]</f>
        <v>6.0533945779106366</v>
      </c>
      <c r="I2183" t="str">
        <f>_xlfn.XLOOKUP(DSO[[#This Row],[GIC Industry Groups]],'DSO_GIC GROUP'!$A$2:$A$25,'DSO_GIC GROUP'!$B$2:$B$25,0)</f>
        <v>Consumer Services</v>
      </c>
    </row>
    <row r="2184" spans="1:9" x14ac:dyDescent="0.2">
      <c r="A2184">
        <v>2007</v>
      </c>
      <c r="B2184" t="s">
        <v>209</v>
      </c>
      <c r="C2184" t="s">
        <v>210</v>
      </c>
      <c r="D2184">
        <v>14.907999999999999</v>
      </c>
      <c r="E2184">
        <v>722.11500000000001</v>
      </c>
      <c r="F2184">
        <v>1085.7819999999999</v>
      </c>
      <c r="G2184">
        <v>2530</v>
      </c>
      <c r="H2184" s="14">
        <f>365*DSO[[#This Row],[Receivables - Total]]/DSO[[#This Row],[Revenue - Total]]</f>
        <v>5.011521649833945</v>
      </c>
      <c r="I2184" t="str">
        <f>_xlfn.XLOOKUP(DSO[[#This Row],[GIC Industry Groups]],'DSO_GIC GROUP'!$A$2:$A$25,'DSO_GIC GROUP'!$B$2:$B$25,0)</f>
        <v>Consumer Services</v>
      </c>
    </row>
    <row r="2185" spans="1:9" x14ac:dyDescent="0.2">
      <c r="A2185">
        <v>2008</v>
      </c>
      <c r="B2185" t="s">
        <v>209</v>
      </c>
      <c r="C2185" t="s">
        <v>210</v>
      </c>
      <c r="D2185">
        <v>3.9279999999999999</v>
      </c>
      <c r="E2185">
        <v>824.98500000000001</v>
      </c>
      <c r="F2185">
        <v>1329.7049999999999</v>
      </c>
      <c r="G2185">
        <v>2530</v>
      </c>
      <c r="H2185" s="14">
        <f>365*DSO[[#This Row],[Receivables - Total]]/DSO[[#This Row],[Revenue - Total]]</f>
        <v>1.0782241173794189</v>
      </c>
      <c r="I2185" t="str">
        <f>_xlfn.XLOOKUP(DSO[[#This Row],[GIC Industry Groups]],'DSO_GIC GROUP'!$A$2:$A$25,'DSO_GIC GROUP'!$B$2:$B$25,0)</f>
        <v>Consumer Services</v>
      </c>
    </row>
    <row r="2186" spans="1:9" x14ac:dyDescent="0.2">
      <c r="A2186">
        <v>2009</v>
      </c>
      <c r="B2186" t="s">
        <v>209</v>
      </c>
      <c r="C2186" t="s">
        <v>210</v>
      </c>
      <c r="D2186">
        <v>4.7629999999999999</v>
      </c>
      <c r="E2186">
        <v>961.505</v>
      </c>
      <c r="F2186">
        <v>1518.4169999999999</v>
      </c>
      <c r="G2186">
        <v>2530</v>
      </c>
      <c r="H2186" s="14">
        <f>365*DSO[[#This Row],[Receivables - Total]]/DSO[[#This Row],[Revenue - Total]]</f>
        <v>1.1449391043435366</v>
      </c>
      <c r="I2186" t="str">
        <f>_xlfn.XLOOKUP(DSO[[#This Row],[GIC Industry Groups]],'DSO_GIC GROUP'!$A$2:$A$25,'DSO_GIC GROUP'!$B$2:$B$25,0)</f>
        <v>Consumer Services</v>
      </c>
    </row>
    <row r="2187" spans="1:9" x14ac:dyDescent="0.2">
      <c r="A2187">
        <v>2010</v>
      </c>
      <c r="B2187" t="s">
        <v>209</v>
      </c>
      <c r="C2187" t="s">
        <v>210</v>
      </c>
      <c r="D2187">
        <v>29.186</v>
      </c>
      <c r="E2187">
        <v>1121.605</v>
      </c>
      <c r="F2187">
        <v>1835.922</v>
      </c>
      <c r="G2187">
        <v>2530</v>
      </c>
      <c r="H2187" s="14">
        <f>365*DSO[[#This Row],[Receivables - Total]]/DSO[[#This Row],[Revenue - Total]]</f>
        <v>5.8024741791862615</v>
      </c>
      <c r="I2187" t="str">
        <f>_xlfn.XLOOKUP(DSO[[#This Row],[GIC Industry Groups]],'DSO_GIC GROUP'!$A$2:$A$25,'DSO_GIC GROUP'!$B$2:$B$25,0)</f>
        <v>Consumer Services</v>
      </c>
    </row>
    <row r="2188" spans="1:9" x14ac:dyDescent="0.2">
      <c r="A2188">
        <v>2011</v>
      </c>
      <c r="B2188" t="s">
        <v>209</v>
      </c>
      <c r="C2188" t="s">
        <v>210</v>
      </c>
      <c r="D2188">
        <v>8.3889999999999993</v>
      </c>
      <c r="E2188">
        <v>1425.308</v>
      </c>
      <c r="F2188">
        <v>2269.5479999999998</v>
      </c>
      <c r="G2188">
        <v>2530</v>
      </c>
      <c r="H2188" s="14">
        <f>365*DSO[[#This Row],[Receivables - Total]]/DSO[[#This Row],[Revenue - Total]]</f>
        <v>1.3491607139395156</v>
      </c>
      <c r="I2188" t="str">
        <f>_xlfn.XLOOKUP(DSO[[#This Row],[GIC Industry Groups]],'DSO_GIC GROUP'!$A$2:$A$25,'DSO_GIC GROUP'!$B$2:$B$25,0)</f>
        <v>Consumer Services</v>
      </c>
    </row>
    <row r="2189" spans="1:9" x14ac:dyDescent="0.2">
      <c r="A2189">
        <v>2012</v>
      </c>
      <c r="B2189" t="s">
        <v>209</v>
      </c>
      <c r="C2189" t="s">
        <v>210</v>
      </c>
      <c r="D2189">
        <v>26.411999999999999</v>
      </c>
      <c r="E2189">
        <v>1668.6669999999999</v>
      </c>
      <c r="F2189">
        <v>2731.2240000000002</v>
      </c>
      <c r="G2189">
        <v>2530</v>
      </c>
      <c r="H2189" s="14">
        <f>365*DSO[[#This Row],[Receivables - Total]]/DSO[[#This Row],[Revenue - Total]]</f>
        <v>3.5296921819667659</v>
      </c>
      <c r="I2189" t="str">
        <f>_xlfn.XLOOKUP(DSO[[#This Row],[GIC Industry Groups]],'DSO_GIC GROUP'!$A$2:$A$25,'DSO_GIC GROUP'!$B$2:$B$25,0)</f>
        <v>Consumer Services</v>
      </c>
    </row>
    <row r="2190" spans="1:9" x14ac:dyDescent="0.2">
      <c r="A2190">
        <v>2013</v>
      </c>
      <c r="B2190" t="s">
        <v>209</v>
      </c>
      <c r="C2190" t="s">
        <v>210</v>
      </c>
      <c r="D2190">
        <v>27.672999999999998</v>
      </c>
      <c r="E2190">
        <v>2009.28</v>
      </c>
      <c r="F2190">
        <v>3214.5909999999999</v>
      </c>
      <c r="G2190">
        <v>2530</v>
      </c>
      <c r="H2190" s="14">
        <f>365*DSO[[#This Row],[Receivables - Total]]/DSO[[#This Row],[Revenue - Total]]</f>
        <v>3.142124456890472</v>
      </c>
      <c r="I2190" t="str">
        <f>_xlfn.XLOOKUP(DSO[[#This Row],[GIC Industry Groups]],'DSO_GIC GROUP'!$A$2:$A$25,'DSO_GIC GROUP'!$B$2:$B$25,0)</f>
        <v>Consumer Services</v>
      </c>
    </row>
    <row r="2191" spans="1:9" x14ac:dyDescent="0.2">
      <c r="A2191">
        <v>2014</v>
      </c>
      <c r="B2191" t="s">
        <v>209</v>
      </c>
      <c r="C2191" t="s">
        <v>210</v>
      </c>
      <c r="D2191">
        <v>51.326999999999998</v>
      </c>
      <c r="E2191">
        <v>2546.2849999999999</v>
      </c>
      <c r="F2191">
        <v>4108.2690000000002</v>
      </c>
      <c r="G2191">
        <v>2530</v>
      </c>
      <c r="H2191" s="14">
        <f>365*DSO[[#This Row],[Receivables - Total]]/DSO[[#This Row],[Revenue - Total]]</f>
        <v>4.5601578182928133</v>
      </c>
      <c r="I2191" t="str">
        <f>_xlfn.XLOOKUP(DSO[[#This Row],[GIC Industry Groups]],'DSO_GIC GROUP'!$A$2:$A$25,'DSO_GIC GROUP'!$B$2:$B$25,0)</f>
        <v>Consumer Services</v>
      </c>
    </row>
    <row r="2192" spans="1:9" x14ac:dyDescent="0.2">
      <c r="A2192">
        <v>2015</v>
      </c>
      <c r="B2192" t="s">
        <v>209</v>
      </c>
      <c r="C2192" t="s">
        <v>210</v>
      </c>
      <c r="D2192">
        <v>96.435000000000002</v>
      </c>
      <c r="E2192">
        <v>2725.0659999999998</v>
      </c>
      <c r="F2192">
        <v>4501.223</v>
      </c>
      <c r="G2192">
        <v>2530</v>
      </c>
      <c r="H2192" s="14">
        <f>365*DSO[[#This Row],[Receivables - Total]]/DSO[[#This Row],[Revenue - Total]]</f>
        <v>7.8198247454080816</v>
      </c>
      <c r="I2192" t="str">
        <f>_xlfn.XLOOKUP(DSO[[#This Row],[GIC Industry Groups]],'DSO_GIC GROUP'!$A$2:$A$25,'DSO_GIC GROUP'!$B$2:$B$25,0)</f>
        <v>Consumer Services</v>
      </c>
    </row>
    <row r="2193" spans="1:9" x14ac:dyDescent="0.2">
      <c r="A2193">
        <v>2016</v>
      </c>
      <c r="B2193" t="s">
        <v>209</v>
      </c>
      <c r="C2193" t="s">
        <v>210</v>
      </c>
      <c r="D2193">
        <v>45.558999999999997</v>
      </c>
      <c r="E2193">
        <v>2026.1030000000001</v>
      </c>
      <c r="F2193">
        <v>3904.384</v>
      </c>
      <c r="G2193">
        <v>2530</v>
      </c>
      <c r="H2193" s="14">
        <f>365*DSO[[#This Row],[Receivables - Total]]/DSO[[#This Row],[Revenue - Total]]</f>
        <v>4.2590674995082454</v>
      </c>
      <c r="I2193" t="str">
        <f>_xlfn.XLOOKUP(DSO[[#This Row],[GIC Industry Groups]],'DSO_GIC GROUP'!$A$2:$A$25,'DSO_GIC GROUP'!$B$2:$B$25,0)</f>
        <v>Consumer Services</v>
      </c>
    </row>
    <row r="2194" spans="1:9" x14ac:dyDescent="0.2">
      <c r="A2194">
        <v>2017</v>
      </c>
      <c r="B2194" t="s">
        <v>209</v>
      </c>
      <c r="C2194" t="s">
        <v>210</v>
      </c>
      <c r="D2194">
        <v>49.805999999999997</v>
      </c>
      <c r="E2194">
        <v>2045.692</v>
      </c>
      <c r="F2194">
        <v>4476.4120000000003</v>
      </c>
      <c r="G2194">
        <v>2530</v>
      </c>
      <c r="H2194" s="14">
        <f>365*DSO[[#This Row],[Receivables - Total]]/DSO[[#This Row],[Revenue - Total]]</f>
        <v>4.0611074226411681</v>
      </c>
      <c r="I2194" t="str">
        <f>_xlfn.XLOOKUP(DSO[[#This Row],[GIC Industry Groups]],'DSO_GIC GROUP'!$A$2:$A$25,'DSO_GIC GROUP'!$B$2:$B$25,0)</f>
        <v>Consumer Services</v>
      </c>
    </row>
    <row r="2195" spans="1:9" x14ac:dyDescent="0.2">
      <c r="A2195">
        <v>2018</v>
      </c>
      <c r="B2195" t="s">
        <v>209</v>
      </c>
      <c r="C2195" t="s">
        <v>210</v>
      </c>
      <c r="D2195">
        <v>62.311999999999998</v>
      </c>
      <c r="E2195">
        <v>2265.518</v>
      </c>
      <c r="F2195">
        <v>4864.9849999999997</v>
      </c>
      <c r="G2195">
        <v>2530</v>
      </c>
      <c r="H2195" s="14">
        <f>365*DSO[[#This Row],[Receivables - Total]]/DSO[[#This Row],[Revenue - Total]]</f>
        <v>4.67501544197978</v>
      </c>
      <c r="I2195" t="str">
        <f>_xlfn.XLOOKUP(DSO[[#This Row],[GIC Industry Groups]],'DSO_GIC GROUP'!$A$2:$A$25,'DSO_GIC GROUP'!$B$2:$B$25,0)</f>
        <v>Consumer Services</v>
      </c>
    </row>
    <row r="2196" spans="1:9" x14ac:dyDescent="0.2">
      <c r="A2196">
        <v>2019</v>
      </c>
      <c r="B2196" t="s">
        <v>209</v>
      </c>
      <c r="C2196" t="s">
        <v>210</v>
      </c>
      <c r="D2196">
        <v>108.25</v>
      </c>
      <c r="E2196">
        <v>5104.6040000000003</v>
      </c>
      <c r="F2196">
        <v>5586.3689999999997</v>
      </c>
      <c r="G2196">
        <v>2530</v>
      </c>
      <c r="H2196" s="14">
        <f>365*DSO[[#This Row],[Receivables - Total]]/DSO[[#This Row],[Revenue - Total]]</f>
        <v>7.0727963011394346</v>
      </c>
      <c r="I2196" t="str">
        <f>_xlfn.XLOOKUP(DSO[[#This Row],[GIC Industry Groups]],'DSO_GIC GROUP'!$A$2:$A$25,'DSO_GIC GROUP'!$B$2:$B$25,0)</f>
        <v>Consumer Services</v>
      </c>
    </row>
    <row r="2197" spans="1:9" x14ac:dyDescent="0.2">
      <c r="A2197">
        <v>2003</v>
      </c>
      <c r="B2197" t="s">
        <v>283</v>
      </c>
      <c r="C2197" t="s">
        <v>284</v>
      </c>
      <c r="D2197">
        <v>30.257999999999999</v>
      </c>
      <c r="E2197">
        <v>2780.348</v>
      </c>
      <c r="F2197">
        <v>5003.3549999999996</v>
      </c>
      <c r="G2197">
        <v>2530</v>
      </c>
      <c r="H2197" s="14">
        <f>365*DSO[[#This Row],[Receivables - Total]]/DSO[[#This Row],[Revenue - Total]]</f>
        <v>2.2073528662267621</v>
      </c>
      <c r="I2197" t="str">
        <f>_xlfn.XLOOKUP(DSO[[#This Row],[GIC Industry Groups]],'DSO_GIC GROUP'!$A$2:$A$25,'DSO_GIC GROUP'!$B$2:$B$25,0)</f>
        <v>Consumer Services</v>
      </c>
    </row>
    <row r="2198" spans="1:9" x14ac:dyDescent="0.2">
      <c r="A2198">
        <v>2004</v>
      </c>
      <c r="B2198" t="s">
        <v>283</v>
      </c>
      <c r="C2198" t="s">
        <v>284</v>
      </c>
      <c r="D2198">
        <v>36.51</v>
      </c>
      <c r="E2198">
        <v>2937.7710000000002</v>
      </c>
      <c r="F2198">
        <v>5278.11</v>
      </c>
      <c r="G2198">
        <v>2530</v>
      </c>
      <c r="H2198" s="14">
        <f>365*DSO[[#This Row],[Receivables - Total]]/DSO[[#This Row],[Revenue - Total]]</f>
        <v>2.524795807590217</v>
      </c>
      <c r="I2198" t="str">
        <f>_xlfn.XLOOKUP(DSO[[#This Row],[GIC Industry Groups]],'DSO_GIC GROUP'!$A$2:$A$25,'DSO_GIC GROUP'!$B$2:$B$25,0)</f>
        <v>Consumer Services</v>
      </c>
    </row>
    <row r="2199" spans="1:9" x14ac:dyDescent="0.2">
      <c r="A2199">
        <v>2005</v>
      </c>
      <c r="B2199" t="s">
        <v>283</v>
      </c>
      <c r="C2199" t="s">
        <v>284</v>
      </c>
      <c r="D2199">
        <v>37.110999999999997</v>
      </c>
      <c r="E2199">
        <v>3010.17</v>
      </c>
      <c r="F2199">
        <v>5720.64</v>
      </c>
      <c r="G2199">
        <v>2530</v>
      </c>
      <c r="H2199" s="14">
        <f>365*DSO[[#This Row],[Receivables - Total]]/DSO[[#This Row],[Revenue - Total]]</f>
        <v>2.3678320957095709</v>
      </c>
      <c r="I2199" t="str">
        <f>_xlfn.XLOOKUP(DSO[[#This Row],[GIC Industry Groups]],'DSO_GIC GROUP'!$A$2:$A$25,'DSO_GIC GROUP'!$B$2:$B$25,0)</f>
        <v>Consumer Services</v>
      </c>
    </row>
    <row r="2200" spans="1:9" x14ac:dyDescent="0.2">
      <c r="A2200">
        <v>2006</v>
      </c>
      <c r="B2200" t="s">
        <v>283</v>
      </c>
      <c r="C2200" t="s">
        <v>284</v>
      </c>
      <c r="D2200">
        <v>46.4</v>
      </c>
      <c r="E2200">
        <v>2880.8</v>
      </c>
      <c r="F2200">
        <v>5567.1</v>
      </c>
      <c r="G2200">
        <v>2530</v>
      </c>
      <c r="H2200" s="14">
        <f>365*DSO[[#This Row],[Receivables - Total]]/DSO[[#This Row],[Revenue - Total]]</f>
        <v>3.0421583948554902</v>
      </c>
      <c r="I2200" t="str">
        <f>_xlfn.XLOOKUP(DSO[[#This Row],[GIC Industry Groups]],'DSO_GIC GROUP'!$A$2:$A$25,'DSO_GIC GROUP'!$B$2:$B$25,0)</f>
        <v>Consumer Services</v>
      </c>
    </row>
    <row r="2201" spans="1:9" x14ac:dyDescent="0.2">
      <c r="A2201">
        <v>2007</v>
      </c>
      <c r="B2201" t="s">
        <v>283</v>
      </c>
      <c r="C2201" t="s">
        <v>284</v>
      </c>
      <c r="D2201">
        <v>74.400000000000006</v>
      </c>
      <c r="E2201">
        <v>4730.6000000000004</v>
      </c>
      <c r="F2201">
        <v>6626.5</v>
      </c>
      <c r="G2201">
        <v>2530</v>
      </c>
      <c r="H2201" s="14">
        <f>365*DSO[[#This Row],[Receivables - Total]]/DSO[[#This Row],[Revenue - Total]]</f>
        <v>4.0980909982645448</v>
      </c>
      <c r="I2201" t="str">
        <f>_xlfn.XLOOKUP(DSO[[#This Row],[GIC Industry Groups]],'DSO_GIC GROUP'!$A$2:$A$25,'DSO_GIC GROUP'!$B$2:$B$25,0)</f>
        <v>Consumer Services</v>
      </c>
    </row>
    <row r="2202" spans="1:9" x14ac:dyDescent="0.2">
      <c r="A2202">
        <v>2008</v>
      </c>
      <c r="B2202" t="s">
        <v>283</v>
      </c>
      <c r="C2202" t="s">
        <v>284</v>
      </c>
      <c r="D2202">
        <v>37.1</v>
      </c>
      <c r="E2202">
        <v>5025.2</v>
      </c>
      <c r="F2202">
        <v>7217.5</v>
      </c>
      <c r="G2202">
        <v>2530</v>
      </c>
      <c r="H2202" s="14">
        <f>365*DSO[[#This Row],[Receivables - Total]]/DSO[[#This Row],[Revenue - Total]]</f>
        <v>1.8762036716314514</v>
      </c>
      <c r="I2202" t="str">
        <f>_xlfn.XLOOKUP(DSO[[#This Row],[GIC Industry Groups]],'DSO_GIC GROUP'!$A$2:$A$25,'DSO_GIC GROUP'!$B$2:$B$25,0)</f>
        <v>Consumer Services</v>
      </c>
    </row>
    <row r="2203" spans="1:9" x14ac:dyDescent="0.2">
      <c r="A2203">
        <v>2009</v>
      </c>
      <c r="B2203" t="s">
        <v>283</v>
      </c>
      <c r="C2203" t="s">
        <v>284</v>
      </c>
      <c r="D2203">
        <v>53.2</v>
      </c>
      <c r="E2203">
        <v>5247.4</v>
      </c>
      <c r="F2203">
        <v>7113.1</v>
      </c>
      <c r="G2203">
        <v>2530</v>
      </c>
      <c r="H2203" s="14">
        <f>365*DSO[[#This Row],[Receivables - Total]]/DSO[[#This Row],[Revenue - Total]]</f>
        <v>2.7298927331262037</v>
      </c>
      <c r="I2203" t="str">
        <f>_xlfn.XLOOKUP(DSO[[#This Row],[GIC Industry Groups]],'DSO_GIC GROUP'!$A$2:$A$25,'DSO_GIC GROUP'!$B$2:$B$25,0)</f>
        <v>Consumer Services</v>
      </c>
    </row>
    <row r="2204" spans="1:9" x14ac:dyDescent="0.2">
      <c r="A2204">
        <v>2010</v>
      </c>
      <c r="B2204" t="s">
        <v>283</v>
      </c>
      <c r="C2204" t="s">
        <v>284</v>
      </c>
      <c r="D2204">
        <v>65.400000000000006</v>
      </c>
      <c r="E2204">
        <v>5466.6</v>
      </c>
      <c r="F2204">
        <v>7500.2</v>
      </c>
      <c r="G2204">
        <v>2530</v>
      </c>
      <c r="H2204" s="14">
        <f>365*DSO[[#This Row],[Receivables - Total]]/DSO[[#This Row],[Revenue - Total]]</f>
        <v>3.1827151275965981</v>
      </c>
      <c r="I2204" t="str">
        <f>_xlfn.XLOOKUP(DSO[[#This Row],[GIC Industry Groups]],'DSO_GIC GROUP'!$A$2:$A$25,'DSO_GIC GROUP'!$B$2:$B$25,0)</f>
        <v>Consumer Services</v>
      </c>
    </row>
    <row r="2205" spans="1:9" x14ac:dyDescent="0.2">
      <c r="A2205">
        <v>2011</v>
      </c>
      <c r="B2205" t="s">
        <v>283</v>
      </c>
      <c r="C2205" t="s">
        <v>284</v>
      </c>
      <c r="D2205">
        <v>71.400000000000006</v>
      </c>
      <c r="E2205">
        <v>5944.2</v>
      </c>
      <c r="F2205">
        <v>7998.7</v>
      </c>
      <c r="G2205">
        <v>2530</v>
      </c>
      <c r="H2205" s="14">
        <f>365*DSO[[#This Row],[Receivables - Total]]/DSO[[#This Row],[Revenue - Total]]</f>
        <v>3.2581544500981416</v>
      </c>
      <c r="I2205" t="str">
        <f>_xlfn.XLOOKUP(DSO[[#This Row],[GIC Industry Groups]],'DSO_GIC GROUP'!$A$2:$A$25,'DSO_GIC GROUP'!$B$2:$B$25,0)</f>
        <v>Consumer Services</v>
      </c>
    </row>
    <row r="2206" spans="1:9" x14ac:dyDescent="0.2">
      <c r="A2206">
        <v>2012</v>
      </c>
      <c r="B2206" t="s">
        <v>283</v>
      </c>
      <c r="C2206" t="s">
        <v>284</v>
      </c>
      <c r="D2206">
        <v>85.4</v>
      </c>
      <c r="E2206">
        <v>6936.9</v>
      </c>
      <c r="F2206">
        <v>8551.9</v>
      </c>
      <c r="G2206">
        <v>2530</v>
      </c>
      <c r="H2206" s="14">
        <f>365*DSO[[#This Row],[Receivables - Total]]/DSO[[#This Row],[Revenue - Total]]</f>
        <v>3.6449210117050019</v>
      </c>
      <c r="I2206" t="str">
        <f>_xlfn.XLOOKUP(DSO[[#This Row],[GIC Industry Groups]],'DSO_GIC GROUP'!$A$2:$A$25,'DSO_GIC GROUP'!$B$2:$B$25,0)</f>
        <v>Consumer Services</v>
      </c>
    </row>
    <row r="2207" spans="1:9" x14ac:dyDescent="0.2">
      <c r="A2207">
        <v>2013</v>
      </c>
      <c r="B2207" t="s">
        <v>283</v>
      </c>
      <c r="C2207" t="s">
        <v>284</v>
      </c>
      <c r="D2207">
        <v>83.8</v>
      </c>
      <c r="E2207">
        <v>7100.7</v>
      </c>
      <c r="F2207">
        <v>6285.6</v>
      </c>
      <c r="G2207">
        <v>2530</v>
      </c>
      <c r="H2207" s="14">
        <f>365*DSO[[#This Row],[Receivables - Total]]/DSO[[#This Row],[Revenue - Total]]</f>
        <v>4.866202112765686</v>
      </c>
      <c r="I2207" t="str">
        <f>_xlfn.XLOOKUP(DSO[[#This Row],[GIC Industry Groups]],'DSO_GIC GROUP'!$A$2:$A$25,'DSO_GIC GROUP'!$B$2:$B$25,0)</f>
        <v>Consumer Services</v>
      </c>
    </row>
    <row r="2208" spans="1:9" x14ac:dyDescent="0.2">
      <c r="A2208">
        <v>2014</v>
      </c>
      <c r="B2208" t="s">
        <v>283</v>
      </c>
      <c r="C2208" t="s">
        <v>284</v>
      </c>
      <c r="D2208">
        <v>78</v>
      </c>
      <c r="E2208">
        <v>5994.7</v>
      </c>
      <c r="F2208">
        <v>6764</v>
      </c>
      <c r="G2208">
        <v>2530</v>
      </c>
      <c r="H2208" s="14">
        <f>365*DSO[[#This Row],[Receivables - Total]]/DSO[[#This Row],[Revenue - Total]]</f>
        <v>4.2090479006505026</v>
      </c>
      <c r="I2208" t="str">
        <f>_xlfn.XLOOKUP(DSO[[#This Row],[GIC Industry Groups]],'DSO_GIC GROUP'!$A$2:$A$25,'DSO_GIC GROUP'!$B$2:$B$25,0)</f>
        <v>Consumer Services</v>
      </c>
    </row>
    <row r="2209" spans="1:9" x14ac:dyDescent="0.2">
      <c r="A2209">
        <v>2015</v>
      </c>
      <c r="B2209" t="s">
        <v>283</v>
      </c>
      <c r="C2209" t="s">
        <v>284</v>
      </c>
      <c r="D2209">
        <v>64</v>
      </c>
      <c r="E2209">
        <v>4582.6000000000004</v>
      </c>
      <c r="F2209">
        <v>6933.5</v>
      </c>
      <c r="G2209">
        <v>2530</v>
      </c>
      <c r="H2209" s="14">
        <f>365*DSO[[#This Row],[Receivables - Total]]/DSO[[#This Row],[Revenue - Total]]</f>
        <v>3.3691497800533643</v>
      </c>
      <c r="I2209" t="str">
        <f>_xlfn.XLOOKUP(DSO[[#This Row],[GIC Industry Groups]],'DSO_GIC GROUP'!$A$2:$A$25,'DSO_GIC GROUP'!$B$2:$B$25,0)</f>
        <v>Consumer Services</v>
      </c>
    </row>
    <row r="2210" spans="1:9" x14ac:dyDescent="0.2">
      <c r="A2210">
        <v>2016</v>
      </c>
      <c r="B2210" t="s">
        <v>283</v>
      </c>
      <c r="C2210" t="s">
        <v>284</v>
      </c>
      <c r="D2210">
        <v>75.900000000000006</v>
      </c>
      <c r="E2210">
        <v>5504.2</v>
      </c>
      <c r="F2210">
        <v>7170.2</v>
      </c>
      <c r="G2210">
        <v>2530</v>
      </c>
      <c r="H2210" s="14">
        <f>365*DSO[[#This Row],[Receivables - Total]]/DSO[[#This Row],[Revenue - Total]]</f>
        <v>3.8636997573289453</v>
      </c>
      <c r="I2210" t="str">
        <f>_xlfn.XLOOKUP(DSO[[#This Row],[GIC Industry Groups]],'DSO_GIC GROUP'!$A$2:$A$25,'DSO_GIC GROUP'!$B$2:$B$25,0)</f>
        <v>Consumer Services</v>
      </c>
    </row>
    <row r="2211" spans="1:9" x14ac:dyDescent="0.2">
      <c r="A2211">
        <v>2017</v>
      </c>
      <c r="B2211" t="s">
        <v>283</v>
      </c>
      <c r="C2211" t="s">
        <v>284</v>
      </c>
      <c r="D2211">
        <v>83.7</v>
      </c>
      <c r="E2211">
        <v>5469.6</v>
      </c>
      <c r="F2211">
        <v>8080.1</v>
      </c>
      <c r="G2211">
        <v>2530</v>
      </c>
      <c r="H2211" s="14">
        <f>365*DSO[[#This Row],[Receivables - Total]]/DSO[[#This Row],[Revenue - Total]]</f>
        <v>3.7809556812415686</v>
      </c>
      <c r="I2211" t="str">
        <f>_xlfn.XLOOKUP(DSO[[#This Row],[GIC Industry Groups]],'DSO_GIC GROUP'!$A$2:$A$25,'DSO_GIC GROUP'!$B$2:$B$25,0)</f>
        <v>Consumer Services</v>
      </c>
    </row>
    <row r="2212" spans="1:9" x14ac:dyDescent="0.2">
      <c r="A2212">
        <v>2018</v>
      </c>
      <c r="B2212" t="s">
        <v>283</v>
      </c>
      <c r="C2212" t="s">
        <v>284</v>
      </c>
      <c r="D2212">
        <v>88.3</v>
      </c>
      <c r="E2212">
        <v>5892.8</v>
      </c>
      <c r="F2212">
        <v>8510.4</v>
      </c>
      <c r="G2212">
        <v>2530</v>
      </c>
      <c r="H2212" s="14">
        <f>365*DSO[[#This Row],[Receivables - Total]]/DSO[[#This Row],[Revenue - Total]]</f>
        <v>3.7870722880240648</v>
      </c>
      <c r="I2212" t="str">
        <f>_xlfn.XLOOKUP(DSO[[#This Row],[GIC Industry Groups]],'DSO_GIC GROUP'!$A$2:$A$25,'DSO_GIC GROUP'!$B$2:$B$25,0)</f>
        <v>Consumer Services</v>
      </c>
    </row>
    <row r="2213" spans="1:9" x14ac:dyDescent="0.2">
      <c r="A2213">
        <v>2004</v>
      </c>
      <c r="B2213" t="s">
        <v>427</v>
      </c>
      <c r="C2213" t="s">
        <v>428</v>
      </c>
      <c r="D2213">
        <v>337</v>
      </c>
      <c r="E2213">
        <v>8242</v>
      </c>
      <c r="F2213">
        <v>4146</v>
      </c>
      <c r="G2213">
        <v>2530</v>
      </c>
      <c r="H2213" s="14">
        <f>365*DSO[[#This Row],[Receivables - Total]]/DSO[[#This Row],[Revenue - Total]]</f>
        <v>29.668355041003377</v>
      </c>
      <c r="I2213" t="str">
        <f>_xlfn.XLOOKUP(DSO[[#This Row],[GIC Industry Groups]],'DSO_GIC GROUP'!$A$2:$A$25,'DSO_GIC GROUP'!$B$2:$B$25,0)</f>
        <v>Consumer Services</v>
      </c>
    </row>
    <row r="2214" spans="1:9" x14ac:dyDescent="0.2">
      <c r="A2214">
        <v>2005</v>
      </c>
      <c r="B2214" t="s">
        <v>427</v>
      </c>
      <c r="C2214" t="s">
        <v>428</v>
      </c>
      <c r="D2214">
        <v>352</v>
      </c>
      <c r="E2214">
        <v>8743</v>
      </c>
      <c r="F2214">
        <v>4437</v>
      </c>
      <c r="G2214">
        <v>2530</v>
      </c>
      <c r="H2214" s="14">
        <f>365*DSO[[#This Row],[Receivables - Total]]/DSO[[#This Row],[Revenue - Total]]</f>
        <v>28.956502141086318</v>
      </c>
      <c r="I2214" t="str">
        <f>_xlfn.XLOOKUP(DSO[[#This Row],[GIC Industry Groups]],'DSO_GIC GROUP'!$A$2:$A$25,'DSO_GIC GROUP'!$B$2:$B$25,0)</f>
        <v>Consumer Services</v>
      </c>
    </row>
    <row r="2215" spans="1:9" x14ac:dyDescent="0.2">
      <c r="A2215">
        <v>2006</v>
      </c>
      <c r="B2215" t="s">
        <v>427</v>
      </c>
      <c r="C2215" t="s">
        <v>428</v>
      </c>
      <c r="D2215">
        <v>714</v>
      </c>
      <c r="E2215">
        <v>16481</v>
      </c>
      <c r="F2215">
        <v>8110</v>
      </c>
      <c r="G2215">
        <v>2530</v>
      </c>
      <c r="H2215" s="14">
        <f>365*DSO[[#This Row],[Receivables - Total]]/DSO[[#This Row],[Revenue - Total]]</f>
        <v>32.134401972872993</v>
      </c>
      <c r="I2215" t="str">
        <f>_xlfn.XLOOKUP(DSO[[#This Row],[GIC Industry Groups]],'DSO_GIC GROUP'!$A$2:$A$25,'DSO_GIC GROUP'!$B$2:$B$25,0)</f>
        <v>Consumer Services</v>
      </c>
    </row>
    <row r="2216" spans="1:9" x14ac:dyDescent="0.2">
      <c r="A2216">
        <v>2011</v>
      </c>
      <c r="B2216" t="s">
        <v>427</v>
      </c>
      <c r="C2216" t="s">
        <v>428</v>
      </c>
      <c r="D2216">
        <v>741</v>
      </c>
      <c r="E2216">
        <v>27312</v>
      </c>
      <c r="F2216">
        <v>8783</v>
      </c>
      <c r="G2216">
        <v>2530</v>
      </c>
      <c r="H2216" s="14">
        <f>365*DSO[[#This Row],[Receivables - Total]]/DSO[[#This Row],[Revenue - Total]]</f>
        <v>30.794147785494705</v>
      </c>
      <c r="I2216" t="str">
        <f>_xlfn.XLOOKUP(DSO[[#This Row],[GIC Industry Groups]],'DSO_GIC GROUP'!$A$2:$A$25,'DSO_GIC GROUP'!$B$2:$B$25,0)</f>
        <v>Consumer Services</v>
      </c>
    </row>
    <row r="2217" spans="1:9" x14ac:dyDescent="0.2">
      <c r="A2217">
        <v>2012</v>
      </c>
      <c r="B2217" t="s">
        <v>427</v>
      </c>
      <c r="C2217" t="s">
        <v>428</v>
      </c>
      <c r="D2217">
        <v>838</v>
      </c>
      <c r="E2217">
        <v>27066</v>
      </c>
      <c r="F2217">
        <v>9276</v>
      </c>
      <c r="G2217">
        <v>2530</v>
      </c>
      <c r="H2217" s="14">
        <f>365*DSO[[#This Row],[Receivables - Total]]/DSO[[#This Row],[Revenue - Total]]</f>
        <v>32.974342388960757</v>
      </c>
      <c r="I2217" t="str">
        <f>_xlfn.XLOOKUP(DSO[[#This Row],[GIC Industry Groups]],'DSO_GIC GROUP'!$A$2:$A$25,'DSO_GIC GROUP'!$B$2:$B$25,0)</f>
        <v>Consumer Services</v>
      </c>
    </row>
    <row r="2218" spans="1:9" x14ac:dyDescent="0.2">
      <c r="A2218">
        <v>2013</v>
      </c>
      <c r="B2218" t="s">
        <v>427</v>
      </c>
      <c r="C2218" t="s">
        <v>428</v>
      </c>
      <c r="D2218">
        <v>927</v>
      </c>
      <c r="E2218">
        <v>26562</v>
      </c>
      <c r="F2218">
        <v>9735</v>
      </c>
      <c r="G2218">
        <v>2530</v>
      </c>
      <c r="H2218" s="14">
        <f>365*DSO[[#This Row],[Receivables - Total]]/DSO[[#This Row],[Revenue - Total]]</f>
        <v>34.75654853620955</v>
      </c>
      <c r="I2218" t="str">
        <f>_xlfn.XLOOKUP(DSO[[#This Row],[GIC Industry Groups]],'DSO_GIC GROUP'!$A$2:$A$25,'DSO_GIC GROUP'!$B$2:$B$25,0)</f>
        <v>Consumer Services</v>
      </c>
    </row>
    <row r="2219" spans="1:9" x14ac:dyDescent="0.2">
      <c r="A2219">
        <v>2014</v>
      </c>
      <c r="B2219" t="s">
        <v>427</v>
      </c>
      <c r="C2219" t="s">
        <v>428</v>
      </c>
      <c r="D2219">
        <v>1104</v>
      </c>
      <c r="E2219">
        <v>26125</v>
      </c>
      <c r="F2219">
        <v>10502</v>
      </c>
      <c r="G2219">
        <v>2530</v>
      </c>
      <c r="H2219" s="14">
        <f>365*DSO[[#This Row],[Receivables - Total]]/DSO[[#This Row],[Revenue - Total]]</f>
        <v>38.369834317272904</v>
      </c>
      <c r="I2219" t="str">
        <f>_xlfn.XLOOKUP(DSO[[#This Row],[GIC Industry Groups]],'DSO_GIC GROUP'!$A$2:$A$25,'DSO_GIC GROUP'!$B$2:$B$25,0)</f>
        <v>Consumer Services</v>
      </c>
    </row>
    <row r="2220" spans="1:9" x14ac:dyDescent="0.2">
      <c r="A2220">
        <v>2015</v>
      </c>
      <c r="B2220" t="s">
        <v>427</v>
      </c>
      <c r="C2220" t="s">
        <v>428</v>
      </c>
      <c r="D2220">
        <v>1102</v>
      </c>
      <c r="E2220">
        <v>25716</v>
      </c>
      <c r="F2220">
        <v>11272</v>
      </c>
      <c r="G2220">
        <v>2530</v>
      </c>
      <c r="H2220" s="14">
        <f>365*DSO[[#This Row],[Receivables - Total]]/DSO[[#This Row],[Revenue - Total]]</f>
        <v>35.683995741660752</v>
      </c>
      <c r="I2220" t="str">
        <f>_xlfn.XLOOKUP(DSO[[#This Row],[GIC Industry Groups]],'DSO_GIC GROUP'!$A$2:$A$25,'DSO_GIC GROUP'!$B$2:$B$25,0)</f>
        <v>Consumer Services</v>
      </c>
    </row>
    <row r="2221" spans="1:9" x14ac:dyDescent="0.2">
      <c r="A2221">
        <v>2016</v>
      </c>
      <c r="B2221" t="s">
        <v>427</v>
      </c>
      <c r="C2221" t="s">
        <v>428</v>
      </c>
      <c r="D2221">
        <v>1156</v>
      </c>
      <c r="E2221">
        <v>26211</v>
      </c>
      <c r="F2221">
        <v>11663</v>
      </c>
      <c r="G2221">
        <v>2530</v>
      </c>
      <c r="H2221" s="14">
        <f>365*DSO[[#This Row],[Receivables - Total]]/DSO[[#This Row],[Revenue - Total]]</f>
        <v>36.177655834690903</v>
      </c>
      <c r="I2221" t="str">
        <f>_xlfn.XLOOKUP(DSO[[#This Row],[GIC Industry Groups]],'DSO_GIC GROUP'!$A$2:$A$25,'DSO_GIC GROUP'!$B$2:$B$25,0)</f>
        <v>Consumer Services</v>
      </c>
    </row>
    <row r="2222" spans="1:9" x14ac:dyDescent="0.2">
      <c r="A2222">
        <v>2017</v>
      </c>
      <c r="B2222" t="s">
        <v>427</v>
      </c>
      <c r="C2222" t="s">
        <v>428</v>
      </c>
      <c r="D2222">
        <v>1034</v>
      </c>
      <c r="E2222">
        <v>14308</v>
      </c>
      <c r="F2222">
        <v>9112</v>
      </c>
      <c r="G2222">
        <v>2530</v>
      </c>
      <c r="H2222" s="14">
        <f>365*DSO[[#This Row],[Receivables - Total]]/DSO[[#This Row],[Revenue - Total]]</f>
        <v>41.419007901668131</v>
      </c>
      <c r="I2222" t="str">
        <f>_xlfn.XLOOKUP(DSO[[#This Row],[GIC Industry Groups]],'DSO_GIC GROUP'!$A$2:$A$25,'DSO_GIC GROUP'!$B$2:$B$25,0)</f>
        <v>Consumer Services</v>
      </c>
    </row>
    <row r="2223" spans="1:9" x14ac:dyDescent="0.2">
      <c r="A2223">
        <v>2018</v>
      </c>
      <c r="B2223" t="s">
        <v>427</v>
      </c>
      <c r="C2223" t="s">
        <v>428</v>
      </c>
      <c r="D2223">
        <v>1170</v>
      </c>
      <c r="E2223">
        <v>13995</v>
      </c>
      <c r="F2223">
        <v>8906</v>
      </c>
      <c r="G2223">
        <v>2530</v>
      </c>
      <c r="H2223" s="14">
        <f>365*DSO[[#This Row],[Receivables - Total]]/DSO[[#This Row],[Revenue - Total]]</f>
        <v>47.950819672131146</v>
      </c>
      <c r="I2223" t="str">
        <f>_xlfn.XLOOKUP(DSO[[#This Row],[GIC Industry Groups]],'DSO_GIC GROUP'!$A$2:$A$25,'DSO_GIC GROUP'!$B$2:$B$25,0)</f>
        <v>Consumer Services</v>
      </c>
    </row>
    <row r="2224" spans="1:9" x14ac:dyDescent="0.2">
      <c r="A2224">
        <v>2019</v>
      </c>
      <c r="B2224" t="s">
        <v>427</v>
      </c>
      <c r="C2224" t="s">
        <v>428</v>
      </c>
      <c r="D2224">
        <v>1261</v>
      </c>
      <c r="E2224">
        <v>14957</v>
      </c>
      <c r="F2224">
        <v>9452</v>
      </c>
      <c r="G2224">
        <v>2530</v>
      </c>
      <c r="H2224" s="14">
        <f>365*DSO[[#This Row],[Receivables - Total]]/DSO[[#This Row],[Revenue - Total]]</f>
        <v>48.694985188319933</v>
      </c>
      <c r="I2224" t="str">
        <f>_xlfn.XLOOKUP(DSO[[#This Row],[GIC Industry Groups]],'DSO_GIC GROUP'!$A$2:$A$25,'DSO_GIC GROUP'!$B$2:$B$25,0)</f>
        <v>Consumer Services</v>
      </c>
    </row>
    <row r="2225" spans="1:9" x14ac:dyDescent="0.2">
      <c r="A2225">
        <v>2003</v>
      </c>
      <c r="B2225" t="s">
        <v>441</v>
      </c>
      <c r="C2225" t="s">
        <v>442</v>
      </c>
      <c r="D2225">
        <v>888.55799999999999</v>
      </c>
      <c r="E2225">
        <v>5380.0259999999998</v>
      </c>
      <c r="F2225">
        <v>4164.8810000000003</v>
      </c>
      <c r="G2225">
        <v>2530</v>
      </c>
      <c r="H2225" s="14">
        <f>365*DSO[[#This Row],[Receivables - Total]]/DSO[[#This Row],[Revenue - Total]]</f>
        <v>77.87105321856734</v>
      </c>
      <c r="I2225" t="str">
        <f>_xlfn.XLOOKUP(DSO[[#This Row],[GIC Industry Groups]],'DSO_GIC GROUP'!$A$2:$A$25,'DSO_GIC GROUP'!$B$2:$B$25,0)</f>
        <v>Consumer Services</v>
      </c>
    </row>
    <row r="2226" spans="1:9" x14ac:dyDescent="0.2">
      <c r="A2226">
        <v>2004</v>
      </c>
      <c r="B2226" t="s">
        <v>441</v>
      </c>
      <c r="C2226" t="s">
        <v>442</v>
      </c>
      <c r="D2226">
        <v>931.93200000000002</v>
      </c>
      <c r="E2226">
        <v>5538.0559999999996</v>
      </c>
      <c r="F2226">
        <v>4420.0190000000002</v>
      </c>
      <c r="G2226">
        <v>2530</v>
      </c>
      <c r="H2226" s="14">
        <f>365*DSO[[#This Row],[Receivables - Total]]/DSO[[#This Row],[Revenue - Total]]</f>
        <v>76.95785470605442</v>
      </c>
      <c r="I2226" t="str">
        <f>_xlfn.XLOOKUP(DSO[[#This Row],[GIC Industry Groups]],'DSO_GIC GROUP'!$A$2:$A$25,'DSO_GIC GROUP'!$B$2:$B$25,0)</f>
        <v>Consumer Services</v>
      </c>
    </row>
    <row r="2227" spans="1:9" x14ac:dyDescent="0.2">
      <c r="A2227">
        <v>2005</v>
      </c>
      <c r="B2227" t="s">
        <v>441</v>
      </c>
      <c r="C2227" t="s">
        <v>442</v>
      </c>
      <c r="D2227">
        <v>999.76499999999999</v>
      </c>
      <c r="E2227">
        <v>5989.1350000000002</v>
      </c>
      <c r="F2227">
        <v>4872.8010000000004</v>
      </c>
      <c r="G2227">
        <v>2530</v>
      </c>
      <c r="H2227" s="14">
        <f>365*DSO[[#This Row],[Receivables - Total]]/DSO[[#This Row],[Revenue - Total]]</f>
        <v>74.88798023970196</v>
      </c>
      <c r="I2227" t="str">
        <f>_xlfn.XLOOKUP(DSO[[#This Row],[GIC Industry Groups]],'DSO_GIC GROUP'!$A$2:$A$25,'DSO_GIC GROUP'!$B$2:$B$25,0)</f>
        <v>Consumer Services</v>
      </c>
    </row>
    <row r="2228" spans="1:9" x14ac:dyDescent="0.2">
      <c r="A2228">
        <v>2006</v>
      </c>
      <c r="B2228" t="s">
        <v>441</v>
      </c>
      <c r="C2228" t="s">
        <v>442</v>
      </c>
      <c r="D2228">
        <v>966.77700000000004</v>
      </c>
      <c r="E2228">
        <v>7499.4930000000004</v>
      </c>
      <c r="F2228">
        <v>4021.2739999999999</v>
      </c>
      <c r="G2228">
        <v>2530</v>
      </c>
      <c r="H2228" s="14">
        <f>365*DSO[[#This Row],[Receivables - Total]]/DSO[[#This Row],[Revenue - Total]]</f>
        <v>87.751693866172772</v>
      </c>
      <c r="I2228" t="str">
        <f>_xlfn.XLOOKUP(DSO[[#This Row],[GIC Industry Groups]],'DSO_GIC GROUP'!$A$2:$A$25,'DSO_GIC GROUP'!$B$2:$B$25,0)</f>
        <v>Consumer Services</v>
      </c>
    </row>
    <row r="2229" spans="1:9" x14ac:dyDescent="0.2">
      <c r="A2229">
        <v>2007</v>
      </c>
      <c r="B2229" t="s">
        <v>441</v>
      </c>
      <c r="C2229" t="s">
        <v>442</v>
      </c>
      <c r="D2229">
        <v>991.77</v>
      </c>
      <c r="E2229">
        <v>5623.4250000000002</v>
      </c>
      <c r="F2229">
        <v>4403.8770000000004</v>
      </c>
      <c r="G2229">
        <v>2530</v>
      </c>
      <c r="H2229" s="14">
        <f>365*DSO[[#This Row],[Receivables - Total]]/DSO[[#This Row],[Revenue - Total]]</f>
        <v>82.199400664459958</v>
      </c>
      <c r="I2229" t="str">
        <f>_xlfn.XLOOKUP(DSO[[#This Row],[GIC Industry Groups]],'DSO_GIC GROUP'!$A$2:$A$25,'DSO_GIC GROUP'!$B$2:$B$25,0)</f>
        <v>Consumer Services</v>
      </c>
    </row>
    <row r="2230" spans="1:9" x14ac:dyDescent="0.2">
      <c r="A2230">
        <v>2008</v>
      </c>
      <c r="B2230" t="s">
        <v>441</v>
      </c>
      <c r="C2230" t="s">
        <v>442</v>
      </c>
      <c r="D2230">
        <v>512.81399999999996</v>
      </c>
      <c r="E2230">
        <v>5359.7219999999998</v>
      </c>
      <c r="F2230">
        <v>4083.5770000000002</v>
      </c>
      <c r="G2230">
        <v>2530</v>
      </c>
      <c r="H2230" s="14">
        <f>365*DSO[[#This Row],[Receivables - Total]]/DSO[[#This Row],[Revenue - Total]]</f>
        <v>45.836557018515869</v>
      </c>
      <c r="I2230" t="str">
        <f>_xlfn.XLOOKUP(DSO[[#This Row],[GIC Industry Groups]],'DSO_GIC GROUP'!$A$2:$A$25,'DSO_GIC GROUP'!$B$2:$B$25,0)</f>
        <v>Consumer Services</v>
      </c>
    </row>
    <row r="2231" spans="1:9" x14ac:dyDescent="0.2">
      <c r="A2231">
        <v>2009</v>
      </c>
      <c r="B2231" t="s">
        <v>441</v>
      </c>
      <c r="C2231" t="s">
        <v>442</v>
      </c>
      <c r="D2231">
        <v>517.98599999999999</v>
      </c>
      <c r="E2231">
        <v>5234.3180000000002</v>
      </c>
      <c r="F2231">
        <v>3874.3319999999999</v>
      </c>
      <c r="G2231">
        <v>2530</v>
      </c>
      <c r="H2231" s="14">
        <f>365*DSO[[#This Row],[Receivables - Total]]/DSO[[#This Row],[Revenue - Total]]</f>
        <v>48.799351733408493</v>
      </c>
      <c r="I2231" t="str">
        <f>_xlfn.XLOOKUP(DSO[[#This Row],[GIC Industry Groups]],'DSO_GIC GROUP'!$A$2:$A$25,'DSO_GIC GROUP'!$B$2:$B$25,0)</f>
        <v>Consumer Services</v>
      </c>
    </row>
    <row r="2232" spans="1:9" x14ac:dyDescent="0.2">
      <c r="A2232">
        <v>2010</v>
      </c>
      <c r="B2232" t="s">
        <v>441</v>
      </c>
      <c r="C2232" t="s">
        <v>442</v>
      </c>
      <c r="D2232">
        <v>492.29</v>
      </c>
      <c r="E2232">
        <v>5207.9610000000002</v>
      </c>
      <c r="F2232">
        <v>3774.2959999999998</v>
      </c>
      <c r="G2232">
        <v>2530</v>
      </c>
      <c r="H2232" s="14">
        <f>365*DSO[[#This Row],[Receivables - Total]]/DSO[[#This Row],[Revenue - Total]]</f>
        <v>47.607779040117684</v>
      </c>
      <c r="I2232" t="str">
        <f>_xlfn.XLOOKUP(DSO[[#This Row],[GIC Industry Groups]],'DSO_GIC GROUP'!$A$2:$A$25,'DSO_GIC GROUP'!$B$2:$B$25,0)</f>
        <v>Consumer Services</v>
      </c>
    </row>
    <row r="2233" spans="1:9" x14ac:dyDescent="0.2">
      <c r="A2233">
        <v>2011</v>
      </c>
      <c r="B2233" t="s">
        <v>441</v>
      </c>
      <c r="C2233" t="s">
        <v>442</v>
      </c>
      <c r="D2233">
        <v>193.858</v>
      </c>
      <c r="E2233">
        <v>4649.567</v>
      </c>
      <c r="F2233">
        <v>2893.7710000000002</v>
      </c>
      <c r="G2233">
        <v>2530</v>
      </c>
      <c r="H2233" s="14">
        <f>365*DSO[[#This Row],[Receivables - Total]]/DSO[[#This Row],[Revenue - Total]]</f>
        <v>24.451889938768478</v>
      </c>
      <c r="I2233" t="str">
        <f>_xlfn.XLOOKUP(DSO[[#This Row],[GIC Industry Groups]],'DSO_GIC GROUP'!$A$2:$A$25,'DSO_GIC GROUP'!$B$2:$B$25,0)</f>
        <v>Consumer Services</v>
      </c>
    </row>
    <row r="2234" spans="1:9" x14ac:dyDescent="0.2">
      <c r="A2234">
        <v>2012</v>
      </c>
      <c r="B2234" t="s">
        <v>441</v>
      </c>
      <c r="C2234" t="s">
        <v>442</v>
      </c>
      <c r="D2234">
        <v>358.13499999999999</v>
      </c>
      <c r="E2234">
        <v>4537.7790000000005</v>
      </c>
      <c r="F2234">
        <v>2905.9430000000002</v>
      </c>
      <c r="G2234">
        <v>2530</v>
      </c>
      <c r="H2234" s="14">
        <f>365*DSO[[#This Row],[Receivables - Total]]/DSO[[#This Row],[Revenue - Total]]</f>
        <v>44.983427066532272</v>
      </c>
      <c r="I2234" t="str">
        <f>_xlfn.XLOOKUP(DSO[[#This Row],[GIC Industry Groups]],'DSO_GIC GROUP'!$A$2:$A$25,'DSO_GIC GROUP'!$B$2:$B$25,0)</f>
        <v>Consumer Services</v>
      </c>
    </row>
    <row r="2235" spans="1:9" x14ac:dyDescent="0.2">
      <c r="A2235">
        <v>2013</v>
      </c>
      <c r="B2235" t="s">
        <v>441</v>
      </c>
      <c r="C2235" t="s">
        <v>442</v>
      </c>
      <c r="D2235">
        <v>191.61799999999999</v>
      </c>
      <c r="E2235">
        <v>4693.5290000000005</v>
      </c>
      <c r="F2235">
        <v>3024.2950000000001</v>
      </c>
      <c r="G2235">
        <v>2530</v>
      </c>
      <c r="H2235" s="14">
        <f>365*DSO[[#This Row],[Receivables - Total]]/DSO[[#This Row],[Revenue - Total]]</f>
        <v>23.126239338424323</v>
      </c>
      <c r="I2235" t="str">
        <f>_xlfn.XLOOKUP(DSO[[#This Row],[GIC Industry Groups]],'DSO_GIC GROUP'!$A$2:$A$25,'DSO_GIC GROUP'!$B$2:$B$25,0)</f>
        <v>Consumer Services</v>
      </c>
    </row>
    <row r="2236" spans="1:9" x14ac:dyDescent="0.2">
      <c r="A2236">
        <v>2014</v>
      </c>
      <c r="B2236" t="s">
        <v>441</v>
      </c>
      <c r="C2236" t="s">
        <v>442</v>
      </c>
      <c r="D2236">
        <v>167.964</v>
      </c>
      <c r="E2236">
        <v>4515.42</v>
      </c>
      <c r="F2236">
        <v>3078.6579999999999</v>
      </c>
      <c r="G2236">
        <v>2530</v>
      </c>
      <c r="H2236" s="14">
        <f>365*DSO[[#This Row],[Receivables - Total]]/DSO[[#This Row],[Revenue - Total]]</f>
        <v>19.913501272307609</v>
      </c>
      <c r="I2236" t="str">
        <f>_xlfn.XLOOKUP(DSO[[#This Row],[GIC Industry Groups]],'DSO_GIC GROUP'!$A$2:$A$25,'DSO_GIC GROUP'!$B$2:$B$25,0)</f>
        <v>Consumer Services</v>
      </c>
    </row>
    <row r="2237" spans="1:9" x14ac:dyDescent="0.2">
      <c r="A2237">
        <v>2015</v>
      </c>
      <c r="B2237" t="s">
        <v>441</v>
      </c>
      <c r="C2237" t="s">
        <v>442</v>
      </c>
      <c r="D2237">
        <v>153.11600000000001</v>
      </c>
      <c r="E2237">
        <v>2857.7750000000001</v>
      </c>
      <c r="F2237">
        <v>3038.1529999999998</v>
      </c>
      <c r="G2237">
        <v>2530</v>
      </c>
      <c r="H2237" s="14">
        <f>365*DSO[[#This Row],[Receivables - Total]]/DSO[[#This Row],[Revenue - Total]]</f>
        <v>18.395169696852005</v>
      </c>
      <c r="I2237" t="str">
        <f>_xlfn.XLOOKUP(DSO[[#This Row],[GIC Industry Groups]],'DSO_GIC GROUP'!$A$2:$A$25,'DSO_GIC GROUP'!$B$2:$B$25,0)</f>
        <v>Consumer Services</v>
      </c>
    </row>
    <row r="2238" spans="1:9" x14ac:dyDescent="0.2">
      <c r="A2238">
        <v>2016</v>
      </c>
      <c r="B2238" t="s">
        <v>441</v>
      </c>
      <c r="C2238" t="s">
        <v>442</v>
      </c>
      <c r="D2238">
        <v>162.77500000000001</v>
      </c>
      <c r="E2238">
        <v>2694.1080000000002</v>
      </c>
      <c r="F2238">
        <v>3036.3139999999999</v>
      </c>
      <c r="G2238">
        <v>2530</v>
      </c>
      <c r="H2238" s="14">
        <f>365*DSO[[#This Row],[Receivables - Total]]/DSO[[#This Row],[Revenue - Total]]</f>
        <v>19.567434395783835</v>
      </c>
      <c r="I2238" t="str">
        <f>_xlfn.XLOOKUP(DSO[[#This Row],[GIC Industry Groups]],'DSO_GIC GROUP'!$A$2:$A$25,'DSO_GIC GROUP'!$B$2:$B$25,0)</f>
        <v>Consumer Services</v>
      </c>
    </row>
    <row r="2239" spans="1:9" x14ac:dyDescent="0.2">
      <c r="A2239">
        <v>2017</v>
      </c>
      <c r="B2239" t="s">
        <v>441</v>
      </c>
      <c r="C2239" t="s">
        <v>442</v>
      </c>
      <c r="D2239">
        <v>159.084</v>
      </c>
      <c r="E2239">
        <v>3140.9490000000001</v>
      </c>
      <c r="F2239">
        <v>3159.931</v>
      </c>
      <c r="G2239">
        <v>2530</v>
      </c>
      <c r="H2239" s="14">
        <f>365*DSO[[#This Row],[Receivables - Total]]/DSO[[#This Row],[Revenue - Total]]</f>
        <v>18.375610100347128</v>
      </c>
      <c r="I2239" t="str">
        <f>_xlfn.XLOOKUP(DSO[[#This Row],[GIC Industry Groups]],'DSO_GIC GROUP'!$A$2:$A$25,'DSO_GIC GROUP'!$B$2:$B$25,0)</f>
        <v>Consumer Services</v>
      </c>
    </row>
    <row r="2240" spans="1:9" x14ac:dyDescent="0.2">
      <c r="A2240">
        <v>2018</v>
      </c>
      <c r="B2240" t="s">
        <v>441</v>
      </c>
      <c r="C2240" t="s">
        <v>442</v>
      </c>
      <c r="D2240">
        <v>138.965</v>
      </c>
      <c r="E2240">
        <v>3299.9450000000002</v>
      </c>
      <c r="F2240">
        <v>3094.8809999999999</v>
      </c>
      <c r="G2240">
        <v>2530</v>
      </c>
      <c r="H2240" s="14">
        <f>365*DSO[[#This Row],[Receivables - Total]]/DSO[[#This Row],[Revenue - Total]]</f>
        <v>16.389071179150346</v>
      </c>
      <c r="I2240" t="str">
        <f>_xlfn.XLOOKUP(DSO[[#This Row],[GIC Industry Groups]],'DSO_GIC GROUP'!$A$2:$A$25,'DSO_GIC GROUP'!$B$2:$B$25,0)</f>
        <v>Consumer Services</v>
      </c>
    </row>
    <row r="2241" spans="1:9" x14ac:dyDescent="0.2">
      <c r="A2241">
        <v>2004</v>
      </c>
      <c r="B2241" t="s">
        <v>563</v>
      </c>
      <c r="C2241" t="s">
        <v>564</v>
      </c>
      <c r="D2241">
        <v>797</v>
      </c>
      <c r="E2241">
        <v>8668</v>
      </c>
      <c r="F2241">
        <v>10099</v>
      </c>
      <c r="G2241">
        <v>2530</v>
      </c>
      <c r="H2241" s="14">
        <f>365*DSO[[#This Row],[Receivables - Total]]/DSO[[#This Row],[Revenue - Total]]</f>
        <v>28.805327260124766</v>
      </c>
      <c r="I2241" t="str">
        <f>_xlfn.XLOOKUP(DSO[[#This Row],[GIC Industry Groups]],'DSO_GIC GROUP'!$A$2:$A$25,'DSO_GIC GROUP'!$B$2:$B$25,0)</f>
        <v>Consumer Services</v>
      </c>
    </row>
    <row r="2242" spans="1:9" x14ac:dyDescent="0.2">
      <c r="A2242">
        <v>2005</v>
      </c>
      <c r="B2242" t="s">
        <v>563</v>
      </c>
      <c r="C2242" t="s">
        <v>564</v>
      </c>
      <c r="D2242">
        <v>837</v>
      </c>
      <c r="E2242">
        <v>8530</v>
      </c>
      <c r="F2242">
        <v>11550</v>
      </c>
      <c r="G2242">
        <v>2530</v>
      </c>
      <c r="H2242" s="14">
        <f>365*DSO[[#This Row],[Receivables - Total]]/DSO[[#This Row],[Revenue - Total]]</f>
        <v>26.45064935064935</v>
      </c>
      <c r="I2242" t="str">
        <f>_xlfn.XLOOKUP(DSO[[#This Row],[GIC Industry Groups]],'DSO_GIC GROUP'!$A$2:$A$25,'DSO_GIC GROUP'!$B$2:$B$25,0)</f>
        <v>Consumer Services</v>
      </c>
    </row>
    <row r="2243" spans="1:9" x14ac:dyDescent="0.2">
      <c r="A2243">
        <v>2006</v>
      </c>
      <c r="B2243" t="s">
        <v>563</v>
      </c>
      <c r="C2243" t="s">
        <v>564</v>
      </c>
      <c r="D2243">
        <v>1117</v>
      </c>
      <c r="E2243">
        <v>8588</v>
      </c>
      <c r="F2243">
        <v>12160</v>
      </c>
      <c r="G2243">
        <v>2530</v>
      </c>
      <c r="H2243" s="14">
        <f>365*DSO[[#This Row],[Receivables - Total]]/DSO[[#This Row],[Revenue - Total]]</f>
        <v>33.528371710526315</v>
      </c>
      <c r="I2243" t="str">
        <f>_xlfn.XLOOKUP(DSO[[#This Row],[GIC Industry Groups]],'DSO_GIC GROUP'!$A$2:$A$25,'DSO_GIC GROUP'!$B$2:$B$25,0)</f>
        <v>Consumer Services</v>
      </c>
    </row>
    <row r="2244" spans="1:9" x14ac:dyDescent="0.2">
      <c r="A2244">
        <v>2007</v>
      </c>
      <c r="B2244" t="s">
        <v>563</v>
      </c>
      <c r="C2244" t="s">
        <v>564</v>
      </c>
      <c r="D2244">
        <v>1148</v>
      </c>
      <c r="E2244">
        <v>8942</v>
      </c>
      <c r="F2244">
        <v>12990</v>
      </c>
      <c r="G2244">
        <v>2530</v>
      </c>
      <c r="H2244" s="14">
        <f>365*DSO[[#This Row],[Receivables - Total]]/DSO[[#This Row],[Revenue - Total]]</f>
        <v>32.257120862201695</v>
      </c>
      <c r="I2244" t="str">
        <f>_xlfn.XLOOKUP(DSO[[#This Row],[GIC Industry Groups]],'DSO_GIC GROUP'!$A$2:$A$25,'DSO_GIC GROUP'!$B$2:$B$25,0)</f>
        <v>Consumer Services</v>
      </c>
    </row>
    <row r="2245" spans="1:9" x14ac:dyDescent="0.2">
      <c r="A2245">
        <v>2008</v>
      </c>
      <c r="B2245" t="s">
        <v>563</v>
      </c>
      <c r="C2245" t="s">
        <v>564</v>
      </c>
      <c r="D2245">
        <v>898</v>
      </c>
      <c r="E2245">
        <v>8903</v>
      </c>
      <c r="F2245">
        <v>12928</v>
      </c>
      <c r="G2245">
        <v>2530</v>
      </c>
      <c r="H2245" s="14">
        <f>365*DSO[[#This Row],[Receivables - Total]]/DSO[[#This Row],[Revenue - Total]]</f>
        <v>25.353496287128714</v>
      </c>
      <c r="I2245" t="str">
        <f>_xlfn.XLOOKUP(DSO[[#This Row],[GIC Industry Groups]],'DSO_GIC GROUP'!$A$2:$A$25,'DSO_GIC GROUP'!$B$2:$B$25,0)</f>
        <v>Consumer Services</v>
      </c>
    </row>
    <row r="2246" spans="1:9" x14ac:dyDescent="0.2">
      <c r="A2246">
        <v>2009</v>
      </c>
      <c r="B2246" t="s">
        <v>563</v>
      </c>
      <c r="C2246" t="s">
        <v>564</v>
      </c>
      <c r="D2246">
        <v>838</v>
      </c>
      <c r="E2246">
        <v>7933</v>
      </c>
      <c r="F2246">
        <v>10932</v>
      </c>
      <c r="G2246">
        <v>2530</v>
      </c>
      <c r="H2246" s="14">
        <f>365*DSO[[#This Row],[Receivables - Total]]/DSO[[#This Row],[Revenue - Total]]</f>
        <v>27.97932674716429</v>
      </c>
      <c r="I2246" t="str">
        <f>_xlfn.XLOOKUP(DSO[[#This Row],[GIC Industry Groups]],'DSO_GIC GROUP'!$A$2:$A$25,'DSO_GIC GROUP'!$B$2:$B$25,0)</f>
        <v>Consumer Services</v>
      </c>
    </row>
    <row r="2247" spans="1:9" x14ac:dyDescent="0.2">
      <c r="A2247">
        <v>2010</v>
      </c>
      <c r="B2247" t="s">
        <v>563</v>
      </c>
      <c r="C2247" t="s">
        <v>564</v>
      </c>
      <c r="D2247">
        <v>938</v>
      </c>
      <c r="E2247">
        <v>8983</v>
      </c>
      <c r="F2247">
        <v>11691</v>
      </c>
      <c r="G2247">
        <v>2530</v>
      </c>
      <c r="H2247" s="14">
        <f>365*DSO[[#This Row],[Receivables - Total]]/DSO[[#This Row],[Revenue - Total]]</f>
        <v>29.284920023950047</v>
      </c>
      <c r="I2247" t="str">
        <f>_xlfn.XLOOKUP(DSO[[#This Row],[GIC Industry Groups]],'DSO_GIC GROUP'!$A$2:$A$25,'DSO_GIC GROUP'!$B$2:$B$25,0)</f>
        <v>Consumer Services</v>
      </c>
    </row>
    <row r="2248" spans="1:9" x14ac:dyDescent="0.2">
      <c r="A2248">
        <v>2011</v>
      </c>
      <c r="B2248" t="s">
        <v>563</v>
      </c>
      <c r="C2248" t="s">
        <v>564</v>
      </c>
      <c r="D2248">
        <v>875</v>
      </c>
      <c r="E2248">
        <v>5910</v>
      </c>
      <c r="F2248">
        <v>12317</v>
      </c>
      <c r="G2248">
        <v>2530</v>
      </c>
      <c r="H2248" s="14">
        <f>365*DSO[[#This Row],[Receivables - Total]]/DSO[[#This Row],[Revenue - Total]]</f>
        <v>25.92960948282861</v>
      </c>
      <c r="I2248" t="str">
        <f>_xlfn.XLOOKUP(DSO[[#This Row],[GIC Industry Groups]],'DSO_GIC GROUP'!$A$2:$A$25,'DSO_GIC GROUP'!$B$2:$B$25,0)</f>
        <v>Consumer Services</v>
      </c>
    </row>
    <row r="2249" spans="1:9" x14ac:dyDescent="0.2">
      <c r="A2249">
        <v>2012</v>
      </c>
      <c r="B2249" t="s">
        <v>563</v>
      </c>
      <c r="C2249" t="s">
        <v>564</v>
      </c>
      <c r="D2249">
        <v>1028</v>
      </c>
      <c r="E2249">
        <v>6342</v>
      </c>
      <c r="F2249">
        <v>11814</v>
      </c>
      <c r="G2249">
        <v>2530</v>
      </c>
      <c r="H2249" s="14">
        <f>365*DSO[[#This Row],[Receivables - Total]]/DSO[[#This Row],[Revenue - Total]]</f>
        <v>31.760622989673269</v>
      </c>
      <c r="I2249" t="str">
        <f>_xlfn.XLOOKUP(DSO[[#This Row],[GIC Industry Groups]],'DSO_GIC GROUP'!$A$2:$A$25,'DSO_GIC GROUP'!$B$2:$B$25,0)</f>
        <v>Consumer Services</v>
      </c>
    </row>
    <row r="2250" spans="1:9" x14ac:dyDescent="0.2">
      <c r="A2250">
        <v>2013</v>
      </c>
      <c r="B2250" t="s">
        <v>563</v>
      </c>
      <c r="C2250" t="s">
        <v>564</v>
      </c>
      <c r="D2250">
        <v>1081</v>
      </c>
      <c r="E2250">
        <v>6794</v>
      </c>
      <c r="F2250">
        <v>12784</v>
      </c>
      <c r="G2250">
        <v>2530</v>
      </c>
      <c r="H2250" s="14">
        <f>365*DSO[[#This Row],[Receivables - Total]]/DSO[[#This Row],[Revenue - Total]]</f>
        <v>30.863970588235293</v>
      </c>
      <c r="I2250" t="str">
        <f>_xlfn.XLOOKUP(DSO[[#This Row],[GIC Industry Groups]],'DSO_GIC GROUP'!$A$2:$A$25,'DSO_GIC GROUP'!$B$2:$B$25,0)</f>
        <v>Consumer Services</v>
      </c>
    </row>
    <row r="2251" spans="1:9" x14ac:dyDescent="0.2">
      <c r="A2251">
        <v>2014</v>
      </c>
      <c r="B2251" t="s">
        <v>563</v>
      </c>
      <c r="C2251" t="s">
        <v>564</v>
      </c>
      <c r="D2251">
        <v>1100</v>
      </c>
      <c r="E2251">
        <v>6865</v>
      </c>
      <c r="F2251">
        <v>13796</v>
      </c>
      <c r="G2251">
        <v>2530</v>
      </c>
      <c r="H2251" s="14">
        <f>365*DSO[[#This Row],[Receivables - Total]]/DSO[[#This Row],[Revenue - Total]]</f>
        <v>29.102638445926356</v>
      </c>
      <c r="I2251" t="str">
        <f>_xlfn.XLOOKUP(DSO[[#This Row],[GIC Industry Groups]],'DSO_GIC GROUP'!$A$2:$A$25,'DSO_GIC GROUP'!$B$2:$B$25,0)</f>
        <v>Consumer Services</v>
      </c>
    </row>
    <row r="2252" spans="1:9" x14ac:dyDescent="0.2">
      <c r="A2252">
        <v>2015</v>
      </c>
      <c r="B2252" t="s">
        <v>563</v>
      </c>
      <c r="C2252" t="s">
        <v>564</v>
      </c>
      <c r="D2252">
        <v>1103</v>
      </c>
      <c r="E2252">
        <v>6082</v>
      </c>
      <c r="F2252">
        <v>14486</v>
      </c>
      <c r="G2252">
        <v>2530</v>
      </c>
      <c r="H2252" s="14">
        <f>365*DSO[[#This Row],[Receivables - Total]]/DSO[[#This Row],[Revenue - Total]]</f>
        <v>27.792006074830873</v>
      </c>
      <c r="I2252" t="str">
        <f>_xlfn.XLOOKUP(DSO[[#This Row],[GIC Industry Groups]],'DSO_GIC GROUP'!$A$2:$A$25,'DSO_GIC GROUP'!$B$2:$B$25,0)</f>
        <v>Consumer Services</v>
      </c>
    </row>
    <row r="2253" spans="1:9" x14ac:dyDescent="0.2">
      <c r="A2253">
        <v>2016</v>
      </c>
      <c r="B2253" t="s">
        <v>563</v>
      </c>
      <c r="C2253" t="s">
        <v>564</v>
      </c>
      <c r="D2253">
        <v>1695</v>
      </c>
      <c r="E2253">
        <v>24140</v>
      </c>
      <c r="F2253">
        <v>17072</v>
      </c>
      <c r="G2253">
        <v>2530</v>
      </c>
      <c r="H2253" s="14">
        <f>365*DSO[[#This Row],[Receivables - Total]]/DSO[[#This Row],[Revenue - Total]]</f>
        <v>36.239163542642927</v>
      </c>
      <c r="I2253" t="str">
        <f>_xlfn.XLOOKUP(DSO[[#This Row],[GIC Industry Groups]],'DSO_GIC GROUP'!$A$2:$A$25,'DSO_GIC GROUP'!$B$2:$B$25,0)</f>
        <v>Consumer Services</v>
      </c>
    </row>
    <row r="2254" spans="1:9" x14ac:dyDescent="0.2">
      <c r="A2254">
        <v>2017</v>
      </c>
      <c r="B2254" t="s">
        <v>563</v>
      </c>
      <c r="C2254" t="s">
        <v>564</v>
      </c>
      <c r="D2254">
        <v>1991</v>
      </c>
      <c r="E2254">
        <v>23948</v>
      </c>
      <c r="F2254">
        <v>22891</v>
      </c>
      <c r="G2254">
        <v>2530</v>
      </c>
      <c r="H2254" s="14">
        <f>365*DSO[[#This Row],[Receivables - Total]]/DSO[[#This Row],[Revenue - Total]]</f>
        <v>31.746756367131187</v>
      </c>
      <c r="I2254" t="str">
        <f>_xlfn.XLOOKUP(DSO[[#This Row],[GIC Industry Groups]],'DSO_GIC GROUP'!$A$2:$A$25,'DSO_GIC GROUP'!$B$2:$B$25,0)</f>
        <v>Consumer Services</v>
      </c>
    </row>
    <row r="2255" spans="1:9" x14ac:dyDescent="0.2">
      <c r="A2255">
        <v>2018</v>
      </c>
      <c r="B2255" t="s">
        <v>563</v>
      </c>
      <c r="C2255" t="s">
        <v>564</v>
      </c>
      <c r="D2255">
        <v>2133</v>
      </c>
      <c r="E2255">
        <v>23696</v>
      </c>
      <c r="F2255">
        <v>20758</v>
      </c>
      <c r="G2255">
        <v>2530</v>
      </c>
      <c r="H2255" s="14">
        <f>365*DSO[[#This Row],[Receivables - Total]]/DSO[[#This Row],[Revenue - Total]]</f>
        <v>37.505780903747954</v>
      </c>
      <c r="I2255" t="str">
        <f>_xlfn.XLOOKUP(DSO[[#This Row],[GIC Industry Groups]],'DSO_GIC GROUP'!$A$2:$A$25,'DSO_GIC GROUP'!$B$2:$B$25,0)</f>
        <v>Consumer Services</v>
      </c>
    </row>
    <row r="2256" spans="1:9" x14ac:dyDescent="0.2">
      <c r="A2256">
        <v>2019</v>
      </c>
      <c r="B2256" t="s">
        <v>563</v>
      </c>
      <c r="C2256" t="s">
        <v>564</v>
      </c>
      <c r="D2256">
        <v>2395</v>
      </c>
      <c r="E2256">
        <v>25051</v>
      </c>
      <c r="F2256">
        <v>20972</v>
      </c>
      <c r="G2256">
        <v>2530</v>
      </c>
      <c r="H2256" s="14">
        <f>365*DSO[[#This Row],[Receivables - Total]]/DSO[[#This Row],[Revenue - Total]]</f>
        <v>41.682958230020979</v>
      </c>
      <c r="I2256" t="str">
        <f>_xlfn.XLOOKUP(DSO[[#This Row],[GIC Industry Groups]],'DSO_GIC GROUP'!$A$2:$A$25,'DSO_GIC GROUP'!$B$2:$B$25,0)</f>
        <v>Consumer Services</v>
      </c>
    </row>
    <row r="2257" spans="1:9" x14ac:dyDescent="0.2">
      <c r="A2257">
        <v>2004</v>
      </c>
      <c r="B2257" t="s">
        <v>569</v>
      </c>
      <c r="C2257" t="s">
        <v>570</v>
      </c>
      <c r="D2257">
        <v>745.5</v>
      </c>
      <c r="E2257">
        <v>27837.5</v>
      </c>
      <c r="F2257">
        <v>19064.7</v>
      </c>
      <c r="G2257">
        <v>2530</v>
      </c>
      <c r="H2257" s="14">
        <f>365*DSO[[#This Row],[Receivables - Total]]/DSO[[#This Row],[Revenue - Total]]</f>
        <v>14.272844576625911</v>
      </c>
      <c r="I2257" t="str">
        <f>_xlfn.XLOOKUP(DSO[[#This Row],[GIC Industry Groups]],'DSO_GIC GROUP'!$A$2:$A$25,'DSO_GIC GROUP'!$B$2:$B$25,0)</f>
        <v>Consumer Services</v>
      </c>
    </row>
    <row r="2258" spans="1:9" x14ac:dyDescent="0.2">
      <c r="A2258">
        <v>2005</v>
      </c>
      <c r="B2258" t="s">
        <v>569</v>
      </c>
      <c r="C2258" t="s">
        <v>570</v>
      </c>
      <c r="D2258">
        <v>795.9</v>
      </c>
      <c r="E2258">
        <v>29988.799999999999</v>
      </c>
      <c r="F2258">
        <v>20460.2</v>
      </c>
      <c r="G2258">
        <v>2530</v>
      </c>
      <c r="H2258" s="14">
        <f>365*DSO[[#This Row],[Receivables - Total]]/DSO[[#This Row],[Revenue - Total]]</f>
        <v>14.198468245667197</v>
      </c>
      <c r="I2258" t="str">
        <f>_xlfn.XLOOKUP(DSO[[#This Row],[GIC Industry Groups]],'DSO_GIC GROUP'!$A$2:$A$25,'DSO_GIC GROUP'!$B$2:$B$25,0)</f>
        <v>Consumer Services</v>
      </c>
    </row>
    <row r="2259" spans="1:9" x14ac:dyDescent="0.2">
      <c r="A2259">
        <v>2006</v>
      </c>
      <c r="B2259" t="s">
        <v>569</v>
      </c>
      <c r="C2259" t="s">
        <v>570</v>
      </c>
      <c r="D2259">
        <v>904.2</v>
      </c>
      <c r="E2259">
        <v>29023.8</v>
      </c>
      <c r="F2259">
        <v>21586.400000000001</v>
      </c>
      <c r="G2259">
        <v>2530</v>
      </c>
      <c r="H2259" s="14">
        <f>365*DSO[[#This Row],[Receivables - Total]]/DSO[[#This Row],[Revenue - Total]]</f>
        <v>15.288931920097838</v>
      </c>
      <c r="I2259" t="str">
        <f>_xlfn.XLOOKUP(DSO[[#This Row],[GIC Industry Groups]],'DSO_GIC GROUP'!$A$2:$A$25,'DSO_GIC GROUP'!$B$2:$B$25,0)</f>
        <v>Consumer Services</v>
      </c>
    </row>
    <row r="2260" spans="1:9" x14ac:dyDescent="0.2">
      <c r="A2260">
        <v>2007</v>
      </c>
      <c r="B2260" t="s">
        <v>569</v>
      </c>
      <c r="C2260" t="s">
        <v>570</v>
      </c>
      <c r="D2260">
        <v>1053.8</v>
      </c>
      <c r="E2260">
        <v>29391.7</v>
      </c>
      <c r="F2260">
        <v>22786.6</v>
      </c>
      <c r="G2260">
        <v>2530</v>
      </c>
      <c r="H2260" s="14">
        <f>365*DSO[[#This Row],[Receivables - Total]]/DSO[[#This Row],[Revenue - Total]]</f>
        <v>16.879964540563314</v>
      </c>
      <c r="I2260" t="str">
        <f>_xlfn.XLOOKUP(DSO[[#This Row],[GIC Industry Groups]],'DSO_GIC GROUP'!$A$2:$A$25,'DSO_GIC GROUP'!$B$2:$B$25,0)</f>
        <v>Consumer Services</v>
      </c>
    </row>
    <row r="2261" spans="1:9" x14ac:dyDescent="0.2">
      <c r="A2261">
        <v>2008</v>
      </c>
      <c r="B2261" t="s">
        <v>569</v>
      </c>
      <c r="C2261" t="s">
        <v>570</v>
      </c>
      <c r="D2261">
        <v>931.2</v>
      </c>
      <c r="E2261">
        <v>28461.5</v>
      </c>
      <c r="F2261">
        <v>23522.400000000001</v>
      </c>
      <c r="G2261">
        <v>2530</v>
      </c>
      <c r="H2261" s="14">
        <f>365*DSO[[#This Row],[Receivables - Total]]/DSO[[#This Row],[Revenue - Total]]</f>
        <v>14.44954596469748</v>
      </c>
      <c r="I2261" t="str">
        <f>_xlfn.XLOOKUP(DSO[[#This Row],[GIC Industry Groups]],'DSO_GIC GROUP'!$A$2:$A$25,'DSO_GIC GROUP'!$B$2:$B$25,0)</f>
        <v>Consumer Services</v>
      </c>
    </row>
    <row r="2262" spans="1:9" x14ac:dyDescent="0.2">
      <c r="A2262">
        <v>2009</v>
      </c>
      <c r="B2262" t="s">
        <v>569</v>
      </c>
      <c r="C2262" t="s">
        <v>570</v>
      </c>
      <c r="D2262">
        <v>1060.4000000000001</v>
      </c>
      <c r="E2262">
        <v>30224.9</v>
      </c>
      <c r="F2262">
        <v>22744.7</v>
      </c>
      <c r="G2262">
        <v>2530</v>
      </c>
      <c r="H2262" s="14">
        <f>365*DSO[[#This Row],[Receivables - Total]]/DSO[[#This Row],[Revenue - Total]]</f>
        <v>17.016975383276105</v>
      </c>
      <c r="I2262" t="str">
        <f>_xlfn.XLOOKUP(DSO[[#This Row],[GIC Industry Groups]],'DSO_GIC GROUP'!$A$2:$A$25,'DSO_GIC GROUP'!$B$2:$B$25,0)</f>
        <v>Consumer Services</v>
      </c>
    </row>
    <row r="2263" spans="1:9" x14ac:dyDescent="0.2">
      <c r="A2263">
        <v>2010</v>
      </c>
      <c r="B2263" t="s">
        <v>569</v>
      </c>
      <c r="C2263" t="s">
        <v>570</v>
      </c>
      <c r="D2263">
        <v>1179.0999999999999</v>
      </c>
      <c r="E2263">
        <v>31975.200000000001</v>
      </c>
      <c r="F2263">
        <v>24074.6</v>
      </c>
      <c r="G2263">
        <v>2530</v>
      </c>
      <c r="H2263" s="14">
        <f>365*DSO[[#This Row],[Receivables - Total]]/DSO[[#This Row],[Revenue - Total]]</f>
        <v>17.876579465494753</v>
      </c>
      <c r="I2263" t="str">
        <f>_xlfn.XLOOKUP(DSO[[#This Row],[GIC Industry Groups]],'DSO_GIC GROUP'!$A$2:$A$25,'DSO_GIC GROUP'!$B$2:$B$25,0)</f>
        <v>Consumer Services</v>
      </c>
    </row>
    <row r="2264" spans="1:9" x14ac:dyDescent="0.2">
      <c r="A2264">
        <v>2011</v>
      </c>
      <c r="B2264" t="s">
        <v>569</v>
      </c>
      <c r="C2264" t="s">
        <v>570</v>
      </c>
      <c r="D2264">
        <v>1334.7</v>
      </c>
      <c r="E2264">
        <v>32989.9</v>
      </c>
      <c r="F2264">
        <v>27006</v>
      </c>
      <c r="G2264">
        <v>2530</v>
      </c>
      <c r="H2264" s="14">
        <f>365*DSO[[#This Row],[Receivables - Total]]/DSO[[#This Row],[Revenue - Total]]</f>
        <v>18.039157964896688</v>
      </c>
      <c r="I2264" t="str">
        <f>_xlfn.XLOOKUP(DSO[[#This Row],[GIC Industry Groups]],'DSO_GIC GROUP'!$A$2:$A$25,'DSO_GIC GROUP'!$B$2:$B$25,0)</f>
        <v>Consumer Services</v>
      </c>
    </row>
    <row r="2265" spans="1:9" x14ac:dyDescent="0.2">
      <c r="A2265">
        <v>2012</v>
      </c>
      <c r="B2265" t="s">
        <v>569</v>
      </c>
      <c r="C2265" t="s">
        <v>570</v>
      </c>
      <c r="D2265">
        <v>1375.3</v>
      </c>
      <c r="E2265">
        <v>35386.5</v>
      </c>
      <c r="F2265">
        <v>27567</v>
      </c>
      <c r="G2265">
        <v>2530</v>
      </c>
      <c r="H2265" s="14">
        <f>365*DSO[[#This Row],[Receivables - Total]]/DSO[[#This Row],[Revenue - Total]]</f>
        <v>18.209616570537236</v>
      </c>
      <c r="I2265" t="str">
        <f>_xlfn.XLOOKUP(DSO[[#This Row],[GIC Industry Groups]],'DSO_GIC GROUP'!$A$2:$A$25,'DSO_GIC GROUP'!$B$2:$B$25,0)</f>
        <v>Consumer Services</v>
      </c>
    </row>
    <row r="2266" spans="1:9" x14ac:dyDescent="0.2">
      <c r="A2266">
        <v>2013</v>
      </c>
      <c r="B2266" t="s">
        <v>569</v>
      </c>
      <c r="C2266" t="s">
        <v>570</v>
      </c>
      <c r="D2266">
        <v>1319.8</v>
      </c>
      <c r="E2266">
        <v>36626.300000000003</v>
      </c>
      <c r="F2266">
        <v>28105.7</v>
      </c>
      <c r="G2266">
        <v>2530</v>
      </c>
      <c r="H2266" s="14">
        <f>365*DSO[[#This Row],[Receivables - Total]]/DSO[[#This Row],[Revenue - Total]]</f>
        <v>17.139832845294727</v>
      </c>
      <c r="I2266" t="str">
        <f>_xlfn.XLOOKUP(DSO[[#This Row],[GIC Industry Groups]],'DSO_GIC GROUP'!$A$2:$A$25,'DSO_GIC GROUP'!$B$2:$B$25,0)</f>
        <v>Consumer Services</v>
      </c>
    </row>
    <row r="2267" spans="1:9" x14ac:dyDescent="0.2">
      <c r="A2267">
        <v>2014</v>
      </c>
      <c r="B2267" t="s">
        <v>569</v>
      </c>
      <c r="C2267" t="s">
        <v>570</v>
      </c>
      <c r="D2267">
        <v>1214.4000000000001</v>
      </c>
      <c r="E2267">
        <v>34281.4</v>
      </c>
      <c r="F2267">
        <v>27441.3</v>
      </c>
      <c r="G2267">
        <v>2530</v>
      </c>
      <c r="H2267" s="14">
        <f>365*DSO[[#This Row],[Receivables - Total]]/DSO[[#This Row],[Revenue - Total]]</f>
        <v>16.152879054563744</v>
      </c>
      <c r="I2267" t="str">
        <f>_xlfn.XLOOKUP(DSO[[#This Row],[GIC Industry Groups]],'DSO_GIC GROUP'!$A$2:$A$25,'DSO_GIC GROUP'!$B$2:$B$25,0)</f>
        <v>Consumer Services</v>
      </c>
    </row>
    <row r="2268" spans="1:9" x14ac:dyDescent="0.2">
      <c r="A2268">
        <v>2015</v>
      </c>
      <c r="B2268" t="s">
        <v>569</v>
      </c>
      <c r="C2268" t="s">
        <v>570</v>
      </c>
      <c r="D2268">
        <v>1298.7</v>
      </c>
      <c r="E2268">
        <v>37938.699999999997</v>
      </c>
      <c r="F2268">
        <v>25413</v>
      </c>
      <c r="G2268">
        <v>2530</v>
      </c>
      <c r="H2268" s="14">
        <f>365*DSO[[#This Row],[Receivables - Total]]/DSO[[#This Row],[Revenue - Total]]</f>
        <v>18.652874513044505</v>
      </c>
      <c r="I2268" t="str">
        <f>_xlfn.XLOOKUP(DSO[[#This Row],[GIC Industry Groups]],'DSO_GIC GROUP'!$A$2:$A$25,'DSO_GIC GROUP'!$B$2:$B$25,0)</f>
        <v>Consumer Services</v>
      </c>
    </row>
    <row r="2269" spans="1:9" x14ac:dyDescent="0.2">
      <c r="A2269">
        <v>2016</v>
      </c>
      <c r="B2269" t="s">
        <v>569</v>
      </c>
      <c r="C2269" t="s">
        <v>570</v>
      </c>
      <c r="D2269">
        <v>1474.1</v>
      </c>
      <c r="E2269">
        <v>31023.9</v>
      </c>
      <c r="F2269">
        <v>24621.9</v>
      </c>
      <c r="G2269">
        <v>2530</v>
      </c>
      <c r="H2269" s="14">
        <f>365*DSO[[#This Row],[Receivables - Total]]/DSO[[#This Row],[Revenue - Total]]</f>
        <v>21.852355017281361</v>
      </c>
      <c r="I2269" t="str">
        <f>_xlfn.XLOOKUP(DSO[[#This Row],[GIC Industry Groups]],'DSO_GIC GROUP'!$A$2:$A$25,'DSO_GIC GROUP'!$B$2:$B$25,0)</f>
        <v>Consumer Services</v>
      </c>
    </row>
    <row r="2270" spans="1:9" x14ac:dyDescent="0.2">
      <c r="A2270">
        <v>2017</v>
      </c>
      <c r="B2270" t="s">
        <v>569</v>
      </c>
      <c r="C2270" t="s">
        <v>570</v>
      </c>
      <c r="D2270">
        <v>1976.2</v>
      </c>
      <c r="E2270">
        <v>33803.699999999997</v>
      </c>
      <c r="F2270">
        <v>22820.400000000001</v>
      </c>
      <c r="G2270">
        <v>2530</v>
      </c>
      <c r="H2270" s="14">
        <f>365*DSO[[#This Row],[Receivables - Total]]/DSO[[#This Row],[Revenue - Total]]</f>
        <v>31.60825401833447</v>
      </c>
      <c r="I2270" t="str">
        <f>_xlfn.XLOOKUP(DSO[[#This Row],[GIC Industry Groups]],'DSO_GIC GROUP'!$A$2:$A$25,'DSO_GIC GROUP'!$B$2:$B$25,0)</f>
        <v>Consumer Services</v>
      </c>
    </row>
    <row r="2271" spans="1:9" x14ac:dyDescent="0.2">
      <c r="A2271">
        <v>2018</v>
      </c>
      <c r="B2271" t="s">
        <v>569</v>
      </c>
      <c r="C2271" t="s">
        <v>570</v>
      </c>
      <c r="D2271">
        <v>2441.5</v>
      </c>
      <c r="E2271">
        <v>32811.199999999997</v>
      </c>
      <c r="F2271">
        <v>21025.200000000001</v>
      </c>
      <c r="G2271">
        <v>2530</v>
      </c>
      <c r="H2271" s="14">
        <f>365*DSO[[#This Row],[Receivables - Total]]/DSO[[#This Row],[Revenue - Total]]</f>
        <v>42.384733557825847</v>
      </c>
      <c r="I2271" t="str">
        <f>_xlfn.XLOOKUP(DSO[[#This Row],[GIC Industry Groups]],'DSO_GIC GROUP'!$A$2:$A$25,'DSO_GIC GROUP'!$B$2:$B$25,0)</f>
        <v>Consumer Services</v>
      </c>
    </row>
    <row r="2272" spans="1:9" x14ac:dyDescent="0.2">
      <c r="A2272">
        <v>2019</v>
      </c>
      <c r="B2272" t="s">
        <v>569</v>
      </c>
      <c r="C2272" t="s">
        <v>570</v>
      </c>
      <c r="D2272">
        <v>2224.1999999999998</v>
      </c>
      <c r="E2272">
        <v>47510.8</v>
      </c>
      <c r="F2272">
        <v>21076.5</v>
      </c>
      <c r="G2272">
        <v>2530</v>
      </c>
      <c r="H2272" s="14">
        <f>365*DSO[[#This Row],[Receivables - Total]]/DSO[[#This Row],[Revenue - Total]]</f>
        <v>38.518397267098422</v>
      </c>
      <c r="I2272" t="str">
        <f>_xlfn.XLOOKUP(DSO[[#This Row],[GIC Industry Groups]],'DSO_GIC GROUP'!$A$2:$A$25,'DSO_GIC GROUP'!$B$2:$B$25,0)</f>
        <v>Consumer Services</v>
      </c>
    </row>
    <row r="2273" spans="1:9" x14ac:dyDescent="0.2">
      <c r="A2273">
        <v>2004</v>
      </c>
      <c r="B2273" t="s">
        <v>583</v>
      </c>
      <c r="C2273" t="s">
        <v>584</v>
      </c>
      <c r="D2273">
        <v>204.15100000000001</v>
      </c>
      <c r="E2273">
        <v>11115.029</v>
      </c>
      <c r="F2273">
        <v>4238.1040000000003</v>
      </c>
      <c r="G2273">
        <v>2530</v>
      </c>
      <c r="H2273" s="14">
        <f>365*DSO[[#This Row],[Receivables - Total]]/DSO[[#This Row],[Revenue - Total]]</f>
        <v>17.582181796388195</v>
      </c>
      <c r="I2273" t="str">
        <f>_xlfn.XLOOKUP(DSO[[#This Row],[GIC Industry Groups]],'DSO_GIC GROUP'!$A$2:$A$25,'DSO_GIC GROUP'!$B$2:$B$25,0)</f>
        <v>Consumer Services</v>
      </c>
    </row>
    <row r="2274" spans="1:9" x14ac:dyDescent="0.2">
      <c r="A2274">
        <v>2005</v>
      </c>
      <c r="B2274" t="s">
        <v>583</v>
      </c>
      <c r="C2274" t="s">
        <v>584</v>
      </c>
      <c r="D2274">
        <v>352.673</v>
      </c>
      <c r="E2274">
        <v>20699.419999999998</v>
      </c>
      <c r="F2274">
        <v>6481.9669999999996</v>
      </c>
      <c r="G2274">
        <v>2530</v>
      </c>
      <c r="H2274" s="14">
        <f>365*DSO[[#This Row],[Receivables - Total]]/DSO[[#This Row],[Revenue - Total]]</f>
        <v>19.859040473362487</v>
      </c>
      <c r="I2274" t="str">
        <f>_xlfn.XLOOKUP(DSO[[#This Row],[GIC Industry Groups]],'DSO_GIC GROUP'!$A$2:$A$25,'DSO_GIC GROUP'!$B$2:$B$25,0)</f>
        <v>Consumer Services</v>
      </c>
    </row>
    <row r="2275" spans="1:9" x14ac:dyDescent="0.2">
      <c r="A2275">
        <v>2006</v>
      </c>
      <c r="B2275" t="s">
        <v>583</v>
      </c>
      <c r="C2275" t="s">
        <v>584</v>
      </c>
      <c r="D2275">
        <v>381.54</v>
      </c>
      <c r="E2275">
        <v>22146.238000000001</v>
      </c>
      <c r="F2275">
        <v>7175.9560000000001</v>
      </c>
      <c r="G2275">
        <v>2530</v>
      </c>
      <c r="H2275" s="14">
        <f>365*DSO[[#This Row],[Receivables - Total]]/DSO[[#This Row],[Revenue - Total]]</f>
        <v>19.406766150740054</v>
      </c>
      <c r="I2275" t="str">
        <f>_xlfn.XLOOKUP(DSO[[#This Row],[GIC Industry Groups]],'DSO_GIC GROUP'!$A$2:$A$25,'DSO_GIC GROUP'!$B$2:$B$25,0)</f>
        <v>Consumer Services</v>
      </c>
    </row>
    <row r="2276" spans="1:9" x14ac:dyDescent="0.2">
      <c r="A2276">
        <v>2007</v>
      </c>
      <c r="B2276" t="s">
        <v>583</v>
      </c>
      <c r="C2276" t="s">
        <v>584</v>
      </c>
      <c r="D2276">
        <v>412.34500000000003</v>
      </c>
      <c r="E2276">
        <v>22727.686000000002</v>
      </c>
      <c r="F2276">
        <v>7691.6369999999997</v>
      </c>
      <c r="G2276">
        <v>2530</v>
      </c>
      <c r="H2276" s="14">
        <f>365*DSO[[#This Row],[Receivables - Total]]/DSO[[#This Row],[Revenue - Total]]</f>
        <v>19.567476338261937</v>
      </c>
      <c r="I2276" t="str">
        <f>_xlfn.XLOOKUP(DSO[[#This Row],[GIC Industry Groups]],'DSO_GIC GROUP'!$A$2:$A$25,'DSO_GIC GROUP'!$B$2:$B$25,0)</f>
        <v>Consumer Services</v>
      </c>
    </row>
    <row r="2277" spans="1:9" x14ac:dyDescent="0.2">
      <c r="A2277">
        <v>2008</v>
      </c>
      <c r="B2277" t="s">
        <v>583</v>
      </c>
      <c r="C2277" t="s">
        <v>584</v>
      </c>
      <c r="D2277">
        <v>368.101</v>
      </c>
      <c r="E2277">
        <v>23274.716</v>
      </c>
      <c r="F2277">
        <v>7208.7669999999998</v>
      </c>
      <c r="G2277">
        <v>2530</v>
      </c>
      <c r="H2277" s="14">
        <f>365*DSO[[#This Row],[Receivables - Total]]/DSO[[#This Row],[Revenue - Total]]</f>
        <v>18.637981363525828</v>
      </c>
      <c r="I2277" t="str">
        <f>_xlfn.XLOOKUP(DSO[[#This Row],[GIC Industry Groups]],'DSO_GIC GROUP'!$A$2:$A$25,'DSO_GIC GROUP'!$B$2:$B$25,0)</f>
        <v>Consumer Services</v>
      </c>
    </row>
    <row r="2278" spans="1:9" x14ac:dyDescent="0.2">
      <c r="A2278">
        <v>2009</v>
      </c>
      <c r="B2278" t="s">
        <v>583</v>
      </c>
      <c r="C2278" t="s">
        <v>584</v>
      </c>
      <c r="D2278">
        <v>753.029</v>
      </c>
      <c r="E2278">
        <v>22518.21</v>
      </c>
      <c r="F2278">
        <v>5978.5889999999999</v>
      </c>
      <c r="G2278">
        <v>2530</v>
      </c>
      <c r="H2278" s="14">
        <f>365*DSO[[#This Row],[Receivables - Total]]/DSO[[#This Row],[Revenue - Total]]</f>
        <v>45.973319958940145</v>
      </c>
      <c r="I2278" t="str">
        <f>_xlfn.XLOOKUP(DSO[[#This Row],[GIC Industry Groups]],'DSO_GIC GROUP'!$A$2:$A$25,'DSO_GIC GROUP'!$B$2:$B$25,0)</f>
        <v>Consumer Services</v>
      </c>
    </row>
    <row r="2279" spans="1:9" x14ac:dyDescent="0.2">
      <c r="A2279">
        <v>2010</v>
      </c>
      <c r="B2279" t="s">
        <v>583</v>
      </c>
      <c r="C2279" t="s">
        <v>584</v>
      </c>
      <c r="D2279">
        <v>497.87599999999998</v>
      </c>
      <c r="E2279">
        <v>18961.044999999998</v>
      </c>
      <c r="F2279">
        <v>6019.2330000000002</v>
      </c>
      <c r="G2279">
        <v>2530</v>
      </c>
      <c r="H2279" s="14">
        <f>365*DSO[[#This Row],[Receivables - Total]]/DSO[[#This Row],[Revenue - Total]]</f>
        <v>30.190680440514594</v>
      </c>
      <c r="I2279" t="str">
        <f>_xlfn.XLOOKUP(DSO[[#This Row],[GIC Industry Groups]],'DSO_GIC GROUP'!$A$2:$A$25,'DSO_GIC GROUP'!$B$2:$B$25,0)</f>
        <v>Consumer Services</v>
      </c>
    </row>
    <row r="2280" spans="1:9" x14ac:dyDescent="0.2">
      <c r="A2280">
        <v>2011</v>
      </c>
      <c r="B2280" t="s">
        <v>583</v>
      </c>
      <c r="C2280" t="s">
        <v>584</v>
      </c>
      <c r="D2280">
        <v>491.73</v>
      </c>
      <c r="E2280">
        <v>27766.276000000002</v>
      </c>
      <c r="F2280">
        <v>7849.3119999999999</v>
      </c>
      <c r="G2280">
        <v>2530</v>
      </c>
      <c r="H2280" s="14">
        <f>365*DSO[[#This Row],[Receivables - Total]]/DSO[[#This Row],[Revenue - Total]]</f>
        <v>22.865883022613957</v>
      </c>
      <c r="I2280" t="str">
        <f>_xlfn.XLOOKUP(DSO[[#This Row],[GIC Industry Groups]],'DSO_GIC GROUP'!$A$2:$A$25,'DSO_GIC GROUP'!$B$2:$B$25,0)</f>
        <v>Consumer Services</v>
      </c>
    </row>
    <row r="2281" spans="1:9" x14ac:dyDescent="0.2">
      <c r="A2281">
        <v>2012</v>
      </c>
      <c r="B2281" t="s">
        <v>583</v>
      </c>
      <c r="C2281" t="s">
        <v>584</v>
      </c>
      <c r="D2281">
        <v>443.67700000000002</v>
      </c>
      <c r="E2281">
        <v>26284.738000000001</v>
      </c>
      <c r="F2281">
        <v>9160.8439999999991</v>
      </c>
      <c r="G2281">
        <v>2530</v>
      </c>
      <c r="H2281" s="14">
        <f>365*DSO[[#This Row],[Receivables - Total]]/DSO[[#This Row],[Revenue - Total]]</f>
        <v>17.677640291658719</v>
      </c>
      <c r="I2281" t="str">
        <f>_xlfn.XLOOKUP(DSO[[#This Row],[GIC Industry Groups]],'DSO_GIC GROUP'!$A$2:$A$25,'DSO_GIC GROUP'!$B$2:$B$25,0)</f>
        <v>Consumer Services</v>
      </c>
    </row>
    <row r="2282" spans="1:9" x14ac:dyDescent="0.2">
      <c r="A2282">
        <v>2013</v>
      </c>
      <c r="B2282" t="s">
        <v>583</v>
      </c>
      <c r="C2282" t="s">
        <v>584</v>
      </c>
      <c r="D2282">
        <v>488.21699999999998</v>
      </c>
      <c r="E2282">
        <v>26110.185000000001</v>
      </c>
      <c r="F2282">
        <v>9809.6630000000005</v>
      </c>
      <c r="G2282">
        <v>2530</v>
      </c>
      <c r="H2282" s="14">
        <f>365*DSO[[#This Row],[Receivables - Total]]/DSO[[#This Row],[Revenue - Total]]</f>
        <v>18.165680615124085</v>
      </c>
      <c r="I2282" t="str">
        <f>_xlfn.XLOOKUP(DSO[[#This Row],[GIC Industry Groups]],'DSO_GIC GROUP'!$A$2:$A$25,'DSO_GIC GROUP'!$B$2:$B$25,0)</f>
        <v>Consumer Services</v>
      </c>
    </row>
    <row r="2283" spans="1:9" x14ac:dyDescent="0.2">
      <c r="A2283">
        <v>2014</v>
      </c>
      <c r="B2283" t="s">
        <v>583</v>
      </c>
      <c r="C2283" t="s">
        <v>584</v>
      </c>
      <c r="D2283">
        <v>488.02</v>
      </c>
      <c r="E2283">
        <v>26702.510999999999</v>
      </c>
      <c r="F2283">
        <v>10081.984</v>
      </c>
      <c r="G2283">
        <v>2530</v>
      </c>
      <c r="H2283" s="14">
        <f>365*DSO[[#This Row],[Receivables - Total]]/DSO[[#This Row],[Revenue - Total]]</f>
        <v>17.66788163916943</v>
      </c>
      <c r="I2283" t="str">
        <f>_xlfn.XLOOKUP(DSO[[#This Row],[GIC Industry Groups]],'DSO_GIC GROUP'!$A$2:$A$25,'DSO_GIC GROUP'!$B$2:$B$25,0)</f>
        <v>Consumer Services</v>
      </c>
    </row>
    <row r="2284" spans="1:9" x14ac:dyDescent="0.2">
      <c r="A2284">
        <v>2015</v>
      </c>
      <c r="B2284" t="s">
        <v>583</v>
      </c>
      <c r="C2284" t="s">
        <v>584</v>
      </c>
      <c r="D2284">
        <v>496.55200000000002</v>
      </c>
      <c r="E2284">
        <v>25215.178</v>
      </c>
      <c r="F2284">
        <v>9190.0679999999993</v>
      </c>
      <c r="G2284">
        <v>2530</v>
      </c>
      <c r="H2284" s="14">
        <f>365*DSO[[#This Row],[Receivables - Total]]/DSO[[#This Row],[Revenue - Total]]</f>
        <v>19.721451462600715</v>
      </c>
      <c r="I2284" t="str">
        <f>_xlfn.XLOOKUP(DSO[[#This Row],[GIC Industry Groups]],'DSO_GIC GROUP'!$A$2:$A$25,'DSO_GIC GROUP'!$B$2:$B$25,0)</f>
        <v>Consumer Services</v>
      </c>
    </row>
    <row r="2285" spans="1:9" x14ac:dyDescent="0.2">
      <c r="A2285">
        <v>2016</v>
      </c>
      <c r="B2285" t="s">
        <v>583</v>
      </c>
      <c r="C2285" t="s">
        <v>584</v>
      </c>
      <c r="D2285">
        <v>542.92399999999998</v>
      </c>
      <c r="E2285">
        <v>28173.300999999999</v>
      </c>
      <c r="F2285">
        <v>9455.1229999999996</v>
      </c>
      <c r="G2285">
        <v>2530</v>
      </c>
      <c r="H2285" s="14">
        <f>365*DSO[[#This Row],[Receivables - Total]]/DSO[[#This Row],[Revenue - Total]]</f>
        <v>20.958718358291055</v>
      </c>
      <c r="I2285" t="str">
        <f>_xlfn.XLOOKUP(DSO[[#This Row],[GIC Industry Groups]],'DSO_GIC GROUP'!$A$2:$A$25,'DSO_GIC GROUP'!$B$2:$B$25,0)</f>
        <v>Consumer Services</v>
      </c>
    </row>
    <row r="2286" spans="1:9" x14ac:dyDescent="0.2">
      <c r="A2286">
        <v>2017</v>
      </c>
      <c r="B2286" t="s">
        <v>583</v>
      </c>
      <c r="C2286" t="s">
        <v>584</v>
      </c>
      <c r="D2286">
        <v>583.096</v>
      </c>
      <c r="E2286">
        <v>29159.178</v>
      </c>
      <c r="F2286">
        <v>10773.904</v>
      </c>
      <c r="G2286">
        <v>2530</v>
      </c>
      <c r="H2286" s="14">
        <f>365*DSO[[#This Row],[Receivables - Total]]/DSO[[#This Row],[Revenue - Total]]</f>
        <v>19.754217227107276</v>
      </c>
      <c r="I2286" t="str">
        <f>_xlfn.XLOOKUP(DSO[[#This Row],[GIC Industry Groups]],'DSO_GIC GROUP'!$A$2:$A$25,'DSO_GIC GROUP'!$B$2:$B$25,0)</f>
        <v>Consumer Services</v>
      </c>
    </row>
    <row r="2287" spans="1:9" x14ac:dyDescent="0.2">
      <c r="A2287">
        <v>2018</v>
      </c>
      <c r="B2287" t="s">
        <v>583</v>
      </c>
      <c r="C2287" t="s">
        <v>584</v>
      </c>
      <c r="D2287">
        <v>685.63699999999994</v>
      </c>
      <c r="E2287">
        <v>30210.705999999998</v>
      </c>
      <c r="F2287">
        <v>11763.096</v>
      </c>
      <c r="G2287">
        <v>2530</v>
      </c>
      <c r="H2287" s="14">
        <f>365*DSO[[#This Row],[Receivables - Total]]/DSO[[#This Row],[Revenue - Total]]</f>
        <v>21.274799168518218</v>
      </c>
      <c r="I2287" t="str">
        <f>_xlfn.XLOOKUP(DSO[[#This Row],[GIC Industry Groups]],'DSO_GIC GROUP'!$A$2:$A$25,'DSO_GIC GROUP'!$B$2:$B$25,0)</f>
        <v>Consumer Services</v>
      </c>
    </row>
    <row r="2288" spans="1:9" x14ac:dyDescent="0.2">
      <c r="A2288">
        <v>2019</v>
      </c>
      <c r="B2288" t="s">
        <v>583</v>
      </c>
      <c r="C2288" t="s">
        <v>584</v>
      </c>
      <c r="D2288">
        <v>1374.884</v>
      </c>
      <c r="E2288">
        <v>33876.356</v>
      </c>
      <c r="F2288">
        <v>12899.672</v>
      </c>
      <c r="G2288">
        <v>2530</v>
      </c>
      <c r="H2288" s="14">
        <f>365*DSO[[#This Row],[Receivables - Total]]/DSO[[#This Row],[Revenue - Total]]</f>
        <v>38.902745744232881</v>
      </c>
      <c r="I2288" t="str">
        <f>_xlfn.XLOOKUP(DSO[[#This Row],[GIC Industry Groups]],'DSO_GIC GROUP'!$A$2:$A$25,'DSO_GIC GROUP'!$B$2:$B$25,0)</f>
        <v>Consumer Services</v>
      </c>
    </row>
    <row r="2289" spans="1:9" x14ac:dyDescent="0.2">
      <c r="A2289">
        <v>2010</v>
      </c>
      <c r="B2289" t="s">
        <v>625</v>
      </c>
      <c r="C2289" t="s">
        <v>626</v>
      </c>
      <c r="D2289">
        <v>7.8789999999999996</v>
      </c>
      <c r="E2289">
        <v>5572.3710000000001</v>
      </c>
      <c r="F2289">
        <v>2012.1279999999999</v>
      </c>
      <c r="G2289">
        <v>2530</v>
      </c>
      <c r="H2289" s="14">
        <f>365*DSO[[#This Row],[Receivables - Total]]/DSO[[#This Row],[Revenue - Total]]</f>
        <v>1.4292505248175067</v>
      </c>
      <c r="I2289" t="str">
        <f>_xlfn.XLOOKUP(DSO[[#This Row],[GIC Industry Groups]],'DSO_GIC GROUP'!$A$2:$A$25,'DSO_GIC GROUP'!$B$2:$B$25,0)</f>
        <v>Consumer Services</v>
      </c>
    </row>
    <row r="2290" spans="1:9" x14ac:dyDescent="0.2">
      <c r="A2290">
        <v>2011</v>
      </c>
      <c r="B2290" t="s">
        <v>625</v>
      </c>
      <c r="C2290" t="s">
        <v>626</v>
      </c>
      <c r="D2290">
        <v>8.1590000000000007</v>
      </c>
      <c r="E2290">
        <v>5562.4110000000001</v>
      </c>
      <c r="F2290">
        <v>2219.3240000000001</v>
      </c>
      <c r="G2290">
        <v>2530</v>
      </c>
      <c r="H2290" s="14">
        <f>365*DSO[[#This Row],[Receivables - Total]]/DSO[[#This Row],[Revenue - Total]]</f>
        <v>1.3418658113912165</v>
      </c>
      <c r="I2290" t="str">
        <f>_xlfn.XLOOKUP(DSO[[#This Row],[GIC Industry Groups]],'DSO_GIC GROUP'!$A$2:$A$25,'DSO_GIC GROUP'!$B$2:$B$25,0)</f>
        <v>Consumer Services</v>
      </c>
    </row>
    <row r="2291" spans="1:9" x14ac:dyDescent="0.2">
      <c r="A2291">
        <v>2012</v>
      </c>
      <c r="B2291" t="s">
        <v>625</v>
      </c>
      <c r="C2291" t="s">
        <v>626</v>
      </c>
      <c r="D2291">
        <v>15.061999999999999</v>
      </c>
      <c r="E2291">
        <v>5938.4269999999997</v>
      </c>
      <c r="F2291">
        <v>2276.2460000000001</v>
      </c>
      <c r="G2291">
        <v>2530</v>
      </c>
      <c r="H2291" s="14">
        <f>365*DSO[[#This Row],[Receivables - Total]]/DSO[[#This Row],[Revenue - Total]]</f>
        <v>2.4152178630956409</v>
      </c>
      <c r="I2291" t="str">
        <f>_xlfn.XLOOKUP(DSO[[#This Row],[GIC Industry Groups]],'DSO_GIC GROUP'!$A$2:$A$25,'DSO_GIC GROUP'!$B$2:$B$25,0)</f>
        <v>Consumer Services</v>
      </c>
    </row>
    <row r="2292" spans="1:9" x14ac:dyDescent="0.2">
      <c r="A2292">
        <v>2013</v>
      </c>
      <c r="B2292" t="s">
        <v>625</v>
      </c>
      <c r="C2292" t="s">
        <v>626</v>
      </c>
      <c r="D2292">
        <v>18.260000000000002</v>
      </c>
      <c r="E2292">
        <v>6650.9780000000001</v>
      </c>
      <c r="F2292">
        <v>2570.2939999999999</v>
      </c>
      <c r="G2292">
        <v>2530</v>
      </c>
      <c r="H2292" s="14">
        <f>365*DSO[[#This Row],[Receivables - Total]]/DSO[[#This Row],[Revenue - Total]]</f>
        <v>2.5930496666918263</v>
      </c>
      <c r="I2292" t="str">
        <f>_xlfn.XLOOKUP(DSO[[#This Row],[GIC Industry Groups]],'DSO_GIC GROUP'!$A$2:$A$25,'DSO_GIC GROUP'!$B$2:$B$25,0)</f>
        <v>Consumer Services</v>
      </c>
    </row>
    <row r="2293" spans="1:9" x14ac:dyDescent="0.2">
      <c r="A2293">
        <v>2014</v>
      </c>
      <c r="B2293" t="s">
        <v>625</v>
      </c>
      <c r="C2293" t="s">
        <v>626</v>
      </c>
      <c r="D2293">
        <v>32.432000000000002</v>
      </c>
      <c r="E2293">
        <v>11573.076999999999</v>
      </c>
      <c r="F2293">
        <v>3125.8809999999999</v>
      </c>
      <c r="G2293">
        <v>2530</v>
      </c>
      <c r="H2293" s="14">
        <f>365*DSO[[#This Row],[Receivables - Total]]/DSO[[#This Row],[Revenue - Total]]</f>
        <v>3.786989971787154</v>
      </c>
      <c r="I2293" t="str">
        <f>_xlfn.XLOOKUP(DSO[[#This Row],[GIC Industry Groups]],'DSO_GIC GROUP'!$A$2:$A$25,'DSO_GIC GROUP'!$B$2:$B$25,0)</f>
        <v>Consumer Services</v>
      </c>
    </row>
    <row r="2294" spans="1:9" x14ac:dyDescent="0.2">
      <c r="A2294">
        <v>2015</v>
      </c>
      <c r="B2294" t="s">
        <v>625</v>
      </c>
      <c r="C2294" t="s">
        <v>626</v>
      </c>
      <c r="D2294">
        <v>44.996000000000002</v>
      </c>
      <c r="E2294">
        <v>12264.757</v>
      </c>
      <c r="F2294">
        <v>4345.0479999999998</v>
      </c>
      <c r="G2294">
        <v>2530</v>
      </c>
      <c r="H2294" s="14">
        <f>365*DSO[[#This Row],[Receivables - Total]]/DSO[[#This Row],[Revenue - Total]]</f>
        <v>3.7798293597677177</v>
      </c>
      <c r="I2294" t="str">
        <f>_xlfn.XLOOKUP(DSO[[#This Row],[GIC Industry Groups]],'DSO_GIC GROUP'!$A$2:$A$25,'DSO_GIC GROUP'!$B$2:$B$25,0)</f>
        <v>Consumer Services</v>
      </c>
    </row>
    <row r="2295" spans="1:9" x14ac:dyDescent="0.2">
      <c r="A2295">
        <v>2016</v>
      </c>
      <c r="B2295" t="s">
        <v>625</v>
      </c>
      <c r="C2295" t="s">
        <v>626</v>
      </c>
      <c r="D2295">
        <v>63.215000000000003</v>
      </c>
      <c r="E2295">
        <v>12973.911</v>
      </c>
      <c r="F2295">
        <v>4874.34</v>
      </c>
      <c r="G2295">
        <v>2530</v>
      </c>
      <c r="H2295" s="14">
        <f>365*DSO[[#This Row],[Receivables - Total]]/DSO[[#This Row],[Revenue - Total]]</f>
        <v>4.7336613777455003</v>
      </c>
      <c r="I2295" t="str">
        <f>_xlfn.XLOOKUP(DSO[[#This Row],[GIC Industry Groups]],'DSO_GIC GROUP'!$A$2:$A$25,'DSO_GIC GROUP'!$B$2:$B$25,0)</f>
        <v>Consumer Services</v>
      </c>
    </row>
    <row r="2296" spans="1:9" x14ac:dyDescent="0.2">
      <c r="A2296">
        <v>2017</v>
      </c>
      <c r="B2296" t="s">
        <v>625</v>
      </c>
      <c r="C2296" t="s">
        <v>626</v>
      </c>
      <c r="D2296">
        <v>43.960999999999999</v>
      </c>
      <c r="E2296">
        <v>14094.869000000001</v>
      </c>
      <c r="F2296">
        <v>5396.1750000000002</v>
      </c>
      <c r="G2296">
        <v>2530</v>
      </c>
      <c r="H2296" s="14">
        <f>365*DSO[[#This Row],[Receivables - Total]]/DSO[[#This Row],[Revenue - Total]]</f>
        <v>2.9735442234545766</v>
      </c>
      <c r="I2296" t="str">
        <f>_xlfn.XLOOKUP(DSO[[#This Row],[GIC Industry Groups]],'DSO_GIC GROUP'!$A$2:$A$25,'DSO_GIC GROUP'!$B$2:$B$25,0)</f>
        <v>Consumer Services</v>
      </c>
    </row>
    <row r="2297" spans="1:9" x14ac:dyDescent="0.2">
      <c r="A2297">
        <v>2018</v>
      </c>
      <c r="B2297" t="s">
        <v>625</v>
      </c>
      <c r="C2297" t="s">
        <v>626</v>
      </c>
      <c r="D2297">
        <v>55.249000000000002</v>
      </c>
      <c r="E2297">
        <v>15205.97</v>
      </c>
      <c r="F2297">
        <v>6055.1260000000002</v>
      </c>
      <c r="G2297">
        <v>2530</v>
      </c>
      <c r="H2297" s="14">
        <f>365*DSO[[#This Row],[Receivables - Total]]/DSO[[#This Row],[Revenue - Total]]</f>
        <v>3.3303823900609171</v>
      </c>
      <c r="I2297" t="str">
        <f>_xlfn.XLOOKUP(DSO[[#This Row],[GIC Industry Groups]],'DSO_GIC GROUP'!$A$2:$A$25,'DSO_GIC GROUP'!$B$2:$B$25,0)</f>
        <v>Consumer Services</v>
      </c>
    </row>
    <row r="2298" spans="1:9" x14ac:dyDescent="0.2">
      <c r="A2298">
        <v>2019</v>
      </c>
      <c r="B2298" t="s">
        <v>625</v>
      </c>
      <c r="C2298" t="s">
        <v>626</v>
      </c>
      <c r="D2298">
        <v>75.108999999999995</v>
      </c>
      <c r="E2298">
        <v>16684.598999999998</v>
      </c>
      <c r="F2298">
        <v>6462.3760000000002</v>
      </c>
      <c r="G2298">
        <v>2530</v>
      </c>
      <c r="H2298" s="14">
        <f>365*DSO[[#This Row],[Receivables - Total]]/DSO[[#This Row],[Revenue - Total]]</f>
        <v>4.2422144734382519</v>
      </c>
      <c r="I2298" t="str">
        <f>_xlfn.XLOOKUP(DSO[[#This Row],[GIC Industry Groups]],'DSO_GIC GROUP'!$A$2:$A$25,'DSO_GIC GROUP'!$B$2:$B$25,0)</f>
        <v>Consumer Services</v>
      </c>
    </row>
    <row r="2299" spans="1:9" x14ac:dyDescent="0.2">
      <c r="A2299">
        <v>2004</v>
      </c>
      <c r="B2299" t="s">
        <v>737</v>
      </c>
      <c r="C2299" t="s">
        <v>738</v>
      </c>
      <c r="D2299">
        <v>84.899000000000001</v>
      </c>
      <c r="E2299">
        <v>11964.084000000001</v>
      </c>
      <c r="F2299">
        <v>4555.375</v>
      </c>
      <c r="G2299">
        <v>2530</v>
      </c>
      <c r="H2299" s="14">
        <f>365*DSO[[#This Row],[Receivables - Total]]/DSO[[#This Row],[Revenue - Total]]</f>
        <v>6.8025431495760511</v>
      </c>
      <c r="I2299" t="str">
        <f>_xlfn.XLOOKUP(DSO[[#This Row],[GIC Industry Groups]],'DSO_GIC GROUP'!$A$2:$A$25,'DSO_GIC GROUP'!$B$2:$B$25,0)</f>
        <v>Consumer Services</v>
      </c>
    </row>
    <row r="2300" spans="1:9" x14ac:dyDescent="0.2">
      <c r="A2300">
        <v>2005</v>
      </c>
      <c r="B2300" t="s">
        <v>737</v>
      </c>
      <c r="C2300" t="s">
        <v>738</v>
      </c>
      <c r="D2300">
        <v>95.254000000000005</v>
      </c>
      <c r="E2300">
        <v>11255.771000000001</v>
      </c>
      <c r="F2300">
        <v>4903.174</v>
      </c>
      <c r="G2300">
        <v>2530</v>
      </c>
      <c r="H2300" s="14">
        <f>365*DSO[[#This Row],[Receivables - Total]]/DSO[[#This Row],[Revenue - Total]]</f>
        <v>7.0908578810378744</v>
      </c>
      <c r="I2300" t="str">
        <f>_xlfn.XLOOKUP(DSO[[#This Row],[GIC Industry Groups]],'DSO_GIC GROUP'!$A$2:$A$25,'DSO_GIC GROUP'!$B$2:$B$25,0)</f>
        <v>Consumer Services</v>
      </c>
    </row>
    <row r="2301" spans="1:9" x14ac:dyDescent="0.2">
      <c r="A2301">
        <v>2006</v>
      </c>
      <c r="B2301" t="s">
        <v>737</v>
      </c>
      <c r="C2301" t="s">
        <v>738</v>
      </c>
      <c r="D2301">
        <v>185.886</v>
      </c>
      <c r="E2301">
        <v>13393.088</v>
      </c>
      <c r="F2301">
        <v>5229.5839999999998</v>
      </c>
      <c r="G2301">
        <v>2530</v>
      </c>
      <c r="H2301" s="14">
        <f>365*DSO[[#This Row],[Receivables - Total]]/DSO[[#This Row],[Revenue - Total]]</f>
        <v>12.973955480971336</v>
      </c>
      <c r="I2301" t="str">
        <f>_xlfn.XLOOKUP(DSO[[#This Row],[GIC Industry Groups]],'DSO_GIC GROUP'!$A$2:$A$25,'DSO_GIC GROUP'!$B$2:$B$25,0)</f>
        <v>Consumer Services</v>
      </c>
    </row>
    <row r="2302" spans="1:9" x14ac:dyDescent="0.2">
      <c r="A2302">
        <v>2007</v>
      </c>
      <c r="B2302" t="s">
        <v>737</v>
      </c>
      <c r="C2302" t="s">
        <v>738</v>
      </c>
      <c r="D2302">
        <v>313.64</v>
      </c>
      <c r="E2302">
        <v>14982.281000000001</v>
      </c>
      <c r="F2302">
        <v>6149.1390000000001</v>
      </c>
      <c r="G2302">
        <v>2530</v>
      </c>
      <c r="H2302" s="14">
        <f>365*DSO[[#This Row],[Receivables - Total]]/DSO[[#This Row],[Revenue - Total]]</f>
        <v>18.617012885869059</v>
      </c>
      <c r="I2302" t="str">
        <f>_xlfn.XLOOKUP(DSO[[#This Row],[GIC Industry Groups]],'DSO_GIC GROUP'!$A$2:$A$25,'DSO_GIC GROUP'!$B$2:$B$25,0)</f>
        <v>Consumer Services</v>
      </c>
    </row>
    <row r="2303" spans="1:9" x14ac:dyDescent="0.2">
      <c r="A2303">
        <v>2008</v>
      </c>
      <c r="B2303" t="s">
        <v>737</v>
      </c>
      <c r="C2303" t="s">
        <v>738</v>
      </c>
      <c r="D2303">
        <v>271.28699999999998</v>
      </c>
      <c r="E2303">
        <v>16463.310000000001</v>
      </c>
      <c r="F2303">
        <v>6532.5249999999996</v>
      </c>
      <c r="G2303">
        <v>2530</v>
      </c>
      <c r="H2303" s="14">
        <f>365*DSO[[#This Row],[Receivables - Total]]/DSO[[#This Row],[Revenue - Total]]</f>
        <v>15.157960359891465</v>
      </c>
      <c r="I2303" t="str">
        <f>_xlfn.XLOOKUP(DSO[[#This Row],[GIC Industry Groups]],'DSO_GIC GROUP'!$A$2:$A$25,'DSO_GIC GROUP'!$B$2:$B$25,0)</f>
        <v>Consumer Services</v>
      </c>
    </row>
    <row r="2304" spans="1:9" x14ac:dyDescent="0.2">
      <c r="A2304">
        <v>2009</v>
      </c>
      <c r="B2304" t="s">
        <v>737</v>
      </c>
      <c r="C2304" t="s">
        <v>738</v>
      </c>
      <c r="D2304">
        <v>338.80399999999997</v>
      </c>
      <c r="E2304">
        <v>18233.493999999999</v>
      </c>
      <c r="F2304">
        <v>5889.826</v>
      </c>
      <c r="G2304">
        <v>2530</v>
      </c>
      <c r="H2304" s="14">
        <f>365*DSO[[#This Row],[Receivables - Total]]/DSO[[#This Row],[Revenue - Total]]</f>
        <v>20.996114316450093</v>
      </c>
      <c r="I2304" t="str">
        <f>_xlfn.XLOOKUP(DSO[[#This Row],[GIC Industry Groups]],'DSO_GIC GROUP'!$A$2:$A$25,'DSO_GIC GROUP'!$B$2:$B$25,0)</f>
        <v>Consumer Services</v>
      </c>
    </row>
    <row r="2305" spans="1:9" x14ac:dyDescent="0.2">
      <c r="A2305">
        <v>2010</v>
      </c>
      <c r="B2305" t="s">
        <v>737</v>
      </c>
      <c r="C2305" t="s">
        <v>738</v>
      </c>
      <c r="D2305">
        <v>266.70999999999998</v>
      </c>
      <c r="E2305">
        <v>19694.903999999999</v>
      </c>
      <c r="F2305">
        <v>6752.5039999999999</v>
      </c>
      <c r="G2305">
        <v>2530</v>
      </c>
      <c r="H2305" s="14">
        <f>365*DSO[[#This Row],[Receivables - Total]]/DSO[[#This Row],[Revenue - Total]]</f>
        <v>14.416748216661551</v>
      </c>
      <c r="I2305" t="str">
        <f>_xlfn.XLOOKUP(DSO[[#This Row],[GIC Industry Groups]],'DSO_GIC GROUP'!$A$2:$A$25,'DSO_GIC GROUP'!$B$2:$B$25,0)</f>
        <v>Consumer Services</v>
      </c>
    </row>
    <row r="2306" spans="1:9" x14ac:dyDescent="0.2">
      <c r="A2306">
        <v>2011</v>
      </c>
      <c r="B2306" t="s">
        <v>737</v>
      </c>
      <c r="C2306" t="s">
        <v>738</v>
      </c>
      <c r="D2306">
        <v>292.447</v>
      </c>
      <c r="E2306">
        <v>19804.404999999999</v>
      </c>
      <c r="F2306">
        <v>7537.2629999999999</v>
      </c>
      <c r="G2306">
        <v>2530</v>
      </c>
      <c r="H2306" s="14">
        <f>365*DSO[[#This Row],[Receivables - Total]]/DSO[[#This Row],[Revenue - Total]]</f>
        <v>14.162057898205223</v>
      </c>
      <c r="I2306" t="str">
        <f>_xlfn.XLOOKUP(DSO[[#This Row],[GIC Industry Groups]],'DSO_GIC GROUP'!$A$2:$A$25,'DSO_GIC GROUP'!$B$2:$B$25,0)</f>
        <v>Consumer Services</v>
      </c>
    </row>
    <row r="2307" spans="1:9" x14ac:dyDescent="0.2">
      <c r="A2307">
        <v>2012</v>
      </c>
      <c r="B2307" t="s">
        <v>737</v>
      </c>
      <c r="C2307" t="s">
        <v>738</v>
      </c>
      <c r="D2307">
        <v>281.42099999999999</v>
      </c>
      <c r="E2307">
        <v>19827.93</v>
      </c>
      <c r="F2307">
        <v>7688.0240000000003</v>
      </c>
      <c r="G2307">
        <v>2530</v>
      </c>
      <c r="H2307" s="14">
        <f>365*DSO[[#This Row],[Receivables - Total]]/DSO[[#This Row],[Revenue - Total]]</f>
        <v>13.360866849531165</v>
      </c>
      <c r="I2307" t="str">
        <f>_xlfn.XLOOKUP(DSO[[#This Row],[GIC Industry Groups]],'DSO_GIC GROUP'!$A$2:$A$25,'DSO_GIC GROUP'!$B$2:$B$25,0)</f>
        <v>Consumer Services</v>
      </c>
    </row>
    <row r="2308" spans="1:9" x14ac:dyDescent="0.2">
      <c r="A2308">
        <v>2013</v>
      </c>
      <c r="B2308" t="s">
        <v>737</v>
      </c>
      <c r="C2308" t="s">
        <v>738</v>
      </c>
      <c r="D2308">
        <v>259.74599999999998</v>
      </c>
      <c r="E2308">
        <v>20072.947</v>
      </c>
      <c r="F2308">
        <v>7959.8940000000002</v>
      </c>
      <c r="G2308">
        <v>2530</v>
      </c>
      <c r="H2308" s="14">
        <f>365*DSO[[#This Row],[Receivables - Total]]/DSO[[#This Row],[Revenue - Total]]</f>
        <v>11.910622176626974</v>
      </c>
      <c r="I2308" t="str">
        <f>_xlfn.XLOOKUP(DSO[[#This Row],[GIC Industry Groups]],'DSO_GIC GROUP'!$A$2:$A$25,'DSO_GIC GROUP'!$B$2:$B$25,0)</f>
        <v>Consumer Services</v>
      </c>
    </row>
    <row r="2309" spans="1:9" x14ac:dyDescent="0.2">
      <c r="A2309">
        <v>2014</v>
      </c>
      <c r="B2309" t="s">
        <v>737</v>
      </c>
      <c r="C2309" t="s">
        <v>738</v>
      </c>
      <c r="D2309">
        <v>261.392</v>
      </c>
      <c r="E2309">
        <v>20713.189999999999</v>
      </c>
      <c r="F2309">
        <v>8073.8549999999996</v>
      </c>
      <c r="G2309">
        <v>2530</v>
      </c>
      <c r="H2309" s="14">
        <f>365*DSO[[#This Row],[Receivables - Total]]/DSO[[#This Row],[Revenue - Total]]</f>
        <v>11.816917692973185</v>
      </c>
      <c r="I2309" t="str">
        <f>_xlfn.XLOOKUP(DSO[[#This Row],[GIC Industry Groups]],'DSO_GIC GROUP'!$A$2:$A$25,'DSO_GIC GROUP'!$B$2:$B$25,0)</f>
        <v>Consumer Services</v>
      </c>
    </row>
    <row r="2310" spans="1:9" x14ac:dyDescent="0.2">
      <c r="A2310">
        <v>2015</v>
      </c>
      <c r="B2310" t="s">
        <v>737</v>
      </c>
      <c r="C2310" t="s">
        <v>738</v>
      </c>
      <c r="D2310">
        <v>238.97200000000001</v>
      </c>
      <c r="E2310">
        <v>20921.855</v>
      </c>
      <c r="F2310">
        <v>8299.0740000000005</v>
      </c>
      <c r="G2310">
        <v>2530</v>
      </c>
      <c r="H2310" s="14">
        <f>365*DSO[[#This Row],[Receivables - Total]]/DSO[[#This Row],[Revenue - Total]]</f>
        <v>10.510182220329641</v>
      </c>
      <c r="I2310" t="str">
        <f>_xlfn.XLOOKUP(DSO[[#This Row],[GIC Industry Groups]],'DSO_GIC GROUP'!$A$2:$A$25,'DSO_GIC GROUP'!$B$2:$B$25,0)</f>
        <v>Consumer Services</v>
      </c>
    </row>
    <row r="2311" spans="1:9" x14ac:dyDescent="0.2">
      <c r="A2311">
        <v>2016</v>
      </c>
      <c r="B2311" t="s">
        <v>737</v>
      </c>
      <c r="C2311" t="s">
        <v>738</v>
      </c>
      <c r="D2311">
        <v>291.899</v>
      </c>
      <c r="E2311">
        <v>22310.324000000001</v>
      </c>
      <c r="F2311">
        <v>8498.6309999999994</v>
      </c>
      <c r="G2311">
        <v>2530</v>
      </c>
      <c r="H2311" s="14">
        <f>365*DSO[[#This Row],[Receivables - Total]]/DSO[[#This Row],[Revenue - Total]]</f>
        <v>12.536505585428994</v>
      </c>
      <c r="I2311" t="str">
        <f>_xlfn.XLOOKUP(DSO[[#This Row],[GIC Industry Groups]],'DSO_GIC GROUP'!$A$2:$A$25,'DSO_GIC GROUP'!$B$2:$B$25,0)</f>
        <v>Consumer Services</v>
      </c>
    </row>
    <row r="2312" spans="1:9" x14ac:dyDescent="0.2">
      <c r="A2312">
        <v>2017</v>
      </c>
      <c r="B2312" t="s">
        <v>737</v>
      </c>
      <c r="C2312" t="s">
        <v>738</v>
      </c>
      <c r="D2312">
        <v>318.64100000000002</v>
      </c>
      <c r="E2312">
        <v>22296.316999999999</v>
      </c>
      <c r="F2312">
        <v>8777.8449999999993</v>
      </c>
      <c r="G2312">
        <v>2530</v>
      </c>
      <c r="H2312" s="14">
        <f>365*DSO[[#This Row],[Receivables - Total]]/DSO[[#This Row],[Revenue - Total]]</f>
        <v>13.249717328114135</v>
      </c>
      <c r="I2312" t="str">
        <f>_xlfn.XLOOKUP(DSO[[#This Row],[GIC Industry Groups]],'DSO_GIC GROUP'!$A$2:$A$25,'DSO_GIC GROUP'!$B$2:$B$25,0)</f>
        <v>Consumer Services</v>
      </c>
    </row>
    <row r="2313" spans="1:9" x14ac:dyDescent="0.2">
      <c r="A2313">
        <v>2018</v>
      </c>
      <c r="B2313" t="s">
        <v>737</v>
      </c>
      <c r="C2313" t="s">
        <v>738</v>
      </c>
      <c r="D2313">
        <v>324.50700000000001</v>
      </c>
      <c r="E2313">
        <v>27698.27</v>
      </c>
      <c r="F2313">
        <v>9493.8490000000002</v>
      </c>
      <c r="G2313">
        <v>2530</v>
      </c>
      <c r="H2313" s="14">
        <f>365*DSO[[#This Row],[Receivables - Total]]/DSO[[#This Row],[Revenue - Total]]</f>
        <v>12.47597839401069</v>
      </c>
      <c r="I2313" t="str">
        <f>_xlfn.XLOOKUP(DSO[[#This Row],[GIC Industry Groups]],'DSO_GIC GROUP'!$A$2:$A$25,'DSO_GIC GROUP'!$B$2:$B$25,0)</f>
        <v>Consumer Services</v>
      </c>
    </row>
    <row r="2314" spans="1:9" x14ac:dyDescent="0.2">
      <c r="A2314">
        <v>2019</v>
      </c>
      <c r="B2314" t="s">
        <v>737</v>
      </c>
      <c r="C2314" t="s">
        <v>738</v>
      </c>
      <c r="D2314">
        <v>305.82100000000003</v>
      </c>
      <c r="E2314">
        <v>30320.284</v>
      </c>
      <c r="F2314">
        <v>10950.661</v>
      </c>
      <c r="G2314">
        <v>2530</v>
      </c>
      <c r="H2314" s="14">
        <f>365*DSO[[#This Row],[Receivables - Total]]/DSO[[#This Row],[Revenue - Total]]</f>
        <v>10.193418004630042</v>
      </c>
      <c r="I2314" t="str">
        <f>_xlfn.XLOOKUP(DSO[[#This Row],[GIC Industry Groups]],'DSO_GIC GROUP'!$A$2:$A$25,'DSO_GIC GROUP'!$B$2:$B$25,0)</f>
        <v>Consumer Services</v>
      </c>
    </row>
    <row r="2315" spans="1:9" x14ac:dyDescent="0.2">
      <c r="A2315">
        <v>2004</v>
      </c>
      <c r="B2315" t="s">
        <v>769</v>
      </c>
      <c r="C2315" t="s">
        <v>770</v>
      </c>
      <c r="D2315">
        <v>140.226</v>
      </c>
      <c r="E2315">
        <v>3390.5479999999998</v>
      </c>
      <c r="F2315">
        <v>5294.2470000000003</v>
      </c>
      <c r="G2315">
        <v>2530</v>
      </c>
      <c r="H2315" s="14">
        <f>365*DSO[[#This Row],[Receivables - Total]]/DSO[[#This Row],[Revenue - Total]]</f>
        <v>9.6675674557684967</v>
      </c>
      <c r="I2315" t="str">
        <f>_xlfn.XLOOKUP(DSO[[#This Row],[GIC Industry Groups]],'DSO_GIC GROUP'!$A$2:$A$25,'DSO_GIC GROUP'!$B$2:$B$25,0)</f>
        <v>Consumer Services</v>
      </c>
    </row>
    <row r="2316" spans="1:9" x14ac:dyDescent="0.2">
      <c r="A2316">
        <v>2005</v>
      </c>
      <c r="B2316" t="s">
        <v>769</v>
      </c>
      <c r="C2316" t="s">
        <v>770</v>
      </c>
      <c r="D2316">
        <v>190.762</v>
      </c>
      <c r="E2316">
        <v>3514.0650000000001</v>
      </c>
      <c r="F2316">
        <v>6369.3</v>
      </c>
      <c r="G2316">
        <v>2530</v>
      </c>
      <c r="H2316" s="14">
        <f>365*DSO[[#This Row],[Receivables - Total]]/DSO[[#This Row],[Revenue - Total]]</f>
        <v>10.931833953495675</v>
      </c>
      <c r="I2316" t="str">
        <f>_xlfn.XLOOKUP(DSO[[#This Row],[GIC Industry Groups]],'DSO_GIC GROUP'!$A$2:$A$25,'DSO_GIC GROUP'!$B$2:$B$25,0)</f>
        <v>Consumer Services</v>
      </c>
    </row>
    <row r="2317" spans="1:9" x14ac:dyDescent="0.2">
      <c r="A2317">
        <v>2006</v>
      </c>
      <c r="B2317" t="s">
        <v>769</v>
      </c>
      <c r="C2317" t="s">
        <v>770</v>
      </c>
      <c r="D2317">
        <v>224.27099999999999</v>
      </c>
      <c r="E2317">
        <v>4428.9409999999998</v>
      </c>
      <c r="F2317">
        <v>7786.942</v>
      </c>
      <c r="G2317">
        <v>2530</v>
      </c>
      <c r="H2317" s="14">
        <f>365*DSO[[#This Row],[Receivables - Total]]/DSO[[#This Row],[Revenue - Total]]</f>
        <v>10.512331413281363</v>
      </c>
      <c r="I2317" t="str">
        <f>_xlfn.XLOOKUP(DSO[[#This Row],[GIC Industry Groups]],'DSO_GIC GROUP'!$A$2:$A$25,'DSO_GIC GROUP'!$B$2:$B$25,0)</f>
        <v>Consumer Services</v>
      </c>
    </row>
    <row r="2318" spans="1:9" x14ac:dyDescent="0.2">
      <c r="A2318">
        <v>2007</v>
      </c>
      <c r="B2318" t="s">
        <v>769</v>
      </c>
      <c r="C2318" t="s">
        <v>770</v>
      </c>
      <c r="D2318">
        <v>287.92500000000001</v>
      </c>
      <c r="E2318">
        <v>5343.8779999999997</v>
      </c>
      <c r="F2318">
        <v>9411.4969999999994</v>
      </c>
      <c r="G2318">
        <v>2530</v>
      </c>
      <c r="H2318" s="14">
        <f>365*DSO[[#This Row],[Receivables - Total]]/DSO[[#This Row],[Revenue - Total]]</f>
        <v>11.166409020796586</v>
      </c>
      <c r="I2318" t="str">
        <f>_xlfn.XLOOKUP(DSO[[#This Row],[GIC Industry Groups]],'DSO_GIC GROUP'!$A$2:$A$25,'DSO_GIC GROUP'!$B$2:$B$25,0)</f>
        <v>Consumer Services</v>
      </c>
    </row>
    <row r="2319" spans="1:9" x14ac:dyDescent="0.2">
      <c r="A2319">
        <v>2008</v>
      </c>
      <c r="B2319" t="s">
        <v>769</v>
      </c>
      <c r="C2319" t="s">
        <v>770</v>
      </c>
      <c r="D2319">
        <v>329.5</v>
      </c>
      <c r="E2319">
        <v>5672.6</v>
      </c>
      <c r="F2319">
        <v>10383</v>
      </c>
      <c r="G2319">
        <v>2530</v>
      </c>
      <c r="H2319" s="14">
        <f>365*DSO[[#This Row],[Receivables - Total]]/DSO[[#This Row],[Revenue - Total]]</f>
        <v>11.583116632957719</v>
      </c>
      <c r="I2319" t="str">
        <f>_xlfn.XLOOKUP(DSO[[#This Row],[GIC Industry Groups]],'DSO_GIC GROUP'!$A$2:$A$25,'DSO_GIC GROUP'!$B$2:$B$25,0)</f>
        <v>Consumer Services</v>
      </c>
    </row>
    <row r="2320" spans="1:9" x14ac:dyDescent="0.2">
      <c r="A2320">
        <v>2009</v>
      </c>
      <c r="B2320" t="s">
        <v>769</v>
      </c>
      <c r="C2320" t="s">
        <v>770</v>
      </c>
      <c r="D2320">
        <v>271</v>
      </c>
      <c r="E2320">
        <v>5576.8</v>
      </c>
      <c r="F2320">
        <v>9774.6</v>
      </c>
      <c r="G2320">
        <v>2530</v>
      </c>
      <c r="H2320" s="14">
        <f>365*DSO[[#This Row],[Receivables - Total]]/DSO[[#This Row],[Revenue - Total]]</f>
        <v>10.119595686780022</v>
      </c>
      <c r="I2320" t="str">
        <f>_xlfn.XLOOKUP(DSO[[#This Row],[GIC Industry Groups]],'DSO_GIC GROUP'!$A$2:$A$25,'DSO_GIC GROUP'!$B$2:$B$25,0)</f>
        <v>Consumer Services</v>
      </c>
    </row>
    <row r="2321" spans="1:9" x14ac:dyDescent="0.2">
      <c r="A2321">
        <v>2010</v>
      </c>
      <c r="B2321" t="s">
        <v>769</v>
      </c>
      <c r="C2321" t="s">
        <v>770</v>
      </c>
      <c r="D2321">
        <v>302.7</v>
      </c>
      <c r="E2321">
        <v>6385.9</v>
      </c>
      <c r="F2321">
        <v>10707.4</v>
      </c>
      <c r="G2321">
        <v>2530</v>
      </c>
      <c r="H2321" s="14">
        <f>365*DSO[[#This Row],[Receivables - Total]]/DSO[[#This Row],[Revenue - Total]]</f>
        <v>10.318611427610811</v>
      </c>
      <c r="I2321" t="str">
        <f>_xlfn.XLOOKUP(DSO[[#This Row],[GIC Industry Groups]],'DSO_GIC GROUP'!$A$2:$A$25,'DSO_GIC GROUP'!$B$2:$B$25,0)</f>
        <v>Consumer Services</v>
      </c>
    </row>
    <row r="2322" spans="1:9" x14ac:dyDescent="0.2">
      <c r="A2322">
        <v>2011</v>
      </c>
      <c r="B2322" t="s">
        <v>769</v>
      </c>
      <c r="C2322" t="s">
        <v>770</v>
      </c>
      <c r="D2322">
        <v>386.5</v>
      </c>
      <c r="E2322">
        <v>7360.4</v>
      </c>
      <c r="F2322">
        <v>11700.4</v>
      </c>
      <c r="G2322">
        <v>2530</v>
      </c>
      <c r="H2322" s="14">
        <f>365*DSO[[#This Row],[Receivables - Total]]/DSO[[#This Row],[Revenue - Total]]</f>
        <v>12.057066425079485</v>
      </c>
      <c r="I2322" t="str">
        <f>_xlfn.XLOOKUP(DSO[[#This Row],[GIC Industry Groups]],'DSO_GIC GROUP'!$A$2:$A$25,'DSO_GIC GROUP'!$B$2:$B$25,0)</f>
        <v>Consumer Services</v>
      </c>
    </row>
    <row r="2323" spans="1:9" x14ac:dyDescent="0.2">
      <c r="A2323">
        <v>2012</v>
      </c>
      <c r="B2323" t="s">
        <v>769</v>
      </c>
      <c r="C2323" t="s">
        <v>770</v>
      </c>
      <c r="D2323">
        <v>485.9</v>
      </c>
      <c r="E2323">
        <v>8219.2000000000007</v>
      </c>
      <c r="F2323">
        <v>13299.5</v>
      </c>
      <c r="G2323">
        <v>2530</v>
      </c>
      <c r="H2323" s="14">
        <f>365*DSO[[#This Row],[Receivables - Total]]/DSO[[#This Row],[Revenue - Total]]</f>
        <v>13.335350953043347</v>
      </c>
      <c r="I2323" t="str">
        <f>_xlfn.XLOOKUP(DSO[[#This Row],[GIC Industry Groups]],'DSO_GIC GROUP'!$A$2:$A$25,'DSO_GIC GROUP'!$B$2:$B$25,0)</f>
        <v>Consumer Services</v>
      </c>
    </row>
    <row r="2324" spans="1:9" x14ac:dyDescent="0.2">
      <c r="A2324">
        <v>2013</v>
      </c>
      <c r="B2324" t="s">
        <v>769</v>
      </c>
      <c r="C2324" t="s">
        <v>770</v>
      </c>
      <c r="D2324">
        <v>561.4</v>
      </c>
      <c r="E2324">
        <v>11516.7</v>
      </c>
      <c r="F2324">
        <v>14892.2</v>
      </c>
      <c r="G2324">
        <v>2530</v>
      </c>
      <c r="H2324" s="14">
        <f>365*DSO[[#This Row],[Receivables - Total]]/DSO[[#This Row],[Revenue - Total]]</f>
        <v>13.759619129477175</v>
      </c>
      <c r="I2324" t="str">
        <f>_xlfn.XLOOKUP(DSO[[#This Row],[GIC Industry Groups]],'DSO_GIC GROUP'!$A$2:$A$25,'DSO_GIC GROUP'!$B$2:$B$25,0)</f>
        <v>Consumer Services</v>
      </c>
    </row>
    <row r="2325" spans="1:9" x14ac:dyDescent="0.2">
      <c r="A2325">
        <v>2014</v>
      </c>
      <c r="B2325" t="s">
        <v>769</v>
      </c>
      <c r="C2325" t="s">
        <v>770</v>
      </c>
      <c r="D2325">
        <v>631</v>
      </c>
      <c r="E2325">
        <v>10752.9</v>
      </c>
      <c r="F2325">
        <v>16447.8</v>
      </c>
      <c r="G2325">
        <v>2530</v>
      </c>
      <c r="H2325" s="14">
        <f>365*DSO[[#This Row],[Receivables - Total]]/DSO[[#This Row],[Revenue - Total]]</f>
        <v>14.002784566932965</v>
      </c>
      <c r="I2325" t="str">
        <f>_xlfn.XLOOKUP(DSO[[#This Row],[GIC Industry Groups]],'DSO_GIC GROUP'!$A$2:$A$25,'DSO_GIC GROUP'!$B$2:$B$25,0)</f>
        <v>Consumer Services</v>
      </c>
    </row>
    <row r="2326" spans="1:9" x14ac:dyDescent="0.2">
      <c r="A2326">
        <v>2015</v>
      </c>
      <c r="B2326" t="s">
        <v>769</v>
      </c>
      <c r="C2326" t="s">
        <v>770</v>
      </c>
      <c r="D2326">
        <v>719</v>
      </c>
      <c r="E2326">
        <v>12446.1</v>
      </c>
      <c r="F2326">
        <v>19162.7</v>
      </c>
      <c r="G2326">
        <v>2530</v>
      </c>
      <c r="H2326" s="14">
        <f>365*DSO[[#This Row],[Receivables - Total]]/DSO[[#This Row],[Revenue - Total]]</f>
        <v>13.695095158824174</v>
      </c>
      <c r="I2326" t="str">
        <f>_xlfn.XLOOKUP(DSO[[#This Row],[GIC Industry Groups]],'DSO_GIC GROUP'!$A$2:$A$25,'DSO_GIC GROUP'!$B$2:$B$25,0)</f>
        <v>Consumer Services</v>
      </c>
    </row>
    <row r="2327" spans="1:9" x14ac:dyDescent="0.2">
      <c r="A2327">
        <v>2016</v>
      </c>
      <c r="B2327" t="s">
        <v>769</v>
      </c>
      <c r="C2327" t="s">
        <v>770</v>
      </c>
      <c r="D2327">
        <v>768.8</v>
      </c>
      <c r="E2327">
        <v>14329.5</v>
      </c>
      <c r="F2327">
        <v>21315.9</v>
      </c>
      <c r="G2327">
        <v>2530</v>
      </c>
      <c r="H2327" s="14">
        <f>365*DSO[[#This Row],[Receivables - Total]]/DSO[[#This Row],[Revenue - Total]]</f>
        <v>13.164445320160068</v>
      </c>
      <c r="I2327" t="str">
        <f>_xlfn.XLOOKUP(DSO[[#This Row],[GIC Industry Groups]],'DSO_GIC GROUP'!$A$2:$A$25,'DSO_GIC GROUP'!$B$2:$B$25,0)</f>
        <v>Consumer Services</v>
      </c>
    </row>
    <row r="2328" spans="1:9" x14ac:dyDescent="0.2">
      <c r="A2328">
        <v>2017</v>
      </c>
      <c r="B2328" t="s">
        <v>769</v>
      </c>
      <c r="C2328" t="s">
        <v>770</v>
      </c>
      <c r="D2328">
        <v>938.4</v>
      </c>
      <c r="E2328">
        <v>14365.6</v>
      </c>
      <c r="F2328">
        <v>22386.799999999999</v>
      </c>
      <c r="G2328">
        <v>2530</v>
      </c>
      <c r="H2328" s="14">
        <f>365*DSO[[#This Row],[Receivables - Total]]/DSO[[#This Row],[Revenue - Total]]</f>
        <v>15.299908874872694</v>
      </c>
      <c r="I2328" t="str">
        <f>_xlfn.XLOOKUP(DSO[[#This Row],[GIC Industry Groups]],'DSO_GIC GROUP'!$A$2:$A$25,'DSO_GIC GROUP'!$B$2:$B$25,0)</f>
        <v>Consumer Services</v>
      </c>
    </row>
    <row r="2329" spans="1:9" x14ac:dyDescent="0.2">
      <c r="A2329">
        <v>2018</v>
      </c>
      <c r="B2329" t="s">
        <v>769</v>
      </c>
      <c r="C2329" t="s">
        <v>770</v>
      </c>
      <c r="D2329">
        <v>1648.5</v>
      </c>
      <c r="E2329">
        <v>24156.400000000001</v>
      </c>
      <c r="F2329">
        <v>24719.5</v>
      </c>
      <c r="G2329">
        <v>2530</v>
      </c>
      <c r="H2329" s="14">
        <f>365*DSO[[#This Row],[Receivables - Total]]/DSO[[#This Row],[Revenue - Total]]</f>
        <v>24.341208357774228</v>
      </c>
      <c r="I2329" t="str">
        <f>_xlfn.XLOOKUP(DSO[[#This Row],[GIC Industry Groups]],'DSO_GIC GROUP'!$A$2:$A$25,'DSO_GIC GROUP'!$B$2:$B$25,0)</f>
        <v>Consumer Services</v>
      </c>
    </row>
    <row r="2330" spans="1:9" x14ac:dyDescent="0.2">
      <c r="A2330">
        <v>2019</v>
      </c>
      <c r="B2330" t="s">
        <v>769</v>
      </c>
      <c r="C2330" t="s">
        <v>770</v>
      </c>
      <c r="D2330">
        <v>1020.3</v>
      </c>
      <c r="E2330">
        <v>19219.599999999999</v>
      </c>
      <c r="F2330">
        <v>26508.6</v>
      </c>
      <c r="G2330">
        <v>2530</v>
      </c>
      <c r="H2330" s="14">
        <f>365*DSO[[#This Row],[Receivables - Total]]/DSO[[#This Row],[Revenue - Total]]</f>
        <v>14.048629501369367</v>
      </c>
      <c r="I2330" t="str">
        <f>_xlfn.XLOOKUP(DSO[[#This Row],[GIC Industry Groups]],'DSO_GIC GROUP'!$A$2:$A$25,'DSO_GIC GROUP'!$B$2:$B$25,0)</f>
        <v>Consumer Services</v>
      </c>
    </row>
    <row r="2331" spans="1:9" x14ac:dyDescent="0.2">
      <c r="A2331">
        <v>2004</v>
      </c>
      <c r="B2331" t="s">
        <v>919</v>
      </c>
      <c r="C2331" t="s">
        <v>920</v>
      </c>
      <c r="D2331">
        <v>0.22700000000000001</v>
      </c>
      <c r="E2331">
        <v>3464.212</v>
      </c>
      <c r="F2331">
        <v>0.19500000000000001</v>
      </c>
      <c r="G2331">
        <v>2530</v>
      </c>
      <c r="H2331" s="14">
        <f>365*DSO[[#This Row],[Receivables - Total]]/DSO[[#This Row],[Revenue - Total]]</f>
        <v>424.89743589743591</v>
      </c>
      <c r="I2331" t="str">
        <f>_xlfn.XLOOKUP(DSO[[#This Row],[GIC Industry Groups]],'DSO_GIC GROUP'!$A$2:$A$25,'DSO_GIC GROUP'!$B$2:$B$25,0)</f>
        <v>Consumer Services</v>
      </c>
    </row>
    <row r="2332" spans="1:9" x14ac:dyDescent="0.2">
      <c r="A2332">
        <v>2005</v>
      </c>
      <c r="B2332" t="s">
        <v>919</v>
      </c>
      <c r="C2332" t="s">
        <v>920</v>
      </c>
      <c r="D2332">
        <v>89.867999999999995</v>
      </c>
      <c r="E2332">
        <v>3945.2829999999999</v>
      </c>
      <c r="F2332">
        <v>721.98099999999999</v>
      </c>
      <c r="G2332">
        <v>2530</v>
      </c>
      <c r="H2332" s="14">
        <f>365*DSO[[#This Row],[Receivables - Total]]/DSO[[#This Row],[Revenue - Total]]</f>
        <v>45.433079263858744</v>
      </c>
      <c r="I2332" t="str">
        <f>_xlfn.XLOOKUP(DSO[[#This Row],[GIC Industry Groups]],'DSO_GIC GROUP'!$A$2:$A$25,'DSO_GIC GROUP'!$B$2:$B$25,0)</f>
        <v>Consumer Services</v>
      </c>
    </row>
    <row r="2333" spans="1:9" x14ac:dyDescent="0.2">
      <c r="A2333">
        <v>2006</v>
      </c>
      <c r="B2333" t="s">
        <v>919</v>
      </c>
      <c r="C2333" t="s">
        <v>920</v>
      </c>
      <c r="D2333">
        <v>140.232</v>
      </c>
      <c r="E2333">
        <v>4660.18</v>
      </c>
      <c r="F2333">
        <v>1432.2570000000001</v>
      </c>
      <c r="G2333">
        <v>2530</v>
      </c>
      <c r="H2333" s="14">
        <f>365*DSO[[#This Row],[Receivables - Total]]/DSO[[#This Row],[Revenue - Total]]</f>
        <v>35.737077912693039</v>
      </c>
      <c r="I2333" t="str">
        <f>_xlfn.XLOOKUP(DSO[[#This Row],[GIC Industry Groups]],'DSO_GIC GROUP'!$A$2:$A$25,'DSO_GIC GROUP'!$B$2:$B$25,0)</f>
        <v>Consumer Services</v>
      </c>
    </row>
    <row r="2334" spans="1:9" x14ac:dyDescent="0.2">
      <c r="A2334">
        <v>2007</v>
      </c>
      <c r="B2334" t="s">
        <v>919</v>
      </c>
      <c r="C2334" t="s">
        <v>920</v>
      </c>
      <c r="D2334">
        <v>179.059</v>
      </c>
      <c r="E2334">
        <v>6299.2820000000002</v>
      </c>
      <c r="F2334">
        <v>2687.5189999999998</v>
      </c>
      <c r="G2334">
        <v>2530</v>
      </c>
      <c r="H2334" s="14">
        <f>365*DSO[[#This Row],[Receivables - Total]]/DSO[[#This Row],[Revenue - Total]]</f>
        <v>24.31853877126078</v>
      </c>
      <c r="I2334" t="str">
        <f>_xlfn.XLOOKUP(DSO[[#This Row],[GIC Industry Groups]],'DSO_GIC GROUP'!$A$2:$A$25,'DSO_GIC GROUP'!$B$2:$B$25,0)</f>
        <v>Consumer Services</v>
      </c>
    </row>
    <row r="2335" spans="1:9" x14ac:dyDescent="0.2">
      <c r="A2335">
        <v>2008</v>
      </c>
      <c r="B2335" t="s">
        <v>919</v>
      </c>
      <c r="C2335" t="s">
        <v>920</v>
      </c>
      <c r="D2335">
        <v>125.196</v>
      </c>
      <c r="E2335">
        <v>6742.6149999999998</v>
      </c>
      <c r="F2335">
        <v>2987.3240000000001</v>
      </c>
      <c r="G2335">
        <v>2530</v>
      </c>
      <c r="H2335" s="14">
        <f>365*DSO[[#This Row],[Receivables - Total]]/DSO[[#This Row],[Revenue - Total]]</f>
        <v>15.296814138673943</v>
      </c>
      <c r="I2335" t="str">
        <f>_xlfn.XLOOKUP(DSO[[#This Row],[GIC Industry Groups]],'DSO_GIC GROUP'!$A$2:$A$25,'DSO_GIC GROUP'!$B$2:$B$25,0)</f>
        <v>Consumer Services</v>
      </c>
    </row>
    <row r="2336" spans="1:9" x14ac:dyDescent="0.2">
      <c r="A2336">
        <v>2009</v>
      </c>
      <c r="B2336" t="s">
        <v>919</v>
      </c>
      <c r="C2336" t="s">
        <v>920</v>
      </c>
      <c r="D2336">
        <v>152.87899999999999</v>
      </c>
      <c r="E2336">
        <v>7581.7690000000002</v>
      </c>
      <c r="F2336">
        <v>3045.6109999999999</v>
      </c>
      <c r="G2336">
        <v>2530</v>
      </c>
      <c r="H2336" s="14">
        <f>365*DSO[[#This Row],[Receivables - Total]]/DSO[[#This Row],[Revenue - Total]]</f>
        <v>18.321720994572189</v>
      </c>
      <c r="I2336" t="str">
        <f>_xlfn.XLOOKUP(DSO[[#This Row],[GIC Industry Groups]],'DSO_GIC GROUP'!$A$2:$A$25,'DSO_GIC GROUP'!$B$2:$B$25,0)</f>
        <v>Consumer Services</v>
      </c>
    </row>
    <row r="2337" spans="1:9" x14ac:dyDescent="0.2">
      <c r="A2337">
        <v>2010</v>
      </c>
      <c r="B2337" t="s">
        <v>919</v>
      </c>
      <c r="C2337" t="s">
        <v>920</v>
      </c>
      <c r="D2337">
        <v>187.464</v>
      </c>
      <c r="E2337">
        <v>6674.4970000000003</v>
      </c>
      <c r="F2337">
        <v>4184.6980000000003</v>
      </c>
      <c r="G2337">
        <v>2530</v>
      </c>
      <c r="H2337" s="14">
        <f>365*DSO[[#This Row],[Receivables - Total]]/DSO[[#This Row],[Revenue - Total]]</f>
        <v>16.351086745088892</v>
      </c>
      <c r="I2337" t="str">
        <f>_xlfn.XLOOKUP(DSO[[#This Row],[GIC Industry Groups]],'DSO_GIC GROUP'!$A$2:$A$25,'DSO_GIC GROUP'!$B$2:$B$25,0)</f>
        <v>Consumer Services</v>
      </c>
    </row>
    <row r="2338" spans="1:9" x14ac:dyDescent="0.2">
      <c r="A2338">
        <v>2011</v>
      </c>
      <c r="B2338" t="s">
        <v>919</v>
      </c>
      <c r="C2338" t="s">
        <v>920</v>
      </c>
      <c r="D2338">
        <v>238.49</v>
      </c>
      <c r="E2338">
        <v>6899.4960000000001</v>
      </c>
      <c r="F2338">
        <v>5269.7920000000004</v>
      </c>
      <c r="G2338">
        <v>2530</v>
      </c>
      <c r="H2338" s="14">
        <f>365*DSO[[#This Row],[Receivables - Total]]/DSO[[#This Row],[Revenue - Total]]</f>
        <v>16.518460311147006</v>
      </c>
      <c r="I2338" t="str">
        <f>_xlfn.XLOOKUP(DSO[[#This Row],[GIC Industry Groups]],'DSO_GIC GROUP'!$A$2:$A$25,'DSO_GIC GROUP'!$B$2:$B$25,0)</f>
        <v>Consumer Services</v>
      </c>
    </row>
    <row r="2339" spans="1:9" x14ac:dyDescent="0.2">
      <c r="A2339">
        <v>2012</v>
      </c>
      <c r="B2339" t="s">
        <v>919</v>
      </c>
      <c r="C2339" t="s">
        <v>920</v>
      </c>
      <c r="D2339">
        <v>238.57300000000001</v>
      </c>
      <c r="E2339">
        <v>7276.5940000000001</v>
      </c>
      <c r="F2339">
        <v>5154.2839999999997</v>
      </c>
      <c r="G2339">
        <v>2530</v>
      </c>
      <c r="H2339" s="14">
        <f>365*DSO[[#This Row],[Receivables - Total]]/DSO[[#This Row],[Revenue - Total]]</f>
        <v>16.894518229884113</v>
      </c>
      <c r="I2339" t="str">
        <f>_xlfn.XLOOKUP(DSO[[#This Row],[GIC Industry Groups]],'DSO_GIC GROUP'!$A$2:$A$25,'DSO_GIC GROUP'!$B$2:$B$25,0)</f>
        <v>Consumer Services</v>
      </c>
    </row>
    <row r="2340" spans="1:9" x14ac:dyDescent="0.2">
      <c r="A2340">
        <v>2013</v>
      </c>
      <c r="B2340" t="s">
        <v>919</v>
      </c>
      <c r="C2340" t="s">
        <v>920</v>
      </c>
      <c r="D2340">
        <v>241.93199999999999</v>
      </c>
      <c r="E2340">
        <v>8377.0300000000007</v>
      </c>
      <c r="F2340">
        <v>5620.9359999999997</v>
      </c>
      <c r="G2340">
        <v>2530</v>
      </c>
      <c r="H2340" s="14">
        <f>365*DSO[[#This Row],[Receivables - Total]]/DSO[[#This Row],[Revenue - Total]]</f>
        <v>15.710049002514884</v>
      </c>
      <c r="I2340" t="str">
        <f>_xlfn.XLOOKUP(DSO[[#This Row],[GIC Industry Groups]],'DSO_GIC GROUP'!$A$2:$A$25,'DSO_GIC GROUP'!$B$2:$B$25,0)</f>
        <v>Consumer Services</v>
      </c>
    </row>
    <row r="2341" spans="1:9" x14ac:dyDescent="0.2">
      <c r="A2341">
        <v>2014</v>
      </c>
      <c r="B2341" t="s">
        <v>919</v>
      </c>
      <c r="C2341" t="s">
        <v>920</v>
      </c>
      <c r="D2341">
        <v>237.95699999999999</v>
      </c>
      <c r="E2341">
        <v>9062.8610000000008</v>
      </c>
      <c r="F2341">
        <v>5433.6610000000001</v>
      </c>
      <c r="G2341">
        <v>2530</v>
      </c>
      <c r="H2341" s="14">
        <f>365*DSO[[#This Row],[Receivables - Total]]/DSO[[#This Row],[Revenue - Total]]</f>
        <v>15.984490935301261</v>
      </c>
      <c r="I2341" t="str">
        <f>_xlfn.XLOOKUP(DSO[[#This Row],[GIC Industry Groups]],'DSO_GIC GROUP'!$A$2:$A$25,'DSO_GIC GROUP'!$B$2:$B$25,0)</f>
        <v>Consumer Services</v>
      </c>
    </row>
    <row r="2342" spans="1:9" x14ac:dyDescent="0.2">
      <c r="A2342">
        <v>2015</v>
      </c>
      <c r="B2342" t="s">
        <v>919</v>
      </c>
      <c r="C2342" t="s">
        <v>920</v>
      </c>
      <c r="D2342">
        <v>187.887</v>
      </c>
      <c r="E2342">
        <v>10522.259</v>
      </c>
      <c r="F2342">
        <v>4075.8829999999998</v>
      </c>
      <c r="G2342">
        <v>2530</v>
      </c>
      <c r="H2342" s="14">
        <f>365*DSO[[#This Row],[Receivables - Total]]/DSO[[#This Row],[Revenue - Total]]</f>
        <v>16.825496462975018</v>
      </c>
      <c r="I2342" t="str">
        <f>_xlfn.XLOOKUP(DSO[[#This Row],[GIC Industry Groups]],'DSO_GIC GROUP'!$A$2:$A$25,'DSO_GIC GROUP'!$B$2:$B$25,0)</f>
        <v>Consumer Services</v>
      </c>
    </row>
    <row r="2343" spans="1:9" x14ac:dyDescent="0.2">
      <c r="A2343">
        <v>2016</v>
      </c>
      <c r="B2343" t="s">
        <v>919</v>
      </c>
      <c r="C2343" t="s">
        <v>920</v>
      </c>
      <c r="D2343">
        <v>218.96799999999999</v>
      </c>
      <c r="E2343">
        <v>11953.557000000001</v>
      </c>
      <c r="F2343">
        <v>4466.2969999999996</v>
      </c>
      <c r="G2343">
        <v>2530</v>
      </c>
      <c r="H2343" s="14">
        <f>365*DSO[[#This Row],[Receivables - Total]]/DSO[[#This Row],[Revenue - Total]]</f>
        <v>17.894761588850898</v>
      </c>
      <c r="I2343" t="str">
        <f>_xlfn.XLOOKUP(DSO[[#This Row],[GIC Industry Groups]],'DSO_GIC GROUP'!$A$2:$A$25,'DSO_GIC GROUP'!$B$2:$B$25,0)</f>
        <v>Consumer Services</v>
      </c>
    </row>
    <row r="2344" spans="1:9" x14ac:dyDescent="0.2">
      <c r="A2344">
        <v>2017</v>
      </c>
      <c r="B2344" t="s">
        <v>919</v>
      </c>
      <c r="C2344" t="s">
        <v>920</v>
      </c>
      <c r="D2344">
        <v>224.12799999999999</v>
      </c>
      <c r="E2344">
        <v>12681.739</v>
      </c>
      <c r="F2344">
        <v>6306.3680000000004</v>
      </c>
      <c r="G2344">
        <v>2530</v>
      </c>
      <c r="H2344" s="14">
        <f>365*DSO[[#This Row],[Receivables - Total]]/DSO[[#This Row],[Revenue - Total]]</f>
        <v>12.972081553122177</v>
      </c>
      <c r="I2344" t="str">
        <f>_xlfn.XLOOKUP(DSO[[#This Row],[GIC Industry Groups]],'DSO_GIC GROUP'!$A$2:$A$25,'DSO_GIC GROUP'!$B$2:$B$25,0)</f>
        <v>Consumer Services</v>
      </c>
    </row>
    <row r="2345" spans="1:9" x14ac:dyDescent="0.2">
      <c r="A2345">
        <v>2018</v>
      </c>
      <c r="B2345" t="s">
        <v>919</v>
      </c>
      <c r="C2345" t="s">
        <v>920</v>
      </c>
      <c r="D2345">
        <v>276.64400000000001</v>
      </c>
      <c r="E2345">
        <v>13216.269</v>
      </c>
      <c r="F2345">
        <v>6706.96</v>
      </c>
      <c r="G2345">
        <v>2530</v>
      </c>
      <c r="H2345" s="14">
        <f>365*DSO[[#This Row],[Receivables - Total]]/DSO[[#This Row],[Revenue - Total]]</f>
        <v>15.055264978470126</v>
      </c>
      <c r="I2345" t="str">
        <f>_xlfn.XLOOKUP(DSO[[#This Row],[GIC Industry Groups]],'DSO_GIC GROUP'!$A$2:$A$25,'DSO_GIC GROUP'!$B$2:$B$25,0)</f>
        <v>Consumer Services</v>
      </c>
    </row>
    <row r="2346" spans="1:9" x14ac:dyDescent="0.2">
      <c r="A2346">
        <v>2019</v>
      </c>
      <c r="B2346" t="s">
        <v>919</v>
      </c>
      <c r="C2346" t="s">
        <v>920</v>
      </c>
      <c r="D2346">
        <v>346.42899999999997</v>
      </c>
      <c r="E2346">
        <v>13871.281000000001</v>
      </c>
      <c r="F2346">
        <v>6611.0990000000002</v>
      </c>
      <c r="G2346">
        <v>2530</v>
      </c>
      <c r="H2346" s="14">
        <f>365*DSO[[#This Row],[Receivables - Total]]/DSO[[#This Row],[Revenue - Total]]</f>
        <v>19.126409239976589</v>
      </c>
      <c r="I2346" t="str">
        <f>_xlfn.XLOOKUP(DSO[[#This Row],[GIC Industry Groups]],'DSO_GIC GROUP'!$A$2:$A$25,'DSO_GIC GROUP'!$B$2:$B$25,0)</f>
        <v>Consumer Services</v>
      </c>
    </row>
    <row r="2347" spans="1:9" x14ac:dyDescent="0.2">
      <c r="A2347">
        <v>2004</v>
      </c>
      <c r="B2347" t="s">
        <v>935</v>
      </c>
      <c r="C2347" t="s">
        <v>936</v>
      </c>
      <c r="D2347">
        <v>192</v>
      </c>
      <c r="E2347">
        <v>5696</v>
      </c>
      <c r="F2347">
        <v>9011</v>
      </c>
      <c r="G2347">
        <v>2530</v>
      </c>
      <c r="H2347" s="14">
        <f>365*DSO[[#This Row],[Receivables - Total]]/DSO[[#This Row],[Revenue - Total]]</f>
        <v>7.7771612473643321</v>
      </c>
      <c r="I2347" t="str">
        <f>_xlfn.XLOOKUP(DSO[[#This Row],[GIC Industry Groups]],'DSO_GIC GROUP'!$A$2:$A$25,'DSO_GIC GROUP'!$B$2:$B$25,0)</f>
        <v>Consumer Services</v>
      </c>
    </row>
    <row r="2348" spans="1:9" x14ac:dyDescent="0.2">
      <c r="A2348">
        <v>2005</v>
      </c>
      <c r="B2348" t="s">
        <v>935</v>
      </c>
      <c r="C2348" t="s">
        <v>936</v>
      </c>
      <c r="D2348">
        <v>236</v>
      </c>
      <c r="E2348">
        <v>5698</v>
      </c>
      <c r="F2348">
        <v>9349</v>
      </c>
      <c r="G2348">
        <v>2530</v>
      </c>
      <c r="H2348" s="14">
        <f>365*DSO[[#This Row],[Receivables - Total]]/DSO[[#This Row],[Revenue - Total]]</f>
        <v>9.2138196598566697</v>
      </c>
      <c r="I2348" t="str">
        <f>_xlfn.XLOOKUP(DSO[[#This Row],[GIC Industry Groups]],'DSO_GIC GROUP'!$A$2:$A$25,'DSO_GIC GROUP'!$B$2:$B$25,0)</f>
        <v>Consumer Services</v>
      </c>
    </row>
    <row r="2349" spans="1:9" x14ac:dyDescent="0.2">
      <c r="A2349">
        <v>2006</v>
      </c>
      <c r="B2349" t="s">
        <v>935</v>
      </c>
      <c r="C2349" t="s">
        <v>936</v>
      </c>
      <c r="D2349">
        <v>220</v>
      </c>
      <c r="E2349">
        <v>6353</v>
      </c>
      <c r="F2349">
        <v>9561</v>
      </c>
      <c r="G2349">
        <v>2530</v>
      </c>
      <c r="H2349" s="14">
        <f>365*DSO[[#This Row],[Receivables - Total]]/DSO[[#This Row],[Revenue - Total]]</f>
        <v>8.3987030645329988</v>
      </c>
      <c r="I2349" t="str">
        <f>_xlfn.XLOOKUP(DSO[[#This Row],[GIC Industry Groups]],'DSO_GIC GROUP'!$A$2:$A$25,'DSO_GIC GROUP'!$B$2:$B$25,0)</f>
        <v>Consumer Services</v>
      </c>
    </row>
    <row r="2350" spans="1:9" x14ac:dyDescent="0.2">
      <c r="A2350">
        <v>2007</v>
      </c>
      <c r="B2350" t="s">
        <v>935</v>
      </c>
      <c r="C2350" t="s">
        <v>936</v>
      </c>
      <c r="D2350">
        <v>225</v>
      </c>
      <c r="E2350">
        <v>7242</v>
      </c>
      <c r="F2350">
        <v>10416</v>
      </c>
      <c r="G2350">
        <v>2530</v>
      </c>
      <c r="H2350" s="14">
        <f>365*DSO[[#This Row],[Receivables - Total]]/DSO[[#This Row],[Revenue - Total]]</f>
        <v>7.8845046082949306</v>
      </c>
      <c r="I2350" t="str">
        <f>_xlfn.XLOOKUP(DSO[[#This Row],[GIC Industry Groups]],'DSO_GIC GROUP'!$A$2:$A$25,'DSO_GIC GROUP'!$B$2:$B$25,0)</f>
        <v>Consumer Services</v>
      </c>
    </row>
    <row r="2351" spans="1:9" x14ac:dyDescent="0.2">
      <c r="A2351">
        <v>2008</v>
      </c>
      <c r="B2351" t="s">
        <v>935</v>
      </c>
      <c r="C2351" t="s">
        <v>936</v>
      </c>
      <c r="D2351">
        <v>249</v>
      </c>
      <c r="E2351">
        <v>6527</v>
      </c>
      <c r="F2351">
        <v>11286</v>
      </c>
      <c r="G2351">
        <v>2530</v>
      </c>
      <c r="H2351" s="14">
        <f>365*DSO[[#This Row],[Receivables - Total]]/DSO[[#This Row],[Revenue - Total]]</f>
        <v>8.0528973950026579</v>
      </c>
      <c r="I2351" t="str">
        <f>_xlfn.XLOOKUP(DSO[[#This Row],[GIC Industry Groups]],'DSO_GIC GROUP'!$A$2:$A$25,'DSO_GIC GROUP'!$B$2:$B$25,0)</f>
        <v>Consumer Services</v>
      </c>
    </row>
    <row r="2352" spans="1:9" x14ac:dyDescent="0.2">
      <c r="A2352">
        <v>2009</v>
      </c>
      <c r="B2352" t="s">
        <v>935</v>
      </c>
      <c r="C2352" t="s">
        <v>936</v>
      </c>
      <c r="D2352">
        <v>397</v>
      </c>
      <c r="E2352">
        <v>7148</v>
      </c>
      <c r="F2352">
        <v>10868</v>
      </c>
      <c r="G2352">
        <v>2530</v>
      </c>
      <c r="H2352" s="14">
        <f>365*DSO[[#This Row],[Receivables - Total]]/DSO[[#This Row],[Revenue - Total]]</f>
        <v>13.333179977916821</v>
      </c>
      <c r="I2352" t="str">
        <f>_xlfn.XLOOKUP(DSO[[#This Row],[GIC Industry Groups]],'DSO_GIC GROUP'!$A$2:$A$25,'DSO_GIC GROUP'!$B$2:$B$25,0)</f>
        <v>Consumer Services</v>
      </c>
    </row>
    <row r="2353" spans="1:9" x14ac:dyDescent="0.2">
      <c r="A2353">
        <v>2010</v>
      </c>
      <c r="B2353" t="s">
        <v>935</v>
      </c>
      <c r="C2353" t="s">
        <v>936</v>
      </c>
      <c r="D2353">
        <v>371</v>
      </c>
      <c r="E2353">
        <v>8316</v>
      </c>
      <c r="F2353">
        <v>11343</v>
      </c>
      <c r="G2353">
        <v>2530</v>
      </c>
      <c r="H2353" s="14">
        <f>365*DSO[[#This Row],[Receivables - Total]]/DSO[[#This Row],[Revenue - Total]]</f>
        <v>11.938199770783744</v>
      </c>
      <c r="I2353" t="str">
        <f>_xlfn.XLOOKUP(DSO[[#This Row],[GIC Industry Groups]],'DSO_GIC GROUP'!$A$2:$A$25,'DSO_GIC GROUP'!$B$2:$B$25,0)</f>
        <v>Consumer Services</v>
      </c>
    </row>
    <row r="2354" spans="1:9" x14ac:dyDescent="0.2">
      <c r="A2354">
        <v>2011</v>
      </c>
      <c r="B2354" t="s">
        <v>935</v>
      </c>
      <c r="C2354" t="s">
        <v>936</v>
      </c>
      <c r="D2354">
        <v>436</v>
      </c>
      <c r="E2354">
        <v>8834</v>
      </c>
      <c r="F2354">
        <v>12626</v>
      </c>
      <c r="G2354">
        <v>2530</v>
      </c>
      <c r="H2354" s="14">
        <f>365*DSO[[#This Row],[Receivables - Total]]/DSO[[#This Row],[Revenue - Total]]</f>
        <v>12.604150166323459</v>
      </c>
      <c r="I2354" t="str">
        <f>_xlfn.XLOOKUP(DSO[[#This Row],[GIC Industry Groups]],'DSO_GIC GROUP'!$A$2:$A$25,'DSO_GIC GROUP'!$B$2:$B$25,0)</f>
        <v>Consumer Services</v>
      </c>
    </row>
    <row r="2355" spans="1:9" x14ac:dyDescent="0.2">
      <c r="A2355">
        <v>2012</v>
      </c>
      <c r="B2355" t="s">
        <v>935</v>
      </c>
      <c r="C2355" t="s">
        <v>936</v>
      </c>
      <c r="D2355">
        <v>356</v>
      </c>
      <c r="E2355">
        <v>9011</v>
      </c>
      <c r="F2355">
        <v>13633</v>
      </c>
      <c r="G2355">
        <v>2530</v>
      </c>
      <c r="H2355" s="14">
        <f>365*DSO[[#This Row],[Receivables - Total]]/DSO[[#This Row],[Revenue - Total]]</f>
        <v>9.5312843834812586</v>
      </c>
      <c r="I2355" t="str">
        <f>_xlfn.XLOOKUP(DSO[[#This Row],[GIC Industry Groups]],'DSO_GIC GROUP'!$A$2:$A$25,'DSO_GIC GROUP'!$B$2:$B$25,0)</f>
        <v>Consumer Services</v>
      </c>
    </row>
    <row r="2356" spans="1:9" x14ac:dyDescent="0.2">
      <c r="A2356">
        <v>2013</v>
      </c>
      <c r="B2356" t="s">
        <v>935</v>
      </c>
      <c r="C2356" t="s">
        <v>936</v>
      </c>
      <c r="D2356">
        <v>408</v>
      </c>
      <c r="E2356">
        <v>8695</v>
      </c>
      <c r="F2356">
        <v>13084</v>
      </c>
      <c r="G2356">
        <v>2530</v>
      </c>
      <c r="H2356" s="14">
        <f>365*DSO[[#This Row],[Receivables - Total]]/DSO[[#This Row],[Revenue - Total]]</f>
        <v>11.381840415774992</v>
      </c>
      <c r="I2356" t="str">
        <f>_xlfn.XLOOKUP(DSO[[#This Row],[GIC Industry Groups]],'DSO_GIC GROUP'!$A$2:$A$25,'DSO_GIC GROUP'!$B$2:$B$25,0)</f>
        <v>Consumer Services</v>
      </c>
    </row>
    <row r="2357" spans="1:9" x14ac:dyDescent="0.2">
      <c r="A2357">
        <v>2014</v>
      </c>
      <c r="B2357" t="s">
        <v>935</v>
      </c>
      <c r="C2357" t="s">
        <v>936</v>
      </c>
      <c r="D2357">
        <v>380</v>
      </c>
      <c r="E2357">
        <v>8345</v>
      </c>
      <c r="F2357">
        <v>13279</v>
      </c>
      <c r="G2357">
        <v>2530</v>
      </c>
      <c r="H2357" s="14">
        <f>365*DSO[[#This Row],[Receivables - Total]]/DSO[[#This Row],[Revenue - Total]]</f>
        <v>10.445063634309813</v>
      </c>
      <c r="I2357" t="str">
        <f>_xlfn.XLOOKUP(DSO[[#This Row],[GIC Industry Groups]],'DSO_GIC GROUP'!$A$2:$A$25,'DSO_GIC GROUP'!$B$2:$B$25,0)</f>
        <v>Consumer Services</v>
      </c>
    </row>
    <row r="2358" spans="1:9" x14ac:dyDescent="0.2">
      <c r="A2358">
        <v>2015</v>
      </c>
      <c r="B2358" t="s">
        <v>935</v>
      </c>
      <c r="C2358" t="s">
        <v>936</v>
      </c>
      <c r="D2358">
        <v>418</v>
      </c>
      <c r="E2358">
        <v>8075</v>
      </c>
      <c r="F2358">
        <v>13105</v>
      </c>
      <c r="G2358">
        <v>2530</v>
      </c>
      <c r="H2358" s="14">
        <f>365*DSO[[#This Row],[Receivables - Total]]/DSO[[#This Row],[Revenue - Total]]</f>
        <v>11.642121327737504</v>
      </c>
      <c r="I2358" t="str">
        <f>_xlfn.XLOOKUP(DSO[[#This Row],[GIC Industry Groups]],'DSO_GIC GROUP'!$A$2:$A$25,'DSO_GIC GROUP'!$B$2:$B$25,0)</f>
        <v>Consumer Services</v>
      </c>
    </row>
    <row r="2359" spans="1:9" x14ac:dyDescent="0.2">
      <c r="A2359">
        <v>2016</v>
      </c>
      <c r="B2359" t="s">
        <v>935</v>
      </c>
      <c r="C2359" t="s">
        <v>936</v>
      </c>
      <c r="D2359">
        <v>431</v>
      </c>
      <c r="E2359">
        <v>5478</v>
      </c>
      <c r="F2359">
        <v>6366</v>
      </c>
      <c r="G2359">
        <v>2530</v>
      </c>
      <c r="H2359" s="14">
        <f>365*DSO[[#This Row],[Receivables - Total]]/DSO[[#This Row],[Revenue - Total]]</f>
        <v>24.711749921457745</v>
      </c>
      <c r="I2359" t="str">
        <f>_xlfn.XLOOKUP(DSO[[#This Row],[GIC Industry Groups]],'DSO_GIC GROUP'!$A$2:$A$25,'DSO_GIC GROUP'!$B$2:$B$25,0)</f>
        <v>Consumer Services</v>
      </c>
    </row>
    <row r="2360" spans="1:9" x14ac:dyDescent="0.2">
      <c r="A2360">
        <v>2017</v>
      </c>
      <c r="B2360" t="s">
        <v>935</v>
      </c>
      <c r="C2360" t="s">
        <v>936</v>
      </c>
      <c r="D2360">
        <v>575</v>
      </c>
      <c r="E2360">
        <v>5311</v>
      </c>
      <c r="F2360">
        <v>5878</v>
      </c>
      <c r="G2360">
        <v>2530</v>
      </c>
      <c r="H2360" s="14">
        <f>365*DSO[[#This Row],[Receivables - Total]]/DSO[[#This Row],[Revenue - Total]]</f>
        <v>35.705171827152093</v>
      </c>
      <c r="I2360" t="str">
        <f>_xlfn.XLOOKUP(DSO[[#This Row],[GIC Industry Groups]],'DSO_GIC GROUP'!$A$2:$A$25,'DSO_GIC GROUP'!$B$2:$B$25,0)</f>
        <v>Consumer Services</v>
      </c>
    </row>
    <row r="2361" spans="1:9" x14ac:dyDescent="0.2">
      <c r="A2361">
        <v>2018</v>
      </c>
      <c r="B2361" t="s">
        <v>935</v>
      </c>
      <c r="C2361" t="s">
        <v>936</v>
      </c>
      <c r="D2361">
        <v>597</v>
      </c>
      <c r="E2361">
        <v>4130</v>
      </c>
      <c r="F2361">
        <v>5688</v>
      </c>
      <c r="G2361">
        <v>2530</v>
      </c>
      <c r="H2361" s="14">
        <f>365*DSO[[#This Row],[Receivables - Total]]/DSO[[#This Row],[Revenue - Total]]</f>
        <v>38.309599156118146</v>
      </c>
      <c r="I2361" t="str">
        <f>_xlfn.XLOOKUP(DSO[[#This Row],[GIC Industry Groups]],'DSO_GIC GROUP'!$A$2:$A$25,'DSO_GIC GROUP'!$B$2:$B$25,0)</f>
        <v>Consumer Services</v>
      </c>
    </row>
    <row r="2362" spans="1:9" x14ac:dyDescent="0.2">
      <c r="A2362">
        <v>2019</v>
      </c>
      <c r="B2362" t="s">
        <v>935</v>
      </c>
      <c r="C2362" t="s">
        <v>936</v>
      </c>
      <c r="D2362">
        <v>623</v>
      </c>
      <c r="E2362">
        <v>5231</v>
      </c>
      <c r="F2362">
        <v>5597</v>
      </c>
      <c r="G2362">
        <v>2530</v>
      </c>
      <c r="H2362" s="14">
        <f>365*DSO[[#This Row],[Receivables - Total]]/DSO[[#This Row],[Revenue - Total]]</f>
        <v>40.628015008040023</v>
      </c>
      <c r="I2362" t="str">
        <f>_xlfn.XLOOKUP(DSO[[#This Row],[GIC Industry Groups]],'DSO_GIC GROUP'!$A$2:$A$25,'DSO_GIC GROUP'!$B$2:$B$25,0)</f>
        <v>Consumer Services</v>
      </c>
    </row>
    <row r="2363" spans="1:9" x14ac:dyDescent="0.2">
      <c r="A2363">
        <v>2004</v>
      </c>
      <c r="B2363" t="s">
        <v>21</v>
      </c>
      <c r="C2363" t="s">
        <v>22</v>
      </c>
      <c r="D2363">
        <v>101.96899999999999</v>
      </c>
      <c r="E2363">
        <v>2201.962</v>
      </c>
      <c r="F2363">
        <v>3770.297</v>
      </c>
      <c r="G2363">
        <v>2550</v>
      </c>
      <c r="H2363" s="14">
        <f>365*DSO[[#This Row],[Receivables - Total]]/DSO[[#This Row],[Revenue - Total]]</f>
        <v>9.8715525593872311</v>
      </c>
      <c r="I2363" t="str">
        <f>_xlfn.XLOOKUP(DSO[[#This Row],[GIC Industry Groups]],'DSO_GIC GROUP'!$A$2:$A$25,'DSO_GIC GROUP'!$B$2:$B$25,0)</f>
        <v>Retailing</v>
      </c>
    </row>
    <row r="2364" spans="1:9" x14ac:dyDescent="0.2">
      <c r="A2364">
        <v>2005</v>
      </c>
      <c r="B2364" t="s">
        <v>21</v>
      </c>
      <c r="C2364" t="s">
        <v>22</v>
      </c>
      <c r="D2364">
        <v>94.688999999999993</v>
      </c>
      <c r="E2364">
        <v>2542.1489999999999</v>
      </c>
      <c r="F2364">
        <v>4264.9709999999995</v>
      </c>
      <c r="G2364">
        <v>2550</v>
      </c>
      <c r="H2364" s="14">
        <f>365*DSO[[#This Row],[Receivables - Total]]/DSO[[#This Row],[Revenue - Total]]</f>
        <v>8.1035685822951677</v>
      </c>
      <c r="I2364" t="str">
        <f>_xlfn.XLOOKUP(DSO[[#This Row],[GIC Industry Groups]],'DSO_GIC GROUP'!$A$2:$A$25,'DSO_GIC GROUP'!$B$2:$B$25,0)</f>
        <v>Retailing</v>
      </c>
    </row>
    <row r="2365" spans="1:9" x14ac:dyDescent="0.2">
      <c r="A2365">
        <v>2006</v>
      </c>
      <c r="B2365" t="s">
        <v>21</v>
      </c>
      <c r="C2365" t="s">
        <v>22</v>
      </c>
      <c r="D2365">
        <v>97.046000000000006</v>
      </c>
      <c r="E2365">
        <v>2682.681</v>
      </c>
      <c r="F2365">
        <v>4616.5029999999997</v>
      </c>
      <c r="G2365">
        <v>2550</v>
      </c>
      <c r="H2365" s="14">
        <f>365*DSO[[#This Row],[Receivables - Total]]/DSO[[#This Row],[Revenue - Total]]</f>
        <v>7.6728619043462123</v>
      </c>
      <c r="I2365" t="str">
        <f>_xlfn.XLOOKUP(DSO[[#This Row],[GIC Industry Groups]],'DSO_GIC GROUP'!$A$2:$A$25,'DSO_GIC GROUP'!$B$2:$B$25,0)</f>
        <v>Retailing</v>
      </c>
    </row>
    <row r="2366" spans="1:9" x14ac:dyDescent="0.2">
      <c r="A2366">
        <v>2007</v>
      </c>
      <c r="B2366" t="s">
        <v>21</v>
      </c>
      <c r="C2366" t="s">
        <v>22</v>
      </c>
      <c r="D2366">
        <v>84.983000000000004</v>
      </c>
      <c r="E2366">
        <v>2805.5659999999998</v>
      </c>
      <c r="F2366">
        <v>4844.4040000000005</v>
      </c>
      <c r="G2366">
        <v>2550</v>
      </c>
      <c r="H2366" s="14">
        <f>365*DSO[[#This Row],[Receivables - Total]]/DSO[[#This Row],[Revenue - Total]]</f>
        <v>6.4030157270120327</v>
      </c>
      <c r="I2366" t="str">
        <f>_xlfn.XLOOKUP(DSO[[#This Row],[GIC Industry Groups]],'DSO_GIC GROUP'!$A$2:$A$25,'DSO_GIC GROUP'!$B$2:$B$25,0)</f>
        <v>Retailing</v>
      </c>
    </row>
    <row r="2367" spans="1:9" x14ac:dyDescent="0.2">
      <c r="A2367">
        <v>2008</v>
      </c>
      <c r="B2367" t="s">
        <v>21</v>
      </c>
      <c r="C2367" t="s">
        <v>22</v>
      </c>
      <c r="D2367">
        <v>97.203000000000003</v>
      </c>
      <c r="E2367">
        <v>2964.0650000000001</v>
      </c>
      <c r="F2367">
        <v>5142.2550000000001</v>
      </c>
      <c r="G2367">
        <v>2550</v>
      </c>
      <c r="H2367" s="14">
        <f>365*DSO[[#This Row],[Receivables - Total]]/DSO[[#This Row],[Revenue - Total]]</f>
        <v>6.8995207355527874</v>
      </c>
      <c r="I2367" t="str">
        <f>_xlfn.XLOOKUP(DSO[[#This Row],[GIC Industry Groups]],'DSO_GIC GROUP'!$A$2:$A$25,'DSO_GIC GROUP'!$B$2:$B$25,0)</f>
        <v>Retailing</v>
      </c>
    </row>
    <row r="2368" spans="1:9" x14ac:dyDescent="0.2">
      <c r="A2368">
        <v>2009</v>
      </c>
      <c r="B2368" t="s">
        <v>21</v>
      </c>
      <c r="C2368" t="s">
        <v>22</v>
      </c>
      <c r="D2368">
        <v>92.56</v>
      </c>
      <c r="E2368">
        <v>3072.9630000000002</v>
      </c>
      <c r="F2368">
        <v>5412.6229999999996</v>
      </c>
      <c r="G2368">
        <v>2550</v>
      </c>
      <c r="H2368" s="14">
        <f>365*DSO[[#This Row],[Receivables - Total]]/DSO[[#This Row],[Revenue - Total]]</f>
        <v>6.2417796325367583</v>
      </c>
      <c r="I2368" t="str">
        <f>_xlfn.XLOOKUP(DSO[[#This Row],[GIC Industry Groups]],'DSO_GIC GROUP'!$A$2:$A$25,'DSO_GIC GROUP'!$B$2:$B$25,0)</f>
        <v>Retailing</v>
      </c>
    </row>
    <row r="2369" spans="1:9" x14ac:dyDescent="0.2">
      <c r="A2369">
        <v>2010</v>
      </c>
      <c r="B2369" t="s">
        <v>21</v>
      </c>
      <c r="C2369" t="s">
        <v>22</v>
      </c>
      <c r="D2369">
        <v>124.227</v>
      </c>
      <c r="E2369">
        <v>3354.2170000000001</v>
      </c>
      <c r="F2369">
        <v>5925.2030000000004</v>
      </c>
      <c r="G2369">
        <v>2550</v>
      </c>
      <c r="H2369" s="14">
        <f>365*DSO[[#This Row],[Receivables - Total]]/DSO[[#This Row],[Revenue - Total]]</f>
        <v>7.6525403433435111</v>
      </c>
      <c r="I2369" t="str">
        <f>_xlfn.XLOOKUP(DSO[[#This Row],[GIC Industry Groups]],'DSO_GIC GROUP'!$A$2:$A$25,'DSO_GIC GROUP'!$B$2:$B$25,0)</f>
        <v>Retailing</v>
      </c>
    </row>
    <row r="2370" spans="1:9" x14ac:dyDescent="0.2">
      <c r="A2370">
        <v>2011</v>
      </c>
      <c r="B2370" t="s">
        <v>21</v>
      </c>
      <c r="C2370" t="s">
        <v>22</v>
      </c>
      <c r="D2370">
        <v>140.00700000000001</v>
      </c>
      <c r="E2370">
        <v>3655.7539999999999</v>
      </c>
      <c r="F2370">
        <v>6170.4620000000004</v>
      </c>
      <c r="G2370">
        <v>2550</v>
      </c>
      <c r="H2370" s="14">
        <f>365*DSO[[#This Row],[Receivables - Total]]/DSO[[#This Row],[Revenue - Total]]</f>
        <v>8.2818036963844843</v>
      </c>
      <c r="I2370" t="str">
        <f>_xlfn.XLOOKUP(DSO[[#This Row],[GIC Industry Groups]],'DSO_GIC GROUP'!$A$2:$A$25,'DSO_GIC GROUP'!$B$2:$B$25,0)</f>
        <v>Retailing</v>
      </c>
    </row>
    <row r="2371" spans="1:9" x14ac:dyDescent="0.2">
      <c r="A2371">
        <v>2012</v>
      </c>
      <c r="B2371" t="s">
        <v>21</v>
      </c>
      <c r="C2371" t="s">
        <v>22</v>
      </c>
      <c r="D2371">
        <v>229.86600000000001</v>
      </c>
      <c r="E2371">
        <v>4613.8140000000003</v>
      </c>
      <c r="F2371">
        <v>6205.0029999999997</v>
      </c>
      <c r="G2371">
        <v>2550</v>
      </c>
      <c r="H2371" s="14">
        <f>365*DSO[[#This Row],[Receivables - Total]]/DSO[[#This Row],[Revenue - Total]]</f>
        <v>13.521522874364447</v>
      </c>
      <c r="I2371" t="str">
        <f>_xlfn.XLOOKUP(DSO[[#This Row],[GIC Industry Groups]],'DSO_GIC GROUP'!$A$2:$A$25,'DSO_GIC GROUP'!$B$2:$B$25,0)</f>
        <v>Retailing</v>
      </c>
    </row>
    <row r="2372" spans="1:9" x14ac:dyDescent="0.2">
      <c r="A2372">
        <v>2013</v>
      </c>
      <c r="B2372" t="s">
        <v>21</v>
      </c>
      <c r="C2372" t="s">
        <v>22</v>
      </c>
      <c r="D2372">
        <v>277.59500000000003</v>
      </c>
      <c r="E2372">
        <v>5564.7740000000003</v>
      </c>
      <c r="F2372">
        <v>6493.8140000000003</v>
      </c>
      <c r="G2372">
        <v>2550</v>
      </c>
      <c r="H2372" s="14">
        <f>365*DSO[[#This Row],[Receivables - Total]]/DSO[[#This Row],[Revenue - Total]]</f>
        <v>15.602876060201293</v>
      </c>
      <c r="I2372" t="str">
        <f>_xlfn.XLOOKUP(DSO[[#This Row],[GIC Industry Groups]],'DSO_GIC GROUP'!$A$2:$A$25,'DSO_GIC GROUP'!$B$2:$B$25,0)</f>
        <v>Retailing</v>
      </c>
    </row>
    <row r="2373" spans="1:9" x14ac:dyDescent="0.2">
      <c r="A2373">
        <v>2014</v>
      </c>
      <c r="B2373" t="s">
        <v>21</v>
      </c>
      <c r="C2373" t="s">
        <v>22</v>
      </c>
      <c r="D2373">
        <v>579.82500000000005</v>
      </c>
      <c r="E2373">
        <v>7962.3580000000002</v>
      </c>
      <c r="F2373">
        <v>9843.8610000000008</v>
      </c>
      <c r="G2373">
        <v>2550</v>
      </c>
      <c r="H2373" s="14">
        <f>365*DSO[[#This Row],[Receivables - Total]]/DSO[[#This Row],[Revenue - Total]]</f>
        <v>21.499300426936138</v>
      </c>
      <c r="I2373" t="str">
        <f>_xlfn.XLOOKUP(DSO[[#This Row],[GIC Industry Groups]],'DSO_GIC GROUP'!$A$2:$A$25,'DSO_GIC GROUP'!$B$2:$B$25,0)</f>
        <v>Retailing</v>
      </c>
    </row>
    <row r="2374" spans="1:9" x14ac:dyDescent="0.2">
      <c r="A2374">
        <v>2015</v>
      </c>
      <c r="B2374" t="s">
        <v>21</v>
      </c>
      <c r="C2374" t="s">
        <v>22</v>
      </c>
      <c r="D2374">
        <v>597.78800000000001</v>
      </c>
      <c r="E2374">
        <v>8134.5649999999996</v>
      </c>
      <c r="F2374">
        <v>9737.018</v>
      </c>
      <c r="G2374">
        <v>2550</v>
      </c>
      <c r="H2374" s="14">
        <f>365*DSO[[#This Row],[Receivables - Total]]/DSO[[#This Row],[Revenue - Total]]</f>
        <v>22.408566976049546</v>
      </c>
      <c r="I2374" t="str">
        <f>_xlfn.XLOOKUP(DSO[[#This Row],[GIC Industry Groups]],'DSO_GIC GROUP'!$A$2:$A$25,'DSO_GIC GROUP'!$B$2:$B$25,0)</f>
        <v>Retailing</v>
      </c>
    </row>
    <row r="2375" spans="1:9" x14ac:dyDescent="0.2">
      <c r="A2375">
        <v>2016</v>
      </c>
      <c r="B2375" t="s">
        <v>21</v>
      </c>
      <c r="C2375" t="s">
        <v>22</v>
      </c>
      <c r="D2375">
        <v>641.25199999999995</v>
      </c>
      <c r="E2375">
        <v>8315.0329999999994</v>
      </c>
      <c r="F2375">
        <v>9567.6790000000001</v>
      </c>
      <c r="G2375">
        <v>2550</v>
      </c>
      <c r="H2375" s="14">
        <f>365*DSO[[#This Row],[Receivables - Total]]/DSO[[#This Row],[Revenue - Total]]</f>
        <v>24.463297733964527</v>
      </c>
      <c r="I2375" t="str">
        <f>_xlfn.XLOOKUP(DSO[[#This Row],[GIC Industry Groups]],'DSO_GIC GROUP'!$A$2:$A$25,'DSO_GIC GROUP'!$B$2:$B$25,0)</f>
        <v>Retailing</v>
      </c>
    </row>
    <row r="2376" spans="1:9" x14ac:dyDescent="0.2">
      <c r="A2376">
        <v>2017</v>
      </c>
      <c r="B2376" t="s">
        <v>21</v>
      </c>
      <c r="C2376" t="s">
        <v>22</v>
      </c>
      <c r="D2376">
        <v>606.35699999999997</v>
      </c>
      <c r="E2376">
        <v>8482.3009999999995</v>
      </c>
      <c r="F2376">
        <v>9373.7839999999997</v>
      </c>
      <c r="G2376">
        <v>2550</v>
      </c>
      <c r="H2376" s="14">
        <f>365*DSO[[#This Row],[Receivables - Total]]/DSO[[#This Row],[Revenue - Total]]</f>
        <v>23.610561647249394</v>
      </c>
      <c r="I2376" t="str">
        <f>_xlfn.XLOOKUP(DSO[[#This Row],[GIC Industry Groups]],'DSO_GIC GROUP'!$A$2:$A$25,'DSO_GIC GROUP'!$B$2:$B$25,0)</f>
        <v>Retailing</v>
      </c>
    </row>
    <row r="2377" spans="1:9" x14ac:dyDescent="0.2">
      <c r="A2377">
        <v>2018</v>
      </c>
      <c r="B2377" t="s">
        <v>21</v>
      </c>
      <c r="C2377" t="s">
        <v>22</v>
      </c>
      <c r="D2377">
        <v>624.97199999999998</v>
      </c>
      <c r="E2377">
        <v>9040.6479999999992</v>
      </c>
      <c r="F2377">
        <v>9580.5540000000001</v>
      </c>
      <c r="G2377">
        <v>2550</v>
      </c>
      <c r="H2377" s="14">
        <f>365*DSO[[#This Row],[Receivables - Total]]/DSO[[#This Row],[Revenue - Total]]</f>
        <v>23.810186759554824</v>
      </c>
      <c r="I2377" t="str">
        <f>_xlfn.XLOOKUP(DSO[[#This Row],[GIC Industry Groups]],'DSO_GIC GROUP'!$A$2:$A$25,'DSO_GIC GROUP'!$B$2:$B$25,0)</f>
        <v>Retailing</v>
      </c>
    </row>
    <row r="2378" spans="1:9" x14ac:dyDescent="0.2">
      <c r="A2378">
        <v>2019</v>
      </c>
      <c r="B2378" t="s">
        <v>21</v>
      </c>
      <c r="C2378" t="s">
        <v>22</v>
      </c>
      <c r="D2378">
        <v>689.46900000000005</v>
      </c>
      <c r="E2378">
        <v>11248.525</v>
      </c>
      <c r="F2378">
        <v>9709.0030000000006</v>
      </c>
      <c r="G2378">
        <v>2550</v>
      </c>
      <c r="H2378" s="14">
        <f>365*DSO[[#This Row],[Receivables - Total]]/DSO[[#This Row],[Revenue - Total]]</f>
        <v>25.919879209018681</v>
      </c>
      <c r="I2378" t="str">
        <f>_xlfn.XLOOKUP(DSO[[#This Row],[GIC Industry Groups]],'DSO_GIC GROUP'!$A$2:$A$25,'DSO_GIC GROUP'!$B$2:$B$25,0)</f>
        <v>Retailing</v>
      </c>
    </row>
    <row r="2379" spans="1:9" x14ac:dyDescent="0.2">
      <c r="A2379">
        <v>2008</v>
      </c>
      <c r="B2379" t="s">
        <v>91</v>
      </c>
      <c r="C2379" t="s">
        <v>92</v>
      </c>
      <c r="D2379">
        <v>711</v>
      </c>
      <c r="E2379">
        <v>8314</v>
      </c>
      <c r="F2379">
        <v>19166</v>
      </c>
      <c r="G2379">
        <v>2550</v>
      </c>
      <c r="H2379" s="14">
        <f>365*DSO[[#This Row],[Receivables - Total]]/DSO[[#This Row],[Revenue - Total]]</f>
        <v>13.540384013356986</v>
      </c>
      <c r="I2379" t="str">
        <f>_xlfn.XLOOKUP(DSO[[#This Row],[GIC Industry Groups]],'DSO_GIC GROUP'!$A$2:$A$25,'DSO_GIC GROUP'!$B$2:$B$25,0)</f>
        <v>Retailing</v>
      </c>
    </row>
    <row r="2380" spans="1:9" x14ac:dyDescent="0.2">
      <c r="A2380">
        <v>2009</v>
      </c>
      <c r="B2380" t="s">
        <v>91</v>
      </c>
      <c r="C2380" t="s">
        <v>92</v>
      </c>
      <c r="D2380">
        <v>836</v>
      </c>
      <c r="E2380">
        <v>13813</v>
      </c>
      <c r="F2380">
        <v>24509</v>
      </c>
      <c r="G2380">
        <v>2550</v>
      </c>
      <c r="H2380" s="14">
        <f>365*DSO[[#This Row],[Receivables - Total]]/DSO[[#This Row],[Revenue - Total]]</f>
        <v>12.450120363947937</v>
      </c>
      <c r="I2380" t="str">
        <f>_xlfn.XLOOKUP(DSO[[#This Row],[GIC Industry Groups]],'DSO_GIC GROUP'!$A$2:$A$25,'DSO_GIC GROUP'!$B$2:$B$25,0)</f>
        <v>Retailing</v>
      </c>
    </row>
    <row r="2381" spans="1:9" x14ac:dyDescent="0.2">
      <c r="A2381">
        <v>2010</v>
      </c>
      <c r="B2381" t="s">
        <v>91</v>
      </c>
      <c r="C2381" t="s">
        <v>92</v>
      </c>
      <c r="D2381">
        <v>1324</v>
      </c>
      <c r="E2381">
        <v>18797</v>
      </c>
      <c r="F2381">
        <v>34204</v>
      </c>
      <c r="G2381">
        <v>2550</v>
      </c>
      <c r="H2381" s="14">
        <f>365*DSO[[#This Row],[Receivables - Total]]/DSO[[#This Row],[Revenue - Total]]</f>
        <v>14.128756870541457</v>
      </c>
      <c r="I2381" t="str">
        <f>_xlfn.XLOOKUP(DSO[[#This Row],[GIC Industry Groups]],'DSO_GIC GROUP'!$A$2:$A$25,'DSO_GIC GROUP'!$B$2:$B$25,0)</f>
        <v>Retailing</v>
      </c>
    </row>
    <row r="2382" spans="1:9" x14ac:dyDescent="0.2">
      <c r="A2382">
        <v>2011</v>
      </c>
      <c r="B2382" t="s">
        <v>91</v>
      </c>
      <c r="C2382" t="s">
        <v>92</v>
      </c>
      <c r="D2382">
        <v>2134</v>
      </c>
      <c r="E2382">
        <v>25278</v>
      </c>
      <c r="F2382">
        <v>48077</v>
      </c>
      <c r="G2382">
        <v>2550</v>
      </c>
      <c r="H2382" s="14">
        <f>365*DSO[[#This Row],[Receivables - Total]]/DSO[[#This Row],[Revenue - Total]]</f>
        <v>16.201302077916676</v>
      </c>
      <c r="I2382" t="str">
        <f>_xlfn.XLOOKUP(DSO[[#This Row],[GIC Industry Groups]],'DSO_GIC GROUP'!$A$2:$A$25,'DSO_GIC GROUP'!$B$2:$B$25,0)</f>
        <v>Retailing</v>
      </c>
    </row>
    <row r="2383" spans="1:9" x14ac:dyDescent="0.2">
      <c r="A2383">
        <v>2012</v>
      </c>
      <c r="B2383" t="s">
        <v>91</v>
      </c>
      <c r="C2383" t="s">
        <v>92</v>
      </c>
      <c r="D2383">
        <v>2600</v>
      </c>
      <c r="E2383">
        <v>32555</v>
      </c>
      <c r="F2383">
        <v>61093</v>
      </c>
      <c r="G2383">
        <v>2550</v>
      </c>
      <c r="H2383" s="14">
        <f>365*DSO[[#This Row],[Receivables - Total]]/DSO[[#This Row],[Revenue - Total]]</f>
        <v>15.533694531288363</v>
      </c>
      <c r="I2383" t="str">
        <f>_xlfn.XLOOKUP(DSO[[#This Row],[GIC Industry Groups]],'DSO_GIC GROUP'!$A$2:$A$25,'DSO_GIC GROUP'!$B$2:$B$25,0)</f>
        <v>Retailing</v>
      </c>
    </row>
    <row r="2384" spans="1:9" x14ac:dyDescent="0.2">
      <c r="A2384">
        <v>2013</v>
      </c>
      <c r="B2384" t="s">
        <v>91</v>
      </c>
      <c r="C2384" t="s">
        <v>92</v>
      </c>
      <c r="D2384">
        <v>3000</v>
      </c>
      <c r="E2384">
        <v>40159</v>
      </c>
      <c r="F2384">
        <v>74452</v>
      </c>
      <c r="G2384">
        <v>2550</v>
      </c>
      <c r="H2384" s="14">
        <f>365*DSO[[#This Row],[Receivables - Total]]/DSO[[#This Row],[Revenue - Total]]</f>
        <v>14.707462526191371</v>
      </c>
      <c r="I2384" t="str">
        <f>_xlfn.XLOOKUP(DSO[[#This Row],[GIC Industry Groups]],'DSO_GIC GROUP'!$A$2:$A$25,'DSO_GIC GROUP'!$B$2:$B$25,0)</f>
        <v>Retailing</v>
      </c>
    </row>
    <row r="2385" spans="1:9" x14ac:dyDescent="0.2">
      <c r="A2385">
        <v>2014</v>
      </c>
      <c r="B2385" t="s">
        <v>91</v>
      </c>
      <c r="C2385" t="s">
        <v>92</v>
      </c>
      <c r="D2385">
        <v>3300</v>
      </c>
      <c r="E2385">
        <v>54505</v>
      </c>
      <c r="F2385">
        <v>88988</v>
      </c>
      <c r="G2385">
        <v>2550</v>
      </c>
      <c r="H2385" s="14">
        <f>365*DSO[[#This Row],[Receivables - Total]]/DSO[[#This Row],[Revenue - Total]]</f>
        <v>13.535532880837867</v>
      </c>
      <c r="I2385" t="str">
        <f>_xlfn.XLOOKUP(DSO[[#This Row],[GIC Industry Groups]],'DSO_GIC GROUP'!$A$2:$A$25,'DSO_GIC GROUP'!$B$2:$B$25,0)</f>
        <v>Retailing</v>
      </c>
    </row>
    <row r="2386" spans="1:9" x14ac:dyDescent="0.2">
      <c r="A2386">
        <v>2015</v>
      </c>
      <c r="B2386" t="s">
        <v>91</v>
      </c>
      <c r="C2386" t="s">
        <v>92</v>
      </c>
      <c r="D2386">
        <v>4400</v>
      </c>
      <c r="E2386">
        <v>65444</v>
      </c>
      <c r="F2386">
        <v>107006</v>
      </c>
      <c r="G2386">
        <v>2550</v>
      </c>
      <c r="H2386" s="14">
        <f>365*DSO[[#This Row],[Receivables - Total]]/DSO[[#This Row],[Revenue - Total]]</f>
        <v>15.008504196026392</v>
      </c>
      <c r="I2386" t="str">
        <f>_xlfn.XLOOKUP(DSO[[#This Row],[GIC Industry Groups]],'DSO_GIC GROUP'!$A$2:$A$25,'DSO_GIC GROUP'!$B$2:$B$25,0)</f>
        <v>Retailing</v>
      </c>
    </row>
    <row r="2387" spans="1:9" x14ac:dyDescent="0.2">
      <c r="A2387">
        <v>2016</v>
      </c>
      <c r="B2387" t="s">
        <v>91</v>
      </c>
      <c r="C2387" t="s">
        <v>92</v>
      </c>
      <c r="D2387">
        <v>6561</v>
      </c>
      <c r="E2387">
        <v>83402</v>
      </c>
      <c r="F2387">
        <v>135987</v>
      </c>
      <c r="G2387">
        <v>2550</v>
      </c>
      <c r="H2387" s="14">
        <f>365*DSO[[#This Row],[Receivables - Total]]/DSO[[#This Row],[Revenue - Total]]</f>
        <v>17.610249509144257</v>
      </c>
      <c r="I2387" t="str">
        <f>_xlfn.XLOOKUP(DSO[[#This Row],[GIC Industry Groups]],'DSO_GIC GROUP'!$A$2:$A$25,'DSO_GIC GROUP'!$B$2:$B$25,0)</f>
        <v>Retailing</v>
      </c>
    </row>
    <row r="2388" spans="1:9" x14ac:dyDescent="0.2">
      <c r="A2388">
        <v>2017</v>
      </c>
      <c r="B2388" t="s">
        <v>91</v>
      </c>
      <c r="C2388" t="s">
        <v>92</v>
      </c>
      <c r="D2388">
        <v>9692</v>
      </c>
      <c r="E2388">
        <v>131310</v>
      </c>
      <c r="F2388">
        <v>177866</v>
      </c>
      <c r="G2388">
        <v>2550</v>
      </c>
      <c r="H2388" s="14">
        <f>365*DSO[[#This Row],[Receivables - Total]]/DSO[[#This Row],[Revenue - Total]]</f>
        <v>19.889017575028394</v>
      </c>
      <c r="I2388" t="str">
        <f>_xlfn.XLOOKUP(DSO[[#This Row],[GIC Industry Groups]],'DSO_GIC GROUP'!$A$2:$A$25,'DSO_GIC GROUP'!$B$2:$B$25,0)</f>
        <v>Retailing</v>
      </c>
    </row>
    <row r="2389" spans="1:9" x14ac:dyDescent="0.2">
      <c r="A2389">
        <v>2018</v>
      </c>
      <c r="B2389" t="s">
        <v>91</v>
      </c>
      <c r="C2389" t="s">
        <v>92</v>
      </c>
      <c r="D2389">
        <v>13310</v>
      </c>
      <c r="E2389">
        <v>162648</v>
      </c>
      <c r="F2389">
        <v>232887</v>
      </c>
      <c r="G2389">
        <v>2550</v>
      </c>
      <c r="H2389" s="14">
        <f>365*DSO[[#This Row],[Receivables - Total]]/DSO[[#This Row],[Revenue - Total]]</f>
        <v>20.860546101757503</v>
      </c>
      <c r="I2389" t="str">
        <f>_xlfn.XLOOKUP(DSO[[#This Row],[GIC Industry Groups]],'DSO_GIC GROUP'!$A$2:$A$25,'DSO_GIC GROUP'!$B$2:$B$25,0)</f>
        <v>Retailing</v>
      </c>
    </row>
    <row r="2390" spans="1:9" x14ac:dyDescent="0.2">
      <c r="A2390">
        <v>2019</v>
      </c>
      <c r="B2390" t="s">
        <v>91</v>
      </c>
      <c r="C2390" t="s">
        <v>92</v>
      </c>
      <c r="D2390">
        <v>17663</v>
      </c>
      <c r="E2390">
        <v>225248</v>
      </c>
      <c r="F2390">
        <v>280522</v>
      </c>
      <c r="G2390">
        <v>2550</v>
      </c>
      <c r="H2390" s="14">
        <f>365*DSO[[#This Row],[Receivables - Total]]/DSO[[#This Row],[Revenue - Total]]</f>
        <v>22.982136873400304</v>
      </c>
      <c r="I2390" t="str">
        <f>_xlfn.XLOOKUP(DSO[[#This Row],[GIC Industry Groups]],'DSO_GIC GROUP'!$A$2:$A$25,'DSO_GIC GROUP'!$B$2:$B$25,0)</f>
        <v>Retailing</v>
      </c>
    </row>
    <row r="2391" spans="1:9" x14ac:dyDescent="0.2">
      <c r="A2391">
        <v>2004</v>
      </c>
      <c r="B2391" t="s">
        <v>127</v>
      </c>
      <c r="C2391" t="s">
        <v>128</v>
      </c>
      <c r="D2391">
        <v>68.372</v>
      </c>
      <c r="E2391">
        <v>3912.5650000000001</v>
      </c>
      <c r="F2391">
        <v>5637.0249999999996</v>
      </c>
      <c r="G2391">
        <v>2550</v>
      </c>
      <c r="H2391" s="14">
        <f>365*DSO[[#This Row],[Receivables - Total]]/DSO[[#This Row],[Revenue - Total]]</f>
        <v>4.4271189146757379</v>
      </c>
      <c r="I2391" t="str">
        <f>_xlfn.XLOOKUP(DSO[[#This Row],[GIC Industry Groups]],'DSO_GIC GROUP'!$A$2:$A$25,'DSO_GIC GROUP'!$B$2:$B$25,0)</f>
        <v>Retailing</v>
      </c>
    </row>
    <row r="2392" spans="1:9" x14ac:dyDescent="0.2">
      <c r="A2392">
        <v>2005</v>
      </c>
      <c r="B2392" t="s">
        <v>127</v>
      </c>
      <c r="C2392" t="s">
        <v>128</v>
      </c>
      <c r="D2392">
        <v>118.26300000000001</v>
      </c>
      <c r="E2392">
        <v>4245.2569999999996</v>
      </c>
      <c r="F2392">
        <v>5710.8819999999996</v>
      </c>
      <c r="G2392">
        <v>2550</v>
      </c>
      <c r="H2392" s="14">
        <f>365*DSO[[#This Row],[Receivables - Total]]/DSO[[#This Row],[Revenue - Total]]</f>
        <v>7.5585513761271912</v>
      </c>
      <c r="I2392" t="str">
        <f>_xlfn.XLOOKUP(DSO[[#This Row],[GIC Industry Groups]],'DSO_GIC GROUP'!$A$2:$A$25,'DSO_GIC GROUP'!$B$2:$B$25,0)</f>
        <v>Retailing</v>
      </c>
    </row>
    <row r="2393" spans="1:9" x14ac:dyDescent="0.2">
      <c r="A2393">
        <v>2006</v>
      </c>
      <c r="B2393" t="s">
        <v>127</v>
      </c>
      <c r="C2393" t="s">
        <v>128</v>
      </c>
      <c r="D2393">
        <v>80.363</v>
      </c>
      <c r="E2393">
        <v>4526.3059999999996</v>
      </c>
      <c r="F2393">
        <v>5948.3549999999996</v>
      </c>
      <c r="G2393">
        <v>2550</v>
      </c>
      <c r="H2393" s="14">
        <f>365*DSO[[#This Row],[Receivables - Total]]/DSO[[#This Row],[Revenue - Total]]</f>
        <v>4.9311944226597104</v>
      </c>
      <c r="I2393" t="str">
        <f>_xlfn.XLOOKUP(DSO[[#This Row],[GIC Industry Groups]],'DSO_GIC GROUP'!$A$2:$A$25,'DSO_GIC GROUP'!$B$2:$B$25,0)</f>
        <v>Retailing</v>
      </c>
    </row>
    <row r="2394" spans="1:9" x14ac:dyDescent="0.2">
      <c r="A2394">
        <v>2007</v>
      </c>
      <c r="B2394" t="s">
        <v>127</v>
      </c>
      <c r="C2394" t="s">
        <v>128</v>
      </c>
      <c r="D2394">
        <v>59.875999999999998</v>
      </c>
      <c r="E2394">
        <v>4804.7089999999998</v>
      </c>
      <c r="F2394">
        <v>6169.8040000000001</v>
      </c>
      <c r="G2394">
        <v>2550</v>
      </c>
      <c r="H2394" s="14">
        <f>365*DSO[[#This Row],[Receivables - Total]]/DSO[[#This Row],[Revenue - Total]]</f>
        <v>3.5422097687381964</v>
      </c>
      <c r="I2394" t="str">
        <f>_xlfn.XLOOKUP(DSO[[#This Row],[GIC Industry Groups]],'DSO_GIC GROUP'!$A$2:$A$25,'DSO_GIC GROUP'!$B$2:$B$25,0)</f>
        <v>Retailing</v>
      </c>
    </row>
    <row r="2395" spans="1:9" x14ac:dyDescent="0.2">
      <c r="A2395">
        <v>2008</v>
      </c>
      <c r="B2395" t="s">
        <v>127</v>
      </c>
      <c r="C2395" t="s">
        <v>128</v>
      </c>
      <c r="D2395">
        <v>71.241</v>
      </c>
      <c r="E2395">
        <v>5257.1120000000001</v>
      </c>
      <c r="F2395">
        <v>6522.7060000000001</v>
      </c>
      <c r="G2395">
        <v>2550</v>
      </c>
      <c r="H2395" s="14">
        <f>365*DSO[[#This Row],[Receivables - Total]]/DSO[[#This Row],[Revenue - Total]]</f>
        <v>3.9865302835970224</v>
      </c>
      <c r="I2395" t="str">
        <f>_xlfn.XLOOKUP(DSO[[#This Row],[GIC Industry Groups]],'DSO_GIC GROUP'!$A$2:$A$25,'DSO_GIC GROUP'!$B$2:$B$25,0)</f>
        <v>Retailing</v>
      </c>
    </row>
    <row r="2396" spans="1:9" x14ac:dyDescent="0.2">
      <c r="A2396">
        <v>2009</v>
      </c>
      <c r="B2396" t="s">
        <v>127</v>
      </c>
      <c r="C2396" t="s">
        <v>128</v>
      </c>
      <c r="D2396">
        <v>126.514</v>
      </c>
      <c r="E2396">
        <v>5318.4049999999997</v>
      </c>
      <c r="F2396">
        <v>6816.8239999999996</v>
      </c>
      <c r="G2396">
        <v>2550</v>
      </c>
      <c r="H2396" s="14">
        <f>365*DSO[[#This Row],[Receivables - Total]]/DSO[[#This Row],[Revenue - Total]]</f>
        <v>6.7740651658308915</v>
      </c>
      <c r="I2396" t="str">
        <f>_xlfn.XLOOKUP(DSO[[#This Row],[GIC Industry Groups]],'DSO_GIC GROUP'!$A$2:$A$25,'DSO_GIC GROUP'!$B$2:$B$25,0)</f>
        <v>Retailing</v>
      </c>
    </row>
    <row r="2397" spans="1:9" x14ac:dyDescent="0.2">
      <c r="A2397">
        <v>2010</v>
      </c>
      <c r="B2397" t="s">
        <v>127</v>
      </c>
      <c r="C2397" t="s">
        <v>128</v>
      </c>
      <c r="D2397">
        <v>125.80200000000001</v>
      </c>
      <c r="E2397">
        <v>5571.5940000000001</v>
      </c>
      <c r="F2397">
        <v>7362.6180000000004</v>
      </c>
      <c r="G2397">
        <v>2550</v>
      </c>
      <c r="H2397" s="14">
        <f>365*DSO[[#This Row],[Receivables - Total]]/DSO[[#This Row],[Revenue - Total]]</f>
        <v>6.2366036102918825</v>
      </c>
      <c r="I2397" t="str">
        <f>_xlfn.XLOOKUP(DSO[[#This Row],[GIC Industry Groups]],'DSO_GIC GROUP'!$A$2:$A$25,'DSO_GIC GROUP'!$B$2:$B$25,0)</f>
        <v>Retailing</v>
      </c>
    </row>
    <row r="2398" spans="1:9" x14ac:dyDescent="0.2">
      <c r="A2398">
        <v>2011</v>
      </c>
      <c r="B2398" t="s">
        <v>127</v>
      </c>
      <c r="C2398" t="s">
        <v>128</v>
      </c>
      <c r="D2398">
        <v>140.69</v>
      </c>
      <c r="E2398">
        <v>5869.6019999999999</v>
      </c>
      <c r="F2398">
        <v>8072.973</v>
      </c>
      <c r="G2398">
        <v>2550</v>
      </c>
      <c r="H2398" s="14">
        <f>365*DSO[[#This Row],[Receivables - Total]]/DSO[[#This Row],[Revenue - Total]]</f>
        <v>6.3609589676566491</v>
      </c>
      <c r="I2398" t="str">
        <f>_xlfn.XLOOKUP(DSO[[#This Row],[GIC Industry Groups]],'DSO_GIC GROUP'!$A$2:$A$25,'DSO_GIC GROUP'!$B$2:$B$25,0)</f>
        <v>Retailing</v>
      </c>
    </row>
    <row r="2399" spans="1:9" x14ac:dyDescent="0.2">
      <c r="A2399">
        <v>2012</v>
      </c>
      <c r="B2399" t="s">
        <v>127</v>
      </c>
      <c r="C2399" t="s">
        <v>128</v>
      </c>
      <c r="D2399">
        <v>161.375</v>
      </c>
      <c r="E2399">
        <v>6265.6390000000001</v>
      </c>
      <c r="F2399">
        <v>8603.8629999999994</v>
      </c>
      <c r="G2399">
        <v>2550</v>
      </c>
      <c r="H2399" s="14">
        <f>365*DSO[[#This Row],[Receivables - Total]]/DSO[[#This Row],[Revenue - Total]]</f>
        <v>6.8459801138163172</v>
      </c>
      <c r="I2399" t="str">
        <f>_xlfn.XLOOKUP(DSO[[#This Row],[GIC Industry Groups]],'DSO_GIC GROUP'!$A$2:$A$25,'DSO_GIC GROUP'!$B$2:$B$25,0)</f>
        <v>Retailing</v>
      </c>
    </row>
    <row r="2400" spans="1:9" x14ac:dyDescent="0.2">
      <c r="A2400">
        <v>2013</v>
      </c>
      <c r="B2400" t="s">
        <v>127</v>
      </c>
      <c r="C2400" t="s">
        <v>128</v>
      </c>
      <c r="D2400">
        <v>171.63800000000001</v>
      </c>
      <c r="E2400">
        <v>6892.0889999999999</v>
      </c>
      <c r="F2400">
        <v>9147.5300000000007</v>
      </c>
      <c r="G2400">
        <v>2550</v>
      </c>
      <c r="H2400" s="14">
        <f>365*DSO[[#This Row],[Receivables - Total]]/DSO[[#This Row],[Revenue - Total]]</f>
        <v>6.84861049922766</v>
      </c>
      <c r="I2400" t="str">
        <f>_xlfn.XLOOKUP(DSO[[#This Row],[GIC Industry Groups]],'DSO_GIC GROUP'!$A$2:$A$25,'DSO_GIC GROUP'!$B$2:$B$25,0)</f>
        <v>Retailing</v>
      </c>
    </row>
    <row r="2401" spans="1:9" x14ac:dyDescent="0.2">
      <c r="A2401">
        <v>2014</v>
      </c>
      <c r="B2401" t="s">
        <v>127</v>
      </c>
      <c r="C2401" t="s">
        <v>128</v>
      </c>
      <c r="D2401">
        <v>200.899</v>
      </c>
      <c r="E2401">
        <v>7517.8580000000002</v>
      </c>
      <c r="F2401">
        <v>9475.3130000000001</v>
      </c>
      <c r="G2401">
        <v>2550</v>
      </c>
      <c r="H2401" s="14">
        <f>365*DSO[[#This Row],[Receivables - Total]]/DSO[[#This Row],[Revenue - Total]]</f>
        <v>7.7388615025171195</v>
      </c>
      <c r="I2401" t="str">
        <f>_xlfn.XLOOKUP(DSO[[#This Row],[GIC Industry Groups]],'DSO_GIC GROUP'!$A$2:$A$25,'DSO_GIC GROUP'!$B$2:$B$25,0)</f>
        <v>Retailing</v>
      </c>
    </row>
    <row r="2402" spans="1:9" x14ac:dyDescent="0.2">
      <c r="A2402">
        <v>2015</v>
      </c>
      <c r="B2402" t="s">
        <v>127</v>
      </c>
      <c r="C2402" t="s">
        <v>128</v>
      </c>
      <c r="D2402">
        <v>247.87200000000001</v>
      </c>
      <c r="E2402">
        <v>8102.3490000000002</v>
      </c>
      <c r="F2402">
        <v>10187.34</v>
      </c>
      <c r="G2402">
        <v>2550</v>
      </c>
      <c r="H2402" s="14">
        <f>365*DSO[[#This Row],[Receivables - Total]]/DSO[[#This Row],[Revenue - Total]]</f>
        <v>8.8809522407223085</v>
      </c>
      <c r="I2402" t="str">
        <f>_xlfn.XLOOKUP(DSO[[#This Row],[GIC Industry Groups]],'DSO_GIC GROUP'!$A$2:$A$25,'DSO_GIC GROUP'!$B$2:$B$25,0)</f>
        <v>Retailing</v>
      </c>
    </row>
    <row r="2403" spans="1:9" x14ac:dyDescent="0.2">
      <c r="A2403">
        <v>2016</v>
      </c>
      <c r="B2403" t="s">
        <v>127</v>
      </c>
      <c r="C2403" t="s">
        <v>128</v>
      </c>
      <c r="D2403">
        <v>287.68</v>
      </c>
      <c r="E2403">
        <v>8599.7870000000003</v>
      </c>
      <c r="F2403">
        <v>10635.675999999999</v>
      </c>
      <c r="G2403">
        <v>2550</v>
      </c>
      <c r="H2403" s="14">
        <f>365*DSO[[#This Row],[Receivables - Total]]/DSO[[#This Row],[Revenue - Total]]</f>
        <v>9.8727339945293551</v>
      </c>
      <c r="I2403" t="str">
        <f>_xlfn.XLOOKUP(DSO[[#This Row],[GIC Industry Groups]],'DSO_GIC GROUP'!$A$2:$A$25,'DSO_GIC GROUP'!$B$2:$B$25,0)</f>
        <v>Retailing</v>
      </c>
    </row>
    <row r="2404" spans="1:9" x14ac:dyDescent="0.2">
      <c r="A2404">
        <v>2017</v>
      </c>
      <c r="B2404" t="s">
        <v>127</v>
      </c>
      <c r="C2404" t="s">
        <v>128</v>
      </c>
      <c r="D2404">
        <v>280.733</v>
      </c>
      <c r="E2404">
        <v>9259.7810000000009</v>
      </c>
      <c r="F2404">
        <v>10888.675999999999</v>
      </c>
      <c r="G2404">
        <v>2550</v>
      </c>
      <c r="H2404" s="14">
        <f>365*DSO[[#This Row],[Receivables - Total]]/DSO[[#This Row],[Revenue - Total]]</f>
        <v>9.4104687291641334</v>
      </c>
      <c r="I2404" t="str">
        <f>_xlfn.XLOOKUP(DSO[[#This Row],[GIC Industry Groups]],'DSO_GIC GROUP'!$A$2:$A$25,'DSO_GIC GROUP'!$B$2:$B$25,0)</f>
        <v>Retailing</v>
      </c>
    </row>
    <row r="2405" spans="1:9" x14ac:dyDescent="0.2">
      <c r="A2405">
        <v>2018</v>
      </c>
      <c r="B2405" t="s">
        <v>127</v>
      </c>
      <c r="C2405" t="s">
        <v>128</v>
      </c>
      <c r="D2405">
        <v>258.13600000000002</v>
      </c>
      <c r="E2405">
        <v>9346.98</v>
      </c>
      <c r="F2405">
        <v>11221.076999999999</v>
      </c>
      <c r="G2405">
        <v>2550</v>
      </c>
      <c r="H2405" s="14">
        <f>365*DSO[[#This Row],[Receivables - Total]]/DSO[[#This Row],[Revenue - Total]]</f>
        <v>8.3966663805978712</v>
      </c>
      <c r="I2405" t="str">
        <f>_xlfn.XLOOKUP(DSO[[#This Row],[GIC Industry Groups]],'DSO_GIC GROUP'!$A$2:$A$25,'DSO_GIC GROUP'!$B$2:$B$25,0)</f>
        <v>Retailing</v>
      </c>
    </row>
    <row r="2406" spans="1:9" x14ac:dyDescent="0.2">
      <c r="A2406">
        <v>2019</v>
      </c>
      <c r="B2406" t="s">
        <v>127</v>
      </c>
      <c r="C2406" t="s">
        <v>128</v>
      </c>
      <c r="D2406">
        <v>308.995</v>
      </c>
      <c r="E2406">
        <v>9895.9130000000005</v>
      </c>
      <c r="F2406">
        <v>11863.743</v>
      </c>
      <c r="G2406">
        <v>2550</v>
      </c>
      <c r="H2406" s="14">
        <f>365*DSO[[#This Row],[Receivables - Total]]/DSO[[#This Row],[Revenue - Total]]</f>
        <v>9.5065423281674253</v>
      </c>
      <c r="I2406" t="str">
        <f>_xlfn.XLOOKUP(DSO[[#This Row],[GIC Industry Groups]],'DSO_GIC GROUP'!$A$2:$A$25,'DSO_GIC GROUP'!$B$2:$B$25,0)</f>
        <v>Retailing</v>
      </c>
    </row>
    <row r="2407" spans="1:9" x14ac:dyDescent="0.2">
      <c r="A2407">
        <v>2003</v>
      </c>
      <c r="B2407" t="s">
        <v>135</v>
      </c>
      <c r="C2407" t="s">
        <v>136</v>
      </c>
      <c r="D2407">
        <v>343</v>
      </c>
      <c r="E2407">
        <v>8652</v>
      </c>
      <c r="F2407">
        <v>24547</v>
      </c>
      <c r="G2407">
        <v>2550</v>
      </c>
      <c r="H2407" s="14">
        <f>365*DSO[[#This Row],[Receivables - Total]]/DSO[[#This Row],[Revenue - Total]]</f>
        <v>5.1002159123314454</v>
      </c>
      <c r="I2407" t="str">
        <f>_xlfn.XLOOKUP(DSO[[#This Row],[GIC Industry Groups]],'DSO_GIC GROUP'!$A$2:$A$25,'DSO_GIC GROUP'!$B$2:$B$25,0)</f>
        <v>Retailing</v>
      </c>
    </row>
    <row r="2408" spans="1:9" x14ac:dyDescent="0.2">
      <c r="A2408">
        <v>2004</v>
      </c>
      <c r="B2408" t="s">
        <v>135</v>
      </c>
      <c r="C2408" t="s">
        <v>136</v>
      </c>
      <c r="D2408">
        <v>375</v>
      </c>
      <c r="E2408">
        <v>10294</v>
      </c>
      <c r="F2408">
        <v>27433</v>
      </c>
      <c r="G2408">
        <v>2550</v>
      </c>
      <c r="H2408" s="14">
        <f>365*DSO[[#This Row],[Receivables - Total]]/DSO[[#This Row],[Revenue - Total]]</f>
        <v>4.9894287901432577</v>
      </c>
      <c r="I2408" t="str">
        <f>_xlfn.XLOOKUP(DSO[[#This Row],[GIC Industry Groups]],'DSO_GIC GROUP'!$A$2:$A$25,'DSO_GIC GROUP'!$B$2:$B$25,0)</f>
        <v>Retailing</v>
      </c>
    </row>
    <row r="2409" spans="1:9" x14ac:dyDescent="0.2">
      <c r="A2409">
        <v>2005</v>
      </c>
      <c r="B2409" t="s">
        <v>135</v>
      </c>
      <c r="C2409" t="s">
        <v>136</v>
      </c>
      <c r="D2409">
        <v>506</v>
      </c>
      <c r="E2409">
        <v>11864</v>
      </c>
      <c r="F2409">
        <v>30848</v>
      </c>
      <c r="G2409">
        <v>2550</v>
      </c>
      <c r="H2409" s="14">
        <f>365*DSO[[#This Row],[Receivables - Total]]/DSO[[#This Row],[Revenue - Total]]</f>
        <v>5.9870980290456428</v>
      </c>
      <c r="I2409" t="str">
        <f>_xlfn.XLOOKUP(DSO[[#This Row],[GIC Industry Groups]],'DSO_GIC GROUP'!$A$2:$A$25,'DSO_GIC GROUP'!$B$2:$B$25,0)</f>
        <v>Retailing</v>
      </c>
    </row>
    <row r="2410" spans="1:9" x14ac:dyDescent="0.2">
      <c r="A2410">
        <v>2006</v>
      </c>
      <c r="B2410" t="s">
        <v>135</v>
      </c>
      <c r="C2410" t="s">
        <v>136</v>
      </c>
      <c r="D2410">
        <v>548</v>
      </c>
      <c r="E2410">
        <v>13570</v>
      </c>
      <c r="F2410">
        <v>35934</v>
      </c>
      <c r="G2410">
        <v>2550</v>
      </c>
      <c r="H2410" s="14">
        <f>365*DSO[[#This Row],[Receivables - Total]]/DSO[[#This Row],[Revenue - Total]]</f>
        <v>5.5663160238214502</v>
      </c>
      <c r="I2410" t="str">
        <f>_xlfn.XLOOKUP(DSO[[#This Row],[GIC Industry Groups]],'DSO_GIC GROUP'!$A$2:$A$25,'DSO_GIC GROUP'!$B$2:$B$25,0)</f>
        <v>Retailing</v>
      </c>
    </row>
    <row r="2411" spans="1:9" x14ac:dyDescent="0.2">
      <c r="A2411">
        <v>2007</v>
      </c>
      <c r="B2411" t="s">
        <v>135</v>
      </c>
      <c r="C2411" t="s">
        <v>136</v>
      </c>
      <c r="D2411">
        <v>549</v>
      </c>
      <c r="E2411">
        <v>12758</v>
      </c>
      <c r="F2411">
        <v>40023</v>
      </c>
      <c r="G2411">
        <v>2550</v>
      </c>
      <c r="H2411" s="14">
        <f>365*DSO[[#This Row],[Receivables - Total]]/DSO[[#This Row],[Revenue - Total]]</f>
        <v>5.006746120980436</v>
      </c>
      <c r="I2411" t="str">
        <f>_xlfn.XLOOKUP(DSO[[#This Row],[GIC Industry Groups]],'DSO_GIC GROUP'!$A$2:$A$25,'DSO_GIC GROUP'!$B$2:$B$25,0)</f>
        <v>Retailing</v>
      </c>
    </row>
    <row r="2412" spans="1:9" x14ac:dyDescent="0.2">
      <c r="A2412">
        <v>2008</v>
      </c>
      <c r="B2412" t="s">
        <v>135</v>
      </c>
      <c r="C2412" t="s">
        <v>136</v>
      </c>
      <c r="D2412">
        <v>1868</v>
      </c>
      <c r="E2412">
        <v>15826</v>
      </c>
      <c r="F2412">
        <v>45015</v>
      </c>
      <c r="G2412">
        <v>2550</v>
      </c>
      <c r="H2412" s="14">
        <f>365*DSO[[#This Row],[Receivables - Total]]/DSO[[#This Row],[Revenue - Total]]</f>
        <v>15.146506719982229</v>
      </c>
      <c r="I2412" t="str">
        <f>_xlfn.XLOOKUP(DSO[[#This Row],[GIC Industry Groups]],'DSO_GIC GROUP'!$A$2:$A$25,'DSO_GIC GROUP'!$B$2:$B$25,0)</f>
        <v>Retailing</v>
      </c>
    </row>
    <row r="2413" spans="1:9" x14ac:dyDescent="0.2">
      <c r="A2413">
        <v>2009</v>
      </c>
      <c r="B2413" t="s">
        <v>135</v>
      </c>
      <c r="C2413" t="s">
        <v>136</v>
      </c>
      <c r="D2413">
        <v>2020</v>
      </c>
      <c r="E2413">
        <v>18302</v>
      </c>
      <c r="F2413">
        <v>49694</v>
      </c>
      <c r="G2413">
        <v>2550</v>
      </c>
      <c r="H2413" s="14">
        <f>365*DSO[[#This Row],[Receivables - Total]]/DSO[[#This Row],[Revenue - Total]]</f>
        <v>14.836801223487745</v>
      </c>
      <c r="I2413" t="str">
        <f>_xlfn.XLOOKUP(DSO[[#This Row],[GIC Industry Groups]],'DSO_GIC GROUP'!$A$2:$A$25,'DSO_GIC GROUP'!$B$2:$B$25,0)</f>
        <v>Retailing</v>
      </c>
    </row>
    <row r="2414" spans="1:9" x14ac:dyDescent="0.2">
      <c r="A2414">
        <v>2010</v>
      </c>
      <c r="B2414" t="s">
        <v>135</v>
      </c>
      <c r="C2414" t="s">
        <v>136</v>
      </c>
      <c r="D2414">
        <v>2348</v>
      </c>
      <c r="E2414">
        <v>17849</v>
      </c>
      <c r="F2414">
        <v>50272</v>
      </c>
      <c r="G2414">
        <v>2550</v>
      </c>
      <c r="H2414" s="14">
        <f>365*DSO[[#This Row],[Receivables - Total]]/DSO[[#This Row],[Revenue - Total]]</f>
        <v>17.047660725652452</v>
      </c>
      <c r="I2414" t="str">
        <f>_xlfn.XLOOKUP(DSO[[#This Row],[GIC Industry Groups]],'DSO_GIC GROUP'!$A$2:$A$25,'DSO_GIC GROUP'!$B$2:$B$25,0)</f>
        <v>Retailing</v>
      </c>
    </row>
    <row r="2415" spans="1:9" x14ac:dyDescent="0.2">
      <c r="A2415">
        <v>2011</v>
      </c>
      <c r="B2415" t="s">
        <v>135</v>
      </c>
      <c r="C2415" t="s">
        <v>136</v>
      </c>
      <c r="D2415">
        <v>2288</v>
      </c>
      <c r="E2415">
        <v>16005</v>
      </c>
      <c r="F2415">
        <v>50705</v>
      </c>
      <c r="G2415">
        <v>2550</v>
      </c>
      <c r="H2415" s="14">
        <f>365*DSO[[#This Row],[Receivables - Total]]/DSO[[#This Row],[Revenue - Total]]</f>
        <v>16.470170594615915</v>
      </c>
      <c r="I2415" t="str">
        <f>_xlfn.XLOOKUP(DSO[[#This Row],[GIC Industry Groups]],'DSO_GIC GROUP'!$A$2:$A$25,'DSO_GIC GROUP'!$B$2:$B$25,0)</f>
        <v>Retailing</v>
      </c>
    </row>
    <row r="2416" spans="1:9" x14ac:dyDescent="0.2">
      <c r="A2416">
        <v>2012</v>
      </c>
      <c r="B2416" t="s">
        <v>135</v>
      </c>
      <c r="C2416" t="s">
        <v>136</v>
      </c>
      <c r="D2416">
        <v>2704</v>
      </c>
      <c r="E2416">
        <v>16787</v>
      </c>
      <c r="F2416">
        <v>45085</v>
      </c>
      <c r="G2416">
        <v>2550</v>
      </c>
      <c r="H2416" s="14">
        <f>365*DSO[[#This Row],[Receivables - Total]]/DSO[[#This Row],[Revenue - Total]]</f>
        <v>21.891094599090607</v>
      </c>
      <c r="I2416" t="str">
        <f>_xlfn.XLOOKUP(DSO[[#This Row],[GIC Industry Groups]],'DSO_GIC GROUP'!$A$2:$A$25,'DSO_GIC GROUP'!$B$2:$B$25,0)</f>
        <v>Retailing</v>
      </c>
    </row>
    <row r="2417" spans="1:9" x14ac:dyDescent="0.2">
      <c r="A2417">
        <v>2013</v>
      </c>
      <c r="B2417" t="s">
        <v>135</v>
      </c>
      <c r="C2417" t="s">
        <v>136</v>
      </c>
      <c r="D2417">
        <v>1308</v>
      </c>
      <c r="E2417">
        <v>14013</v>
      </c>
      <c r="F2417">
        <v>42410</v>
      </c>
      <c r="G2417">
        <v>2550</v>
      </c>
      <c r="H2417" s="14">
        <f>365*DSO[[#This Row],[Receivables - Total]]/DSO[[#This Row],[Revenue - Total]]</f>
        <v>11.257250648431974</v>
      </c>
      <c r="I2417" t="str">
        <f>_xlfn.XLOOKUP(DSO[[#This Row],[GIC Industry Groups]],'DSO_GIC GROUP'!$A$2:$A$25,'DSO_GIC GROUP'!$B$2:$B$25,0)</f>
        <v>Retailing</v>
      </c>
    </row>
    <row r="2418" spans="1:9" x14ac:dyDescent="0.2">
      <c r="A2418">
        <v>2014</v>
      </c>
      <c r="B2418" t="s">
        <v>135</v>
      </c>
      <c r="C2418" t="s">
        <v>136</v>
      </c>
      <c r="D2418">
        <v>1280</v>
      </c>
      <c r="E2418">
        <v>15256</v>
      </c>
      <c r="F2418">
        <v>40339</v>
      </c>
      <c r="G2418">
        <v>2550</v>
      </c>
      <c r="H2418" s="14">
        <f>365*DSO[[#This Row],[Receivables - Total]]/DSO[[#This Row],[Revenue - Total]]</f>
        <v>11.581843873174844</v>
      </c>
      <c r="I2418" t="str">
        <f>_xlfn.XLOOKUP(DSO[[#This Row],[GIC Industry Groups]],'DSO_GIC GROUP'!$A$2:$A$25,'DSO_GIC GROUP'!$B$2:$B$25,0)</f>
        <v>Retailing</v>
      </c>
    </row>
    <row r="2419" spans="1:9" x14ac:dyDescent="0.2">
      <c r="A2419">
        <v>2015</v>
      </c>
      <c r="B2419" t="s">
        <v>135</v>
      </c>
      <c r="C2419" t="s">
        <v>136</v>
      </c>
      <c r="D2419">
        <v>1162</v>
      </c>
      <c r="E2419">
        <v>13519</v>
      </c>
      <c r="F2419">
        <v>39528</v>
      </c>
      <c r="G2419">
        <v>2550</v>
      </c>
      <c r="H2419" s="14">
        <f>365*DSO[[#This Row],[Receivables - Total]]/DSO[[#This Row],[Revenue - Total]]</f>
        <v>10.729862376037239</v>
      </c>
      <c r="I2419" t="str">
        <f>_xlfn.XLOOKUP(DSO[[#This Row],[GIC Industry Groups]],'DSO_GIC GROUP'!$A$2:$A$25,'DSO_GIC GROUP'!$B$2:$B$25,0)</f>
        <v>Retailing</v>
      </c>
    </row>
    <row r="2420" spans="1:9" x14ac:dyDescent="0.2">
      <c r="A2420">
        <v>2016</v>
      </c>
      <c r="B2420" t="s">
        <v>135</v>
      </c>
      <c r="C2420" t="s">
        <v>136</v>
      </c>
      <c r="D2420">
        <v>1347</v>
      </c>
      <c r="E2420">
        <v>13856</v>
      </c>
      <c r="F2420">
        <v>39403</v>
      </c>
      <c r="G2420">
        <v>2550</v>
      </c>
      <c r="H2420" s="14">
        <f>365*DSO[[#This Row],[Receivables - Total]]/DSO[[#This Row],[Revenue - Total]]</f>
        <v>12.477603228180595</v>
      </c>
      <c r="I2420" t="str">
        <f>_xlfn.XLOOKUP(DSO[[#This Row],[GIC Industry Groups]],'DSO_GIC GROUP'!$A$2:$A$25,'DSO_GIC GROUP'!$B$2:$B$25,0)</f>
        <v>Retailing</v>
      </c>
    </row>
    <row r="2421" spans="1:9" x14ac:dyDescent="0.2">
      <c r="A2421">
        <v>2017</v>
      </c>
      <c r="B2421" t="s">
        <v>135</v>
      </c>
      <c r="C2421" t="s">
        <v>136</v>
      </c>
      <c r="D2421">
        <v>1049</v>
      </c>
      <c r="E2421">
        <v>13049</v>
      </c>
      <c r="F2421">
        <v>42151</v>
      </c>
      <c r="G2421">
        <v>2550</v>
      </c>
      <c r="H2421" s="14">
        <f>365*DSO[[#This Row],[Receivables - Total]]/DSO[[#This Row],[Revenue - Total]]</f>
        <v>9.0836516334132043</v>
      </c>
      <c r="I2421" t="str">
        <f>_xlfn.XLOOKUP(DSO[[#This Row],[GIC Industry Groups]],'DSO_GIC GROUP'!$A$2:$A$25,'DSO_GIC GROUP'!$B$2:$B$25,0)</f>
        <v>Retailing</v>
      </c>
    </row>
    <row r="2422" spans="1:9" x14ac:dyDescent="0.2">
      <c r="A2422">
        <v>2018</v>
      </c>
      <c r="B2422" t="s">
        <v>135</v>
      </c>
      <c r="C2422" t="s">
        <v>136</v>
      </c>
      <c r="D2422">
        <v>1015</v>
      </c>
      <c r="E2422">
        <v>12901</v>
      </c>
      <c r="F2422">
        <v>42879</v>
      </c>
      <c r="G2422">
        <v>2550</v>
      </c>
      <c r="H2422" s="14">
        <f>365*DSO[[#This Row],[Receivables - Total]]/DSO[[#This Row],[Revenue - Total]]</f>
        <v>8.6400102614333356</v>
      </c>
      <c r="I2422" t="str">
        <f>_xlfn.XLOOKUP(DSO[[#This Row],[GIC Industry Groups]],'DSO_GIC GROUP'!$A$2:$A$25,'DSO_GIC GROUP'!$B$2:$B$25,0)</f>
        <v>Retailing</v>
      </c>
    </row>
    <row r="2423" spans="1:9" x14ac:dyDescent="0.2">
      <c r="A2423">
        <v>2019</v>
      </c>
      <c r="B2423" t="s">
        <v>135</v>
      </c>
      <c r="C2423" t="s">
        <v>136</v>
      </c>
      <c r="D2423">
        <v>1149</v>
      </c>
      <c r="E2423">
        <v>15591</v>
      </c>
      <c r="F2423">
        <v>43638</v>
      </c>
      <c r="G2423">
        <v>2550</v>
      </c>
      <c r="H2423" s="14">
        <f>365*DSO[[#This Row],[Receivables - Total]]/DSO[[#This Row],[Revenue - Total]]</f>
        <v>9.6105458545304554</v>
      </c>
      <c r="I2423" t="str">
        <f>_xlfn.XLOOKUP(DSO[[#This Row],[GIC Industry Groups]],'DSO_GIC GROUP'!$A$2:$A$25,'DSO_GIC GROUP'!$B$2:$B$25,0)</f>
        <v>Retailing</v>
      </c>
    </row>
    <row r="2424" spans="1:9" x14ac:dyDescent="0.2">
      <c r="A2424">
        <v>2006</v>
      </c>
      <c r="B2424" t="s">
        <v>261</v>
      </c>
      <c r="C2424" t="s">
        <v>262</v>
      </c>
      <c r="D2424">
        <v>9.8330000000000002</v>
      </c>
      <c r="E2424">
        <v>3040.5140000000001</v>
      </c>
      <c r="F2424">
        <v>9169.8220000000001</v>
      </c>
      <c r="G2424">
        <v>2550</v>
      </c>
      <c r="H2424" s="14">
        <f>365*DSO[[#This Row],[Receivables - Total]]/DSO[[#This Row],[Revenue - Total]]</f>
        <v>0.39139745569761331</v>
      </c>
      <c r="I2424" t="str">
        <f>_xlfn.XLOOKUP(DSO[[#This Row],[GIC Industry Groups]],'DSO_GIC GROUP'!$A$2:$A$25,'DSO_GIC GROUP'!$B$2:$B$25,0)</f>
        <v>Retailing</v>
      </c>
    </row>
    <row r="2425" spans="1:9" x14ac:dyDescent="0.2">
      <c r="A2425">
        <v>2007</v>
      </c>
      <c r="B2425" t="s">
        <v>261</v>
      </c>
      <c r="C2425" t="s">
        <v>262</v>
      </c>
      <c r="D2425">
        <v>32.500999999999998</v>
      </c>
      <c r="E2425">
        <v>8656.4310000000005</v>
      </c>
      <c r="F2425">
        <v>9495.2459999999992</v>
      </c>
      <c r="G2425">
        <v>2550</v>
      </c>
      <c r="H2425" s="14">
        <f>365*DSO[[#This Row],[Receivables - Total]]/DSO[[#This Row],[Revenue - Total]]</f>
        <v>1.2493478315359077</v>
      </c>
      <c r="I2425" t="str">
        <f>_xlfn.XLOOKUP(DSO[[#This Row],[GIC Industry Groups]],'DSO_GIC GROUP'!$A$2:$A$25,'DSO_GIC GROUP'!$B$2:$B$25,0)</f>
        <v>Retailing</v>
      </c>
    </row>
    <row r="2426" spans="1:9" x14ac:dyDescent="0.2">
      <c r="A2426">
        <v>2008</v>
      </c>
      <c r="B2426" t="s">
        <v>261</v>
      </c>
      <c r="C2426" t="s">
        <v>262</v>
      </c>
      <c r="D2426">
        <v>6.3920000000000003</v>
      </c>
      <c r="E2426">
        <v>8889.1990000000005</v>
      </c>
      <c r="F2426">
        <v>10457.668</v>
      </c>
      <c r="G2426">
        <v>2550</v>
      </c>
      <c r="H2426" s="14">
        <f>365*DSO[[#This Row],[Receivables - Total]]/DSO[[#This Row],[Revenue - Total]]</f>
        <v>0.22309753952793299</v>
      </c>
      <c r="I2426" t="str">
        <f>_xlfn.XLOOKUP(DSO[[#This Row],[GIC Industry Groups]],'DSO_GIC GROUP'!$A$2:$A$25,'DSO_GIC GROUP'!$B$2:$B$25,0)</f>
        <v>Retailing</v>
      </c>
    </row>
    <row r="2427" spans="1:9" x14ac:dyDescent="0.2">
      <c r="A2427">
        <v>2009</v>
      </c>
      <c r="B2427" t="s">
        <v>261</v>
      </c>
      <c r="C2427" t="s">
        <v>262</v>
      </c>
      <c r="D2427">
        <v>7.5430000000000001</v>
      </c>
      <c r="E2427">
        <v>8863.5190000000002</v>
      </c>
      <c r="F2427">
        <v>11796.38</v>
      </c>
      <c r="G2427">
        <v>2550</v>
      </c>
      <c r="H2427" s="14">
        <f>365*DSO[[#This Row],[Receivables - Total]]/DSO[[#This Row],[Revenue - Total]]</f>
        <v>0.23339321045947997</v>
      </c>
      <c r="I2427" t="str">
        <f>_xlfn.XLOOKUP(DSO[[#This Row],[GIC Industry Groups]],'DSO_GIC GROUP'!$A$2:$A$25,'DSO_GIC GROUP'!$B$2:$B$25,0)</f>
        <v>Retailing</v>
      </c>
    </row>
    <row r="2428" spans="1:9" x14ac:dyDescent="0.2">
      <c r="A2428">
        <v>2011</v>
      </c>
      <c r="B2428" t="s">
        <v>261</v>
      </c>
      <c r="C2428" t="s">
        <v>262</v>
      </c>
      <c r="D2428">
        <v>15.9</v>
      </c>
      <c r="E2428">
        <v>9688.52</v>
      </c>
      <c r="F2428">
        <v>14807.188</v>
      </c>
      <c r="G2428">
        <v>2550</v>
      </c>
      <c r="H2428" s="14">
        <f>365*DSO[[#This Row],[Receivables - Total]]/DSO[[#This Row],[Revenue - Total]]</f>
        <v>0.3919380236139367</v>
      </c>
      <c r="I2428" t="str">
        <f>_xlfn.XLOOKUP(DSO[[#This Row],[GIC Industry Groups]],'DSO_GIC GROUP'!$A$2:$A$25,'DSO_GIC GROUP'!$B$2:$B$25,0)</f>
        <v>Retailing</v>
      </c>
    </row>
    <row r="2429" spans="1:9" x14ac:dyDescent="0.2">
      <c r="A2429">
        <v>2018</v>
      </c>
      <c r="B2429" t="s">
        <v>261</v>
      </c>
      <c r="C2429" t="s">
        <v>262</v>
      </c>
      <c r="D2429">
        <v>57.804000000000002</v>
      </c>
      <c r="E2429">
        <v>13204.038</v>
      </c>
      <c r="F2429">
        <v>25625.043000000001</v>
      </c>
      <c r="G2429">
        <v>2550</v>
      </c>
      <c r="H2429" s="14">
        <f>365*DSO[[#This Row],[Receivables - Total]]/DSO[[#This Row],[Revenue - Total]]</f>
        <v>0.82335315495860817</v>
      </c>
      <c r="I2429" t="str">
        <f>_xlfn.XLOOKUP(DSO[[#This Row],[GIC Industry Groups]],'DSO_GIC GROUP'!$A$2:$A$25,'DSO_GIC GROUP'!$B$2:$B$25,0)</f>
        <v>Retailing</v>
      </c>
    </row>
    <row r="2430" spans="1:9" x14ac:dyDescent="0.2">
      <c r="A2430">
        <v>2004</v>
      </c>
      <c r="B2430" t="s">
        <v>277</v>
      </c>
      <c r="C2430" t="s">
        <v>278</v>
      </c>
      <c r="D2430">
        <v>8.1199999999999992</v>
      </c>
      <c r="E2430">
        <v>1792.672</v>
      </c>
      <c r="F2430">
        <v>3126.009</v>
      </c>
      <c r="G2430">
        <v>2550</v>
      </c>
      <c r="H2430" s="14">
        <f>365*DSO[[#This Row],[Receivables - Total]]/DSO[[#This Row],[Revenue - Total]]</f>
        <v>0.94810987428379112</v>
      </c>
      <c r="I2430" t="str">
        <f>_xlfn.XLOOKUP(DSO[[#This Row],[GIC Industry Groups]],'DSO_GIC GROUP'!$A$2:$A$25,'DSO_GIC GROUP'!$B$2:$B$25,0)</f>
        <v>Retailing</v>
      </c>
    </row>
    <row r="2431" spans="1:9" x14ac:dyDescent="0.2">
      <c r="A2431">
        <v>2015</v>
      </c>
      <c r="B2431" t="s">
        <v>277</v>
      </c>
      <c r="C2431" t="s">
        <v>278</v>
      </c>
      <c r="D2431">
        <v>154.69999999999999</v>
      </c>
      <c r="E2431">
        <v>15901.2</v>
      </c>
      <c r="F2431">
        <v>15498.4</v>
      </c>
      <c r="G2431">
        <v>2550</v>
      </c>
      <c r="H2431" s="14">
        <f>365*DSO[[#This Row],[Receivables - Total]]/DSO[[#This Row],[Revenue - Total]]</f>
        <v>3.643311567645692</v>
      </c>
      <c r="I2431" t="str">
        <f>_xlfn.XLOOKUP(DSO[[#This Row],[GIC Industry Groups]],'DSO_GIC GROUP'!$A$2:$A$25,'DSO_GIC GROUP'!$B$2:$B$25,0)</f>
        <v>Retailing</v>
      </c>
    </row>
    <row r="2432" spans="1:9" x14ac:dyDescent="0.2">
      <c r="A2432">
        <v>2016</v>
      </c>
      <c r="B2432" t="s">
        <v>277</v>
      </c>
      <c r="C2432" t="s">
        <v>278</v>
      </c>
      <c r="D2432">
        <v>137.9</v>
      </c>
      <c r="E2432">
        <v>15701.6</v>
      </c>
      <c r="F2432">
        <v>20719.2</v>
      </c>
      <c r="G2432">
        <v>2550</v>
      </c>
      <c r="H2432" s="14">
        <f>365*DSO[[#This Row],[Receivables - Total]]/DSO[[#This Row],[Revenue - Total]]</f>
        <v>2.4293167689872197</v>
      </c>
      <c r="I2432" t="str">
        <f>_xlfn.XLOOKUP(DSO[[#This Row],[GIC Industry Groups]],'DSO_GIC GROUP'!$A$2:$A$25,'DSO_GIC GROUP'!$B$2:$B$25,0)</f>
        <v>Retailing</v>
      </c>
    </row>
    <row r="2433" spans="1:9" x14ac:dyDescent="0.2">
      <c r="A2433">
        <v>2017</v>
      </c>
      <c r="B2433" t="s">
        <v>277</v>
      </c>
      <c r="C2433" t="s">
        <v>278</v>
      </c>
      <c r="D2433">
        <v>90.4</v>
      </c>
      <c r="E2433">
        <v>16332.8</v>
      </c>
      <c r="F2433">
        <v>22245.5</v>
      </c>
      <c r="G2433">
        <v>2550</v>
      </c>
      <c r="H2433" s="14">
        <f>365*DSO[[#This Row],[Receivables - Total]]/DSO[[#This Row],[Revenue - Total]]</f>
        <v>1.4832662785731945</v>
      </c>
      <c r="I2433" t="str">
        <f>_xlfn.XLOOKUP(DSO[[#This Row],[GIC Industry Groups]],'DSO_GIC GROUP'!$A$2:$A$25,'DSO_GIC GROUP'!$B$2:$B$25,0)</f>
        <v>Retailing</v>
      </c>
    </row>
    <row r="2434" spans="1:9" x14ac:dyDescent="0.2">
      <c r="A2434">
        <v>2018</v>
      </c>
      <c r="B2434" t="s">
        <v>277</v>
      </c>
      <c r="C2434" t="s">
        <v>278</v>
      </c>
      <c r="D2434">
        <v>100.9</v>
      </c>
      <c r="E2434">
        <v>13501.2</v>
      </c>
      <c r="F2434">
        <v>22823.3</v>
      </c>
      <c r="G2434">
        <v>2550</v>
      </c>
      <c r="H2434" s="14">
        <f>365*DSO[[#This Row],[Receivables - Total]]/DSO[[#This Row],[Revenue - Total]]</f>
        <v>1.6136360648985906</v>
      </c>
      <c r="I2434" t="str">
        <f>_xlfn.XLOOKUP(DSO[[#This Row],[GIC Industry Groups]],'DSO_GIC GROUP'!$A$2:$A$25,'DSO_GIC GROUP'!$B$2:$B$25,0)</f>
        <v>Retailing</v>
      </c>
    </row>
    <row r="2435" spans="1:9" x14ac:dyDescent="0.2">
      <c r="A2435">
        <v>2004</v>
      </c>
      <c r="B2435" t="s">
        <v>297</v>
      </c>
      <c r="C2435" t="s">
        <v>298</v>
      </c>
      <c r="D2435">
        <v>364.28</v>
      </c>
      <c r="E2435">
        <v>7991.0510000000004</v>
      </c>
      <c r="F2435">
        <v>3271.3090000000002</v>
      </c>
      <c r="G2435">
        <v>2550</v>
      </c>
      <c r="H2435" s="14">
        <f>365*DSO[[#This Row],[Receivables - Total]]/DSO[[#This Row],[Revenue - Total]]</f>
        <v>40.644952830808698</v>
      </c>
      <c r="I2435" t="str">
        <f>_xlfn.XLOOKUP(DSO[[#This Row],[GIC Industry Groups]],'DSO_GIC GROUP'!$A$2:$A$25,'DSO_GIC GROUP'!$B$2:$B$25,0)</f>
        <v>Retailing</v>
      </c>
    </row>
    <row r="2436" spans="1:9" x14ac:dyDescent="0.2">
      <c r="A2436">
        <v>2005</v>
      </c>
      <c r="B2436" t="s">
        <v>297</v>
      </c>
      <c r="C2436" t="s">
        <v>298</v>
      </c>
      <c r="D2436">
        <v>578.07000000000005</v>
      </c>
      <c r="E2436">
        <v>11788.986000000001</v>
      </c>
      <c r="F2436">
        <v>4552.4009999999998</v>
      </c>
      <c r="G2436">
        <v>2550</v>
      </c>
      <c r="H2436" s="14">
        <f>365*DSO[[#This Row],[Receivables - Total]]/DSO[[#This Row],[Revenue - Total]]</f>
        <v>46.348190767904676</v>
      </c>
      <c r="I2436" t="str">
        <f>_xlfn.XLOOKUP(DSO[[#This Row],[GIC Industry Groups]],'DSO_GIC GROUP'!$A$2:$A$25,'DSO_GIC GROUP'!$B$2:$B$25,0)</f>
        <v>Retailing</v>
      </c>
    </row>
    <row r="2437" spans="1:9" x14ac:dyDescent="0.2">
      <c r="A2437">
        <v>2006</v>
      </c>
      <c r="B2437" t="s">
        <v>297</v>
      </c>
      <c r="C2437" t="s">
        <v>298</v>
      </c>
      <c r="D2437">
        <v>792.49199999999996</v>
      </c>
      <c r="E2437">
        <v>13494.011</v>
      </c>
      <c r="F2437">
        <v>5969.741</v>
      </c>
      <c r="G2437">
        <v>2550</v>
      </c>
      <c r="H2437" s="14">
        <f>365*DSO[[#This Row],[Receivables - Total]]/DSO[[#This Row],[Revenue - Total]]</f>
        <v>48.454293075696242</v>
      </c>
      <c r="I2437" t="str">
        <f>_xlfn.XLOOKUP(DSO[[#This Row],[GIC Industry Groups]],'DSO_GIC GROUP'!$A$2:$A$25,'DSO_GIC GROUP'!$B$2:$B$25,0)</f>
        <v>Retailing</v>
      </c>
    </row>
    <row r="2438" spans="1:9" x14ac:dyDescent="0.2">
      <c r="A2438">
        <v>2007</v>
      </c>
      <c r="B2438" t="s">
        <v>297</v>
      </c>
      <c r="C2438" t="s">
        <v>298</v>
      </c>
      <c r="D2438">
        <v>907.89400000000001</v>
      </c>
      <c r="E2438">
        <v>15366.037</v>
      </c>
      <c r="F2438">
        <v>7672.3289999999997</v>
      </c>
      <c r="G2438">
        <v>2550</v>
      </c>
      <c r="H2438" s="14">
        <f>365*DSO[[#This Row],[Receivables - Total]]/DSO[[#This Row],[Revenue - Total]]</f>
        <v>43.191749206792359</v>
      </c>
      <c r="I2438" t="str">
        <f>_xlfn.XLOOKUP(DSO[[#This Row],[GIC Industry Groups]],'DSO_GIC GROUP'!$A$2:$A$25,'DSO_GIC GROUP'!$B$2:$B$25,0)</f>
        <v>Retailing</v>
      </c>
    </row>
    <row r="2439" spans="1:9" x14ac:dyDescent="0.2">
      <c r="A2439">
        <v>2008</v>
      </c>
      <c r="B2439" t="s">
        <v>297</v>
      </c>
      <c r="C2439" t="s">
        <v>298</v>
      </c>
      <c r="D2439">
        <v>2473.23</v>
      </c>
      <c r="E2439">
        <v>15592.439</v>
      </c>
      <c r="F2439">
        <v>8541.2610000000004</v>
      </c>
      <c r="G2439">
        <v>2550</v>
      </c>
      <c r="H2439" s="14">
        <f>365*DSO[[#This Row],[Receivables - Total]]/DSO[[#This Row],[Revenue - Total]]</f>
        <v>105.69036000656108</v>
      </c>
      <c r="I2439" t="str">
        <f>_xlfn.XLOOKUP(DSO[[#This Row],[GIC Industry Groups]],'DSO_GIC GROUP'!$A$2:$A$25,'DSO_GIC GROUP'!$B$2:$B$25,0)</f>
        <v>Retailing</v>
      </c>
    </row>
    <row r="2440" spans="1:9" x14ac:dyDescent="0.2">
      <c r="A2440">
        <v>2009</v>
      </c>
      <c r="B2440" t="s">
        <v>297</v>
      </c>
      <c r="C2440" t="s">
        <v>298</v>
      </c>
      <c r="D2440">
        <v>3188.2979999999998</v>
      </c>
      <c r="E2440">
        <v>18408.32</v>
      </c>
      <c r="F2440">
        <v>8727.3619999999992</v>
      </c>
      <c r="G2440">
        <v>2550</v>
      </c>
      <c r="H2440" s="14">
        <f>365*DSO[[#This Row],[Receivables - Total]]/DSO[[#This Row],[Revenue - Total]]</f>
        <v>133.34255757925479</v>
      </c>
      <c r="I2440" t="str">
        <f>_xlfn.XLOOKUP(DSO[[#This Row],[GIC Industry Groups]],'DSO_GIC GROUP'!$A$2:$A$25,'DSO_GIC GROUP'!$B$2:$B$25,0)</f>
        <v>Retailing</v>
      </c>
    </row>
    <row r="2441" spans="1:9" x14ac:dyDescent="0.2">
      <c r="A2441">
        <v>2010</v>
      </c>
      <c r="B2441" t="s">
        <v>297</v>
      </c>
      <c r="C2441" t="s">
        <v>298</v>
      </c>
      <c r="D2441">
        <v>4157.3370000000004</v>
      </c>
      <c r="E2441">
        <v>22003.761999999999</v>
      </c>
      <c r="F2441">
        <v>9156.2739999999994</v>
      </c>
      <c r="G2441">
        <v>2550</v>
      </c>
      <c r="H2441" s="14">
        <f>365*DSO[[#This Row],[Receivables - Total]]/DSO[[#This Row],[Revenue - Total]]</f>
        <v>165.72549106765484</v>
      </c>
      <c r="I2441" t="str">
        <f>_xlfn.XLOOKUP(DSO[[#This Row],[GIC Industry Groups]],'DSO_GIC GROUP'!$A$2:$A$25,'DSO_GIC GROUP'!$B$2:$B$25,0)</f>
        <v>Retailing</v>
      </c>
    </row>
    <row r="2442" spans="1:9" x14ac:dyDescent="0.2">
      <c r="A2442">
        <v>2011</v>
      </c>
      <c r="B2442" t="s">
        <v>297</v>
      </c>
      <c r="C2442" t="s">
        <v>298</v>
      </c>
      <c r="D2442">
        <v>6195.28</v>
      </c>
      <c r="E2442">
        <v>27320.218000000001</v>
      </c>
      <c r="F2442">
        <v>11651.654</v>
      </c>
      <c r="G2442">
        <v>2550</v>
      </c>
      <c r="H2442" s="14">
        <f>365*DSO[[#This Row],[Receivables - Total]]/DSO[[#This Row],[Revenue - Total]]</f>
        <v>194.07349377178551</v>
      </c>
      <c r="I2442" t="str">
        <f>_xlfn.XLOOKUP(DSO[[#This Row],[GIC Industry Groups]],'DSO_GIC GROUP'!$A$2:$A$25,'DSO_GIC GROUP'!$B$2:$B$25,0)</f>
        <v>Retailing</v>
      </c>
    </row>
    <row r="2443" spans="1:9" x14ac:dyDescent="0.2">
      <c r="A2443">
        <v>2012</v>
      </c>
      <c r="B2443" t="s">
        <v>297</v>
      </c>
      <c r="C2443" t="s">
        <v>298</v>
      </c>
      <c r="D2443">
        <v>11438</v>
      </c>
      <c r="E2443">
        <v>37074</v>
      </c>
      <c r="F2443">
        <v>14072</v>
      </c>
      <c r="G2443">
        <v>2550</v>
      </c>
      <c r="H2443" s="14">
        <f>365*DSO[[#This Row],[Receivables - Total]]/DSO[[#This Row],[Revenue - Total]]</f>
        <v>296.67922114837978</v>
      </c>
      <c r="I2443" t="str">
        <f>_xlfn.XLOOKUP(DSO[[#This Row],[GIC Industry Groups]],'DSO_GIC GROUP'!$A$2:$A$25,'DSO_GIC GROUP'!$B$2:$B$25,0)</f>
        <v>Retailing</v>
      </c>
    </row>
    <row r="2444" spans="1:9" x14ac:dyDescent="0.2">
      <c r="A2444">
        <v>2013</v>
      </c>
      <c r="B2444" t="s">
        <v>297</v>
      </c>
      <c r="C2444" t="s">
        <v>298</v>
      </c>
      <c r="D2444">
        <v>12948</v>
      </c>
      <c r="E2444">
        <v>41488</v>
      </c>
      <c r="F2444">
        <v>16047</v>
      </c>
      <c r="G2444">
        <v>2550</v>
      </c>
      <c r="H2444" s="14">
        <f>365*DSO[[#This Row],[Receivables - Total]]/DSO[[#This Row],[Revenue - Total]]</f>
        <v>294.51112357449989</v>
      </c>
      <c r="I2444" t="str">
        <f>_xlfn.XLOOKUP(DSO[[#This Row],[GIC Industry Groups]],'DSO_GIC GROUP'!$A$2:$A$25,'DSO_GIC GROUP'!$B$2:$B$25,0)</f>
        <v>Retailing</v>
      </c>
    </row>
    <row r="2445" spans="1:9" x14ac:dyDescent="0.2">
      <c r="A2445">
        <v>2014</v>
      </c>
      <c r="B2445" t="s">
        <v>297</v>
      </c>
      <c r="C2445" t="s">
        <v>298</v>
      </c>
      <c r="D2445">
        <v>14942</v>
      </c>
      <c r="E2445">
        <v>45132</v>
      </c>
      <c r="F2445">
        <v>17902</v>
      </c>
      <c r="G2445">
        <v>2550</v>
      </c>
      <c r="H2445" s="14">
        <f>365*DSO[[#This Row],[Receivables - Total]]/DSO[[#This Row],[Revenue - Total]]</f>
        <v>304.6492012065691</v>
      </c>
      <c r="I2445" t="str">
        <f>_xlfn.XLOOKUP(DSO[[#This Row],[GIC Industry Groups]],'DSO_GIC GROUP'!$A$2:$A$25,'DSO_GIC GROUP'!$B$2:$B$25,0)</f>
        <v>Retailing</v>
      </c>
    </row>
    <row r="2446" spans="1:9" x14ac:dyDescent="0.2">
      <c r="A2446">
        <v>2015</v>
      </c>
      <c r="B2446" t="s">
        <v>297</v>
      </c>
      <c r="C2446" t="s">
        <v>298</v>
      </c>
      <c r="D2446">
        <v>619</v>
      </c>
      <c r="E2446">
        <v>17785</v>
      </c>
      <c r="F2446">
        <v>8592</v>
      </c>
      <c r="G2446">
        <v>2550</v>
      </c>
      <c r="H2446" s="14">
        <f>365*DSO[[#This Row],[Receivables - Total]]/DSO[[#This Row],[Revenue - Total]]</f>
        <v>26.295972998137803</v>
      </c>
      <c r="I2446" t="str">
        <f>_xlfn.XLOOKUP(DSO[[#This Row],[GIC Industry Groups]],'DSO_GIC GROUP'!$A$2:$A$25,'DSO_GIC GROUP'!$B$2:$B$25,0)</f>
        <v>Retailing</v>
      </c>
    </row>
    <row r="2447" spans="1:9" x14ac:dyDescent="0.2">
      <c r="A2447">
        <v>2016</v>
      </c>
      <c r="B2447" t="s">
        <v>297</v>
      </c>
      <c r="C2447" t="s">
        <v>298</v>
      </c>
      <c r="D2447">
        <v>592</v>
      </c>
      <c r="E2447">
        <v>23847</v>
      </c>
      <c r="F2447">
        <v>8979</v>
      </c>
      <c r="G2447">
        <v>2550</v>
      </c>
      <c r="H2447" s="14">
        <f>365*DSO[[#This Row],[Receivables - Total]]/DSO[[#This Row],[Revenue - Total]]</f>
        <v>24.065040650406505</v>
      </c>
      <c r="I2447" t="str">
        <f>_xlfn.XLOOKUP(DSO[[#This Row],[GIC Industry Groups]],'DSO_GIC GROUP'!$A$2:$A$25,'DSO_GIC GROUP'!$B$2:$B$25,0)</f>
        <v>Retailing</v>
      </c>
    </row>
    <row r="2448" spans="1:9" x14ac:dyDescent="0.2">
      <c r="A2448">
        <v>2017</v>
      </c>
      <c r="B2448" t="s">
        <v>297</v>
      </c>
      <c r="C2448" t="s">
        <v>298</v>
      </c>
      <c r="D2448">
        <v>1357</v>
      </c>
      <c r="E2448">
        <v>25981</v>
      </c>
      <c r="F2448">
        <v>9567</v>
      </c>
      <c r="G2448">
        <v>2550</v>
      </c>
      <c r="H2448" s="14">
        <f>365*DSO[[#This Row],[Receivables - Total]]/DSO[[#This Row],[Revenue - Total]]</f>
        <v>51.77223790111843</v>
      </c>
      <c r="I2448" t="str">
        <f>_xlfn.XLOOKUP(DSO[[#This Row],[GIC Industry Groups]],'DSO_GIC GROUP'!$A$2:$A$25,'DSO_GIC GROUP'!$B$2:$B$25,0)</f>
        <v>Retailing</v>
      </c>
    </row>
    <row r="2449" spans="1:9" x14ac:dyDescent="0.2">
      <c r="A2449">
        <v>2018</v>
      </c>
      <c r="B2449" t="s">
        <v>297</v>
      </c>
      <c r="C2449" t="s">
        <v>298</v>
      </c>
      <c r="D2449">
        <v>1382</v>
      </c>
      <c r="E2449">
        <v>22819</v>
      </c>
      <c r="F2449">
        <v>10746</v>
      </c>
      <c r="G2449">
        <v>2550</v>
      </c>
      <c r="H2449" s="14">
        <f>365*DSO[[#This Row],[Receivables - Total]]/DSO[[#This Row],[Revenue - Total]]</f>
        <v>46.941187418574351</v>
      </c>
      <c r="I2449" t="str">
        <f>_xlfn.XLOOKUP(DSO[[#This Row],[GIC Industry Groups]],'DSO_GIC GROUP'!$A$2:$A$25,'DSO_GIC GROUP'!$B$2:$B$25,0)</f>
        <v>Retailing</v>
      </c>
    </row>
    <row r="2450" spans="1:9" x14ac:dyDescent="0.2">
      <c r="A2450">
        <v>2019</v>
      </c>
      <c r="B2450" t="s">
        <v>297</v>
      </c>
      <c r="C2450" t="s">
        <v>298</v>
      </c>
      <c r="D2450">
        <v>1332</v>
      </c>
      <c r="E2450">
        <v>18174</v>
      </c>
      <c r="F2450">
        <v>10800</v>
      </c>
      <c r="G2450">
        <v>2550</v>
      </c>
      <c r="H2450" s="14">
        <f>365*DSO[[#This Row],[Receivables - Total]]/DSO[[#This Row],[Revenue - Total]]</f>
        <v>45.016666666666666</v>
      </c>
      <c r="I2450" t="str">
        <f>_xlfn.XLOOKUP(DSO[[#This Row],[GIC Industry Groups]],'DSO_GIC GROUP'!$A$2:$A$25,'DSO_GIC GROUP'!$B$2:$B$25,0)</f>
        <v>Retailing</v>
      </c>
    </row>
    <row r="2451" spans="1:9" x14ac:dyDescent="0.2">
      <c r="A2451">
        <v>2004</v>
      </c>
      <c r="B2451" t="s">
        <v>337</v>
      </c>
      <c r="C2451" t="s">
        <v>338</v>
      </c>
      <c r="D2451">
        <v>2018.65</v>
      </c>
      <c r="E2451">
        <v>9537.1869999999999</v>
      </c>
      <c r="F2451">
        <v>1843.0129999999999</v>
      </c>
      <c r="G2451">
        <v>2550</v>
      </c>
      <c r="H2451" s="14">
        <f>365*DSO[[#This Row],[Receivables - Total]]/DSO[[#This Row],[Revenue - Total]]</f>
        <v>399.78407640098038</v>
      </c>
      <c r="I2451" t="str">
        <f>_xlfn.XLOOKUP(DSO[[#This Row],[GIC Industry Groups]],'DSO_GIC GROUP'!$A$2:$A$25,'DSO_GIC GROUP'!$B$2:$B$25,0)</f>
        <v>Retailing</v>
      </c>
    </row>
    <row r="2452" spans="1:9" x14ac:dyDescent="0.2">
      <c r="A2452">
        <v>2005</v>
      </c>
      <c r="B2452" t="s">
        <v>337</v>
      </c>
      <c r="C2452" t="s">
        <v>338</v>
      </c>
      <c r="D2452">
        <v>174.01900000000001</v>
      </c>
      <c r="E2452">
        <v>7756.8919999999998</v>
      </c>
      <c r="F2452">
        <v>2119.4549999999999</v>
      </c>
      <c r="G2452">
        <v>2550</v>
      </c>
      <c r="H2452" s="14">
        <f>365*DSO[[#This Row],[Receivables - Total]]/DSO[[#This Row],[Revenue - Total]]</f>
        <v>29.968522568301761</v>
      </c>
      <c r="I2452" t="str">
        <f>_xlfn.XLOOKUP(DSO[[#This Row],[GIC Industry Groups]],'DSO_GIC GROUP'!$A$2:$A$25,'DSO_GIC GROUP'!$B$2:$B$25,0)</f>
        <v>Retailing</v>
      </c>
    </row>
    <row r="2453" spans="1:9" x14ac:dyDescent="0.2">
      <c r="A2453">
        <v>2006</v>
      </c>
      <c r="B2453" t="s">
        <v>337</v>
      </c>
      <c r="C2453" t="s">
        <v>338</v>
      </c>
      <c r="D2453">
        <v>211.43</v>
      </c>
      <c r="E2453">
        <v>8269.1839999999993</v>
      </c>
      <c r="F2453">
        <v>2237.5859999999998</v>
      </c>
      <c r="G2453">
        <v>2550</v>
      </c>
      <c r="H2453" s="14">
        <f>365*DSO[[#This Row],[Receivables - Total]]/DSO[[#This Row],[Revenue - Total]]</f>
        <v>34.488931375151616</v>
      </c>
      <c r="I2453" t="str">
        <f>_xlfn.XLOOKUP(DSO[[#This Row],[GIC Industry Groups]],'DSO_GIC GROUP'!$A$2:$A$25,'DSO_GIC GROUP'!$B$2:$B$25,0)</f>
        <v>Retailing</v>
      </c>
    </row>
    <row r="2454" spans="1:9" x14ac:dyDescent="0.2">
      <c r="A2454">
        <v>2007</v>
      </c>
      <c r="B2454" t="s">
        <v>337</v>
      </c>
      <c r="C2454" t="s">
        <v>338</v>
      </c>
      <c r="D2454">
        <v>273.40300000000002</v>
      </c>
      <c r="E2454">
        <v>8295.4220000000005</v>
      </c>
      <c r="F2454">
        <v>2665.3319999999999</v>
      </c>
      <c r="G2454">
        <v>2550</v>
      </c>
      <c r="H2454" s="14">
        <f>365*DSO[[#This Row],[Receivables - Total]]/DSO[[#This Row],[Revenue - Total]]</f>
        <v>37.440774732753745</v>
      </c>
      <c r="I2454" t="str">
        <f>_xlfn.XLOOKUP(DSO[[#This Row],[GIC Industry Groups]],'DSO_GIC GROUP'!$A$2:$A$25,'DSO_GIC GROUP'!$B$2:$B$25,0)</f>
        <v>Retailing</v>
      </c>
    </row>
    <row r="2455" spans="1:9" x14ac:dyDescent="0.2">
      <c r="A2455">
        <v>2008</v>
      </c>
      <c r="B2455" t="s">
        <v>337</v>
      </c>
      <c r="C2455" t="s">
        <v>338</v>
      </c>
      <c r="D2455">
        <v>267.27</v>
      </c>
      <c r="E2455">
        <v>5894.2489999999998</v>
      </c>
      <c r="F2455">
        <v>2937.0129999999999</v>
      </c>
      <c r="G2455">
        <v>2550</v>
      </c>
      <c r="H2455" s="14">
        <f>365*DSO[[#This Row],[Receivables - Total]]/DSO[[#This Row],[Revenue - Total]]</f>
        <v>33.215225809351196</v>
      </c>
      <c r="I2455" t="str">
        <f>_xlfn.XLOOKUP(DSO[[#This Row],[GIC Industry Groups]],'DSO_GIC GROUP'!$A$2:$A$25,'DSO_GIC GROUP'!$B$2:$B$25,0)</f>
        <v>Retailing</v>
      </c>
    </row>
    <row r="2456" spans="1:9" x14ac:dyDescent="0.2">
      <c r="A2456">
        <v>2009</v>
      </c>
      <c r="B2456" t="s">
        <v>337</v>
      </c>
      <c r="C2456" t="s">
        <v>338</v>
      </c>
      <c r="D2456">
        <v>307.81700000000001</v>
      </c>
      <c r="E2456">
        <v>5937.1559999999999</v>
      </c>
      <c r="F2456">
        <v>2955.4259999999999</v>
      </c>
      <c r="G2456">
        <v>2550</v>
      </c>
      <c r="H2456" s="14">
        <f>365*DSO[[#This Row],[Receivables - Total]]/DSO[[#This Row],[Revenue - Total]]</f>
        <v>38.015908704870299</v>
      </c>
      <c r="I2456" t="str">
        <f>_xlfn.XLOOKUP(DSO[[#This Row],[GIC Industry Groups]],'DSO_GIC GROUP'!$A$2:$A$25,'DSO_GIC GROUP'!$B$2:$B$25,0)</f>
        <v>Retailing</v>
      </c>
    </row>
    <row r="2457" spans="1:9" x14ac:dyDescent="0.2">
      <c r="A2457">
        <v>2010</v>
      </c>
      <c r="B2457" t="s">
        <v>337</v>
      </c>
      <c r="C2457" t="s">
        <v>338</v>
      </c>
      <c r="D2457">
        <v>328.46800000000002</v>
      </c>
      <c r="E2457">
        <v>6650.9939999999997</v>
      </c>
      <c r="F2457">
        <v>3348.1089999999999</v>
      </c>
      <c r="G2457">
        <v>2550</v>
      </c>
      <c r="H2457" s="14">
        <f>365*DSO[[#This Row],[Receivables - Total]]/DSO[[#This Row],[Revenue - Total]]</f>
        <v>35.808517584104941</v>
      </c>
      <c r="I2457" t="str">
        <f>_xlfn.XLOOKUP(DSO[[#This Row],[GIC Industry Groups]],'DSO_GIC GROUP'!$A$2:$A$25,'DSO_GIC GROUP'!$B$2:$B$25,0)</f>
        <v>Retailing</v>
      </c>
    </row>
    <row r="2458" spans="1:9" x14ac:dyDescent="0.2">
      <c r="A2458">
        <v>2011</v>
      </c>
      <c r="B2458" t="s">
        <v>337</v>
      </c>
      <c r="C2458" t="s">
        <v>338</v>
      </c>
      <c r="D2458">
        <v>339.42700000000002</v>
      </c>
      <c r="E2458">
        <v>6505.2579999999998</v>
      </c>
      <c r="F2458">
        <v>3449.009</v>
      </c>
      <c r="G2458">
        <v>2550</v>
      </c>
      <c r="H2458" s="14">
        <f>365*DSO[[#This Row],[Receivables - Total]]/DSO[[#This Row],[Revenue - Total]]</f>
        <v>35.920710847666683</v>
      </c>
      <c r="I2458" t="str">
        <f>_xlfn.XLOOKUP(DSO[[#This Row],[GIC Industry Groups]],'DSO_GIC GROUP'!$A$2:$A$25,'DSO_GIC GROUP'!$B$2:$B$25,0)</f>
        <v>Retailing</v>
      </c>
    </row>
    <row r="2459" spans="1:9" x14ac:dyDescent="0.2">
      <c r="A2459">
        <v>2012</v>
      </c>
      <c r="B2459" t="s">
        <v>337</v>
      </c>
      <c r="C2459" t="s">
        <v>338</v>
      </c>
      <c r="D2459">
        <v>461.53100000000001</v>
      </c>
      <c r="E2459">
        <v>7085.1949999999997</v>
      </c>
      <c r="F2459">
        <v>4030.3470000000002</v>
      </c>
      <c r="G2459">
        <v>2550</v>
      </c>
      <c r="H2459" s="14">
        <f>365*DSO[[#This Row],[Receivables - Total]]/DSO[[#This Row],[Revenue - Total]]</f>
        <v>41.797595839762678</v>
      </c>
      <c r="I2459" t="str">
        <f>_xlfn.XLOOKUP(DSO[[#This Row],[GIC Industry Groups]],'DSO_GIC GROUP'!$A$2:$A$25,'DSO_GIC GROUP'!$B$2:$B$25,0)</f>
        <v>Retailing</v>
      </c>
    </row>
    <row r="2460" spans="1:9" x14ac:dyDescent="0.2">
      <c r="A2460">
        <v>2013</v>
      </c>
      <c r="B2460" t="s">
        <v>337</v>
      </c>
      <c r="C2460" t="s">
        <v>338</v>
      </c>
      <c r="D2460">
        <v>679.03099999999995</v>
      </c>
      <c r="E2460">
        <v>7739.4809999999998</v>
      </c>
      <c r="F2460">
        <v>4771.259</v>
      </c>
      <c r="G2460">
        <v>2550</v>
      </c>
      <c r="H2460" s="14">
        <f>365*DSO[[#This Row],[Receivables - Total]]/DSO[[#This Row],[Revenue - Total]]</f>
        <v>51.945684566694027</v>
      </c>
      <c r="I2460" t="str">
        <f>_xlfn.XLOOKUP(DSO[[#This Row],[GIC Industry Groups]],'DSO_GIC GROUP'!$A$2:$A$25,'DSO_GIC GROUP'!$B$2:$B$25,0)</f>
        <v>Retailing</v>
      </c>
    </row>
    <row r="2461" spans="1:9" x14ac:dyDescent="0.2">
      <c r="A2461">
        <v>2014</v>
      </c>
      <c r="B2461" t="s">
        <v>337</v>
      </c>
      <c r="C2461" t="s">
        <v>338</v>
      </c>
      <c r="D2461">
        <v>795.495</v>
      </c>
      <c r="E2461">
        <v>9020.5380000000005</v>
      </c>
      <c r="F2461">
        <v>5763.4849999999997</v>
      </c>
      <c r="G2461">
        <v>2550</v>
      </c>
      <c r="H2461" s="14">
        <f>365*DSO[[#This Row],[Receivables - Total]]/DSO[[#This Row],[Revenue - Total]]</f>
        <v>50.378490618089579</v>
      </c>
      <c r="I2461" t="str">
        <f>_xlfn.XLOOKUP(DSO[[#This Row],[GIC Industry Groups]],'DSO_GIC GROUP'!$A$2:$A$25,'DSO_GIC GROUP'!$B$2:$B$25,0)</f>
        <v>Retailing</v>
      </c>
    </row>
    <row r="2462" spans="1:9" x14ac:dyDescent="0.2">
      <c r="A2462">
        <v>2015</v>
      </c>
      <c r="B2462" t="s">
        <v>337</v>
      </c>
      <c r="C2462" t="s">
        <v>338</v>
      </c>
      <c r="D2462">
        <v>1096.211</v>
      </c>
      <c r="E2462">
        <v>15503.812</v>
      </c>
      <c r="F2462">
        <v>6672.317</v>
      </c>
      <c r="G2462">
        <v>2550</v>
      </c>
      <c r="H2462" s="14">
        <f>365*DSO[[#This Row],[Receivables - Total]]/DSO[[#This Row],[Revenue - Total]]</f>
        <v>59.966727450149627</v>
      </c>
      <c r="I2462" t="str">
        <f>_xlfn.XLOOKUP(DSO[[#This Row],[GIC Industry Groups]],'DSO_GIC GROUP'!$A$2:$A$25,'DSO_GIC GROUP'!$B$2:$B$25,0)</f>
        <v>Retailing</v>
      </c>
    </row>
    <row r="2463" spans="1:9" x14ac:dyDescent="0.2">
      <c r="A2463">
        <v>2016</v>
      </c>
      <c r="B2463" t="s">
        <v>337</v>
      </c>
      <c r="C2463" t="s">
        <v>338</v>
      </c>
      <c r="D2463">
        <v>1362.6489999999999</v>
      </c>
      <c r="E2463">
        <v>15777.546</v>
      </c>
      <c r="F2463">
        <v>8773.5640000000003</v>
      </c>
      <c r="G2463">
        <v>2550</v>
      </c>
      <c r="H2463" s="14">
        <f>365*DSO[[#This Row],[Receivables - Total]]/DSO[[#This Row],[Revenue - Total]]</f>
        <v>56.689263906891192</v>
      </c>
      <c r="I2463" t="str">
        <f>_xlfn.XLOOKUP(DSO[[#This Row],[GIC Industry Groups]],'DSO_GIC GROUP'!$A$2:$A$25,'DSO_GIC GROUP'!$B$2:$B$25,0)</f>
        <v>Retailing</v>
      </c>
    </row>
    <row r="2464" spans="1:9" x14ac:dyDescent="0.2">
      <c r="A2464">
        <v>2017</v>
      </c>
      <c r="B2464" t="s">
        <v>337</v>
      </c>
      <c r="C2464" t="s">
        <v>338</v>
      </c>
      <c r="D2464">
        <v>1886.6279999999999</v>
      </c>
      <c r="E2464">
        <v>18515.628000000001</v>
      </c>
      <c r="F2464">
        <v>10059.843999999999</v>
      </c>
      <c r="G2464">
        <v>2550</v>
      </c>
      <c r="H2464" s="14">
        <f>365*DSO[[#This Row],[Receivables - Total]]/DSO[[#This Row],[Revenue - Total]]</f>
        <v>68.452276198318785</v>
      </c>
      <c r="I2464" t="str">
        <f>_xlfn.XLOOKUP(DSO[[#This Row],[GIC Industry Groups]],'DSO_GIC GROUP'!$A$2:$A$25,'DSO_GIC GROUP'!$B$2:$B$25,0)</f>
        <v>Retailing</v>
      </c>
    </row>
    <row r="2465" spans="1:9" x14ac:dyDescent="0.2">
      <c r="A2465">
        <v>2018</v>
      </c>
      <c r="B2465" t="s">
        <v>337</v>
      </c>
      <c r="C2465" t="s">
        <v>338</v>
      </c>
      <c r="D2465">
        <v>2175</v>
      </c>
      <c r="E2465">
        <v>18033</v>
      </c>
      <c r="F2465">
        <v>11223</v>
      </c>
      <c r="G2465">
        <v>2550</v>
      </c>
      <c r="H2465" s="14">
        <f>365*DSO[[#This Row],[Receivables - Total]]/DSO[[#This Row],[Revenue - Total]]</f>
        <v>70.736434108527135</v>
      </c>
      <c r="I2465" t="str">
        <f>_xlfn.XLOOKUP(DSO[[#This Row],[GIC Industry Groups]],'DSO_GIC GROUP'!$A$2:$A$25,'DSO_GIC GROUP'!$B$2:$B$25,0)</f>
        <v>Retailing</v>
      </c>
    </row>
    <row r="2466" spans="1:9" x14ac:dyDescent="0.2">
      <c r="A2466">
        <v>2019</v>
      </c>
      <c r="B2466" t="s">
        <v>337</v>
      </c>
      <c r="C2466" t="s">
        <v>338</v>
      </c>
      <c r="D2466">
        <v>2594</v>
      </c>
      <c r="E2466">
        <v>21416</v>
      </c>
      <c r="F2466">
        <v>12067</v>
      </c>
      <c r="G2466">
        <v>2550</v>
      </c>
      <c r="H2466" s="14">
        <f>365*DSO[[#This Row],[Receivables - Total]]/DSO[[#This Row],[Revenue - Total]]</f>
        <v>78.462749647799782</v>
      </c>
      <c r="I2466" t="str">
        <f>_xlfn.XLOOKUP(DSO[[#This Row],[GIC Industry Groups]],'DSO_GIC GROUP'!$A$2:$A$25,'DSO_GIC GROUP'!$B$2:$B$25,0)</f>
        <v>Retailing</v>
      </c>
    </row>
    <row r="2467" spans="1:9" x14ac:dyDescent="0.2">
      <c r="A2467">
        <v>2003</v>
      </c>
      <c r="B2467" t="s">
        <v>363</v>
      </c>
      <c r="C2467" t="s">
        <v>364</v>
      </c>
      <c r="D2467">
        <v>43</v>
      </c>
      <c r="E2467">
        <v>2689</v>
      </c>
      <c r="F2467">
        <v>4779</v>
      </c>
      <c r="G2467">
        <v>2550</v>
      </c>
      <c r="H2467" s="14">
        <f>365*DSO[[#This Row],[Receivables - Total]]/DSO[[#This Row],[Revenue - Total]]</f>
        <v>3.28415986608077</v>
      </c>
      <c r="I2467" t="str">
        <f>_xlfn.XLOOKUP(DSO[[#This Row],[GIC Industry Groups]],'DSO_GIC GROUP'!$A$2:$A$25,'DSO_GIC GROUP'!$B$2:$B$25,0)</f>
        <v>Retailing</v>
      </c>
    </row>
    <row r="2468" spans="1:9" x14ac:dyDescent="0.2">
      <c r="A2468">
        <v>2004</v>
      </c>
      <c r="B2468" t="s">
        <v>363</v>
      </c>
      <c r="C2468" t="s">
        <v>364</v>
      </c>
      <c r="D2468">
        <v>48</v>
      </c>
      <c r="E2468">
        <v>3237</v>
      </c>
      <c r="F2468">
        <v>5355</v>
      </c>
      <c r="G2468">
        <v>2550</v>
      </c>
      <c r="H2468" s="14">
        <f>365*DSO[[#This Row],[Receivables - Total]]/DSO[[#This Row],[Revenue - Total]]</f>
        <v>3.2717086834733893</v>
      </c>
      <c r="I2468" t="str">
        <f>_xlfn.XLOOKUP(DSO[[#This Row],[GIC Industry Groups]],'DSO_GIC GROUP'!$A$2:$A$25,'DSO_GIC GROUP'!$B$2:$B$25,0)</f>
        <v>Retailing</v>
      </c>
    </row>
    <row r="2469" spans="1:9" x14ac:dyDescent="0.2">
      <c r="A2469">
        <v>2005</v>
      </c>
      <c r="B2469" t="s">
        <v>363</v>
      </c>
      <c r="C2469" t="s">
        <v>364</v>
      </c>
      <c r="D2469">
        <v>50</v>
      </c>
      <c r="E2469">
        <v>3312</v>
      </c>
      <c r="F2469">
        <v>5653</v>
      </c>
      <c r="G2469">
        <v>2550</v>
      </c>
      <c r="H2469" s="14">
        <f>365*DSO[[#This Row],[Receivables - Total]]/DSO[[#This Row],[Revenue - Total]]</f>
        <v>3.2283743145232622</v>
      </c>
      <c r="I2469" t="str">
        <f>_xlfn.XLOOKUP(DSO[[#This Row],[GIC Industry Groups]],'DSO_GIC GROUP'!$A$2:$A$25,'DSO_GIC GROUP'!$B$2:$B$25,0)</f>
        <v>Retailing</v>
      </c>
    </row>
    <row r="2470" spans="1:9" x14ac:dyDescent="0.2">
      <c r="A2470">
        <v>2006</v>
      </c>
      <c r="B2470" t="s">
        <v>363</v>
      </c>
      <c r="C2470" t="s">
        <v>364</v>
      </c>
      <c r="D2470">
        <v>60</v>
      </c>
      <c r="E2470">
        <v>3249</v>
      </c>
      <c r="F2470">
        <v>5750</v>
      </c>
      <c r="G2470">
        <v>2550</v>
      </c>
      <c r="H2470" s="14">
        <f>365*DSO[[#This Row],[Receivables - Total]]/DSO[[#This Row],[Revenue - Total]]</f>
        <v>3.8086956521739133</v>
      </c>
      <c r="I2470" t="str">
        <f>_xlfn.XLOOKUP(DSO[[#This Row],[GIC Industry Groups]],'DSO_GIC GROUP'!$A$2:$A$25,'DSO_GIC GROUP'!$B$2:$B$25,0)</f>
        <v>Retailing</v>
      </c>
    </row>
    <row r="2471" spans="1:9" x14ac:dyDescent="0.2">
      <c r="A2471">
        <v>2007</v>
      </c>
      <c r="B2471" t="s">
        <v>363</v>
      </c>
      <c r="C2471" t="s">
        <v>364</v>
      </c>
      <c r="D2471">
        <v>64</v>
      </c>
      <c r="E2471">
        <v>3248</v>
      </c>
      <c r="F2471">
        <v>5437</v>
      </c>
      <c r="G2471">
        <v>2550</v>
      </c>
      <c r="H2471" s="14">
        <f>365*DSO[[#This Row],[Receivables - Total]]/DSO[[#This Row],[Revenue - Total]]</f>
        <v>4.2964870332904175</v>
      </c>
      <c r="I2471" t="str">
        <f>_xlfn.XLOOKUP(DSO[[#This Row],[GIC Industry Groups]],'DSO_GIC GROUP'!$A$2:$A$25,'DSO_GIC GROUP'!$B$2:$B$25,0)</f>
        <v>Retailing</v>
      </c>
    </row>
    <row r="2472" spans="1:9" x14ac:dyDescent="0.2">
      <c r="A2472">
        <v>2008</v>
      </c>
      <c r="B2472" t="s">
        <v>363</v>
      </c>
      <c r="C2472" t="s">
        <v>364</v>
      </c>
      <c r="D2472">
        <v>60</v>
      </c>
      <c r="E2472">
        <v>2877</v>
      </c>
      <c r="F2472">
        <v>5237</v>
      </c>
      <c r="G2472">
        <v>2550</v>
      </c>
      <c r="H2472" s="14">
        <f>365*DSO[[#This Row],[Receivables - Total]]/DSO[[#This Row],[Revenue - Total]]</f>
        <v>4.1817834638151616</v>
      </c>
      <c r="I2472" t="str">
        <f>_xlfn.XLOOKUP(DSO[[#This Row],[GIC Industry Groups]],'DSO_GIC GROUP'!$A$2:$A$25,'DSO_GIC GROUP'!$B$2:$B$25,0)</f>
        <v>Retailing</v>
      </c>
    </row>
    <row r="2473" spans="1:9" x14ac:dyDescent="0.2">
      <c r="A2473">
        <v>2009</v>
      </c>
      <c r="B2473" t="s">
        <v>363</v>
      </c>
      <c r="C2473" t="s">
        <v>364</v>
      </c>
      <c r="D2473">
        <v>42</v>
      </c>
      <c r="E2473">
        <v>2816</v>
      </c>
      <c r="F2473">
        <v>4854</v>
      </c>
      <c r="G2473">
        <v>2550</v>
      </c>
      <c r="H2473" s="14">
        <f>365*DSO[[#This Row],[Receivables - Total]]/DSO[[#This Row],[Revenue - Total]]</f>
        <v>3.1582200247218788</v>
      </c>
      <c r="I2473" t="str">
        <f>_xlfn.XLOOKUP(DSO[[#This Row],[GIC Industry Groups]],'DSO_GIC GROUP'!$A$2:$A$25,'DSO_GIC GROUP'!$B$2:$B$25,0)</f>
        <v>Retailing</v>
      </c>
    </row>
    <row r="2474" spans="1:9" x14ac:dyDescent="0.2">
      <c r="A2474">
        <v>2010</v>
      </c>
      <c r="B2474" t="s">
        <v>363</v>
      </c>
      <c r="C2474" t="s">
        <v>364</v>
      </c>
      <c r="D2474">
        <v>88</v>
      </c>
      <c r="E2474">
        <v>2896</v>
      </c>
      <c r="F2474">
        <v>5049</v>
      </c>
      <c r="G2474">
        <v>2550</v>
      </c>
      <c r="H2474" s="14">
        <f>365*DSO[[#This Row],[Receivables - Total]]/DSO[[#This Row],[Revenue - Total]]</f>
        <v>6.3616557734204795</v>
      </c>
      <c r="I2474" t="str">
        <f>_xlfn.XLOOKUP(DSO[[#This Row],[GIC Industry Groups]],'DSO_GIC GROUP'!$A$2:$A$25,'DSO_GIC GROUP'!$B$2:$B$25,0)</f>
        <v>Retailing</v>
      </c>
    </row>
    <row r="2475" spans="1:9" x14ac:dyDescent="0.2">
      <c r="A2475">
        <v>2011</v>
      </c>
      <c r="B2475" t="s">
        <v>363</v>
      </c>
      <c r="C2475" t="s">
        <v>364</v>
      </c>
      <c r="D2475">
        <v>50</v>
      </c>
      <c r="E2475">
        <v>3050</v>
      </c>
      <c r="F2475">
        <v>5623</v>
      </c>
      <c r="G2475">
        <v>2550</v>
      </c>
      <c r="H2475" s="14">
        <f>365*DSO[[#This Row],[Receivables - Total]]/DSO[[#This Row],[Revenue - Total]]</f>
        <v>3.2455984349991107</v>
      </c>
      <c r="I2475" t="str">
        <f>_xlfn.XLOOKUP(DSO[[#This Row],[GIC Industry Groups]],'DSO_GIC GROUP'!$A$2:$A$25,'DSO_GIC GROUP'!$B$2:$B$25,0)</f>
        <v>Retailing</v>
      </c>
    </row>
    <row r="2476" spans="1:9" x14ac:dyDescent="0.2">
      <c r="A2476">
        <v>2012</v>
      </c>
      <c r="B2476" t="s">
        <v>363</v>
      </c>
      <c r="C2476" t="s">
        <v>364</v>
      </c>
      <c r="D2476">
        <v>68</v>
      </c>
      <c r="E2476">
        <v>3367</v>
      </c>
      <c r="F2476">
        <v>6182</v>
      </c>
      <c r="G2476">
        <v>2550</v>
      </c>
      <c r="H2476" s="14">
        <f>365*DSO[[#This Row],[Receivables - Total]]/DSO[[#This Row],[Revenue - Total]]</f>
        <v>4.0148819152377868</v>
      </c>
      <c r="I2476" t="str">
        <f>_xlfn.XLOOKUP(DSO[[#This Row],[GIC Industry Groups]],'DSO_GIC GROUP'!$A$2:$A$25,'DSO_GIC GROUP'!$B$2:$B$25,0)</f>
        <v>Retailing</v>
      </c>
    </row>
    <row r="2477" spans="1:9" x14ac:dyDescent="0.2">
      <c r="A2477">
        <v>2013</v>
      </c>
      <c r="B2477" t="s">
        <v>363</v>
      </c>
      <c r="C2477" t="s">
        <v>364</v>
      </c>
      <c r="D2477">
        <v>99</v>
      </c>
      <c r="E2477">
        <v>3487</v>
      </c>
      <c r="F2477">
        <v>6505</v>
      </c>
      <c r="G2477">
        <v>2550</v>
      </c>
      <c r="H2477" s="14">
        <f>365*DSO[[#This Row],[Receivables - Total]]/DSO[[#This Row],[Revenue - Total]]</f>
        <v>5.5549577248270561</v>
      </c>
      <c r="I2477" t="str">
        <f>_xlfn.XLOOKUP(DSO[[#This Row],[GIC Industry Groups]],'DSO_GIC GROUP'!$A$2:$A$25,'DSO_GIC GROUP'!$B$2:$B$25,0)</f>
        <v>Retailing</v>
      </c>
    </row>
    <row r="2478" spans="1:9" x14ac:dyDescent="0.2">
      <c r="A2478">
        <v>2014</v>
      </c>
      <c r="B2478" t="s">
        <v>363</v>
      </c>
      <c r="C2478" t="s">
        <v>364</v>
      </c>
      <c r="D2478">
        <v>79</v>
      </c>
      <c r="E2478">
        <v>3577</v>
      </c>
      <c r="F2478">
        <v>7151</v>
      </c>
      <c r="G2478">
        <v>2550</v>
      </c>
      <c r="H2478" s="14">
        <f>365*DSO[[#This Row],[Receivables - Total]]/DSO[[#This Row],[Revenue - Total]]</f>
        <v>4.0323031743812052</v>
      </c>
      <c r="I2478" t="str">
        <f>_xlfn.XLOOKUP(DSO[[#This Row],[GIC Industry Groups]],'DSO_GIC GROUP'!$A$2:$A$25,'DSO_GIC GROUP'!$B$2:$B$25,0)</f>
        <v>Retailing</v>
      </c>
    </row>
    <row r="2479" spans="1:9" x14ac:dyDescent="0.2">
      <c r="A2479">
        <v>2015</v>
      </c>
      <c r="B2479" t="s">
        <v>363</v>
      </c>
      <c r="C2479" t="s">
        <v>364</v>
      </c>
      <c r="D2479">
        <v>95</v>
      </c>
      <c r="E2479">
        <v>3775</v>
      </c>
      <c r="F2479">
        <v>7412</v>
      </c>
      <c r="G2479">
        <v>2550</v>
      </c>
      <c r="H2479" s="14">
        <f>365*DSO[[#This Row],[Receivables - Total]]/DSO[[#This Row],[Revenue - Total]]</f>
        <v>4.678224500809498</v>
      </c>
      <c r="I2479" t="str">
        <f>_xlfn.XLOOKUP(DSO[[#This Row],[GIC Industry Groups]],'DSO_GIC GROUP'!$A$2:$A$25,'DSO_GIC GROUP'!$B$2:$B$25,0)</f>
        <v>Retailing</v>
      </c>
    </row>
    <row r="2480" spans="1:9" x14ac:dyDescent="0.2">
      <c r="A2480">
        <v>2016</v>
      </c>
      <c r="B2480" t="s">
        <v>363</v>
      </c>
      <c r="C2480" t="s">
        <v>364</v>
      </c>
      <c r="D2480">
        <v>102</v>
      </c>
      <c r="E2480">
        <v>3840</v>
      </c>
      <c r="F2480">
        <v>7766</v>
      </c>
      <c r="G2480">
        <v>2550</v>
      </c>
      <c r="H2480" s="14">
        <f>365*DSO[[#This Row],[Receivables - Total]]/DSO[[#This Row],[Revenue - Total]]</f>
        <v>4.7939737316507856</v>
      </c>
      <c r="I2480" t="str">
        <f>_xlfn.XLOOKUP(DSO[[#This Row],[GIC Industry Groups]],'DSO_GIC GROUP'!$A$2:$A$25,'DSO_GIC GROUP'!$B$2:$B$25,0)</f>
        <v>Retailing</v>
      </c>
    </row>
    <row r="2481" spans="1:9" x14ac:dyDescent="0.2">
      <c r="A2481">
        <v>2017</v>
      </c>
      <c r="B2481" t="s">
        <v>363</v>
      </c>
      <c r="C2481" t="s">
        <v>364</v>
      </c>
      <c r="D2481">
        <v>106</v>
      </c>
      <c r="E2481">
        <v>3961</v>
      </c>
      <c r="F2481">
        <v>7782</v>
      </c>
      <c r="G2481">
        <v>2550</v>
      </c>
      <c r="H2481" s="14">
        <f>365*DSO[[#This Row],[Receivables - Total]]/DSO[[#This Row],[Revenue - Total]]</f>
        <v>4.9717296324852223</v>
      </c>
      <c r="I2481" t="str">
        <f>_xlfn.XLOOKUP(DSO[[#This Row],[GIC Industry Groups]],'DSO_GIC GROUP'!$A$2:$A$25,'DSO_GIC GROUP'!$B$2:$B$25,0)</f>
        <v>Retailing</v>
      </c>
    </row>
    <row r="2482" spans="1:9" x14ac:dyDescent="0.2">
      <c r="A2482">
        <v>2018</v>
      </c>
      <c r="B2482" t="s">
        <v>363</v>
      </c>
      <c r="C2482" t="s">
        <v>364</v>
      </c>
      <c r="D2482">
        <v>107</v>
      </c>
      <c r="E2482">
        <v>3820</v>
      </c>
      <c r="F2482">
        <v>7939</v>
      </c>
      <c r="G2482">
        <v>2550</v>
      </c>
      <c r="H2482" s="14">
        <f>365*DSO[[#This Row],[Receivables - Total]]/DSO[[#This Row],[Revenue - Total]]</f>
        <v>4.9193853130117144</v>
      </c>
      <c r="I2482" t="str">
        <f>_xlfn.XLOOKUP(DSO[[#This Row],[GIC Industry Groups]],'DSO_GIC GROUP'!$A$2:$A$25,'DSO_GIC GROUP'!$B$2:$B$25,0)</f>
        <v>Retailing</v>
      </c>
    </row>
    <row r="2483" spans="1:9" x14ac:dyDescent="0.2">
      <c r="A2483">
        <v>2004</v>
      </c>
      <c r="B2483" t="s">
        <v>395</v>
      </c>
      <c r="C2483" t="s">
        <v>396</v>
      </c>
      <c r="D2483">
        <v>1123.9000000000001</v>
      </c>
      <c r="E2483">
        <v>4455.2470000000003</v>
      </c>
      <c r="F2483">
        <v>9097.2669999999998</v>
      </c>
      <c r="G2483">
        <v>2550</v>
      </c>
      <c r="H2483" s="14">
        <f>365*DSO[[#This Row],[Receivables - Total]]/DSO[[#This Row],[Revenue - Total]]</f>
        <v>45.093048274828043</v>
      </c>
      <c r="I2483" t="str">
        <f>_xlfn.XLOOKUP(DSO[[#This Row],[GIC Industry Groups]],'DSO_GIC GROUP'!$A$2:$A$25,'DSO_GIC GROUP'!$B$2:$B$25,0)</f>
        <v>Retailing</v>
      </c>
    </row>
    <row r="2484" spans="1:9" x14ac:dyDescent="0.2">
      <c r="A2484">
        <v>2005</v>
      </c>
      <c r="B2484" t="s">
        <v>395</v>
      </c>
      <c r="C2484" t="s">
        <v>396</v>
      </c>
      <c r="D2484">
        <v>1186.865</v>
      </c>
      <c r="E2484">
        <v>4771.5379999999996</v>
      </c>
      <c r="F2484">
        <v>9783.0499999999993</v>
      </c>
      <c r="G2484">
        <v>2550</v>
      </c>
      <c r="H2484" s="14">
        <f>365*DSO[[#This Row],[Receivables - Total]]/DSO[[#This Row],[Revenue - Total]]</f>
        <v>44.281254312305471</v>
      </c>
      <c r="I2484" t="str">
        <f>_xlfn.XLOOKUP(DSO[[#This Row],[GIC Industry Groups]],'DSO_GIC GROUP'!$A$2:$A$25,'DSO_GIC GROUP'!$B$2:$B$25,0)</f>
        <v>Retailing</v>
      </c>
    </row>
    <row r="2485" spans="1:9" x14ac:dyDescent="0.2">
      <c r="A2485">
        <v>2006</v>
      </c>
      <c r="B2485" t="s">
        <v>395</v>
      </c>
      <c r="C2485" t="s">
        <v>396</v>
      </c>
      <c r="D2485">
        <v>1227.8050000000001</v>
      </c>
      <c r="E2485">
        <v>4496.9840000000004</v>
      </c>
      <c r="F2485">
        <v>10457.941999999999</v>
      </c>
      <c r="G2485">
        <v>2550</v>
      </c>
      <c r="H2485" s="14">
        <f>365*DSO[[#This Row],[Receivables - Total]]/DSO[[#This Row],[Revenue - Total]]</f>
        <v>42.852487133701835</v>
      </c>
      <c r="I2485" t="str">
        <f>_xlfn.XLOOKUP(DSO[[#This Row],[GIC Industry Groups]],'DSO_GIC GROUP'!$A$2:$A$25,'DSO_GIC GROUP'!$B$2:$B$25,0)</f>
        <v>Retailing</v>
      </c>
    </row>
    <row r="2486" spans="1:9" x14ac:dyDescent="0.2">
      <c r="A2486">
        <v>2007</v>
      </c>
      <c r="B2486" t="s">
        <v>395</v>
      </c>
      <c r="C2486" t="s">
        <v>396</v>
      </c>
      <c r="D2486">
        <v>1216.22</v>
      </c>
      <c r="E2486">
        <v>4774.0690000000004</v>
      </c>
      <c r="F2486">
        <v>10843.195</v>
      </c>
      <c r="G2486">
        <v>2550</v>
      </c>
      <c r="H2486" s="14">
        <f>365*DSO[[#This Row],[Receivables - Total]]/DSO[[#This Row],[Revenue - Total]]</f>
        <v>40.939990473287622</v>
      </c>
      <c r="I2486" t="str">
        <f>_xlfn.XLOOKUP(DSO[[#This Row],[GIC Industry Groups]],'DSO_GIC GROUP'!$A$2:$A$25,'DSO_GIC GROUP'!$B$2:$B$25,0)</f>
        <v>Retailing</v>
      </c>
    </row>
    <row r="2487" spans="1:9" x14ac:dyDescent="0.2">
      <c r="A2487">
        <v>2008</v>
      </c>
      <c r="B2487" t="s">
        <v>395</v>
      </c>
      <c r="C2487" t="s">
        <v>396</v>
      </c>
      <c r="D2487">
        <v>1224.5250000000001</v>
      </c>
      <c r="E2487">
        <v>4786.3500000000004</v>
      </c>
      <c r="F2487">
        <v>11015.263000000001</v>
      </c>
      <c r="G2487">
        <v>2550</v>
      </c>
      <c r="H2487" s="14">
        <f>365*DSO[[#This Row],[Receivables - Total]]/DSO[[#This Row],[Revenue - Total]]</f>
        <v>40.575665329098364</v>
      </c>
      <c r="I2487" t="str">
        <f>_xlfn.XLOOKUP(DSO[[#This Row],[GIC Industry Groups]],'DSO_GIC GROUP'!$A$2:$A$25,'DSO_GIC GROUP'!$B$2:$B$25,0)</f>
        <v>Retailing</v>
      </c>
    </row>
    <row r="2488" spans="1:9" x14ac:dyDescent="0.2">
      <c r="A2488">
        <v>2009</v>
      </c>
      <c r="B2488" t="s">
        <v>395</v>
      </c>
      <c r="C2488" t="s">
        <v>396</v>
      </c>
      <c r="D2488">
        <v>1187.075</v>
      </c>
      <c r="E2488">
        <v>5004.6890000000003</v>
      </c>
      <c r="F2488">
        <v>10057.512000000001</v>
      </c>
      <c r="G2488">
        <v>2550</v>
      </c>
      <c r="H2488" s="14">
        <f>365*DSO[[#This Row],[Receivables - Total]]/DSO[[#This Row],[Revenue - Total]]</f>
        <v>43.080473083203877</v>
      </c>
      <c r="I2488" t="str">
        <f>_xlfn.XLOOKUP(DSO[[#This Row],[GIC Industry Groups]],'DSO_GIC GROUP'!$A$2:$A$25,'DSO_GIC GROUP'!$B$2:$B$25,0)</f>
        <v>Retailing</v>
      </c>
    </row>
    <row r="2489" spans="1:9" x14ac:dyDescent="0.2">
      <c r="A2489">
        <v>2010</v>
      </c>
      <c r="B2489" t="s">
        <v>395</v>
      </c>
      <c r="C2489" t="s">
        <v>396</v>
      </c>
      <c r="D2489">
        <v>1364.4059999999999</v>
      </c>
      <c r="E2489">
        <v>5465.0439999999999</v>
      </c>
      <c r="F2489">
        <v>11207.589</v>
      </c>
      <c r="G2489">
        <v>2550</v>
      </c>
      <c r="H2489" s="14">
        <f>365*DSO[[#This Row],[Receivables - Total]]/DSO[[#This Row],[Revenue - Total]]</f>
        <v>44.434908346478444</v>
      </c>
      <c r="I2489" t="str">
        <f>_xlfn.XLOOKUP(DSO[[#This Row],[GIC Industry Groups]],'DSO_GIC GROUP'!$A$2:$A$25,'DSO_GIC GROUP'!$B$2:$B$25,0)</f>
        <v>Retailing</v>
      </c>
    </row>
    <row r="2490" spans="1:9" x14ac:dyDescent="0.2">
      <c r="A2490">
        <v>2011</v>
      </c>
      <c r="B2490" t="s">
        <v>395</v>
      </c>
      <c r="C2490" t="s">
        <v>396</v>
      </c>
      <c r="D2490">
        <v>1461.011</v>
      </c>
      <c r="E2490">
        <v>5879.5910000000003</v>
      </c>
      <c r="F2490">
        <v>12458.877</v>
      </c>
      <c r="G2490">
        <v>2550</v>
      </c>
      <c r="H2490" s="14">
        <f>365*DSO[[#This Row],[Receivables - Total]]/DSO[[#This Row],[Revenue - Total]]</f>
        <v>42.80233403058719</v>
      </c>
      <c r="I2490" t="str">
        <f>_xlfn.XLOOKUP(DSO[[#This Row],[GIC Industry Groups]],'DSO_GIC GROUP'!$A$2:$A$25,'DSO_GIC GROUP'!$B$2:$B$25,0)</f>
        <v>Retailing</v>
      </c>
    </row>
    <row r="2491" spans="1:9" x14ac:dyDescent="0.2">
      <c r="A2491">
        <v>2012</v>
      </c>
      <c r="B2491" t="s">
        <v>395</v>
      </c>
      <c r="C2491" t="s">
        <v>396</v>
      </c>
      <c r="D2491">
        <v>1490.028</v>
      </c>
      <c r="E2491">
        <v>6807.0609999999997</v>
      </c>
      <c r="F2491">
        <v>13013.868</v>
      </c>
      <c r="G2491">
        <v>2550</v>
      </c>
      <c r="H2491" s="14">
        <f>365*DSO[[#This Row],[Receivables - Total]]/DSO[[#This Row],[Revenue - Total]]</f>
        <v>41.790820377154581</v>
      </c>
      <c r="I2491" t="str">
        <f>_xlfn.XLOOKUP(DSO[[#This Row],[GIC Industry Groups]],'DSO_GIC GROUP'!$A$2:$A$25,'DSO_GIC GROUP'!$B$2:$B$25,0)</f>
        <v>Retailing</v>
      </c>
    </row>
    <row r="2492" spans="1:9" x14ac:dyDescent="0.2">
      <c r="A2492">
        <v>2013</v>
      </c>
      <c r="B2492" t="s">
        <v>395</v>
      </c>
      <c r="C2492" t="s">
        <v>396</v>
      </c>
      <c r="D2492">
        <v>1664.819</v>
      </c>
      <c r="E2492">
        <v>7680.2969999999996</v>
      </c>
      <c r="F2492">
        <v>14077.843000000001</v>
      </c>
      <c r="G2492">
        <v>2550</v>
      </c>
      <c r="H2492" s="14">
        <f>365*DSO[[#This Row],[Receivables - Total]]/DSO[[#This Row],[Revenue - Total]]</f>
        <v>43.164207400238794</v>
      </c>
      <c r="I2492" t="str">
        <f>_xlfn.XLOOKUP(DSO[[#This Row],[GIC Industry Groups]],'DSO_GIC GROUP'!$A$2:$A$25,'DSO_GIC GROUP'!$B$2:$B$25,0)</f>
        <v>Retailing</v>
      </c>
    </row>
    <row r="2493" spans="1:9" x14ac:dyDescent="0.2">
      <c r="A2493">
        <v>2014</v>
      </c>
      <c r="B2493" t="s">
        <v>395</v>
      </c>
      <c r="C2493" t="s">
        <v>396</v>
      </c>
      <c r="D2493">
        <v>1872.365</v>
      </c>
      <c r="E2493">
        <v>8246.2379999999994</v>
      </c>
      <c r="F2493">
        <v>15341.647000000001</v>
      </c>
      <c r="G2493">
        <v>2550</v>
      </c>
      <c r="H2493" s="14">
        <f>365*DSO[[#This Row],[Receivables - Total]]/DSO[[#This Row],[Revenue - Total]]</f>
        <v>44.546274920808692</v>
      </c>
      <c r="I2493" t="str">
        <f>_xlfn.XLOOKUP(DSO[[#This Row],[GIC Industry Groups]],'DSO_GIC GROUP'!$A$2:$A$25,'DSO_GIC GROUP'!$B$2:$B$25,0)</f>
        <v>Retailing</v>
      </c>
    </row>
    <row r="2494" spans="1:9" x14ac:dyDescent="0.2">
      <c r="A2494">
        <v>2015</v>
      </c>
      <c r="B2494" t="s">
        <v>395</v>
      </c>
      <c r="C2494" t="s">
        <v>396</v>
      </c>
      <c r="D2494">
        <v>1822.4190000000001</v>
      </c>
      <c r="E2494">
        <v>8144.7709999999997</v>
      </c>
      <c r="F2494">
        <v>15280.044</v>
      </c>
      <c r="G2494">
        <v>2550</v>
      </c>
      <c r="H2494" s="14">
        <f>365*DSO[[#This Row],[Receivables - Total]]/DSO[[#This Row],[Revenue - Total]]</f>
        <v>43.532789238041467</v>
      </c>
      <c r="I2494" t="str">
        <f>_xlfn.XLOOKUP(DSO[[#This Row],[GIC Industry Groups]],'DSO_GIC GROUP'!$A$2:$A$25,'DSO_GIC GROUP'!$B$2:$B$25,0)</f>
        <v>Retailing</v>
      </c>
    </row>
    <row r="2495" spans="1:9" x14ac:dyDescent="0.2">
      <c r="A2495">
        <v>2016</v>
      </c>
      <c r="B2495" t="s">
        <v>395</v>
      </c>
      <c r="C2495" t="s">
        <v>396</v>
      </c>
      <c r="D2495">
        <v>1938.5619999999999</v>
      </c>
      <c r="E2495">
        <v>8859.4</v>
      </c>
      <c r="F2495">
        <v>15339.713</v>
      </c>
      <c r="G2495">
        <v>2550</v>
      </c>
      <c r="H2495" s="14">
        <f>365*DSO[[#This Row],[Receivables - Total]]/DSO[[#This Row],[Revenue - Total]]</f>
        <v>46.127012285040799</v>
      </c>
      <c r="I2495" t="str">
        <f>_xlfn.XLOOKUP(DSO[[#This Row],[GIC Industry Groups]],'DSO_GIC GROUP'!$A$2:$A$25,'DSO_GIC GROUP'!$B$2:$B$25,0)</f>
        <v>Retailing</v>
      </c>
    </row>
    <row r="2496" spans="1:9" x14ac:dyDescent="0.2">
      <c r="A2496">
        <v>2017</v>
      </c>
      <c r="B2496" t="s">
        <v>395</v>
      </c>
      <c r="C2496" t="s">
        <v>396</v>
      </c>
      <c r="D2496">
        <v>2421.5630000000001</v>
      </c>
      <c r="E2496">
        <v>12412.380999999999</v>
      </c>
      <c r="F2496">
        <v>16308.800999999999</v>
      </c>
      <c r="G2496">
        <v>2550</v>
      </c>
      <c r="H2496" s="14">
        <f>365*DSO[[#This Row],[Receivables - Total]]/DSO[[#This Row],[Revenue - Total]]</f>
        <v>54.195921269748773</v>
      </c>
      <c r="I2496" t="str">
        <f>_xlfn.XLOOKUP(DSO[[#This Row],[GIC Industry Groups]],'DSO_GIC GROUP'!$A$2:$A$25,'DSO_GIC GROUP'!$B$2:$B$25,0)</f>
        <v>Retailing</v>
      </c>
    </row>
    <row r="2497" spans="1:9" x14ac:dyDescent="0.2">
      <c r="A2497">
        <v>2018</v>
      </c>
      <c r="B2497" t="s">
        <v>395</v>
      </c>
      <c r="C2497" t="s">
        <v>396</v>
      </c>
      <c r="D2497">
        <v>2493.636</v>
      </c>
      <c r="E2497">
        <v>12683.04</v>
      </c>
      <c r="F2497">
        <v>18735.073</v>
      </c>
      <c r="G2497">
        <v>2550</v>
      </c>
      <c r="H2497" s="14">
        <f>365*DSO[[#This Row],[Receivables - Total]]/DSO[[#This Row],[Revenue - Total]]</f>
        <v>48.581456821652097</v>
      </c>
      <c r="I2497" t="str">
        <f>_xlfn.XLOOKUP(DSO[[#This Row],[GIC Industry Groups]],'DSO_GIC GROUP'!$A$2:$A$25,'DSO_GIC GROUP'!$B$2:$B$25,0)</f>
        <v>Retailing</v>
      </c>
    </row>
    <row r="2498" spans="1:9" x14ac:dyDescent="0.2">
      <c r="A2498">
        <v>2019</v>
      </c>
      <c r="B2498" t="s">
        <v>395</v>
      </c>
      <c r="C2498" t="s">
        <v>396</v>
      </c>
      <c r="D2498">
        <v>2635.1550000000002</v>
      </c>
      <c r="E2498">
        <v>14645.629000000001</v>
      </c>
      <c r="F2498">
        <v>19392.305</v>
      </c>
      <c r="G2498">
        <v>2550</v>
      </c>
      <c r="H2498" s="14">
        <f>365*DSO[[#This Row],[Receivables - Total]]/DSO[[#This Row],[Revenue - Total]]</f>
        <v>49.598620432176581</v>
      </c>
      <c r="I2498" t="str">
        <f>_xlfn.XLOOKUP(DSO[[#This Row],[GIC Industry Groups]],'DSO_GIC GROUP'!$A$2:$A$25,'DSO_GIC GROUP'!$B$2:$B$25,0)</f>
        <v>Retailing</v>
      </c>
    </row>
    <row r="2499" spans="1:9" x14ac:dyDescent="0.2">
      <c r="A2499">
        <v>2010</v>
      </c>
      <c r="B2499" t="s">
        <v>399</v>
      </c>
      <c r="C2499" t="s">
        <v>400</v>
      </c>
      <c r="D2499">
        <v>205</v>
      </c>
      <c r="E2499">
        <v>7065</v>
      </c>
      <c r="F2499">
        <v>14664</v>
      </c>
      <c r="G2499">
        <v>2550</v>
      </c>
      <c r="H2499" s="14">
        <f>365*DSO[[#This Row],[Receivables - Total]]/DSO[[#This Row],[Revenue - Total]]</f>
        <v>5.1026322967812332</v>
      </c>
      <c r="I2499" t="str">
        <f>_xlfn.XLOOKUP(DSO[[#This Row],[GIC Industry Groups]],'DSO_GIC GROUP'!$A$2:$A$25,'DSO_GIC GROUP'!$B$2:$B$25,0)</f>
        <v>Retailing</v>
      </c>
    </row>
    <row r="2500" spans="1:9" x14ac:dyDescent="0.2">
      <c r="A2500">
        <v>2011</v>
      </c>
      <c r="B2500" t="s">
        <v>399</v>
      </c>
      <c r="C2500" t="s">
        <v>400</v>
      </c>
      <c r="D2500">
        <v>297</v>
      </c>
      <c r="E2500">
        <v>7422</v>
      </c>
      <c r="F2500">
        <v>14549</v>
      </c>
      <c r="G2500">
        <v>2550</v>
      </c>
      <c r="H2500" s="14">
        <f>365*DSO[[#This Row],[Receivables - Total]]/DSO[[#This Row],[Revenue - Total]]</f>
        <v>7.4510275620317552</v>
      </c>
      <c r="I2500" t="str">
        <f>_xlfn.XLOOKUP(DSO[[#This Row],[GIC Industry Groups]],'DSO_GIC GROUP'!$A$2:$A$25,'DSO_GIC GROUP'!$B$2:$B$25,0)</f>
        <v>Retailing</v>
      </c>
    </row>
    <row r="2501" spans="1:9" x14ac:dyDescent="0.2">
      <c r="A2501">
        <v>2012</v>
      </c>
      <c r="B2501" t="s">
        <v>399</v>
      </c>
      <c r="C2501" t="s">
        <v>400</v>
      </c>
      <c r="D2501">
        <v>331</v>
      </c>
      <c r="E2501">
        <v>7470</v>
      </c>
      <c r="F2501">
        <v>15651</v>
      </c>
      <c r="G2501">
        <v>2550</v>
      </c>
      <c r="H2501" s="14">
        <f>365*DSO[[#This Row],[Receivables - Total]]/DSO[[#This Row],[Revenue - Total]]</f>
        <v>7.719315059740592</v>
      </c>
      <c r="I2501" t="str">
        <f>_xlfn.XLOOKUP(DSO[[#This Row],[GIC Industry Groups]],'DSO_GIC GROUP'!$A$2:$A$25,'DSO_GIC GROUP'!$B$2:$B$25,0)</f>
        <v>Retailing</v>
      </c>
    </row>
    <row r="2502" spans="1:9" x14ac:dyDescent="0.2">
      <c r="A2502">
        <v>2013</v>
      </c>
      <c r="B2502" t="s">
        <v>399</v>
      </c>
      <c r="C2502" t="s">
        <v>400</v>
      </c>
      <c r="D2502">
        <v>462</v>
      </c>
      <c r="E2502">
        <v>7849</v>
      </c>
      <c r="F2502">
        <v>16148</v>
      </c>
      <c r="G2502">
        <v>2550</v>
      </c>
      <c r="H2502" s="14">
        <f>365*DSO[[#This Row],[Receivables - Total]]/DSO[[#This Row],[Revenue - Total]]</f>
        <v>10.442779291553133</v>
      </c>
      <c r="I2502" t="str">
        <f>_xlfn.XLOOKUP(DSO[[#This Row],[GIC Industry Groups]],'DSO_GIC GROUP'!$A$2:$A$25,'DSO_GIC GROUP'!$B$2:$B$25,0)</f>
        <v>Retailing</v>
      </c>
    </row>
    <row r="2503" spans="1:9" x14ac:dyDescent="0.2">
      <c r="A2503">
        <v>2014</v>
      </c>
      <c r="B2503" t="s">
        <v>399</v>
      </c>
      <c r="C2503" t="s">
        <v>400</v>
      </c>
      <c r="D2503">
        <v>275</v>
      </c>
      <c r="E2503">
        <v>7690</v>
      </c>
      <c r="F2503">
        <v>16435</v>
      </c>
      <c r="G2503">
        <v>2550</v>
      </c>
      <c r="H2503" s="14">
        <f>365*DSO[[#This Row],[Receivables - Total]]/DSO[[#This Row],[Revenue - Total]]</f>
        <v>6.1073927593550348</v>
      </c>
      <c r="I2503" t="str">
        <f>_xlfn.XLOOKUP(DSO[[#This Row],[GIC Industry Groups]],'DSO_GIC GROUP'!$A$2:$A$25,'DSO_GIC GROUP'!$B$2:$B$25,0)</f>
        <v>Retailing</v>
      </c>
    </row>
    <row r="2504" spans="1:9" x14ac:dyDescent="0.2">
      <c r="A2504">
        <v>2015</v>
      </c>
      <c r="B2504" t="s">
        <v>399</v>
      </c>
      <c r="C2504" t="s">
        <v>400</v>
      </c>
      <c r="D2504">
        <v>282</v>
      </c>
      <c r="E2504">
        <v>7473</v>
      </c>
      <c r="F2504">
        <v>15797</v>
      </c>
      <c r="G2504">
        <v>2550</v>
      </c>
      <c r="H2504" s="14">
        <f>365*DSO[[#This Row],[Receivables - Total]]/DSO[[#This Row],[Revenue - Total]]</f>
        <v>6.5157941381274922</v>
      </c>
      <c r="I2504" t="str">
        <f>_xlfn.XLOOKUP(DSO[[#This Row],[GIC Industry Groups]],'DSO_GIC GROUP'!$A$2:$A$25,'DSO_GIC GROUP'!$B$2:$B$25,0)</f>
        <v>Retailing</v>
      </c>
    </row>
    <row r="2505" spans="1:9" x14ac:dyDescent="0.2">
      <c r="A2505">
        <v>2016</v>
      </c>
      <c r="B2505" t="s">
        <v>399</v>
      </c>
      <c r="C2505" t="s">
        <v>400</v>
      </c>
      <c r="D2505">
        <v>335</v>
      </c>
      <c r="E2505">
        <v>7610</v>
      </c>
      <c r="F2505">
        <v>15516</v>
      </c>
      <c r="G2505">
        <v>2550</v>
      </c>
      <c r="H2505" s="14">
        <f>365*DSO[[#This Row],[Receivables - Total]]/DSO[[#This Row],[Revenue - Total]]</f>
        <v>7.8805748904356792</v>
      </c>
      <c r="I2505" t="str">
        <f>_xlfn.XLOOKUP(DSO[[#This Row],[GIC Industry Groups]],'DSO_GIC GROUP'!$A$2:$A$25,'DSO_GIC GROUP'!$B$2:$B$25,0)</f>
        <v>Retailing</v>
      </c>
    </row>
    <row r="2506" spans="1:9" x14ac:dyDescent="0.2">
      <c r="A2506">
        <v>2017</v>
      </c>
      <c r="B2506" t="s">
        <v>399</v>
      </c>
      <c r="C2506" t="s">
        <v>400</v>
      </c>
      <c r="D2506">
        <v>282</v>
      </c>
      <c r="E2506">
        <v>7989</v>
      </c>
      <c r="F2506">
        <v>15855</v>
      </c>
      <c r="G2506">
        <v>2550</v>
      </c>
      <c r="H2506" s="14">
        <f>365*DSO[[#This Row],[Receivables - Total]]/DSO[[#This Row],[Revenue - Total]]</f>
        <v>6.491958372753075</v>
      </c>
      <c r="I2506" t="str">
        <f>_xlfn.XLOOKUP(DSO[[#This Row],[GIC Industry Groups]],'DSO_GIC GROUP'!$A$2:$A$25,'DSO_GIC GROUP'!$B$2:$B$25,0)</f>
        <v>Retailing</v>
      </c>
    </row>
    <row r="2507" spans="1:9" x14ac:dyDescent="0.2">
      <c r="A2507">
        <v>2018</v>
      </c>
      <c r="B2507" t="s">
        <v>399</v>
      </c>
      <c r="C2507" t="s">
        <v>400</v>
      </c>
      <c r="D2507">
        <v>359</v>
      </c>
      <c r="E2507">
        <v>8049</v>
      </c>
      <c r="F2507">
        <v>16580</v>
      </c>
      <c r="G2507">
        <v>2550</v>
      </c>
      <c r="H2507" s="14">
        <f>365*DSO[[#This Row],[Receivables - Total]]/DSO[[#This Row],[Revenue - Total]]</f>
        <v>7.9031966224366705</v>
      </c>
      <c r="I2507" t="str">
        <f>_xlfn.XLOOKUP(DSO[[#This Row],[GIC Industry Groups]],'DSO_GIC GROUP'!$A$2:$A$25,'DSO_GIC GROUP'!$B$2:$B$25,0)</f>
        <v>Retailing</v>
      </c>
    </row>
    <row r="2508" spans="1:9" x14ac:dyDescent="0.2">
      <c r="A2508">
        <v>2003</v>
      </c>
      <c r="B2508" t="s">
        <v>419</v>
      </c>
      <c r="C2508" t="s">
        <v>420</v>
      </c>
      <c r="D2508">
        <v>1097</v>
      </c>
      <c r="E2508">
        <v>34437</v>
      </c>
      <c r="F2508">
        <v>64816</v>
      </c>
      <c r="G2508">
        <v>2550</v>
      </c>
      <c r="H2508" s="14">
        <f>365*DSO[[#This Row],[Receivables - Total]]/DSO[[#This Row],[Revenue - Total]]</f>
        <v>6.1775641816835352</v>
      </c>
      <c r="I2508" t="str">
        <f>_xlfn.XLOOKUP(DSO[[#This Row],[GIC Industry Groups]],'DSO_GIC GROUP'!$A$2:$A$25,'DSO_GIC GROUP'!$B$2:$B$25,0)</f>
        <v>Retailing</v>
      </c>
    </row>
    <row r="2509" spans="1:9" x14ac:dyDescent="0.2">
      <c r="A2509">
        <v>2004</v>
      </c>
      <c r="B2509" t="s">
        <v>419</v>
      </c>
      <c r="C2509" t="s">
        <v>420</v>
      </c>
      <c r="D2509">
        <v>1499</v>
      </c>
      <c r="E2509">
        <v>38907</v>
      </c>
      <c r="F2509">
        <v>73094</v>
      </c>
      <c r="G2509">
        <v>2550</v>
      </c>
      <c r="H2509" s="14">
        <f>365*DSO[[#This Row],[Receivables - Total]]/DSO[[#This Row],[Revenue - Total]]</f>
        <v>7.4853613155662568</v>
      </c>
      <c r="I2509" t="str">
        <f>_xlfn.XLOOKUP(DSO[[#This Row],[GIC Industry Groups]],'DSO_GIC GROUP'!$A$2:$A$25,'DSO_GIC GROUP'!$B$2:$B$25,0)</f>
        <v>Retailing</v>
      </c>
    </row>
    <row r="2510" spans="1:9" x14ac:dyDescent="0.2">
      <c r="A2510">
        <v>2005</v>
      </c>
      <c r="B2510" t="s">
        <v>419</v>
      </c>
      <c r="C2510" t="s">
        <v>420</v>
      </c>
      <c r="D2510">
        <v>2396</v>
      </c>
      <c r="E2510">
        <v>44482</v>
      </c>
      <c r="F2510">
        <v>81511</v>
      </c>
      <c r="G2510">
        <v>2550</v>
      </c>
      <c r="H2510" s="14">
        <f>365*DSO[[#This Row],[Receivables - Total]]/DSO[[#This Row],[Revenue - Total]]</f>
        <v>10.729104047306498</v>
      </c>
      <c r="I2510" t="str">
        <f>_xlfn.XLOOKUP(DSO[[#This Row],[GIC Industry Groups]],'DSO_GIC GROUP'!$A$2:$A$25,'DSO_GIC GROUP'!$B$2:$B$25,0)</f>
        <v>Retailing</v>
      </c>
    </row>
    <row r="2511" spans="1:9" x14ac:dyDescent="0.2">
      <c r="A2511">
        <v>2006</v>
      </c>
      <c r="B2511" t="s">
        <v>419</v>
      </c>
      <c r="C2511" t="s">
        <v>420</v>
      </c>
      <c r="D2511">
        <v>3223</v>
      </c>
      <c r="E2511">
        <v>52263</v>
      </c>
      <c r="F2511">
        <v>90837</v>
      </c>
      <c r="G2511">
        <v>2550</v>
      </c>
      <c r="H2511" s="14">
        <f>365*DSO[[#This Row],[Receivables - Total]]/DSO[[#This Row],[Revenue - Total]]</f>
        <v>12.95061483756619</v>
      </c>
      <c r="I2511" t="str">
        <f>_xlfn.XLOOKUP(DSO[[#This Row],[GIC Industry Groups]],'DSO_GIC GROUP'!$A$2:$A$25,'DSO_GIC GROUP'!$B$2:$B$25,0)</f>
        <v>Retailing</v>
      </c>
    </row>
    <row r="2512" spans="1:9" x14ac:dyDescent="0.2">
      <c r="A2512">
        <v>2007</v>
      </c>
      <c r="B2512" t="s">
        <v>419</v>
      </c>
      <c r="C2512" t="s">
        <v>420</v>
      </c>
      <c r="D2512">
        <v>1259</v>
      </c>
      <c r="E2512">
        <v>44324</v>
      </c>
      <c r="F2512">
        <v>77349</v>
      </c>
      <c r="G2512">
        <v>2550</v>
      </c>
      <c r="H2512" s="14">
        <f>365*DSO[[#This Row],[Receivables - Total]]/DSO[[#This Row],[Revenue - Total]]</f>
        <v>5.9410593543549366</v>
      </c>
      <c r="I2512" t="str">
        <f>_xlfn.XLOOKUP(DSO[[#This Row],[GIC Industry Groups]],'DSO_GIC GROUP'!$A$2:$A$25,'DSO_GIC GROUP'!$B$2:$B$25,0)</f>
        <v>Retailing</v>
      </c>
    </row>
    <row r="2513" spans="1:9" x14ac:dyDescent="0.2">
      <c r="A2513">
        <v>2008</v>
      </c>
      <c r="B2513" t="s">
        <v>419</v>
      </c>
      <c r="C2513" t="s">
        <v>420</v>
      </c>
      <c r="D2513">
        <v>972</v>
      </c>
      <c r="E2513">
        <v>41164</v>
      </c>
      <c r="F2513">
        <v>71288</v>
      </c>
      <c r="G2513">
        <v>2550</v>
      </c>
      <c r="H2513" s="14">
        <f>365*DSO[[#This Row],[Receivables - Total]]/DSO[[#This Row],[Revenue - Total]]</f>
        <v>4.976714173493435</v>
      </c>
      <c r="I2513" t="str">
        <f>_xlfn.XLOOKUP(DSO[[#This Row],[GIC Industry Groups]],'DSO_GIC GROUP'!$A$2:$A$25,'DSO_GIC GROUP'!$B$2:$B$25,0)</f>
        <v>Retailing</v>
      </c>
    </row>
    <row r="2514" spans="1:9" x14ac:dyDescent="0.2">
      <c r="A2514">
        <v>2009</v>
      </c>
      <c r="B2514" t="s">
        <v>419</v>
      </c>
      <c r="C2514" t="s">
        <v>420</v>
      </c>
      <c r="D2514">
        <v>964</v>
      </c>
      <c r="E2514">
        <v>40877</v>
      </c>
      <c r="F2514">
        <v>65955</v>
      </c>
      <c r="G2514">
        <v>2550</v>
      </c>
      <c r="H2514" s="14">
        <f>365*DSO[[#This Row],[Receivables - Total]]/DSO[[#This Row],[Revenue - Total]]</f>
        <v>5.3348495186111746</v>
      </c>
      <c r="I2514" t="str">
        <f>_xlfn.XLOOKUP(DSO[[#This Row],[GIC Industry Groups]],'DSO_GIC GROUP'!$A$2:$A$25,'DSO_GIC GROUP'!$B$2:$B$25,0)</f>
        <v>Retailing</v>
      </c>
    </row>
    <row r="2515" spans="1:9" x14ac:dyDescent="0.2">
      <c r="A2515">
        <v>2010</v>
      </c>
      <c r="B2515" t="s">
        <v>419</v>
      </c>
      <c r="C2515" t="s">
        <v>420</v>
      </c>
      <c r="D2515">
        <v>1085</v>
      </c>
      <c r="E2515">
        <v>40125</v>
      </c>
      <c r="F2515">
        <v>67997</v>
      </c>
      <c r="G2515">
        <v>2550</v>
      </c>
      <c r="H2515" s="14">
        <f>365*DSO[[#This Row],[Receivables - Total]]/DSO[[#This Row],[Revenue - Total]]</f>
        <v>5.8241540067944175</v>
      </c>
      <c r="I2515" t="str">
        <f>_xlfn.XLOOKUP(DSO[[#This Row],[GIC Industry Groups]],'DSO_GIC GROUP'!$A$2:$A$25,'DSO_GIC GROUP'!$B$2:$B$25,0)</f>
        <v>Retailing</v>
      </c>
    </row>
    <row r="2516" spans="1:9" x14ac:dyDescent="0.2">
      <c r="A2516">
        <v>2011</v>
      </c>
      <c r="B2516" t="s">
        <v>419</v>
      </c>
      <c r="C2516" t="s">
        <v>420</v>
      </c>
      <c r="D2516">
        <v>1245</v>
      </c>
      <c r="E2516">
        <v>40518</v>
      </c>
      <c r="F2516">
        <v>70395</v>
      </c>
      <c r="G2516">
        <v>2550</v>
      </c>
      <c r="H2516" s="14">
        <f>365*DSO[[#This Row],[Receivables - Total]]/DSO[[#This Row],[Revenue - Total]]</f>
        <v>6.4553590453867464</v>
      </c>
      <c r="I2516" t="str">
        <f>_xlfn.XLOOKUP(DSO[[#This Row],[GIC Industry Groups]],'DSO_GIC GROUP'!$A$2:$A$25,'DSO_GIC GROUP'!$B$2:$B$25,0)</f>
        <v>Retailing</v>
      </c>
    </row>
    <row r="2517" spans="1:9" x14ac:dyDescent="0.2">
      <c r="A2517">
        <v>2012</v>
      </c>
      <c r="B2517" t="s">
        <v>419</v>
      </c>
      <c r="C2517" t="s">
        <v>420</v>
      </c>
      <c r="D2517">
        <v>1395</v>
      </c>
      <c r="E2517">
        <v>41084</v>
      </c>
      <c r="F2517">
        <v>74754</v>
      </c>
      <c r="G2517">
        <v>2550</v>
      </c>
      <c r="H2517" s="14">
        <f>365*DSO[[#This Row],[Receivables - Total]]/DSO[[#This Row],[Revenue - Total]]</f>
        <v>6.8113411991331567</v>
      </c>
      <c r="I2517" t="str">
        <f>_xlfn.XLOOKUP(DSO[[#This Row],[GIC Industry Groups]],'DSO_GIC GROUP'!$A$2:$A$25,'DSO_GIC GROUP'!$B$2:$B$25,0)</f>
        <v>Retailing</v>
      </c>
    </row>
    <row r="2518" spans="1:9" x14ac:dyDescent="0.2">
      <c r="A2518">
        <v>2013</v>
      </c>
      <c r="B2518" t="s">
        <v>419</v>
      </c>
      <c r="C2518" t="s">
        <v>420</v>
      </c>
      <c r="D2518">
        <v>1398</v>
      </c>
      <c r="E2518">
        <v>40518</v>
      </c>
      <c r="F2518">
        <v>78812</v>
      </c>
      <c r="G2518">
        <v>2550</v>
      </c>
      <c r="H2518" s="14">
        <f>365*DSO[[#This Row],[Receivables - Total]]/DSO[[#This Row],[Revenue - Total]]</f>
        <v>6.4745216464497792</v>
      </c>
      <c r="I2518" t="str">
        <f>_xlfn.XLOOKUP(DSO[[#This Row],[GIC Industry Groups]],'DSO_GIC GROUP'!$A$2:$A$25,'DSO_GIC GROUP'!$B$2:$B$25,0)</f>
        <v>Retailing</v>
      </c>
    </row>
    <row r="2519" spans="1:9" x14ac:dyDescent="0.2">
      <c r="A2519">
        <v>2014</v>
      </c>
      <c r="B2519" t="s">
        <v>419</v>
      </c>
      <c r="C2519" t="s">
        <v>420</v>
      </c>
      <c r="D2519">
        <v>1484</v>
      </c>
      <c r="E2519">
        <v>39946</v>
      </c>
      <c r="F2519">
        <v>83176</v>
      </c>
      <c r="G2519">
        <v>2550</v>
      </c>
      <c r="H2519" s="14">
        <f>365*DSO[[#This Row],[Receivables - Total]]/DSO[[#This Row],[Revenue - Total]]</f>
        <v>6.512215062037126</v>
      </c>
      <c r="I2519" t="str">
        <f>_xlfn.XLOOKUP(DSO[[#This Row],[GIC Industry Groups]],'DSO_GIC GROUP'!$A$2:$A$25,'DSO_GIC GROUP'!$B$2:$B$25,0)</f>
        <v>Retailing</v>
      </c>
    </row>
    <row r="2520" spans="1:9" x14ac:dyDescent="0.2">
      <c r="A2520">
        <v>2015</v>
      </c>
      <c r="B2520" t="s">
        <v>419</v>
      </c>
      <c r="C2520" t="s">
        <v>420</v>
      </c>
      <c r="D2520">
        <v>1890</v>
      </c>
      <c r="E2520">
        <v>42549</v>
      </c>
      <c r="F2520">
        <v>88519</v>
      </c>
      <c r="G2520">
        <v>2550</v>
      </c>
      <c r="H2520" s="14">
        <f>365*DSO[[#This Row],[Receivables - Total]]/DSO[[#This Row],[Revenue - Total]]</f>
        <v>7.7932421288085045</v>
      </c>
      <c r="I2520" t="str">
        <f>_xlfn.XLOOKUP(DSO[[#This Row],[GIC Industry Groups]],'DSO_GIC GROUP'!$A$2:$A$25,'DSO_GIC GROUP'!$B$2:$B$25,0)</f>
        <v>Retailing</v>
      </c>
    </row>
    <row r="2521" spans="1:9" x14ac:dyDescent="0.2">
      <c r="A2521">
        <v>2016</v>
      </c>
      <c r="B2521" t="s">
        <v>419</v>
      </c>
      <c r="C2521" t="s">
        <v>420</v>
      </c>
      <c r="D2521">
        <v>2029</v>
      </c>
      <c r="E2521">
        <v>42966</v>
      </c>
      <c r="F2521">
        <v>94595</v>
      </c>
      <c r="G2521">
        <v>2550</v>
      </c>
      <c r="H2521" s="14">
        <f>365*DSO[[#This Row],[Receivables - Total]]/DSO[[#This Row],[Revenue - Total]]</f>
        <v>7.8290078756805324</v>
      </c>
      <c r="I2521" t="str">
        <f>_xlfn.XLOOKUP(DSO[[#This Row],[GIC Industry Groups]],'DSO_GIC GROUP'!$A$2:$A$25,'DSO_GIC GROUP'!$B$2:$B$25,0)</f>
        <v>Retailing</v>
      </c>
    </row>
    <row r="2522" spans="1:9" x14ac:dyDescent="0.2">
      <c r="A2522">
        <v>2017</v>
      </c>
      <c r="B2522" t="s">
        <v>419</v>
      </c>
      <c r="C2522" t="s">
        <v>420</v>
      </c>
      <c r="D2522">
        <v>1952</v>
      </c>
      <c r="E2522">
        <v>44529</v>
      </c>
      <c r="F2522">
        <v>100904</v>
      </c>
      <c r="G2522">
        <v>2550</v>
      </c>
      <c r="H2522" s="14">
        <f>365*DSO[[#This Row],[Receivables - Total]]/DSO[[#This Row],[Revenue - Total]]</f>
        <v>7.0609688416712917</v>
      </c>
      <c r="I2522" t="str">
        <f>_xlfn.XLOOKUP(DSO[[#This Row],[GIC Industry Groups]],'DSO_GIC GROUP'!$A$2:$A$25,'DSO_GIC GROUP'!$B$2:$B$25,0)</f>
        <v>Retailing</v>
      </c>
    </row>
    <row r="2523" spans="1:9" x14ac:dyDescent="0.2">
      <c r="A2523">
        <v>2018</v>
      </c>
      <c r="B2523" t="s">
        <v>419</v>
      </c>
      <c r="C2523" t="s">
        <v>420</v>
      </c>
      <c r="D2523">
        <v>1936</v>
      </c>
      <c r="E2523">
        <v>44003</v>
      </c>
      <c r="F2523">
        <v>108203</v>
      </c>
      <c r="G2523">
        <v>2550</v>
      </c>
      <c r="H2523" s="14">
        <f>365*DSO[[#This Row],[Receivables - Total]]/DSO[[#This Row],[Revenue - Total]]</f>
        <v>6.530687688881085</v>
      </c>
      <c r="I2523" t="str">
        <f>_xlfn.XLOOKUP(DSO[[#This Row],[GIC Industry Groups]],'DSO_GIC GROUP'!$A$2:$A$25,'DSO_GIC GROUP'!$B$2:$B$25,0)</f>
        <v>Retailing</v>
      </c>
    </row>
    <row r="2524" spans="1:9" x14ac:dyDescent="0.2">
      <c r="A2524">
        <v>2019</v>
      </c>
      <c r="B2524" t="s">
        <v>419</v>
      </c>
      <c r="C2524" t="s">
        <v>420</v>
      </c>
      <c r="D2524">
        <v>2106</v>
      </c>
      <c r="E2524">
        <v>51236</v>
      </c>
      <c r="F2524">
        <v>110225</v>
      </c>
      <c r="G2524">
        <v>2550</v>
      </c>
      <c r="H2524" s="14">
        <f>365*DSO[[#This Row],[Receivables - Total]]/DSO[[#This Row],[Revenue - Total]]</f>
        <v>6.9738262644590607</v>
      </c>
      <c r="I2524" t="str">
        <f>_xlfn.XLOOKUP(DSO[[#This Row],[GIC Industry Groups]],'DSO_GIC GROUP'!$A$2:$A$25,'DSO_GIC GROUP'!$B$2:$B$25,0)</f>
        <v>Retailing</v>
      </c>
    </row>
    <row r="2525" spans="1:9" x14ac:dyDescent="0.2">
      <c r="A2525">
        <v>2003</v>
      </c>
      <c r="B2525" t="s">
        <v>499</v>
      </c>
      <c r="C2525" t="s">
        <v>500</v>
      </c>
      <c r="D2525">
        <v>939.10500000000002</v>
      </c>
      <c r="E2525">
        <v>4569.2330000000002</v>
      </c>
      <c r="F2525">
        <v>6603.768</v>
      </c>
      <c r="G2525">
        <v>2550</v>
      </c>
      <c r="H2525" s="14">
        <f>365*DSO[[#This Row],[Receivables - Total]]/DSO[[#This Row],[Revenue - Total]]</f>
        <v>51.905718825979349</v>
      </c>
      <c r="I2525" t="str">
        <f>_xlfn.XLOOKUP(DSO[[#This Row],[GIC Industry Groups]],'DSO_GIC GROUP'!$A$2:$A$25,'DSO_GIC GROUP'!$B$2:$B$25,0)</f>
        <v>Retailing</v>
      </c>
    </row>
    <row r="2526" spans="1:9" x14ac:dyDescent="0.2">
      <c r="A2526">
        <v>2004</v>
      </c>
      <c r="B2526" t="s">
        <v>499</v>
      </c>
      <c r="C2526" t="s">
        <v>500</v>
      </c>
      <c r="D2526">
        <v>1068.079</v>
      </c>
      <c r="E2526">
        <v>4605.3900000000003</v>
      </c>
      <c r="F2526">
        <v>7304.33</v>
      </c>
      <c r="G2526">
        <v>2550</v>
      </c>
      <c r="H2526" s="14">
        <f>365*DSO[[#This Row],[Receivables - Total]]/DSO[[#This Row],[Revenue - Total]]</f>
        <v>53.372292188332125</v>
      </c>
      <c r="I2526" t="str">
        <f>_xlfn.XLOOKUP(DSO[[#This Row],[GIC Industry Groups]],'DSO_GIC GROUP'!$A$2:$A$25,'DSO_GIC GROUP'!$B$2:$B$25,0)</f>
        <v>Retailing</v>
      </c>
    </row>
    <row r="2527" spans="1:9" x14ac:dyDescent="0.2">
      <c r="A2527">
        <v>2005</v>
      </c>
      <c r="B2527" t="s">
        <v>499</v>
      </c>
      <c r="C2527" t="s">
        <v>500</v>
      </c>
      <c r="D2527">
        <v>1200.694</v>
      </c>
      <c r="E2527">
        <v>4921.3490000000002</v>
      </c>
      <c r="F2527">
        <v>7919.2139999999999</v>
      </c>
      <c r="G2527">
        <v>2550</v>
      </c>
      <c r="H2527" s="14">
        <f>365*DSO[[#This Row],[Receivables - Total]]/DSO[[#This Row],[Revenue - Total]]</f>
        <v>55.340506014864609</v>
      </c>
      <c r="I2527" t="str">
        <f>_xlfn.XLOOKUP(DSO[[#This Row],[GIC Industry Groups]],'DSO_GIC GROUP'!$A$2:$A$25,'DSO_GIC GROUP'!$B$2:$B$25,0)</f>
        <v>Retailing</v>
      </c>
    </row>
    <row r="2528" spans="1:9" x14ac:dyDescent="0.2">
      <c r="A2528">
        <v>2006</v>
      </c>
      <c r="B2528" t="s">
        <v>499</v>
      </c>
      <c r="C2528" t="s">
        <v>500</v>
      </c>
      <c r="D2528">
        <v>1112.5509999999999</v>
      </c>
      <c r="E2528">
        <v>4821.5780000000004</v>
      </c>
      <c r="F2528">
        <v>8793.6370000000006</v>
      </c>
      <c r="G2528">
        <v>2550</v>
      </c>
      <c r="H2528" s="14">
        <f>365*DSO[[#This Row],[Receivables - Total]]/DSO[[#This Row],[Revenue - Total]]</f>
        <v>46.178971795174164</v>
      </c>
      <c r="I2528" t="str">
        <f>_xlfn.XLOOKUP(DSO[[#This Row],[GIC Industry Groups]],'DSO_GIC GROUP'!$A$2:$A$25,'DSO_GIC GROUP'!$B$2:$B$25,0)</f>
        <v>Retailing</v>
      </c>
    </row>
    <row r="2529" spans="1:9" x14ac:dyDescent="0.2">
      <c r="A2529">
        <v>2007</v>
      </c>
      <c r="B2529" t="s">
        <v>499</v>
      </c>
      <c r="C2529" t="s">
        <v>500</v>
      </c>
      <c r="D2529">
        <v>1788</v>
      </c>
      <c r="E2529">
        <v>5600</v>
      </c>
      <c r="F2529">
        <v>9120</v>
      </c>
      <c r="G2529">
        <v>2550</v>
      </c>
      <c r="H2529" s="14">
        <f>365*DSO[[#This Row],[Receivables - Total]]/DSO[[#This Row],[Revenue - Total]]</f>
        <v>71.559210526315795</v>
      </c>
      <c r="I2529" t="str">
        <f>_xlfn.XLOOKUP(DSO[[#This Row],[GIC Industry Groups]],'DSO_GIC GROUP'!$A$2:$A$25,'DSO_GIC GROUP'!$B$2:$B$25,0)</f>
        <v>Retailing</v>
      </c>
    </row>
    <row r="2530" spans="1:9" x14ac:dyDescent="0.2">
      <c r="A2530">
        <v>2008</v>
      </c>
      <c r="B2530" t="s">
        <v>499</v>
      </c>
      <c r="C2530" t="s">
        <v>500</v>
      </c>
      <c r="D2530">
        <v>1942</v>
      </c>
      <c r="E2530">
        <v>5661</v>
      </c>
      <c r="F2530">
        <v>8573</v>
      </c>
      <c r="G2530">
        <v>2550</v>
      </c>
      <c r="H2530" s="14">
        <f>365*DSO[[#This Row],[Receivables - Total]]/DSO[[#This Row],[Revenue - Total]]</f>
        <v>82.681675026245188</v>
      </c>
      <c r="I2530" t="str">
        <f>_xlfn.XLOOKUP(DSO[[#This Row],[GIC Industry Groups]],'DSO_GIC GROUP'!$A$2:$A$25,'DSO_GIC GROUP'!$B$2:$B$25,0)</f>
        <v>Retailing</v>
      </c>
    </row>
    <row r="2531" spans="1:9" x14ac:dyDescent="0.2">
      <c r="A2531">
        <v>2009</v>
      </c>
      <c r="B2531" t="s">
        <v>499</v>
      </c>
      <c r="C2531" t="s">
        <v>500</v>
      </c>
      <c r="D2531">
        <v>2035</v>
      </c>
      <c r="E2531">
        <v>6579</v>
      </c>
      <c r="F2531">
        <v>8627</v>
      </c>
      <c r="G2531">
        <v>2550</v>
      </c>
      <c r="H2531" s="14">
        <f>365*DSO[[#This Row],[Receivables - Total]]/DSO[[#This Row],[Revenue - Total]]</f>
        <v>86.098875623043938</v>
      </c>
      <c r="I2531" t="str">
        <f>_xlfn.XLOOKUP(DSO[[#This Row],[GIC Industry Groups]],'DSO_GIC GROUP'!$A$2:$A$25,'DSO_GIC GROUP'!$B$2:$B$25,0)</f>
        <v>Retailing</v>
      </c>
    </row>
    <row r="2532" spans="1:9" x14ac:dyDescent="0.2">
      <c r="A2532">
        <v>2010</v>
      </c>
      <c r="B2532" t="s">
        <v>499</v>
      </c>
      <c r="C2532" t="s">
        <v>500</v>
      </c>
      <c r="D2532">
        <v>2026</v>
      </c>
      <c r="E2532">
        <v>7462</v>
      </c>
      <c r="F2532">
        <v>9700</v>
      </c>
      <c r="G2532">
        <v>2550</v>
      </c>
      <c r="H2532" s="14">
        <f>365*DSO[[#This Row],[Receivables - Total]]/DSO[[#This Row],[Revenue - Total]]</f>
        <v>76.236082474226805</v>
      </c>
      <c r="I2532" t="str">
        <f>_xlfn.XLOOKUP(DSO[[#This Row],[GIC Industry Groups]],'DSO_GIC GROUP'!$A$2:$A$25,'DSO_GIC GROUP'!$B$2:$B$25,0)</f>
        <v>Retailing</v>
      </c>
    </row>
    <row r="2533" spans="1:9" x14ac:dyDescent="0.2">
      <c r="A2533">
        <v>2011</v>
      </c>
      <c r="B2533" t="s">
        <v>499</v>
      </c>
      <c r="C2533" t="s">
        <v>500</v>
      </c>
      <c r="D2533">
        <v>2033</v>
      </c>
      <c r="E2533">
        <v>8491</v>
      </c>
      <c r="F2533">
        <v>10877</v>
      </c>
      <c r="G2533">
        <v>2550</v>
      </c>
      <c r="H2533" s="14">
        <f>365*DSO[[#This Row],[Receivables - Total]]/DSO[[#This Row],[Revenue - Total]]</f>
        <v>68.22147651006712</v>
      </c>
      <c r="I2533" t="str">
        <f>_xlfn.XLOOKUP(DSO[[#This Row],[GIC Industry Groups]],'DSO_GIC GROUP'!$A$2:$A$25,'DSO_GIC GROUP'!$B$2:$B$25,0)</f>
        <v>Retailing</v>
      </c>
    </row>
    <row r="2534" spans="1:9" x14ac:dyDescent="0.2">
      <c r="A2534">
        <v>2012</v>
      </c>
      <c r="B2534" t="s">
        <v>499</v>
      </c>
      <c r="C2534" t="s">
        <v>500</v>
      </c>
      <c r="D2534">
        <v>2129</v>
      </c>
      <c r="E2534">
        <v>8089</v>
      </c>
      <c r="F2534">
        <v>12148</v>
      </c>
      <c r="G2534">
        <v>2550</v>
      </c>
      <c r="H2534" s="14">
        <f>365*DSO[[#This Row],[Receivables - Total]]/DSO[[#This Row],[Revenue - Total]]</f>
        <v>63.968142904181761</v>
      </c>
      <c r="I2534" t="str">
        <f>_xlfn.XLOOKUP(DSO[[#This Row],[GIC Industry Groups]],'DSO_GIC GROUP'!$A$2:$A$25,'DSO_GIC GROUP'!$B$2:$B$25,0)</f>
        <v>Retailing</v>
      </c>
    </row>
    <row r="2535" spans="1:9" x14ac:dyDescent="0.2">
      <c r="A2535">
        <v>2013</v>
      </c>
      <c r="B2535" t="s">
        <v>499</v>
      </c>
      <c r="C2535" t="s">
        <v>500</v>
      </c>
      <c r="D2535">
        <v>2177</v>
      </c>
      <c r="E2535">
        <v>8574</v>
      </c>
      <c r="F2535">
        <v>12540</v>
      </c>
      <c r="G2535">
        <v>2550</v>
      </c>
      <c r="H2535" s="14">
        <f>365*DSO[[#This Row],[Receivables - Total]]/DSO[[#This Row],[Revenue - Total]]</f>
        <v>63.36562998405104</v>
      </c>
      <c r="I2535" t="str">
        <f>_xlfn.XLOOKUP(DSO[[#This Row],[GIC Industry Groups]],'DSO_GIC GROUP'!$A$2:$A$25,'DSO_GIC GROUP'!$B$2:$B$25,0)</f>
        <v>Retailing</v>
      </c>
    </row>
    <row r="2536" spans="1:9" x14ac:dyDescent="0.2">
      <c r="A2536">
        <v>2014</v>
      </c>
      <c r="B2536" t="s">
        <v>499</v>
      </c>
      <c r="C2536" t="s">
        <v>500</v>
      </c>
      <c r="D2536">
        <v>2306</v>
      </c>
      <c r="E2536">
        <v>9245</v>
      </c>
      <c r="F2536">
        <v>13506</v>
      </c>
      <c r="G2536">
        <v>2550</v>
      </c>
      <c r="H2536" s="14">
        <f>365*DSO[[#This Row],[Receivables - Total]]/DSO[[#This Row],[Revenue - Total]]</f>
        <v>62.319709758625798</v>
      </c>
      <c r="I2536" t="str">
        <f>_xlfn.XLOOKUP(DSO[[#This Row],[GIC Industry Groups]],'DSO_GIC GROUP'!$A$2:$A$25,'DSO_GIC GROUP'!$B$2:$B$25,0)</f>
        <v>Retailing</v>
      </c>
    </row>
    <row r="2537" spans="1:9" x14ac:dyDescent="0.2">
      <c r="A2537">
        <v>2015</v>
      </c>
      <c r="B2537" t="s">
        <v>499</v>
      </c>
      <c r="C2537" t="s">
        <v>500</v>
      </c>
      <c r="D2537">
        <v>196</v>
      </c>
      <c r="E2537">
        <v>7698</v>
      </c>
      <c r="F2537">
        <v>14437</v>
      </c>
      <c r="G2537">
        <v>2550</v>
      </c>
      <c r="H2537" s="14">
        <f>365*DSO[[#This Row],[Receivables - Total]]/DSO[[#This Row],[Revenue - Total]]</f>
        <v>4.9553231280736991</v>
      </c>
      <c r="I2537" t="str">
        <f>_xlfn.XLOOKUP(DSO[[#This Row],[GIC Industry Groups]],'DSO_GIC GROUP'!$A$2:$A$25,'DSO_GIC GROUP'!$B$2:$B$25,0)</f>
        <v>Retailing</v>
      </c>
    </row>
    <row r="2538" spans="1:9" x14ac:dyDescent="0.2">
      <c r="A2538">
        <v>2016</v>
      </c>
      <c r="B2538" t="s">
        <v>499</v>
      </c>
      <c r="C2538" t="s">
        <v>500</v>
      </c>
      <c r="D2538">
        <v>199</v>
      </c>
      <c r="E2538">
        <v>7858</v>
      </c>
      <c r="F2538">
        <v>14757</v>
      </c>
      <c r="G2538">
        <v>2550</v>
      </c>
      <c r="H2538" s="14">
        <f>365*DSO[[#This Row],[Receivables - Total]]/DSO[[#This Row],[Revenue - Total]]</f>
        <v>4.9220708816155048</v>
      </c>
      <c r="I2538" t="str">
        <f>_xlfn.XLOOKUP(DSO[[#This Row],[GIC Industry Groups]],'DSO_GIC GROUP'!$A$2:$A$25,'DSO_GIC GROUP'!$B$2:$B$25,0)</f>
        <v>Retailing</v>
      </c>
    </row>
    <row r="2539" spans="1:9" x14ac:dyDescent="0.2">
      <c r="A2539">
        <v>2017</v>
      </c>
      <c r="B2539" t="s">
        <v>499</v>
      </c>
      <c r="C2539" t="s">
        <v>500</v>
      </c>
      <c r="D2539">
        <v>145</v>
      </c>
      <c r="E2539">
        <v>8115</v>
      </c>
      <c r="F2539">
        <v>15478</v>
      </c>
      <c r="G2539">
        <v>2550</v>
      </c>
      <c r="H2539" s="14">
        <f>365*DSO[[#This Row],[Receivables - Total]]/DSO[[#This Row],[Revenue - Total]]</f>
        <v>3.419369427574622</v>
      </c>
      <c r="I2539" t="str">
        <f>_xlfn.XLOOKUP(DSO[[#This Row],[GIC Industry Groups]],'DSO_GIC GROUP'!$A$2:$A$25,'DSO_GIC GROUP'!$B$2:$B$25,0)</f>
        <v>Retailing</v>
      </c>
    </row>
    <row r="2540" spans="1:9" x14ac:dyDescent="0.2">
      <c r="A2540">
        <v>2018</v>
      </c>
      <c r="B2540" t="s">
        <v>499</v>
      </c>
      <c r="C2540" t="s">
        <v>500</v>
      </c>
      <c r="D2540">
        <v>148</v>
      </c>
      <c r="E2540">
        <v>7886</v>
      </c>
      <c r="F2540">
        <v>15860</v>
      </c>
      <c r="G2540">
        <v>2550</v>
      </c>
      <c r="H2540" s="14">
        <f>365*DSO[[#This Row],[Receivables - Total]]/DSO[[#This Row],[Revenue - Total]]</f>
        <v>3.4060529634300125</v>
      </c>
      <c r="I2540" t="str">
        <f>_xlfn.XLOOKUP(DSO[[#This Row],[GIC Industry Groups]],'DSO_GIC GROUP'!$A$2:$A$25,'DSO_GIC GROUP'!$B$2:$B$25,0)</f>
        <v>Retailing</v>
      </c>
    </row>
    <row r="2541" spans="1:9" x14ac:dyDescent="0.2">
      <c r="A2541">
        <v>2019</v>
      </c>
      <c r="B2541" t="s">
        <v>499</v>
      </c>
      <c r="C2541" t="s">
        <v>500</v>
      </c>
      <c r="D2541">
        <v>179</v>
      </c>
      <c r="E2541">
        <v>9737</v>
      </c>
      <c r="F2541">
        <v>15524</v>
      </c>
      <c r="G2541">
        <v>2550</v>
      </c>
      <c r="H2541" s="14">
        <f>365*DSO[[#This Row],[Receivables - Total]]/DSO[[#This Row],[Revenue - Total]]</f>
        <v>4.2086446792063903</v>
      </c>
      <c r="I2541" t="str">
        <f>_xlfn.XLOOKUP(DSO[[#This Row],[GIC Industry Groups]],'DSO_GIC GROUP'!$A$2:$A$25,'DSO_GIC GROUP'!$B$2:$B$25,0)</f>
        <v>Retailing</v>
      </c>
    </row>
    <row r="2542" spans="1:9" x14ac:dyDescent="0.2">
      <c r="A2542">
        <v>2003</v>
      </c>
      <c r="B2542" t="s">
        <v>515</v>
      </c>
      <c r="C2542" t="s">
        <v>516</v>
      </c>
      <c r="D2542">
        <v>218.346</v>
      </c>
      <c r="E2542">
        <v>1037.0170000000001</v>
      </c>
      <c r="F2542">
        <v>4700.5910000000003</v>
      </c>
      <c r="G2542">
        <v>2550</v>
      </c>
      <c r="H2542" s="14">
        <f>365*DSO[[#This Row],[Receivables - Total]]/DSO[[#This Row],[Revenue - Total]]</f>
        <v>16.954525505409851</v>
      </c>
      <c r="I2542" t="str">
        <f>_xlfn.XLOOKUP(DSO[[#This Row],[GIC Industry Groups]],'DSO_GIC GROUP'!$A$2:$A$25,'DSO_GIC GROUP'!$B$2:$B$25,0)</f>
        <v>Retailing</v>
      </c>
    </row>
    <row r="2543" spans="1:9" x14ac:dyDescent="0.2">
      <c r="A2543">
        <v>2004</v>
      </c>
      <c r="B2543" t="s">
        <v>515</v>
      </c>
      <c r="C2543" t="s">
        <v>516</v>
      </c>
      <c r="D2543">
        <v>224.13</v>
      </c>
      <c r="E2543">
        <v>1293.0129999999999</v>
      </c>
      <c r="F2543">
        <v>5362.2619999999997</v>
      </c>
      <c r="G2543">
        <v>2550</v>
      </c>
      <c r="H2543" s="14">
        <f>365*DSO[[#This Row],[Receivables - Total]]/DSO[[#This Row],[Revenue - Total]]</f>
        <v>15.256145634062641</v>
      </c>
      <c r="I2543" t="str">
        <f>_xlfn.XLOOKUP(DSO[[#This Row],[GIC Industry Groups]],'DSO_GIC GROUP'!$A$2:$A$25,'DSO_GIC GROUP'!$B$2:$B$25,0)</f>
        <v>Retailing</v>
      </c>
    </row>
    <row r="2544" spans="1:9" x14ac:dyDescent="0.2">
      <c r="A2544">
        <v>2005</v>
      </c>
      <c r="B2544" t="s">
        <v>515</v>
      </c>
      <c r="C2544" t="s">
        <v>516</v>
      </c>
      <c r="D2544">
        <v>234.929</v>
      </c>
      <c r="E2544">
        <v>1489.2470000000001</v>
      </c>
      <c r="F2544">
        <v>6386.0940000000001</v>
      </c>
      <c r="G2544">
        <v>2550</v>
      </c>
      <c r="H2544" s="14">
        <f>365*DSO[[#This Row],[Receivables - Total]]/DSO[[#This Row],[Revenue - Total]]</f>
        <v>13.42746990570449</v>
      </c>
      <c r="I2544" t="str">
        <f>_xlfn.XLOOKUP(DSO[[#This Row],[GIC Industry Groups]],'DSO_GIC GROUP'!$A$2:$A$25,'DSO_GIC GROUP'!$B$2:$B$25,0)</f>
        <v>Retailing</v>
      </c>
    </row>
    <row r="2545" spans="1:9" x14ac:dyDescent="0.2">
      <c r="A2545">
        <v>2006</v>
      </c>
      <c r="B2545" t="s">
        <v>515</v>
      </c>
      <c r="C2545" t="s">
        <v>516</v>
      </c>
      <c r="D2545">
        <v>273.71499999999997</v>
      </c>
      <c r="E2545">
        <v>1885.5730000000001</v>
      </c>
      <c r="F2545">
        <v>7624.2809999999999</v>
      </c>
      <c r="G2545">
        <v>2550</v>
      </c>
      <c r="H2545" s="14">
        <f>365*DSO[[#This Row],[Receivables - Total]]/DSO[[#This Row],[Revenue - Total]]</f>
        <v>13.103658561377786</v>
      </c>
      <c r="I2545" t="str">
        <f>_xlfn.XLOOKUP(DSO[[#This Row],[GIC Industry Groups]],'DSO_GIC GROUP'!$A$2:$A$25,'DSO_GIC GROUP'!$B$2:$B$25,0)</f>
        <v>Retailing</v>
      </c>
    </row>
    <row r="2546" spans="1:9" x14ac:dyDescent="0.2">
      <c r="A2546">
        <v>2007</v>
      </c>
      <c r="B2546" t="s">
        <v>515</v>
      </c>
      <c r="C2546" t="s">
        <v>516</v>
      </c>
      <c r="D2546">
        <v>343.98899999999998</v>
      </c>
      <c r="E2546">
        <v>2333.1610000000001</v>
      </c>
      <c r="F2546">
        <v>8318.7360000000008</v>
      </c>
      <c r="G2546">
        <v>2550</v>
      </c>
      <c r="H2546" s="14">
        <f>365*DSO[[#This Row],[Receivables - Total]]/DSO[[#This Row],[Revenue - Total]]</f>
        <v>15.09315658051896</v>
      </c>
      <c r="I2546" t="str">
        <f>_xlfn.XLOOKUP(DSO[[#This Row],[GIC Industry Groups]],'DSO_GIC GROUP'!$A$2:$A$25,'DSO_GIC GROUP'!$B$2:$B$25,0)</f>
        <v>Retailing</v>
      </c>
    </row>
    <row r="2547" spans="1:9" x14ac:dyDescent="0.2">
      <c r="A2547">
        <v>2008</v>
      </c>
      <c r="B2547" t="s">
        <v>515</v>
      </c>
      <c r="C2547" t="s">
        <v>516</v>
      </c>
      <c r="D2547">
        <v>424.13799999999998</v>
      </c>
      <c r="E2547">
        <v>2379.1869999999999</v>
      </c>
      <c r="F2547">
        <v>7028.3519999999999</v>
      </c>
      <c r="G2547">
        <v>2550</v>
      </c>
      <c r="H2547" s="14">
        <f>365*DSO[[#This Row],[Receivables - Total]]/DSO[[#This Row],[Revenue - Total]]</f>
        <v>22.02655330865614</v>
      </c>
      <c r="I2547" t="str">
        <f>_xlfn.XLOOKUP(DSO[[#This Row],[GIC Industry Groups]],'DSO_GIC GROUP'!$A$2:$A$25,'DSO_GIC GROUP'!$B$2:$B$25,0)</f>
        <v>Retailing</v>
      </c>
    </row>
    <row r="2548" spans="1:9" x14ac:dyDescent="0.2">
      <c r="A2548">
        <v>2009</v>
      </c>
      <c r="B2548" t="s">
        <v>515</v>
      </c>
      <c r="C2548" t="s">
        <v>516</v>
      </c>
      <c r="D2548">
        <v>651.81100000000004</v>
      </c>
      <c r="E2548">
        <v>2556.1909999999998</v>
      </c>
      <c r="F2548">
        <v>7690.31</v>
      </c>
      <c r="G2548">
        <v>2550</v>
      </c>
      <c r="H2548" s="14">
        <f>365*DSO[[#This Row],[Receivables - Total]]/DSO[[#This Row],[Revenue - Total]]</f>
        <v>30.936466150259221</v>
      </c>
      <c r="I2548" t="str">
        <f>_xlfn.XLOOKUP(DSO[[#This Row],[GIC Industry Groups]],'DSO_GIC GROUP'!$A$2:$A$25,'DSO_GIC GROUP'!$B$2:$B$25,0)</f>
        <v>Retailing</v>
      </c>
    </row>
    <row r="2549" spans="1:9" x14ac:dyDescent="0.2">
      <c r="A2549">
        <v>2010</v>
      </c>
      <c r="B2549" t="s">
        <v>515</v>
      </c>
      <c r="C2549" t="s">
        <v>516</v>
      </c>
      <c r="D2549">
        <v>119.59699999999999</v>
      </c>
      <c r="E2549">
        <v>6839.9089999999997</v>
      </c>
      <c r="F2549">
        <v>9402.1370000000006</v>
      </c>
      <c r="G2549">
        <v>2550</v>
      </c>
      <c r="H2549" s="14">
        <f>365*DSO[[#This Row],[Receivables - Total]]/DSO[[#This Row],[Revenue - Total]]</f>
        <v>4.6428705516628819</v>
      </c>
      <c r="I2549" t="str">
        <f>_xlfn.XLOOKUP(DSO[[#This Row],[GIC Industry Groups]],'DSO_GIC GROUP'!$A$2:$A$25,'DSO_GIC GROUP'!$B$2:$B$25,0)</f>
        <v>Retailing</v>
      </c>
    </row>
    <row r="2550" spans="1:9" x14ac:dyDescent="0.2">
      <c r="A2550">
        <v>2011</v>
      </c>
      <c r="B2550" t="s">
        <v>515</v>
      </c>
      <c r="C2550" t="s">
        <v>516</v>
      </c>
      <c r="D2550">
        <v>86.433999999999997</v>
      </c>
      <c r="E2550">
        <v>8331.5429999999997</v>
      </c>
      <c r="F2550">
        <v>10453.784</v>
      </c>
      <c r="G2550">
        <v>2550</v>
      </c>
      <c r="H2550" s="14">
        <f>365*DSO[[#This Row],[Receivables - Total]]/DSO[[#This Row],[Revenue - Total]]</f>
        <v>3.0178938076394157</v>
      </c>
      <c r="I2550" t="str">
        <f>_xlfn.XLOOKUP(DSO[[#This Row],[GIC Industry Groups]],'DSO_GIC GROUP'!$A$2:$A$25,'DSO_GIC GROUP'!$B$2:$B$25,0)</f>
        <v>Retailing</v>
      </c>
    </row>
    <row r="2551" spans="1:9" x14ac:dyDescent="0.2">
      <c r="A2551">
        <v>2012</v>
      </c>
      <c r="B2551" t="s">
        <v>515</v>
      </c>
      <c r="C2551" t="s">
        <v>516</v>
      </c>
      <c r="D2551">
        <v>91.960999999999999</v>
      </c>
      <c r="E2551">
        <v>9888.6020000000008</v>
      </c>
      <c r="F2551">
        <v>11458.084999999999</v>
      </c>
      <c r="G2551">
        <v>2550</v>
      </c>
      <c r="H2551" s="14">
        <f>365*DSO[[#This Row],[Receivables - Total]]/DSO[[#This Row],[Revenue - Total]]</f>
        <v>2.929439343485408</v>
      </c>
      <c r="I2551" t="str">
        <f>_xlfn.XLOOKUP(DSO[[#This Row],[GIC Industry Groups]],'DSO_GIC GROUP'!$A$2:$A$25,'DSO_GIC GROUP'!$B$2:$B$25,0)</f>
        <v>Retailing</v>
      </c>
    </row>
    <row r="2552" spans="1:9" x14ac:dyDescent="0.2">
      <c r="A2552">
        <v>2013</v>
      </c>
      <c r="B2552" t="s">
        <v>515</v>
      </c>
      <c r="C2552" t="s">
        <v>516</v>
      </c>
      <c r="D2552">
        <v>79.923000000000002</v>
      </c>
      <c r="E2552">
        <v>11707.156999999999</v>
      </c>
      <c r="F2552">
        <v>13122.366</v>
      </c>
      <c r="G2552">
        <v>2550</v>
      </c>
      <c r="H2552" s="14">
        <f>365*DSO[[#This Row],[Receivables - Total]]/DSO[[#This Row],[Revenue - Total]]</f>
        <v>2.2230667091590037</v>
      </c>
      <c r="I2552" t="str">
        <f>_xlfn.XLOOKUP(DSO[[#This Row],[GIC Industry Groups]],'DSO_GIC GROUP'!$A$2:$A$25,'DSO_GIC GROUP'!$B$2:$B$25,0)</f>
        <v>Retailing</v>
      </c>
    </row>
    <row r="2553" spans="1:9" x14ac:dyDescent="0.2">
      <c r="A2553">
        <v>2014</v>
      </c>
      <c r="B2553" t="s">
        <v>515</v>
      </c>
      <c r="C2553" t="s">
        <v>516</v>
      </c>
      <c r="D2553">
        <v>137.69</v>
      </c>
      <c r="E2553">
        <v>13198.200999999999</v>
      </c>
      <c r="F2553">
        <v>14873.61</v>
      </c>
      <c r="G2553">
        <v>2550</v>
      </c>
      <c r="H2553" s="14">
        <f>365*DSO[[#This Row],[Receivables - Total]]/DSO[[#This Row],[Revenue - Total]]</f>
        <v>3.3789275098647873</v>
      </c>
      <c r="I2553" t="str">
        <f>_xlfn.XLOOKUP(DSO[[#This Row],[GIC Industry Groups]],'DSO_GIC GROUP'!$A$2:$A$25,'DSO_GIC GROUP'!$B$2:$B$25,0)</f>
        <v>Retailing</v>
      </c>
    </row>
    <row r="2554" spans="1:9" x14ac:dyDescent="0.2">
      <c r="A2554">
        <v>2015</v>
      </c>
      <c r="B2554" t="s">
        <v>515</v>
      </c>
      <c r="C2554" t="s">
        <v>516</v>
      </c>
      <c r="D2554">
        <v>132.17099999999999</v>
      </c>
      <c r="E2554">
        <v>14481.575999999999</v>
      </c>
      <c r="F2554">
        <v>15832.210999999999</v>
      </c>
      <c r="G2554">
        <v>2550</v>
      </c>
      <c r="H2554" s="14">
        <f>365*DSO[[#This Row],[Receivables - Total]]/DSO[[#This Row],[Revenue - Total]]</f>
        <v>3.0471053600788922</v>
      </c>
      <c r="I2554" t="str">
        <f>_xlfn.XLOOKUP(DSO[[#This Row],[GIC Industry Groups]],'DSO_GIC GROUP'!$A$2:$A$25,'DSO_GIC GROUP'!$B$2:$B$25,0)</f>
        <v>Retailing</v>
      </c>
    </row>
    <row r="2555" spans="1:9" x14ac:dyDescent="0.2">
      <c r="A2555">
        <v>2016</v>
      </c>
      <c r="B2555" t="s">
        <v>515</v>
      </c>
      <c r="C2555" t="s">
        <v>516</v>
      </c>
      <c r="D2555">
        <v>152.38800000000001</v>
      </c>
      <c r="E2555">
        <v>16279.356</v>
      </c>
      <c r="F2555">
        <v>16637.101999999999</v>
      </c>
      <c r="G2555">
        <v>2550</v>
      </c>
      <c r="H2555" s="14">
        <f>365*DSO[[#This Row],[Receivables - Total]]/DSO[[#This Row],[Revenue - Total]]</f>
        <v>3.343227684725381</v>
      </c>
      <c r="I2555" t="str">
        <f>_xlfn.XLOOKUP(DSO[[#This Row],[GIC Industry Groups]],'DSO_GIC GROUP'!$A$2:$A$25,'DSO_GIC GROUP'!$B$2:$B$25,0)</f>
        <v>Retailing</v>
      </c>
    </row>
    <row r="2556" spans="1:9" x14ac:dyDescent="0.2">
      <c r="A2556">
        <v>2017</v>
      </c>
      <c r="B2556" t="s">
        <v>515</v>
      </c>
      <c r="C2556" t="s">
        <v>516</v>
      </c>
      <c r="D2556">
        <v>133.321</v>
      </c>
      <c r="E2556">
        <v>17486.272000000001</v>
      </c>
      <c r="F2556">
        <v>17977.190999999999</v>
      </c>
      <c r="G2556">
        <v>2550</v>
      </c>
      <c r="H2556" s="14">
        <f>365*DSO[[#This Row],[Receivables - Total]]/DSO[[#This Row],[Revenue - Total]]</f>
        <v>2.7068836838858754</v>
      </c>
      <c r="I2556" t="str">
        <f>_xlfn.XLOOKUP(DSO[[#This Row],[GIC Industry Groups]],'DSO_GIC GROUP'!$A$2:$A$25,'DSO_GIC GROUP'!$B$2:$B$25,0)</f>
        <v>Retailing</v>
      </c>
    </row>
    <row r="2557" spans="1:9" x14ac:dyDescent="0.2">
      <c r="A2557">
        <v>2018</v>
      </c>
      <c r="B2557" t="s">
        <v>515</v>
      </c>
      <c r="C2557" t="s">
        <v>516</v>
      </c>
      <c r="D2557">
        <v>139.85</v>
      </c>
      <c r="E2557">
        <v>18717.866999999998</v>
      </c>
      <c r="F2557">
        <v>19145.59</v>
      </c>
      <c r="G2557">
        <v>2550</v>
      </c>
      <c r="H2557" s="14">
        <f>365*DSO[[#This Row],[Receivables - Total]]/DSO[[#This Row],[Revenue - Total]]</f>
        <v>2.6661622859363434</v>
      </c>
      <c r="I2557" t="str">
        <f>_xlfn.XLOOKUP(DSO[[#This Row],[GIC Industry Groups]],'DSO_GIC GROUP'!$A$2:$A$25,'DSO_GIC GROUP'!$B$2:$B$25,0)</f>
        <v>Retailing</v>
      </c>
    </row>
    <row r="2558" spans="1:9" x14ac:dyDescent="0.2">
      <c r="A2558">
        <v>2003</v>
      </c>
      <c r="B2558" t="s">
        <v>521</v>
      </c>
      <c r="C2558" t="s">
        <v>522</v>
      </c>
      <c r="D2558">
        <v>1150.1569999999999</v>
      </c>
      <c r="E2558">
        <v>6698.45</v>
      </c>
      <c r="F2558">
        <v>10282.093999999999</v>
      </c>
      <c r="G2558">
        <v>2550</v>
      </c>
      <c r="H2558" s="14">
        <f>365*DSO[[#This Row],[Receivables - Total]]/DSO[[#This Row],[Revenue - Total]]</f>
        <v>40.828969760439854</v>
      </c>
      <c r="I2558" t="str">
        <f>_xlfn.XLOOKUP(DSO[[#This Row],[GIC Industry Groups]],'DSO_GIC GROUP'!$A$2:$A$25,'DSO_GIC GROUP'!$B$2:$B$25,0)</f>
        <v>Retailing</v>
      </c>
    </row>
    <row r="2559" spans="1:9" x14ac:dyDescent="0.2">
      <c r="A2559">
        <v>2004</v>
      </c>
      <c r="B2559" t="s">
        <v>521</v>
      </c>
      <c r="C2559" t="s">
        <v>522</v>
      </c>
      <c r="D2559">
        <v>1389.6320000000001</v>
      </c>
      <c r="E2559">
        <v>7979.299</v>
      </c>
      <c r="F2559">
        <v>11700.619000000001</v>
      </c>
      <c r="G2559">
        <v>2550</v>
      </c>
      <c r="H2559" s="14">
        <f>365*DSO[[#This Row],[Receivables - Total]]/DSO[[#This Row],[Revenue - Total]]</f>
        <v>43.34947407483314</v>
      </c>
      <c r="I2559" t="str">
        <f>_xlfn.XLOOKUP(DSO[[#This Row],[GIC Industry Groups]],'DSO_GIC GROUP'!$A$2:$A$25,'DSO_GIC GROUP'!$B$2:$B$25,0)</f>
        <v>Retailing</v>
      </c>
    </row>
    <row r="2560" spans="1:9" x14ac:dyDescent="0.2">
      <c r="A2560">
        <v>2005</v>
      </c>
      <c r="B2560" t="s">
        <v>521</v>
      </c>
      <c r="C2560" t="s">
        <v>522</v>
      </c>
      <c r="D2560">
        <v>1652.0650000000001</v>
      </c>
      <c r="E2560">
        <v>9153.0380000000005</v>
      </c>
      <c r="F2560">
        <v>13402.217000000001</v>
      </c>
      <c r="G2560">
        <v>2550</v>
      </c>
      <c r="H2560" s="14">
        <f>365*DSO[[#This Row],[Receivables - Total]]/DSO[[#This Row],[Revenue - Total]]</f>
        <v>44.992834021416009</v>
      </c>
      <c r="I2560" t="str">
        <f>_xlfn.XLOOKUP(DSO[[#This Row],[GIC Industry Groups]],'DSO_GIC GROUP'!$A$2:$A$25,'DSO_GIC GROUP'!$B$2:$B$25,0)</f>
        <v>Retailing</v>
      </c>
    </row>
    <row r="2561" spans="1:9" x14ac:dyDescent="0.2">
      <c r="A2561">
        <v>2015</v>
      </c>
      <c r="B2561" t="s">
        <v>521</v>
      </c>
      <c r="C2561" t="s">
        <v>522</v>
      </c>
      <c r="D2561">
        <v>26</v>
      </c>
      <c r="E2561">
        <v>13606</v>
      </c>
      <c r="F2561">
        <v>19204</v>
      </c>
      <c r="G2561">
        <v>2550</v>
      </c>
      <c r="H2561" s="14">
        <f>365*DSO[[#This Row],[Receivables - Total]]/DSO[[#This Row],[Revenue - Total]]</f>
        <v>0.49416788169131431</v>
      </c>
      <c r="I2561" t="str">
        <f>_xlfn.XLOOKUP(DSO[[#This Row],[GIC Industry Groups]],'DSO_GIC GROUP'!$A$2:$A$25,'DSO_GIC GROUP'!$B$2:$B$25,0)</f>
        <v>Retailing</v>
      </c>
    </row>
    <row r="2562" spans="1:9" x14ac:dyDescent="0.2">
      <c r="A2562">
        <v>2016</v>
      </c>
      <c r="B2562" t="s">
        <v>521</v>
      </c>
      <c r="C2562" t="s">
        <v>522</v>
      </c>
      <c r="D2562">
        <v>27</v>
      </c>
      <c r="E2562">
        <v>13574</v>
      </c>
      <c r="F2562">
        <v>18686</v>
      </c>
      <c r="G2562">
        <v>2550</v>
      </c>
      <c r="H2562" s="14">
        <f>365*DSO[[#This Row],[Receivables - Total]]/DSO[[#This Row],[Revenue - Total]]</f>
        <v>0.52740019265760463</v>
      </c>
      <c r="I2562" t="str">
        <f>_xlfn.XLOOKUP(DSO[[#This Row],[GIC Industry Groups]],'DSO_GIC GROUP'!$A$2:$A$25,'DSO_GIC GROUP'!$B$2:$B$25,0)</f>
        <v>Retailing</v>
      </c>
    </row>
    <row r="2563" spans="1:9" x14ac:dyDescent="0.2">
      <c r="A2563">
        <v>2017</v>
      </c>
      <c r="B2563" t="s">
        <v>521</v>
      </c>
      <c r="C2563" t="s">
        <v>522</v>
      </c>
      <c r="D2563">
        <v>62</v>
      </c>
      <c r="E2563">
        <v>13340</v>
      </c>
      <c r="F2563">
        <v>19095</v>
      </c>
      <c r="G2563">
        <v>2550</v>
      </c>
      <c r="H2563" s="14">
        <f>365*DSO[[#This Row],[Receivables - Total]]/DSO[[#This Row],[Revenue - Total]]</f>
        <v>1.1851269965959674</v>
      </c>
      <c r="I2563" t="str">
        <f>_xlfn.XLOOKUP(DSO[[#This Row],[GIC Industry Groups]],'DSO_GIC GROUP'!$A$2:$A$25,'DSO_GIC GROUP'!$B$2:$B$25,0)</f>
        <v>Retailing</v>
      </c>
    </row>
    <row r="2564" spans="1:9" x14ac:dyDescent="0.2">
      <c r="A2564">
        <v>2018</v>
      </c>
      <c r="B2564" t="s">
        <v>521</v>
      </c>
      <c r="C2564" t="s">
        <v>522</v>
      </c>
      <c r="D2564">
        <v>29</v>
      </c>
      <c r="E2564">
        <v>12469</v>
      </c>
      <c r="F2564">
        <v>20229</v>
      </c>
      <c r="G2564">
        <v>2550</v>
      </c>
      <c r="H2564" s="14">
        <f>365*DSO[[#This Row],[Receivables - Total]]/DSO[[#This Row],[Revenue - Total]]</f>
        <v>0.52325868802214648</v>
      </c>
      <c r="I2564" t="str">
        <f>_xlfn.XLOOKUP(DSO[[#This Row],[GIC Industry Groups]],'DSO_GIC GROUP'!$A$2:$A$25,'DSO_GIC GROUP'!$B$2:$B$25,0)</f>
        <v>Retailing</v>
      </c>
    </row>
    <row r="2565" spans="1:9" x14ac:dyDescent="0.2">
      <c r="A2565">
        <v>2003</v>
      </c>
      <c r="B2565" t="s">
        <v>527</v>
      </c>
      <c r="C2565" t="s">
        <v>528</v>
      </c>
      <c r="D2565">
        <v>110</v>
      </c>
      <c r="E2565">
        <v>7873</v>
      </c>
      <c r="F2565">
        <v>8934</v>
      </c>
      <c r="G2565">
        <v>2550</v>
      </c>
      <c r="H2565" s="14">
        <f>365*DSO[[#This Row],[Receivables - Total]]/DSO[[#This Row],[Revenue - Total]]</f>
        <v>4.4940676068950074</v>
      </c>
      <c r="I2565" t="str">
        <f>_xlfn.XLOOKUP(DSO[[#This Row],[GIC Industry Groups]],'DSO_GIC GROUP'!$A$2:$A$25,'DSO_GIC GROUP'!$B$2:$B$25,0)</f>
        <v>Retailing</v>
      </c>
    </row>
    <row r="2566" spans="1:9" x14ac:dyDescent="0.2">
      <c r="A2566">
        <v>2004</v>
      </c>
      <c r="B2566" t="s">
        <v>527</v>
      </c>
      <c r="C2566" t="s">
        <v>528</v>
      </c>
      <c r="D2566">
        <v>128</v>
      </c>
      <c r="E2566">
        <v>6089</v>
      </c>
      <c r="F2566">
        <v>9408</v>
      </c>
      <c r="G2566">
        <v>2550</v>
      </c>
      <c r="H2566" s="14">
        <f>365*DSO[[#This Row],[Receivables - Total]]/DSO[[#This Row],[Revenue - Total]]</f>
        <v>4.9659863945578229</v>
      </c>
      <c r="I2566" t="str">
        <f>_xlfn.XLOOKUP(DSO[[#This Row],[GIC Industry Groups]],'DSO_GIC GROUP'!$A$2:$A$25,'DSO_GIC GROUP'!$B$2:$B$25,0)</f>
        <v>Retailing</v>
      </c>
    </row>
    <row r="2567" spans="1:9" x14ac:dyDescent="0.2">
      <c r="A2567">
        <v>2005</v>
      </c>
      <c r="B2567" t="s">
        <v>527</v>
      </c>
      <c r="C2567" t="s">
        <v>528</v>
      </c>
      <c r="D2567">
        <v>182</v>
      </c>
      <c r="E2567">
        <v>6346</v>
      </c>
      <c r="F2567">
        <v>9669</v>
      </c>
      <c r="G2567">
        <v>2550</v>
      </c>
      <c r="H2567" s="14">
        <f>365*DSO[[#This Row],[Receivables - Total]]/DSO[[#This Row],[Revenue - Total]]</f>
        <v>6.8704105905471096</v>
      </c>
      <c r="I2567" t="str">
        <f>_xlfn.XLOOKUP(DSO[[#This Row],[GIC Industry Groups]],'DSO_GIC GROUP'!$A$2:$A$25,'DSO_GIC GROUP'!$B$2:$B$25,0)</f>
        <v>Retailing</v>
      </c>
    </row>
    <row r="2568" spans="1:9" x14ac:dyDescent="0.2">
      <c r="A2568">
        <v>2006</v>
      </c>
      <c r="B2568" t="s">
        <v>527</v>
      </c>
      <c r="C2568" t="s">
        <v>528</v>
      </c>
      <c r="D2568">
        <v>176</v>
      </c>
      <c r="E2568">
        <v>7093</v>
      </c>
      <c r="F2568">
        <v>10671</v>
      </c>
      <c r="G2568">
        <v>2550</v>
      </c>
      <c r="H2568" s="14">
        <f>365*DSO[[#This Row],[Receivables - Total]]/DSO[[#This Row],[Revenue - Total]]</f>
        <v>6.0200543529191268</v>
      </c>
      <c r="I2568" t="str">
        <f>_xlfn.XLOOKUP(DSO[[#This Row],[GIC Industry Groups]],'DSO_GIC GROUP'!$A$2:$A$25,'DSO_GIC GROUP'!$B$2:$B$25,0)</f>
        <v>Retailing</v>
      </c>
    </row>
    <row r="2569" spans="1:9" x14ac:dyDescent="0.2">
      <c r="A2569">
        <v>2007</v>
      </c>
      <c r="B2569" t="s">
        <v>527</v>
      </c>
      <c r="C2569" t="s">
        <v>528</v>
      </c>
      <c r="D2569">
        <v>355</v>
      </c>
      <c r="E2569">
        <v>7437</v>
      </c>
      <c r="F2569">
        <v>10086</v>
      </c>
      <c r="G2569">
        <v>2550</v>
      </c>
      <c r="H2569" s="14">
        <f>365*DSO[[#This Row],[Receivables - Total]]/DSO[[#This Row],[Revenue - Total]]</f>
        <v>12.847015665278605</v>
      </c>
      <c r="I2569" t="str">
        <f>_xlfn.XLOOKUP(DSO[[#This Row],[GIC Industry Groups]],'DSO_GIC GROUP'!$A$2:$A$25,'DSO_GIC GROUP'!$B$2:$B$25,0)</f>
        <v>Retailing</v>
      </c>
    </row>
    <row r="2570" spans="1:9" x14ac:dyDescent="0.2">
      <c r="A2570">
        <v>2008</v>
      </c>
      <c r="B2570" t="s">
        <v>527</v>
      </c>
      <c r="C2570" t="s">
        <v>528</v>
      </c>
      <c r="D2570">
        <v>236</v>
      </c>
      <c r="E2570">
        <v>6972</v>
      </c>
      <c r="F2570">
        <v>9043</v>
      </c>
      <c r="G2570">
        <v>2550</v>
      </c>
      <c r="H2570" s="14">
        <f>365*DSO[[#This Row],[Receivables - Total]]/DSO[[#This Row],[Revenue - Total]]</f>
        <v>9.5255999115337833</v>
      </c>
      <c r="I2570" t="str">
        <f>_xlfn.XLOOKUP(DSO[[#This Row],[GIC Industry Groups]],'DSO_GIC GROUP'!$A$2:$A$25,'DSO_GIC GROUP'!$B$2:$B$25,0)</f>
        <v>Retailing</v>
      </c>
    </row>
    <row r="2571" spans="1:9" x14ac:dyDescent="0.2">
      <c r="A2571">
        <v>2009</v>
      </c>
      <c r="B2571" t="s">
        <v>527</v>
      </c>
      <c r="C2571" t="s">
        <v>528</v>
      </c>
      <c r="D2571">
        <v>219</v>
      </c>
      <c r="E2571">
        <v>7173</v>
      </c>
      <c r="F2571">
        <v>8632</v>
      </c>
      <c r="G2571">
        <v>2550</v>
      </c>
      <c r="H2571" s="14">
        <f>365*DSO[[#This Row],[Receivables - Total]]/DSO[[#This Row],[Revenue - Total]]</f>
        <v>9.2603104726598708</v>
      </c>
      <c r="I2571" t="str">
        <f>_xlfn.XLOOKUP(DSO[[#This Row],[GIC Industry Groups]],'DSO_GIC GROUP'!$A$2:$A$25,'DSO_GIC GROUP'!$B$2:$B$25,0)</f>
        <v>Retailing</v>
      </c>
    </row>
    <row r="2572" spans="1:9" x14ac:dyDescent="0.2">
      <c r="A2572">
        <v>2010</v>
      </c>
      <c r="B2572" t="s">
        <v>527</v>
      </c>
      <c r="C2572" t="s">
        <v>528</v>
      </c>
      <c r="D2572">
        <v>232</v>
      </c>
      <c r="E2572">
        <v>6451</v>
      </c>
      <c r="F2572">
        <v>9613</v>
      </c>
      <c r="G2572">
        <v>2550</v>
      </c>
      <c r="H2572" s="14">
        <f>365*DSO[[#This Row],[Receivables - Total]]/DSO[[#This Row],[Revenue - Total]]</f>
        <v>8.8089046083428695</v>
      </c>
      <c r="I2572" t="str">
        <f>_xlfn.XLOOKUP(DSO[[#This Row],[GIC Industry Groups]],'DSO_GIC GROUP'!$A$2:$A$25,'DSO_GIC GROUP'!$B$2:$B$25,0)</f>
        <v>Retailing</v>
      </c>
    </row>
    <row r="2573" spans="1:9" x14ac:dyDescent="0.2">
      <c r="A2573">
        <v>2011</v>
      </c>
      <c r="B2573" t="s">
        <v>527</v>
      </c>
      <c r="C2573" t="s">
        <v>528</v>
      </c>
      <c r="D2573">
        <v>218</v>
      </c>
      <c r="E2573">
        <v>6108</v>
      </c>
      <c r="F2573">
        <v>10364</v>
      </c>
      <c r="G2573">
        <v>2550</v>
      </c>
      <c r="H2573" s="14">
        <f>365*DSO[[#This Row],[Receivables - Total]]/DSO[[#This Row],[Revenue - Total]]</f>
        <v>7.6775376302585876</v>
      </c>
      <c r="I2573" t="str">
        <f>_xlfn.XLOOKUP(DSO[[#This Row],[GIC Industry Groups]],'DSO_GIC GROUP'!$A$2:$A$25,'DSO_GIC GROUP'!$B$2:$B$25,0)</f>
        <v>Retailing</v>
      </c>
    </row>
    <row r="2574" spans="1:9" x14ac:dyDescent="0.2">
      <c r="A2574">
        <v>2012</v>
      </c>
      <c r="B2574" t="s">
        <v>527</v>
      </c>
      <c r="C2574" t="s">
        <v>528</v>
      </c>
      <c r="D2574">
        <v>203</v>
      </c>
      <c r="E2574">
        <v>6019</v>
      </c>
      <c r="F2574">
        <v>10459</v>
      </c>
      <c r="G2574">
        <v>2550</v>
      </c>
      <c r="H2574" s="14">
        <f>365*DSO[[#This Row],[Receivables - Total]]/DSO[[#This Row],[Revenue - Total]]</f>
        <v>7.0843292857825793</v>
      </c>
      <c r="I2574" t="str">
        <f>_xlfn.XLOOKUP(DSO[[#This Row],[GIC Industry Groups]],'DSO_GIC GROUP'!$A$2:$A$25,'DSO_GIC GROUP'!$B$2:$B$25,0)</f>
        <v>Retailing</v>
      </c>
    </row>
    <row r="2575" spans="1:9" x14ac:dyDescent="0.2">
      <c r="A2575">
        <v>2013</v>
      </c>
      <c r="B2575" t="s">
        <v>527</v>
      </c>
      <c r="C2575" t="s">
        <v>528</v>
      </c>
      <c r="D2575">
        <v>244</v>
      </c>
      <c r="E2575">
        <v>7198</v>
      </c>
      <c r="F2575">
        <v>10773</v>
      </c>
      <c r="G2575">
        <v>2550</v>
      </c>
      <c r="H2575" s="14">
        <f>365*DSO[[#This Row],[Receivables - Total]]/DSO[[#This Row],[Revenue - Total]]</f>
        <v>8.2669637055601974</v>
      </c>
      <c r="I2575" t="str">
        <f>_xlfn.XLOOKUP(DSO[[#This Row],[GIC Industry Groups]],'DSO_GIC GROUP'!$A$2:$A$25,'DSO_GIC GROUP'!$B$2:$B$25,0)</f>
        <v>Retailing</v>
      </c>
    </row>
    <row r="2576" spans="1:9" x14ac:dyDescent="0.2">
      <c r="A2576">
        <v>2014</v>
      </c>
      <c r="B2576" t="s">
        <v>527</v>
      </c>
      <c r="C2576" t="s">
        <v>528</v>
      </c>
      <c r="D2576">
        <v>252</v>
      </c>
      <c r="E2576">
        <v>7544</v>
      </c>
      <c r="F2576">
        <v>11454</v>
      </c>
      <c r="G2576">
        <v>2550</v>
      </c>
      <c r="H2576" s="14">
        <f>365*DSO[[#This Row],[Receivables - Total]]/DSO[[#This Row],[Revenue - Total]]</f>
        <v>8.0303823991618657</v>
      </c>
      <c r="I2576" t="str">
        <f>_xlfn.XLOOKUP(DSO[[#This Row],[GIC Industry Groups]],'DSO_GIC GROUP'!$A$2:$A$25,'DSO_GIC GROUP'!$B$2:$B$25,0)</f>
        <v>Retailing</v>
      </c>
    </row>
    <row r="2577" spans="1:9" x14ac:dyDescent="0.2">
      <c r="A2577">
        <v>2015</v>
      </c>
      <c r="B2577" t="s">
        <v>527</v>
      </c>
      <c r="C2577" t="s">
        <v>528</v>
      </c>
      <c r="D2577">
        <v>261</v>
      </c>
      <c r="E2577">
        <v>8493</v>
      </c>
      <c r="F2577">
        <v>12154</v>
      </c>
      <c r="G2577">
        <v>2550</v>
      </c>
      <c r="H2577" s="14">
        <f>365*DSO[[#This Row],[Receivables - Total]]/DSO[[#This Row],[Revenue - Total]]</f>
        <v>7.8381602764521965</v>
      </c>
      <c r="I2577" t="str">
        <f>_xlfn.XLOOKUP(DSO[[#This Row],[GIC Industry Groups]],'DSO_GIC GROUP'!$A$2:$A$25,'DSO_GIC GROUP'!$B$2:$B$25,0)</f>
        <v>Retailing</v>
      </c>
    </row>
    <row r="2578" spans="1:9" x14ac:dyDescent="0.2">
      <c r="A2578">
        <v>2016</v>
      </c>
      <c r="B2578" t="s">
        <v>527</v>
      </c>
      <c r="C2578" t="s">
        <v>528</v>
      </c>
      <c r="D2578">
        <v>294</v>
      </c>
      <c r="E2578">
        <v>8170</v>
      </c>
      <c r="F2578">
        <v>12574</v>
      </c>
      <c r="G2578">
        <v>2550</v>
      </c>
      <c r="H2578" s="14">
        <f>365*DSO[[#This Row],[Receivables - Total]]/DSO[[#This Row],[Revenue - Total]]</f>
        <v>8.5342770796882448</v>
      </c>
      <c r="I2578" t="str">
        <f>_xlfn.XLOOKUP(DSO[[#This Row],[GIC Industry Groups]],'DSO_GIC GROUP'!$A$2:$A$25,'DSO_GIC GROUP'!$B$2:$B$25,0)</f>
        <v>Retailing</v>
      </c>
    </row>
    <row r="2579" spans="1:9" x14ac:dyDescent="0.2">
      <c r="A2579">
        <v>2017</v>
      </c>
      <c r="B2579" t="s">
        <v>527</v>
      </c>
      <c r="C2579" t="s">
        <v>528</v>
      </c>
      <c r="D2579">
        <v>310</v>
      </c>
      <c r="E2579">
        <v>8149</v>
      </c>
      <c r="F2579">
        <v>12632</v>
      </c>
      <c r="G2579">
        <v>2550</v>
      </c>
      <c r="H2579" s="14">
        <f>365*DSO[[#This Row],[Receivables - Total]]/DSO[[#This Row],[Revenue - Total]]</f>
        <v>8.9574097530082337</v>
      </c>
      <c r="I2579" t="str">
        <f>_xlfn.XLOOKUP(DSO[[#This Row],[GIC Industry Groups]],'DSO_GIC GROUP'!$A$2:$A$25,'DSO_GIC GROUP'!$B$2:$B$25,0)</f>
        <v>Retailing</v>
      </c>
    </row>
    <row r="2580" spans="1:9" x14ac:dyDescent="0.2">
      <c r="A2580">
        <v>2018</v>
      </c>
      <c r="B2580" t="s">
        <v>527</v>
      </c>
      <c r="C2580" t="s">
        <v>528</v>
      </c>
      <c r="D2580">
        <v>367</v>
      </c>
      <c r="E2580">
        <v>8090</v>
      </c>
      <c r="F2580">
        <v>13237</v>
      </c>
      <c r="G2580">
        <v>2550</v>
      </c>
      <c r="H2580" s="14">
        <f>365*DSO[[#This Row],[Receivables - Total]]/DSO[[#This Row],[Revenue - Total]]</f>
        <v>10.119740122384226</v>
      </c>
      <c r="I2580" t="str">
        <f>_xlfn.XLOOKUP(DSO[[#This Row],[GIC Industry Groups]],'DSO_GIC GROUP'!$A$2:$A$25,'DSO_GIC GROUP'!$B$2:$B$25,0)</f>
        <v>Retailing</v>
      </c>
    </row>
    <row r="2581" spans="1:9" x14ac:dyDescent="0.2">
      <c r="A2581">
        <v>2004</v>
      </c>
      <c r="B2581" t="s">
        <v>535</v>
      </c>
      <c r="C2581" t="s">
        <v>536</v>
      </c>
      <c r="D2581">
        <v>28.305</v>
      </c>
      <c r="E2581">
        <v>288.27499999999998</v>
      </c>
      <c r="F2581">
        <v>424.75599999999997</v>
      </c>
      <c r="G2581">
        <v>2550</v>
      </c>
      <c r="H2581" s="14">
        <f>365*DSO[[#This Row],[Receivables - Total]]/DSO[[#This Row],[Revenue - Total]]</f>
        <v>24.32296424300069</v>
      </c>
      <c r="I2581" t="str">
        <f>_xlfn.XLOOKUP(DSO[[#This Row],[GIC Industry Groups]],'DSO_GIC GROUP'!$A$2:$A$25,'DSO_GIC GROUP'!$B$2:$B$25,0)</f>
        <v>Retailing</v>
      </c>
    </row>
    <row r="2582" spans="1:9" x14ac:dyDescent="0.2">
      <c r="A2582">
        <v>2005</v>
      </c>
      <c r="B2582" t="s">
        <v>535</v>
      </c>
      <c r="C2582" t="s">
        <v>536</v>
      </c>
      <c r="D2582">
        <v>39.5</v>
      </c>
      <c r="E2582">
        <v>439.42599999999999</v>
      </c>
      <c r="F2582">
        <v>547.39200000000005</v>
      </c>
      <c r="G2582">
        <v>2550</v>
      </c>
      <c r="H2582" s="14">
        <f>365*DSO[[#This Row],[Receivables - Total]]/DSO[[#This Row],[Revenue - Total]]</f>
        <v>26.338528878755991</v>
      </c>
      <c r="I2582" t="str">
        <f>_xlfn.XLOOKUP(DSO[[#This Row],[GIC Industry Groups]],'DSO_GIC GROUP'!$A$2:$A$25,'DSO_GIC GROUP'!$B$2:$B$25,0)</f>
        <v>Retailing</v>
      </c>
    </row>
    <row r="2583" spans="1:9" x14ac:dyDescent="0.2">
      <c r="A2583">
        <v>2006</v>
      </c>
      <c r="B2583" t="s">
        <v>535</v>
      </c>
      <c r="C2583" t="s">
        <v>536</v>
      </c>
      <c r="D2583">
        <v>49.253999999999998</v>
      </c>
      <c r="E2583">
        <v>564.35500000000002</v>
      </c>
      <c r="F2583">
        <v>789.38099999999997</v>
      </c>
      <c r="G2583">
        <v>2550</v>
      </c>
      <c r="H2583" s="14">
        <f>365*DSO[[#This Row],[Receivables - Total]]/DSO[[#This Row],[Revenue - Total]]</f>
        <v>22.774439719223036</v>
      </c>
      <c r="I2583" t="str">
        <f>_xlfn.XLOOKUP(DSO[[#This Row],[GIC Industry Groups]],'DSO_GIC GROUP'!$A$2:$A$25,'DSO_GIC GROUP'!$B$2:$B$25,0)</f>
        <v>Retailing</v>
      </c>
    </row>
    <row r="2584" spans="1:9" x14ac:dyDescent="0.2">
      <c r="A2584">
        <v>2007</v>
      </c>
      <c r="B2584" t="s">
        <v>535</v>
      </c>
      <c r="C2584" t="s">
        <v>536</v>
      </c>
      <c r="D2584">
        <v>125.572</v>
      </c>
      <c r="E2584">
        <v>1692.655</v>
      </c>
      <c r="F2584">
        <v>1126.825</v>
      </c>
      <c r="G2584">
        <v>2550</v>
      </c>
      <c r="H2584" s="14">
        <f>365*DSO[[#This Row],[Receivables - Total]]/DSO[[#This Row],[Revenue - Total]]</f>
        <v>40.675153639651228</v>
      </c>
      <c r="I2584" t="str">
        <f>_xlfn.XLOOKUP(DSO[[#This Row],[GIC Industry Groups]],'DSO_GIC GROUP'!$A$2:$A$25,'DSO_GIC GROUP'!$B$2:$B$25,0)</f>
        <v>Retailing</v>
      </c>
    </row>
    <row r="2585" spans="1:9" x14ac:dyDescent="0.2">
      <c r="A2585">
        <v>2008</v>
      </c>
      <c r="B2585" t="s">
        <v>535</v>
      </c>
      <c r="C2585" t="s">
        <v>536</v>
      </c>
      <c r="D2585">
        <v>148.422</v>
      </c>
      <c r="E2585">
        <v>1881.8040000000001</v>
      </c>
      <c r="F2585">
        <v>1937.3009999999999</v>
      </c>
      <c r="G2585">
        <v>2550</v>
      </c>
      <c r="H2585" s="14">
        <f>365*DSO[[#This Row],[Receivables - Total]]/DSO[[#This Row],[Revenue - Total]]</f>
        <v>27.963661816103951</v>
      </c>
      <c r="I2585" t="str">
        <f>_xlfn.XLOOKUP(DSO[[#This Row],[GIC Industry Groups]],'DSO_GIC GROUP'!$A$2:$A$25,'DSO_GIC GROUP'!$B$2:$B$25,0)</f>
        <v>Retailing</v>
      </c>
    </row>
    <row r="2586" spans="1:9" x14ac:dyDescent="0.2">
      <c r="A2586">
        <v>2009</v>
      </c>
      <c r="B2586" t="s">
        <v>535</v>
      </c>
      <c r="C2586" t="s">
        <v>536</v>
      </c>
      <c r="D2586">
        <v>152.44300000000001</v>
      </c>
      <c r="E2586">
        <v>2020.1210000000001</v>
      </c>
      <c r="F2586">
        <v>2047.942</v>
      </c>
      <c r="G2586">
        <v>2550</v>
      </c>
      <c r="H2586" s="14">
        <f>365*DSO[[#This Row],[Receivables - Total]]/DSO[[#This Row],[Revenue - Total]]</f>
        <v>27.169565837313755</v>
      </c>
      <c r="I2586" t="str">
        <f>_xlfn.XLOOKUP(DSO[[#This Row],[GIC Industry Groups]],'DSO_GIC GROUP'!$A$2:$A$25,'DSO_GIC GROUP'!$B$2:$B$25,0)</f>
        <v>Retailing</v>
      </c>
    </row>
    <row r="2587" spans="1:9" x14ac:dyDescent="0.2">
      <c r="A2587">
        <v>2010</v>
      </c>
      <c r="B2587" t="s">
        <v>535</v>
      </c>
      <c r="C2587" t="s">
        <v>536</v>
      </c>
      <c r="D2587">
        <v>191.08500000000001</v>
      </c>
      <c r="E2587">
        <v>2299.509</v>
      </c>
      <c r="F2587">
        <v>2469.8809999999999</v>
      </c>
      <c r="G2587">
        <v>2550</v>
      </c>
      <c r="H2587" s="14">
        <f>365*DSO[[#This Row],[Receivables - Total]]/DSO[[#This Row],[Revenue - Total]]</f>
        <v>28.238617569024587</v>
      </c>
      <c r="I2587" t="str">
        <f>_xlfn.XLOOKUP(DSO[[#This Row],[GIC Industry Groups]],'DSO_GIC GROUP'!$A$2:$A$25,'DSO_GIC GROUP'!$B$2:$B$25,0)</f>
        <v>Retailing</v>
      </c>
    </row>
    <row r="2588" spans="1:9" x14ac:dyDescent="0.2">
      <c r="A2588">
        <v>2011</v>
      </c>
      <c r="B2588" t="s">
        <v>535</v>
      </c>
      <c r="C2588" t="s">
        <v>536</v>
      </c>
      <c r="D2588">
        <v>281.76400000000001</v>
      </c>
      <c r="E2588">
        <v>3199.7040000000002</v>
      </c>
      <c r="F2588">
        <v>3269.8620000000001</v>
      </c>
      <c r="G2588">
        <v>2550</v>
      </c>
      <c r="H2588" s="14">
        <f>365*DSO[[#This Row],[Receivables - Total]]/DSO[[#This Row],[Revenue - Total]]</f>
        <v>31.45204904671818</v>
      </c>
      <c r="I2588" t="str">
        <f>_xlfn.XLOOKUP(DSO[[#This Row],[GIC Industry Groups]],'DSO_GIC GROUP'!$A$2:$A$25,'DSO_GIC GROUP'!$B$2:$B$25,0)</f>
        <v>Retailing</v>
      </c>
    </row>
    <row r="2589" spans="1:9" x14ac:dyDescent="0.2">
      <c r="A2589">
        <v>2012</v>
      </c>
      <c r="B2589" t="s">
        <v>535</v>
      </c>
      <c r="C2589" t="s">
        <v>536</v>
      </c>
      <c r="D2589">
        <v>311.80799999999999</v>
      </c>
      <c r="E2589">
        <v>3723.4560000000001</v>
      </c>
      <c r="F2589">
        <v>4122.93</v>
      </c>
      <c r="G2589">
        <v>2550</v>
      </c>
      <c r="H2589" s="14">
        <f>365*DSO[[#This Row],[Receivables - Total]]/DSO[[#This Row],[Revenue - Total]]</f>
        <v>27.604135893648447</v>
      </c>
      <c r="I2589" t="str">
        <f>_xlfn.XLOOKUP(DSO[[#This Row],[GIC Industry Groups]],'DSO_GIC GROUP'!$A$2:$A$25,'DSO_GIC GROUP'!$B$2:$B$25,0)</f>
        <v>Retailing</v>
      </c>
    </row>
    <row r="2590" spans="1:9" x14ac:dyDescent="0.2">
      <c r="A2590">
        <v>2013</v>
      </c>
      <c r="B2590" t="s">
        <v>535</v>
      </c>
      <c r="C2590" t="s">
        <v>536</v>
      </c>
      <c r="D2590">
        <v>458.09399999999999</v>
      </c>
      <c r="E2590">
        <v>4518.7740000000003</v>
      </c>
      <c r="F2590">
        <v>5062.5280000000002</v>
      </c>
      <c r="G2590">
        <v>2550</v>
      </c>
      <c r="H2590" s="14">
        <f>365*DSO[[#This Row],[Receivables - Total]]/DSO[[#This Row],[Revenue - Total]]</f>
        <v>33.027829179413921</v>
      </c>
      <c r="I2590" t="str">
        <f>_xlfn.XLOOKUP(DSO[[#This Row],[GIC Industry Groups]],'DSO_GIC GROUP'!$A$2:$A$25,'DSO_GIC GROUP'!$B$2:$B$25,0)</f>
        <v>Retailing</v>
      </c>
    </row>
    <row r="2591" spans="1:9" x14ac:dyDescent="0.2">
      <c r="A2591">
        <v>2014</v>
      </c>
      <c r="B2591" t="s">
        <v>535</v>
      </c>
      <c r="C2591" t="s">
        <v>536</v>
      </c>
      <c r="D2591">
        <v>601.42200000000003</v>
      </c>
      <c r="E2591">
        <v>5573.4920000000002</v>
      </c>
      <c r="F2591">
        <v>6740.0640000000003</v>
      </c>
      <c r="G2591">
        <v>2550</v>
      </c>
      <c r="H2591" s="14">
        <f>365*DSO[[#This Row],[Receivables - Total]]/DSO[[#This Row],[Revenue - Total]]</f>
        <v>32.569279757580937</v>
      </c>
      <c r="I2591" t="str">
        <f>_xlfn.XLOOKUP(DSO[[#This Row],[GIC Industry Groups]],'DSO_GIC GROUP'!$A$2:$A$25,'DSO_GIC GROUP'!$B$2:$B$25,0)</f>
        <v>Retailing</v>
      </c>
    </row>
    <row r="2592" spans="1:9" x14ac:dyDescent="0.2">
      <c r="A2592">
        <v>2015</v>
      </c>
      <c r="B2592" t="s">
        <v>535</v>
      </c>
      <c r="C2592" t="s">
        <v>536</v>
      </c>
      <c r="D2592">
        <v>590.16</v>
      </c>
      <c r="E2592">
        <v>5647.8370000000004</v>
      </c>
      <c r="F2592">
        <v>7192.6329999999998</v>
      </c>
      <c r="G2592">
        <v>2550</v>
      </c>
      <c r="H2592" s="14">
        <f>365*DSO[[#This Row],[Receivables - Total]]/DSO[[#This Row],[Revenue - Total]]</f>
        <v>29.948476448054556</v>
      </c>
      <c r="I2592" t="str">
        <f>_xlfn.XLOOKUP(DSO[[#This Row],[GIC Industry Groups]],'DSO_GIC GROUP'!$A$2:$A$25,'DSO_GIC GROUP'!$B$2:$B$25,0)</f>
        <v>Retailing</v>
      </c>
    </row>
    <row r="2593" spans="1:9" x14ac:dyDescent="0.2">
      <c r="A2593">
        <v>2016</v>
      </c>
      <c r="B2593" t="s">
        <v>535</v>
      </c>
      <c r="C2593" t="s">
        <v>536</v>
      </c>
      <c r="D2593">
        <v>860.54899999999998</v>
      </c>
      <c r="E2593">
        <v>8303.1990000000005</v>
      </c>
      <c r="F2593">
        <v>8584.0310000000009</v>
      </c>
      <c r="G2593">
        <v>2550</v>
      </c>
      <c r="H2593" s="14">
        <f>365*DSO[[#This Row],[Receivables - Total]]/DSO[[#This Row],[Revenue - Total]]</f>
        <v>36.591245418382108</v>
      </c>
      <c r="I2593" t="str">
        <f>_xlfn.XLOOKUP(DSO[[#This Row],[GIC Industry Groups]],'DSO_GIC GROUP'!$A$2:$A$25,'DSO_GIC GROUP'!$B$2:$B$25,0)</f>
        <v>Retailing</v>
      </c>
    </row>
    <row r="2594" spans="1:9" x14ac:dyDescent="0.2">
      <c r="A2594">
        <v>2017</v>
      </c>
      <c r="B2594" t="s">
        <v>535</v>
      </c>
      <c r="C2594" t="s">
        <v>536</v>
      </c>
      <c r="D2594">
        <v>1027.106</v>
      </c>
      <c r="E2594">
        <v>9366.8719999999994</v>
      </c>
      <c r="F2594">
        <v>9736.9089999999997</v>
      </c>
      <c r="G2594">
        <v>2550</v>
      </c>
      <c r="H2594" s="14">
        <f>365*DSO[[#This Row],[Receivables - Total]]/DSO[[#This Row],[Revenue - Total]]</f>
        <v>38.502330667771467</v>
      </c>
      <c r="I2594" t="str">
        <f>_xlfn.XLOOKUP(DSO[[#This Row],[GIC Industry Groups]],'DSO_GIC GROUP'!$A$2:$A$25,'DSO_GIC GROUP'!$B$2:$B$25,0)</f>
        <v>Retailing</v>
      </c>
    </row>
    <row r="2595" spans="1:9" x14ac:dyDescent="0.2">
      <c r="A2595">
        <v>2018</v>
      </c>
      <c r="B2595" t="s">
        <v>535</v>
      </c>
      <c r="C2595" t="s">
        <v>536</v>
      </c>
      <c r="D2595">
        <v>1154.0830000000001</v>
      </c>
      <c r="E2595">
        <v>11393.402</v>
      </c>
      <c r="F2595">
        <v>11876.674000000001</v>
      </c>
      <c r="G2595">
        <v>2550</v>
      </c>
      <c r="H2595" s="14">
        <f>365*DSO[[#This Row],[Receivables - Total]]/DSO[[#This Row],[Revenue - Total]]</f>
        <v>35.46786709814549</v>
      </c>
      <c r="I2595" t="str">
        <f>_xlfn.XLOOKUP(DSO[[#This Row],[GIC Industry Groups]],'DSO_GIC GROUP'!$A$2:$A$25,'DSO_GIC GROUP'!$B$2:$B$25,0)</f>
        <v>Retailing</v>
      </c>
    </row>
    <row r="2596" spans="1:9" x14ac:dyDescent="0.2">
      <c r="A2596">
        <v>2019</v>
      </c>
      <c r="B2596" t="s">
        <v>535</v>
      </c>
      <c r="C2596" t="s">
        <v>536</v>
      </c>
      <c r="D2596">
        <v>1131.1320000000001</v>
      </c>
      <c r="E2596">
        <v>12779.956</v>
      </c>
      <c r="F2596">
        <v>12506.109</v>
      </c>
      <c r="G2596">
        <v>2550</v>
      </c>
      <c r="H2596" s="14">
        <f>365*DSO[[#This Row],[Receivables - Total]]/DSO[[#This Row],[Revenue - Total]]</f>
        <v>33.012920325578484</v>
      </c>
      <c r="I2596" t="str">
        <f>_xlfn.XLOOKUP(DSO[[#This Row],[GIC Industry Groups]],'DSO_GIC GROUP'!$A$2:$A$25,'DSO_GIC GROUP'!$B$2:$B$25,0)</f>
        <v>Retailing</v>
      </c>
    </row>
    <row r="2597" spans="1:9" x14ac:dyDescent="0.2">
      <c r="A2597">
        <v>2003</v>
      </c>
      <c r="B2597" t="s">
        <v>547</v>
      </c>
      <c r="C2597" t="s">
        <v>548</v>
      </c>
      <c r="D2597">
        <v>131</v>
      </c>
      <c r="E2597">
        <v>19042</v>
      </c>
      <c r="F2597">
        <v>30838</v>
      </c>
      <c r="G2597">
        <v>2550</v>
      </c>
      <c r="H2597" s="14">
        <f>365*DSO[[#This Row],[Receivables - Total]]/DSO[[#This Row],[Revenue - Total]]</f>
        <v>1.5505220831441728</v>
      </c>
      <c r="I2597" t="str">
        <f>_xlfn.XLOOKUP(DSO[[#This Row],[GIC Industry Groups]],'DSO_GIC GROUP'!$A$2:$A$25,'DSO_GIC GROUP'!$B$2:$B$25,0)</f>
        <v>Retailing</v>
      </c>
    </row>
    <row r="2598" spans="1:9" x14ac:dyDescent="0.2">
      <c r="A2598">
        <v>2004</v>
      </c>
      <c r="B2598" t="s">
        <v>547</v>
      </c>
      <c r="C2598" t="s">
        <v>548</v>
      </c>
      <c r="D2598">
        <v>9</v>
      </c>
      <c r="E2598">
        <v>21209</v>
      </c>
      <c r="F2598">
        <v>36464</v>
      </c>
      <c r="G2598">
        <v>2550</v>
      </c>
      <c r="H2598" s="14">
        <f>365*DSO[[#This Row],[Receivables - Total]]/DSO[[#This Row],[Revenue - Total]]</f>
        <v>9.0088854760860024E-2</v>
      </c>
      <c r="I2598" t="str">
        <f>_xlfn.XLOOKUP(DSO[[#This Row],[GIC Industry Groups]],'DSO_GIC GROUP'!$A$2:$A$25,'DSO_GIC GROUP'!$B$2:$B$25,0)</f>
        <v>Retailing</v>
      </c>
    </row>
    <row r="2599" spans="1:9" x14ac:dyDescent="0.2">
      <c r="A2599">
        <v>2005</v>
      </c>
      <c r="B2599" t="s">
        <v>547</v>
      </c>
      <c r="C2599" t="s">
        <v>548</v>
      </c>
      <c r="D2599">
        <v>18</v>
      </c>
      <c r="E2599">
        <v>24639</v>
      </c>
      <c r="F2599">
        <v>43243</v>
      </c>
      <c r="G2599">
        <v>2550</v>
      </c>
      <c r="H2599" s="14">
        <f>365*DSO[[#This Row],[Receivables - Total]]/DSO[[#This Row],[Revenue - Total]]</f>
        <v>0.15193210461808848</v>
      </c>
      <c r="I2599" t="str">
        <f>_xlfn.XLOOKUP(DSO[[#This Row],[GIC Industry Groups]],'DSO_GIC GROUP'!$A$2:$A$25,'DSO_GIC GROUP'!$B$2:$B$25,0)</f>
        <v>Retailing</v>
      </c>
    </row>
    <row r="2600" spans="1:9" x14ac:dyDescent="0.2">
      <c r="A2600">
        <v>2003</v>
      </c>
      <c r="B2600" t="s">
        <v>555</v>
      </c>
      <c r="C2600" t="s">
        <v>556</v>
      </c>
      <c r="D2600">
        <v>3213</v>
      </c>
      <c r="E2600">
        <v>14550</v>
      </c>
      <c r="F2600">
        <v>15682</v>
      </c>
      <c r="G2600">
        <v>2550</v>
      </c>
      <c r="H2600" s="14">
        <f>365*DSO[[#This Row],[Receivables - Total]]/DSO[[#This Row],[Revenue - Total]]</f>
        <v>74.782872082642527</v>
      </c>
      <c r="I2600" t="str">
        <f>_xlfn.XLOOKUP(DSO[[#This Row],[GIC Industry Groups]],'DSO_GIC GROUP'!$A$2:$A$25,'DSO_GIC GROUP'!$B$2:$B$25,0)</f>
        <v>Retailing</v>
      </c>
    </row>
    <row r="2601" spans="1:9" x14ac:dyDescent="0.2">
      <c r="A2601">
        <v>2004</v>
      </c>
      <c r="B2601" t="s">
        <v>555</v>
      </c>
      <c r="C2601" t="s">
        <v>556</v>
      </c>
      <c r="D2601">
        <v>3418</v>
      </c>
      <c r="E2601">
        <v>14885</v>
      </c>
      <c r="F2601">
        <v>16084</v>
      </c>
      <c r="G2601">
        <v>2550</v>
      </c>
      <c r="H2601" s="14">
        <f>365*DSO[[#This Row],[Receivables - Total]]/DSO[[#This Row],[Revenue - Total]]</f>
        <v>77.565904003979114</v>
      </c>
      <c r="I2601" t="str">
        <f>_xlfn.XLOOKUP(DSO[[#This Row],[GIC Industry Groups]],'DSO_GIC GROUP'!$A$2:$A$25,'DSO_GIC GROUP'!$B$2:$B$25,0)</f>
        <v>Retailing</v>
      </c>
    </row>
    <row r="2602" spans="1:9" x14ac:dyDescent="0.2">
      <c r="A2602">
        <v>2005</v>
      </c>
      <c r="B2602" t="s">
        <v>555</v>
      </c>
      <c r="C2602" t="s">
        <v>556</v>
      </c>
      <c r="D2602">
        <v>2522</v>
      </c>
      <c r="E2602">
        <v>33168</v>
      </c>
      <c r="F2602">
        <v>22390</v>
      </c>
      <c r="G2602">
        <v>2550</v>
      </c>
      <c r="H2602" s="14">
        <f>365*DSO[[#This Row],[Receivables - Total]]/DSO[[#This Row],[Revenue - Total]]</f>
        <v>41.113443501563196</v>
      </c>
      <c r="I2602" t="str">
        <f>_xlfn.XLOOKUP(DSO[[#This Row],[GIC Industry Groups]],'DSO_GIC GROUP'!$A$2:$A$25,'DSO_GIC GROUP'!$B$2:$B$25,0)</f>
        <v>Retailing</v>
      </c>
    </row>
    <row r="2603" spans="1:9" x14ac:dyDescent="0.2">
      <c r="A2603">
        <v>2006</v>
      </c>
      <c r="B2603" t="s">
        <v>555</v>
      </c>
      <c r="C2603" t="s">
        <v>556</v>
      </c>
      <c r="D2603">
        <v>517</v>
      </c>
      <c r="E2603">
        <v>29550</v>
      </c>
      <c r="F2603">
        <v>26970</v>
      </c>
      <c r="G2603">
        <v>2550</v>
      </c>
      <c r="H2603" s="14">
        <f>365*DSO[[#This Row],[Receivables - Total]]/DSO[[#This Row],[Revenue - Total]]</f>
        <v>6.9968483500185394</v>
      </c>
      <c r="I2603" t="str">
        <f>_xlfn.XLOOKUP(DSO[[#This Row],[GIC Industry Groups]],'DSO_GIC GROUP'!$A$2:$A$25,'DSO_GIC GROUP'!$B$2:$B$25,0)</f>
        <v>Retailing</v>
      </c>
    </row>
    <row r="2604" spans="1:9" x14ac:dyDescent="0.2">
      <c r="A2604">
        <v>2007</v>
      </c>
      <c r="B2604" t="s">
        <v>555</v>
      </c>
      <c r="C2604" t="s">
        <v>556</v>
      </c>
      <c r="D2604">
        <v>463</v>
      </c>
      <c r="E2604">
        <v>27789</v>
      </c>
      <c r="F2604">
        <v>26313</v>
      </c>
      <c r="G2604">
        <v>2550</v>
      </c>
      <c r="H2604" s="14">
        <f>365*DSO[[#This Row],[Receivables - Total]]/DSO[[#This Row],[Revenue - Total]]</f>
        <v>6.4224907840231067</v>
      </c>
      <c r="I2604" t="str">
        <f>_xlfn.XLOOKUP(DSO[[#This Row],[GIC Industry Groups]],'DSO_GIC GROUP'!$A$2:$A$25,'DSO_GIC GROUP'!$B$2:$B$25,0)</f>
        <v>Retailing</v>
      </c>
    </row>
    <row r="2605" spans="1:9" x14ac:dyDescent="0.2">
      <c r="A2605">
        <v>2008</v>
      </c>
      <c r="B2605" t="s">
        <v>555</v>
      </c>
      <c r="C2605" t="s">
        <v>556</v>
      </c>
      <c r="D2605">
        <v>439</v>
      </c>
      <c r="E2605">
        <v>22145</v>
      </c>
      <c r="F2605">
        <v>24892</v>
      </c>
      <c r="G2605">
        <v>2550</v>
      </c>
      <c r="H2605" s="14">
        <f>365*DSO[[#This Row],[Receivables - Total]]/DSO[[#This Row],[Revenue - Total]]</f>
        <v>6.4372087417644224</v>
      </c>
      <c r="I2605" t="str">
        <f>_xlfn.XLOOKUP(DSO[[#This Row],[GIC Industry Groups]],'DSO_GIC GROUP'!$A$2:$A$25,'DSO_GIC GROUP'!$B$2:$B$25,0)</f>
        <v>Retailing</v>
      </c>
    </row>
    <row r="2606" spans="1:9" x14ac:dyDescent="0.2">
      <c r="A2606">
        <v>2009</v>
      </c>
      <c r="B2606" t="s">
        <v>555</v>
      </c>
      <c r="C2606" t="s">
        <v>556</v>
      </c>
      <c r="D2606">
        <v>358</v>
      </c>
      <c r="E2606">
        <v>21300</v>
      </c>
      <c r="F2606">
        <v>23489</v>
      </c>
      <c r="G2606">
        <v>2550</v>
      </c>
      <c r="H2606" s="14">
        <f>365*DSO[[#This Row],[Receivables - Total]]/DSO[[#This Row],[Revenue - Total]]</f>
        <v>5.5630295031716974</v>
      </c>
      <c r="I2606" t="str">
        <f>_xlfn.XLOOKUP(DSO[[#This Row],[GIC Industry Groups]],'DSO_GIC GROUP'!$A$2:$A$25,'DSO_GIC GROUP'!$B$2:$B$25,0)</f>
        <v>Retailing</v>
      </c>
    </row>
    <row r="2607" spans="1:9" x14ac:dyDescent="0.2">
      <c r="A2607">
        <v>2010</v>
      </c>
      <c r="B2607" t="s">
        <v>555</v>
      </c>
      <c r="C2607" t="s">
        <v>556</v>
      </c>
      <c r="D2607">
        <v>392</v>
      </c>
      <c r="E2607">
        <v>20631</v>
      </c>
      <c r="F2607">
        <v>25003</v>
      </c>
      <c r="G2607">
        <v>2550</v>
      </c>
      <c r="H2607" s="14">
        <f>365*DSO[[#This Row],[Receivables - Total]]/DSO[[#This Row],[Revenue - Total]]</f>
        <v>5.7225132984041913</v>
      </c>
      <c r="I2607" t="str">
        <f>_xlfn.XLOOKUP(DSO[[#This Row],[GIC Industry Groups]],'DSO_GIC GROUP'!$A$2:$A$25,'DSO_GIC GROUP'!$B$2:$B$25,0)</f>
        <v>Retailing</v>
      </c>
    </row>
    <row r="2608" spans="1:9" x14ac:dyDescent="0.2">
      <c r="A2608">
        <v>2011</v>
      </c>
      <c r="B2608" t="s">
        <v>555</v>
      </c>
      <c r="C2608" t="s">
        <v>556</v>
      </c>
      <c r="D2608">
        <v>368</v>
      </c>
      <c r="E2608">
        <v>22095</v>
      </c>
      <c r="F2608">
        <v>26405</v>
      </c>
      <c r="G2608">
        <v>2550</v>
      </c>
      <c r="H2608" s="14">
        <f>365*DSO[[#This Row],[Receivables - Total]]/DSO[[#This Row],[Revenue - Total]]</f>
        <v>5.0869153569399739</v>
      </c>
      <c r="I2608" t="str">
        <f>_xlfn.XLOOKUP(DSO[[#This Row],[GIC Industry Groups]],'DSO_GIC GROUP'!$A$2:$A$25,'DSO_GIC GROUP'!$B$2:$B$25,0)</f>
        <v>Retailing</v>
      </c>
    </row>
    <row r="2609" spans="1:9" x14ac:dyDescent="0.2">
      <c r="A2609">
        <v>2012</v>
      </c>
      <c r="B2609" t="s">
        <v>555</v>
      </c>
      <c r="C2609" t="s">
        <v>556</v>
      </c>
      <c r="D2609">
        <v>371</v>
      </c>
      <c r="E2609">
        <v>20991</v>
      </c>
      <c r="F2609">
        <v>27686</v>
      </c>
      <c r="G2609">
        <v>2550</v>
      </c>
      <c r="H2609" s="14">
        <f>365*DSO[[#This Row],[Receivables - Total]]/DSO[[#This Row],[Revenue - Total]]</f>
        <v>4.8911001950444266</v>
      </c>
      <c r="I2609" t="str">
        <f>_xlfn.XLOOKUP(DSO[[#This Row],[GIC Industry Groups]],'DSO_GIC GROUP'!$A$2:$A$25,'DSO_GIC GROUP'!$B$2:$B$25,0)</f>
        <v>Retailing</v>
      </c>
    </row>
    <row r="2610" spans="1:9" x14ac:dyDescent="0.2">
      <c r="A2610">
        <v>2013</v>
      </c>
      <c r="B2610" t="s">
        <v>555</v>
      </c>
      <c r="C2610" t="s">
        <v>556</v>
      </c>
      <c r="D2610">
        <v>438</v>
      </c>
      <c r="E2610">
        <v>21634</v>
      </c>
      <c r="F2610">
        <v>27931</v>
      </c>
      <c r="G2610">
        <v>2550</v>
      </c>
      <c r="H2610" s="14">
        <f>365*DSO[[#This Row],[Receivables - Total]]/DSO[[#This Row],[Revenue - Total]]</f>
        <v>5.7237478070960579</v>
      </c>
      <c r="I2610" t="str">
        <f>_xlfn.XLOOKUP(DSO[[#This Row],[GIC Industry Groups]],'DSO_GIC GROUP'!$A$2:$A$25,'DSO_GIC GROUP'!$B$2:$B$25,0)</f>
        <v>Retailing</v>
      </c>
    </row>
    <row r="2611" spans="1:9" x14ac:dyDescent="0.2">
      <c r="A2611">
        <v>2014</v>
      </c>
      <c r="B2611" t="s">
        <v>555</v>
      </c>
      <c r="C2611" t="s">
        <v>556</v>
      </c>
      <c r="D2611">
        <v>424</v>
      </c>
      <c r="E2611">
        <v>21461</v>
      </c>
      <c r="F2611">
        <v>28105</v>
      </c>
      <c r="G2611">
        <v>2550</v>
      </c>
      <c r="H2611" s="14">
        <f>365*DSO[[#This Row],[Receivables - Total]]/DSO[[#This Row],[Revenue - Total]]</f>
        <v>5.5064935064935066</v>
      </c>
      <c r="I2611" t="str">
        <f>_xlfn.XLOOKUP(DSO[[#This Row],[GIC Industry Groups]],'DSO_GIC GROUP'!$A$2:$A$25,'DSO_GIC GROUP'!$B$2:$B$25,0)</f>
        <v>Retailing</v>
      </c>
    </row>
    <row r="2612" spans="1:9" x14ac:dyDescent="0.2">
      <c r="A2612">
        <v>2015</v>
      </c>
      <c r="B2612" t="s">
        <v>555</v>
      </c>
      <c r="C2612" t="s">
        <v>556</v>
      </c>
      <c r="D2612">
        <v>558</v>
      </c>
      <c r="E2612">
        <v>20576</v>
      </c>
      <c r="F2612">
        <v>27079</v>
      </c>
      <c r="G2612">
        <v>2550</v>
      </c>
      <c r="H2612" s="14">
        <f>365*DSO[[#This Row],[Receivables - Total]]/DSO[[#This Row],[Revenue - Total]]</f>
        <v>7.5213264891613427</v>
      </c>
      <c r="I2612" t="str">
        <f>_xlfn.XLOOKUP(DSO[[#This Row],[GIC Industry Groups]],'DSO_GIC GROUP'!$A$2:$A$25,'DSO_GIC GROUP'!$B$2:$B$25,0)</f>
        <v>Retailing</v>
      </c>
    </row>
    <row r="2613" spans="1:9" x14ac:dyDescent="0.2">
      <c r="A2613">
        <v>2016</v>
      </c>
      <c r="B2613" t="s">
        <v>555</v>
      </c>
      <c r="C2613" t="s">
        <v>556</v>
      </c>
      <c r="D2613">
        <v>522</v>
      </c>
      <c r="E2613">
        <v>19851</v>
      </c>
      <c r="F2613">
        <v>25778</v>
      </c>
      <c r="G2613">
        <v>2550</v>
      </c>
      <c r="H2613" s="14">
        <f>365*DSO[[#This Row],[Receivables - Total]]/DSO[[#This Row],[Revenue - Total]]</f>
        <v>7.3911862828768715</v>
      </c>
      <c r="I2613" t="str">
        <f>_xlfn.XLOOKUP(DSO[[#This Row],[GIC Industry Groups]],'DSO_GIC GROUP'!$A$2:$A$25,'DSO_GIC GROUP'!$B$2:$B$25,0)</f>
        <v>Retailing</v>
      </c>
    </row>
    <row r="2614" spans="1:9" x14ac:dyDescent="0.2">
      <c r="A2614">
        <v>2017</v>
      </c>
      <c r="B2614" t="s">
        <v>555</v>
      </c>
      <c r="C2614" t="s">
        <v>556</v>
      </c>
      <c r="D2614">
        <v>363</v>
      </c>
      <c r="E2614">
        <v>19381</v>
      </c>
      <c r="F2614">
        <v>24837</v>
      </c>
      <c r="G2614">
        <v>2550</v>
      </c>
      <c r="H2614" s="14">
        <f>365*DSO[[#This Row],[Receivables - Total]]/DSO[[#This Row],[Revenue - Total]]</f>
        <v>5.3345814711921733</v>
      </c>
      <c r="I2614" t="str">
        <f>_xlfn.XLOOKUP(DSO[[#This Row],[GIC Industry Groups]],'DSO_GIC GROUP'!$A$2:$A$25,'DSO_GIC GROUP'!$B$2:$B$25,0)</f>
        <v>Retailing</v>
      </c>
    </row>
    <row r="2615" spans="1:9" x14ac:dyDescent="0.2">
      <c r="A2615">
        <v>2018</v>
      </c>
      <c r="B2615" t="s">
        <v>555</v>
      </c>
      <c r="C2615" t="s">
        <v>556</v>
      </c>
      <c r="D2615">
        <v>400</v>
      </c>
      <c r="E2615">
        <v>19194</v>
      </c>
      <c r="F2615">
        <v>25739</v>
      </c>
      <c r="G2615">
        <v>2550</v>
      </c>
      <c r="H2615" s="14">
        <f>365*DSO[[#This Row],[Receivables - Total]]/DSO[[#This Row],[Revenue - Total]]</f>
        <v>5.6723260421927817</v>
      </c>
      <c r="I2615" t="str">
        <f>_xlfn.XLOOKUP(DSO[[#This Row],[GIC Industry Groups]],'DSO_GIC GROUP'!$A$2:$A$25,'DSO_GIC GROUP'!$B$2:$B$25,0)</f>
        <v>Retailing</v>
      </c>
    </row>
    <row r="2616" spans="1:9" x14ac:dyDescent="0.2">
      <c r="A2616">
        <v>2019</v>
      </c>
      <c r="B2616" t="s">
        <v>555</v>
      </c>
      <c r="C2616" t="s">
        <v>556</v>
      </c>
      <c r="D2616">
        <v>409</v>
      </c>
      <c r="E2616">
        <v>21172</v>
      </c>
      <c r="F2616">
        <v>25331</v>
      </c>
      <c r="G2616">
        <v>2550</v>
      </c>
      <c r="H2616" s="14">
        <f>365*DSO[[#This Row],[Receivables - Total]]/DSO[[#This Row],[Revenue - Total]]</f>
        <v>5.8933717579250722</v>
      </c>
      <c r="I2616" t="str">
        <f>_xlfn.XLOOKUP(DSO[[#This Row],[GIC Industry Groups]],'DSO_GIC GROUP'!$A$2:$A$25,'DSO_GIC GROUP'!$B$2:$B$25,0)</f>
        <v>Retailing</v>
      </c>
    </row>
    <row r="2617" spans="1:9" x14ac:dyDescent="0.2">
      <c r="A2617">
        <v>2004</v>
      </c>
      <c r="B2617" t="s">
        <v>669</v>
      </c>
      <c r="C2617" t="s">
        <v>670</v>
      </c>
      <c r="D2617">
        <v>113.904</v>
      </c>
      <c r="E2617">
        <v>1432.357</v>
      </c>
      <c r="F2617">
        <v>1721.241</v>
      </c>
      <c r="G2617">
        <v>2550</v>
      </c>
      <c r="H2617" s="14">
        <f>365*DSO[[#This Row],[Receivables - Total]]/DSO[[#This Row],[Revenue - Total]]</f>
        <v>24.154060936266333</v>
      </c>
      <c r="I2617" t="str">
        <f>_xlfn.XLOOKUP(DSO[[#This Row],[GIC Industry Groups]],'DSO_GIC GROUP'!$A$2:$A$25,'DSO_GIC GROUP'!$B$2:$B$25,0)</f>
        <v>Retailing</v>
      </c>
    </row>
    <row r="2618" spans="1:9" x14ac:dyDescent="0.2">
      <c r="A2618">
        <v>2005</v>
      </c>
      <c r="B2618" t="s">
        <v>669</v>
      </c>
      <c r="C2618" t="s">
        <v>670</v>
      </c>
      <c r="D2618">
        <v>131.07300000000001</v>
      </c>
      <c r="E2618">
        <v>1713.8989999999999</v>
      </c>
      <c r="F2618">
        <v>2045.318</v>
      </c>
      <c r="G2618">
        <v>2550</v>
      </c>
      <c r="H2618" s="14">
        <f>365*DSO[[#This Row],[Receivables - Total]]/DSO[[#This Row],[Revenue - Total]]</f>
        <v>23.390810133192005</v>
      </c>
      <c r="I2618" t="str">
        <f>_xlfn.XLOOKUP(DSO[[#This Row],[GIC Industry Groups]],'DSO_GIC GROUP'!$A$2:$A$25,'DSO_GIC GROUP'!$B$2:$B$25,0)</f>
        <v>Retailing</v>
      </c>
    </row>
    <row r="2619" spans="1:9" x14ac:dyDescent="0.2">
      <c r="A2619">
        <v>2006</v>
      </c>
      <c r="B2619" t="s">
        <v>669</v>
      </c>
      <c r="C2619" t="s">
        <v>670</v>
      </c>
      <c r="D2619">
        <v>128.83799999999999</v>
      </c>
      <c r="E2619">
        <v>1977.4960000000001</v>
      </c>
      <c r="F2619">
        <v>2283.2220000000002</v>
      </c>
      <c r="G2619">
        <v>2550</v>
      </c>
      <c r="H2619" s="14">
        <f>365*DSO[[#This Row],[Receivables - Total]]/DSO[[#This Row],[Revenue - Total]]</f>
        <v>20.59627578921366</v>
      </c>
      <c r="I2619" t="str">
        <f>_xlfn.XLOOKUP(DSO[[#This Row],[GIC Industry Groups]],'DSO_GIC GROUP'!$A$2:$A$25,'DSO_GIC GROUP'!$B$2:$B$25,0)</f>
        <v>Retailing</v>
      </c>
    </row>
    <row r="2620" spans="1:9" x14ac:dyDescent="0.2">
      <c r="A2620">
        <v>2007</v>
      </c>
      <c r="B2620" t="s">
        <v>669</v>
      </c>
      <c r="C2620" t="s">
        <v>670</v>
      </c>
      <c r="D2620">
        <v>132.505</v>
      </c>
      <c r="E2620">
        <v>2279.7370000000001</v>
      </c>
      <c r="F2620">
        <v>2522.319</v>
      </c>
      <c r="G2620">
        <v>2550</v>
      </c>
      <c r="H2620" s="14">
        <f>365*DSO[[#This Row],[Receivables - Total]]/DSO[[#This Row],[Revenue - Total]]</f>
        <v>19.174547311422543</v>
      </c>
      <c r="I2620" t="str">
        <f>_xlfn.XLOOKUP(DSO[[#This Row],[GIC Industry Groups]],'DSO_GIC GROUP'!$A$2:$A$25,'DSO_GIC GROUP'!$B$2:$B$25,0)</f>
        <v>Retailing</v>
      </c>
    </row>
    <row r="2621" spans="1:9" x14ac:dyDescent="0.2">
      <c r="A2621">
        <v>2008</v>
      </c>
      <c r="B2621" t="s">
        <v>669</v>
      </c>
      <c r="C2621" t="s">
        <v>670</v>
      </c>
      <c r="D2621">
        <v>165.81100000000001</v>
      </c>
      <c r="E2621">
        <v>4193.317</v>
      </c>
      <c r="F2621">
        <v>3576.5529999999999</v>
      </c>
      <c r="G2621">
        <v>2550</v>
      </c>
      <c r="H2621" s="14">
        <f>365*DSO[[#This Row],[Receivables - Total]]/DSO[[#This Row],[Revenue - Total]]</f>
        <v>16.921604405135337</v>
      </c>
      <c r="I2621" t="str">
        <f>_xlfn.XLOOKUP(DSO[[#This Row],[GIC Industry Groups]],'DSO_GIC GROUP'!$A$2:$A$25,'DSO_GIC GROUP'!$B$2:$B$25,0)</f>
        <v>Retailing</v>
      </c>
    </row>
    <row r="2622" spans="1:9" x14ac:dyDescent="0.2">
      <c r="A2622">
        <v>2009</v>
      </c>
      <c r="B2622" t="s">
        <v>669</v>
      </c>
      <c r="C2622" t="s">
        <v>670</v>
      </c>
      <c r="D2622">
        <v>170.99700000000001</v>
      </c>
      <c r="E2622">
        <v>4781.4709999999995</v>
      </c>
      <c r="F2622">
        <v>4847.0619999999999</v>
      </c>
      <c r="G2622">
        <v>2550</v>
      </c>
      <c r="H2622" s="14">
        <f>365*DSO[[#This Row],[Receivables - Total]]/DSO[[#This Row],[Revenue - Total]]</f>
        <v>12.876646719187832</v>
      </c>
      <c r="I2622" t="str">
        <f>_xlfn.XLOOKUP(DSO[[#This Row],[GIC Industry Groups]],'DSO_GIC GROUP'!$A$2:$A$25,'DSO_GIC GROUP'!$B$2:$B$25,0)</f>
        <v>Retailing</v>
      </c>
    </row>
    <row r="2623" spans="1:9" x14ac:dyDescent="0.2">
      <c r="A2623">
        <v>2010</v>
      </c>
      <c r="B2623" t="s">
        <v>669</v>
      </c>
      <c r="C2623" t="s">
        <v>670</v>
      </c>
      <c r="D2623">
        <v>183.65199999999999</v>
      </c>
      <c r="E2623">
        <v>5047.8270000000002</v>
      </c>
      <c r="F2623">
        <v>5397.5249999999996</v>
      </c>
      <c r="G2623">
        <v>2550</v>
      </c>
      <c r="H2623" s="14">
        <f>365*DSO[[#This Row],[Receivables - Total]]/DSO[[#This Row],[Revenue - Total]]</f>
        <v>12.419206951334177</v>
      </c>
      <c r="I2623" t="str">
        <f>_xlfn.XLOOKUP(DSO[[#This Row],[GIC Industry Groups]],'DSO_GIC GROUP'!$A$2:$A$25,'DSO_GIC GROUP'!$B$2:$B$25,0)</f>
        <v>Retailing</v>
      </c>
    </row>
    <row r="2624" spans="1:9" x14ac:dyDescent="0.2">
      <c r="A2624">
        <v>2011</v>
      </c>
      <c r="B2624" t="s">
        <v>669</v>
      </c>
      <c r="C2624" t="s">
        <v>670</v>
      </c>
      <c r="D2624">
        <v>203.75299999999999</v>
      </c>
      <c r="E2624">
        <v>5500.5010000000002</v>
      </c>
      <c r="F2624">
        <v>5788.8159999999998</v>
      </c>
      <c r="G2624">
        <v>2550</v>
      </c>
      <c r="H2624" s="14">
        <f>365*DSO[[#This Row],[Receivables - Total]]/DSO[[#This Row],[Revenue - Total]]</f>
        <v>12.847159937368886</v>
      </c>
      <c r="I2624" t="str">
        <f>_xlfn.XLOOKUP(DSO[[#This Row],[GIC Industry Groups]],'DSO_GIC GROUP'!$A$2:$A$25,'DSO_GIC GROUP'!$B$2:$B$25,0)</f>
        <v>Retailing</v>
      </c>
    </row>
    <row r="2625" spans="1:9" x14ac:dyDescent="0.2">
      <c r="A2625">
        <v>2012</v>
      </c>
      <c r="B2625" t="s">
        <v>669</v>
      </c>
      <c r="C2625" t="s">
        <v>670</v>
      </c>
      <c r="D2625">
        <v>181.17400000000001</v>
      </c>
      <c r="E2625">
        <v>5749.1869999999999</v>
      </c>
      <c r="F2625">
        <v>6182.1840000000002</v>
      </c>
      <c r="G2625">
        <v>2550</v>
      </c>
      <c r="H2625" s="14">
        <f>365*DSO[[#This Row],[Receivables - Total]]/DSO[[#This Row],[Revenue - Total]]</f>
        <v>10.696625982015419</v>
      </c>
      <c r="I2625" t="str">
        <f>_xlfn.XLOOKUP(DSO[[#This Row],[GIC Industry Groups]],'DSO_GIC GROUP'!$A$2:$A$25,'DSO_GIC GROUP'!$B$2:$B$25,0)</f>
        <v>Retailing</v>
      </c>
    </row>
    <row r="2626" spans="1:9" x14ac:dyDescent="0.2">
      <c r="A2626">
        <v>2013</v>
      </c>
      <c r="B2626" t="s">
        <v>669</v>
      </c>
      <c r="C2626" t="s">
        <v>670</v>
      </c>
      <c r="D2626">
        <v>198.12299999999999</v>
      </c>
      <c r="E2626">
        <v>6067.2079999999996</v>
      </c>
      <c r="F2626">
        <v>6649.2370000000001</v>
      </c>
      <c r="G2626">
        <v>2550</v>
      </c>
      <c r="H2626" s="14">
        <f>365*DSO[[#This Row],[Receivables - Total]]/DSO[[#This Row],[Revenue - Total]]</f>
        <v>10.875668140570111</v>
      </c>
      <c r="I2626" t="str">
        <f>_xlfn.XLOOKUP(DSO[[#This Row],[GIC Industry Groups]],'DSO_GIC GROUP'!$A$2:$A$25,'DSO_GIC GROUP'!$B$2:$B$25,0)</f>
        <v>Retailing</v>
      </c>
    </row>
    <row r="2627" spans="1:9" x14ac:dyDescent="0.2">
      <c r="A2627">
        <v>2014</v>
      </c>
      <c r="B2627" t="s">
        <v>669</v>
      </c>
      <c r="C2627" t="s">
        <v>670</v>
      </c>
      <c r="D2627">
        <v>213.21100000000001</v>
      </c>
      <c r="E2627">
        <v>6540.3010000000004</v>
      </c>
      <c r="F2627">
        <v>7216.0810000000001</v>
      </c>
      <c r="G2627">
        <v>2550</v>
      </c>
      <c r="H2627" s="14">
        <f>365*DSO[[#This Row],[Receivables - Total]]/DSO[[#This Row],[Revenue - Total]]</f>
        <v>10.784526254624913</v>
      </c>
      <c r="I2627" t="str">
        <f>_xlfn.XLOOKUP(DSO[[#This Row],[GIC Industry Groups]],'DSO_GIC GROUP'!$A$2:$A$25,'DSO_GIC GROUP'!$B$2:$B$25,0)</f>
        <v>Retailing</v>
      </c>
    </row>
    <row r="2628" spans="1:9" x14ac:dyDescent="0.2">
      <c r="A2628">
        <v>2015</v>
      </c>
      <c r="B2628" t="s">
        <v>669</v>
      </c>
      <c r="C2628" t="s">
        <v>670</v>
      </c>
      <c r="D2628">
        <v>233.68700000000001</v>
      </c>
      <c r="E2628">
        <v>6676.6840000000002</v>
      </c>
      <c r="F2628">
        <v>7966.674</v>
      </c>
      <c r="G2628">
        <v>2550</v>
      </c>
      <c r="H2628" s="14">
        <f>365*DSO[[#This Row],[Receivables - Total]]/DSO[[#This Row],[Revenue - Total]]</f>
        <v>10.706570270102681</v>
      </c>
      <c r="I2628" t="str">
        <f>_xlfn.XLOOKUP(DSO[[#This Row],[GIC Industry Groups]],'DSO_GIC GROUP'!$A$2:$A$25,'DSO_GIC GROUP'!$B$2:$B$25,0)</f>
        <v>Retailing</v>
      </c>
    </row>
    <row r="2629" spans="1:9" x14ac:dyDescent="0.2">
      <c r="A2629">
        <v>2016</v>
      </c>
      <c r="B2629" t="s">
        <v>669</v>
      </c>
      <c r="C2629" t="s">
        <v>670</v>
      </c>
      <c r="D2629">
        <v>279.37900000000002</v>
      </c>
      <c r="E2629">
        <v>7204.1890000000003</v>
      </c>
      <c r="F2629">
        <v>8593.0959999999995</v>
      </c>
      <c r="G2629">
        <v>2550</v>
      </c>
      <c r="H2629" s="14">
        <f>365*DSO[[#This Row],[Receivables - Total]]/DSO[[#This Row],[Revenue - Total]]</f>
        <v>11.866891164721075</v>
      </c>
      <c r="I2629" t="str">
        <f>_xlfn.XLOOKUP(DSO[[#This Row],[GIC Industry Groups]],'DSO_GIC GROUP'!$A$2:$A$25,'DSO_GIC GROUP'!$B$2:$B$25,0)</f>
        <v>Retailing</v>
      </c>
    </row>
    <row r="2630" spans="1:9" x14ac:dyDescent="0.2">
      <c r="A2630">
        <v>2017</v>
      </c>
      <c r="B2630" t="s">
        <v>669</v>
      </c>
      <c r="C2630" t="s">
        <v>670</v>
      </c>
      <c r="D2630">
        <v>292.48700000000002</v>
      </c>
      <c r="E2630">
        <v>7571.8850000000002</v>
      </c>
      <c r="F2630">
        <v>8977.7260000000006</v>
      </c>
      <c r="G2630">
        <v>2550</v>
      </c>
      <c r="H2630" s="14">
        <f>365*DSO[[#This Row],[Receivables - Total]]/DSO[[#This Row],[Revenue - Total]]</f>
        <v>11.891402678139208</v>
      </c>
      <c r="I2630" t="str">
        <f>_xlfn.XLOOKUP(DSO[[#This Row],[GIC Industry Groups]],'DSO_GIC GROUP'!$A$2:$A$25,'DSO_GIC GROUP'!$B$2:$B$25,0)</f>
        <v>Retailing</v>
      </c>
    </row>
    <row r="2631" spans="1:9" x14ac:dyDescent="0.2">
      <c r="A2631">
        <v>2018</v>
      </c>
      <c r="B2631" t="s">
        <v>669</v>
      </c>
      <c r="C2631" t="s">
        <v>670</v>
      </c>
      <c r="D2631">
        <v>270.18099999999998</v>
      </c>
      <c r="E2631">
        <v>7980.7889999999998</v>
      </c>
      <c r="F2631">
        <v>9536.4279999999999</v>
      </c>
      <c r="G2631">
        <v>2550</v>
      </c>
      <c r="H2631" s="14">
        <f>365*DSO[[#This Row],[Receivables - Total]]/DSO[[#This Row],[Revenue - Total]]</f>
        <v>10.340985639486817</v>
      </c>
      <c r="I2631" t="str">
        <f>_xlfn.XLOOKUP(DSO[[#This Row],[GIC Industry Groups]],'DSO_GIC GROUP'!$A$2:$A$25,'DSO_GIC GROUP'!$B$2:$B$25,0)</f>
        <v>Retailing</v>
      </c>
    </row>
    <row r="2632" spans="1:9" x14ac:dyDescent="0.2">
      <c r="A2632">
        <v>2019</v>
      </c>
      <c r="B2632" t="s">
        <v>669</v>
      </c>
      <c r="C2632" t="s">
        <v>670</v>
      </c>
      <c r="D2632">
        <v>294.40699999999998</v>
      </c>
      <c r="E2632">
        <v>10717.16</v>
      </c>
      <c r="F2632">
        <v>10149.985000000001</v>
      </c>
      <c r="G2632">
        <v>2550</v>
      </c>
      <c r="H2632" s="14">
        <f>365*DSO[[#This Row],[Receivables - Total]]/DSO[[#This Row],[Revenue - Total]]</f>
        <v>10.587065399604038</v>
      </c>
      <c r="I2632" t="str">
        <f>_xlfn.XLOOKUP(DSO[[#This Row],[GIC Industry Groups]],'DSO_GIC GROUP'!$A$2:$A$25,'DSO_GIC GROUP'!$B$2:$B$25,0)</f>
        <v>Retailing</v>
      </c>
    </row>
    <row r="2633" spans="1:9" x14ac:dyDescent="0.2">
      <c r="A2633">
        <v>2003</v>
      </c>
      <c r="B2633" t="s">
        <v>759</v>
      </c>
      <c r="C2633" t="s">
        <v>760</v>
      </c>
      <c r="D2633">
        <v>25.292000000000002</v>
      </c>
      <c r="E2633">
        <v>1657.21</v>
      </c>
      <c r="F2633">
        <v>3920.5830000000001</v>
      </c>
      <c r="G2633">
        <v>2550</v>
      </c>
      <c r="H2633" s="14">
        <f>365*DSO[[#This Row],[Receivables - Total]]/DSO[[#This Row],[Revenue - Total]]</f>
        <v>2.3546447046268373</v>
      </c>
      <c r="I2633" t="str">
        <f>_xlfn.XLOOKUP(DSO[[#This Row],[GIC Industry Groups]],'DSO_GIC GROUP'!$A$2:$A$25,'DSO_GIC GROUP'!$B$2:$B$25,0)</f>
        <v>Retailing</v>
      </c>
    </row>
    <row r="2634" spans="1:9" x14ac:dyDescent="0.2">
      <c r="A2634">
        <v>2004</v>
      </c>
      <c r="B2634" t="s">
        <v>759</v>
      </c>
      <c r="C2634" t="s">
        <v>760</v>
      </c>
      <c r="D2634">
        <v>31.154</v>
      </c>
      <c r="E2634">
        <v>1735.999</v>
      </c>
      <c r="F2634">
        <v>4239.99</v>
      </c>
      <c r="G2634">
        <v>2550</v>
      </c>
      <c r="H2634" s="14">
        <f>365*DSO[[#This Row],[Receivables - Total]]/DSO[[#This Row],[Revenue - Total]]</f>
        <v>2.6818954761685756</v>
      </c>
      <c r="I2634" t="str">
        <f>_xlfn.XLOOKUP(DSO[[#This Row],[GIC Industry Groups]],'DSO_GIC GROUP'!$A$2:$A$25,'DSO_GIC GROUP'!$B$2:$B$25,0)</f>
        <v>Retailing</v>
      </c>
    </row>
    <row r="2635" spans="1:9" x14ac:dyDescent="0.2">
      <c r="A2635">
        <v>2005</v>
      </c>
      <c r="B2635" t="s">
        <v>759</v>
      </c>
      <c r="C2635" t="s">
        <v>760</v>
      </c>
      <c r="D2635">
        <v>29.122</v>
      </c>
      <c r="E2635">
        <v>1938.7380000000001</v>
      </c>
      <c r="F2635">
        <v>4944.1790000000001</v>
      </c>
      <c r="G2635">
        <v>2550</v>
      </c>
      <c r="H2635" s="14">
        <f>365*DSO[[#This Row],[Receivables - Total]]/DSO[[#This Row],[Revenue - Total]]</f>
        <v>2.1499080029262694</v>
      </c>
      <c r="I2635" t="str">
        <f>_xlfn.XLOOKUP(DSO[[#This Row],[GIC Industry Groups]],'DSO_GIC GROUP'!$A$2:$A$25,'DSO_GIC GROUP'!$B$2:$B$25,0)</f>
        <v>Retailing</v>
      </c>
    </row>
    <row r="2636" spans="1:9" x14ac:dyDescent="0.2">
      <c r="A2636">
        <v>2006</v>
      </c>
      <c r="B2636" t="s">
        <v>759</v>
      </c>
      <c r="C2636" t="s">
        <v>760</v>
      </c>
      <c r="D2636">
        <v>30.105</v>
      </c>
      <c r="E2636">
        <v>2358.5909999999999</v>
      </c>
      <c r="F2636">
        <v>5570.21</v>
      </c>
      <c r="G2636">
        <v>2550</v>
      </c>
      <c r="H2636" s="14">
        <f>365*DSO[[#This Row],[Receivables - Total]]/DSO[[#This Row],[Revenue - Total]]</f>
        <v>1.9726949253259753</v>
      </c>
      <c r="I2636" t="str">
        <f>_xlfn.XLOOKUP(DSO[[#This Row],[GIC Industry Groups]],'DSO_GIC GROUP'!$A$2:$A$25,'DSO_GIC GROUP'!$B$2:$B$25,0)</f>
        <v>Retailing</v>
      </c>
    </row>
    <row r="2637" spans="1:9" x14ac:dyDescent="0.2">
      <c r="A2637">
        <v>2007</v>
      </c>
      <c r="B2637" t="s">
        <v>759</v>
      </c>
      <c r="C2637" t="s">
        <v>760</v>
      </c>
      <c r="D2637">
        <v>37.468000000000004</v>
      </c>
      <c r="E2637">
        <v>2371.3220000000001</v>
      </c>
      <c r="F2637">
        <v>5975.2120000000004</v>
      </c>
      <c r="G2637">
        <v>2550</v>
      </c>
      <c r="H2637" s="14">
        <f>365*DSO[[#This Row],[Receivables - Total]]/DSO[[#This Row],[Revenue - Total]]</f>
        <v>2.288758959514742</v>
      </c>
      <c r="I2637" t="str">
        <f>_xlfn.XLOOKUP(DSO[[#This Row],[GIC Industry Groups]],'DSO_GIC GROUP'!$A$2:$A$25,'DSO_GIC GROUP'!$B$2:$B$25,0)</f>
        <v>Retailing</v>
      </c>
    </row>
    <row r="2638" spans="1:9" x14ac:dyDescent="0.2">
      <c r="A2638">
        <v>2008</v>
      </c>
      <c r="B2638" t="s">
        <v>759</v>
      </c>
      <c r="C2638" t="s">
        <v>760</v>
      </c>
      <c r="D2638">
        <v>41.17</v>
      </c>
      <c r="E2638">
        <v>2355.511</v>
      </c>
      <c r="F2638">
        <v>6486.1390000000001</v>
      </c>
      <c r="G2638">
        <v>2550</v>
      </c>
      <c r="H2638" s="14">
        <f>365*DSO[[#This Row],[Receivables - Total]]/DSO[[#This Row],[Revenue - Total]]</f>
        <v>2.316794320935768</v>
      </c>
      <c r="I2638" t="str">
        <f>_xlfn.XLOOKUP(DSO[[#This Row],[GIC Industry Groups]],'DSO_GIC GROUP'!$A$2:$A$25,'DSO_GIC GROUP'!$B$2:$B$25,0)</f>
        <v>Retailing</v>
      </c>
    </row>
    <row r="2639" spans="1:9" x14ac:dyDescent="0.2">
      <c r="A2639">
        <v>2009</v>
      </c>
      <c r="B2639" t="s">
        <v>759</v>
      </c>
      <c r="C2639" t="s">
        <v>760</v>
      </c>
      <c r="D2639">
        <v>44.234000000000002</v>
      </c>
      <c r="E2639">
        <v>2768.6329999999998</v>
      </c>
      <c r="F2639">
        <v>7184.2129999999997</v>
      </c>
      <c r="G2639">
        <v>2550</v>
      </c>
      <c r="H2639" s="14">
        <f>365*DSO[[#This Row],[Receivables - Total]]/DSO[[#This Row],[Revenue - Total]]</f>
        <v>2.2473456730751162</v>
      </c>
      <c r="I2639" t="str">
        <f>_xlfn.XLOOKUP(DSO[[#This Row],[GIC Industry Groups]],'DSO_GIC GROUP'!$A$2:$A$25,'DSO_GIC GROUP'!$B$2:$B$25,0)</f>
        <v>Retailing</v>
      </c>
    </row>
    <row r="2640" spans="1:9" x14ac:dyDescent="0.2">
      <c r="A2640">
        <v>2010</v>
      </c>
      <c r="B2640" t="s">
        <v>759</v>
      </c>
      <c r="C2640" t="s">
        <v>760</v>
      </c>
      <c r="D2640">
        <v>45.384</v>
      </c>
      <c r="E2640">
        <v>3116.2040000000002</v>
      </c>
      <c r="F2640">
        <v>7866.1</v>
      </c>
      <c r="G2640">
        <v>2550</v>
      </c>
      <c r="H2640" s="14">
        <f>365*DSO[[#This Row],[Receivables - Total]]/DSO[[#This Row],[Revenue - Total]]</f>
        <v>2.1058923736031834</v>
      </c>
      <c r="I2640" t="str">
        <f>_xlfn.XLOOKUP(DSO[[#This Row],[GIC Industry Groups]],'DSO_GIC GROUP'!$A$2:$A$25,'DSO_GIC GROUP'!$B$2:$B$25,0)</f>
        <v>Retailing</v>
      </c>
    </row>
    <row r="2641" spans="1:9" x14ac:dyDescent="0.2">
      <c r="A2641">
        <v>2011</v>
      </c>
      <c r="B2641" t="s">
        <v>759</v>
      </c>
      <c r="C2641" t="s">
        <v>760</v>
      </c>
      <c r="D2641">
        <v>50.847999999999999</v>
      </c>
      <c r="E2641">
        <v>3301.2089999999998</v>
      </c>
      <c r="F2641">
        <v>8608.2909999999993</v>
      </c>
      <c r="G2641">
        <v>2550</v>
      </c>
      <c r="H2641" s="14">
        <f>365*DSO[[#This Row],[Receivables - Total]]/DSO[[#This Row],[Revenue - Total]]</f>
        <v>2.1560051815162851</v>
      </c>
      <c r="I2641" t="str">
        <f>_xlfn.XLOOKUP(DSO[[#This Row],[GIC Industry Groups]],'DSO_GIC GROUP'!$A$2:$A$25,'DSO_GIC GROUP'!$B$2:$B$25,0)</f>
        <v>Retailing</v>
      </c>
    </row>
    <row r="2642" spans="1:9" x14ac:dyDescent="0.2">
      <c r="A2642">
        <v>2012</v>
      </c>
      <c r="B2642" t="s">
        <v>759</v>
      </c>
      <c r="C2642" t="s">
        <v>760</v>
      </c>
      <c r="D2642">
        <v>59.616999999999997</v>
      </c>
      <c r="E2642">
        <v>3670.5610000000001</v>
      </c>
      <c r="F2642">
        <v>9721.0650000000005</v>
      </c>
      <c r="G2642">
        <v>2550</v>
      </c>
      <c r="H2642" s="14">
        <f>365*DSO[[#This Row],[Receivables - Total]]/DSO[[#This Row],[Revenue - Total]]</f>
        <v>2.2384589548573119</v>
      </c>
      <c r="I2642" t="str">
        <f>_xlfn.XLOOKUP(DSO[[#This Row],[GIC Industry Groups]],'DSO_GIC GROUP'!$A$2:$A$25,'DSO_GIC GROUP'!$B$2:$B$25,0)</f>
        <v>Retailing</v>
      </c>
    </row>
    <row r="2643" spans="1:9" x14ac:dyDescent="0.2">
      <c r="A2643">
        <v>2013</v>
      </c>
      <c r="B2643" t="s">
        <v>759</v>
      </c>
      <c r="C2643" t="s">
        <v>760</v>
      </c>
      <c r="D2643">
        <v>62.612000000000002</v>
      </c>
      <c r="E2643">
        <v>3896.797</v>
      </c>
      <c r="F2643">
        <v>10230.352999999999</v>
      </c>
      <c r="G2643">
        <v>2550</v>
      </c>
      <c r="H2643" s="14">
        <f>365*DSO[[#This Row],[Receivables - Total]]/DSO[[#This Row],[Revenue - Total]]</f>
        <v>2.2338799061967856</v>
      </c>
      <c r="I2643" t="str">
        <f>_xlfn.XLOOKUP(DSO[[#This Row],[GIC Industry Groups]],'DSO_GIC GROUP'!$A$2:$A$25,'DSO_GIC GROUP'!$B$2:$B$25,0)</f>
        <v>Retailing</v>
      </c>
    </row>
    <row r="2644" spans="1:9" x14ac:dyDescent="0.2">
      <c r="A2644">
        <v>2014</v>
      </c>
      <c r="B2644" t="s">
        <v>759</v>
      </c>
      <c r="C2644" t="s">
        <v>760</v>
      </c>
      <c r="D2644">
        <v>73.278000000000006</v>
      </c>
      <c r="E2644">
        <v>4703.134</v>
      </c>
      <c r="F2644">
        <v>11041.677</v>
      </c>
      <c r="G2644">
        <v>2550</v>
      </c>
      <c r="H2644" s="14">
        <f>365*DSO[[#This Row],[Receivables - Total]]/DSO[[#This Row],[Revenue - Total]]</f>
        <v>2.4223195443952945</v>
      </c>
      <c r="I2644" t="str">
        <f>_xlfn.XLOOKUP(DSO[[#This Row],[GIC Industry Groups]],'DSO_GIC GROUP'!$A$2:$A$25,'DSO_GIC GROUP'!$B$2:$B$25,0)</f>
        <v>Retailing</v>
      </c>
    </row>
    <row r="2645" spans="1:9" x14ac:dyDescent="0.2">
      <c r="A2645">
        <v>2015</v>
      </c>
      <c r="B2645" t="s">
        <v>759</v>
      </c>
      <c r="C2645" t="s">
        <v>760</v>
      </c>
      <c r="D2645">
        <v>73.626999999999995</v>
      </c>
      <c r="E2645">
        <v>4869.1189999999997</v>
      </c>
      <c r="F2645">
        <v>11939.999</v>
      </c>
      <c r="G2645">
        <v>2550</v>
      </c>
      <c r="H2645" s="14">
        <f>365*DSO[[#This Row],[Receivables - Total]]/DSO[[#This Row],[Revenue - Total]]</f>
        <v>2.250741813294959</v>
      </c>
      <c r="I2645" t="str">
        <f>_xlfn.XLOOKUP(DSO[[#This Row],[GIC Industry Groups]],'DSO_GIC GROUP'!$A$2:$A$25,'DSO_GIC GROUP'!$B$2:$B$25,0)</f>
        <v>Retailing</v>
      </c>
    </row>
    <row r="2646" spans="1:9" x14ac:dyDescent="0.2">
      <c r="A2646">
        <v>2016</v>
      </c>
      <c r="B2646" t="s">
        <v>759</v>
      </c>
      <c r="C2646" t="s">
        <v>760</v>
      </c>
      <c r="D2646">
        <v>75.153999999999996</v>
      </c>
      <c r="E2646">
        <v>5309.3509999999997</v>
      </c>
      <c r="F2646">
        <v>12866.757</v>
      </c>
      <c r="G2646">
        <v>2550</v>
      </c>
      <c r="H2646" s="14">
        <f>365*DSO[[#This Row],[Receivables - Total]]/DSO[[#This Row],[Revenue - Total]]</f>
        <v>2.1319443586289846</v>
      </c>
      <c r="I2646" t="str">
        <f>_xlfn.XLOOKUP(DSO[[#This Row],[GIC Industry Groups]],'DSO_GIC GROUP'!$A$2:$A$25,'DSO_GIC GROUP'!$B$2:$B$25,0)</f>
        <v>Retailing</v>
      </c>
    </row>
    <row r="2647" spans="1:9" x14ac:dyDescent="0.2">
      <c r="A2647">
        <v>2017</v>
      </c>
      <c r="B2647" t="s">
        <v>759</v>
      </c>
      <c r="C2647" t="s">
        <v>760</v>
      </c>
      <c r="D2647">
        <v>87.867999999999995</v>
      </c>
      <c r="E2647">
        <v>5722.0510000000004</v>
      </c>
      <c r="F2647">
        <v>14134.732</v>
      </c>
      <c r="G2647">
        <v>2550</v>
      </c>
      <c r="H2647" s="14">
        <f>365*DSO[[#This Row],[Receivables - Total]]/DSO[[#This Row],[Revenue - Total]]</f>
        <v>2.2690080010006555</v>
      </c>
      <c r="I2647" t="str">
        <f>_xlfn.XLOOKUP(DSO[[#This Row],[GIC Industry Groups]],'DSO_GIC GROUP'!$A$2:$A$25,'DSO_GIC GROUP'!$B$2:$B$25,0)</f>
        <v>Retailing</v>
      </c>
    </row>
    <row r="2648" spans="1:9" x14ac:dyDescent="0.2">
      <c r="A2648">
        <v>2018</v>
      </c>
      <c r="B2648" t="s">
        <v>759</v>
      </c>
      <c r="C2648" t="s">
        <v>760</v>
      </c>
      <c r="D2648">
        <v>96.710999999999999</v>
      </c>
      <c r="E2648">
        <v>6073.6909999999998</v>
      </c>
      <c r="F2648">
        <v>14983.540999999999</v>
      </c>
      <c r="G2648">
        <v>2550</v>
      </c>
      <c r="H2648" s="14">
        <f>365*DSO[[#This Row],[Receivables - Total]]/DSO[[#This Row],[Revenue - Total]]</f>
        <v>2.3558860352169089</v>
      </c>
      <c r="I2648" t="str">
        <f>_xlfn.XLOOKUP(DSO[[#This Row],[GIC Industry Groups]],'DSO_GIC GROUP'!$A$2:$A$25,'DSO_GIC GROUP'!$B$2:$B$25,0)</f>
        <v>Retailing</v>
      </c>
    </row>
    <row r="2649" spans="1:9" x14ac:dyDescent="0.2">
      <c r="A2649">
        <v>2019</v>
      </c>
      <c r="B2649" t="s">
        <v>759</v>
      </c>
      <c r="C2649" t="s">
        <v>760</v>
      </c>
      <c r="D2649">
        <v>102.236</v>
      </c>
      <c r="E2649">
        <v>9348.3670000000002</v>
      </c>
      <c r="F2649">
        <v>16039.073</v>
      </c>
      <c r="G2649">
        <v>2550</v>
      </c>
      <c r="H2649" s="14">
        <f>365*DSO[[#This Row],[Receivables - Total]]/DSO[[#This Row],[Revenue - Total]]</f>
        <v>2.3265771033026659</v>
      </c>
      <c r="I2649" t="str">
        <f>_xlfn.XLOOKUP(DSO[[#This Row],[GIC Industry Groups]],'DSO_GIC GROUP'!$A$2:$A$25,'DSO_GIC GROUP'!$B$2:$B$25,0)</f>
        <v>Retailing</v>
      </c>
    </row>
    <row r="2650" spans="1:9" x14ac:dyDescent="0.2">
      <c r="A2650">
        <v>2003</v>
      </c>
      <c r="B2650" t="s">
        <v>777</v>
      </c>
      <c r="C2650" t="s">
        <v>778</v>
      </c>
      <c r="D2650">
        <v>593.62699999999995</v>
      </c>
      <c r="E2650">
        <v>2237.895</v>
      </c>
      <c r="F2650">
        <v>2945.73</v>
      </c>
      <c r="G2650">
        <v>2550</v>
      </c>
      <c r="H2650" s="14">
        <f>365*DSO[[#This Row],[Receivables - Total]]/DSO[[#This Row],[Revenue - Total]]</f>
        <v>73.55523248906043</v>
      </c>
      <c r="I2650" t="str">
        <f>_xlfn.XLOOKUP(DSO[[#This Row],[GIC Industry Groups]],'DSO_GIC GROUP'!$A$2:$A$25,'DSO_GIC GROUP'!$B$2:$B$25,0)</f>
        <v>Retailing</v>
      </c>
    </row>
    <row r="2651" spans="1:9" x14ac:dyDescent="0.2">
      <c r="A2651">
        <v>2004</v>
      </c>
      <c r="B2651" t="s">
        <v>777</v>
      </c>
      <c r="C2651" t="s">
        <v>778</v>
      </c>
      <c r="D2651">
        <v>671.625</v>
      </c>
      <c r="E2651">
        <v>2446.73</v>
      </c>
      <c r="F2651">
        <v>3043.1439999999998</v>
      </c>
      <c r="G2651">
        <v>2550</v>
      </c>
      <c r="H2651" s="14">
        <f>365*DSO[[#This Row],[Receivables - Total]]/DSO[[#This Row],[Revenue - Total]]</f>
        <v>80.555874122289325</v>
      </c>
      <c r="I2651" t="str">
        <f>_xlfn.XLOOKUP(DSO[[#This Row],[GIC Industry Groups]],'DSO_GIC GROUP'!$A$2:$A$25,'DSO_GIC GROUP'!$B$2:$B$25,0)</f>
        <v>Retailing</v>
      </c>
    </row>
    <row r="2652" spans="1:9" x14ac:dyDescent="0.2">
      <c r="A2652">
        <v>2005</v>
      </c>
      <c r="B2652" t="s">
        <v>777</v>
      </c>
      <c r="C2652" t="s">
        <v>778</v>
      </c>
      <c r="D2652">
        <v>766.97299999999996</v>
      </c>
      <c r="E2652">
        <v>2621.3220000000001</v>
      </c>
      <c r="F2652">
        <v>3122.5990000000002</v>
      </c>
      <c r="G2652">
        <v>2550</v>
      </c>
      <c r="H2652" s="14">
        <f>365*DSO[[#This Row],[Receivables - Total]]/DSO[[#This Row],[Revenue - Total]]</f>
        <v>89.651327307797104</v>
      </c>
      <c r="I2652" t="str">
        <f>_xlfn.XLOOKUP(DSO[[#This Row],[GIC Industry Groups]],'DSO_GIC GROUP'!$A$2:$A$25,'DSO_GIC GROUP'!$B$2:$B$25,0)</f>
        <v>Retailing</v>
      </c>
    </row>
    <row r="2653" spans="1:9" x14ac:dyDescent="0.2">
      <c r="A2653">
        <v>2006</v>
      </c>
      <c r="B2653" t="s">
        <v>777</v>
      </c>
      <c r="C2653" t="s">
        <v>778</v>
      </c>
      <c r="D2653">
        <v>865.23699999999997</v>
      </c>
      <c r="E2653">
        <v>2951.652</v>
      </c>
      <c r="F2653">
        <v>3712.7550000000001</v>
      </c>
      <c r="G2653">
        <v>2550</v>
      </c>
      <c r="H2653" s="14">
        <f>365*DSO[[#This Row],[Receivables - Total]]/DSO[[#This Row],[Revenue - Total]]</f>
        <v>85.061229464373483</v>
      </c>
      <c r="I2653" t="str">
        <f>_xlfn.XLOOKUP(DSO[[#This Row],[GIC Industry Groups]],'DSO_GIC GROUP'!$A$2:$A$25,'DSO_GIC GROUP'!$B$2:$B$25,0)</f>
        <v>Retailing</v>
      </c>
    </row>
    <row r="2654" spans="1:9" x14ac:dyDescent="0.2">
      <c r="A2654">
        <v>2007</v>
      </c>
      <c r="B2654" t="s">
        <v>777</v>
      </c>
      <c r="C2654" t="s">
        <v>778</v>
      </c>
      <c r="D2654">
        <v>848.2</v>
      </c>
      <c r="E2654">
        <v>3024.2</v>
      </c>
      <c r="F2654">
        <v>3665.3</v>
      </c>
      <c r="G2654">
        <v>2550</v>
      </c>
      <c r="H2654" s="14">
        <f>365*DSO[[#This Row],[Receivables - Total]]/DSO[[#This Row],[Revenue - Total]]</f>
        <v>84.465937303904184</v>
      </c>
      <c r="I2654" t="str">
        <f>_xlfn.XLOOKUP(DSO[[#This Row],[GIC Industry Groups]],'DSO_GIC GROUP'!$A$2:$A$25,'DSO_GIC GROUP'!$B$2:$B$25,0)</f>
        <v>Retailing</v>
      </c>
    </row>
    <row r="2655" spans="1:9" x14ac:dyDescent="0.2">
      <c r="A2655">
        <v>2008</v>
      </c>
      <c r="B2655" t="s">
        <v>777</v>
      </c>
      <c r="C2655" t="s">
        <v>778</v>
      </c>
      <c r="D2655">
        <v>907</v>
      </c>
      <c r="E2655">
        <v>2953.9</v>
      </c>
      <c r="F2655">
        <v>3344.3</v>
      </c>
      <c r="G2655">
        <v>2550</v>
      </c>
      <c r="H2655" s="14">
        <f>365*DSO[[#This Row],[Receivables - Total]]/DSO[[#This Row],[Revenue - Total]]</f>
        <v>98.990820201536934</v>
      </c>
      <c r="I2655" t="str">
        <f>_xlfn.XLOOKUP(DSO[[#This Row],[GIC Industry Groups]],'DSO_GIC GROUP'!$A$2:$A$25,'DSO_GIC GROUP'!$B$2:$B$25,0)</f>
        <v>Retailing</v>
      </c>
    </row>
    <row r="2656" spans="1:9" x14ac:dyDescent="0.2">
      <c r="A2656">
        <v>2009</v>
      </c>
      <c r="B2656" t="s">
        <v>777</v>
      </c>
      <c r="C2656" t="s">
        <v>778</v>
      </c>
      <c r="D2656">
        <v>885.9</v>
      </c>
      <c r="E2656">
        <v>2924.2</v>
      </c>
      <c r="F2656">
        <v>3290.7</v>
      </c>
      <c r="G2656">
        <v>2550</v>
      </c>
      <c r="H2656" s="14">
        <f>365*DSO[[#This Row],[Receivables - Total]]/DSO[[#This Row],[Revenue - Total]]</f>
        <v>98.262831616373418</v>
      </c>
      <c r="I2656" t="str">
        <f>_xlfn.XLOOKUP(DSO[[#This Row],[GIC Industry Groups]],'DSO_GIC GROUP'!$A$2:$A$25,'DSO_GIC GROUP'!$B$2:$B$25,0)</f>
        <v>Retailing</v>
      </c>
    </row>
    <row r="2657" spans="1:9" x14ac:dyDescent="0.2">
      <c r="A2657">
        <v>2010</v>
      </c>
      <c r="B2657" t="s">
        <v>777</v>
      </c>
      <c r="C2657" t="s">
        <v>778</v>
      </c>
      <c r="D2657">
        <v>974.1</v>
      </c>
      <c r="E2657">
        <v>3089.8</v>
      </c>
      <c r="F2657">
        <v>3437.4</v>
      </c>
      <c r="G2657">
        <v>2550</v>
      </c>
      <c r="H2657" s="14">
        <f>365*DSO[[#This Row],[Receivables - Total]]/DSO[[#This Row],[Revenue - Total]]</f>
        <v>103.43471810089021</v>
      </c>
      <c r="I2657" t="str">
        <f>_xlfn.XLOOKUP(DSO[[#This Row],[GIC Industry Groups]],'DSO_GIC GROUP'!$A$2:$A$25,'DSO_GIC GROUP'!$B$2:$B$25,0)</f>
        <v>Retailing</v>
      </c>
    </row>
    <row r="2658" spans="1:9" x14ac:dyDescent="0.2">
      <c r="A2658">
        <v>2011</v>
      </c>
      <c r="B2658" t="s">
        <v>777</v>
      </c>
      <c r="C2658" t="s">
        <v>778</v>
      </c>
      <c r="D2658">
        <v>1132.5</v>
      </c>
      <c r="E2658">
        <v>3611.4</v>
      </c>
      <c r="F2658">
        <v>3749.2</v>
      </c>
      <c r="G2658">
        <v>2550</v>
      </c>
      <c r="H2658" s="14">
        <f>365*DSO[[#This Row],[Receivables - Total]]/DSO[[#This Row],[Revenue - Total]]</f>
        <v>110.25352075109357</v>
      </c>
      <c r="I2658" t="str">
        <f>_xlfn.XLOOKUP(DSO[[#This Row],[GIC Industry Groups]],'DSO_GIC GROUP'!$A$2:$A$25,'DSO_GIC GROUP'!$B$2:$B$25,0)</f>
        <v>Retailing</v>
      </c>
    </row>
    <row r="2659" spans="1:9" x14ac:dyDescent="0.2">
      <c r="A2659">
        <v>2012</v>
      </c>
      <c r="B2659" t="s">
        <v>777</v>
      </c>
      <c r="C2659" t="s">
        <v>778</v>
      </c>
      <c r="D2659">
        <v>1247.4000000000001</v>
      </c>
      <c r="E2659">
        <v>3715.8</v>
      </c>
      <c r="F2659">
        <v>3983.4</v>
      </c>
      <c r="G2659">
        <v>2550</v>
      </c>
      <c r="H2659" s="14">
        <f>365*DSO[[#This Row],[Receivables - Total]]/DSO[[#This Row],[Revenue - Total]]</f>
        <v>114.29959331224583</v>
      </c>
      <c r="I2659" t="str">
        <f>_xlfn.XLOOKUP(DSO[[#This Row],[GIC Industry Groups]],'DSO_GIC GROUP'!$A$2:$A$25,'DSO_GIC GROUP'!$B$2:$B$25,0)</f>
        <v>Retailing</v>
      </c>
    </row>
    <row r="2660" spans="1:9" x14ac:dyDescent="0.2">
      <c r="A2660">
        <v>2013</v>
      </c>
      <c r="B2660" t="s">
        <v>777</v>
      </c>
      <c r="C2660" t="s">
        <v>778</v>
      </c>
      <c r="D2660">
        <v>1432</v>
      </c>
      <c r="E2660">
        <v>4029.2</v>
      </c>
      <c r="F2660">
        <v>4209.2</v>
      </c>
      <c r="G2660">
        <v>2550</v>
      </c>
      <c r="H2660" s="14">
        <f>365*DSO[[#This Row],[Receivables - Total]]/DSO[[#This Row],[Revenue - Total]]</f>
        <v>124.17561531882544</v>
      </c>
      <c r="I2660" t="str">
        <f>_xlfn.XLOOKUP(DSO[[#This Row],[GIC Industry Groups]],'DSO_GIC GROUP'!$A$2:$A$25,'DSO_GIC GROUP'!$B$2:$B$25,0)</f>
        <v>Retailing</v>
      </c>
    </row>
    <row r="2661" spans="1:9" x14ac:dyDescent="0.2">
      <c r="A2661">
        <v>2014</v>
      </c>
      <c r="B2661" t="s">
        <v>777</v>
      </c>
      <c r="C2661" t="s">
        <v>778</v>
      </c>
      <c r="D2661">
        <v>1633</v>
      </c>
      <c r="E2661">
        <v>6327.6</v>
      </c>
      <c r="F2661">
        <v>5736.3</v>
      </c>
      <c r="G2661">
        <v>2550</v>
      </c>
      <c r="H2661" s="14">
        <f>365*DSO[[#This Row],[Receivables - Total]]/DSO[[#This Row],[Revenue - Total]]</f>
        <v>103.90757108240503</v>
      </c>
      <c r="I2661" t="str">
        <f>_xlfn.XLOOKUP(DSO[[#This Row],[GIC Industry Groups]],'DSO_GIC GROUP'!$A$2:$A$25,'DSO_GIC GROUP'!$B$2:$B$25,0)</f>
        <v>Retailing</v>
      </c>
    </row>
    <row r="2662" spans="1:9" x14ac:dyDescent="0.2">
      <c r="A2662">
        <v>2015</v>
      </c>
      <c r="B2662" t="s">
        <v>777</v>
      </c>
      <c r="C2662" t="s">
        <v>778</v>
      </c>
      <c r="D2662">
        <v>1843.9</v>
      </c>
      <c r="E2662">
        <v>6474.4</v>
      </c>
      <c r="F2662">
        <v>6550.2</v>
      </c>
      <c r="G2662">
        <v>2550</v>
      </c>
      <c r="H2662" s="14">
        <f>365*DSO[[#This Row],[Receivables - Total]]/DSO[[#This Row],[Revenue - Total]]</f>
        <v>102.74854202925101</v>
      </c>
      <c r="I2662" t="str">
        <f>_xlfn.XLOOKUP(DSO[[#This Row],[GIC Industry Groups]],'DSO_GIC GROUP'!$A$2:$A$25,'DSO_GIC GROUP'!$B$2:$B$25,0)</f>
        <v>Retailing</v>
      </c>
    </row>
    <row r="2663" spans="1:9" x14ac:dyDescent="0.2">
      <c r="A2663">
        <v>2016</v>
      </c>
      <c r="B2663" t="s">
        <v>777</v>
      </c>
      <c r="C2663" t="s">
        <v>778</v>
      </c>
      <c r="D2663">
        <v>1958.3</v>
      </c>
      <c r="E2663">
        <v>6597.8</v>
      </c>
      <c r="F2663">
        <v>6408.4</v>
      </c>
      <c r="G2663">
        <v>2550</v>
      </c>
      <c r="H2663" s="14">
        <f>365*DSO[[#This Row],[Receivables - Total]]/DSO[[#This Row],[Revenue - Total]]</f>
        <v>111.53790337681794</v>
      </c>
      <c r="I2663" t="str">
        <f>_xlfn.XLOOKUP(DSO[[#This Row],[GIC Industry Groups]],'DSO_GIC GROUP'!$A$2:$A$25,'DSO_GIC GROUP'!$B$2:$B$25,0)</f>
        <v>Retailing</v>
      </c>
    </row>
    <row r="2664" spans="1:9" x14ac:dyDescent="0.2">
      <c r="A2664">
        <v>2017</v>
      </c>
      <c r="B2664" t="s">
        <v>777</v>
      </c>
      <c r="C2664" t="s">
        <v>778</v>
      </c>
      <c r="D2664">
        <v>782.3</v>
      </c>
      <c r="E2664">
        <v>5839.6</v>
      </c>
      <c r="F2664">
        <v>6253</v>
      </c>
      <c r="G2664">
        <v>2550</v>
      </c>
      <c r="H2664" s="14">
        <f>365*DSO[[#This Row],[Receivables - Total]]/DSO[[#This Row],[Revenue - Total]]</f>
        <v>45.664401087478012</v>
      </c>
      <c r="I2664" t="str">
        <f>_xlfn.XLOOKUP(DSO[[#This Row],[GIC Industry Groups]],'DSO_GIC GROUP'!$A$2:$A$25,'DSO_GIC GROUP'!$B$2:$B$25,0)</f>
        <v>Retailing</v>
      </c>
    </row>
    <row r="2665" spans="1:9" x14ac:dyDescent="0.2">
      <c r="A2665">
        <v>2018</v>
      </c>
      <c r="B2665" t="s">
        <v>777</v>
      </c>
      <c r="C2665" t="s">
        <v>778</v>
      </c>
      <c r="D2665">
        <v>102</v>
      </c>
      <c r="E2665">
        <v>4420.1000000000004</v>
      </c>
      <c r="F2665">
        <v>6247.1</v>
      </c>
      <c r="G2665">
        <v>2550</v>
      </c>
      <c r="H2665" s="14">
        <f>365*DSO[[#This Row],[Receivables - Total]]/DSO[[#This Row],[Revenue - Total]]</f>
        <v>5.9595652382705575</v>
      </c>
      <c r="I2665" t="str">
        <f>_xlfn.XLOOKUP(DSO[[#This Row],[GIC Industry Groups]],'DSO_GIC GROUP'!$A$2:$A$25,'DSO_GIC GROUP'!$B$2:$B$25,0)</f>
        <v>Retailing</v>
      </c>
    </row>
    <row r="2666" spans="1:9" x14ac:dyDescent="0.2">
      <c r="A2666">
        <v>2003</v>
      </c>
      <c r="B2666" t="s">
        <v>823</v>
      </c>
      <c r="C2666" t="s">
        <v>824</v>
      </c>
      <c r="D2666">
        <v>5776</v>
      </c>
      <c r="E2666">
        <v>31392</v>
      </c>
      <c r="F2666">
        <v>48163</v>
      </c>
      <c r="G2666">
        <v>2550</v>
      </c>
      <c r="H2666" s="14">
        <f>365*DSO[[#This Row],[Receivables - Total]]/DSO[[#This Row],[Revenue - Total]]</f>
        <v>43.773020783589061</v>
      </c>
      <c r="I2666" t="str">
        <f>_xlfn.XLOOKUP(DSO[[#This Row],[GIC Industry Groups]],'DSO_GIC GROUP'!$A$2:$A$25,'DSO_GIC GROUP'!$B$2:$B$25,0)</f>
        <v>Retailing</v>
      </c>
    </row>
    <row r="2667" spans="1:9" x14ac:dyDescent="0.2">
      <c r="A2667">
        <v>2004</v>
      </c>
      <c r="B2667" t="s">
        <v>823</v>
      </c>
      <c r="C2667" t="s">
        <v>824</v>
      </c>
      <c r="D2667">
        <v>5497</v>
      </c>
      <c r="E2667">
        <v>32293</v>
      </c>
      <c r="F2667">
        <v>46839</v>
      </c>
      <c r="G2667">
        <v>2550</v>
      </c>
      <c r="H2667" s="14">
        <f>365*DSO[[#This Row],[Receivables - Total]]/DSO[[#This Row],[Revenue - Total]]</f>
        <v>42.836204872008366</v>
      </c>
      <c r="I2667" t="str">
        <f>_xlfn.XLOOKUP(DSO[[#This Row],[GIC Industry Groups]],'DSO_GIC GROUP'!$A$2:$A$25,'DSO_GIC GROUP'!$B$2:$B$25,0)</f>
        <v>Retailing</v>
      </c>
    </row>
    <row r="2668" spans="1:9" x14ac:dyDescent="0.2">
      <c r="A2668">
        <v>2005</v>
      </c>
      <c r="B2668" t="s">
        <v>823</v>
      </c>
      <c r="C2668" t="s">
        <v>824</v>
      </c>
      <c r="D2668">
        <v>6226</v>
      </c>
      <c r="E2668">
        <v>34995</v>
      </c>
      <c r="F2668">
        <v>52620</v>
      </c>
      <c r="G2668">
        <v>2550</v>
      </c>
      <c r="H2668" s="14">
        <f>365*DSO[[#This Row],[Receivables - Total]]/DSO[[#This Row],[Revenue - Total]]</f>
        <v>43.186811098441659</v>
      </c>
      <c r="I2668" t="str">
        <f>_xlfn.XLOOKUP(DSO[[#This Row],[GIC Industry Groups]],'DSO_GIC GROUP'!$A$2:$A$25,'DSO_GIC GROUP'!$B$2:$B$25,0)</f>
        <v>Retailing</v>
      </c>
    </row>
    <row r="2669" spans="1:9" x14ac:dyDescent="0.2">
      <c r="A2669">
        <v>2006</v>
      </c>
      <c r="B2669" t="s">
        <v>823</v>
      </c>
      <c r="C2669" t="s">
        <v>824</v>
      </c>
      <c r="D2669">
        <v>6757</v>
      </c>
      <c r="E2669">
        <v>37349</v>
      </c>
      <c r="F2669">
        <v>59490</v>
      </c>
      <c r="G2669">
        <v>2550</v>
      </c>
      <c r="H2669" s="14">
        <f>365*DSO[[#This Row],[Receivables - Total]]/DSO[[#This Row],[Revenue - Total]]</f>
        <v>41.457471844007394</v>
      </c>
      <c r="I2669" t="str">
        <f>_xlfn.XLOOKUP(DSO[[#This Row],[GIC Industry Groups]],'DSO_GIC GROUP'!$A$2:$A$25,'DSO_GIC GROUP'!$B$2:$B$25,0)</f>
        <v>Retailing</v>
      </c>
    </row>
    <row r="2670" spans="1:9" x14ac:dyDescent="0.2">
      <c r="A2670">
        <v>2007</v>
      </c>
      <c r="B2670" t="s">
        <v>823</v>
      </c>
      <c r="C2670" t="s">
        <v>824</v>
      </c>
      <c r="D2670">
        <v>8651</v>
      </c>
      <c r="E2670">
        <v>44560</v>
      </c>
      <c r="F2670">
        <v>63367</v>
      </c>
      <c r="G2670">
        <v>2550</v>
      </c>
      <c r="H2670" s="14">
        <f>365*DSO[[#This Row],[Receivables - Total]]/DSO[[#This Row],[Revenue - Total]]</f>
        <v>49.830590054760364</v>
      </c>
      <c r="I2670" t="str">
        <f>_xlfn.XLOOKUP(DSO[[#This Row],[GIC Industry Groups]],'DSO_GIC GROUP'!$A$2:$A$25,'DSO_GIC GROUP'!$B$2:$B$25,0)</f>
        <v>Retailing</v>
      </c>
    </row>
    <row r="2671" spans="1:9" x14ac:dyDescent="0.2">
      <c r="A2671">
        <v>2008</v>
      </c>
      <c r="B2671" t="s">
        <v>823</v>
      </c>
      <c r="C2671" t="s">
        <v>824</v>
      </c>
      <c r="D2671">
        <v>8753</v>
      </c>
      <c r="E2671">
        <v>44106</v>
      </c>
      <c r="F2671">
        <v>64948</v>
      </c>
      <c r="G2671">
        <v>2550</v>
      </c>
      <c r="H2671" s="14">
        <f>365*DSO[[#This Row],[Receivables - Total]]/DSO[[#This Row],[Revenue - Total]]</f>
        <v>49.190814189813388</v>
      </c>
      <c r="I2671" t="str">
        <f>_xlfn.XLOOKUP(DSO[[#This Row],[GIC Industry Groups]],'DSO_GIC GROUP'!$A$2:$A$25,'DSO_GIC GROUP'!$B$2:$B$25,0)</f>
        <v>Retailing</v>
      </c>
    </row>
    <row r="2672" spans="1:9" x14ac:dyDescent="0.2">
      <c r="A2672">
        <v>2009</v>
      </c>
      <c r="B2672" t="s">
        <v>823</v>
      </c>
      <c r="C2672" t="s">
        <v>824</v>
      </c>
      <c r="D2672">
        <v>7882</v>
      </c>
      <c r="E2672">
        <v>44533</v>
      </c>
      <c r="F2672">
        <v>65357</v>
      </c>
      <c r="G2672">
        <v>2550</v>
      </c>
      <c r="H2672" s="14">
        <f>365*DSO[[#This Row],[Receivables - Total]]/DSO[[#This Row],[Revenue - Total]]</f>
        <v>44.018697308627999</v>
      </c>
      <c r="I2672" t="str">
        <f>_xlfn.XLOOKUP(DSO[[#This Row],[GIC Industry Groups]],'DSO_GIC GROUP'!$A$2:$A$25,'DSO_GIC GROUP'!$B$2:$B$25,0)</f>
        <v>Retailing</v>
      </c>
    </row>
    <row r="2673" spans="1:9" x14ac:dyDescent="0.2">
      <c r="A2673">
        <v>2010</v>
      </c>
      <c r="B2673" t="s">
        <v>823</v>
      </c>
      <c r="C2673" t="s">
        <v>824</v>
      </c>
      <c r="D2673">
        <v>7075</v>
      </c>
      <c r="E2673">
        <v>43705</v>
      </c>
      <c r="F2673">
        <v>67390</v>
      </c>
      <c r="G2673">
        <v>2550</v>
      </c>
      <c r="H2673" s="14">
        <f>365*DSO[[#This Row],[Receivables - Total]]/DSO[[#This Row],[Revenue - Total]]</f>
        <v>38.31985457783054</v>
      </c>
      <c r="I2673" t="str">
        <f>_xlfn.XLOOKUP(DSO[[#This Row],[GIC Industry Groups]],'DSO_GIC GROUP'!$A$2:$A$25,'DSO_GIC GROUP'!$B$2:$B$25,0)</f>
        <v>Retailing</v>
      </c>
    </row>
    <row r="2674" spans="1:9" x14ac:dyDescent="0.2">
      <c r="A2674">
        <v>2011</v>
      </c>
      <c r="B2674" t="s">
        <v>823</v>
      </c>
      <c r="C2674" t="s">
        <v>824</v>
      </c>
      <c r="D2674">
        <v>6927</v>
      </c>
      <c r="E2674">
        <v>46630</v>
      </c>
      <c r="F2674">
        <v>69865</v>
      </c>
      <c r="G2674">
        <v>2550</v>
      </c>
      <c r="H2674" s="14">
        <f>365*DSO[[#This Row],[Receivables - Total]]/DSO[[#This Row],[Revenue - Total]]</f>
        <v>36.189150504544479</v>
      </c>
      <c r="I2674" t="str">
        <f>_xlfn.XLOOKUP(DSO[[#This Row],[GIC Industry Groups]],'DSO_GIC GROUP'!$A$2:$A$25,'DSO_GIC GROUP'!$B$2:$B$25,0)</f>
        <v>Retailing</v>
      </c>
    </row>
    <row r="2675" spans="1:9" x14ac:dyDescent="0.2">
      <c r="A2675">
        <v>2012</v>
      </c>
      <c r="B2675" t="s">
        <v>823</v>
      </c>
      <c r="C2675" t="s">
        <v>824</v>
      </c>
      <c r="D2675">
        <v>6857</v>
      </c>
      <c r="E2675">
        <v>48163</v>
      </c>
      <c r="F2675">
        <v>73301</v>
      </c>
      <c r="G2675">
        <v>2550</v>
      </c>
      <c r="H2675" s="14">
        <f>365*DSO[[#This Row],[Receivables - Total]]/DSO[[#This Row],[Revenue - Total]]</f>
        <v>34.144213585080692</v>
      </c>
      <c r="I2675" t="str">
        <f>_xlfn.XLOOKUP(DSO[[#This Row],[GIC Industry Groups]],'DSO_GIC GROUP'!$A$2:$A$25,'DSO_GIC GROUP'!$B$2:$B$25,0)</f>
        <v>Retailing</v>
      </c>
    </row>
    <row r="2676" spans="1:9" x14ac:dyDescent="0.2">
      <c r="A2676">
        <v>2013</v>
      </c>
      <c r="B2676" t="s">
        <v>823</v>
      </c>
      <c r="C2676" t="s">
        <v>824</v>
      </c>
      <c r="D2676">
        <v>1347</v>
      </c>
      <c r="E2676">
        <v>44553</v>
      </c>
      <c r="F2676">
        <v>72596</v>
      </c>
      <c r="G2676">
        <v>2550</v>
      </c>
      <c r="H2676" s="14">
        <f>365*DSO[[#This Row],[Receivables - Total]]/DSO[[#This Row],[Revenue - Total]]</f>
        <v>6.7724805774422832</v>
      </c>
      <c r="I2676" t="str">
        <f>_xlfn.XLOOKUP(DSO[[#This Row],[GIC Industry Groups]],'DSO_GIC GROUP'!$A$2:$A$25,'DSO_GIC GROUP'!$B$2:$B$25,0)</f>
        <v>Retailing</v>
      </c>
    </row>
    <row r="2677" spans="1:9" x14ac:dyDescent="0.2">
      <c r="A2677">
        <v>2014</v>
      </c>
      <c r="B2677" t="s">
        <v>823</v>
      </c>
      <c r="C2677" t="s">
        <v>824</v>
      </c>
      <c r="D2677">
        <v>1122</v>
      </c>
      <c r="E2677">
        <v>41404</v>
      </c>
      <c r="F2677">
        <v>72618</v>
      </c>
      <c r="G2677">
        <v>2550</v>
      </c>
      <c r="H2677" s="14">
        <f>365*DSO[[#This Row],[Receivables - Total]]/DSO[[#This Row],[Revenue - Total]]</f>
        <v>5.6395108650747749</v>
      </c>
      <c r="I2677" t="str">
        <f>_xlfn.XLOOKUP(DSO[[#This Row],[GIC Industry Groups]],'DSO_GIC GROUP'!$A$2:$A$25,'DSO_GIC GROUP'!$B$2:$B$25,0)</f>
        <v>Retailing</v>
      </c>
    </row>
    <row r="2678" spans="1:9" x14ac:dyDescent="0.2">
      <c r="A2678">
        <v>2015</v>
      </c>
      <c r="B2678" t="s">
        <v>823</v>
      </c>
      <c r="C2678" t="s">
        <v>824</v>
      </c>
      <c r="D2678">
        <v>779</v>
      </c>
      <c r="E2678">
        <v>40262</v>
      </c>
      <c r="F2678">
        <v>73785</v>
      </c>
      <c r="G2678">
        <v>2550</v>
      </c>
      <c r="H2678" s="14">
        <f>365*DSO[[#This Row],[Receivables - Total]]/DSO[[#This Row],[Revenue - Total]]</f>
        <v>3.8535610218879177</v>
      </c>
      <c r="I2678" t="str">
        <f>_xlfn.XLOOKUP(DSO[[#This Row],[GIC Industry Groups]],'DSO_GIC GROUP'!$A$2:$A$25,'DSO_GIC GROUP'!$B$2:$B$25,0)</f>
        <v>Retailing</v>
      </c>
    </row>
    <row r="2679" spans="1:9" x14ac:dyDescent="0.2">
      <c r="A2679">
        <v>2016</v>
      </c>
      <c r="B2679" t="s">
        <v>823</v>
      </c>
      <c r="C2679" t="s">
        <v>824</v>
      </c>
      <c r="D2679">
        <v>749</v>
      </c>
      <c r="E2679">
        <v>37431</v>
      </c>
      <c r="F2679">
        <v>69495</v>
      </c>
      <c r="G2679">
        <v>2550</v>
      </c>
      <c r="H2679" s="14">
        <f>365*DSO[[#This Row],[Receivables - Total]]/DSO[[#This Row],[Revenue - Total]]</f>
        <v>3.9338801352615298</v>
      </c>
      <c r="I2679" t="str">
        <f>_xlfn.XLOOKUP(DSO[[#This Row],[GIC Industry Groups]],'DSO_GIC GROUP'!$A$2:$A$25,'DSO_GIC GROUP'!$B$2:$B$25,0)</f>
        <v>Retailing</v>
      </c>
    </row>
    <row r="2680" spans="1:9" x14ac:dyDescent="0.2">
      <c r="A2680">
        <v>2017</v>
      </c>
      <c r="B2680" t="s">
        <v>823</v>
      </c>
      <c r="C2680" t="s">
        <v>824</v>
      </c>
      <c r="D2680">
        <v>929</v>
      </c>
      <c r="E2680">
        <v>38999</v>
      </c>
      <c r="F2680">
        <v>71879</v>
      </c>
      <c r="G2680">
        <v>2550</v>
      </c>
      <c r="H2680" s="14">
        <f>365*DSO[[#This Row],[Receivables - Total]]/DSO[[#This Row],[Revenue - Total]]</f>
        <v>4.717441811933945</v>
      </c>
      <c r="I2680" t="str">
        <f>_xlfn.XLOOKUP(DSO[[#This Row],[GIC Industry Groups]],'DSO_GIC GROUP'!$A$2:$A$25,'DSO_GIC GROUP'!$B$2:$B$25,0)</f>
        <v>Retailing</v>
      </c>
    </row>
    <row r="2681" spans="1:9" x14ac:dyDescent="0.2">
      <c r="A2681">
        <v>2018</v>
      </c>
      <c r="B2681" t="s">
        <v>823</v>
      </c>
      <c r="C2681" t="s">
        <v>824</v>
      </c>
      <c r="D2681">
        <v>1100</v>
      </c>
      <c r="E2681">
        <v>41290</v>
      </c>
      <c r="F2681">
        <v>75356</v>
      </c>
      <c r="G2681">
        <v>2550</v>
      </c>
      <c r="H2681" s="14">
        <f>365*DSO[[#This Row],[Receivables - Total]]/DSO[[#This Row],[Revenue - Total]]</f>
        <v>5.3280428897499865</v>
      </c>
      <c r="I2681" t="str">
        <f>_xlfn.XLOOKUP(DSO[[#This Row],[GIC Industry Groups]],'DSO_GIC GROUP'!$A$2:$A$25,'DSO_GIC GROUP'!$B$2:$B$25,0)</f>
        <v>Retailing</v>
      </c>
    </row>
    <row r="2682" spans="1:9" x14ac:dyDescent="0.2">
      <c r="A2682">
        <v>2003</v>
      </c>
      <c r="B2682" t="s">
        <v>825</v>
      </c>
      <c r="C2682" t="s">
        <v>826</v>
      </c>
      <c r="D2682">
        <v>131.99</v>
      </c>
      <c r="E2682">
        <v>2391.0880000000002</v>
      </c>
      <c r="F2682">
        <v>2000.0450000000001</v>
      </c>
      <c r="G2682">
        <v>2550</v>
      </c>
      <c r="H2682" s="14">
        <f>365*DSO[[#This Row],[Receivables - Total]]/DSO[[#This Row],[Revenue - Total]]</f>
        <v>24.087633028256867</v>
      </c>
      <c r="I2682" t="str">
        <f>_xlfn.XLOOKUP(DSO[[#This Row],[GIC Industry Groups]],'DSO_GIC GROUP'!$A$2:$A$25,'DSO_GIC GROUP'!$B$2:$B$25,0)</f>
        <v>Retailing</v>
      </c>
    </row>
    <row r="2683" spans="1:9" x14ac:dyDescent="0.2">
      <c r="A2683">
        <v>2004</v>
      </c>
      <c r="B2683" t="s">
        <v>825</v>
      </c>
      <c r="C2683" t="s">
        <v>826</v>
      </c>
      <c r="D2683">
        <v>133.54499999999999</v>
      </c>
      <c r="E2683">
        <v>2666.1179999999999</v>
      </c>
      <c r="F2683">
        <v>2204.8310000000001</v>
      </c>
      <c r="G2683">
        <v>2550</v>
      </c>
      <c r="H2683" s="14">
        <f>365*DSO[[#This Row],[Receivables - Total]]/DSO[[#This Row],[Revenue - Total]]</f>
        <v>22.107782864083457</v>
      </c>
      <c r="I2683" t="str">
        <f>_xlfn.XLOOKUP(DSO[[#This Row],[GIC Industry Groups]],'DSO_GIC GROUP'!$A$2:$A$25,'DSO_GIC GROUP'!$B$2:$B$25,0)</f>
        <v>Retailing</v>
      </c>
    </row>
    <row r="2684" spans="1:9" x14ac:dyDescent="0.2">
      <c r="A2684">
        <v>2005</v>
      </c>
      <c r="B2684" t="s">
        <v>825</v>
      </c>
      <c r="C2684" t="s">
        <v>826</v>
      </c>
      <c r="D2684">
        <v>142.29400000000001</v>
      </c>
      <c r="E2684">
        <v>2777.2719999999999</v>
      </c>
      <c r="F2684">
        <v>2395.1529999999998</v>
      </c>
      <c r="G2684">
        <v>2550</v>
      </c>
      <c r="H2684" s="14">
        <f>365*DSO[[#This Row],[Receivables - Total]]/DSO[[#This Row],[Revenue - Total]]</f>
        <v>21.684339163301889</v>
      </c>
      <c r="I2684" t="str">
        <f>_xlfn.XLOOKUP(DSO[[#This Row],[GIC Industry Groups]],'DSO_GIC GROUP'!$A$2:$A$25,'DSO_GIC GROUP'!$B$2:$B$25,0)</f>
        <v>Retailing</v>
      </c>
    </row>
    <row r="2685" spans="1:9" x14ac:dyDescent="0.2">
      <c r="A2685">
        <v>2006</v>
      </c>
      <c r="B2685" t="s">
        <v>825</v>
      </c>
      <c r="C2685" t="s">
        <v>826</v>
      </c>
      <c r="D2685">
        <v>168.97300000000001</v>
      </c>
      <c r="E2685">
        <v>2845.51</v>
      </c>
      <c r="F2685">
        <v>2648.3209999999999</v>
      </c>
      <c r="G2685">
        <v>2550</v>
      </c>
      <c r="H2685" s="14">
        <f>365*DSO[[#This Row],[Receivables - Total]]/DSO[[#This Row],[Revenue - Total]]</f>
        <v>23.288394798062622</v>
      </c>
      <c r="I2685" t="str">
        <f>_xlfn.XLOOKUP(DSO[[#This Row],[GIC Industry Groups]],'DSO_GIC GROUP'!$A$2:$A$25,'DSO_GIC GROUP'!$B$2:$B$25,0)</f>
        <v>Retailing</v>
      </c>
    </row>
    <row r="2686" spans="1:9" x14ac:dyDescent="0.2">
      <c r="A2686">
        <v>2007</v>
      </c>
      <c r="B2686" t="s">
        <v>825</v>
      </c>
      <c r="C2686" t="s">
        <v>826</v>
      </c>
      <c r="D2686">
        <v>193.97399999999999</v>
      </c>
      <c r="E2686">
        <v>2922.1559999999999</v>
      </c>
      <c r="F2686">
        <v>2938.7710000000002</v>
      </c>
      <c r="G2686">
        <v>2550</v>
      </c>
      <c r="H2686" s="14">
        <f>365*DSO[[#This Row],[Receivables - Total]]/DSO[[#This Row],[Revenue - Total]]</f>
        <v>24.091877182672619</v>
      </c>
      <c r="I2686" t="str">
        <f>_xlfn.XLOOKUP(DSO[[#This Row],[GIC Industry Groups]],'DSO_GIC GROUP'!$A$2:$A$25,'DSO_GIC GROUP'!$B$2:$B$25,0)</f>
        <v>Retailing</v>
      </c>
    </row>
    <row r="2687" spans="1:9" x14ac:dyDescent="0.2">
      <c r="A2687">
        <v>2008</v>
      </c>
      <c r="B2687" t="s">
        <v>825</v>
      </c>
      <c r="C2687" t="s">
        <v>826</v>
      </c>
      <c r="D2687">
        <v>164.447</v>
      </c>
      <c r="E2687">
        <v>3102.2829999999999</v>
      </c>
      <c r="F2687">
        <v>2859.9969999999998</v>
      </c>
      <c r="G2687">
        <v>2550</v>
      </c>
      <c r="H2687" s="14">
        <f>365*DSO[[#This Row],[Receivables - Total]]/DSO[[#This Row],[Revenue - Total]]</f>
        <v>20.987139147348756</v>
      </c>
      <c r="I2687" t="str">
        <f>_xlfn.XLOOKUP(DSO[[#This Row],[GIC Industry Groups]],'DSO_GIC GROUP'!$A$2:$A$25,'DSO_GIC GROUP'!$B$2:$B$25,0)</f>
        <v>Retailing</v>
      </c>
    </row>
    <row r="2688" spans="1:9" x14ac:dyDescent="0.2">
      <c r="A2688">
        <v>2009</v>
      </c>
      <c r="B2688" t="s">
        <v>825</v>
      </c>
      <c r="C2688" t="s">
        <v>826</v>
      </c>
      <c r="D2688">
        <v>158.70599999999999</v>
      </c>
      <c r="E2688">
        <v>3488.36</v>
      </c>
      <c r="F2688">
        <v>2709.7040000000002</v>
      </c>
      <c r="G2688">
        <v>2550</v>
      </c>
      <c r="H2688" s="14">
        <f>365*DSO[[#This Row],[Receivables - Total]]/DSO[[#This Row],[Revenue - Total]]</f>
        <v>21.377866364739468</v>
      </c>
      <c r="I2688" t="str">
        <f>_xlfn.XLOOKUP(DSO[[#This Row],[GIC Industry Groups]],'DSO_GIC GROUP'!$A$2:$A$25,'DSO_GIC GROUP'!$B$2:$B$25,0)</f>
        <v>Retailing</v>
      </c>
    </row>
    <row r="2689" spans="1:9" x14ac:dyDescent="0.2">
      <c r="A2689">
        <v>2010</v>
      </c>
      <c r="B2689" t="s">
        <v>825</v>
      </c>
      <c r="C2689" t="s">
        <v>826</v>
      </c>
      <c r="D2689">
        <v>185.96899999999999</v>
      </c>
      <c r="E2689">
        <v>3735.6689999999999</v>
      </c>
      <c r="F2689">
        <v>3085.29</v>
      </c>
      <c r="G2689">
        <v>2550</v>
      </c>
      <c r="H2689" s="14">
        <f>365*DSO[[#This Row],[Receivables - Total]]/DSO[[#This Row],[Revenue - Total]]</f>
        <v>22.000747093466092</v>
      </c>
      <c r="I2689" t="str">
        <f>_xlfn.XLOOKUP(DSO[[#This Row],[GIC Industry Groups]],'DSO_GIC GROUP'!$A$2:$A$25,'DSO_GIC GROUP'!$B$2:$B$25,0)</f>
        <v>Retailing</v>
      </c>
    </row>
    <row r="2690" spans="1:9" x14ac:dyDescent="0.2">
      <c r="A2690">
        <v>2011</v>
      </c>
      <c r="B2690" t="s">
        <v>825</v>
      </c>
      <c r="C2690" t="s">
        <v>826</v>
      </c>
      <c r="D2690">
        <v>184.08500000000001</v>
      </c>
      <c r="E2690">
        <v>4158.9920000000002</v>
      </c>
      <c r="F2690">
        <v>3642.9369999999999</v>
      </c>
      <c r="G2690">
        <v>2550</v>
      </c>
      <c r="H2690" s="14">
        <f>365*DSO[[#This Row],[Receivables - Total]]/DSO[[#This Row],[Revenue - Total]]</f>
        <v>18.444190772445424</v>
      </c>
      <c r="I2690" t="str">
        <f>_xlfn.XLOOKUP(DSO[[#This Row],[GIC Industry Groups]],'DSO_GIC GROUP'!$A$2:$A$25,'DSO_GIC GROUP'!$B$2:$B$25,0)</f>
        <v>Retailing</v>
      </c>
    </row>
    <row r="2691" spans="1:9" x14ac:dyDescent="0.2">
      <c r="A2691">
        <v>2012</v>
      </c>
      <c r="B2691" t="s">
        <v>825</v>
      </c>
      <c r="C2691" t="s">
        <v>826</v>
      </c>
      <c r="D2691">
        <v>173.99799999999999</v>
      </c>
      <c r="E2691">
        <v>4630.8500000000004</v>
      </c>
      <c r="F2691">
        <v>3794.2489999999998</v>
      </c>
      <c r="G2691">
        <v>2550</v>
      </c>
      <c r="H2691" s="14">
        <f>365*DSO[[#This Row],[Receivables - Total]]/DSO[[#This Row],[Revenue - Total]]</f>
        <v>16.738297881873329</v>
      </c>
      <c r="I2691" t="str">
        <f>_xlfn.XLOOKUP(DSO[[#This Row],[GIC Industry Groups]],'DSO_GIC GROUP'!$A$2:$A$25,'DSO_GIC GROUP'!$B$2:$B$25,0)</f>
        <v>Retailing</v>
      </c>
    </row>
    <row r="2692" spans="1:9" x14ac:dyDescent="0.2">
      <c r="A2692">
        <v>2013</v>
      </c>
      <c r="B2692" t="s">
        <v>825</v>
      </c>
      <c r="C2692" t="s">
        <v>826</v>
      </c>
      <c r="D2692">
        <v>203.02199999999999</v>
      </c>
      <c r="E2692">
        <v>4752.3509999999997</v>
      </c>
      <c r="F2692">
        <v>4031.13</v>
      </c>
      <c r="G2692">
        <v>2550</v>
      </c>
      <c r="H2692" s="14">
        <f>365*DSO[[#This Row],[Receivables - Total]]/DSO[[#This Row],[Revenue - Total]]</f>
        <v>18.382694182524503</v>
      </c>
      <c r="I2692" t="str">
        <f>_xlfn.XLOOKUP(DSO[[#This Row],[GIC Industry Groups]],'DSO_GIC GROUP'!$A$2:$A$25,'DSO_GIC GROUP'!$B$2:$B$25,0)</f>
        <v>Retailing</v>
      </c>
    </row>
    <row r="2693" spans="1:9" x14ac:dyDescent="0.2">
      <c r="A2693">
        <v>2014</v>
      </c>
      <c r="B2693" t="s">
        <v>825</v>
      </c>
      <c r="C2693" t="s">
        <v>826</v>
      </c>
      <c r="D2693">
        <v>213.76599999999999</v>
      </c>
      <c r="E2693">
        <v>5180.6030000000001</v>
      </c>
      <c r="F2693">
        <v>4249.9129999999996</v>
      </c>
      <c r="G2693">
        <v>2550</v>
      </c>
      <c r="H2693" s="14">
        <f>365*DSO[[#This Row],[Receivables - Total]]/DSO[[#This Row],[Revenue - Total]]</f>
        <v>18.359102880458966</v>
      </c>
      <c r="I2693" t="str">
        <f>_xlfn.XLOOKUP(DSO[[#This Row],[GIC Industry Groups]],'DSO_GIC GROUP'!$A$2:$A$25,'DSO_GIC GROUP'!$B$2:$B$25,0)</f>
        <v>Retailing</v>
      </c>
    </row>
    <row r="2694" spans="1:9" x14ac:dyDescent="0.2">
      <c r="A2694">
        <v>2015</v>
      </c>
      <c r="B2694" t="s">
        <v>825</v>
      </c>
      <c r="C2694" t="s">
        <v>826</v>
      </c>
      <c r="D2694">
        <v>208.5</v>
      </c>
      <c r="E2694">
        <v>5129.7</v>
      </c>
      <c r="F2694">
        <v>4104.8999999999996</v>
      </c>
      <c r="G2694">
        <v>2550</v>
      </c>
      <c r="H2694" s="14">
        <f>365*DSO[[#This Row],[Receivables - Total]]/DSO[[#This Row],[Revenue - Total]]</f>
        <v>18.539428487904701</v>
      </c>
      <c r="I2694" t="str">
        <f>_xlfn.XLOOKUP(DSO[[#This Row],[GIC Industry Groups]],'DSO_GIC GROUP'!$A$2:$A$25,'DSO_GIC GROUP'!$B$2:$B$25,0)</f>
        <v>Retailing</v>
      </c>
    </row>
    <row r="2695" spans="1:9" x14ac:dyDescent="0.2">
      <c r="A2695">
        <v>2016</v>
      </c>
      <c r="B2695" t="s">
        <v>825</v>
      </c>
      <c r="C2695" t="s">
        <v>826</v>
      </c>
      <c r="D2695">
        <v>231.4</v>
      </c>
      <c r="E2695">
        <v>5097.6000000000004</v>
      </c>
      <c r="F2695">
        <v>4001.8</v>
      </c>
      <c r="G2695">
        <v>2550</v>
      </c>
      <c r="H2695" s="14">
        <f>365*DSO[[#This Row],[Receivables - Total]]/DSO[[#This Row],[Revenue - Total]]</f>
        <v>21.105752411414862</v>
      </c>
      <c r="I2695" t="str">
        <f>_xlfn.XLOOKUP(DSO[[#This Row],[GIC Industry Groups]],'DSO_GIC GROUP'!$A$2:$A$25,'DSO_GIC GROUP'!$B$2:$B$25,0)</f>
        <v>Retailing</v>
      </c>
    </row>
    <row r="2696" spans="1:9" x14ac:dyDescent="0.2">
      <c r="A2696">
        <v>2017</v>
      </c>
      <c r="B2696" t="s">
        <v>825</v>
      </c>
      <c r="C2696" t="s">
        <v>826</v>
      </c>
      <c r="D2696">
        <v>231.2</v>
      </c>
      <c r="E2696">
        <v>5468.1</v>
      </c>
      <c r="F2696">
        <v>4169.8</v>
      </c>
      <c r="G2696">
        <v>2550</v>
      </c>
      <c r="H2696" s="14">
        <f>365*DSO[[#This Row],[Receivables - Total]]/DSO[[#This Row],[Revenue - Total]]</f>
        <v>20.237901098374021</v>
      </c>
      <c r="I2696" t="str">
        <f>_xlfn.XLOOKUP(DSO[[#This Row],[GIC Industry Groups]],'DSO_GIC GROUP'!$A$2:$A$25,'DSO_GIC GROUP'!$B$2:$B$25,0)</f>
        <v>Retailing</v>
      </c>
    </row>
    <row r="2697" spans="1:9" x14ac:dyDescent="0.2">
      <c r="A2697">
        <v>2018</v>
      </c>
      <c r="B2697" t="s">
        <v>825</v>
      </c>
      <c r="C2697" t="s">
        <v>826</v>
      </c>
      <c r="D2697">
        <v>245.4</v>
      </c>
      <c r="E2697">
        <v>5333</v>
      </c>
      <c r="F2697">
        <v>4442.1000000000004</v>
      </c>
      <c r="G2697">
        <v>2550</v>
      </c>
      <c r="H2697" s="14">
        <f>365*DSO[[#This Row],[Receivables - Total]]/DSO[[#This Row],[Revenue - Total]]</f>
        <v>20.164111568852569</v>
      </c>
      <c r="I2697" t="str">
        <f>_xlfn.XLOOKUP(DSO[[#This Row],[GIC Industry Groups]],'DSO_GIC GROUP'!$A$2:$A$25,'DSO_GIC GROUP'!$B$2:$B$25,0)</f>
        <v>Retailing</v>
      </c>
    </row>
    <row r="2698" spans="1:9" x14ac:dyDescent="0.2">
      <c r="A2698">
        <v>2003</v>
      </c>
      <c r="B2698" t="s">
        <v>827</v>
      </c>
      <c r="C2698" t="s">
        <v>828</v>
      </c>
      <c r="D2698">
        <v>90.902000000000001</v>
      </c>
      <c r="E2698">
        <v>4396.7669999999998</v>
      </c>
      <c r="F2698">
        <v>13327.938</v>
      </c>
      <c r="G2698">
        <v>2550</v>
      </c>
      <c r="H2698" s="14">
        <f>365*DSO[[#This Row],[Receivables - Total]]/DSO[[#This Row],[Revenue - Total]]</f>
        <v>2.4894496057829802</v>
      </c>
      <c r="I2698" t="str">
        <f>_xlfn.XLOOKUP(DSO[[#This Row],[GIC Industry Groups]],'DSO_GIC GROUP'!$A$2:$A$25,'DSO_GIC GROUP'!$B$2:$B$25,0)</f>
        <v>Retailing</v>
      </c>
    </row>
    <row r="2699" spans="1:9" x14ac:dyDescent="0.2">
      <c r="A2699">
        <v>2004</v>
      </c>
      <c r="B2699" t="s">
        <v>827</v>
      </c>
      <c r="C2699" t="s">
        <v>828</v>
      </c>
      <c r="D2699">
        <v>119.611</v>
      </c>
      <c r="E2699">
        <v>5075.473</v>
      </c>
      <c r="F2699">
        <v>14913.483</v>
      </c>
      <c r="G2699">
        <v>2550</v>
      </c>
      <c r="H2699" s="14">
        <f>365*DSO[[#This Row],[Receivables - Total]]/DSO[[#This Row],[Revenue - Total]]</f>
        <v>2.927419101225381</v>
      </c>
      <c r="I2699" t="str">
        <f>_xlfn.XLOOKUP(DSO[[#This Row],[GIC Industry Groups]],'DSO_GIC GROUP'!$A$2:$A$25,'DSO_GIC GROUP'!$B$2:$B$25,0)</f>
        <v>Retailing</v>
      </c>
    </row>
    <row r="2700" spans="1:9" x14ac:dyDescent="0.2">
      <c r="A2700">
        <v>2005</v>
      </c>
      <c r="B2700" t="s">
        <v>827</v>
      </c>
      <c r="C2700" t="s">
        <v>828</v>
      </c>
      <c r="D2700">
        <v>140.74700000000001</v>
      </c>
      <c r="E2700">
        <v>5496.3050000000003</v>
      </c>
      <c r="F2700">
        <v>16057.934999999999</v>
      </c>
      <c r="G2700">
        <v>2550</v>
      </c>
      <c r="H2700" s="14">
        <f>365*DSO[[#This Row],[Receivables - Total]]/DSO[[#This Row],[Revenue - Total]]</f>
        <v>3.1992068095928903</v>
      </c>
      <c r="I2700" t="str">
        <f>_xlfn.XLOOKUP(DSO[[#This Row],[GIC Industry Groups]],'DSO_GIC GROUP'!$A$2:$A$25,'DSO_GIC GROUP'!$B$2:$B$25,0)</f>
        <v>Retailing</v>
      </c>
    </row>
    <row r="2701" spans="1:9" x14ac:dyDescent="0.2">
      <c r="A2701">
        <v>2006</v>
      </c>
      <c r="B2701" t="s">
        <v>827</v>
      </c>
      <c r="C2701" t="s">
        <v>828</v>
      </c>
      <c r="D2701">
        <v>115.245</v>
      </c>
      <c r="E2701">
        <v>6085.7</v>
      </c>
      <c r="F2701">
        <v>17404.636999999999</v>
      </c>
      <c r="G2701">
        <v>2550</v>
      </c>
      <c r="H2701" s="14">
        <f>365*DSO[[#This Row],[Receivables - Total]]/DSO[[#This Row],[Revenue - Total]]</f>
        <v>2.4168516125903694</v>
      </c>
      <c r="I2701" t="str">
        <f>_xlfn.XLOOKUP(DSO[[#This Row],[GIC Industry Groups]],'DSO_GIC GROUP'!$A$2:$A$25,'DSO_GIC GROUP'!$B$2:$B$25,0)</f>
        <v>Retailing</v>
      </c>
    </row>
    <row r="2702" spans="1:9" x14ac:dyDescent="0.2">
      <c r="A2702">
        <v>2007</v>
      </c>
      <c r="B2702" t="s">
        <v>827</v>
      </c>
      <c r="C2702" t="s">
        <v>828</v>
      </c>
      <c r="D2702">
        <v>143.28899999999999</v>
      </c>
      <c r="E2702">
        <v>6599.9340000000002</v>
      </c>
      <c r="F2702">
        <v>18647.126</v>
      </c>
      <c r="G2702">
        <v>2550</v>
      </c>
      <c r="H2702" s="14">
        <f>365*DSO[[#This Row],[Receivables - Total]]/DSO[[#This Row],[Revenue - Total]]</f>
        <v>2.8047477664922731</v>
      </c>
      <c r="I2702" t="str">
        <f>_xlfn.XLOOKUP(DSO[[#This Row],[GIC Industry Groups]],'DSO_GIC GROUP'!$A$2:$A$25,'DSO_GIC GROUP'!$B$2:$B$25,0)</f>
        <v>Retailing</v>
      </c>
    </row>
    <row r="2703" spans="1:9" x14ac:dyDescent="0.2">
      <c r="A2703">
        <v>2008</v>
      </c>
      <c r="B2703" t="s">
        <v>827</v>
      </c>
      <c r="C2703" t="s">
        <v>828</v>
      </c>
      <c r="D2703">
        <v>143.5</v>
      </c>
      <c r="E2703">
        <v>6178.2420000000002</v>
      </c>
      <c r="F2703">
        <v>18999.505000000001</v>
      </c>
      <c r="G2703">
        <v>2550</v>
      </c>
      <c r="H2703" s="14">
        <f>365*DSO[[#This Row],[Receivables - Total]]/DSO[[#This Row],[Revenue - Total]]</f>
        <v>2.7567823477506388</v>
      </c>
      <c r="I2703" t="str">
        <f>_xlfn.XLOOKUP(DSO[[#This Row],[GIC Industry Groups]],'DSO_GIC GROUP'!$A$2:$A$25,'DSO_GIC GROUP'!$B$2:$B$25,0)</f>
        <v>Retailing</v>
      </c>
    </row>
    <row r="2704" spans="1:9" x14ac:dyDescent="0.2">
      <c r="A2704">
        <v>2009</v>
      </c>
      <c r="B2704" t="s">
        <v>827</v>
      </c>
      <c r="C2704" t="s">
        <v>828</v>
      </c>
      <c r="D2704">
        <v>148.126</v>
      </c>
      <c r="E2704">
        <v>7463.9769999999999</v>
      </c>
      <c r="F2704">
        <v>20288.444</v>
      </c>
      <c r="G2704">
        <v>2550</v>
      </c>
      <c r="H2704" s="14">
        <f>365*DSO[[#This Row],[Receivables - Total]]/DSO[[#This Row],[Revenue - Total]]</f>
        <v>2.6648662657422131</v>
      </c>
      <c r="I2704" t="str">
        <f>_xlfn.XLOOKUP(DSO[[#This Row],[GIC Industry Groups]],'DSO_GIC GROUP'!$A$2:$A$25,'DSO_GIC GROUP'!$B$2:$B$25,0)</f>
        <v>Retailing</v>
      </c>
    </row>
    <row r="2705" spans="1:9" x14ac:dyDescent="0.2">
      <c r="A2705">
        <v>2010</v>
      </c>
      <c r="B2705" t="s">
        <v>827</v>
      </c>
      <c r="C2705" t="s">
        <v>828</v>
      </c>
      <c r="D2705">
        <v>200.14699999999999</v>
      </c>
      <c r="E2705">
        <v>7971.7629999999999</v>
      </c>
      <c r="F2705">
        <v>21942.192999999999</v>
      </c>
      <c r="G2705">
        <v>2550</v>
      </c>
      <c r="H2705" s="14">
        <f>365*DSO[[#This Row],[Receivables - Total]]/DSO[[#This Row],[Revenue - Total]]</f>
        <v>3.3293689012761853</v>
      </c>
      <c r="I2705" t="str">
        <f>_xlfn.XLOOKUP(DSO[[#This Row],[GIC Industry Groups]],'DSO_GIC GROUP'!$A$2:$A$25,'DSO_GIC GROUP'!$B$2:$B$25,0)</f>
        <v>Retailing</v>
      </c>
    </row>
    <row r="2706" spans="1:9" x14ac:dyDescent="0.2">
      <c r="A2706">
        <v>2011</v>
      </c>
      <c r="B2706" t="s">
        <v>827</v>
      </c>
      <c r="C2706" t="s">
        <v>828</v>
      </c>
      <c r="D2706">
        <v>204.304</v>
      </c>
      <c r="E2706">
        <v>8281.6049999999996</v>
      </c>
      <c r="F2706">
        <v>23191.455000000002</v>
      </c>
      <c r="G2706">
        <v>2550</v>
      </c>
      <c r="H2706" s="14">
        <f>365*DSO[[#This Row],[Receivables - Total]]/DSO[[#This Row],[Revenue - Total]]</f>
        <v>3.2154498283958466</v>
      </c>
      <c r="I2706" t="str">
        <f>_xlfn.XLOOKUP(DSO[[#This Row],[GIC Industry Groups]],'DSO_GIC GROUP'!$A$2:$A$25,'DSO_GIC GROUP'!$B$2:$B$25,0)</f>
        <v>Retailing</v>
      </c>
    </row>
    <row r="2707" spans="1:9" x14ac:dyDescent="0.2">
      <c r="A2707">
        <v>2012</v>
      </c>
      <c r="B2707" t="s">
        <v>827</v>
      </c>
      <c r="C2707" t="s">
        <v>828</v>
      </c>
      <c r="D2707">
        <v>222.78800000000001</v>
      </c>
      <c r="E2707">
        <v>9511.8549999999996</v>
      </c>
      <c r="F2707">
        <v>25878.371999999999</v>
      </c>
      <c r="G2707">
        <v>2550</v>
      </c>
      <c r="H2707" s="14">
        <f>365*DSO[[#This Row],[Receivables - Total]]/DSO[[#This Row],[Revenue - Total]]</f>
        <v>3.1423004507393282</v>
      </c>
      <c r="I2707" t="str">
        <f>_xlfn.XLOOKUP(DSO[[#This Row],[GIC Industry Groups]],'DSO_GIC GROUP'!$A$2:$A$25,'DSO_GIC GROUP'!$B$2:$B$25,0)</f>
        <v>Retailing</v>
      </c>
    </row>
    <row r="2708" spans="1:9" x14ac:dyDescent="0.2">
      <c r="A2708">
        <v>2013</v>
      </c>
      <c r="B2708" t="s">
        <v>827</v>
      </c>
      <c r="C2708" t="s">
        <v>828</v>
      </c>
      <c r="D2708">
        <v>210.09399999999999</v>
      </c>
      <c r="E2708">
        <v>10201.022000000001</v>
      </c>
      <c r="F2708">
        <v>27422.696</v>
      </c>
      <c r="G2708">
        <v>2550</v>
      </c>
      <c r="H2708" s="14">
        <f>365*DSO[[#This Row],[Receivables - Total]]/DSO[[#This Row],[Revenue - Total]]</f>
        <v>2.7963811435607937</v>
      </c>
      <c r="I2708" t="str">
        <f>_xlfn.XLOOKUP(DSO[[#This Row],[GIC Industry Groups]],'DSO_GIC GROUP'!$A$2:$A$25,'DSO_GIC GROUP'!$B$2:$B$25,0)</f>
        <v>Retailing</v>
      </c>
    </row>
    <row r="2709" spans="1:9" x14ac:dyDescent="0.2">
      <c r="A2709">
        <v>2014</v>
      </c>
      <c r="B2709" t="s">
        <v>827</v>
      </c>
      <c r="C2709" t="s">
        <v>828</v>
      </c>
      <c r="D2709">
        <v>226.29900000000001</v>
      </c>
      <c r="E2709">
        <v>11128.380999999999</v>
      </c>
      <c r="F2709">
        <v>29078.406999999999</v>
      </c>
      <c r="G2709">
        <v>2550</v>
      </c>
      <c r="H2709" s="14">
        <f>365*DSO[[#This Row],[Receivables - Total]]/DSO[[#This Row],[Revenue - Total]]</f>
        <v>2.8405660255047676</v>
      </c>
      <c r="I2709" t="str">
        <f>_xlfn.XLOOKUP(DSO[[#This Row],[GIC Industry Groups]],'DSO_GIC GROUP'!$A$2:$A$25,'DSO_GIC GROUP'!$B$2:$B$25,0)</f>
        <v>Retailing</v>
      </c>
    </row>
    <row r="2710" spans="1:9" x14ac:dyDescent="0.2">
      <c r="A2710">
        <v>2015</v>
      </c>
      <c r="B2710" t="s">
        <v>827</v>
      </c>
      <c r="C2710" t="s">
        <v>828</v>
      </c>
      <c r="D2710">
        <v>249.131</v>
      </c>
      <c r="E2710">
        <v>11499.482</v>
      </c>
      <c r="F2710">
        <v>30944.937999999998</v>
      </c>
      <c r="G2710">
        <v>2550</v>
      </c>
      <c r="H2710" s="14">
        <f>365*DSO[[#This Row],[Receivables - Total]]/DSO[[#This Row],[Revenue - Total]]</f>
        <v>2.9385360216265424</v>
      </c>
      <c r="I2710" t="str">
        <f>_xlfn.XLOOKUP(DSO[[#This Row],[GIC Industry Groups]],'DSO_GIC GROUP'!$A$2:$A$25,'DSO_GIC GROUP'!$B$2:$B$25,0)</f>
        <v>Retailing</v>
      </c>
    </row>
    <row r="2711" spans="1:9" x14ac:dyDescent="0.2">
      <c r="A2711">
        <v>2016</v>
      </c>
      <c r="B2711" t="s">
        <v>827</v>
      </c>
      <c r="C2711" t="s">
        <v>828</v>
      </c>
      <c r="D2711">
        <v>258.83100000000002</v>
      </c>
      <c r="E2711">
        <v>12883.808000000001</v>
      </c>
      <c r="F2711">
        <v>33183.743999999999</v>
      </c>
      <c r="G2711">
        <v>2550</v>
      </c>
      <c r="H2711" s="14">
        <f>365*DSO[[#This Row],[Receivables - Total]]/DSO[[#This Row],[Revenue - Total]]</f>
        <v>2.8469757662064898</v>
      </c>
      <c r="I2711" t="str">
        <f>_xlfn.XLOOKUP(DSO[[#This Row],[GIC Industry Groups]],'DSO_GIC GROUP'!$A$2:$A$25,'DSO_GIC GROUP'!$B$2:$B$25,0)</f>
        <v>Retailing</v>
      </c>
    </row>
    <row r="2712" spans="1:9" x14ac:dyDescent="0.2">
      <c r="A2712">
        <v>2017</v>
      </c>
      <c r="B2712" t="s">
        <v>827</v>
      </c>
      <c r="C2712" t="s">
        <v>828</v>
      </c>
      <c r="D2712">
        <v>327.166</v>
      </c>
      <c r="E2712">
        <v>14058.014999999999</v>
      </c>
      <c r="F2712">
        <v>35864.663999999997</v>
      </c>
      <c r="G2712">
        <v>2550</v>
      </c>
      <c r="H2712" s="14">
        <f>365*DSO[[#This Row],[Receivables - Total]]/DSO[[#This Row],[Revenue - Total]]</f>
        <v>3.3296168618783102</v>
      </c>
      <c r="I2712" t="str">
        <f>_xlfn.XLOOKUP(DSO[[#This Row],[GIC Industry Groups]],'DSO_GIC GROUP'!$A$2:$A$25,'DSO_GIC GROUP'!$B$2:$B$25,0)</f>
        <v>Retailing</v>
      </c>
    </row>
    <row r="2713" spans="1:9" x14ac:dyDescent="0.2">
      <c r="A2713">
        <v>2018</v>
      </c>
      <c r="B2713" t="s">
        <v>827</v>
      </c>
      <c r="C2713" t="s">
        <v>828</v>
      </c>
      <c r="D2713">
        <v>346.298</v>
      </c>
      <c r="E2713">
        <v>14326.029</v>
      </c>
      <c r="F2713">
        <v>38972.934000000001</v>
      </c>
      <c r="G2713">
        <v>2550</v>
      </c>
      <c r="H2713" s="14">
        <f>365*DSO[[#This Row],[Receivables - Total]]/DSO[[#This Row],[Revenue - Total]]</f>
        <v>3.2432449145347899</v>
      </c>
      <c r="I2713" t="str">
        <f>_xlfn.XLOOKUP(DSO[[#This Row],[GIC Industry Groups]],'DSO_GIC GROUP'!$A$2:$A$25,'DSO_GIC GROUP'!$B$2:$B$25,0)</f>
        <v>Retailing</v>
      </c>
    </row>
    <row r="2714" spans="1:9" x14ac:dyDescent="0.2">
      <c r="A2714">
        <v>2015</v>
      </c>
      <c r="B2714" t="s">
        <v>839</v>
      </c>
      <c r="C2714" t="s">
        <v>840</v>
      </c>
      <c r="D2714">
        <v>3.7629999999999999</v>
      </c>
      <c r="E2714">
        <v>2370.826</v>
      </c>
      <c r="F2714">
        <v>6226.5069999999996</v>
      </c>
      <c r="G2714">
        <v>2550</v>
      </c>
      <c r="H2714" s="14">
        <f>365*DSO[[#This Row],[Receivables - Total]]/DSO[[#This Row],[Revenue - Total]]</f>
        <v>0.22058836519416103</v>
      </c>
      <c r="I2714" t="str">
        <f>_xlfn.XLOOKUP(DSO[[#This Row],[GIC Industry Groups]],'DSO_GIC GROUP'!$A$2:$A$25,'DSO_GIC GROUP'!$B$2:$B$25,0)</f>
        <v>Retailing</v>
      </c>
    </row>
    <row r="2715" spans="1:9" x14ac:dyDescent="0.2">
      <c r="A2715">
        <v>2016</v>
      </c>
      <c r="B2715" t="s">
        <v>839</v>
      </c>
      <c r="C2715" t="s">
        <v>840</v>
      </c>
      <c r="D2715">
        <v>3.68</v>
      </c>
      <c r="E2715">
        <v>2674.942</v>
      </c>
      <c r="F2715">
        <v>6779.5789999999997</v>
      </c>
      <c r="G2715">
        <v>2550</v>
      </c>
      <c r="H2715" s="14">
        <f>365*DSO[[#This Row],[Receivables - Total]]/DSO[[#This Row],[Revenue - Total]]</f>
        <v>0.19812439680989041</v>
      </c>
      <c r="I2715" t="str">
        <f>_xlfn.XLOOKUP(DSO[[#This Row],[GIC Industry Groups]],'DSO_GIC GROUP'!$A$2:$A$25,'DSO_GIC GROUP'!$B$2:$B$25,0)</f>
        <v>Retailing</v>
      </c>
    </row>
    <row r="2716" spans="1:9" x14ac:dyDescent="0.2">
      <c r="A2716">
        <v>2017</v>
      </c>
      <c r="B2716" t="s">
        <v>839</v>
      </c>
      <c r="C2716" t="s">
        <v>840</v>
      </c>
      <c r="D2716">
        <v>4.76</v>
      </c>
      <c r="E2716">
        <v>2868.7689999999998</v>
      </c>
      <c r="F2716">
        <v>7256.3819999999996</v>
      </c>
      <c r="G2716">
        <v>2550</v>
      </c>
      <c r="H2716" s="14">
        <f>365*DSO[[#This Row],[Receivables - Total]]/DSO[[#This Row],[Revenue - Total]]</f>
        <v>0.23943061431991866</v>
      </c>
      <c r="I2716" t="str">
        <f>_xlfn.XLOOKUP(DSO[[#This Row],[GIC Industry Groups]],'DSO_GIC GROUP'!$A$2:$A$25,'DSO_GIC GROUP'!$B$2:$B$25,0)</f>
        <v>Retailing</v>
      </c>
    </row>
    <row r="2717" spans="1:9" x14ac:dyDescent="0.2">
      <c r="A2717">
        <v>2018</v>
      </c>
      <c r="B2717" t="s">
        <v>839</v>
      </c>
      <c r="C2717" t="s">
        <v>840</v>
      </c>
      <c r="D2717">
        <v>4.1109999999999998</v>
      </c>
      <c r="E2717">
        <v>3085.2620000000002</v>
      </c>
      <c r="F2717">
        <v>7911.0460000000003</v>
      </c>
      <c r="G2717">
        <v>2550</v>
      </c>
      <c r="H2717" s="14">
        <f>365*DSO[[#This Row],[Receivables - Total]]/DSO[[#This Row],[Revenue - Total]]</f>
        <v>0.18967340096366522</v>
      </c>
      <c r="I2717" t="str">
        <f>_xlfn.XLOOKUP(DSO[[#This Row],[GIC Industry Groups]],'DSO_GIC GROUP'!$A$2:$A$25,'DSO_GIC GROUP'!$B$2:$B$25,0)</f>
        <v>Retailing</v>
      </c>
    </row>
    <row r="2718" spans="1:9" x14ac:dyDescent="0.2">
      <c r="A2718">
        <v>2005</v>
      </c>
      <c r="B2718" t="s">
        <v>855</v>
      </c>
      <c r="C2718" t="s">
        <v>856</v>
      </c>
      <c r="D2718">
        <v>15.757</v>
      </c>
      <c r="E2718">
        <v>282.61500000000001</v>
      </c>
      <c r="F2718">
        <v>579.07500000000005</v>
      </c>
      <c r="G2718">
        <v>2550</v>
      </c>
      <c r="H2718" s="14">
        <f>365*DSO[[#This Row],[Receivables - Total]]/DSO[[#This Row],[Revenue - Total]]</f>
        <v>9.9318827440314283</v>
      </c>
      <c r="I2718" t="str">
        <f>_xlfn.XLOOKUP(DSO[[#This Row],[GIC Industry Groups]],'DSO_GIC GROUP'!$A$2:$A$25,'DSO_GIC GROUP'!$B$2:$B$25,0)</f>
        <v>Retailing</v>
      </c>
    </row>
    <row r="2719" spans="1:9" x14ac:dyDescent="0.2">
      <c r="A2719">
        <v>2006</v>
      </c>
      <c r="B2719" t="s">
        <v>855</v>
      </c>
      <c r="C2719" t="s">
        <v>856</v>
      </c>
      <c r="D2719">
        <v>18.475999999999999</v>
      </c>
      <c r="E2719">
        <v>338.59699999999998</v>
      </c>
      <c r="F2719">
        <v>755.11300000000006</v>
      </c>
      <c r="G2719">
        <v>2550</v>
      </c>
      <c r="H2719" s="14">
        <f>365*DSO[[#This Row],[Receivables - Total]]/DSO[[#This Row],[Revenue - Total]]</f>
        <v>8.9307693020779659</v>
      </c>
      <c r="I2719" t="str">
        <f>_xlfn.XLOOKUP(DSO[[#This Row],[GIC Industry Groups]],'DSO_GIC GROUP'!$A$2:$A$25,'DSO_GIC GROUP'!$B$2:$B$25,0)</f>
        <v>Retailing</v>
      </c>
    </row>
    <row r="2720" spans="1:9" x14ac:dyDescent="0.2">
      <c r="A2720">
        <v>2007</v>
      </c>
      <c r="B2720" t="s">
        <v>855</v>
      </c>
      <c r="C2720" t="s">
        <v>856</v>
      </c>
      <c r="D2720">
        <v>20.643000000000001</v>
      </c>
      <c r="E2720">
        <v>469.41300000000001</v>
      </c>
      <c r="F2720">
        <v>912.14099999999996</v>
      </c>
      <c r="G2720">
        <v>2550</v>
      </c>
      <c r="H2720" s="14">
        <f>365*DSO[[#This Row],[Receivables - Total]]/DSO[[#This Row],[Revenue - Total]]</f>
        <v>8.2604498646590834</v>
      </c>
      <c r="I2720" t="str">
        <f>_xlfn.XLOOKUP(DSO[[#This Row],[GIC Industry Groups]],'DSO_GIC GROUP'!$A$2:$A$25,'DSO_GIC GROUP'!$B$2:$B$25,0)</f>
        <v>Retailing</v>
      </c>
    </row>
    <row r="2721" spans="1:9" x14ac:dyDescent="0.2">
      <c r="A2721">
        <v>2008</v>
      </c>
      <c r="B2721" t="s">
        <v>855</v>
      </c>
      <c r="C2721" t="s">
        <v>856</v>
      </c>
      <c r="D2721">
        <v>18.268000000000001</v>
      </c>
      <c r="E2721">
        <v>568.93200000000002</v>
      </c>
      <c r="F2721">
        <v>1084.646</v>
      </c>
      <c r="G2721">
        <v>2550</v>
      </c>
      <c r="H2721" s="14">
        <f>365*DSO[[#This Row],[Receivables - Total]]/DSO[[#This Row],[Revenue - Total]]</f>
        <v>6.147461936890009</v>
      </c>
      <c r="I2721" t="str">
        <f>_xlfn.XLOOKUP(DSO[[#This Row],[GIC Industry Groups]],'DSO_GIC GROUP'!$A$2:$A$25,'DSO_GIC GROUP'!$B$2:$B$25,0)</f>
        <v>Retailing</v>
      </c>
    </row>
    <row r="2722" spans="1:9" x14ac:dyDescent="0.2">
      <c r="A2722">
        <v>2009</v>
      </c>
      <c r="B2722" t="s">
        <v>855</v>
      </c>
      <c r="C2722" t="s">
        <v>856</v>
      </c>
      <c r="D2722">
        <v>13.477</v>
      </c>
      <c r="E2722">
        <v>553.63499999999999</v>
      </c>
      <c r="F2722">
        <v>1222.771</v>
      </c>
      <c r="G2722">
        <v>2550</v>
      </c>
      <c r="H2722" s="14">
        <f>365*DSO[[#This Row],[Receivables - Total]]/DSO[[#This Row],[Revenue - Total]]</f>
        <v>4.0229159834507042</v>
      </c>
      <c r="I2722" t="str">
        <f>_xlfn.XLOOKUP(DSO[[#This Row],[GIC Industry Groups]],'DSO_GIC GROUP'!$A$2:$A$25,'DSO_GIC GROUP'!$B$2:$B$25,0)</f>
        <v>Retailing</v>
      </c>
    </row>
    <row r="2723" spans="1:9" x14ac:dyDescent="0.2">
      <c r="A2723">
        <v>2010</v>
      </c>
      <c r="B2723" t="s">
        <v>855</v>
      </c>
      <c r="C2723" t="s">
        <v>856</v>
      </c>
      <c r="D2723">
        <v>22.292000000000002</v>
      </c>
      <c r="E2723">
        <v>730.48800000000006</v>
      </c>
      <c r="F2723">
        <v>1454.838</v>
      </c>
      <c r="G2723">
        <v>2550</v>
      </c>
      <c r="H2723" s="14">
        <f>365*DSO[[#This Row],[Receivables - Total]]/DSO[[#This Row],[Revenue - Total]]</f>
        <v>5.5927739033486894</v>
      </c>
      <c r="I2723" t="str">
        <f>_xlfn.XLOOKUP(DSO[[#This Row],[GIC Industry Groups]],'DSO_GIC GROUP'!$A$2:$A$25,'DSO_GIC GROUP'!$B$2:$B$25,0)</f>
        <v>Retailing</v>
      </c>
    </row>
    <row r="2724" spans="1:9" x14ac:dyDescent="0.2">
      <c r="A2724">
        <v>2011</v>
      </c>
      <c r="B2724" t="s">
        <v>855</v>
      </c>
      <c r="C2724" t="s">
        <v>856</v>
      </c>
      <c r="D2724">
        <v>26.152999999999999</v>
      </c>
      <c r="E2724">
        <v>957.21699999999998</v>
      </c>
      <c r="F2724">
        <v>1776.1510000000001</v>
      </c>
      <c r="G2724">
        <v>2550</v>
      </c>
      <c r="H2724" s="14">
        <f>365*DSO[[#This Row],[Receivables - Total]]/DSO[[#This Row],[Revenue - Total]]</f>
        <v>5.3744557754380109</v>
      </c>
      <c r="I2724" t="str">
        <f>_xlfn.XLOOKUP(DSO[[#This Row],[GIC Industry Groups]],'DSO_GIC GROUP'!$A$2:$A$25,'DSO_GIC GROUP'!$B$2:$B$25,0)</f>
        <v>Retailing</v>
      </c>
    </row>
    <row r="2725" spans="1:9" x14ac:dyDescent="0.2">
      <c r="A2725">
        <v>2012</v>
      </c>
      <c r="B2725" t="s">
        <v>855</v>
      </c>
      <c r="C2725" t="s">
        <v>856</v>
      </c>
      <c r="D2725">
        <v>41.515000000000001</v>
      </c>
      <c r="E2725">
        <v>1275.249</v>
      </c>
      <c r="F2725">
        <v>2220.2559999999999</v>
      </c>
      <c r="G2725">
        <v>2550</v>
      </c>
      <c r="H2725" s="14">
        <f>365*DSO[[#This Row],[Receivables - Total]]/DSO[[#This Row],[Revenue - Total]]</f>
        <v>6.8248774015248701</v>
      </c>
      <c r="I2725" t="str">
        <f>_xlfn.XLOOKUP(DSO[[#This Row],[GIC Industry Groups]],'DSO_GIC GROUP'!$A$2:$A$25,'DSO_GIC GROUP'!$B$2:$B$25,0)</f>
        <v>Retailing</v>
      </c>
    </row>
    <row r="2726" spans="1:9" x14ac:dyDescent="0.2">
      <c r="A2726">
        <v>2013</v>
      </c>
      <c r="B2726" t="s">
        <v>855</v>
      </c>
      <c r="C2726" t="s">
        <v>856</v>
      </c>
      <c r="D2726">
        <v>47.048999999999999</v>
      </c>
      <c r="E2726">
        <v>1602.7270000000001</v>
      </c>
      <c r="F2726">
        <v>2670.5729999999999</v>
      </c>
      <c r="G2726">
        <v>2550</v>
      </c>
      <c r="H2726" s="14">
        <f>365*DSO[[#This Row],[Receivables - Total]]/DSO[[#This Row],[Revenue - Total]]</f>
        <v>6.4304121250383339</v>
      </c>
      <c r="I2726" t="str">
        <f>_xlfn.XLOOKUP(DSO[[#This Row],[GIC Industry Groups]],'DSO_GIC GROUP'!$A$2:$A$25,'DSO_GIC GROUP'!$B$2:$B$25,0)</f>
        <v>Retailing</v>
      </c>
    </row>
    <row r="2727" spans="1:9" x14ac:dyDescent="0.2">
      <c r="A2727">
        <v>2014</v>
      </c>
      <c r="B2727" t="s">
        <v>855</v>
      </c>
      <c r="C2727" t="s">
        <v>856</v>
      </c>
      <c r="D2727">
        <v>52.44</v>
      </c>
      <c r="E2727">
        <v>1983.17</v>
      </c>
      <c r="F2727">
        <v>3241.3690000000001</v>
      </c>
      <c r="G2727">
        <v>2550</v>
      </c>
      <c r="H2727" s="14">
        <f>365*DSO[[#This Row],[Receivables - Total]]/DSO[[#This Row],[Revenue - Total]]</f>
        <v>5.9050975066399403</v>
      </c>
      <c r="I2727" t="str">
        <f>_xlfn.XLOOKUP(DSO[[#This Row],[GIC Industry Groups]],'DSO_GIC GROUP'!$A$2:$A$25,'DSO_GIC GROUP'!$B$2:$B$25,0)</f>
        <v>Retailing</v>
      </c>
    </row>
    <row r="2728" spans="1:9" x14ac:dyDescent="0.2">
      <c r="A2728">
        <v>2015</v>
      </c>
      <c r="B2728" t="s">
        <v>855</v>
      </c>
      <c r="C2728" t="s">
        <v>856</v>
      </c>
      <c r="D2728">
        <v>64.992000000000004</v>
      </c>
      <c r="E2728">
        <v>2230.9180000000001</v>
      </c>
      <c r="F2728">
        <v>3924.116</v>
      </c>
      <c r="G2728">
        <v>2550</v>
      </c>
      <c r="H2728" s="14">
        <f>365*DSO[[#This Row],[Receivables - Total]]/DSO[[#This Row],[Revenue - Total]]</f>
        <v>6.0452035566736564</v>
      </c>
      <c r="I2728" t="str">
        <f>_xlfn.XLOOKUP(DSO[[#This Row],[GIC Industry Groups]],'DSO_GIC GROUP'!$A$2:$A$25,'DSO_GIC GROUP'!$B$2:$B$25,0)</f>
        <v>Retailing</v>
      </c>
    </row>
    <row r="2729" spans="1:9" x14ac:dyDescent="0.2">
      <c r="A2729">
        <v>2016</v>
      </c>
      <c r="B2729" t="s">
        <v>855</v>
      </c>
      <c r="C2729" t="s">
        <v>856</v>
      </c>
      <c r="D2729">
        <v>88.631</v>
      </c>
      <c r="E2729">
        <v>2551.8780000000002</v>
      </c>
      <c r="F2729">
        <v>4854.7370000000001</v>
      </c>
      <c r="G2729">
        <v>2550</v>
      </c>
      <c r="H2729" s="14">
        <f>365*DSO[[#This Row],[Receivables - Total]]/DSO[[#This Row],[Revenue - Total]]</f>
        <v>6.6636596379989275</v>
      </c>
      <c r="I2729" t="str">
        <f>_xlfn.XLOOKUP(DSO[[#This Row],[GIC Industry Groups]],'DSO_GIC GROUP'!$A$2:$A$25,'DSO_GIC GROUP'!$B$2:$B$25,0)</f>
        <v>Retailing</v>
      </c>
    </row>
    <row r="2730" spans="1:9" x14ac:dyDescent="0.2">
      <c r="A2730">
        <v>2017</v>
      </c>
      <c r="B2730" t="s">
        <v>855</v>
      </c>
      <c r="C2730" t="s">
        <v>856</v>
      </c>
      <c r="D2730">
        <v>99.718999999999994</v>
      </c>
      <c r="E2730">
        <v>2908.6869999999999</v>
      </c>
      <c r="F2730">
        <v>5884.5060000000003</v>
      </c>
      <c r="G2730">
        <v>2550</v>
      </c>
      <c r="H2730" s="14">
        <f>365*DSO[[#This Row],[Receivables - Total]]/DSO[[#This Row],[Revenue - Total]]</f>
        <v>6.185300006491623</v>
      </c>
      <c r="I2730" t="str">
        <f>_xlfn.XLOOKUP(DSO[[#This Row],[GIC Industry Groups]],'DSO_GIC GROUP'!$A$2:$A$25,'DSO_GIC GROUP'!$B$2:$B$25,0)</f>
        <v>Retailing</v>
      </c>
    </row>
    <row r="2731" spans="1:9" x14ac:dyDescent="0.2">
      <c r="A2731">
        <v>2018</v>
      </c>
      <c r="B2731" t="s">
        <v>855</v>
      </c>
      <c r="C2731" t="s">
        <v>856</v>
      </c>
      <c r="D2731">
        <v>136.16800000000001</v>
      </c>
      <c r="E2731">
        <v>3191.172</v>
      </c>
      <c r="F2731">
        <v>6716.6149999999998</v>
      </c>
      <c r="G2731">
        <v>2550</v>
      </c>
      <c r="H2731" s="14">
        <f>365*DSO[[#This Row],[Receivables - Total]]/DSO[[#This Row],[Revenue - Total]]</f>
        <v>7.3997571693479527</v>
      </c>
      <c r="I2731" t="str">
        <f>_xlfn.XLOOKUP(DSO[[#This Row],[GIC Industry Groups]],'DSO_GIC GROUP'!$A$2:$A$25,'DSO_GIC GROUP'!$B$2:$B$25,0)</f>
        <v>Retailing</v>
      </c>
    </row>
    <row r="2732" spans="1:9" x14ac:dyDescent="0.2">
      <c r="A2732">
        <v>2004</v>
      </c>
      <c r="B2732" t="s">
        <v>227</v>
      </c>
      <c r="C2732" t="s">
        <v>228</v>
      </c>
      <c r="D2732">
        <v>335.17500000000001</v>
      </c>
      <c r="E2732">
        <v>15092.548000000001</v>
      </c>
      <c r="F2732">
        <v>48106.991999999998</v>
      </c>
      <c r="G2732">
        <v>3010</v>
      </c>
      <c r="H2732" s="14">
        <f>365*DSO[[#This Row],[Receivables - Total]]/DSO[[#This Row],[Revenue - Total]]</f>
        <v>2.5430580860262477</v>
      </c>
      <c r="I2732" t="str">
        <f>_xlfn.XLOOKUP(DSO[[#This Row],[GIC Industry Groups]],'DSO_GIC GROUP'!$A$2:$A$25,'DSO_GIC GROUP'!$B$2:$B$25,0)</f>
        <v>Food &amp; Staples Retailing</v>
      </c>
    </row>
    <row r="2733" spans="1:9" x14ac:dyDescent="0.2">
      <c r="A2733">
        <v>2005</v>
      </c>
      <c r="B2733" t="s">
        <v>227</v>
      </c>
      <c r="C2733" t="s">
        <v>228</v>
      </c>
      <c r="D2733">
        <v>399.97399999999999</v>
      </c>
      <c r="E2733">
        <v>16513.642</v>
      </c>
      <c r="F2733">
        <v>52935.228000000003</v>
      </c>
      <c r="G2733">
        <v>3010</v>
      </c>
      <c r="H2733" s="14">
        <f>365*DSO[[#This Row],[Receivables - Total]]/DSO[[#This Row],[Revenue - Total]]</f>
        <v>2.7579084008101371</v>
      </c>
      <c r="I2733" t="str">
        <f>_xlfn.XLOOKUP(DSO[[#This Row],[GIC Industry Groups]],'DSO_GIC GROUP'!$A$2:$A$25,'DSO_GIC GROUP'!$B$2:$B$25,0)</f>
        <v>Food &amp; Staples Retailing</v>
      </c>
    </row>
    <row r="2734" spans="1:9" x14ac:dyDescent="0.2">
      <c r="A2734">
        <v>2006</v>
      </c>
      <c r="B2734" t="s">
        <v>227</v>
      </c>
      <c r="C2734" t="s">
        <v>228</v>
      </c>
      <c r="D2734">
        <v>565.37300000000005</v>
      </c>
      <c r="E2734">
        <v>17495.07</v>
      </c>
      <c r="F2734">
        <v>60151.226999999999</v>
      </c>
      <c r="G2734">
        <v>3010</v>
      </c>
      <c r="H2734" s="14">
        <f>365*DSO[[#This Row],[Receivables - Total]]/DSO[[#This Row],[Revenue - Total]]</f>
        <v>3.4307054950017899</v>
      </c>
      <c r="I2734" t="str">
        <f>_xlfn.XLOOKUP(DSO[[#This Row],[GIC Industry Groups]],'DSO_GIC GROUP'!$A$2:$A$25,'DSO_GIC GROUP'!$B$2:$B$25,0)</f>
        <v>Food &amp; Staples Retailing</v>
      </c>
    </row>
    <row r="2735" spans="1:9" x14ac:dyDescent="0.2">
      <c r="A2735">
        <v>2007</v>
      </c>
      <c r="B2735" t="s">
        <v>227</v>
      </c>
      <c r="C2735" t="s">
        <v>228</v>
      </c>
      <c r="D2735">
        <v>762.01700000000005</v>
      </c>
      <c r="E2735">
        <v>19606.585999999999</v>
      </c>
      <c r="F2735">
        <v>64908.891000000003</v>
      </c>
      <c r="G2735">
        <v>3010</v>
      </c>
      <c r="H2735" s="14">
        <f>365*DSO[[#This Row],[Receivables - Total]]/DSO[[#This Row],[Revenue - Total]]</f>
        <v>4.2850247587807351</v>
      </c>
      <c r="I2735" t="str">
        <f>_xlfn.XLOOKUP(DSO[[#This Row],[GIC Industry Groups]],'DSO_GIC GROUP'!$A$2:$A$25,'DSO_GIC GROUP'!$B$2:$B$25,0)</f>
        <v>Food &amp; Staples Retailing</v>
      </c>
    </row>
    <row r="2736" spans="1:9" x14ac:dyDescent="0.2">
      <c r="A2736">
        <v>2008</v>
      </c>
      <c r="B2736" t="s">
        <v>227</v>
      </c>
      <c r="C2736" t="s">
        <v>228</v>
      </c>
      <c r="D2736">
        <v>747.96799999999996</v>
      </c>
      <c r="E2736">
        <v>20682.348000000002</v>
      </c>
      <c r="F2736">
        <v>72483.02</v>
      </c>
      <c r="G2736">
        <v>3010</v>
      </c>
      <c r="H2736" s="14">
        <f>365*DSO[[#This Row],[Receivables - Total]]/DSO[[#This Row],[Revenue - Total]]</f>
        <v>3.7665141435883878</v>
      </c>
      <c r="I2736" t="str">
        <f>_xlfn.XLOOKUP(DSO[[#This Row],[GIC Industry Groups]],'DSO_GIC GROUP'!$A$2:$A$25,'DSO_GIC GROUP'!$B$2:$B$25,0)</f>
        <v>Food &amp; Staples Retailing</v>
      </c>
    </row>
    <row r="2737" spans="1:9" x14ac:dyDescent="0.2">
      <c r="A2737">
        <v>2009</v>
      </c>
      <c r="B2737" t="s">
        <v>227</v>
      </c>
      <c r="C2737" t="s">
        <v>228</v>
      </c>
      <c r="D2737">
        <v>834</v>
      </c>
      <c r="E2737">
        <v>21979</v>
      </c>
      <c r="F2737">
        <v>71449</v>
      </c>
      <c r="G2737">
        <v>3010</v>
      </c>
      <c r="H2737" s="14">
        <f>365*DSO[[#This Row],[Receivables - Total]]/DSO[[#This Row],[Revenue - Total]]</f>
        <v>4.2605214908536162</v>
      </c>
      <c r="I2737" t="str">
        <f>_xlfn.XLOOKUP(DSO[[#This Row],[GIC Industry Groups]],'DSO_GIC GROUP'!$A$2:$A$25,'DSO_GIC GROUP'!$B$2:$B$25,0)</f>
        <v>Food &amp; Staples Retailing</v>
      </c>
    </row>
    <row r="2738" spans="1:9" x14ac:dyDescent="0.2">
      <c r="A2738">
        <v>2010</v>
      </c>
      <c r="B2738" t="s">
        <v>227</v>
      </c>
      <c r="C2738" t="s">
        <v>228</v>
      </c>
      <c r="D2738">
        <v>884</v>
      </c>
      <c r="E2738">
        <v>23815</v>
      </c>
      <c r="F2738">
        <v>77946</v>
      </c>
      <c r="G2738">
        <v>3010</v>
      </c>
      <c r="H2738" s="14">
        <f>365*DSO[[#This Row],[Receivables - Total]]/DSO[[#This Row],[Revenue - Total]]</f>
        <v>4.1395324968567984</v>
      </c>
      <c r="I2738" t="str">
        <f>_xlfn.XLOOKUP(DSO[[#This Row],[GIC Industry Groups]],'DSO_GIC GROUP'!$A$2:$A$25,'DSO_GIC GROUP'!$B$2:$B$25,0)</f>
        <v>Food &amp; Staples Retailing</v>
      </c>
    </row>
    <row r="2739" spans="1:9" x14ac:dyDescent="0.2">
      <c r="A2739">
        <v>2011</v>
      </c>
      <c r="B2739" t="s">
        <v>227</v>
      </c>
      <c r="C2739" t="s">
        <v>228</v>
      </c>
      <c r="D2739">
        <v>965</v>
      </c>
      <c r="E2739">
        <v>26761</v>
      </c>
      <c r="F2739">
        <v>88915</v>
      </c>
      <c r="G2739">
        <v>3010</v>
      </c>
      <c r="H2739" s="14">
        <f>365*DSO[[#This Row],[Receivables - Total]]/DSO[[#This Row],[Revenue - Total]]</f>
        <v>3.961367598268009</v>
      </c>
      <c r="I2739" t="str">
        <f>_xlfn.XLOOKUP(DSO[[#This Row],[GIC Industry Groups]],'DSO_GIC GROUP'!$A$2:$A$25,'DSO_GIC GROUP'!$B$2:$B$25,0)</f>
        <v>Food &amp; Staples Retailing</v>
      </c>
    </row>
    <row r="2740" spans="1:9" x14ac:dyDescent="0.2">
      <c r="A2740">
        <v>2012</v>
      </c>
      <c r="B2740" t="s">
        <v>227</v>
      </c>
      <c r="C2740" t="s">
        <v>228</v>
      </c>
      <c r="D2740">
        <v>1026</v>
      </c>
      <c r="E2740">
        <v>27140</v>
      </c>
      <c r="F2740">
        <v>99137</v>
      </c>
      <c r="G2740">
        <v>3010</v>
      </c>
      <c r="H2740" s="14">
        <f>365*DSO[[#This Row],[Receivables - Total]]/DSO[[#This Row],[Revenue - Total]]</f>
        <v>3.7774998234766031</v>
      </c>
      <c r="I2740" t="str">
        <f>_xlfn.XLOOKUP(DSO[[#This Row],[GIC Industry Groups]],'DSO_GIC GROUP'!$A$2:$A$25,'DSO_GIC GROUP'!$B$2:$B$25,0)</f>
        <v>Food &amp; Staples Retailing</v>
      </c>
    </row>
    <row r="2741" spans="1:9" x14ac:dyDescent="0.2">
      <c r="A2741">
        <v>2013</v>
      </c>
      <c r="B2741" t="s">
        <v>227</v>
      </c>
      <c r="C2741" t="s">
        <v>228</v>
      </c>
      <c r="D2741">
        <v>1201</v>
      </c>
      <c r="E2741">
        <v>30283</v>
      </c>
      <c r="F2741">
        <v>105156</v>
      </c>
      <c r="G2741">
        <v>3010</v>
      </c>
      <c r="H2741" s="14">
        <f>365*DSO[[#This Row],[Receivables - Total]]/DSO[[#This Row],[Revenue - Total]]</f>
        <v>4.1687112480505153</v>
      </c>
      <c r="I2741" t="str">
        <f>_xlfn.XLOOKUP(DSO[[#This Row],[GIC Industry Groups]],'DSO_GIC GROUP'!$A$2:$A$25,'DSO_GIC GROUP'!$B$2:$B$25,0)</f>
        <v>Food &amp; Staples Retailing</v>
      </c>
    </row>
    <row r="2742" spans="1:9" x14ac:dyDescent="0.2">
      <c r="A2742">
        <v>2014</v>
      </c>
      <c r="B2742" t="s">
        <v>227</v>
      </c>
      <c r="C2742" t="s">
        <v>228</v>
      </c>
      <c r="D2742">
        <v>1148</v>
      </c>
      <c r="E2742">
        <v>33024</v>
      </c>
      <c r="F2742">
        <v>112640</v>
      </c>
      <c r="G2742">
        <v>3010</v>
      </c>
      <c r="H2742" s="14">
        <f>365*DSO[[#This Row],[Receivables - Total]]/DSO[[#This Row],[Revenue - Total]]</f>
        <v>3.7199928977272729</v>
      </c>
      <c r="I2742" t="str">
        <f>_xlfn.XLOOKUP(DSO[[#This Row],[GIC Industry Groups]],'DSO_GIC GROUP'!$A$2:$A$25,'DSO_GIC GROUP'!$B$2:$B$25,0)</f>
        <v>Food &amp; Staples Retailing</v>
      </c>
    </row>
    <row r="2743" spans="1:9" x14ac:dyDescent="0.2">
      <c r="A2743">
        <v>2015</v>
      </c>
      <c r="B2743" t="s">
        <v>227</v>
      </c>
      <c r="C2743" t="s">
        <v>228</v>
      </c>
      <c r="D2743">
        <v>1224</v>
      </c>
      <c r="E2743">
        <v>33440</v>
      </c>
      <c r="F2743">
        <v>116199</v>
      </c>
      <c r="G2743">
        <v>3010</v>
      </c>
      <c r="H2743" s="14">
        <f>365*DSO[[#This Row],[Receivables - Total]]/DSO[[#This Row],[Revenue - Total]]</f>
        <v>3.844783517930447</v>
      </c>
      <c r="I2743" t="str">
        <f>_xlfn.XLOOKUP(DSO[[#This Row],[GIC Industry Groups]],'DSO_GIC GROUP'!$A$2:$A$25,'DSO_GIC GROUP'!$B$2:$B$25,0)</f>
        <v>Food &amp; Staples Retailing</v>
      </c>
    </row>
    <row r="2744" spans="1:9" x14ac:dyDescent="0.2">
      <c r="A2744">
        <v>2016</v>
      </c>
      <c r="B2744" t="s">
        <v>227</v>
      </c>
      <c r="C2744" t="s">
        <v>228</v>
      </c>
      <c r="D2744">
        <v>1252</v>
      </c>
      <c r="E2744">
        <v>33163</v>
      </c>
      <c r="F2744">
        <v>118719</v>
      </c>
      <c r="G2744">
        <v>3010</v>
      </c>
      <c r="H2744" s="14">
        <f>365*DSO[[#This Row],[Receivables - Total]]/DSO[[#This Row],[Revenue - Total]]</f>
        <v>3.8492574903764352</v>
      </c>
      <c r="I2744" t="str">
        <f>_xlfn.XLOOKUP(DSO[[#This Row],[GIC Industry Groups]],'DSO_GIC GROUP'!$A$2:$A$25,'DSO_GIC GROUP'!$B$2:$B$25,0)</f>
        <v>Food &amp; Staples Retailing</v>
      </c>
    </row>
    <row r="2745" spans="1:9" x14ac:dyDescent="0.2">
      <c r="A2745">
        <v>2017</v>
      </c>
      <c r="B2745" t="s">
        <v>227</v>
      </c>
      <c r="C2745" t="s">
        <v>228</v>
      </c>
      <c r="D2745">
        <v>1432</v>
      </c>
      <c r="E2745">
        <v>36347</v>
      </c>
      <c r="F2745">
        <v>129025</v>
      </c>
      <c r="G2745">
        <v>3010</v>
      </c>
      <c r="H2745" s="14">
        <f>365*DSO[[#This Row],[Receivables - Total]]/DSO[[#This Row],[Revenue - Total]]</f>
        <v>4.0509978686301107</v>
      </c>
      <c r="I2745" t="str">
        <f>_xlfn.XLOOKUP(DSO[[#This Row],[GIC Industry Groups]],'DSO_GIC GROUP'!$A$2:$A$25,'DSO_GIC GROUP'!$B$2:$B$25,0)</f>
        <v>Food &amp; Staples Retailing</v>
      </c>
    </row>
    <row r="2746" spans="1:9" x14ac:dyDescent="0.2">
      <c r="A2746">
        <v>2018</v>
      </c>
      <c r="B2746" t="s">
        <v>227</v>
      </c>
      <c r="C2746" t="s">
        <v>228</v>
      </c>
      <c r="D2746">
        <v>1669</v>
      </c>
      <c r="E2746">
        <v>40830</v>
      </c>
      <c r="F2746">
        <v>141576</v>
      </c>
      <c r="G2746">
        <v>3010</v>
      </c>
      <c r="H2746" s="14">
        <f>365*DSO[[#This Row],[Receivables - Total]]/DSO[[#This Row],[Revenue - Total]]</f>
        <v>4.302883257049217</v>
      </c>
      <c r="I2746" t="str">
        <f>_xlfn.XLOOKUP(DSO[[#This Row],[GIC Industry Groups]],'DSO_GIC GROUP'!$A$2:$A$25,'DSO_GIC GROUP'!$B$2:$B$25,0)</f>
        <v>Food &amp; Staples Retailing</v>
      </c>
    </row>
    <row r="2747" spans="1:9" x14ac:dyDescent="0.2">
      <c r="A2747">
        <v>2019</v>
      </c>
      <c r="B2747" t="s">
        <v>227</v>
      </c>
      <c r="C2747" t="s">
        <v>228</v>
      </c>
      <c r="D2747">
        <v>1535</v>
      </c>
      <c r="E2747">
        <v>45400</v>
      </c>
      <c r="F2747">
        <v>152703</v>
      </c>
      <c r="G2747">
        <v>3010</v>
      </c>
      <c r="H2747" s="14">
        <f>365*DSO[[#This Row],[Receivables - Total]]/DSO[[#This Row],[Revenue - Total]]</f>
        <v>3.6690503788399704</v>
      </c>
      <c r="I2747" t="str">
        <f>_xlfn.XLOOKUP(DSO[[#This Row],[GIC Industry Groups]],'DSO_GIC GROUP'!$A$2:$A$25,'DSO_GIC GROUP'!$B$2:$B$25,0)</f>
        <v>Food &amp; Staples Retailing</v>
      </c>
    </row>
    <row r="2748" spans="1:9" x14ac:dyDescent="0.2">
      <c r="A2748">
        <v>2003</v>
      </c>
      <c r="B2748" t="s">
        <v>519</v>
      </c>
      <c r="C2748" t="s">
        <v>520</v>
      </c>
      <c r="D2748">
        <v>740</v>
      </c>
      <c r="E2748">
        <v>20763</v>
      </c>
      <c r="F2748">
        <v>53791</v>
      </c>
      <c r="G2748">
        <v>3010</v>
      </c>
      <c r="H2748" s="14">
        <f>365*DSO[[#This Row],[Receivables - Total]]/DSO[[#This Row],[Revenue - Total]]</f>
        <v>5.0212860887509061</v>
      </c>
      <c r="I2748" t="str">
        <f>_xlfn.XLOOKUP(DSO[[#This Row],[GIC Industry Groups]],'DSO_GIC GROUP'!$A$2:$A$25,'DSO_GIC GROUP'!$B$2:$B$25,0)</f>
        <v>Food &amp; Staples Retailing</v>
      </c>
    </row>
    <row r="2749" spans="1:9" x14ac:dyDescent="0.2">
      <c r="A2749">
        <v>2004</v>
      </c>
      <c r="B2749" t="s">
        <v>519</v>
      </c>
      <c r="C2749" t="s">
        <v>520</v>
      </c>
      <c r="D2749">
        <v>828</v>
      </c>
      <c r="E2749">
        <v>20491</v>
      </c>
      <c r="F2749">
        <v>56434</v>
      </c>
      <c r="G2749">
        <v>3010</v>
      </c>
      <c r="H2749" s="14">
        <f>365*DSO[[#This Row],[Receivables - Total]]/DSO[[#This Row],[Revenue - Total]]</f>
        <v>5.3552822766417405</v>
      </c>
      <c r="I2749" t="str">
        <f>_xlfn.XLOOKUP(DSO[[#This Row],[GIC Industry Groups]],'DSO_GIC GROUP'!$A$2:$A$25,'DSO_GIC GROUP'!$B$2:$B$25,0)</f>
        <v>Food &amp; Staples Retailing</v>
      </c>
    </row>
    <row r="2750" spans="1:9" x14ac:dyDescent="0.2">
      <c r="A2750">
        <v>2005</v>
      </c>
      <c r="B2750" t="s">
        <v>519</v>
      </c>
      <c r="C2750" t="s">
        <v>520</v>
      </c>
      <c r="D2750">
        <v>686</v>
      </c>
      <c r="E2750">
        <v>20482</v>
      </c>
      <c r="F2750">
        <v>60553</v>
      </c>
      <c r="G2750">
        <v>3010</v>
      </c>
      <c r="H2750" s="14">
        <f>365*DSO[[#This Row],[Receivables - Total]]/DSO[[#This Row],[Revenue - Total]]</f>
        <v>4.1350552408633758</v>
      </c>
      <c r="I2750" t="str">
        <f>_xlfn.XLOOKUP(DSO[[#This Row],[GIC Industry Groups]],'DSO_GIC GROUP'!$A$2:$A$25,'DSO_GIC GROUP'!$B$2:$B$25,0)</f>
        <v>Food &amp; Staples Retailing</v>
      </c>
    </row>
    <row r="2751" spans="1:9" x14ac:dyDescent="0.2">
      <c r="A2751">
        <v>2006</v>
      </c>
      <c r="B2751" t="s">
        <v>519</v>
      </c>
      <c r="C2751" t="s">
        <v>520</v>
      </c>
      <c r="D2751">
        <v>778</v>
      </c>
      <c r="E2751">
        <v>21215</v>
      </c>
      <c r="F2751">
        <v>66111</v>
      </c>
      <c r="G2751">
        <v>3010</v>
      </c>
      <c r="H2751" s="14">
        <f>365*DSO[[#This Row],[Receivables - Total]]/DSO[[#This Row],[Revenue - Total]]</f>
        <v>4.2953517568937087</v>
      </c>
      <c r="I2751" t="str">
        <f>_xlfn.XLOOKUP(DSO[[#This Row],[GIC Industry Groups]],'DSO_GIC GROUP'!$A$2:$A$25,'DSO_GIC GROUP'!$B$2:$B$25,0)</f>
        <v>Food &amp; Staples Retailing</v>
      </c>
    </row>
    <row r="2752" spans="1:9" x14ac:dyDescent="0.2">
      <c r="A2752">
        <v>2007</v>
      </c>
      <c r="B2752" t="s">
        <v>519</v>
      </c>
      <c r="C2752" t="s">
        <v>520</v>
      </c>
      <c r="D2752">
        <v>786</v>
      </c>
      <c r="E2752">
        <v>22299</v>
      </c>
      <c r="F2752">
        <v>70235</v>
      </c>
      <c r="G2752">
        <v>3010</v>
      </c>
      <c r="H2752" s="14">
        <f>365*DSO[[#This Row],[Receivables - Total]]/DSO[[#This Row],[Revenue - Total]]</f>
        <v>4.0847155976365057</v>
      </c>
      <c r="I2752" t="str">
        <f>_xlfn.XLOOKUP(DSO[[#This Row],[GIC Industry Groups]],'DSO_GIC GROUP'!$A$2:$A$25,'DSO_GIC GROUP'!$B$2:$B$25,0)</f>
        <v>Food &amp; Staples Retailing</v>
      </c>
    </row>
    <row r="2753" spans="1:9" x14ac:dyDescent="0.2">
      <c r="A2753">
        <v>2008</v>
      </c>
      <c r="B2753" t="s">
        <v>519</v>
      </c>
      <c r="C2753" t="s">
        <v>520</v>
      </c>
      <c r="D2753">
        <v>944</v>
      </c>
      <c r="E2753">
        <v>23211</v>
      </c>
      <c r="F2753">
        <v>76000</v>
      </c>
      <c r="G2753">
        <v>3010</v>
      </c>
      <c r="H2753" s="14">
        <f>365*DSO[[#This Row],[Receivables - Total]]/DSO[[#This Row],[Revenue - Total]]</f>
        <v>4.5336842105263155</v>
      </c>
      <c r="I2753" t="str">
        <f>_xlfn.XLOOKUP(DSO[[#This Row],[GIC Industry Groups]],'DSO_GIC GROUP'!$A$2:$A$25,'DSO_GIC GROUP'!$B$2:$B$25,0)</f>
        <v>Food &amp; Staples Retailing</v>
      </c>
    </row>
    <row r="2754" spans="1:9" x14ac:dyDescent="0.2">
      <c r="A2754">
        <v>2009</v>
      </c>
      <c r="B2754" t="s">
        <v>519</v>
      </c>
      <c r="C2754" t="s">
        <v>520</v>
      </c>
      <c r="D2754">
        <v>909</v>
      </c>
      <c r="E2754">
        <v>23093</v>
      </c>
      <c r="F2754">
        <v>76733</v>
      </c>
      <c r="G2754">
        <v>3010</v>
      </c>
      <c r="H2754" s="14">
        <f>365*DSO[[#This Row],[Receivables - Total]]/DSO[[#This Row],[Revenue - Total]]</f>
        <v>4.3238893305357537</v>
      </c>
      <c r="I2754" t="str">
        <f>_xlfn.XLOOKUP(DSO[[#This Row],[GIC Industry Groups]],'DSO_GIC GROUP'!$A$2:$A$25,'DSO_GIC GROUP'!$B$2:$B$25,0)</f>
        <v>Food &amp; Staples Retailing</v>
      </c>
    </row>
    <row r="2755" spans="1:9" x14ac:dyDescent="0.2">
      <c r="A2755">
        <v>2010</v>
      </c>
      <c r="B2755" t="s">
        <v>519</v>
      </c>
      <c r="C2755" t="s">
        <v>520</v>
      </c>
      <c r="D2755">
        <v>845</v>
      </c>
      <c r="E2755">
        <v>23505</v>
      </c>
      <c r="F2755">
        <v>82189</v>
      </c>
      <c r="G2755">
        <v>3010</v>
      </c>
      <c r="H2755" s="14">
        <f>365*DSO[[#This Row],[Receivables - Total]]/DSO[[#This Row],[Revenue - Total]]</f>
        <v>3.7526311306865883</v>
      </c>
      <c r="I2755" t="str">
        <f>_xlfn.XLOOKUP(DSO[[#This Row],[GIC Industry Groups]],'DSO_GIC GROUP'!$A$2:$A$25,'DSO_GIC GROUP'!$B$2:$B$25,0)</f>
        <v>Food &amp; Staples Retailing</v>
      </c>
    </row>
    <row r="2756" spans="1:9" x14ac:dyDescent="0.2">
      <c r="A2756">
        <v>2011</v>
      </c>
      <c r="B2756" t="s">
        <v>519</v>
      </c>
      <c r="C2756" t="s">
        <v>520</v>
      </c>
      <c r="D2756">
        <v>949</v>
      </c>
      <c r="E2756">
        <v>23476</v>
      </c>
      <c r="F2756">
        <v>90374</v>
      </c>
      <c r="G2756">
        <v>3010</v>
      </c>
      <c r="H2756" s="14">
        <f>365*DSO[[#This Row],[Receivables - Total]]/DSO[[#This Row],[Revenue - Total]]</f>
        <v>3.8327948303715669</v>
      </c>
      <c r="I2756" t="str">
        <f>_xlfn.XLOOKUP(DSO[[#This Row],[GIC Industry Groups]],'DSO_GIC GROUP'!$A$2:$A$25,'DSO_GIC GROUP'!$B$2:$B$25,0)</f>
        <v>Food &amp; Staples Retailing</v>
      </c>
    </row>
    <row r="2757" spans="1:9" x14ac:dyDescent="0.2">
      <c r="A2757">
        <v>2012</v>
      </c>
      <c r="B2757" t="s">
        <v>519</v>
      </c>
      <c r="C2757" t="s">
        <v>520</v>
      </c>
      <c r="D2757">
        <v>1051</v>
      </c>
      <c r="E2757">
        <v>24652</v>
      </c>
      <c r="F2757">
        <v>96751</v>
      </c>
      <c r="G2757">
        <v>3010</v>
      </c>
      <c r="H2757" s="14">
        <f>365*DSO[[#This Row],[Receivables - Total]]/DSO[[#This Row],[Revenue - Total]]</f>
        <v>3.9649719382745396</v>
      </c>
      <c r="I2757" t="str">
        <f>_xlfn.XLOOKUP(DSO[[#This Row],[GIC Industry Groups]],'DSO_GIC GROUP'!$A$2:$A$25,'DSO_GIC GROUP'!$B$2:$B$25,0)</f>
        <v>Food &amp; Staples Retailing</v>
      </c>
    </row>
    <row r="2758" spans="1:9" x14ac:dyDescent="0.2">
      <c r="A2758">
        <v>2013</v>
      </c>
      <c r="B2758" t="s">
        <v>519</v>
      </c>
      <c r="C2758" t="s">
        <v>520</v>
      </c>
      <c r="D2758">
        <v>1116</v>
      </c>
      <c r="E2758">
        <v>29281</v>
      </c>
      <c r="F2758">
        <v>98375</v>
      </c>
      <c r="G2758">
        <v>3010</v>
      </c>
      <c r="H2758" s="14">
        <f>365*DSO[[#This Row],[Receivables - Total]]/DSO[[#This Row],[Revenue - Total]]</f>
        <v>4.1406861499364673</v>
      </c>
      <c r="I2758" t="str">
        <f>_xlfn.XLOOKUP(DSO[[#This Row],[GIC Industry Groups]],'DSO_GIC GROUP'!$A$2:$A$25,'DSO_GIC GROUP'!$B$2:$B$25,0)</f>
        <v>Food &amp; Staples Retailing</v>
      </c>
    </row>
    <row r="2759" spans="1:9" x14ac:dyDescent="0.2">
      <c r="A2759">
        <v>2014</v>
      </c>
      <c r="B2759" t="s">
        <v>519</v>
      </c>
      <c r="C2759" t="s">
        <v>520</v>
      </c>
      <c r="D2759">
        <v>1266</v>
      </c>
      <c r="E2759">
        <v>30556</v>
      </c>
      <c r="F2759">
        <v>108465</v>
      </c>
      <c r="G2759">
        <v>3010</v>
      </c>
      <c r="H2759" s="14">
        <f>365*DSO[[#This Row],[Receivables - Total]]/DSO[[#This Row],[Revenue - Total]]</f>
        <v>4.2602682893099155</v>
      </c>
      <c r="I2759" t="str">
        <f>_xlfn.XLOOKUP(DSO[[#This Row],[GIC Industry Groups]],'DSO_GIC GROUP'!$A$2:$A$25,'DSO_GIC GROUP'!$B$2:$B$25,0)</f>
        <v>Food &amp; Staples Retailing</v>
      </c>
    </row>
    <row r="2760" spans="1:9" x14ac:dyDescent="0.2">
      <c r="A2760">
        <v>2015</v>
      </c>
      <c r="B2760" t="s">
        <v>519</v>
      </c>
      <c r="C2760" t="s">
        <v>520</v>
      </c>
      <c r="D2760">
        <v>1734</v>
      </c>
      <c r="E2760">
        <v>33897</v>
      </c>
      <c r="F2760">
        <v>109830</v>
      </c>
      <c r="G2760">
        <v>3010</v>
      </c>
      <c r="H2760" s="14">
        <f>365*DSO[[#This Row],[Receivables - Total]]/DSO[[#This Row],[Revenue - Total]]</f>
        <v>5.7626331603387051</v>
      </c>
      <c r="I2760" t="str">
        <f>_xlfn.XLOOKUP(DSO[[#This Row],[GIC Industry Groups]],'DSO_GIC GROUP'!$A$2:$A$25,'DSO_GIC GROUP'!$B$2:$B$25,0)</f>
        <v>Food &amp; Staples Retailing</v>
      </c>
    </row>
    <row r="2761" spans="1:9" x14ac:dyDescent="0.2">
      <c r="A2761">
        <v>2016</v>
      </c>
      <c r="B2761" t="s">
        <v>519</v>
      </c>
      <c r="C2761" t="s">
        <v>520</v>
      </c>
      <c r="D2761">
        <v>1649</v>
      </c>
      <c r="E2761">
        <v>36505</v>
      </c>
      <c r="F2761">
        <v>115337</v>
      </c>
      <c r="G2761">
        <v>3010</v>
      </c>
      <c r="H2761" s="14">
        <f>365*DSO[[#This Row],[Receivables - Total]]/DSO[[#This Row],[Revenue - Total]]</f>
        <v>5.2184901636075152</v>
      </c>
      <c r="I2761" t="str">
        <f>_xlfn.XLOOKUP(DSO[[#This Row],[GIC Industry Groups]],'DSO_GIC GROUP'!$A$2:$A$25,'DSO_GIC GROUP'!$B$2:$B$25,0)</f>
        <v>Food &amp; Staples Retailing</v>
      </c>
    </row>
    <row r="2762" spans="1:9" x14ac:dyDescent="0.2">
      <c r="A2762">
        <v>2017</v>
      </c>
      <c r="B2762" t="s">
        <v>519</v>
      </c>
      <c r="C2762" t="s">
        <v>520</v>
      </c>
      <c r="D2762">
        <v>1637</v>
      </c>
      <c r="E2762">
        <v>37197</v>
      </c>
      <c r="F2762">
        <v>122662</v>
      </c>
      <c r="G2762">
        <v>3010</v>
      </c>
      <c r="H2762" s="14">
        <f>365*DSO[[#This Row],[Receivables - Total]]/DSO[[#This Row],[Revenue - Total]]</f>
        <v>4.8711499894017711</v>
      </c>
      <c r="I2762" t="str">
        <f>_xlfn.XLOOKUP(DSO[[#This Row],[GIC Industry Groups]],'DSO_GIC GROUP'!$A$2:$A$25,'DSO_GIC GROUP'!$B$2:$B$25,0)</f>
        <v>Food &amp; Staples Retailing</v>
      </c>
    </row>
    <row r="2763" spans="1:9" x14ac:dyDescent="0.2">
      <c r="A2763">
        <v>2018</v>
      </c>
      <c r="B2763" t="s">
        <v>519</v>
      </c>
      <c r="C2763" t="s">
        <v>520</v>
      </c>
      <c r="D2763">
        <v>1589</v>
      </c>
      <c r="E2763">
        <v>38118</v>
      </c>
      <c r="F2763">
        <v>121162</v>
      </c>
      <c r="G2763">
        <v>3010</v>
      </c>
      <c r="H2763" s="14">
        <f>365*DSO[[#This Row],[Receivables - Total]]/DSO[[#This Row],[Revenue - Total]]</f>
        <v>4.7868556147967185</v>
      </c>
      <c r="I2763" t="str">
        <f>_xlfn.XLOOKUP(DSO[[#This Row],[GIC Industry Groups]],'DSO_GIC GROUP'!$A$2:$A$25,'DSO_GIC GROUP'!$B$2:$B$25,0)</f>
        <v>Food &amp; Staples Retailing</v>
      </c>
    </row>
    <row r="2764" spans="1:9" x14ac:dyDescent="0.2">
      <c r="A2764">
        <v>2019</v>
      </c>
      <c r="B2764" t="s">
        <v>519</v>
      </c>
      <c r="C2764" t="s">
        <v>520</v>
      </c>
      <c r="D2764">
        <v>1692</v>
      </c>
      <c r="E2764">
        <v>45164</v>
      </c>
      <c r="F2764">
        <v>122286</v>
      </c>
      <c r="G2764">
        <v>3010</v>
      </c>
      <c r="H2764" s="14">
        <f>365*DSO[[#This Row],[Receivables - Total]]/DSO[[#This Row],[Revenue - Total]]</f>
        <v>5.0502919385702372</v>
      </c>
      <c r="I2764" t="str">
        <f>_xlfn.XLOOKUP(DSO[[#This Row],[GIC Industry Groups]],'DSO_GIC GROUP'!$A$2:$A$25,'DSO_GIC GROUP'!$B$2:$B$25,0)</f>
        <v>Food &amp; Staples Retailing</v>
      </c>
    </row>
    <row r="2765" spans="1:9" x14ac:dyDescent="0.2">
      <c r="A2765">
        <v>2004</v>
      </c>
      <c r="B2765" t="s">
        <v>813</v>
      </c>
      <c r="C2765" t="s">
        <v>814</v>
      </c>
      <c r="D2765">
        <v>2189.127</v>
      </c>
      <c r="E2765">
        <v>7847.6319999999996</v>
      </c>
      <c r="F2765">
        <v>29335.402999999998</v>
      </c>
      <c r="G2765">
        <v>3010</v>
      </c>
      <c r="H2765" s="14">
        <f>365*DSO[[#This Row],[Receivables - Total]]/DSO[[#This Row],[Revenue - Total]]</f>
        <v>27.237783472754746</v>
      </c>
      <c r="I2765" t="str">
        <f>_xlfn.XLOOKUP(DSO[[#This Row],[GIC Industry Groups]],'DSO_GIC GROUP'!$A$2:$A$25,'DSO_GIC GROUP'!$B$2:$B$25,0)</f>
        <v>Food &amp; Staples Retailing</v>
      </c>
    </row>
    <row r="2766" spans="1:9" x14ac:dyDescent="0.2">
      <c r="A2766">
        <v>2005</v>
      </c>
      <c r="B2766" t="s">
        <v>813</v>
      </c>
      <c r="C2766" t="s">
        <v>814</v>
      </c>
      <c r="D2766">
        <v>2284.0329999999999</v>
      </c>
      <c r="E2766">
        <v>8267.902</v>
      </c>
      <c r="F2766">
        <v>30281.914000000001</v>
      </c>
      <c r="G2766">
        <v>3010</v>
      </c>
      <c r="H2766" s="14">
        <f>365*DSO[[#This Row],[Receivables - Total]]/DSO[[#This Row],[Revenue - Total]]</f>
        <v>27.530361687177365</v>
      </c>
      <c r="I2766" t="str">
        <f>_xlfn.XLOOKUP(DSO[[#This Row],[GIC Industry Groups]],'DSO_GIC GROUP'!$A$2:$A$25,'DSO_GIC GROUP'!$B$2:$B$25,0)</f>
        <v>Food &amp; Staples Retailing</v>
      </c>
    </row>
    <row r="2767" spans="1:9" x14ac:dyDescent="0.2">
      <c r="A2767">
        <v>2006</v>
      </c>
      <c r="B2767" t="s">
        <v>813</v>
      </c>
      <c r="C2767" t="s">
        <v>814</v>
      </c>
      <c r="D2767">
        <v>2483.7199999999998</v>
      </c>
      <c r="E2767">
        <v>8992.0249999999996</v>
      </c>
      <c r="F2767">
        <v>32628.437999999998</v>
      </c>
      <c r="G2767">
        <v>3010</v>
      </c>
      <c r="H2767" s="14">
        <f>365*DSO[[#This Row],[Receivables - Total]]/DSO[[#This Row],[Revenue - Total]]</f>
        <v>27.784284371810873</v>
      </c>
      <c r="I2767" t="str">
        <f>_xlfn.XLOOKUP(DSO[[#This Row],[GIC Industry Groups]],'DSO_GIC GROUP'!$A$2:$A$25,'DSO_GIC GROUP'!$B$2:$B$25,0)</f>
        <v>Food &amp; Staples Retailing</v>
      </c>
    </row>
    <row r="2768" spans="1:9" x14ac:dyDescent="0.2">
      <c r="A2768">
        <v>2007</v>
      </c>
      <c r="B2768" t="s">
        <v>813</v>
      </c>
      <c r="C2768" t="s">
        <v>814</v>
      </c>
      <c r="D2768">
        <v>2610.8850000000002</v>
      </c>
      <c r="E2768">
        <v>9518.9310000000005</v>
      </c>
      <c r="F2768">
        <v>35042.074999999997</v>
      </c>
      <c r="G2768">
        <v>3010</v>
      </c>
      <c r="H2768" s="14">
        <f>365*DSO[[#This Row],[Receivables - Total]]/DSO[[#This Row],[Revenue - Total]]</f>
        <v>27.195108309082727</v>
      </c>
      <c r="I2768" t="str">
        <f>_xlfn.XLOOKUP(DSO[[#This Row],[GIC Industry Groups]],'DSO_GIC GROUP'!$A$2:$A$25,'DSO_GIC GROUP'!$B$2:$B$25,0)</f>
        <v>Food &amp; Staples Retailing</v>
      </c>
    </row>
    <row r="2769" spans="1:9" x14ac:dyDescent="0.2">
      <c r="A2769">
        <v>2008</v>
      </c>
      <c r="B2769" t="s">
        <v>813</v>
      </c>
      <c r="C2769" t="s">
        <v>814</v>
      </c>
      <c r="D2769">
        <v>2723.1889999999999</v>
      </c>
      <c r="E2769">
        <v>10082.293</v>
      </c>
      <c r="F2769">
        <v>37522.110999999997</v>
      </c>
      <c r="G2769">
        <v>3010</v>
      </c>
      <c r="H2769" s="14">
        <f>365*DSO[[#This Row],[Receivables - Total]]/DSO[[#This Row],[Revenue - Total]]</f>
        <v>26.49008700496622</v>
      </c>
      <c r="I2769" t="str">
        <f>_xlfn.XLOOKUP(DSO[[#This Row],[GIC Industry Groups]],'DSO_GIC GROUP'!$A$2:$A$25,'DSO_GIC GROUP'!$B$2:$B$25,0)</f>
        <v>Food &amp; Staples Retailing</v>
      </c>
    </row>
    <row r="2770" spans="1:9" x14ac:dyDescent="0.2">
      <c r="A2770">
        <v>2009</v>
      </c>
      <c r="B2770" t="s">
        <v>813</v>
      </c>
      <c r="C2770" t="s">
        <v>814</v>
      </c>
      <c r="D2770">
        <v>2468.511</v>
      </c>
      <c r="E2770">
        <v>10216.619000000001</v>
      </c>
      <c r="F2770">
        <v>36853.33</v>
      </c>
      <c r="G2770">
        <v>3010</v>
      </c>
      <c r="H2770" s="14">
        <f>365*DSO[[#This Row],[Receivables - Total]]/DSO[[#This Row],[Revenue - Total]]</f>
        <v>24.448442379562444</v>
      </c>
      <c r="I2770" t="str">
        <f>_xlfn.XLOOKUP(DSO[[#This Row],[GIC Industry Groups]],'DSO_GIC GROUP'!$A$2:$A$25,'DSO_GIC GROUP'!$B$2:$B$25,0)</f>
        <v>Food &amp; Staples Retailing</v>
      </c>
    </row>
    <row r="2771" spans="1:9" x14ac:dyDescent="0.2">
      <c r="A2771">
        <v>2010</v>
      </c>
      <c r="B2771" t="s">
        <v>813</v>
      </c>
      <c r="C2771" t="s">
        <v>814</v>
      </c>
      <c r="D2771">
        <v>2617.3519999999999</v>
      </c>
      <c r="E2771">
        <v>10313.700999999999</v>
      </c>
      <c r="F2771">
        <v>37243.495000000003</v>
      </c>
      <c r="G2771">
        <v>3010</v>
      </c>
      <c r="H2771" s="14">
        <f>365*DSO[[#This Row],[Receivables - Total]]/DSO[[#This Row],[Revenue - Total]]</f>
        <v>25.65101583511429</v>
      </c>
      <c r="I2771" t="str">
        <f>_xlfn.XLOOKUP(DSO[[#This Row],[GIC Industry Groups]],'DSO_GIC GROUP'!$A$2:$A$25,'DSO_GIC GROUP'!$B$2:$B$25,0)</f>
        <v>Food &amp; Staples Retailing</v>
      </c>
    </row>
    <row r="2772" spans="1:9" x14ac:dyDescent="0.2">
      <c r="A2772">
        <v>2011</v>
      </c>
      <c r="B2772" t="s">
        <v>813</v>
      </c>
      <c r="C2772" t="s">
        <v>814</v>
      </c>
      <c r="D2772">
        <v>2898.2829999999999</v>
      </c>
      <c r="E2772">
        <v>11385.555</v>
      </c>
      <c r="F2772">
        <v>39323.489000000001</v>
      </c>
      <c r="G2772">
        <v>3010</v>
      </c>
      <c r="H2772" s="14">
        <f>365*DSO[[#This Row],[Receivables - Total]]/DSO[[#This Row],[Revenue - Total]]</f>
        <v>26.901816748763057</v>
      </c>
      <c r="I2772" t="str">
        <f>_xlfn.XLOOKUP(DSO[[#This Row],[GIC Industry Groups]],'DSO_GIC GROUP'!$A$2:$A$25,'DSO_GIC GROUP'!$B$2:$B$25,0)</f>
        <v>Food &amp; Staples Retailing</v>
      </c>
    </row>
    <row r="2773" spans="1:9" x14ac:dyDescent="0.2">
      <c r="A2773">
        <v>2012</v>
      </c>
      <c r="B2773" t="s">
        <v>813</v>
      </c>
      <c r="C2773" t="s">
        <v>814</v>
      </c>
      <c r="D2773">
        <v>2966.6239999999998</v>
      </c>
      <c r="E2773">
        <v>12094.972</v>
      </c>
      <c r="F2773">
        <v>42380.938999999998</v>
      </c>
      <c r="G2773">
        <v>3010</v>
      </c>
      <c r="H2773" s="14">
        <f>365*DSO[[#This Row],[Receivables - Total]]/DSO[[#This Row],[Revenue - Total]]</f>
        <v>25.549640606122484</v>
      </c>
      <c r="I2773" t="str">
        <f>_xlfn.XLOOKUP(DSO[[#This Row],[GIC Industry Groups]],'DSO_GIC GROUP'!$A$2:$A$25,'DSO_GIC GROUP'!$B$2:$B$25,0)</f>
        <v>Food &amp; Staples Retailing</v>
      </c>
    </row>
    <row r="2774" spans="1:9" x14ac:dyDescent="0.2">
      <c r="A2774">
        <v>2013</v>
      </c>
      <c r="B2774" t="s">
        <v>813</v>
      </c>
      <c r="C2774" t="s">
        <v>814</v>
      </c>
      <c r="D2774">
        <v>3183.114</v>
      </c>
      <c r="E2774">
        <v>12663.947</v>
      </c>
      <c r="F2774">
        <v>44411.233</v>
      </c>
      <c r="G2774">
        <v>3010</v>
      </c>
      <c r="H2774" s="14">
        <f>365*DSO[[#This Row],[Receivables - Total]]/DSO[[#This Row],[Revenue - Total]]</f>
        <v>26.160872633281766</v>
      </c>
      <c r="I2774" t="str">
        <f>_xlfn.XLOOKUP(DSO[[#This Row],[GIC Industry Groups]],'DSO_GIC GROUP'!$A$2:$A$25,'DSO_GIC GROUP'!$B$2:$B$25,0)</f>
        <v>Food &amp; Staples Retailing</v>
      </c>
    </row>
    <row r="2775" spans="1:9" x14ac:dyDescent="0.2">
      <c r="A2775">
        <v>2014</v>
      </c>
      <c r="B2775" t="s">
        <v>813</v>
      </c>
      <c r="C2775" t="s">
        <v>814</v>
      </c>
      <c r="D2775">
        <v>3398.7130000000002</v>
      </c>
      <c r="E2775">
        <v>13167.95</v>
      </c>
      <c r="F2775">
        <v>46516.712</v>
      </c>
      <c r="G2775">
        <v>3010</v>
      </c>
      <c r="H2775" s="14">
        <f>365*DSO[[#This Row],[Receivables - Total]]/DSO[[#This Row],[Revenue - Total]]</f>
        <v>26.668485188720993</v>
      </c>
      <c r="I2775" t="str">
        <f>_xlfn.XLOOKUP(DSO[[#This Row],[GIC Industry Groups]],'DSO_GIC GROUP'!$A$2:$A$25,'DSO_GIC GROUP'!$B$2:$B$25,0)</f>
        <v>Food &amp; Staples Retailing</v>
      </c>
    </row>
    <row r="2776" spans="1:9" x14ac:dyDescent="0.2">
      <c r="A2776">
        <v>2015</v>
      </c>
      <c r="B2776" t="s">
        <v>813</v>
      </c>
      <c r="C2776" t="s">
        <v>814</v>
      </c>
      <c r="D2776">
        <v>3353.3809999999999</v>
      </c>
      <c r="E2776">
        <v>17989.280999999999</v>
      </c>
      <c r="F2776">
        <v>48680.752</v>
      </c>
      <c r="G2776">
        <v>3010</v>
      </c>
      <c r="H2776" s="14">
        <f>365*DSO[[#This Row],[Receivables - Total]]/DSO[[#This Row],[Revenue - Total]]</f>
        <v>25.143080472544877</v>
      </c>
      <c r="I2776" t="str">
        <f>_xlfn.XLOOKUP(DSO[[#This Row],[GIC Industry Groups]],'DSO_GIC GROUP'!$A$2:$A$25,'DSO_GIC GROUP'!$B$2:$B$25,0)</f>
        <v>Food &amp; Staples Retailing</v>
      </c>
    </row>
    <row r="2777" spans="1:9" x14ac:dyDescent="0.2">
      <c r="A2777">
        <v>2016</v>
      </c>
      <c r="B2777" t="s">
        <v>813</v>
      </c>
      <c r="C2777" t="s">
        <v>814</v>
      </c>
      <c r="D2777">
        <v>3380.971</v>
      </c>
      <c r="E2777">
        <v>16721.804</v>
      </c>
      <c r="F2777">
        <v>50366.919000000002</v>
      </c>
      <c r="G2777">
        <v>3010</v>
      </c>
      <c r="H2777" s="14">
        <f>365*DSO[[#This Row],[Receivables - Total]]/DSO[[#This Row],[Revenue - Total]]</f>
        <v>24.501288534246058</v>
      </c>
      <c r="I2777" t="str">
        <f>_xlfn.XLOOKUP(DSO[[#This Row],[GIC Industry Groups]],'DSO_GIC GROUP'!$A$2:$A$25,'DSO_GIC GROUP'!$B$2:$B$25,0)</f>
        <v>Food &amp; Staples Retailing</v>
      </c>
    </row>
    <row r="2778" spans="1:9" x14ac:dyDescent="0.2">
      <c r="A2778">
        <v>2017</v>
      </c>
      <c r="B2778" t="s">
        <v>813</v>
      </c>
      <c r="C2778" t="s">
        <v>814</v>
      </c>
      <c r="D2778">
        <v>4029.1529999999998</v>
      </c>
      <c r="E2778">
        <v>17756.654999999999</v>
      </c>
      <c r="F2778">
        <v>55371.139000000003</v>
      </c>
      <c r="G2778">
        <v>3010</v>
      </c>
      <c r="H2778" s="14">
        <f>365*DSO[[#This Row],[Receivables - Total]]/DSO[[#This Row],[Revenue - Total]]</f>
        <v>26.559700081300473</v>
      </c>
      <c r="I2778" t="str">
        <f>_xlfn.XLOOKUP(DSO[[#This Row],[GIC Industry Groups]],'DSO_GIC GROUP'!$A$2:$A$25,'DSO_GIC GROUP'!$B$2:$B$25,0)</f>
        <v>Food &amp; Staples Retailing</v>
      </c>
    </row>
    <row r="2779" spans="1:9" x14ac:dyDescent="0.2">
      <c r="A2779">
        <v>2018</v>
      </c>
      <c r="B2779" t="s">
        <v>813</v>
      </c>
      <c r="C2779" t="s">
        <v>814</v>
      </c>
      <c r="D2779">
        <v>4137.835</v>
      </c>
      <c r="E2779">
        <v>18070.403999999999</v>
      </c>
      <c r="F2779">
        <v>58727.324000000001</v>
      </c>
      <c r="G2779">
        <v>3010</v>
      </c>
      <c r="H2779" s="14">
        <f>365*DSO[[#This Row],[Receivables - Total]]/DSO[[#This Row],[Revenue - Total]]</f>
        <v>25.717326657008922</v>
      </c>
      <c r="I2779" t="str">
        <f>_xlfn.XLOOKUP(DSO[[#This Row],[GIC Industry Groups]],'DSO_GIC GROUP'!$A$2:$A$25,'DSO_GIC GROUP'!$B$2:$B$25,0)</f>
        <v>Food &amp; Staples Retailing</v>
      </c>
    </row>
    <row r="2780" spans="1:9" x14ac:dyDescent="0.2">
      <c r="A2780">
        <v>2019</v>
      </c>
      <c r="B2780" t="s">
        <v>813</v>
      </c>
      <c r="C2780" t="s">
        <v>814</v>
      </c>
      <c r="D2780">
        <v>4201.4290000000001</v>
      </c>
      <c r="E2780">
        <v>17966.522000000001</v>
      </c>
      <c r="F2780">
        <v>60113.921999999999</v>
      </c>
      <c r="G2780">
        <v>3010</v>
      </c>
      <c r="H2780" s="14">
        <f>365*DSO[[#This Row],[Receivables - Total]]/DSO[[#This Row],[Revenue - Total]]</f>
        <v>25.510256758825353</v>
      </c>
      <c r="I2780" t="str">
        <f>_xlfn.XLOOKUP(DSO[[#This Row],[GIC Industry Groups]],'DSO_GIC GROUP'!$A$2:$A$25,'DSO_GIC GROUP'!$B$2:$B$25,0)</f>
        <v>Food &amp; Staples Retailing</v>
      </c>
    </row>
    <row r="2781" spans="1:9" x14ac:dyDescent="0.2">
      <c r="A2781">
        <v>2004</v>
      </c>
      <c r="B2781" t="s">
        <v>895</v>
      </c>
      <c r="C2781" t="s">
        <v>896</v>
      </c>
      <c r="D2781">
        <v>1169.0999999999999</v>
      </c>
      <c r="E2781">
        <v>13342.1</v>
      </c>
      <c r="F2781">
        <v>37508.199999999997</v>
      </c>
      <c r="G2781">
        <v>3010</v>
      </c>
      <c r="H2781" s="14">
        <f>365*DSO[[#This Row],[Receivables - Total]]/DSO[[#This Row],[Revenue - Total]]</f>
        <v>11.376752283500673</v>
      </c>
      <c r="I2781" t="str">
        <f>_xlfn.XLOOKUP(DSO[[#This Row],[GIC Industry Groups]],'DSO_GIC GROUP'!$A$2:$A$25,'DSO_GIC GROUP'!$B$2:$B$25,0)</f>
        <v>Food &amp; Staples Retailing</v>
      </c>
    </row>
    <row r="2782" spans="1:9" x14ac:dyDescent="0.2">
      <c r="A2782">
        <v>2005</v>
      </c>
      <c r="B2782" t="s">
        <v>895</v>
      </c>
      <c r="C2782" t="s">
        <v>896</v>
      </c>
      <c r="D2782">
        <v>1396.3</v>
      </c>
      <c r="E2782">
        <v>14608.8</v>
      </c>
      <c r="F2782">
        <v>42201.599999999999</v>
      </c>
      <c r="G2782">
        <v>3010</v>
      </c>
      <c r="H2782" s="14">
        <f>365*DSO[[#This Row],[Receivables - Total]]/DSO[[#This Row],[Revenue - Total]]</f>
        <v>12.076544491204125</v>
      </c>
      <c r="I2782" t="str">
        <f>_xlfn.XLOOKUP(DSO[[#This Row],[GIC Industry Groups]],'DSO_GIC GROUP'!$A$2:$A$25,'DSO_GIC GROUP'!$B$2:$B$25,0)</f>
        <v>Food &amp; Staples Retailing</v>
      </c>
    </row>
    <row r="2783" spans="1:9" x14ac:dyDescent="0.2">
      <c r="A2783">
        <v>2006</v>
      </c>
      <c r="B2783" t="s">
        <v>895</v>
      </c>
      <c r="C2783" t="s">
        <v>896</v>
      </c>
      <c r="D2783">
        <v>2062.6999999999998</v>
      </c>
      <c r="E2783">
        <v>17131.099999999999</v>
      </c>
      <c r="F2783">
        <v>47409</v>
      </c>
      <c r="G2783">
        <v>3010</v>
      </c>
      <c r="H2783" s="14">
        <f>365*DSO[[#This Row],[Receivables - Total]]/DSO[[#This Row],[Revenue - Total]]</f>
        <v>15.880645025206181</v>
      </c>
      <c r="I2783" t="str">
        <f>_xlfn.XLOOKUP(DSO[[#This Row],[GIC Industry Groups]],'DSO_GIC GROUP'!$A$2:$A$25,'DSO_GIC GROUP'!$B$2:$B$25,0)</f>
        <v>Food &amp; Staples Retailing</v>
      </c>
    </row>
    <row r="2784" spans="1:9" x14ac:dyDescent="0.2">
      <c r="A2784">
        <v>2007</v>
      </c>
      <c r="B2784" t="s">
        <v>895</v>
      </c>
      <c r="C2784" t="s">
        <v>896</v>
      </c>
      <c r="D2784">
        <v>2236.5</v>
      </c>
      <c r="E2784">
        <v>19313.599999999999</v>
      </c>
      <c r="F2784">
        <v>53762</v>
      </c>
      <c r="G2784">
        <v>3010</v>
      </c>
      <c r="H2784" s="14">
        <f>365*DSO[[#This Row],[Receivables - Total]]/DSO[[#This Row],[Revenue - Total]]</f>
        <v>15.184005431345559</v>
      </c>
      <c r="I2784" t="str">
        <f>_xlfn.XLOOKUP(DSO[[#This Row],[GIC Industry Groups]],'DSO_GIC GROUP'!$A$2:$A$25,'DSO_GIC GROUP'!$B$2:$B$25,0)</f>
        <v>Food &amp; Staples Retailing</v>
      </c>
    </row>
    <row r="2785" spans="1:9" x14ac:dyDescent="0.2">
      <c r="A2785">
        <v>2008</v>
      </c>
      <c r="B2785" t="s">
        <v>895</v>
      </c>
      <c r="C2785" t="s">
        <v>896</v>
      </c>
      <c r="D2785">
        <v>2527</v>
      </c>
      <c r="E2785">
        <v>22410</v>
      </c>
      <c r="F2785">
        <v>59034</v>
      </c>
      <c r="G2785">
        <v>3010</v>
      </c>
      <c r="H2785" s="14">
        <f>365*DSO[[#This Row],[Receivables - Total]]/DSO[[#This Row],[Revenue - Total]]</f>
        <v>15.624131856218451</v>
      </c>
      <c r="I2785" t="str">
        <f>_xlfn.XLOOKUP(DSO[[#This Row],[GIC Industry Groups]],'DSO_GIC GROUP'!$A$2:$A$25,'DSO_GIC GROUP'!$B$2:$B$25,0)</f>
        <v>Food &amp; Staples Retailing</v>
      </c>
    </row>
    <row r="2786" spans="1:9" x14ac:dyDescent="0.2">
      <c r="A2786">
        <v>2009</v>
      </c>
      <c r="B2786" t="s">
        <v>895</v>
      </c>
      <c r="C2786" t="s">
        <v>896</v>
      </c>
      <c r="D2786">
        <v>2496</v>
      </c>
      <c r="E2786">
        <v>25142</v>
      </c>
      <c r="F2786">
        <v>63335</v>
      </c>
      <c r="G2786">
        <v>3010</v>
      </c>
      <c r="H2786" s="14">
        <f>365*DSO[[#This Row],[Receivables - Total]]/DSO[[#This Row],[Revenue - Total]]</f>
        <v>14.384463566748243</v>
      </c>
      <c r="I2786" t="str">
        <f>_xlfn.XLOOKUP(DSO[[#This Row],[GIC Industry Groups]],'DSO_GIC GROUP'!$A$2:$A$25,'DSO_GIC GROUP'!$B$2:$B$25,0)</f>
        <v>Food &amp; Staples Retailing</v>
      </c>
    </row>
    <row r="2787" spans="1:9" x14ac:dyDescent="0.2">
      <c r="A2787">
        <v>2010</v>
      </c>
      <c r="B2787" t="s">
        <v>895</v>
      </c>
      <c r="C2787" t="s">
        <v>896</v>
      </c>
      <c r="D2787">
        <v>2450</v>
      </c>
      <c r="E2787">
        <v>26275</v>
      </c>
      <c r="F2787">
        <v>67420</v>
      </c>
      <c r="G2787">
        <v>3010</v>
      </c>
      <c r="H2787" s="14">
        <f>365*DSO[[#This Row],[Receivables - Total]]/DSO[[#This Row],[Revenue - Total]]</f>
        <v>13.263868288341738</v>
      </c>
      <c r="I2787" t="str">
        <f>_xlfn.XLOOKUP(DSO[[#This Row],[GIC Industry Groups]],'DSO_GIC GROUP'!$A$2:$A$25,'DSO_GIC GROUP'!$B$2:$B$25,0)</f>
        <v>Food &amp; Staples Retailing</v>
      </c>
    </row>
    <row r="2788" spans="1:9" x14ac:dyDescent="0.2">
      <c r="A2788">
        <v>2011</v>
      </c>
      <c r="B2788" t="s">
        <v>895</v>
      </c>
      <c r="C2788" t="s">
        <v>896</v>
      </c>
      <c r="D2788">
        <v>2497</v>
      </c>
      <c r="E2788">
        <v>27454</v>
      </c>
      <c r="F2788">
        <v>72184</v>
      </c>
      <c r="G2788">
        <v>3010</v>
      </c>
      <c r="H2788" s="14">
        <f>365*DSO[[#This Row],[Receivables - Total]]/DSO[[#This Row],[Revenue - Total]]</f>
        <v>12.626135985814031</v>
      </c>
      <c r="I2788" t="str">
        <f>_xlfn.XLOOKUP(DSO[[#This Row],[GIC Industry Groups]],'DSO_GIC GROUP'!$A$2:$A$25,'DSO_GIC GROUP'!$B$2:$B$25,0)</f>
        <v>Food &amp; Staples Retailing</v>
      </c>
    </row>
    <row r="2789" spans="1:9" x14ac:dyDescent="0.2">
      <c r="A2789">
        <v>2012</v>
      </c>
      <c r="B2789" t="s">
        <v>895</v>
      </c>
      <c r="C2789" t="s">
        <v>896</v>
      </c>
      <c r="D2789">
        <v>2167</v>
      </c>
      <c r="E2789">
        <v>33462</v>
      </c>
      <c r="F2789">
        <v>71633</v>
      </c>
      <c r="G2789">
        <v>3010</v>
      </c>
      <c r="H2789" s="14">
        <f>365*DSO[[#This Row],[Receivables - Total]]/DSO[[#This Row],[Revenue - Total]]</f>
        <v>11.041768458671283</v>
      </c>
      <c r="I2789" t="str">
        <f>_xlfn.XLOOKUP(DSO[[#This Row],[GIC Industry Groups]],'DSO_GIC GROUP'!$A$2:$A$25,'DSO_GIC GROUP'!$B$2:$B$25,0)</f>
        <v>Food &amp; Staples Retailing</v>
      </c>
    </row>
    <row r="2790" spans="1:9" x14ac:dyDescent="0.2">
      <c r="A2790">
        <v>2013</v>
      </c>
      <c r="B2790" t="s">
        <v>895</v>
      </c>
      <c r="C2790" t="s">
        <v>896</v>
      </c>
      <c r="D2790">
        <v>2632</v>
      </c>
      <c r="E2790">
        <v>35481</v>
      </c>
      <c r="F2790">
        <v>72217</v>
      </c>
      <c r="G2790">
        <v>3010</v>
      </c>
      <c r="H2790" s="14">
        <f>365*DSO[[#This Row],[Receivables - Total]]/DSO[[#This Row],[Revenue - Total]]</f>
        <v>13.302684963374276</v>
      </c>
      <c r="I2790" t="str">
        <f>_xlfn.XLOOKUP(DSO[[#This Row],[GIC Industry Groups]],'DSO_GIC GROUP'!$A$2:$A$25,'DSO_GIC GROUP'!$B$2:$B$25,0)</f>
        <v>Food &amp; Staples Retailing</v>
      </c>
    </row>
    <row r="2791" spans="1:9" x14ac:dyDescent="0.2">
      <c r="A2791">
        <v>2014</v>
      </c>
      <c r="B2791" t="s">
        <v>895</v>
      </c>
      <c r="C2791" t="s">
        <v>896</v>
      </c>
      <c r="D2791">
        <v>3218</v>
      </c>
      <c r="E2791">
        <v>37182</v>
      </c>
      <c r="F2791">
        <v>76392</v>
      </c>
      <c r="G2791">
        <v>3010</v>
      </c>
      <c r="H2791" s="14">
        <f>365*DSO[[#This Row],[Receivables - Total]]/DSO[[#This Row],[Revenue - Total]]</f>
        <v>15.37556288616609</v>
      </c>
      <c r="I2791" t="str">
        <f>_xlfn.XLOOKUP(DSO[[#This Row],[GIC Industry Groups]],'DSO_GIC GROUP'!$A$2:$A$25,'DSO_GIC GROUP'!$B$2:$B$25,0)</f>
        <v>Food &amp; Staples Retailing</v>
      </c>
    </row>
    <row r="2792" spans="1:9" x14ac:dyDescent="0.2">
      <c r="A2792">
        <v>2015</v>
      </c>
      <c r="B2792" t="s">
        <v>895</v>
      </c>
      <c r="C2792" t="s">
        <v>896</v>
      </c>
      <c r="D2792">
        <v>6849</v>
      </c>
      <c r="E2792">
        <v>68782</v>
      </c>
      <c r="F2792">
        <v>103444</v>
      </c>
      <c r="G2792">
        <v>3010</v>
      </c>
      <c r="H2792" s="14">
        <f>365*DSO[[#This Row],[Receivables - Total]]/DSO[[#This Row],[Revenue - Total]]</f>
        <v>24.166553884227216</v>
      </c>
      <c r="I2792" t="str">
        <f>_xlfn.XLOOKUP(DSO[[#This Row],[GIC Industry Groups]],'DSO_GIC GROUP'!$A$2:$A$25,'DSO_GIC GROUP'!$B$2:$B$25,0)</f>
        <v>Food &amp; Staples Retailing</v>
      </c>
    </row>
    <row r="2793" spans="1:9" x14ac:dyDescent="0.2">
      <c r="A2793">
        <v>2016</v>
      </c>
      <c r="B2793" t="s">
        <v>895</v>
      </c>
      <c r="C2793" t="s">
        <v>896</v>
      </c>
      <c r="D2793">
        <v>6260</v>
      </c>
      <c r="E2793">
        <v>72688</v>
      </c>
      <c r="F2793">
        <v>117351</v>
      </c>
      <c r="G2793">
        <v>3010</v>
      </c>
      <c r="H2793" s="14">
        <f>365*DSO[[#This Row],[Receivables - Total]]/DSO[[#This Row],[Revenue - Total]]</f>
        <v>19.470647885403618</v>
      </c>
      <c r="I2793" t="str">
        <f>_xlfn.XLOOKUP(DSO[[#This Row],[GIC Industry Groups]],'DSO_GIC GROUP'!$A$2:$A$25,'DSO_GIC GROUP'!$B$2:$B$25,0)</f>
        <v>Food &amp; Staples Retailing</v>
      </c>
    </row>
    <row r="2794" spans="1:9" x14ac:dyDescent="0.2">
      <c r="A2794">
        <v>2017</v>
      </c>
      <c r="B2794" t="s">
        <v>895</v>
      </c>
      <c r="C2794" t="s">
        <v>896</v>
      </c>
      <c r="D2794">
        <v>6528</v>
      </c>
      <c r="E2794">
        <v>66009</v>
      </c>
      <c r="F2794">
        <v>118214</v>
      </c>
      <c r="G2794">
        <v>3010</v>
      </c>
      <c r="H2794" s="14">
        <f>365*DSO[[#This Row],[Receivables - Total]]/DSO[[#This Row],[Revenue - Total]]</f>
        <v>20.155988292418833</v>
      </c>
      <c r="I2794" t="str">
        <f>_xlfn.XLOOKUP(DSO[[#This Row],[GIC Industry Groups]],'DSO_GIC GROUP'!$A$2:$A$25,'DSO_GIC GROUP'!$B$2:$B$25,0)</f>
        <v>Food &amp; Staples Retailing</v>
      </c>
    </row>
    <row r="2795" spans="1:9" x14ac:dyDescent="0.2">
      <c r="A2795">
        <v>2018</v>
      </c>
      <c r="B2795" t="s">
        <v>895</v>
      </c>
      <c r="C2795" t="s">
        <v>896</v>
      </c>
      <c r="D2795">
        <v>6573</v>
      </c>
      <c r="E2795">
        <v>68124</v>
      </c>
      <c r="F2795">
        <v>131537</v>
      </c>
      <c r="G2795">
        <v>3010</v>
      </c>
      <c r="H2795" s="14">
        <f>365*DSO[[#This Row],[Receivables - Total]]/DSO[[#This Row],[Revenue - Total]]</f>
        <v>18.239316694162099</v>
      </c>
      <c r="I2795" t="str">
        <f>_xlfn.XLOOKUP(DSO[[#This Row],[GIC Industry Groups]],'DSO_GIC GROUP'!$A$2:$A$25,'DSO_GIC GROUP'!$B$2:$B$25,0)</f>
        <v>Food &amp; Staples Retailing</v>
      </c>
    </row>
    <row r="2796" spans="1:9" x14ac:dyDescent="0.2">
      <c r="A2796">
        <v>2019</v>
      </c>
      <c r="B2796" t="s">
        <v>895</v>
      </c>
      <c r="C2796" t="s">
        <v>896</v>
      </c>
      <c r="D2796">
        <v>7226</v>
      </c>
      <c r="E2796">
        <v>67598</v>
      </c>
      <c r="F2796">
        <v>136866</v>
      </c>
      <c r="G2796">
        <v>3010</v>
      </c>
      <c r="H2796" s="14">
        <f>365*DSO[[#This Row],[Receivables - Total]]/DSO[[#This Row],[Revenue - Total]]</f>
        <v>19.270600441307558</v>
      </c>
      <c r="I2796" t="str">
        <f>_xlfn.XLOOKUP(DSO[[#This Row],[GIC Industry Groups]],'DSO_GIC GROUP'!$A$2:$A$25,'DSO_GIC GROUP'!$B$2:$B$25,0)</f>
        <v>Food &amp; Staples Retailing</v>
      </c>
    </row>
    <row r="2797" spans="1:9" x14ac:dyDescent="0.2">
      <c r="A2797">
        <v>2003</v>
      </c>
      <c r="B2797" t="s">
        <v>911</v>
      </c>
      <c r="C2797" t="s">
        <v>912</v>
      </c>
      <c r="D2797">
        <v>1254</v>
      </c>
      <c r="E2797">
        <v>104912</v>
      </c>
      <c r="F2797">
        <v>257157</v>
      </c>
      <c r="G2797">
        <v>3010</v>
      </c>
      <c r="H2797" s="14">
        <f>365*DSO[[#This Row],[Receivables - Total]]/DSO[[#This Row],[Revenue - Total]]</f>
        <v>1.7798854396341535</v>
      </c>
      <c r="I2797" t="str">
        <f>_xlfn.XLOOKUP(DSO[[#This Row],[GIC Industry Groups]],'DSO_GIC GROUP'!$A$2:$A$25,'DSO_GIC GROUP'!$B$2:$B$25,0)</f>
        <v>Food &amp; Staples Retailing</v>
      </c>
    </row>
    <row r="2798" spans="1:9" x14ac:dyDescent="0.2">
      <c r="A2798">
        <v>2004</v>
      </c>
      <c r="B2798" t="s">
        <v>911</v>
      </c>
      <c r="C2798" t="s">
        <v>912</v>
      </c>
      <c r="D2798">
        <v>1715</v>
      </c>
      <c r="E2798">
        <v>120223</v>
      </c>
      <c r="F2798">
        <v>286103</v>
      </c>
      <c r="G2798">
        <v>3010</v>
      </c>
      <c r="H2798" s="14">
        <f>365*DSO[[#This Row],[Receivables - Total]]/DSO[[#This Row],[Revenue - Total]]</f>
        <v>2.1879358133259701</v>
      </c>
      <c r="I2798" t="str">
        <f>_xlfn.XLOOKUP(DSO[[#This Row],[GIC Industry Groups]],'DSO_GIC GROUP'!$A$2:$A$25,'DSO_GIC GROUP'!$B$2:$B$25,0)</f>
        <v>Food &amp; Staples Retailing</v>
      </c>
    </row>
    <row r="2799" spans="1:9" x14ac:dyDescent="0.2">
      <c r="A2799">
        <v>2005</v>
      </c>
      <c r="B2799" t="s">
        <v>911</v>
      </c>
      <c r="C2799" t="s">
        <v>912</v>
      </c>
      <c r="D2799">
        <v>2662</v>
      </c>
      <c r="E2799">
        <v>138187</v>
      </c>
      <c r="F2799">
        <v>313335</v>
      </c>
      <c r="G2799">
        <v>3010</v>
      </c>
      <c r="H2799" s="14">
        <f>365*DSO[[#This Row],[Receivables - Total]]/DSO[[#This Row],[Revenue - Total]]</f>
        <v>3.1009303142004563</v>
      </c>
      <c r="I2799" t="str">
        <f>_xlfn.XLOOKUP(DSO[[#This Row],[GIC Industry Groups]],'DSO_GIC GROUP'!$A$2:$A$25,'DSO_GIC GROUP'!$B$2:$B$25,0)</f>
        <v>Food &amp; Staples Retailing</v>
      </c>
    </row>
    <row r="2800" spans="1:9" x14ac:dyDescent="0.2">
      <c r="A2800">
        <v>2006</v>
      </c>
      <c r="B2800" t="s">
        <v>911</v>
      </c>
      <c r="C2800" t="s">
        <v>912</v>
      </c>
      <c r="D2800">
        <v>2840</v>
      </c>
      <c r="E2800">
        <v>151193</v>
      </c>
      <c r="F2800">
        <v>345977</v>
      </c>
      <c r="G2800">
        <v>3010</v>
      </c>
      <c r="H2800" s="14">
        <f>365*DSO[[#This Row],[Receivables - Total]]/DSO[[#This Row],[Revenue - Total]]</f>
        <v>2.99615292346023</v>
      </c>
      <c r="I2800" t="str">
        <f>_xlfn.XLOOKUP(DSO[[#This Row],[GIC Industry Groups]],'DSO_GIC GROUP'!$A$2:$A$25,'DSO_GIC GROUP'!$B$2:$B$25,0)</f>
        <v>Food &amp; Staples Retailing</v>
      </c>
    </row>
    <row r="2801" spans="1:9" x14ac:dyDescent="0.2">
      <c r="A2801">
        <v>2007</v>
      </c>
      <c r="B2801" t="s">
        <v>911</v>
      </c>
      <c r="C2801" t="s">
        <v>912</v>
      </c>
      <c r="D2801">
        <v>3654</v>
      </c>
      <c r="E2801">
        <v>163514</v>
      </c>
      <c r="F2801">
        <v>375376</v>
      </c>
      <c r="G2801">
        <v>3010</v>
      </c>
      <c r="H2801" s="14">
        <f>365*DSO[[#This Row],[Receivables - Total]]/DSO[[#This Row],[Revenue - Total]]</f>
        <v>3.5529975278121135</v>
      </c>
      <c r="I2801" t="str">
        <f>_xlfn.XLOOKUP(DSO[[#This Row],[GIC Industry Groups]],'DSO_GIC GROUP'!$A$2:$A$25,'DSO_GIC GROUP'!$B$2:$B$25,0)</f>
        <v>Food &amp; Staples Retailing</v>
      </c>
    </row>
    <row r="2802" spans="1:9" x14ac:dyDescent="0.2">
      <c r="A2802">
        <v>2008</v>
      </c>
      <c r="B2802" t="s">
        <v>911</v>
      </c>
      <c r="C2802" t="s">
        <v>912</v>
      </c>
      <c r="D2802">
        <v>3905</v>
      </c>
      <c r="E2802">
        <v>163429</v>
      </c>
      <c r="F2802">
        <v>402298</v>
      </c>
      <c r="G2802">
        <v>3010</v>
      </c>
      <c r="H2802" s="14">
        <f>365*DSO[[#This Row],[Receivables - Total]]/DSO[[#This Row],[Revenue - Total]]</f>
        <v>3.5429582051116335</v>
      </c>
      <c r="I2802" t="str">
        <f>_xlfn.XLOOKUP(DSO[[#This Row],[GIC Industry Groups]],'DSO_GIC GROUP'!$A$2:$A$25,'DSO_GIC GROUP'!$B$2:$B$25,0)</f>
        <v>Food &amp; Staples Retailing</v>
      </c>
    </row>
    <row r="2803" spans="1:9" x14ac:dyDescent="0.2">
      <c r="A2803">
        <v>2009</v>
      </c>
      <c r="B2803" t="s">
        <v>911</v>
      </c>
      <c r="C2803" t="s">
        <v>912</v>
      </c>
      <c r="D2803">
        <v>4144</v>
      </c>
      <c r="E2803">
        <v>170706</v>
      </c>
      <c r="F2803">
        <v>406103</v>
      </c>
      <c r="G2803">
        <v>3010</v>
      </c>
      <c r="H2803" s="14">
        <f>365*DSO[[#This Row],[Receivables - Total]]/DSO[[#This Row],[Revenue - Total]]</f>
        <v>3.7245723375596831</v>
      </c>
      <c r="I2803" t="str">
        <f>_xlfn.XLOOKUP(DSO[[#This Row],[GIC Industry Groups]],'DSO_GIC GROUP'!$A$2:$A$25,'DSO_GIC GROUP'!$B$2:$B$25,0)</f>
        <v>Food &amp; Staples Retailing</v>
      </c>
    </row>
    <row r="2804" spans="1:9" x14ac:dyDescent="0.2">
      <c r="A2804">
        <v>2010</v>
      </c>
      <c r="B2804" t="s">
        <v>911</v>
      </c>
      <c r="C2804" t="s">
        <v>912</v>
      </c>
      <c r="D2804">
        <v>5089</v>
      </c>
      <c r="E2804">
        <v>180663</v>
      </c>
      <c r="F2804">
        <v>420016</v>
      </c>
      <c r="G2804">
        <v>3010</v>
      </c>
      <c r="H2804" s="14">
        <f>365*DSO[[#This Row],[Receivables - Total]]/DSO[[#This Row],[Revenue - Total]]</f>
        <v>4.4224148603862714</v>
      </c>
      <c r="I2804" t="str">
        <f>_xlfn.XLOOKUP(DSO[[#This Row],[GIC Industry Groups]],'DSO_GIC GROUP'!$A$2:$A$25,'DSO_GIC GROUP'!$B$2:$B$25,0)</f>
        <v>Food &amp; Staples Retailing</v>
      </c>
    </row>
    <row r="2805" spans="1:9" x14ac:dyDescent="0.2">
      <c r="A2805">
        <v>2011</v>
      </c>
      <c r="B2805" t="s">
        <v>911</v>
      </c>
      <c r="C2805" t="s">
        <v>912</v>
      </c>
      <c r="D2805">
        <v>5937</v>
      </c>
      <c r="E2805">
        <v>193406</v>
      </c>
      <c r="F2805">
        <v>444948</v>
      </c>
      <c r="G2805">
        <v>3010</v>
      </c>
      <c r="H2805" s="14">
        <f>365*DSO[[#This Row],[Receivables - Total]]/DSO[[#This Row],[Revenue - Total]]</f>
        <v>4.8702432643814557</v>
      </c>
      <c r="I2805" t="str">
        <f>_xlfn.XLOOKUP(DSO[[#This Row],[GIC Industry Groups]],'DSO_GIC GROUP'!$A$2:$A$25,'DSO_GIC GROUP'!$B$2:$B$25,0)</f>
        <v>Food &amp; Staples Retailing</v>
      </c>
    </row>
    <row r="2806" spans="1:9" x14ac:dyDescent="0.2">
      <c r="A2806">
        <v>2012</v>
      </c>
      <c r="B2806" t="s">
        <v>911</v>
      </c>
      <c r="C2806" t="s">
        <v>912</v>
      </c>
      <c r="D2806">
        <v>6768</v>
      </c>
      <c r="E2806">
        <v>203105</v>
      </c>
      <c r="F2806">
        <v>467231</v>
      </c>
      <c r="G2806">
        <v>3010</v>
      </c>
      <c r="H2806" s="14">
        <f>365*DSO[[#This Row],[Receivables - Total]]/DSO[[#This Row],[Revenue - Total]]</f>
        <v>5.2871491831663571</v>
      </c>
      <c r="I2806" t="str">
        <f>_xlfn.XLOOKUP(DSO[[#This Row],[GIC Industry Groups]],'DSO_GIC GROUP'!$A$2:$A$25,'DSO_GIC GROUP'!$B$2:$B$25,0)</f>
        <v>Food &amp; Staples Retailing</v>
      </c>
    </row>
    <row r="2807" spans="1:9" x14ac:dyDescent="0.2">
      <c r="A2807">
        <v>2013</v>
      </c>
      <c r="B2807" t="s">
        <v>911</v>
      </c>
      <c r="C2807" t="s">
        <v>912</v>
      </c>
      <c r="D2807">
        <v>6677</v>
      </c>
      <c r="E2807">
        <v>204751</v>
      </c>
      <c r="F2807">
        <v>474259</v>
      </c>
      <c r="G2807">
        <v>3010</v>
      </c>
      <c r="H2807" s="14">
        <f>365*DSO[[#This Row],[Receivables - Total]]/DSO[[#This Row],[Revenue - Total]]</f>
        <v>5.1387638400114701</v>
      </c>
      <c r="I2807" t="str">
        <f>_xlfn.XLOOKUP(DSO[[#This Row],[GIC Industry Groups]],'DSO_GIC GROUP'!$A$2:$A$25,'DSO_GIC GROUP'!$B$2:$B$25,0)</f>
        <v>Food &amp; Staples Retailing</v>
      </c>
    </row>
    <row r="2808" spans="1:9" x14ac:dyDescent="0.2">
      <c r="A2808">
        <v>2014</v>
      </c>
      <c r="B2808" t="s">
        <v>911</v>
      </c>
      <c r="C2808" t="s">
        <v>912</v>
      </c>
      <c r="D2808">
        <v>6778</v>
      </c>
      <c r="E2808">
        <v>203706</v>
      </c>
      <c r="F2808">
        <v>483521</v>
      </c>
      <c r="G2808">
        <v>3010</v>
      </c>
      <c r="H2808" s="14">
        <f>365*DSO[[#This Row],[Receivables - Total]]/DSO[[#This Row],[Revenue - Total]]</f>
        <v>5.1165719792935569</v>
      </c>
      <c r="I2808" t="str">
        <f>_xlfn.XLOOKUP(DSO[[#This Row],[GIC Industry Groups]],'DSO_GIC GROUP'!$A$2:$A$25,'DSO_GIC GROUP'!$B$2:$B$25,0)</f>
        <v>Food &amp; Staples Retailing</v>
      </c>
    </row>
    <row r="2809" spans="1:9" x14ac:dyDescent="0.2">
      <c r="A2809">
        <v>2015</v>
      </c>
      <c r="B2809" t="s">
        <v>911</v>
      </c>
      <c r="C2809" t="s">
        <v>912</v>
      </c>
      <c r="D2809">
        <v>5624</v>
      </c>
      <c r="E2809">
        <v>199581</v>
      </c>
      <c r="F2809">
        <v>479962</v>
      </c>
      <c r="G2809">
        <v>3010</v>
      </c>
      <c r="H2809" s="14">
        <f>365*DSO[[#This Row],[Receivables - Total]]/DSO[[#This Row],[Revenue - Total]]</f>
        <v>4.2769219229855695</v>
      </c>
      <c r="I2809" t="str">
        <f>_xlfn.XLOOKUP(DSO[[#This Row],[GIC Industry Groups]],'DSO_GIC GROUP'!$A$2:$A$25,'DSO_GIC GROUP'!$B$2:$B$25,0)</f>
        <v>Food &amp; Staples Retailing</v>
      </c>
    </row>
    <row r="2810" spans="1:9" x14ac:dyDescent="0.2">
      <c r="A2810">
        <v>2016</v>
      </c>
      <c r="B2810" t="s">
        <v>911</v>
      </c>
      <c r="C2810" t="s">
        <v>912</v>
      </c>
      <c r="D2810">
        <v>5835</v>
      </c>
      <c r="E2810">
        <v>198825</v>
      </c>
      <c r="F2810">
        <v>482154</v>
      </c>
      <c r="G2810">
        <v>3010</v>
      </c>
      <c r="H2810" s="14">
        <f>365*DSO[[#This Row],[Receivables - Total]]/DSO[[#This Row],[Revenue - Total]]</f>
        <v>4.4172090245025446</v>
      </c>
      <c r="I2810" t="str">
        <f>_xlfn.XLOOKUP(DSO[[#This Row],[GIC Industry Groups]],'DSO_GIC GROUP'!$A$2:$A$25,'DSO_GIC GROUP'!$B$2:$B$25,0)</f>
        <v>Food &amp; Staples Retailing</v>
      </c>
    </row>
    <row r="2811" spans="1:9" x14ac:dyDescent="0.2">
      <c r="A2811">
        <v>2017</v>
      </c>
      <c r="B2811" t="s">
        <v>911</v>
      </c>
      <c r="C2811" t="s">
        <v>912</v>
      </c>
      <c r="D2811">
        <v>5614</v>
      </c>
      <c r="E2811">
        <v>204522</v>
      </c>
      <c r="F2811">
        <v>496785</v>
      </c>
      <c r="G2811">
        <v>3010</v>
      </c>
      <c r="H2811" s="14">
        <f>365*DSO[[#This Row],[Receivables - Total]]/DSO[[#This Row],[Revenue - Total]]</f>
        <v>4.1247420916493054</v>
      </c>
      <c r="I2811" t="str">
        <f>_xlfn.XLOOKUP(DSO[[#This Row],[GIC Industry Groups]],'DSO_GIC GROUP'!$A$2:$A$25,'DSO_GIC GROUP'!$B$2:$B$25,0)</f>
        <v>Food &amp; Staples Retailing</v>
      </c>
    </row>
    <row r="2812" spans="1:9" x14ac:dyDescent="0.2">
      <c r="A2812">
        <v>2018</v>
      </c>
      <c r="B2812" t="s">
        <v>911</v>
      </c>
      <c r="C2812" t="s">
        <v>912</v>
      </c>
      <c r="D2812">
        <v>6283</v>
      </c>
      <c r="E2812">
        <v>219295</v>
      </c>
      <c r="F2812">
        <v>511729</v>
      </c>
      <c r="G2812">
        <v>3010</v>
      </c>
      <c r="H2812" s="14">
        <f>365*DSO[[#This Row],[Receivables - Total]]/DSO[[#This Row],[Revenue - Total]]</f>
        <v>4.4814638216712366</v>
      </c>
      <c r="I2812" t="str">
        <f>_xlfn.XLOOKUP(DSO[[#This Row],[GIC Industry Groups]],'DSO_GIC GROUP'!$A$2:$A$25,'DSO_GIC GROUP'!$B$2:$B$25,0)</f>
        <v>Food &amp; Staples Retailing</v>
      </c>
    </row>
    <row r="2813" spans="1:9" x14ac:dyDescent="0.2">
      <c r="A2813">
        <v>2019</v>
      </c>
      <c r="B2813" t="s">
        <v>911</v>
      </c>
      <c r="C2813" t="s">
        <v>912</v>
      </c>
      <c r="D2813">
        <v>6284</v>
      </c>
      <c r="E2813">
        <v>236495</v>
      </c>
      <c r="F2813">
        <v>523964</v>
      </c>
      <c r="G2813">
        <v>3010</v>
      </c>
      <c r="H2813" s="14">
        <f>365*DSO[[#This Row],[Receivables - Total]]/DSO[[#This Row],[Revenue - Total]]</f>
        <v>4.3775144857280273</v>
      </c>
      <c r="I2813" t="str">
        <f>_xlfn.XLOOKUP(DSO[[#This Row],[GIC Industry Groups]],'DSO_GIC GROUP'!$A$2:$A$25,'DSO_GIC GROUP'!$B$2:$B$25,0)</f>
        <v>Food &amp; Staples Retailing</v>
      </c>
    </row>
    <row r="2814" spans="1:9" x14ac:dyDescent="0.2">
      <c r="A2814">
        <v>2004</v>
      </c>
      <c r="B2814" t="s">
        <v>37</v>
      </c>
      <c r="C2814" t="s">
        <v>38</v>
      </c>
      <c r="D2814">
        <v>4040.759</v>
      </c>
      <c r="E2814">
        <v>19368.821</v>
      </c>
      <c r="F2814">
        <v>36151.394</v>
      </c>
      <c r="G2814">
        <v>3020</v>
      </c>
      <c r="H2814" s="14">
        <f>365*DSO[[#This Row],[Receivables - Total]]/DSO[[#This Row],[Revenue - Total]]</f>
        <v>40.797238275237738</v>
      </c>
      <c r="I2814" t="str">
        <f>_xlfn.XLOOKUP(DSO[[#This Row],[GIC Industry Groups]],'DSO_GIC GROUP'!$A$2:$A$25,'DSO_GIC GROUP'!$B$2:$B$25,0)</f>
        <v>Food, Beverage &amp; Tobacco</v>
      </c>
    </row>
    <row r="2815" spans="1:9" x14ac:dyDescent="0.2">
      <c r="A2815">
        <v>2005</v>
      </c>
      <c r="B2815" t="s">
        <v>37</v>
      </c>
      <c r="C2815" t="s">
        <v>38</v>
      </c>
      <c r="D2815">
        <v>4102.2629999999999</v>
      </c>
      <c r="E2815">
        <v>18598.105</v>
      </c>
      <c r="F2815">
        <v>35943.81</v>
      </c>
      <c r="G2815">
        <v>3020</v>
      </c>
      <c r="H2815" s="14">
        <f>365*DSO[[#This Row],[Receivables - Total]]/DSO[[#This Row],[Revenue - Total]]</f>
        <v>41.657409022582748</v>
      </c>
      <c r="I2815" t="str">
        <f>_xlfn.XLOOKUP(DSO[[#This Row],[GIC Industry Groups]],'DSO_GIC GROUP'!$A$2:$A$25,'DSO_GIC GROUP'!$B$2:$B$25,0)</f>
        <v>Food, Beverage &amp; Tobacco</v>
      </c>
    </row>
    <row r="2816" spans="1:9" x14ac:dyDescent="0.2">
      <c r="A2816">
        <v>2006</v>
      </c>
      <c r="B2816" t="s">
        <v>37</v>
      </c>
      <c r="C2816" t="s">
        <v>38</v>
      </c>
      <c r="D2816">
        <v>4471.201</v>
      </c>
      <c r="E2816">
        <v>21269.03</v>
      </c>
      <c r="F2816">
        <v>36596.110999999997</v>
      </c>
      <c r="G2816">
        <v>3020</v>
      </c>
      <c r="H2816" s="14">
        <f>365*DSO[[#This Row],[Receivables - Total]]/DSO[[#This Row],[Revenue - Total]]</f>
        <v>44.59458451746417</v>
      </c>
      <c r="I2816" t="str">
        <f>_xlfn.XLOOKUP(DSO[[#This Row],[GIC Industry Groups]],'DSO_GIC GROUP'!$A$2:$A$25,'DSO_GIC GROUP'!$B$2:$B$25,0)</f>
        <v>Food, Beverage &amp; Tobacco</v>
      </c>
    </row>
    <row r="2817" spans="1:9" x14ac:dyDescent="0.2">
      <c r="A2817">
        <v>2007</v>
      </c>
      <c r="B2817" t="s">
        <v>37</v>
      </c>
      <c r="C2817" t="s">
        <v>38</v>
      </c>
      <c r="D2817">
        <v>6404</v>
      </c>
      <c r="E2817">
        <v>25118</v>
      </c>
      <c r="F2817">
        <v>44018</v>
      </c>
      <c r="G2817">
        <v>3020</v>
      </c>
      <c r="H2817" s="14">
        <f>365*DSO[[#This Row],[Receivables - Total]]/DSO[[#This Row],[Revenue - Total]]</f>
        <v>53.102367213412698</v>
      </c>
      <c r="I2817" t="str">
        <f>_xlfn.XLOOKUP(DSO[[#This Row],[GIC Industry Groups]],'DSO_GIC GROUP'!$A$2:$A$25,'DSO_GIC GROUP'!$B$2:$B$25,0)</f>
        <v>Food, Beverage &amp; Tobacco</v>
      </c>
    </row>
    <row r="2818" spans="1:9" x14ac:dyDescent="0.2">
      <c r="A2818">
        <v>2008</v>
      </c>
      <c r="B2818" t="s">
        <v>37</v>
      </c>
      <c r="C2818" t="s">
        <v>38</v>
      </c>
      <c r="D2818">
        <v>11483</v>
      </c>
      <c r="E2818">
        <v>37056</v>
      </c>
      <c r="F2818">
        <v>69816</v>
      </c>
      <c r="G2818">
        <v>3020</v>
      </c>
      <c r="H2818" s="14">
        <f>365*DSO[[#This Row],[Receivables - Total]]/DSO[[#This Row],[Revenue - Total]]</f>
        <v>60.033445055574653</v>
      </c>
      <c r="I2818" t="str">
        <f>_xlfn.XLOOKUP(DSO[[#This Row],[GIC Industry Groups]],'DSO_GIC GROUP'!$A$2:$A$25,'DSO_GIC GROUP'!$B$2:$B$25,0)</f>
        <v>Food, Beverage &amp; Tobacco</v>
      </c>
    </row>
    <row r="2819" spans="1:9" x14ac:dyDescent="0.2">
      <c r="A2819">
        <v>2009</v>
      </c>
      <c r="B2819" t="s">
        <v>37</v>
      </c>
      <c r="C2819" t="s">
        <v>38</v>
      </c>
      <c r="D2819">
        <v>7311</v>
      </c>
      <c r="E2819">
        <v>31585</v>
      </c>
      <c r="F2819">
        <v>69198</v>
      </c>
      <c r="G2819">
        <v>3020</v>
      </c>
      <c r="H2819" s="14">
        <f>365*DSO[[#This Row],[Receivables - Total]]/DSO[[#This Row],[Revenue - Total]]</f>
        <v>38.563470042486777</v>
      </c>
      <c r="I2819" t="str">
        <f>_xlfn.XLOOKUP(DSO[[#This Row],[GIC Industry Groups]],'DSO_GIC GROUP'!$A$2:$A$25,'DSO_GIC GROUP'!$B$2:$B$25,0)</f>
        <v>Food, Beverage &amp; Tobacco</v>
      </c>
    </row>
    <row r="2820" spans="1:9" x14ac:dyDescent="0.2">
      <c r="A2820">
        <v>2010</v>
      </c>
      <c r="B2820" t="s">
        <v>37</v>
      </c>
      <c r="C2820" t="s">
        <v>38</v>
      </c>
      <c r="D2820">
        <v>6122</v>
      </c>
      <c r="E2820">
        <v>31548</v>
      </c>
      <c r="F2820">
        <v>61682</v>
      </c>
      <c r="G2820">
        <v>3020</v>
      </c>
      <c r="H2820" s="14">
        <f>365*DSO[[#This Row],[Receivables - Total]]/DSO[[#This Row],[Revenue - Total]]</f>
        <v>36.226613923024544</v>
      </c>
      <c r="I2820" t="str">
        <f>_xlfn.XLOOKUP(DSO[[#This Row],[GIC Industry Groups]],'DSO_GIC GROUP'!$A$2:$A$25,'DSO_GIC GROUP'!$B$2:$B$25,0)</f>
        <v>Food, Beverage &amp; Tobacco</v>
      </c>
    </row>
    <row r="2821" spans="1:9" x14ac:dyDescent="0.2">
      <c r="A2821">
        <v>2011</v>
      </c>
      <c r="B2821" t="s">
        <v>37</v>
      </c>
      <c r="C2821" t="s">
        <v>38</v>
      </c>
      <c r="D2821">
        <v>9816</v>
      </c>
      <c r="E2821">
        <v>42193</v>
      </c>
      <c r="F2821">
        <v>80676</v>
      </c>
      <c r="G2821">
        <v>3020</v>
      </c>
      <c r="H2821" s="14">
        <f>365*DSO[[#This Row],[Receivables - Total]]/DSO[[#This Row],[Revenue - Total]]</f>
        <v>44.410233526699393</v>
      </c>
      <c r="I2821" t="str">
        <f>_xlfn.XLOOKUP(DSO[[#This Row],[GIC Industry Groups]],'DSO_GIC GROUP'!$A$2:$A$25,'DSO_GIC GROUP'!$B$2:$B$25,0)</f>
        <v>Food, Beverage &amp; Tobacco</v>
      </c>
    </row>
    <row r="2822" spans="1:9" x14ac:dyDescent="0.2">
      <c r="A2822">
        <v>2012</v>
      </c>
      <c r="B2822" t="s">
        <v>37</v>
      </c>
      <c r="C2822" t="s">
        <v>38</v>
      </c>
      <c r="D2822">
        <v>3439</v>
      </c>
      <c r="E2822">
        <v>41553</v>
      </c>
      <c r="F2822">
        <v>89038</v>
      </c>
      <c r="G2822">
        <v>3020</v>
      </c>
      <c r="H2822" s="14">
        <f>365*DSO[[#This Row],[Receivables - Total]]/DSO[[#This Row],[Revenue - Total]]</f>
        <v>14.097744783126306</v>
      </c>
      <c r="I2822" t="str">
        <f>_xlfn.XLOOKUP(DSO[[#This Row],[GIC Industry Groups]],'DSO_GIC GROUP'!$A$2:$A$25,'DSO_GIC GROUP'!$B$2:$B$25,0)</f>
        <v>Food, Beverage &amp; Tobacco</v>
      </c>
    </row>
    <row r="2823" spans="1:9" x14ac:dyDescent="0.2">
      <c r="A2823">
        <v>2013</v>
      </c>
      <c r="B2823" t="s">
        <v>37</v>
      </c>
      <c r="C2823" t="s">
        <v>38</v>
      </c>
      <c r="D2823">
        <v>5098</v>
      </c>
      <c r="E2823">
        <v>43752</v>
      </c>
      <c r="F2823">
        <v>89804</v>
      </c>
      <c r="G2823">
        <v>3020</v>
      </c>
      <c r="H2823" s="14">
        <f>365*DSO[[#This Row],[Receivables - Total]]/DSO[[#This Row],[Revenue - Total]]</f>
        <v>20.720346532448442</v>
      </c>
      <c r="I2823" t="str">
        <f>_xlfn.XLOOKUP(DSO[[#This Row],[GIC Industry Groups]],'DSO_GIC GROUP'!$A$2:$A$25,'DSO_GIC GROUP'!$B$2:$B$25,0)</f>
        <v>Food, Beverage &amp; Tobacco</v>
      </c>
    </row>
    <row r="2824" spans="1:9" x14ac:dyDescent="0.2">
      <c r="A2824">
        <v>2014</v>
      </c>
      <c r="B2824" t="s">
        <v>37</v>
      </c>
      <c r="C2824" t="s">
        <v>38</v>
      </c>
      <c r="D2824">
        <v>4638</v>
      </c>
      <c r="E2824">
        <v>44027</v>
      </c>
      <c r="F2824">
        <v>81201</v>
      </c>
      <c r="G2824">
        <v>3020</v>
      </c>
      <c r="H2824" s="14">
        <f>365*DSO[[#This Row],[Receivables - Total]]/DSO[[#This Row],[Revenue - Total]]</f>
        <v>20.847895961872389</v>
      </c>
      <c r="I2824" t="str">
        <f>_xlfn.XLOOKUP(DSO[[#This Row],[GIC Industry Groups]],'DSO_GIC GROUP'!$A$2:$A$25,'DSO_GIC GROUP'!$B$2:$B$25,0)</f>
        <v>Food, Beverage &amp; Tobacco</v>
      </c>
    </row>
    <row r="2825" spans="1:9" x14ac:dyDescent="0.2">
      <c r="A2825">
        <v>2015</v>
      </c>
      <c r="B2825" t="s">
        <v>37</v>
      </c>
      <c r="C2825" t="s">
        <v>38</v>
      </c>
      <c r="D2825">
        <v>4660</v>
      </c>
      <c r="E2825">
        <v>40157</v>
      </c>
      <c r="F2825">
        <v>67702</v>
      </c>
      <c r="G2825">
        <v>3020</v>
      </c>
      <c r="H2825" s="14">
        <f>365*DSO[[#This Row],[Receivables - Total]]/DSO[[#This Row],[Revenue - Total]]</f>
        <v>25.123334613453075</v>
      </c>
      <c r="I2825" t="str">
        <f>_xlfn.XLOOKUP(DSO[[#This Row],[GIC Industry Groups]],'DSO_GIC GROUP'!$A$2:$A$25,'DSO_GIC GROUP'!$B$2:$B$25,0)</f>
        <v>Food, Beverage &amp; Tobacco</v>
      </c>
    </row>
    <row r="2826" spans="1:9" x14ac:dyDescent="0.2">
      <c r="A2826">
        <v>2016</v>
      </c>
      <c r="B2826" t="s">
        <v>37</v>
      </c>
      <c r="C2826" t="s">
        <v>38</v>
      </c>
      <c r="D2826">
        <v>4405</v>
      </c>
      <c r="E2826">
        <v>39769</v>
      </c>
      <c r="F2826">
        <v>62346</v>
      </c>
      <c r="G2826">
        <v>3020</v>
      </c>
      <c r="H2826" s="14">
        <f>365*DSO[[#This Row],[Receivables - Total]]/DSO[[#This Row],[Revenue - Total]]</f>
        <v>25.788743463895038</v>
      </c>
      <c r="I2826" t="str">
        <f>_xlfn.XLOOKUP(DSO[[#This Row],[GIC Industry Groups]],'DSO_GIC GROUP'!$A$2:$A$25,'DSO_GIC GROUP'!$B$2:$B$25,0)</f>
        <v>Food, Beverage &amp; Tobacco</v>
      </c>
    </row>
    <row r="2827" spans="1:9" x14ac:dyDescent="0.2">
      <c r="A2827">
        <v>2017</v>
      </c>
      <c r="B2827" t="s">
        <v>37</v>
      </c>
      <c r="C2827" t="s">
        <v>38</v>
      </c>
      <c r="D2827">
        <v>3762</v>
      </c>
      <c r="E2827">
        <v>39963</v>
      </c>
      <c r="F2827">
        <v>60828</v>
      </c>
      <c r="G2827">
        <v>3020</v>
      </c>
      <c r="H2827" s="14">
        <f>365*DSO[[#This Row],[Receivables - Total]]/DSO[[#This Row],[Revenue - Total]]</f>
        <v>22.57397908857763</v>
      </c>
      <c r="I2827" t="str">
        <f>_xlfn.XLOOKUP(DSO[[#This Row],[GIC Industry Groups]],'DSO_GIC GROUP'!$A$2:$A$25,'DSO_GIC GROUP'!$B$2:$B$25,0)</f>
        <v>Food, Beverage &amp; Tobacco</v>
      </c>
    </row>
    <row r="2828" spans="1:9" x14ac:dyDescent="0.2">
      <c r="A2828">
        <v>2018</v>
      </c>
      <c r="B2828" t="s">
        <v>37</v>
      </c>
      <c r="C2828" t="s">
        <v>38</v>
      </c>
      <c r="D2828">
        <v>3844</v>
      </c>
      <c r="E2828">
        <v>40833</v>
      </c>
      <c r="F2828">
        <v>64341</v>
      </c>
      <c r="G2828">
        <v>3020</v>
      </c>
      <c r="H2828" s="14">
        <f>365*DSO[[#This Row],[Receivables - Total]]/DSO[[#This Row],[Revenue - Total]]</f>
        <v>21.806624081068058</v>
      </c>
      <c r="I2828" t="str">
        <f>_xlfn.XLOOKUP(DSO[[#This Row],[GIC Industry Groups]],'DSO_GIC GROUP'!$A$2:$A$25,'DSO_GIC GROUP'!$B$2:$B$25,0)</f>
        <v>Food, Beverage &amp; Tobacco</v>
      </c>
    </row>
    <row r="2829" spans="1:9" x14ac:dyDescent="0.2">
      <c r="A2829">
        <v>2019</v>
      </c>
      <c r="B2829" t="s">
        <v>37</v>
      </c>
      <c r="C2829" t="s">
        <v>38</v>
      </c>
      <c r="D2829">
        <v>4665</v>
      </c>
      <c r="E2829">
        <v>43997</v>
      </c>
      <c r="F2829">
        <v>64656</v>
      </c>
      <c r="G2829">
        <v>3020</v>
      </c>
      <c r="H2829" s="14">
        <f>365*DSO[[#This Row],[Receivables - Total]]/DSO[[#This Row],[Revenue - Total]]</f>
        <v>26.335142910170749</v>
      </c>
      <c r="I2829" t="str">
        <f>_xlfn.XLOOKUP(DSO[[#This Row],[GIC Industry Groups]],'DSO_GIC GROUP'!$A$2:$A$25,'DSO_GIC GROUP'!$B$2:$B$25,0)</f>
        <v>Food, Beverage &amp; Tobacco</v>
      </c>
    </row>
    <row r="2830" spans="1:9" x14ac:dyDescent="0.2">
      <c r="A2830">
        <v>2003</v>
      </c>
      <c r="B2830" t="s">
        <v>141</v>
      </c>
      <c r="C2830" t="s">
        <v>142</v>
      </c>
      <c r="D2830">
        <v>348</v>
      </c>
      <c r="E2830">
        <v>2376</v>
      </c>
      <c r="F2830">
        <v>2213</v>
      </c>
      <c r="G2830">
        <v>3020</v>
      </c>
      <c r="H2830" s="14">
        <f>365*DSO[[#This Row],[Receivables - Total]]/DSO[[#This Row],[Revenue - Total]]</f>
        <v>57.397198373248983</v>
      </c>
      <c r="I2830" t="str">
        <f>_xlfn.XLOOKUP(DSO[[#This Row],[GIC Industry Groups]],'DSO_GIC GROUP'!$A$2:$A$25,'DSO_GIC GROUP'!$B$2:$B$25,0)</f>
        <v>Food, Beverage &amp; Tobacco</v>
      </c>
    </row>
    <row r="2831" spans="1:9" x14ac:dyDescent="0.2">
      <c r="A2831">
        <v>2004</v>
      </c>
      <c r="B2831" t="s">
        <v>141</v>
      </c>
      <c r="C2831" t="s">
        <v>142</v>
      </c>
      <c r="D2831">
        <v>344</v>
      </c>
      <c r="E2831">
        <v>2624</v>
      </c>
      <c r="F2831">
        <v>2312</v>
      </c>
      <c r="G2831">
        <v>3020</v>
      </c>
      <c r="H2831" s="14">
        <f>365*DSO[[#This Row],[Receivables - Total]]/DSO[[#This Row],[Revenue - Total]]</f>
        <v>54.307958477508649</v>
      </c>
      <c r="I2831" t="str">
        <f>_xlfn.XLOOKUP(DSO[[#This Row],[GIC Industry Groups]],'DSO_GIC GROUP'!$A$2:$A$25,'DSO_GIC GROUP'!$B$2:$B$25,0)</f>
        <v>Food, Beverage &amp; Tobacco</v>
      </c>
    </row>
    <row r="2832" spans="1:9" x14ac:dyDescent="0.2">
      <c r="A2832">
        <v>2005</v>
      </c>
      <c r="B2832" t="s">
        <v>141</v>
      </c>
      <c r="C2832" t="s">
        <v>142</v>
      </c>
      <c r="D2832">
        <v>328</v>
      </c>
      <c r="E2832">
        <v>2728</v>
      </c>
      <c r="F2832">
        <v>1976</v>
      </c>
      <c r="G2832">
        <v>3020</v>
      </c>
      <c r="H2832" s="14">
        <f>365*DSO[[#This Row],[Receivables - Total]]/DSO[[#This Row],[Revenue - Total]]</f>
        <v>60.587044534412954</v>
      </c>
      <c r="I2832" t="str">
        <f>_xlfn.XLOOKUP(DSO[[#This Row],[GIC Industry Groups]],'DSO_GIC GROUP'!$A$2:$A$25,'DSO_GIC GROUP'!$B$2:$B$25,0)</f>
        <v>Food, Beverage &amp; Tobacco</v>
      </c>
    </row>
    <row r="2833" spans="1:9" x14ac:dyDescent="0.2">
      <c r="A2833">
        <v>2006</v>
      </c>
      <c r="B2833" t="s">
        <v>141</v>
      </c>
      <c r="C2833" t="s">
        <v>142</v>
      </c>
      <c r="D2833">
        <v>404</v>
      </c>
      <c r="E2833">
        <v>3551</v>
      </c>
      <c r="F2833">
        <v>2218</v>
      </c>
      <c r="G2833">
        <v>3020</v>
      </c>
      <c r="H2833" s="14">
        <f>365*DSO[[#This Row],[Receivables - Total]]/DSO[[#This Row],[Revenue - Total]]</f>
        <v>66.483318304779075</v>
      </c>
      <c r="I2833" t="str">
        <f>_xlfn.XLOOKUP(DSO[[#This Row],[GIC Industry Groups]],'DSO_GIC GROUP'!$A$2:$A$25,'DSO_GIC GROUP'!$B$2:$B$25,0)</f>
        <v>Food, Beverage &amp; Tobacco</v>
      </c>
    </row>
    <row r="2834" spans="1:9" x14ac:dyDescent="0.2">
      <c r="A2834">
        <v>2007</v>
      </c>
      <c r="B2834" t="s">
        <v>141</v>
      </c>
      <c r="C2834" t="s">
        <v>142</v>
      </c>
      <c r="D2834">
        <v>453</v>
      </c>
      <c r="E2834">
        <v>3405</v>
      </c>
      <c r="F2834">
        <v>2582</v>
      </c>
      <c r="G2834">
        <v>3020</v>
      </c>
      <c r="H2834" s="14">
        <f>365*DSO[[#This Row],[Receivables - Total]]/DSO[[#This Row],[Revenue - Total]]</f>
        <v>64.037567776917115</v>
      </c>
      <c r="I2834" t="str">
        <f>_xlfn.XLOOKUP(DSO[[#This Row],[GIC Industry Groups]],'DSO_GIC GROUP'!$A$2:$A$25,'DSO_GIC GROUP'!$B$2:$B$25,0)</f>
        <v>Food, Beverage &amp; Tobacco</v>
      </c>
    </row>
    <row r="2835" spans="1:9" x14ac:dyDescent="0.2">
      <c r="A2835">
        <v>2008</v>
      </c>
      <c r="B2835" t="s">
        <v>141</v>
      </c>
      <c r="C2835" t="s">
        <v>142</v>
      </c>
      <c r="D2835">
        <v>367</v>
      </c>
      <c r="E2835">
        <v>3475</v>
      </c>
      <c r="F2835">
        <v>2481</v>
      </c>
      <c r="G2835">
        <v>3020</v>
      </c>
      <c r="H2835" s="14">
        <f>365*DSO[[#This Row],[Receivables - Total]]/DSO[[#This Row],[Revenue - Total]]</f>
        <v>53.992341797662235</v>
      </c>
      <c r="I2835" t="str">
        <f>_xlfn.XLOOKUP(DSO[[#This Row],[GIC Industry Groups]],'DSO_GIC GROUP'!$A$2:$A$25,'DSO_GIC GROUP'!$B$2:$B$25,0)</f>
        <v>Food, Beverage &amp; Tobacco</v>
      </c>
    </row>
    <row r="2836" spans="1:9" x14ac:dyDescent="0.2">
      <c r="A2836">
        <v>2009</v>
      </c>
      <c r="B2836" t="s">
        <v>141</v>
      </c>
      <c r="C2836" t="s">
        <v>142</v>
      </c>
      <c r="D2836">
        <v>418</v>
      </c>
      <c r="E2836">
        <v>3383</v>
      </c>
      <c r="F2836">
        <v>2469</v>
      </c>
      <c r="G2836">
        <v>3020</v>
      </c>
      <c r="H2836" s="14">
        <f>365*DSO[[#This Row],[Receivables - Total]]/DSO[[#This Row],[Revenue - Total]]</f>
        <v>61.794248683677601</v>
      </c>
      <c r="I2836" t="str">
        <f>_xlfn.XLOOKUP(DSO[[#This Row],[GIC Industry Groups]],'DSO_GIC GROUP'!$A$2:$A$25,'DSO_GIC GROUP'!$B$2:$B$25,0)</f>
        <v>Food, Beverage &amp; Tobacco</v>
      </c>
    </row>
    <row r="2837" spans="1:9" x14ac:dyDescent="0.2">
      <c r="A2837">
        <v>2010</v>
      </c>
      <c r="B2837" t="s">
        <v>141</v>
      </c>
      <c r="C2837" t="s">
        <v>142</v>
      </c>
      <c r="D2837">
        <v>496</v>
      </c>
      <c r="E2837">
        <v>3712</v>
      </c>
      <c r="F2837">
        <v>2589</v>
      </c>
      <c r="G2837">
        <v>3020</v>
      </c>
      <c r="H2837" s="14">
        <f>365*DSO[[#This Row],[Receivables - Total]]/DSO[[#This Row],[Revenue - Total]]</f>
        <v>69.926612591734255</v>
      </c>
      <c r="I2837" t="str">
        <f>_xlfn.XLOOKUP(DSO[[#This Row],[GIC Industry Groups]],'DSO_GIC GROUP'!$A$2:$A$25,'DSO_GIC GROUP'!$B$2:$B$25,0)</f>
        <v>Food, Beverage &amp; Tobacco</v>
      </c>
    </row>
    <row r="2838" spans="1:9" x14ac:dyDescent="0.2">
      <c r="A2838">
        <v>2011</v>
      </c>
      <c r="B2838" t="s">
        <v>141</v>
      </c>
      <c r="C2838" t="s">
        <v>142</v>
      </c>
      <c r="D2838">
        <v>475</v>
      </c>
      <c r="E2838">
        <v>3477</v>
      </c>
      <c r="F2838">
        <v>2723</v>
      </c>
      <c r="G2838">
        <v>3020</v>
      </c>
      <c r="H2838" s="14">
        <f>365*DSO[[#This Row],[Receivables - Total]]/DSO[[#This Row],[Revenue - Total]]</f>
        <v>63.670583914799856</v>
      </c>
      <c r="I2838" t="str">
        <f>_xlfn.XLOOKUP(DSO[[#This Row],[GIC Industry Groups]],'DSO_GIC GROUP'!$A$2:$A$25,'DSO_GIC GROUP'!$B$2:$B$25,0)</f>
        <v>Food, Beverage &amp; Tobacco</v>
      </c>
    </row>
    <row r="2839" spans="1:9" x14ac:dyDescent="0.2">
      <c r="A2839">
        <v>2012</v>
      </c>
      <c r="B2839" t="s">
        <v>141</v>
      </c>
      <c r="C2839" t="s">
        <v>142</v>
      </c>
      <c r="D2839">
        <v>548</v>
      </c>
      <c r="E2839">
        <v>3626</v>
      </c>
      <c r="F2839">
        <v>2849</v>
      </c>
      <c r="G2839">
        <v>3020</v>
      </c>
      <c r="H2839" s="14">
        <f>365*DSO[[#This Row],[Receivables - Total]]/DSO[[#This Row],[Revenue - Total]]</f>
        <v>70.207090207090204</v>
      </c>
      <c r="I2839" t="str">
        <f>_xlfn.XLOOKUP(DSO[[#This Row],[GIC Industry Groups]],'DSO_GIC GROUP'!$A$2:$A$25,'DSO_GIC GROUP'!$B$2:$B$25,0)</f>
        <v>Food, Beverage &amp; Tobacco</v>
      </c>
    </row>
    <row r="2840" spans="1:9" x14ac:dyDescent="0.2">
      <c r="A2840">
        <v>2013</v>
      </c>
      <c r="B2840" t="s">
        <v>141</v>
      </c>
      <c r="C2840" t="s">
        <v>142</v>
      </c>
      <c r="D2840">
        <v>569</v>
      </c>
      <c r="E2840">
        <v>4103</v>
      </c>
      <c r="F2840">
        <v>2991</v>
      </c>
      <c r="G2840">
        <v>3020</v>
      </c>
      <c r="H2840" s="14">
        <f>365*DSO[[#This Row],[Receivables - Total]]/DSO[[#This Row],[Revenue - Total]]</f>
        <v>69.436643263122704</v>
      </c>
      <c r="I2840" t="str">
        <f>_xlfn.XLOOKUP(DSO[[#This Row],[GIC Industry Groups]],'DSO_GIC GROUP'!$A$2:$A$25,'DSO_GIC GROUP'!$B$2:$B$25,0)</f>
        <v>Food, Beverage &amp; Tobacco</v>
      </c>
    </row>
    <row r="2841" spans="1:9" x14ac:dyDescent="0.2">
      <c r="A2841">
        <v>2014</v>
      </c>
      <c r="B2841" t="s">
        <v>141</v>
      </c>
      <c r="C2841" t="s">
        <v>142</v>
      </c>
      <c r="D2841">
        <v>583</v>
      </c>
      <c r="E2841">
        <v>4193</v>
      </c>
      <c r="F2841">
        <v>3134</v>
      </c>
      <c r="G2841">
        <v>3020</v>
      </c>
      <c r="H2841" s="14">
        <f>365*DSO[[#This Row],[Receivables - Total]]/DSO[[#This Row],[Revenue - Total]]</f>
        <v>67.898851308232295</v>
      </c>
      <c r="I2841" t="str">
        <f>_xlfn.XLOOKUP(DSO[[#This Row],[GIC Industry Groups]],'DSO_GIC GROUP'!$A$2:$A$25,'DSO_GIC GROUP'!$B$2:$B$25,0)</f>
        <v>Food, Beverage &amp; Tobacco</v>
      </c>
    </row>
    <row r="2842" spans="1:9" x14ac:dyDescent="0.2">
      <c r="A2842">
        <v>2015</v>
      </c>
      <c r="B2842" t="s">
        <v>141</v>
      </c>
      <c r="C2842" t="s">
        <v>142</v>
      </c>
      <c r="D2842">
        <v>559</v>
      </c>
      <c r="E2842">
        <v>4183</v>
      </c>
      <c r="F2842">
        <v>3089</v>
      </c>
      <c r="G2842">
        <v>3020</v>
      </c>
      <c r="H2842" s="14">
        <f>365*DSO[[#This Row],[Receivables - Total]]/DSO[[#This Row],[Revenue - Total]]</f>
        <v>66.052120427322762</v>
      </c>
      <c r="I2842" t="str">
        <f>_xlfn.XLOOKUP(DSO[[#This Row],[GIC Industry Groups]],'DSO_GIC GROUP'!$A$2:$A$25,'DSO_GIC GROUP'!$B$2:$B$25,0)</f>
        <v>Food, Beverage &amp; Tobacco</v>
      </c>
    </row>
    <row r="2843" spans="1:9" x14ac:dyDescent="0.2">
      <c r="A2843">
        <v>2016</v>
      </c>
      <c r="B2843" t="s">
        <v>141</v>
      </c>
      <c r="C2843" t="s">
        <v>142</v>
      </c>
      <c r="D2843">
        <v>557</v>
      </c>
      <c r="E2843">
        <v>4625</v>
      </c>
      <c r="F2843">
        <v>2994</v>
      </c>
      <c r="G2843">
        <v>3020</v>
      </c>
      <c r="H2843" s="14">
        <f>365*DSO[[#This Row],[Receivables - Total]]/DSO[[#This Row],[Revenue - Total]]</f>
        <v>67.904141616566463</v>
      </c>
      <c r="I2843" t="str">
        <f>_xlfn.XLOOKUP(DSO[[#This Row],[GIC Industry Groups]],'DSO_GIC GROUP'!$A$2:$A$25,'DSO_GIC GROUP'!$B$2:$B$25,0)</f>
        <v>Food, Beverage &amp; Tobacco</v>
      </c>
    </row>
    <row r="2844" spans="1:9" x14ac:dyDescent="0.2">
      <c r="A2844">
        <v>2017</v>
      </c>
      <c r="B2844" t="s">
        <v>141</v>
      </c>
      <c r="C2844" t="s">
        <v>142</v>
      </c>
      <c r="D2844">
        <v>639</v>
      </c>
      <c r="E2844">
        <v>4976</v>
      </c>
      <c r="F2844">
        <v>3248</v>
      </c>
      <c r="G2844">
        <v>3020</v>
      </c>
      <c r="H2844" s="14">
        <f>365*DSO[[#This Row],[Receivables - Total]]/DSO[[#This Row],[Revenue - Total]]</f>
        <v>71.808805418719217</v>
      </c>
      <c r="I2844" t="str">
        <f>_xlfn.XLOOKUP(DSO[[#This Row],[GIC Industry Groups]],'DSO_GIC GROUP'!$A$2:$A$25,'DSO_GIC GROUP'!$B$2:$B$25,0)</f>
        <v>Food, Beverage &amp; Tobacco</v>
      </c>
    </row>
    <row r="2845" spans="1:9" x14ac:dyDescent="0.2">
      <c r="A2845">
        <v>2018</v>
      </c>
      <c r="B2845" t="s">
        <v>141</v>
      </c>
      <c r="C2845" t="s">
        <v>142</v>
      </c>
      <c r="D2845">
        <v>609</v>
      </c>
      <c r="E2845">
        <v>5139</v>
      </c>
      <c r="F2845">
        <v>3324</v>
      </c>
      <c r="G2845">
        <v>3020</v>
      </c>
      <c r="H2845" s="14">
        <f>365*DSO[[#This Row],[Receivables - Total]]/DSO[[#This Row],[Revenue - Total]]</f>
        <v>66.872743682310471</v>
      </c>
      <c r="I2845" t="str">
        <f>_xlfn.XLOOKUP(DSO[[#This Row],[GIC Industry Groups]],'DSO_GIC GROUP'!$A$2:$A$25,'DSO_GIC GROUP'!$B$2:$B$25,0)</f>
        <v>Food, Beverage &amp; Tobacco</v>
      </c>
    </row>
    <row r="2846" spans="1:9" x14ac:dyDescent="0.2">
      <c r="A2846">
        <v>2003</v>
      </c>
      <c r="B2846" t="s">
        <v>165</v>
      </c>
      <c r="C2846" t="s">
        <v>166</v>
      </c>
      <c r="D2846">
        <v>1384.4</v>
      </c>
      <c r="E2846">
        <v>14222.2</v>
      </c>
      <c r="F2846">
        <v>14522.1</v>
      </c>
      <c r="G2846">
        <v>3020</v>
      </c>
      <c r="H2846" s="14">
        <f>365*DSO[[#This Row],[Receivables - Total]]/DSO[[#This Row],[Revenue - Total]]</f>
        <v>34.795656275607527</v>
      </c>
      <c r="I2846" t="str">
        <f>_xlfn.XLOOKUP(DSO[[#This Row],[GIC Industry Groups]],'DSO_GIC GROUP'!$A$2:$A$25,'DSO_GIC GROUP'!$B$2:$B$25,0)</f>
        <v>Food, Beverage &amp; Tobacco</v>
      </c>
    </row>
    <row r="2847" spans="1:9" x14ac:dyDescent="0.2">
      <c r="A2847">
        <v>2004</v>
      </c>
      <c r="B2847" t="s">
        <v>165</v>
      </c>
      <c r="C2847" t="s">
        <v>166</v>
      </c>
      <c r="D2847">
        <v>1292</v>
      </c>
      <c r="E2847">
        <v>12791.7</v>
      </c>
      <c r="F2847">
        <v>14566.9</v>
      </c>
      <c r="G2847">
        <v>3020</v>
      </c>
      <c r="H2847" s="14">
        <f>365*DSO[[#This Row],[Receivables - Total]]/DSO[[#This Row],[Revenue - Total]]</f>
        <v>32.373394476518683</v>
      </c>
      <c r="I2847" t="str">
        <f>_xlfn.XLOOKUP(DSO[[#This Row],[GIC Industry Groups]],'DSO_GIC GROUP'!$A$2:$A$25,'DSO_GIC GROUP'!$B$2:$B$25,0)</f>
        <v>Food, Beverage &amp; Tobacco</v>
      </c>
    </row>
    <row r="2848" spans="1:9" x14ac:dyDescent="0.2">
      <c r="A2848">
        <v>2005</v>
      </c>
      <c r="B2848" t="s">
        <v>165</v>
      </c>
      <c r="C2848" t="s">
        <v>166</v>
      </c>
      <c r="D2848">
        <v>1180.9000000000001</v>
      </c>
      <c r="E2848">
        <v>11970.4</v>
      </c>
      <c r="F2848">
        <v>11579.4</v>
      </c>
      <c r="G2848">
        <v>3020</v>
      </c>
      <c r="H2848" s="14">
        <f>365*DSO[[#This Row],[Receivables - Total]]/DSO[[#This Row],[Revenue - Total]]</f>
        <v>37.223733526780322</v>
      </c>
      <c r="I2848" t="str">
        <f>_xlfn.XLOOKUP(DSO[[#This Row],[GIC Industry Groups]],'DSO_GIC GROUP'!$A$2:$A$25,'DSO_GIC GROUP'!$B$2:$B$25,0)</f>
        <v>Food, Beverage &amp; Tobacco</v>
      </c>
    </row>
    <row r="2849" spans="1:9" x14ac:dyDescent="0.2">
      <c r="A2849">
        <v>2006</v>
      </c>
      <c r="B2849" t="s">
        <v>165</v>
      </c>
      <c r="C2849" t="s">
        <v>166</v>
      </c>
      <c r="D2849">
        <v>1203.0999999999999</v>
      </c>
      <c r="E2849">
        <v>11835.5</v>
      </c>
      <c r="F2849">
        <v>12047.2</v>
      </c>
      <c r="G2849">
        <v>3020</v>
      </c>
      <c r="H2849" s="14">
        <f>365*DSO[[#This Row],[Receivables - Total]]/DSO[[#This Row],[Revenue - Total]]</f>
        <v>36.450918055647776</v>
      </c>
      <c r="I2849" t="str">
        <f>_xlfn.XLOOKUP(DSO[[#This Row],[GIC Industry Groups]],'DSO_GIC GROUP'!$A$2:$A$25,'DSO_GIC GROUP'!$B$2:$B$25,0)</f>
        <v>Food, Beverage &amp; Tobacco</v>
      </c>
    </row>
    <row r="2850" spans="1:9" x14ac:dyDescent="0.2">
      <c r="A2850">
        <v>2007</v>
      </c>
      <c r="B2850" t="s">
        <v>165</v>
      </c>
      <c r="C2850" t="s">
        <v>166</v>
      </c>
      <c r="D2850">
        <v>890.6</v>
      </c>
      <c r="E2850">
        <v>13682.5</v>
      </c>
      <c r="F2850">
        <v>11605.7</v>
      </c>
      <c r="G2850">
        <v>3020</v>
      </c>
      <c r="H2850" s="14">
        <f>365*DSO[[#This Row],[Receivables - Total]]/DSO[[#This Row],[Revenue - Total]]</f>
        <v>28.009426402543575</v>
      </c>
      <c r="I2850" t="str">
        <f>_xlfn.XLOOKUP(DSO[[#This Row],[GIC Industry Groups]],'DSO_GIC GROUP'!$A$2:$A$25,'DSO_GIC GROUP'!$B$2:$B$25,0)</f>
        <v>Food, Beverage &amp; Tobacco</v>
      </c>
    </row>
    <row r="2851" spans="1:9" x14ac:dyDescent="0.2">
      <c r="A2851">
        <v>2008</v>
      </c>
      <c r="B2851" t="s">
        <v>165</v>
      </c>
      <c r="C2851" t="s">
        <v>166</v>
      </c>
      <c r="D2851">
        <v>781.4</v>
      </c>
      <c r="E2851">
        <v>11073.3</v>
      </c>
      <c r="F2851">
        <v>12731.2</v>
      </c>
      <c r="G2851">
        <v>3020</v>
      </c>
      <c r="H2851" s="14">
        <f>365*DSO[[#This Row],[Receivables - Total]]/DSO[[#This Row],[Revenue - Total]]</f>
        <v>22.402522935779814</v>
      </c>
      <c r="I2851" t="str">
        <f>_xlfn.XLOOKUP(DSO[[#This Row],[GIC Industry Groups]],'DSO_GIC GROUP'!$A$2:$A$25,'DSO_GIC GROUP'!$B$2:$B$25,0)</f>
        <v>Food, Beverage &amp; Tobacco</v>
      </c>
    </row>
    <row r="2852" spans="1:9" x14ac:dyDescent="0.2">
      <c r="A2852">
        <v>2009</v>
      </c>
      <c r="B2852" t="s">
        <v>165</v>
      </c>
      <c r="C2852" t="s">
        <v>166</v>
      </c>
      <c r="D2852">
        <v>849.6</v>
      </c>
      <c r="E2852">
        <v>11738</v>
      </c>
      <c r="F2852">
        <v>12079.4</v>
      </c>
      <c r="G2852">
        <v>3020</v>
      </c>
      <c r="H2852" s="14">
        <f>365*DSO[[#This Row],[Receivables - Total]]/DSO[[#This Row],[Revenue - Total]]</f>
        <v>25.672136033246684</v>
      </c>
      <c r="I2852" t="str">
        <f>_xlfn.XLOOKUP(DSO[[#This Row],[GIC Industry Groups]],'DSO_GIC GROUP'!$A$2:$A$25,'DSO_GIC GROUP'!$B$2:$B$25,0)</f>
        <v>Food, Beverage &amp; Tobacco</v>
      </c>
    </row>
    <row r="2853" spans="1:9" x14ac:dyDescent="0.2">
      <c r="A2853">
        <v>2010</v>
      </c>
      <c r="B2853" t="s">
        <v>165</v>
      </c>
      <c r="C2853" t="s">
        <v>166</v>
      </c>
      <c r="D2853">
        <v>849.4</v>
      </c>
      <c r="E2853">
        <v>11408.7</v>
      </c>
      <c r="F2853">
        <v>12303.1</v>
      </c>
      <c r="G2853">
        <v>3020</v>
      </c>
      <c r="H2853" s="14">
        <f>365*DSO[[#This Row],[Receivables - Total]]/DSO[[#This Row],[Revenue - Total]]</f>
        <v>25.199421284066617</v>
      </c>
      <c r="I2853" t="str">
        <f>_xlfn.XLOOKUP(DSO[[#This Row],[GIC Industry Groups]],'DSO_GIC GROUP'!$A$2:$A$25,'DSO_GIC GROUP'!$B$2:$B$25,0)</f>
        <v>Food, Beverage &amp; Tobacco</v>
      </c>
    </row>
    <row r="2854" spans="1:9" x14ac:dyDescent="0.2">
      <c r="A2854">
        <v>2011</v>
      </c>
      <c r="B2854" t="s">
        <v>165</v>
      </c>
      <c r="C2854" t="s">
        <v>166</v>
      </c>
      <c r="D2854">
        <v>924.8</v>
      </c>
      <c r="E2854">
        <v>11441.9</v>
      </c>
      <c r="F2854">
        <v>13262.6</v>
      </c>
      <c r="G2854">
        <v>3020</v>
      </c>
      <c r="H2854" s="14">
        <f>365*DSO[[#This Row],[Receivables - Total]]/DSO[[#This Row],[Revenue - Total]]</f>
        <v>25.451419781943208</v>
      </c>
      <c r="I2854" t="str">
        <f>_xlfn.XLOOKUP(DSO[[#This Row],[GIC Industry Groups]],'DSO_GIC GROUP'!$A$2:$A$25,'DSO_GIC GROUP'!$B$2:$B$25,0)</f>
        <v>Food, Beverage &amp; Tobacco</v>
      </c>
    </row>
    <row r="2855" spans="1:9" x14ac:dyDescent="0.2">
      <c r="A2855">
        <v>2012</v>
      </c>
      <c r="B2855" t="s">
        <v>165</v>
      </c>
      <c r="C2855" t="s">
        <v>166</v>
      </c>
      <c r="D2855">
        <v>1286.2</v>
      </c>
      <c r="E2855">
        <v>20405.3</v>
      </c>
      <c r="F2855">
        <v>15491.4</v>
      </c>
      <c r="G2855">
        <v>3020</v>
      </c>
      <c r="H2855" s="14">
        <f>365*DSO[[#This Row],[Receivables - Total]]/DSO[[#This Row],[Revenue - Total]]</f>
        <v>30.304749732109428</v>
      </c>
      <c r="I2855" t="str">
        <f>_xlfn.XLOOKUP(DSO[[#This Row],[GIC Industry Groups]],'DSO_GIC GROUP'!$A$2:$A$25,'DSO_GIC GROUP'!$B$2:$B$25,0)</f>
        <v>Food, Beverage &amp; Tobacco</v>
      </c>
    </row>
    <row r="2856" spans="1:9" x14ac:dyDescent="0.2">
      <c r="A2856">
        <v>2013</v>
      </c>
      <c r="B2856" t="s">
        <v>165</v>
      </c>
      <c r="C2856" t="s">
        <v>166</v>
      </c>
      <c r="D2856">
        <v>1393.2</v>
      </c>
      <c r="E2856">
        <v>19366.400000000001</v>
      </c>
      <c r="F2856">
        <v>17702.599999999999</v>
      </c>
      <c r="G2856">
        <v>3020</v>
      </c>
      <c r="H2856" s="14">
        <f>365*DSO[[#This Row],[Receivables - Total]]/DSO[[#This Row],[Revenue - Total]]</f>
        <v>28.725610927208436</v>
      </c>
      <c r="I2856" t="str">
        <f>_xlfn.XLOOKUP(DSO[[#This Row],[GIC Industry Groups]],'DSO_GIC GROUP'!$A$2:$A$25,'DSO_GIC GROUP'!$B$2:$B$25,0)</f>
        <v>Food, Beverage &amp; Tobacco</v>
      </c>
    </row>
    <row r="2857" spans="1:9" x14ac:dyDescent="0.2">
      <c r="A2857">
        <v>2014</v>
      </c>
      <c r="B2857" t="s">
        <v>165</v>
      </c>
      <c r="C2857" t="s">
        <v>166</v>
      </c>
      <c r="D2857">
        <v>972.9</v>
      </c>
      <c r="E2857">
        <v>17542.2</v>
      </c>
      <c r="F2857">
        <v>15832.4</v>
      </c>
      <c r="G2857">
        <v>3020</v>
      </c>
      <c r="H2857" s="14">
        <f>365*DSO[[#This Row],[Receivables - Total]]/DSO[[#This Row],[Revenue - Total]]</f>
        <v>22.429227407089261</v>
      </c>
      <c r="I2857" t="str">
        <f>_xlfn.XLOOKUP(DSO[[#This Row],[GIC Industry Groups]],'DSO_GIC GROUP'!$A$2:$A$25,'DSO_GIC GROUP'!$B$2:$B$25,0)</f>
        <v>Food, Beverage &amp; Tobacco</v>
      </c>
    </row>
    <row r="2858" spans="1:9" x14ac:dyDescent="0.2">
      <c r="A2858">
        <v>2015</v>
      </c>
      <c r="B2858" t="s">
        <v>165</v>
      </c>
      <c r="C2858" t="s">
        <v>166</v>
      </c>
      <c r="D2858">
        <v>836.6</v>
      </c>
      <c r="E2858">
        <v>13390.6</v>
      </c>
      <c r="F2858">
        <v>11642.9</v>
      </c>
      <c r="G2858">
        <v>3020</v>
      </c>
      <c r="H2858" s="14">
        <f>365*DSO[[#This Row],[Receivables - Total]]/DSO[[#This Row],[Revenue - Total]]</f>
        <v>26.227056832919633</v>
      </c>
      <c r="I2858" t="str">
        <f>_xlfn.XLOOKUP(DSO[[#This Row],[GIC Industry Groups]],'DSO_GIC GROUP'!$A$2:$A$25,'DSO_GIC GROUP'!$B$2:$B$25,0)</f>
        <v>Food, Beverage &amp; Tobacco</v>
      </c>
    </row>
    <row r="2859" spans="1:9" x14ac:dyDescent="0.2">
      <c r="A2859">
        <v>2016</v>
      </c>
      <c r="B2859" t="s">
        <v>165</v>
      </c>
      <c r="C2859" t="s">
        <v>166</v>
      </c>
      <c r="D2859">
        <v>563.4</v>
      </c>
      <c r="E2859">
        <v>10096.299999999999</v>
      </c>
      <c r="F2859">
        <v>7826.9</v>
      </c>
      <c r="G2859">
        <v>3020</v>
      </c>
      <c r="H2859" s="14">
        <f>365*DSO[[#This Row],[Receivables - Total]]/DSO[[#This Row],[Revenue - Total]]</f>
        <v>26.273620462763038</v>
      </c>
      <c r="I2859" t="str">
        <f>_xlfn.XLOOKUP(DSO[[#This Row],[GIC Industry Groups]],'DSO_GIC GROUP'!$A$2:$A$25,'DSO_GIC GROUP'!$B$2:$B$25,0)</f>
        <v>Food, Beverage &amp; Tobacco</v>
      </c>
    </row>
    <row r="2860" spans="1:9" x14ac:dyDescent="0.2">
      <c r="A2860">
        <v>2017</v>
      </c>
      <c r="B2860" t="s">
        <v>165</v>
      </c>
      <c r="C2860" t="s">
        <v>166</v>
      </c>
      <c r="D2860">
        <v>582.6</v>
      </c>
      <c r="E2860">
        <v>10389.5</v>
      </c>
      <c r="F2860">
        <v>7938.3</v>
      </c>
      <c r="G2860">
        <v>3020</v>
      </c>
      <c r="H2860" s="14">
        <f>365*DSO[[#This Row],[Receivables - Total]]/DSO[[#This Row],[Revenue - Total]]</f>
        <v>26.78772533162012</v>
      </c>
      <c r="I2860" t="str">
        <f>_xlfn.XLOOKUP(DSO[[#This Row],[GIC Industry Groups]],'DSO_GIC GROUP'!$A$2:$A$25,'DSO_GIC GROUP'!$B$2:$B$25,0)</f>
        <v>Food, Beverage &amp; Tobacco</v>
      </c>
    </row>
    <row r="2861" spans="1:9" x14ac:dyDescent="0.2">
      <c r="A2861">
        <v>2018</v>
      </c>
      <c r="B2861" t="s">
        <v>165</v>
      </c>
      <c r="C2861" t="s">
        <v>166</v>
      </c>
      <c r="D2861">
        <v>831.7</v>
      </c>
      <c r="E2861">
        <v>22213.8</v>
      </c>
      <c r="F2861">
        <v>9538.4</v>
      </c>
      <c r="G2861">
        <v>3020</v>
      </c>
      <c r="H2861" s="14">
        <f>365*DSO[[#This Row],[Receivables - Total]]/DSO[[#This Row],[Revenue - Total]]</f>
        <v>31.826144846095783</v>
      </c>
      <c r="I2861" t="str">
        <f>_xlfn.XLOOKUP(DSO[[#This Row],[GIC Industry Groups]],'DSO_GIC GROUP'!$A$2:$A$25,'DSO_GIC GROUP'!$B$2:$B$25,0)</f>
        <v>Food, Beverage &amp; Tobacco</v>
      </c>
    </row>
    <row r="2862" spans="1:9" x14ac:dyDescent="0.2">
      <c r="A2862">
        <v>2004</v>
      </c>
      <c r="B2862" t="s">
        <v>231</v>
      </c>
      <c r="C2862" t="s">
        <v>232</v>
      </c>
      <c r="D2862">
        <v>490</v>
      </c>
      <c r="E2862">
        <v>6675</v>
      </c>
      <c r="F2862">
        <v>7109</v>
      </c>
      <c r="G2862">
        <v>3020</v>
      </c>
      <c r="H2862" s="14">
        <f>365*DSO[[#This Row],[Receivables - Total]]/DSO[[#This Row],[Revenue - Total]]</f>
        <v>25.15825010550007</v>
      </c>
      <c r="I2862" t="str">
        <f>_xlfn.XLOOKUP(DSO[[#This Row],[GIC Industry Groups]],'DSO_GIC GROUP'!$A$2:$A$25,'DSO_GIC GROUP'!$B$2:$B$25,0)</f>
        <v>Food, Beverage &amp; Tobacco</v>
      </c>
    </row>
    <row r="2863" spans="1:9" x14ac:dyDescent="0.2">
      <c r="A2863">
        <v>2005</v>
      </c>
      <c r="B2863" t="s">
        <v>231</v>
      </c>
      <c r="C2863" t="s">
        <v>232</v>
      </c>
      <c r="D2863">
        <v>509</v>
      </c>
      <c r="E2863">
        <v>6776</v>
      </c>
      <c r="F2863">
        <v>7548</v>
      </c>
      <c r="G2863">
        <v>3020</v>
      </c>
      <c r="H2863" s="14">
        <f>365*DSO[[#This Row],[Receivables - Total]]/DSO[[#This Row],[Revenue - Total]]</f>
        <v>24.613804981452041</v>
      </c>
      <c r="I2863" t="str">
        <f>_xlfn.XLOOKUP(DSO[[#This Row],[GIC Industry Groups]],'DSO_GIC GROUP'!$A$2:$A$25,'DSO_GIC GROUP'!$B$2:$B$25,0)</f>
        <v>Food, Beverage &amp; Tobacco</v>
      </c>
    </row>
    <row r="2864" spans="1:9" x14ac:dyDescent="0.2">
      <c r="A2864">
        <v>2006</v>
      </c>
      <c r="B2864" t="s">
        <v>231</v>
      </c>
      <c r="C2864" t="s">
        <v>232</v>
      </c>
      <c r="D2864">
        <v>494</v>
      </c>
      <c r="E2864">
        <v>7870</v>
      </c>
      <c r="F2864">
        <v>7343</v>
      </c>
      <c r="G2864">
        <v>3020</v>
      </c>
      <c r="H2864" s="14">
        <f>365*DSO[[#This Row],[Receivables - Total]]/DSO[[#This Row],[Revenue - Total]]</f>
        <v>24.555358845158654</v>
      </c>
      <c r="I2864" t="str">
        <f>_xlfn.XLOOKUP(DSO[[#This Row],[GIC Industry Groups]],'DSO_GIC GROUP'!$A$2:$A$25,'DSO_GIC GROUP'!$B$2:$B$25,0)</f>
        <v>Food, Beverage &amp; Tobacco</v>
      </c>
    </row>
    <row r="2865" spans="1:9" x14ac:dyDescent="0.2">
      <c r="A2865">
        <v>2007</v>
      </c>
      <c r="B2865" t="s">
        <v>231</v>
      </c>
      <c r="C2865" t="s">
        <v>232</v>
      </c>
      <c r="D2865">
        <v>581</v>
      </c>
      <c r="E2865">
        <v>6445</v>
      </c>
      <c r="F2865">
        <v>7867</v>
      </c>
      <c r="G2865">
        <v>3020</v>
      </c>
      <c r="H2865" s="14">
        <f>365*DSO[[#This Row],[Receivables - Total]]/DSO[[#This Row],[Revenue - Total]]</f>
        <v>26.956273039277995</v>
      </c>
      <c r="I2865" t="str">
        <f>_xlfn.XLOOKUP(DSO[[#This Row],[GIC Industry Groups]],'DSO_GIC GROUP'!$A$2:$A$25,'DSO_GIC GROUP'!$B$2:$B$25,0)</f>
        <v>Food, Beverage &amp; Tobacco</v>
      </c>
    </row>
    <row r="2866" spans="1:9" x14ac:dyDescent="0.2">
      <c r="A2866">
        <v>2008</v>
      </c>
      <c r="B2866" t="s">
        <v>231</v>
      </c>
      <c r="C2866" t="s">
        <v>232</v>
      </c>
      <c r="D2866">
        <v>570</v>
      </c>
      <c r="E2866">
        <v>6474</v>
      </c>
      <c r="F2866">
        <v>7998</v>
      </c>
      <c r="G2866">
        <v>3020</v>
      </c>
      <c r="H2866" s="14">
        <f>365*DSO[[#This Row],[Receivables - Total]]/DSO[[#This Row],[Revenue - Total]]</f>
        <v>26.012753188297076</v>
      </c>
      <c r="I2866" t="str">
        <f>_xlfn.XLOOKUP(DSO[[#This Row],[GIC Industry Groups]],'DSO_GIC GROUP'!$A$2:$A$25,'DSO_GIC GROUP'!$B$2:$B$25,0)</f>
        <v>Food, Beverage &amp; Tobacco</v>
      </c>
    </row>
    <row r="2867" spans="1:9" x14ac:dyDescent="0.2">
      <c r="A2867">
        <v>2009</v>
      </c>
      <c r="B2867" t="s">
        <v>231</v>
      </c>
      <c r="C2867" t="s">
        <v>232</v>
      </c>
      <c r="D2867">
        <v>528</v>
      </c>
      <c r="E2867">
        <v>6056</v>
      </c>
      <c r="F2867">
        <v>7586</v>
      </c>
      <c r="G2867">
        <v>3020</v>
      </c>
      <c r="H2867" s="14">
        <f>365*DSO[[#This Row],[Receivables - Total]]/DSO[[#This Row],[Revenue - Total]]</f>
        <v>25.40469285525969</v>
      </c>
      <c r="I2867" t="str">
        <f>_xlfn.XLOOKUP(DSO[[#This Row],[GIC Industry Groups]],'DSO_GIC GROUP'!$A$2:$A$25,'DSO_GIC GROUP'!$B$2:$B$25,0)</f>
        <v>Food, Beverage &amp; Tobacco</v>
      </c>
    </row>
    <row r="2868" spans="1:9" x14ac:dyDescent="0.2">
      <c r="A2868">
        <v>2010</v>
      </c>
      <c r="B2868" t="s">
        <v>231</v>
      </c>
      <c r="C2868" t="s">
        <v>232</v>
      </c>
      <c r="D2868">
        <v>512</v>
      </c>
      <c r="E2868">
        <v>6276</v>
      </c>
      <c r="F2868">
        <v>7676</v>
      </c>
      <c r="G2868">
        <v>3020</v>
      </c>
      <c r="H2868" s="14">
        <f>365*DSO[[#This Row],[Receivables - Total]]/DSO[[#This Row],[Revenue - Total]]</f>
        <v>24.346013548723292</v>
      </c>
      <c r="I2868" t="str">
        <f>_xlfn.XLOOKUP(DSO[[#This Row],[GIC Industry Groups]],'DSO_GIC GROUP'!$A$2:$A$25,'DSO_GIC GROUP'!$B$2:$B$25,0)</f>
        <v>Food, Beverage &amp; Tobacco</v>
      </c>
    </row>
    <row r="2869" spans="1:9" x14ac:dyDescent="0.2">
      <c r="A2869">
        <v>2011</v>
      </c>
      <c r="B2869" t="s">
        <v>231</v>
      </c>
      <c r="C2869" t="s">
        <v>232</v>
      </c>
      <c r="D2869">
        <v>560</v>
      </c>
      <c r="E2869">
        <v>6862</v>
      </c>
      <c r="F2869">
        <v>7719</v>
      </c>
      <c r="G2869">
        <v>3020</v>
      </c>
      <c r="H2869" s="14">
        <f>365*DSO[[#This Row],[Receivables - Total]]/DSO[[#This Row],[Revenue - Total]]</f>
        <v>26.480114004404715</v>
      </c>
      <c r="I2869" t="str">
        <f>_xlfn.XLOOKUP(DSO[[#This Row],[GIC Industry Groups]],'DSO_GIC GROUP'!$A$2:$A$25,'DSO_GIC GROUP'!$B$2:$B$25,0)</f>
        <v>Food, Beverage &amp; Tobacco</v>
      </c>
    </row>
    <row r="2870" spans="1:9" x14ac:dyDescent="0.2">
      <c r="A2870">
        <v>2012</v>
      </c>
      <c r="B2870" t="s">
        <v>231</v>
      </c>
      <c r="C2870" t="s">
        <v>232</v>
      </c>
      <c r="D2870">
        <v>553</v>
      </c>
      <c r="E2870">
        <v>6530</v>
      </c>
      <c r="F2870">
        <v>7707</v>
      </c>
      <c r="G2870">
        <v>3020</v>
      </c>
      <c r="H2870" s="14">
        <f>365*DSO[[#This Row],[Receivables - Total]]/DSO[[#This Row],[Revenue - Total]]</f>
        <v>26.189827429609444</v>
      </c>
      <c r="I2870" t="str">
        <f>_xlfn.XLOOKUP(DSO[[#This Row],[GIC Industry Groups]],'DSO_GIC GROUP'!$A$2:$A$25,'DSO_GIC GROUP'!$B$2:$B$25,0)</f>
        <v>Food, Beverage &amp; Tobacco</v>
      </c>
    </row>
    <row r="2871" spans="1:9" x14ac:dyDescent="0.2">
      <c r="A2871">
        <v>2013</v>
      </c>
      <c r="B2871" t="s">
        <v>231</v>
      </c>
      <c r="C2871" t="s">
        <v>232</v>
      </c>
      <c r="D2871">
        <v>635</v>
      </c>
      <c r="E2871">
        <v>8323</v>
      </c>
      <c r="F2871">
        <v>8052</v>
      </c>
      <c r="G2871">
        <v>3020</v>
      </c>
      <c r="H2871" s="14">
        <f>365*DSO[[#This Row],[Receivables - Total]]/DSO[[#This Row],[Revenue - Total]]</f>
        <v>28.784773969200199</v>
      </c>
      <c r="I2871" t="str">
        <f>_xlfn.XLOOKUP(DSO[[#This Row],[GIC Industry Groups]],'DSO_GIC GROUP'!$A$2:$A$25,'DSO_GIC GROUP'!$B$2:$B$25,0)</f>
        <v>Food, Beverage &amp; Tobacco</v>
      </c>
    </row>
    <row r="2872" spans="1:9" x14ac:dyDescent="0.2">
      <c r="A2872">
        <v>2014</v>
      </c>
      <c r="B2872" t="s">
        <v>231</v>
      </c>
      <c r="C2872" t="s">
        <v>232</v>
      </c>
      <c r="D2872">
        <v>670</v>
      </c>
      <c r="E2872">
        <v>8113</v>
      </c>
      <c r="F2872">
        <v>8268</v>
      </c>
      <c r="G2872">
        <v>3020</v>
      </c>
      <c r="H2872" s="14">
        <f>365*DSO[[#This Row],[Receivables - Total]]/DSO[[#This Row],[Revenue - Total]]</f>
        <v>29.577890662796325</v>
      </c>
      <c r="I2872" t="str">
        <f>_xlfn.XLOOKUP(DSO[[#This Row],[GIC Industry Groups]],'DSO_GIC GROUP'!$A$2:$A$25,'DSO_GIC GROUP'!$B$2:$B$25,0)</f>
        <v>Food, Beverage &amp; Tobacco</v>
      </c>
    </row>
    <row r="2873" spans="1:9" x14ac:dyDescent="0.2">
      <c r="A2873">
        <v>2015</v>
      </c>
      <c r="B2873" t="s">
        <v>231</v>
      </c>
      <c r="C2873" t="s">
        <v>232</v>
      </c>
      <c r="D2873">
        <v>647</v>
      </c>
      <c r="E2873">
        <v>8089</v>
      </c>
      <c r="F2873">
        <v>8082</v>
      </c>
      <c r="G2873">
        <v>3020</v>
      </c>
      <c r="H2873" s="14">
        <f>365*DSO[[#This Row],[Receivables - Total]]/DSO[[#This Row],[Revenue - Total]]</f>
        <v>29.219871318980449</v>
      </c>
      <c r="I2873" t="str">
        <f>_xlfn.XLOOKUP(DSO[[#This Row],[GIC Industry Groups]],'DSO_GIC GROUP'!$A$2:$A$25,'DSO_GIC GROUP'!$B$2:$B$25,0)</f>
        <v>Food, Beverage &amp; Tobacco</v>
      </c>
    </row>
    <row r="2874" spans="1:9" x14ac:dyDescent="0.2">
      <c r="A2874">
        <v>2016</v>
      </c>
      <c r="B2874" t="s">
        <v>231</v>
      </c>
      <c r="C2874" t="s">
        <v>232</v>
      </c>
      <c r="D2874">
        <v>626</v>
      </c>
      <c r="E2874">
        <v>7837</v>
      </c>
      <c r="F2874">
        <v>7961</v>
      </c>
      <c r="G2874">
        <v>3020</v>
      </c>
      <c r="H2874" s="14">
        <f>365*DSO[[#This Row],[Receivables - Total]]/DSO[[#This Row],[Revenue - Total]]</f>
        <v>28.701168194950384</v>
      </c>
      <c r="I2874" t="str">
        <f>_xlfn.XLOOKUP(DSO[[#This Row],[GIC Industry Groups]],'DSO_GIC GROUP'!$A$2:$A$25,'DSO_GIC GROUP'!$B$2:$B$25,0)</f>
        <v>Food, Beverage &amp; Tobacco</v>
      </c>
    </row>
    <row r="2875" spans="1:9" x14ac:dyDescent="0.2">
      <c r="A2875">
        <v>2017</v>
      </c>
      <c r="B2875" t="s">
        <v>231</v>
      </c>
      <c r="C2875" t="s">
        <v>232</v>
      </c>
      <c r="D2875">
        <v>605</v>
      </c>
      <c r="E2875">
        <v>7726</v>
      </c>
      <c r="F2875">
        <v>7890</v>
      </c>
      <c r="G2875">
        <v>3020</v>
      </c>
      <c r="H2875" s="14">
        <f>365*DSO[[#This Row],[Receivables - Total]]/DSO[[#This Row],[Revenue - Total]]</f>
        <v>27.987959442332066</v>
      </c>
      <c r="I2875" t="str">
        <f>_xlfn.XLOOKUP(DSO[[#This Row],[GIC Industry Groups]],'DSO_GIC GROUP'!$A$2:$A$25,'DSO_GIC GROUP'!$B$2:$B$25,0)</f>
        <v>Food, Beverage &amp; Tobacco</v>
      </c>
    </row>
    <row r="2876" spans="1:9" x14ac:dyDescent="0.2">
      <c r="A2876">
        <v>2018</v>
      </c>
      <c r="B2876" t="s">
        <v>231</v>
      </c>
      <c r="C2876" t="s">
        <v>232</v>
      </c>
      <c r="D2876">
        <v>785</v>
      </c>
      <c r="E2876">
        <v>14529</v>
      </c>
      <c r="F2876">
        <v>8685</v>
      </c>
      <c r="G2876">
        <v>3020</v>
      </c>
      <c r="H2876" s="14">
        <f>365*DSO[[#This Row],[Receivables - Total]]/DSO[[#This Row],[Revenue - Total]]</f>
        <v>32.99078871617732</v>
      </c>
      <c r="I2876" t="str">
        <f>_xlfn.XLOOKUP(DSO[[#This Row],[GIC Industry Groups]],'DSO_GIC GROUP'!$A$2:$A$25,'DSO_GIC GROUP'!$B$2:$B$25,0)</f>
        <v>Food, Beverage &amp; Tobacco</v>
      </c>
    </row>
    <row r="2877" spans="1:9" x14ac:dyDescent="0.2">
      <c r="A2877">
        <v>2019</v>
      </c>
      <c r="B2877" t="s">
        <v>231</v>
      </c>
      <c r="C2877" t="s">
        <v>232</v>
      </c>
      <c r="D2877">
        <v>574</v>
      </c>
      <c r="E2877">
        <v>13148</v>
      </c>
      <c r="F2877">
        <v>8107</v>
      </c>
      <c r="G2877">
        <v>3020</v>
      </c>
      <c r="H2877" s="14">
        <f>365*DSO[[#This Row],[Receivables - Total]]/DSO[[#This Row],[Revenue - Total]]</f>
        <v>25.843098556802762</v>
      </c>
      <c r="I2877" t="str">
        <f>_xlfn.XLOOKUP(DSO[[#This Row],[GIC Industry Groups]],'DSO_GIC GROUP'!$A$2:$A$25,'DSO_GIC GROUP'!$B$2:$B$25,0)</f>
        <v>Food, Beverage &amp; Tobacco</v>
      </c>
    </row>
    <row r="2878" spans="1:9" x14ac:dyDescent="0.2">
      <c r="A2878">
        <v>2003</v>
      </c>
      <c r="B2878" t="s">
        <v>387</v>
      </c>
      <c r="C2878" t="s">
        <v>388</v>
      </c>
      <c r="D2878">
        <v>1010</v>
      </c>
      <c r="E2878">
        <v>18448</v>
      </c>
      <c r="F2878">
        <v>11070</v>
      </c>
      <c r="G2878">
        <v>3020</v>
      </c>
      <c r="H2878" s="14">
        <f>365*DSO[[#This Row],[Receivables - Total]]/DSO[[#This Row],[Revenue - Total]]</f>
        <v>33.301716350496839</v>
      </c>
      <c r="I2878" t="str">
        <f>_xlfn.XLOOKUP(DSO[[#This Row],[GIC Industry Groups]],'DSO_GIC GROUP'!$A$2:$A$25,'DSO_GIC GROUP'!$B$2:$B$25,0)</f>
        <v>Food, Beverage &amp; Tobacco</v>
      </c>
    </row>
    <row r="2879" spans="1:9" x14ac:dyDescent="0.2">
      <c r="A2879">
        <v>2004</v>
      </c>
      <c r="B2879" t="s">
        <v>387</v>
      </c>
      <c r="C2879" t="s">
        <v>388</v>
      </c>
      <c r="D2879">
        <v>1034</v>
      </c>
      <c r="E2879">
        <v>18066</v>
      </c>
      <c r="F2879">
        <v>11244</v>
      </c>
      <c r="G2879">
        <v>3020</v>
      </c>
      <c r="H2879" s="14">
        <f>365*DSO[[#This Row],[Receivables - Total]]/DSO[[#This Row],[Revenue - Total]]</f>
        <v>33.565457132692991</v>
      </c>
      <c r="I2879" t="str">
        <f>_xlfn.XLOOKUP(DSO[[#This Row],[GIC Industry Groups]],'DSO_GIC GROUP'!$A$2:$A$25,'DSO_GIC GROUP'!$B$2:$B$25,0)</f>
        <v>Food, Beverage &amp; Tobacco</v>
      </c>
    </row>
    <row r="2880" spans="1:9" x14ac:dyDescent="0.2">
      <c r="A2880">
        <v>2005</v>
      </c>
      <c r="B2880" t="s">
        <v>387</v>
      </c>
      <c r="C2880" t="s">
        <v>388</v>
      </c>
      <c r="D2880">
        <v>1076</v>
      </c>
      <c r="E2880">
        <v>18207</v>
      </c>
      <c r="F2880">
        <v>11640</v>
      </c>
      <c r="G2880">
        <v>3020</v>
      </c>
      <c r="H2880" s="14">
        <f>365*DSO[[#This Row],[Receivables - Total]]/DSO[[#This Row],[Revenue - Total]]</f>
        <v>33.740549828178693</v>
      </c>
      <c r="I2880" t="str">
        <f>_xlfn.XLOOKUP(DSO[[#This Row],[GIC Industry Groups]],'DSO_GIC GROUP'!$A$2:$A$25,'DSO_GIC GROUP'!$B$2:$B$25,0)</f>
        <v>Food, Beverage &amp; Tobacco</v>
      </c>
    </row>
    <row r="2881" spans="1:9" x14ac:dyDescent="0.2">
      <c r="A2881">
        <v>2006</v>
      </c>
      <c r="B2881" t="s">
        <v>387</v>
      </c>
      <c r="C2881" t="s">
        <v>388</v>
      </c>
      <c r="D2881">
        <v>1119</v>
      </c>
      <c r="E2881">
        <v>18184</v>
      </c>
      <c r="F2881">
        <v>12442</v>
      </c>
      <c r="G2881">
        <v>3020</v>
      </c>
      <c r="H2881" s="14">
        <f>365*DSO[[#This Row],[Receivables - Total]]/DSO[[#This Row],[Revenue - Total]]</f>
        <v>32.827117826715963</v>
      </c>
      <c r="I2881" t="str">
        <f>_xlfn.XLOOKUP(DSO[[#This Row],[GIC Industry Groups]],'DSO_GIC GROUP'!$A$2:$A$25,'DSO_GIC GROUP'!$B$2:$B$25,0)</f>
        <v>Food, Beverage &amp; Tobacco</v>
      </c>
    </row>
    <row r="2882" spans="1:9" x14ac:dyDescent="0.2">
      <c r="A2882">
        <v>2007</v>
      </c>
      <c r="B2882" t="s">
        <v>387</v>
      </c>
      <c r="C2882" t="s">
        <v>388</v>
      </c>
      <c r="D2882">
        <v>1368.9</v>
      </c>
      <c r="E2882">
        <v>19041.599999999999</v>
      </c>
      <c r="F2882">
        <v>13652.1</v>
      </c>
      <c r="G2882">
        <v>3020</v>
      </c>
      <c r="H2882" s="14">
        <f>365*DSO[[#This Row],[Receivables - Total]]/DSO[[#This Row],[Revenue - Total]]</f>
        <v>36.598655151954645</v>
      </c>
      <c r="I2882" t="str">
        <f>_xlfn.XLOOKUP(DSO[[#This Row],[GIC Industry Groups]],'DSO_GIC GROUP'!$A$2:$A$25,'DSO_GIC GROUP'!$B$2:$B$25,0)</f>
        <v>Food, Beverage &amp; Tobacco</v>
      </c>
    </row>
    <row r="2883" spans="1:9" x14ac:dyDescent="0.2">
      <c r="A2883">
        <v>2008</v>
      </c>
      <c r="B2883" t="s">
        <v>387</v>
      </c>
      <c r="C2883" t="s">
        <v>388</v>
      </c>
      <c r="D2883">
        <v>1146.4000000000001</v>
      </c>
      <c r="E2883">
        <v>17874.8</v>
      </c>
      <c r="F2883">
        <v>14691.3</v>
      </c>
      <c r="G2883">
        <v>3020</v>
      </c>
      <c r="H2883" s="14">
        <f>365*DSO[[#This Row],[Receivables - Total]]/DSO[[#This Row],[Revenue - Total]]</f>
        <v>28.481890642761368</v>
      </c>
      <c r="I2883" t="str">
        <f>_xlfn.XLOOKUP(DSO[[#This Row],[GIC Industry Groups]],'DSO_GIC GROUP'!$A$2:$A$25,'DSO_GIC GROUP'!$B$2:$B$25,0)</f>
        <v>Food, Beverage &amp; Tobacco</v>
      </c>
    </row>
    <row r="2884" spans="1:9" x14ac:dyDescent="0.2">
      <c r="A2884">
        <v>2009</v>
      </c>
      <c r="B2884" t="s">
        <v>387</v>
      </c>
      <c r="C2884" t="s">
        <v>388</v>
      </c>
      <c r="D2884">
        <v>1256.7</v>
      </c>
      <c r="E2884">
        <v>17678.900000000001</v>
      </c>
      <c r="F2884">
        <v>14796.5</v>
      </c>
      <c r="G2884">
        <v>3020</v>
      </c>
      <c r="H2884" s="14">
        <f>365*DSO[[#This Row],[Receivables - Total]]/DSO[[#This Row],[Revenue - Total]]</f>
        <v>31.000270334200657</v>
      </c>
      <c r="I2884" t="str">
        <f>_xlfn.XLOOKUP(DSO[[#This Row],[GIC Industry Groups]],'DSO_GIC GROUP'!$A$2:$A$25,'DSO_GIC GROUP'!$B$2:$B$25,0)</f>
        <v>Food, Beverage &amp; Tobacco</v>
      </c>
    </row>
    <row r="2885" spans="1:9" x14ac:dyDescent="0.2">
      <c r="A2885">
        <v>2010</v>
      </c>
      <c r="B2885" t="s">
        <v>387</v>
      </c>
      <c r="C2885" t="s">
        <v>388</v>
      </c>
      <c r="D2885">
        <v>1405.1</v>
      </c>
      <c r="E2885">
        <v>18674.5</v>
      </c>
      <c r="F2885">
        <v>14880.2</v>
      </c>
      <c r="G2885">
        <v>3020</v>
      </c>
      <c r="H2885" s="14">
        <f>365*DSO[[#This Row],[Receivables - Total]]/DSO[[#This Row],[Revenue - Total]]</f>
        <v>34.466035402749959</v>
      </c>
      <c r="I2885" t="str">
        <f>_xlfn.XLOOKUP(DSO[[#This Row],[GIC Industry Groups]],'DSO_GIC GROUP'!$A$2:$A$25,'DSO_GIC GROUP'!$B$2:$B$25,0)</f>
        <v>Food, Beverage &amp; Tobacco</v>
      </c>
    </row>
    <row r="2886" spans="1:9" x14ac:dyDescent="0.2">
      <c r="A2886">
        <v>2011</v>
      </c>
      <c r="B2886" t="s">
        <v>387</v>
      </c>
      <c r="C2886" t="s">
        <v>388</v>
      </c>
      <c r="D2886">
        <v>1476.9</v>
      </c>
      <c r="E2886">
        <v>21096.799999999999</v>
      </c>
      <c r="F2886">
        <v>16657.900000000001</v>
      </c>
      <c r="G2886">
        <v>3020</v>
      </c>
      <c r="H2886" s="14">
        <f>365*DSO[[#This Row],[Receivables - Total]]/DSO[[#This Row],[Revenue - Total]]</f>
        <v>32.361131955408545</v>
      </c>
      <c r="I2886" t="str">
        <f>_xlfn.XLOOKUP(DSO[[#This Row],[GIC Industry Groups]],'DSO_GIC GROUP'!$A$2:$A$25,'DSO_GIC GROUP'!$B$2:$B$25,0)</f>
        <v>Food, Beverage &amp; Tobacco</v>
      </c>
    </row>
    <row r="2887" spans="1:9" x14ac:dyDescent="0.2">
      <c r="A2887">
        <v>2012</v>
      </c>
      <c r="B2887" t="s">
        <v>387</v>
      </c>
      <c r="C2887" t="s">
        <v>388</v>
      </c>
      <c r="D2887">
        <v>1687.1</v>
      </c>
      <c r="E2887">
        <v>22658</v>
      </c>
      <c r="F2887">
        <v>17774.099999999999</v>
      </c>
      <c r="G2887">
        <v>3020</v>
      </c>
      <c r="H2887" s="14">
        <f>365*DSO[[#This Row],[Receivables - Total]]/DSO[[#This Row],[Revenue - Total]]</f>
        <v>34.645439150224206</v>
      </c>
      <c r="I2887" t="str">
        <f>_xlfn.XLOOKUP(DSO[[#This Row],[GIC Industry Groups]],'DSO_GIC GROUP'!$A$2:$A$25,'DSO_GIC GROUP'!$B$2:$B$25,0)</f>
        <v>Food, Beverage &amp; Tobacco</v>
      </c>
    </row>
    <row r="2888" spans="1:9" x14ac:dyDescent="0.2">
      <c r="A2888">
        <v>2013</v>
      </c>
      <c r="B2888" t="s">
        <v>387</v>
      </c>
      <c r="C2888" t="s">
        <v>388</v>
      </c>
      <c r="D2888">
        <v>1670.8</v>
      </c>
      <c r="E2888">
        <v>23145.7</v>
      </c>
      <c r="F2888">
        <v>17909.599999999999</v>
      </c>
      <c r="G2888">
        <v>3020</v>
      </c>
      <c r="H2888" s="14">
        <f>365*DSO[[#This Row],[Receivables - Total]]/DSO[[#This Row],[Revenue - Total]]</f>
        <v>34.051123419841872</v>
      </c>
      <c r="I2888" t="str">
        <f>_xlfn.XLOOKUP(DSO[[#This Row],[GIC Industry Groups]],'DSO_GIC GROUP'!$A$2:$A$25,'DSO_GIC GROUP'!$B$2:$B$25,0)</f>
        <v>Food, Beverage &amp; Tobacco</v>
      </c>
    </row>
    <row r="2889" spans="1:9" x14ac:dyDescent="0.2">
      <c r="A2889">
        <v>2014</v>
      </c>
      <c r="B2889" t="s">
        <v>387</v>
      </c>
      <c r="C2889" t="s">
        <v>388</v>
      </c>
      <c r="D2889">
        <v>1616.4</v>
      </c>
      <c r="E2889">
        <v>21964.5</v>
      </c>
      <c r="F2889">
        <v>17630.3</v>
      </c>
      <c r="G2889">
        <v>3020</v>
      </c>
      <c r="H2889" s="14">
        <f>365*DSO[[#This Row],[Receivables - Total]]/DSO[[#This Row],[Revenue - Total]]</f>
        <v>33.464319949178403</v>
      </c>
      <c r="I2889" t="str">
        <f>_xlfn.XLOOKUP(DSO[[#This Row],[GIC Industry Groups]],'DSO_GIC GROUP'!$A$2:$A$25,'DSO_GIC GROUP'!$B$2:$B$25,0)</f>
        <v>Food, Beverage &amp; Tobacco</v>
      </c>
    </row>
    <row r="2890" spans="1:9" x14ac:dyDescent="0.2">
      <c r="A2890">
        <v>2015</v>
      </c>
      <c r="B2890" t="s">
        <v>387</v>
      </c>
      <c r="C2890" t="s">
        <v>388</v>
      </c>
      <c r="D2890">
        <v>1564.7</v>
      </c>
      <c r="E2890">
        <v>21712.3</v>
      </c>
      <c r="F2890">
        <v>16563.099999999999</v>
      </c>
      <c r="G2890">
        <v>3020</v>
      </c>
      <c r="H2890" s="14">
        <f>365*DSO[[#This Row],[Receivables - Total]]/DSO[[#This Row],[Revenue - Total]]</f>
        <v>34.481196152894086</v>
      </c>
      <c r="I2890" t="str">
        <f>_xlfn.XLOOKUP(DSO[[#This Row],[GIC Industry Groups]],'DSO_GIC GROUP'!$A$2:$A$25,'DSO_GIC GROUP'!$B$2:$B$25,0)</f>
        <v>Food, Beverage &amp; Tobacco</v>
      </c>
    </row>
    <row r="2891" spans="1:9" x14ac:dyDescent="0.2">
      <c r="A2891">
        <v>2016</v>
      </c>
      <c r="B2891" t="s">
        <v>387</v>
      </c>
      <c r="C2891" t="s">
        <v>388</v>
      </c>
      <c r="D2891">
        <v>1628.8</v>
      </c>
      <c r="E2891">
        <v>21812.6</v>
      </c>
      <c r="F2891">
        <v>15619.8</v>
      </c>
      <c r="G2891">
        <v>3020</v>
      </c>
      <c r="H2891" s="14">
        <f>365*DSO[[#This Row],[Receivables - Total]]/DSO[[#This Row],[Revenue - Total]]</f>
        <v>38.061434845516587</v>
      </c>
      <c r="I2891" t="str">
        <f>_xlfn.XLOOKUP(DSO[[#This Row],[GIC Industry Groups]],'DSO_GIC GROUP'!$A$2:$A$25,'DSO_GIC GROUP'!$B$2:$B$25,0)</f>
        <v>Food, Beverage &amp; Tobacco</v>
      </c>
    </row>
    <row r="2892" spans="1:9" x14ac:dyDescent="0.2">
      <c r="A2892">
        <v>2017</v>
      </c>
      <c r="B2892" t="s">
        <v>387</v>
      </c>
      <c r="C2892" t="s">
        <v>388</v>
      </c>
      <c r="D2892">
        <v>1899.1</v>
      </c>
      <c r="E2892">
        <v>30624</v>
      </c>
      <c r="F2892">
        <v>15740.4</v>
      </c>
      <c r="G2892">
        <v>3020</v>
      </c>
      <c r="H2892" s="14">
        <f>365*DSO[[#This Row],[Receivables - Total]]/DSO[[#This Row],[Revenue - Total]]</f>
        <v>44.037730934410817</v>
      </c>
      <c r="I2892" t="str">
        <f>_xlfn.XLOOKUP(DSO[[#This Row],[GIC Industry Groups]],'DSO_GIC GROUP'!$A$2:$A$25,'DSO_GIC GROUP'!$B$2:$B$25,0)</f>
        <v>Food, Beverage &amp; Tobacco</v>
      </c>
    </row>
    <row r="2893" spans="1:9" x14ac:dyDescent="0.2">
      <c r="A2893">
        <v>2018</v>
      </c>
      <c r="B2893" t="s">
        <v>387</v>
      </c>
      <c r="C2893" t="s">
        <v>388</v>
      </c>
      <c r="D2893">
        <v>1972.1</v>
      </c>
      <c r="E2893">
        <v>30111.200000000001</v>
      </c>
      <c r="F2893">
        <v>16865.2</v>
      </c>
      <c r="G2893">
        <v>3020</v>
      </c>
      <c r="H2893" s="14">
        <f>365*DSO[[#This Row],[Receivables - Total]]/DSO[[#This Row],[Revenue - Total]]</f>
        <v>42.680578943623551</v>
      </c>
      <c r="I2893" t="str">
        <f>_xlfn.XLOOKUP(DSO[[#This Row],[GIC Industry Groups]],'DSO_GIC GROUP'!$A$2:$A$25,'DSO_GIC GROUP'!$B$2:$B$25,0)</f>
        <v>Food, Beverage &amp; Tobacco</v>
      </c>
    </row>
    <row r="2894" spans="1:9" x14ac:dyDescent="0.2">
      <c r="A2894">
        <v>2004</v>
      </c>
      <c r="B2894" t="s">
        <v>443</v>
      </c>
      <c r="C2894" t="s">
        <v>444</v>
      </c>
      <c r="D2894">
        <v>272.738</v>
      </c>
      <c r="E2894">
        <v>2533.9679999999998</v>
      </c>
      <c r="F2894">
        <v>4779.875</v>
      </c>
      <c r="G2894">
        <v>3020</v>
      </c>
      <c r="H2894" s="14">
        <f>365*DSO[[#This Row],[Receivables - Total]]/DSO[[#This Row],[Revenue - Total]]</f>
        <v>20.82677266664923</v>
      </c>
      <c r="I2894" t="str">
        <f>_xlfn.XLOOKUP(DSO[[#This Row],[GIC Industry Groups]],'DSO_GIC GROUP'!$A$2:$A$25,'DSO_GIC GROUP'!$B$2:$B$25,0)</f>
        <v>Food, Beverage &amp; Tobacco</v>
      </c>
    </row>
    <row r="2895" spans="1:9" x14ac:dyDescent="0.2">
      <c r="A2895">
        <v>2005</v>
      </c>
      <c r="B2895" t="s">
        <v>443</v>
      </c>
      <c r="C2895" t="s">
        <v>444</v>
      </c>
      <c r="D2895">
        <v>301.00099999999998</v>
      </c>
      <c r="E2895">
        <v>2822.4059999999999</v>
      </c>
      <c r="F2895">
        <v>5413.9970000000003</v>
      </c>
      <c r="G2895">
        <v>3020</v>
      </c>
      <c r="H2895" s="14">
        <f>365*DSO[[#This Row],[Receivables - Total]]/DSO[[#This Row],[Revenue - Total]]</f>
        <v>20.29283817482721</v>
      </c>
      <c r="I2895" t="str">
        <f>_xlfn.XLOOKUP(DSO[[#This Row],[GIC Industry Groups]],'DSO_GIC GROUP'!$A$2:$A$25,'DSO_GIC GROUP'!$B$2:$B$25,0)</f>
        <v>Food, Beverage &amp; Tobacco</v>
      </c>
    </row>
    <row r="2896" spans="1:9" x14ac:dyDescent="0.2">
      <c r="A2896">
        <v>2006</v>
      </c>
      <c r="B2896" t="s">
        <v>443</v>
      </c>
      <c r="C2896" t="s">
        <v>444</v>
      </c>
      <c r="D2896">
        <v>341.916</v>
      </c>
      <c r="E2896">
        <v>3060.306</v>
      </c>
      <c r="F2896">
        <v>5745.4809999999998</v>
      </c>
      <c r="G2896">
        <v>3020</v>
      </c>
      <c r="H2896" s="14">
        <f>365*DSO[[#This Row],[Receivables - Total]]/DSO[[#This Row],[Revenue - Total]]</f>
        <v>21.721304099691565</v>
      </c>
      <c r="I2896" t="str">
        <f>_xlfn.XLOOKUP(DSO[[#This Row],[GIC Industry Groups]],'DSO_GIC GROUP'!$A$2:$A$25,'DSO_GIC GROUP'!$B$2:$B$25,0)</f>
        <v>Food, Beverage &amp; Tobacco</v>
      </c>
    </row>
    <row r="2897" spans="1:9" x14ac:dyDescent="0.2">
      <c r="A2897">
        <v>2007</v>
      </c>
      <c r="B2897" t="s">
        <v>443</v>
      </c>
      <c r="C2897" t="s">
        <v>444</v>
      </c>
      <c r="D2897">
        <v>366.62099999999998</v>
      </c>
      <c r="E2897">
        <v>3393.65</v>
      </c>
      <c r="F2897">
        <v>6193.0320000000002</v>
      </c>
      <c r="G2897">
        <v>3020</v>
      </c>
      <c r="H2897" s="14">
        <f>365*DSO[[#This Row],[Receivables - Total]]/DSO[[#This Row],[Revenue - Total]]</f>
        <v>21.607617238212232</v>
      </c>
      <c r="I2897" t="str">
        <f>_xlfn.XLOOKUP(DSO[[#This Row],[GIC Industry Groups]],'DSO_GIC GROUP'!$A$2:$A$25,'DSO_GIC GROUP'!$B$2:$B$25,0)</f>
        <v>Food, Beverage &amp; Tobacco</v>
      </c>
    </row>
    <row r="2898" spans="1:9" x14ac:dyDescent="0.2">
      <c r="A2898">
        <v>2008</v>
      </c>
      <c r="B2898" t="s">
        <v>443</v>
      </c>
      <c r="C2898" t="s">
        <v>444</v>
      </c>
      <c r="D2898">
        <v>411.01</v>
      </c>
      <c r="E2898">
        <v>3616.471</v>
      </c>
      <c r="F2898">
        <v>6754.9030000000002</v>
      </c>
      <c r="G2898">
        <v>3020</v>
      </c>
      <c r="H2898" s="14">
        <f>365*DSO[[#This Row],[Receivables - Total]]/DSO[[#This Row],[Revenue - Total]]</f>
        <v>22.208853332164797</v>
      </c>
      <c r="I2898" t="str">
        <f>_xlfn.XLOOKUP(DSO[[#This Row],[GIC Industry Groups]],'DSO_GIC GROUP'!$A$2:$A$25,'DSO_GIC GROUP'!$B$2:$B$25,0)</f>
        <v>Food, Beverage &amp; Tobacco</v>
      </c>
    </row>
    <row r="2899" spans="1:9" x14ac:dyDescent="0.2">
      <c r="A2899">
        <v>2009</v>
      </c>
      <c r="B2899" t="s">
        <v>443</v>
      </c>
      <c r="C2899" t="s">
        <v>444</v>
      </c>
      <c r="D2899">
        <v>372.29199999999997</v>
      </c>
      <c r="E2899">
        <v>3692.0549999999998</v>
      </c>
      <c r="F2899">
        <v>6533.6710000000003</v>
      </c>
      <c r="G2899">
        <v>3020</v>
      </c>
      <c r="H2899" s="14">
        <f>365*DSO[[#This Row],[Receivables - Total]]/DSO[[#This Row],[Revenue - Total]]</f>
        <v>20.797891415101859</v>
      </c>
      <c r="I2899" t="str">
        <f>_xlfn.XLOOKUP(DSO[[#This Row],[GIC Industry Groups]],'DSO_GIC GROUP'!$A$2:$A$25,'DSO_GIC GROUP'!$B$2:$B$25,0)</f>
        <v>Food, Beverage &amp; Tobacco</v>
      </c>
    </row>
    <row r="2900" spans="1:9" x14ac:dyDescent="0.2">
      <c r="A2900">
        <v>2010</v>
      </c>
      <c r="B2900" t="s">
        <v>443</v>
      </c>
      <c r="C2900" t="s">
        <v>444</v>
      </c>
      <c r="D2900">
        <v>439.464</v>
      </c>
      <c r="E2900">
        <v>4053.9180000000001</v>
      </c>
      <c r="F2900">
        <v>7220.7190000000001</v>
      </c>
      <c r="G2900">
        <v>3020</v>
      </c>
      <c r="H2900" s="14">
        <f>365*DSO[[#This Row],[Receivables - Total]]/DSO[[#This Row],[Revenue - Total]]</f>
        <v>22.214458144680602</v>
      </c>
      <c r="I2900" t="str">
        <f>_xlfn.XLOOKUP(DSO[[#This Row],[GIC Industry Groups]],'DSO_GIC GROUP'!$A$2:$A$25,'DSO_GIC GROUP'!$B$2:$B$25,0)</f>
        <v>Food, Beverage &amp; Tobacco</v>
      </c>
    </row>
    <row r="2901" spans="1:9" x14ac:dyDescent="0.2">
      <c r="A2901">
        <v>2011</v>
      </c>
      <c r="B2901" t="s">
        <v>443</v>
      </c>
      <c r="C2901" t="s">
        <v>444</v>
      </c>
      <c r="D2901">
        <v>485.53300000000002</v>
      </c>
      <c r="E2901">
        <v>4244.3909999999996</v>
      </c>
      <c r="F2901">
        <v>7895.0889999999999</v>
      </c>
      <c r="G2901">
        <v>3020</v>
      </c>
      <c r="H2901" s="14">
        <f>365*DSO[[#This Row],[Receivables - Total]]/DSO[[#This Row],[Revenue - Total]]</f>
        <v>22.446807756062029</v>
      </c>
      <c r="I2901" t="str">
        <f>_xlfn.XLOOKUP(DSO[[#This Row],[GIC Industry Groups]],'DSO_GIC GROUP'!$A$2:$A$25,'DSO_GIC GROUP'!$B$2:$B$25,0)</f>
        <v>Food, Beverage &amp; Tobacco</v>
      </c>
    </row>
    <row r="2902" spans="1:9" x14ac:dyDescent="0.2">
      <c r="A2902">
        <v>2012</v>
      </c>
      <c r="B2902" t="s">
        <v>443</v>
      </c>
      <c r="C2902" t="s">
        <v>444</v>
      </c>
      <c r="D2902">
        <v>523.50099999999998</v>
      </c>
      <c r="E2902">
        <v>4563.9660000000003</v>
      </c>
      <c r="F2902">
        <v>8230.67</v>
      </c>
      <c r="G2902">
        <v>3020</v>
      </c>
      <c r="H2902" s="14">
        <f>365*DSO[[#This Row],[Receivables - Total]]/DSO[[#This Row],[Revenue - Total]]</f>
        <v>23.215347596246719</v>
      </c>
      <c r="I2902" t="str">
        <f>_xlfn.XLOOKUP(DSO[[#This Row],[GIC Industry Groups]],'DSO_GIC GROUP'!$A$2:$A$25,'DSO_GIC GROUP'!$B$2:$B$25,0)</f>
        <v>Food, Beverage &amp; Tobacco</v>
      </c>
    </row>
    <row r="2903" spans="1:9" x14ac:dyDescent="0.2">
      <c r="A2903">
        <v>2013</v>
      </c>
      <c r="B2903" t="s">
        <v>443</v>
      </c>
      <c r="C2903" t="s">
        <v>444</v>
      </c>
      <c r="D2903">
        <v>551.5</v>
      </c>
      <c r="E2903">
        <v>4915.88</v>
      </c>
      <c r="F2903">
        <v>8751.6540000000005</v>
      </c>
      <c r="G2903">
        <v>3020</v>
      </c>
      <c r="H2903" s="14">
        <f>365*DSO[[#This Row],[Receivables - Total]]/DSO[[#This Row],[Revenue - Total]]</f>
        <v>23.001080710000647</v>
      </c>
      <c r="I2903" t="str">
        <f>_xlfn.XLOOKUP(DSO[[#This Row],[GIC Industry Groups]],'DSO_GIC GROUP'!$A$2:$A$25,'DSO_GIC GROUP'!$B$2:$B$25,0)</f>
        <v>Food, Beverage &amp; Tobacco</v>
      </c>
    </row>
    <row r="2904" spans="1:9" x14ac:dyDescent="0.2">
      <c r="A2904">
        <v>2014</v>
      </c>
      <c r="B2904" t="s">
        <v>443</v>
      </c>
      <c r="C2904" t="s">
        <v>444</v>
      </c>
      <c r="D2904">
        <v>635.20399999999995</v>
      </c>
      <c r="E2904">
        <v>5455.6189999999997</v>
      </c>
      <c r="F2904">
        <v>9316.2559999999994</v>
      </c>
      <c r="G2904">
        <v>3020</v>
      </c>
      <c r="H2904" s="14">
        <f>365*DSO[[#This Row],[Receivables - Total]]/DSO[[#This Row],[Revenue - Total]]</f>
        <v>24.886548845373078</v>
      </c>
      <c r="I2904" t="str">
        <f>_xlfn.XLOOKUP(DSO[[#This Row],[GIC Industry Groups]],'DSO_GIC GROUP'!$A$2:$A$25,'DSO_GIC GROUP'!$B$2:$B$25,0)</f>
        <v>Food, Beverage &amp; Tobacco</v>
      </c>
    </row>
    <row r="2905" spans="1:9" x14ac:dyDescent="0.2">
      <c r="A2905">
        <v>2015</v>
      </c>
      <c r="B2905" t="s">
        <v>443</v>
      </c>
      <c r="C2905" t="s">
        <v>444</v>
      </c>
      <c r="D2905">
        <v>611.82100000000003</v>
      </c>
      <c r="E2905">
        <v>6139.8310000000001</v>
      </c>
      <c r="F2905">
        <v>9263.8629999999994</v>
      </c>
      <c r="G2905">
        <v>3020</v>
      </c>
      <c r="H2905" s="14">
        <f>365*DSO[[#This Row],[Receivables - Total]]/DSO[[#This Row],[Revenue - Total]]</f>
        <v>24.1059982212604</v>
      </c>
      <c r="I2905" t="str">
        <f>_xlfn.XLOOKUP(DSO[[#This Row],[GIC Industry Groups]],'DSO_GIC GROUP'!$A$2:$A$25,'DSO_GIC GROUP'!$B$2:$B$25,0)</f>
        <v>Food, Beverage &amp; Tobacco</v>
      </c>
    </row>
    <row r="2906" spans="1:9" x14ac:dyDescent="0.2">
      <c r="A2906">
        <v>2016</v>
      </c>
      <c r="B2906" t="s">
        <v>443</v>
      </c>
      <c r="C2906" t="s">
        <v>444</v>
      </c>
      <c r="D2906">
        <v>609.59199999999998</v>
      </c>
      <c r="E2906">
        <v>6370.067</v>
      </c>
      <c r="F2906">
        <v>9523.2240000000002</v>
      </c>
      <c r="G2906">
        <v>3020</v>
      </c>
      <c r="H2906" s="14">
        <f>365*DSO[[#This Row],[Receivables - Total]]/DSO[[#This Row],[Revenue - Total]]</f>
        <v>23.364049821783041</v>
      </c>
      <c r="I2906" t="str">
        <f>_xlfn.XLOOKUP(DSO[[#This Row],[GIC Industry Groups]],'DSO_GIC GROUP'!$A$2:$A$25,'DSO_GIC GROUP'!$B$2:$B$25,0)</f>
        <v>Food, Beverage &amp; Tobacco</v>
      </c>
    </row>
    <row r="2907" spans="1:9" x14ac:dyDescent="0.2">
      <c r="A2907">
        <v>2017</v>
      </c>
      <c r="B2907" t="s">
        <v>443</v>
      </c>
      <c r="C2907" t="s">
        <v>444</v>
      </c>
      <c r="D2907">
        <v>640.697</v>
      </c>
      <c r="E2907">
        <v>6975.9080000000004</v>
      </c>
      <c r="F2907">
        <v>9167.5190000000002</v>
      </c>
      <c r="G2907">
        <v>3020</v>
      </c>
      <c r="H2907" s="14">
        <f>365*DSO[[#This Row],[Receivables - Total]]/DSO[[#This Row],[Revenue - Total]]</f>
        <v>25.509017761512137</v>
      </c>
      <c r="I2907" t="str">
        <f>_xlfn.XLOOKUP(DSO[[#This Row],[GIC Industry Groups]],'DSO_GIC GROUP'!$A$2:$A$25,'DSO_GIC GROUP'!$B$2:$B$25,0)</f>
        <v>Food, Beverage &amp; Tobacco</v>
      </c>
    </row>
    <row r="2908" spans="1:9" x14ac:dyDescent="0.2">
      <c r="A2908">
        <v>2018</v>
      </c>
      <c r="B2908" t="s">
        <v>443</v>
      </c>
      <c r="C2908" t="s">
        <v>444</v>
      </c>
      <c r="D2908">
        <v>604.43299999999999</v>
      </c>
      <c r="E2908">
        <v>8142.2920000000004</v>
      </c>
      <c r="F2908">
        <v>9545.7000000000007</v>
      </c>
      <c r="G2908">
        <v>3020</v>
      </c>
      <c r="H2908" s="14">
        <f>365*DSO[[#This Row],[Receivables - Total]]/DSO[[#This Row],[Revenue - Total]]</f>
        <v>23.11177231633091</v>
      </c>
      <c r="I2908" t="str">
        <f>_xlfn.XLOOKUP(DSO[[#This Row],[GIC Industry Groups]],'DSO_GIC GROUP'!$A$2:$A$25,'DSO_GIC GROUP'!$B$2:$B$25,0)</f>
        <v>Food, Beverage &amp; Tobacco</v>
      </c>
    </row>
    <row r="2909" spans="1:9" x14ac:dyDescent="0.2">
      <c r="A2909">
        <v>2019</v>
      </c>
      <c r="B2909" t="s">
        <v>443</v>
      </c>
      <c r="C2909" t="s">
        <v>444</v>
      </c>
      <c r="D2909">
        <v>594.32000000000005</v>
      </c>
      <c r="E2909">
        <v>8109.0039999999999</v>
      </c>
      <c r="F2909">
        <v>9497.3169999999991</v>
      </c>
      <c r="G2909">
        <v>3020</v>
      </c>
      <c r="H2909" s="14">
        <f>365*DSO[[#This Row],[Receivables - Total]]/DSO[[#This Row],[Revenue - Total]]</f>
        <v>22.84085073710818</v>
      </c>
      <c r="I2909" t="str">
        <f>_xlfn.XLOOKUP(DSO[[#This Row],[GIC Industry Groups]],'DSO_GIC GROUP'!$A$2:$A$25,'DSO_GIC GROUP'!$B$2:$B$25,0)</f>
        <v>Food, Beverage &amp; Tobacco</v>
      </c>
    </row>
    <row r="2910" spans="1:9" x14ac:dyDescent="0.2">
      <c r="A2910">
        <v>2004</v>
      </c>
      <c r="B2910" t="s">
        <v>449</v>
      </c>
      <c r="C2910" t="s">
        <v>450</v>
      </c>
      <c r="D2910">
        <v>408.93</v>
      </c>
      <c r="E2910">
        <v>3797.5309999999999</v>
      </c>
      <c r="F2910">
        <v>4429.2479999999996</v>
      </c>
      <c r="G2910">
        <v>3020</v>
      </c>
      <c r="H2910" s="14">
        <f>365*DSO[[#This Row],[Receivables - Total]]/DSO[[#This Row],[Revenue - Total]]</f>
        <v>33.698598497984314</v>
      </c>
      <c r="I2910" t="str">
        <f>_xlfn.XLOOKUP(DSO[[#This Row],[GIC Industry Groups]],'DSO_GIC GROUP'!$A$2:$A$25,'DSO_GIC GROUP'!$B$2:$B$25,0)</f>
        <v>Food, Beverage &amp; Tobacco</v>
      </c>
    </row>
    <row r="2911" spans="1:9" x14ac:dyDescent="0.2">
      <c r="A2911">
        <v>2005</v>
      </c>
      <c r="B2911" t="s">
        <v>449</v>
      </c>
      <c r="C2911" t="s">
        <v>450</v>
      </c>
      <c r="D2911">
        <v>559.28899999999999</v>
      </c>
      <c r="E2911">
        <v>4295.2359999999999</v>
      </c>
      <c r="F2911">
        <v>4835.9740000000002</v>
      </c>
      <c r="G2911">
        <v>3020</v>
      </c>
      <c r="H2911" s="14">
        <f>365*DSO[[#This Row],[Receivables - Total]]/DSO[[#This Row],[Revenue - Total]]</f>
        <v>42.212899614431336</v>
      </c>
      <c r="I2911" t="str">
        <f>_xlfn.XLOOKUP(DSO[[#This Row],[GIC Industry Groups]],'DSO_GIC GROUP'!$A$2:$A$25,'DSO_GIC GROUP'!$B$2:$B$25,0)</f>
        <v>Food, Beverage &amp; Tobacco</v>
      </c>
    </row>
    <row r="2912" spans="1:9" x14ac:dyDescent="0.2">
      <c r="A2912">
        <v>2006</v>
      </c>
      <c r="B2912" t="s">
        <v>449</v>
      </c>
      <c r="C2912" t="s">
        <v>450</v>
      </c>
      <c r="D2912">
        <v>536.673</v>
      </c>
      <c r="E2912">
        <v>4157.5649999999996</v>
      </c>
      <c r="F2912">
        <v>4944.2299999999996</v>
      </c>
      <c r="G2912">
        <v>3020</v>
      </c>
      <c r="H2912" s="14">
        <f>365*DSO[[#This Row],[Receivables - Total]]/DSO[[#This Row],[Revenue - Total]]</f>
        <v>39.61903976959001</v>
      </c>
      <c r="I2912" t="str">
        <f>_xlfn.XLOOKUP(DSO[[#This Row],[GIC Industry Groups]],'DSO_GIC GROUP'!$A$2:$A$25,'DSO_GIC GROUP'!$B$2:$B$25,0)</f>
        <v>Food, Beverage &amp; Tobacco</v>
      </c>
    </row>
    <row r="2913" spans="1:9" x14ac:dyDescent="0.2">
      <c r="A2913">
        <v>2007</v>
      </c>
      <c r="B2913" t="s">
        <v>449</v>
      </c>
      <c r="C2913" t="s">
        <v>450</v>
      </c>
      <c r="D2913">
        <v>504.98500000000001</v>
      </c>
      <c r="E2913">
        <v>4247.1130000000003</v>
      </c>
      <c r="F2913">
        <v>4946.7160000000003</v>
      </c>
      <c r="G2913">
        <v>3020</v>
      </c>
      <c r="H2913" s="14">
        <f>365*DSO[[#This Row],[Receivables - Total]]/DSO[[#This Row],[Revenue - Total]]</f>
        <v>37.260987895808043</v>
      </c>
      <c r="I2913" t="str">
        <f>_xlfn.XLOOKUP(DSO[[#This Row],[GIC Industry Groups]],'DSO_GIC GROUP'!$A$2:$A$25,'DSO_GIC GROUP'!$B$2:$B$25,0)</f>
        <v>Food, Beverage &amp; Tobacco</v>
      </c>
    </row>
    <row r="2914" spans="1:9" x14ac:dyDescent="0.2">
      <c r="A2914">
        <v>2008</v>
      </c>
      <c r="B2914" t="s">
        <v>449</v>
      </c>
      <c r="C2914" t="s">
        <v>450</v>
      </c>
      <c r="D2914">
        <v>469.65300000000002</v>
      </c>
      <c r="E2914">
        <v>3634.7190000000001</v>
      </c>
      <c r="F2914">
        <v>5132.768</v>
      </c>
      <c r="G2914">
        <v>3020</v>
      </c>
      <c r="H2914" s="14">
        <f>365*DSO[[#This Row],[Receivables - Total]]/DSO[[#This Row],[Revenue - Total]]</f>
        <v>33.39783621624823</v>
      </c>
      <c r="I2914" t="str">
        <f>_xlfn.XLOOKUP(DSO[[#This Row],[GIC Industry Groups]],'DSO_GIC GROUP'!$A$2:$A$25,'DSO_GIC GROUP'!$B$2:$B$25,0)</f>
        <v>Food, Beverage &amp; Tobacco</v>
      </c>
    </row>
    <row r="2915" spans="1:9" x14ac:dyDescent="0.2">
      <c r="A2915">
        <v>2009</v>
      </c>
      <c r="B2915" t="s">
        <v>449</v>
      </c>
      <c r="C2915" t="s">
        <v>450</v>
      </c>
      <c r="D2915">
        <v>418.09</v>
      </c>
      <c r="E2915">
        <v>3675.0309999999999</v>
      </c>
      <c r="F2915">
        <v>5298.6679999999997</v>
      </c>
      <c r="G2915">
        <v>3020</v>
      </c>
      <c r="H2915" s="14">
        <f>365*DSO[[#This Row],[Receivables - Total]]/DSO[[#This Row],[Revenue - Total]]</f>
        <v>28.800228661240897</v>
      </c>
      <c r="I2915" t="str">
        <f>_xlfn.XLOOKUP(DSO[[#This Row],[GIC Industry Groups]],'DSO_GIC GROUP'!$A$2:$A$25,'DSO_GIC GROUP'!$B$2:$B$25,0)</f>
        <v>Food, Beverage &amp; Tobacco</v>
      </c>
    </row>
    <row r="2916" spans="1:9" x14ac:dyDescent="0.2">
      <c r="A2916">
        <v>2010</v>
      </c>
      <c r="B2916" t="s">
        <v>449</v>
      </c>
      <c r="C2916" t="s">
        <v>450</v>
      </c>
      <c r="D2916">
        <v>390.06099999999998</v>
      </c>
      <c r="E2916">
        <v>4272.732</v>
      </c>
      <c r="F2916">
        <v>5671.009</v>
      </c>
      <c r="G2916">
        <v>3020</v>
      </c>
      <c r="H2916" s="14">
        <f>365*DSO[[#This Row],[Receivables - Total]]/DSO[[#This Row],[Revenue - Total]]</f>
        <v>25.105279325072484</v>
      </c>
      <c r="I2916" t="str">
        <f>_xlfn.XLOOKUP(DSO[[#This Row],[GIC Industry Groups]],'DSO_GIC GROUP'!$A$2:$A$25,'DSO_GIC GROUP'!$B$2:$B$25,0)</f>
        <v>Food, Beverage &amp; Tobacco</v>
      </c>
    </row>
    <row r="2917" spans="1:9" x14ac:dyDescent="0.2">
      <c r="A2917">
        <v>2011</v>
      </c>
      <c r="B2917" t="s">
        <v>449</v>
      </c>
      <c r="C2917" t="s">
        <v>450</v>
      </c>
      <c r="D2917">
        <v>399.49900000000002</v>
      </c>
      <c r="E2917">
        <v>4412.1989999999996</v>
      </c>
      <c r="F2917">
        <v>6080.7879999999996</v>
      </c>
      <c r="G2917">
        <v>3020</v>
      </c>
      <c r="H2917" s="14">
        <f>365*DSO[[#This Row],[Receivables - Total]]/DSO[[#This Row],[Revenue - Total]]</f>
        <v>23.979973483699812</v>
      </c>
      <c r="I2917" t="str">
        <f>_xlfn.XLOOKUP(DSO[[#This Row],[GIC Industry Groups]],'DSO_GIC GROUP'!$A$2:$A$25,'DSO_GIC GROUP'!$B$2:$B$25,0)</f>
        <v>Food, Beverage &amp; Tobacco</v>
      </c>
    </row>
    <row r="2918" spans="1:9" x14ac:dyDescent="0.2">
      <c r="A2918">
        <v>2012</v>
      </c>
      <c r="B2918" t="s">
        <v>449</v>
      </c>
      <c r="C2918" t="s">
        <v>450</v>
      </c>
      <c r="D2918">
        <v>461.38299999999998</v>
      </c>
      <c r="E2918">
        <v>4754.8389999999999</v>
      </c>
      <c r="F2918">
        <v>6644.2520000000004</v>
      </c>
      <c r="G2918">
        <v>3020</v>
      </c>
      <c r="H2918" s="14">
        <f>365*DSO[[#This Row],[Receivables - Total]]/DSO[[#This Row],[Revenue - Total]]</f>
        <v>25.345937360593783</v>
      </c>
      <c r="I2918" t="str">
        <f>_xlfn.XLOOKUP(DSO[[#This Row],[GIC Industry Groups]],'DSO_GIC GROUP'!$A$2:$A$25,'DSO_GIC GROUP'!$B$2:$B$25,0)</f>
        <v>Food, Beverage &amp; Tobacco</v>
      </c>
    </row>
    <row r="2919" spans="1:9" x14ac:dyDescent="0.2">
      <c r="A2919">
        <v>2013</v>
      </c>
      <c r="B2919" t="s">
        <v>449</v>
      </c>
      <c r="C2919" t="s">
        <v>450</v>
      </c>
      <c r="D2919">
        <v>477.91199999999998</v>
      </c>
      <c r="E2919">
        <v>5357.4880000000003</v>
      </c>
      <c r="F2919">
        <v>7146.0789999999997</v>
      </c>
      <c r="G2919">
        <v>3020</v>
      </c>
      <c r="H2919" s="14">
        <f>365*DSO[[#This Row],[Receivables - Total]]/DSO[[#This Row],[Revenue - Total]]</f>
        <v>24.410292693377727</v>
      </c>
      <c r="I2919" t="str">
        <f>_xlfn.XLOOKUP(DSO[[#This Row],[GIC Industry Groups]],'DSO_GIC GROUP'!$A$2:$A$25,'DSO_GIC GROUP'!$B$2:$B$25,0)</f>
        <v>Food, Beverage &amp; Tobacco</v>
      </c>
    </row>
    <row r="2920" spans="1:9" x14ac:dyDescent="0.2">
      <c r="A2920">
        <v>2014</v>
      </c>
      <c r="B2920" t="s">
        <v>449</v>
      </c>
      <c r="C2920" t="s">
        <v>450</v>
      </c>
      <c r="D2920">
        <v>596.94000000000005</v>
      </c>
      <c r="E2920">
        <v>5629.5159999999996</v>
      </c>
      <c r="F2920">
        <v>7421.768</v>
      </c>
      <c r="G2920">
        <v>3020</v>
      </c>
      <c r="H2920" s="14">
        <f>365*DSO[[#This Row],[Receivables - Total]]/DSO[[#This Row],[Revenue - Total]]</f>
        <v>29.357304081722845</v>
      </c>
      <c r="I2920" t="str">
        <f>_xlfn.XLOOKUP(DSO[[#This Row],[GIC Industry Groups]],'DSO_GIC GROUP'!$A$2:$A$25,'DSO_GIC GROUP'!$B$2:$B$25,0)</f>
        <v>Food, Beverage &amp; Tobacco</v>
      </c>
    </row>
    <row r="2921" spans="1:9" x14ac:dyDescent="0.2">
      <c r="A2921">
        <v>2015</v>
      </c>
      <c r="B2921" t="s">
        <v>449</v>
      </c>
      <c r="C2921" t="s">
        <v>450</v>
      </c>
      <c r="D2921">
        <v>599.07299999999998</v>
      </c>
      <c r="E2921">
        <v>5344.3710000000001</v>
      </c>
      <c r="F2921">
        <v>7386.6260000000002</v>
      </c>
      <c r="G2921">
        <v>3020</v>
      </c>
      <c r="H2921" s="14">
        <f>365*DSO[[#This Row],[Receivables - Total]]/DSO[[#This Row],[Revenue - Total]]</f>
        <v>29.602371231466165</v>
      </c>
      <c r="I2921" t="str">
        <f>_xlfn.XLOOKUP(DSO[[#This Row],[GIC Industry Groups]],'DSO_GIC GROUP'!$A$2:$A$25,'DSO_GIC GROUP'!$B$2:$B$25,0)</f>
        <v>Food, Beverage &amp; Tobacco</v>
      </c>
    </row>
    <row r="2922" spans="1:9" x14ac:dyDescent="0.2">
      <c r="A2922">
        <v>2016</v>
      </c>
      <c r="B2922" t="s">
        <v>449</v>
      </c>
      <c r="C2922" t="s">
        <v>450</v>
      </c>
      <c r="D2922">
        <v>581.38099999999997</v>
      </c>
      <c r="E2922">
        <v>5524.3329999999996</v>
      </c>
      <c r="F2922">
        <v>7440.1809999999996</v>
      </c>
      <c r="G2922">
        <v>3020</v>
      </c>
      <c r="H2922" s="14">
        <f>365*DSO[[#This Row],[Receivables - Total]]/DSO[[#This Row],[Revenue - Total]]</f>
        <v>28.521357880944027</v>
      </c>
      <c r="I2922" t="str">
        <f>_xlfn.XLOOKUP(DSO[[#This Row],[GIC Industry Groups]],'DSO_GIC GROUP'!$A$2:$A$25,'DSO_GIC GROUP'!$B$2:$B$25,0)</f>
        <v>Food, Beverage &amp; Tobacco</v>
      </c>
    </row>
    <row r="2923" spans="1:9" x14ac:dyDescent="0.2">
      <c r="A2923">
        <v>2017</v>
      </c>
      <c r="B2923" t="s">
        <v>449</v>
      </c>
      <c r="C2923" t="s">
        <v>450</v>
      </c>
      <c r="D2923">
        <v>588.26199999999994</v>
      </c>
      <c r="E2923">
        <v>5553.7259999999997</v>
      </c>
      <c r="F2923">
        <v>7515.4260000000004</v>
      </c>
      <c r="G2923">
        <v>3020</v>
      </c>
      <c r="H2923" s="14">
        <f>365*DSO[[#This Row],[Receivables - Total]]/DSO[[#This Row],[Revenue - Total]]</f>
        <v>28.569987915522017</v>
      </c>
      <c r="I2923" t="str">
        <f>_xlfn.XLOOKUP(DSO[[#This Row],[GIC Industry Groups]],'DSO_GIC GROUP'!$A$2:$A$25,'DSO_GIC GROUP'!$B$2:$B$25,0)</f>
        <v>Food, Beverage &amp; Tobacco</v>
      </c>
    </row>
    <row r="2924" spans="1:9" x14ac:dyDescent="0.2">
      <c r="A2924">
        <v>2018</v>
      </c>
      <c r="B2924" t="s">
        <v>449</v>
      </c>
      <c r="C2924" t="s">
        <v>450</v>
      </c>
      <c r="D2924">
        <v>594.14499999999998</v>
      </c>
      <c r="E2924">
        <v>7703.02</v>
      </c>
      <c r="F2924">
        <v>7791.0690000000004</v>
      </c>
      <c r="G2924">
        <v>3020</v>
      </c>
      <c r="H2924" s="14">
        <f>365*DSO[[#This Row],[Receivables - Total]]/DSO[[#This Row],[Revenue - Total]]</f>
        <v>27.834809959968265</v>
      </c>
      <c r="I2924" t="str">
        <f>_xlfn.XLOOKUP(DSO[[#This Row],[GIC Industry Groups]],'DSO_GIC GROUP'!$A$2:$A$25,'DSO_GIC GROUP'!$B$2:$B$25,0)</f>
        <v>Food, Beverage &amp; Tobacco</v>
      </c>
    </row>
    <row r="2925" spans="1:9" x14ac:dyDescent="0.2">
      <c r="A2925">
        <v>2019</v>
      </c>
      <c r="B2925" t="s">
        <v>449</v>
      </c>
      <c r="C2925" t="s">
        <v>450</v>
      </c>
      <c r="D2925">
        <v>568.50900000000001</v>
      </c>
      <c r="E2925">
        <v>8140.3950000000004</v>
      </c>
      <c r="F2925">
        <v>7986.2520000000004</v>
      </c>
      <c r="G2925">
        <v>3020</v>
      </c>
      <c r="H2925" s="14">
        <f>365*DSO[[#This Row],[Receivables - Total]]/DSO[[#This Row],[Revenue - Total]]</f>
        <v>25.982874695163638</v>
      </c>
      <c r="I2925" t="str">
        <f>_xlfn.XLOOKUP(DSO[[#This Row],[GIC Industry Groups]],'DSO_GIC GROUP'!$A$2:$A$25,'DSO_GIC GROUP'!$B$2:$B$25,0)</f>
        <v>Food, Beverage &amp; Tobacco</v>
      </c>
    </row>
    <row r="2926" spans="1:9" x14ac:dyDescent="0.2">
      <c r="A2926">
        <v>2004</v>
      </c>
      <c r="B2926" t="s">
        <v>501</v>
      </c>
      <c r="C2926" t="s">
        <v>502</v>
      </c>
      <c r="D2926">
        <v>776.4</v>
      </c>
      <c r="E2926">
        <v>10790.4</v>
      </c>
      <c r="F2926">
        <v>9613.9</v>
      </c>
      <c r="G2926">
        <v>3020</v>
      </c>
      <c r="H2926" s="14">
        <f>365*DSO[[#This Row],[Receivables - Total]]/DSO[[#This Row],[Revenue - Total]]</f>
        <v>29.476695201739151</v>
      </c>
      <c r="I2926" t="str">
        <f>_xlfn.XLOOKUP(DSO[[#This Row],[GIC Industry Groups]],'DSO_GIC GROUP'!$A$2:$A$25,'DSO_GIC GROUP'!$B$2:$B$25,0)</f>
        <v>Food, Beverage &amp; Tobacco</v>
      </c>
    </row>
    <row r="2927" spans="1:9" x14ac:dyDescent="0.2">
      <c r="A2927">
        <v>2005</v>
      </c>
      <c r="B2927" t="s">
        <v>501</v>
      </c>
      <c r="C2927" t="s">
        <v>502</v>
      </c>
      <c r="D2927">
        <v>879.1</v>
      </c>
      <c r="E2927">
        <v>10574.5</v>
      </c>
      <c r="F2927">
        <v>10177.200000000001</v>
      </c>
      <c r="G2927">
        <v>3020</v>
      </c>
      <c r="H2927" s="14">
        <f>365*DSO[[#This Row],[Receivables - Total]]/DSO[[#This Row],[Revenue - Total]]</f>
        <v>31.528465589749633</v>
      </c>
      <c r="I2927" t="str">
        <f>_xlfn.XLOOKUP(DSO[[#This Row],[GIC Industry Groups]],'DSO_GIC GROUP'!$A$2:$A$25,'DSO_GIC GROUP'!$B$2:$B$25,0)</f>
        <v>Food, Beverage &amp; Tobacco</v>
      </c>
    </row>
    <row r="2928" spans="1:9" x14ac:dyDescent="0.2">
      <c r="A2928">
        <v>2006</v>
      </c>
      <c r="B2928" t="s">
        <v>501</v>
      </c>
      <c r="C2928" t="s">
        <v>502</v>
      </c>
      <c r="D2928">
        <v>944.8</v>
      </c>
      <c r="E2928">
        <v>10714</v>
      </c>
      <c r="F2928">
        <v>10906.7</v>
      </c>
      <c r="G2928">
        <v>3020</v>
      </c>
      <c r="H2928" s="14">
        <f>365*DSO[[#This Row],[Receivables - Total]]/DSO[[#This Row],[Revenue - Total]]</f>
        <v>31.618363024562882</v>
      </c>
      <c r="I2928" t="str">
        <f>_xlfn.XLOOKUP(DSO[[#This Row],[GIC Industry Groups]],'DSO_GIC GROUP'!$A$2:$A$25,'DSO_GIC GROUP'!$B$2:$B$25,0)</f>
        <v>Food, Beverage &amp; Tobacco</v>
      </c>
    </row>
    <row r="2929" spans="1:9" x14ac:dyDescent="0.2">
      <c r="A2929">
        <v>2007</v>
      </c>
      <c r="B2929" t="s">
        <v>501</v>
      </c>
      <c r="C2929" t="s">
        <v>502</v>
      </c>
      <c r="D2929">
        <v>1026</v>
      </c>
      <c r="E2929">
        <v>11397</v>
      </c>
      <c r="F2929">
        <v>11776</v>
      </c>
      <c r="G2929">
        <v>3020</v>
      </c>
      <c r="H2929" s="14">
        <f>365*DSO[[#This Row],[Receivables - Total]]/DSO[[#This Row],[Revenue - Total]]</f>
        <v>31.801120923913043</v>
      </c>
      <c r="I2929" t="str">
        <f>_xlfn.XLOOKUP(DSO[[#This Row],[GIC Industry Groups]],'DSO_GIC GROUP'!$A$2:$A$25,'DSO_GIC GROUP'!$B$2:$B$25,0)</f>
        <v>Food, Beverage &amp; Tobacco</v>
      </c>
    </row>
    <row r="2930" spans="1:9" x14ac:dyDescent="0.2">
      <c r="A2930">
        <v>2008</v>
      </c>
      <c r="B2930" t="s">
        <v>501</v>
      </c>
      <c r="C2930" t="s">
        <v>502</v>
      </c>
      <c r="D2930">
        <v>1143</v>
      </c>
      <c r="E2930">
        <v>10946</v>
      </c>
      <c r="F2930">
        <v>12822</v>
      </c>
      <c r="G2930">
        <v>3020</v>
      </c>
      <c r="H2930" s="14">
        <f>365*DSO[[#This Row],[Receivables - Total]]/DSO[[#This Row],[Revenue - Total]]</f>
        <v>32.537435657463732</v>
      </c>
      <c r="I2930" t="str">
        <f>_xlfn.XLOOKUP(DSO[[#This Row],[GIC Industry Groups]],'DSO_GIC GROUP'!$A$2:$A$25,'DSO_GIC GROUP'!$B$2:$B$25,0)</f>
        <v>Food, Beverage &amp; Tobacco</v>
      </c>
    </row>
    <row r="2931" spans="1:9" x14ac:dyDescent="0.2">
      <c r="A2931">
        <v>2009</v>
      </c>
      <c r="B2931" t="s">
        <v>501</v>
      </c>
      <c r="C2931" t="s">
        <v>502</v>
      </c>
      <c r="D2931">
        <v>1093</v>
      </c>
      <c r="E2931">
        <v>11200</v>
      </c>
      <c r="F2931">
        <v>12575</v>
      </c>
      <c r="G2931">
        <v>3020</v>
      </c>
      <c r="H2931" s="14">
        <f>365*DSO[[#This Row],[Receivables - Total]]/DSO[[#This Row],[Revenue - Total]]</f>
        <v>31.725248508946322</v>
      </c>
      <c r="I2931" t="str">
        <f>_xlfn.XLOOKUP(DSO[[#This Row],[GIC Industry Groups]],'DSO_GIC GROUP'!$A$2:$A$25,'DSO_GIC GROUP'!$B$2:$B$25,0)</f>
        <v>Food, Beverage &amp; Tobacco</v>
      </c>
    </row>
    <row r="2932" spans="1:9" x14ac:dyDescent="0.2">
      <c r="A2932">
        <v>2010</v>
      </c>
      <c r="B2932" t="s">
        <v>501</v>
      </c>
      <c r="C2932" t="s">
        <v>502</v>
      </c>
      <c r="D2932">
        <v>1190</v>
      </c>
      <c r="E2932">
        <v>11847</v>
      </c>
      <c r="F2932">
        <v>12397</v>
      </c>
      <c r="G2932">
        <v>3020</v>
      </c>
      <c r="H2932" s="14">
        <f>365*DSO[[#This Row],[Receivables - Total]]/DSO[[#This Row],[Revenue - Total]]</f>
        <v>35.036702428006777</v>
      </c>
      <c r="I2932" t="str">
        <f>_xlfn.XLOOKUP(DSO[[#This Row],[GIC Industry Groups]],'DSO_GIC GROUP'!$A$2:$A$25,'DSO_GIC GROUP'!$B$2:$B$25,0)</f>
        <v>Food, Beverage &amp; Tobacco</v>
      </c>
    </row>
    <row r="2933" spans="1:9" x14ac:dyDescent="0.2">
      <c r="A2933">
        <v>2011</v>
      </c>
      <c r="B2933" t="s">
        <v>501</v>
      </c>
      <c r="C2933" t="s">
        <v>502</v>
      </c>
      <c r="D2933">
        <v>1188</v>
      </c>
      <c r="E2933">
        <v>11901</v>
      </c>
      <c r="F2933">
        <v>13198</v>
      </c>
      <c r="G2933">
        <v>3020</v>
      </c>
      <c r="H2933" s="14">
        <f>365*DSO[[#This Row],[Receivables - Total]]/DSO[[#This Row],[Revenue - Total]]</f>
        <v>32.854978026973782</v>
      </c>
      <c r="I2933" t="str">
        <f>_xlfn.XLOOKUP(DSO[[#This Row],[GIC Industry Groups]],'DSO_GIC GROUP'!$A$2:$A$25,'DSO_GIC GROUP'!$B$2:$B$25,0)</f>
        <v>Food, Beverage &amp; Tobacco</v>
      </c>
    </row>
    <row r="2934" spans="1:9" x14ac:dyDescent="0.2">
      <c r="A2934">
        <v>2012</v>
      </c>
      <c r="B2934" t="s">
        <v>501</v>
      </c>
      <c r="C2934" t="s">
        <v>502</v>
      </c>
      <c r="D2934">
        <v>1454</v>
      </c>
      <c r="E2934">
        <v>15184</v>
      </c>
      <c r="F2934">
        <v>14197</v>
      </c>
      <c r="G2934">
        <v>3020</v>
      </c>
      <c r="H2934" s="14">
        <f>365*DSO[[#This Row],[Receivables - Total]]/DSO[[#This Row],[Revenue - Total]]</f>
        <v>37.381841234063536</v>
      </c>
      <c r="I2934" t="str">
        <f>_xlfn.XLOOKUP(DSO[[#This Row],[GIC Industry Groups]],'DSO_GIC GROUP'!$A$2:$A$25,'DSO_GIC GROUP'!$B$2:$B$25,0)</f>
        <v>Food, Beverage &amp; Tobacco</v>
      </c>
    </row>
    <row r="2935" spans="1:9" x14ac:dyDescent="0.2">
      <c r="A2935">
        <v>2013</v>
      </c>
      <c r="B2935" t="s">
        <v>501</v>
      </c>
      <c r="C2935" t="s">
        <v>502</v>
      </c>
      <c r="D2935">
        <v>1424</v>
      </c>
      <c r="E2935">
        <v>15474</v>
      </c>
      <c r="F2935">
        <v>14797</v>
      </c>
      <c r="G2935">
        <v>3020</v>
      </c>
      <c r="H2935" s="14">
        <f>365*DSO[[#This Row],[Receivables - Total]]/DSO[[#This Row],[Revenue - Total]]</f>
        <v>35.126039061972023</v>
      </c>
      <c r="I2935" t="str">
        <f>_xlfn.XLOOKUP(DSO[[#This Row],[GIC Industry Groups]],'DSO_GIC GROUP'!$A$2:$A$25,'DSO_GIC GROUP'!$B$2:$B$25,0)</f>
        <v>Food, Beverage &amp; Tobacco</v>
      </c>
    </row>
    <row r="2936" spans="1:9" x14ac:dyDescent="0.2">
      <c r="A2936">
        <v>2014</v>
      </c>
      <c r="B2936" t="s">
        <v>501</v>
      </c>
      <c r="C2936" t="s">
        <v>502</v>
      </c>
      <c r="D2936">
        <v>1276</v>
      </c>
      <c r="E2936">
        <v>15153</v>
      </c>
      <c r="F2936">
        <v>14583</v>
      </c>
      <c r="G2936">
        <v>3020</v>
      </c>
      <c r="H2936" s="14">
        <f>365*DSO[[#This Row],[Receivables - Total]]/DSO[[#This Row],[Revenue - Total]]</f>
        <v>31.937187135705958</v>
      </c>
      <c r="I2936" t="str">
        <f>_xlfn.XLOOKUP(DSO[[#This Row],[GIC Industry Groups]],'DSO_GIC GROUP'!$A$2:$A$25,'DSO_GIC GROUP'!$B$2:$B$25,0)</f>
        <v>Food, Beverage &amp; Tobacco</v>
      </c>
    </row>
    <row r="2937" spans="1:9" x14ac:dyDescent="0.2">
      <c r="A2937">
        <v>2015</v>
      </c>
      <c r="B2937" t="s">
        <v>501</v>
      </c>
      <c r="C2937" t="s">
        <v>502</v>
      </c>
      <c r="D2937">
        <v>1344</v>
      </c>
      <c r="E2937">
        <v>15265</v>
      </c>
      <c r="F2937">
        <v>13472</v>
      </c>
      <c r="G2937">
        <v>3020</v>
      </c>
      <c r="H2937" s="14">
        <f>365*DSO[[#This Row],[Receivables - Total]]/DSO[[#This Row],[Revenue - Total]]</f>
        <v>36.413301662707838</v>
      </c>
      <c r="I2937" t="str">
        <f>_xlfn.XLOOKUP(DSO[[#This Row],[GIC Industry Groups]],'DSO_GIC GROUP'!$A$2:$A$25,'DSO_GIC GROUP'!$B$2:$B$25,0)</f>
        <v>Food, Beverage &amp; Tobacco</v>
      </c>
    </row>
    <row r="2938" spans="1:9" x14ac:dyDescent="0.2">
      <c r="A2938">
        <v>2016</v>
      </c>
      <c r="B2938" t="s">
        <v>501</v>
      </c>
      <c r="C2938" t="s">
        <v>502</v>
      </c>
      <c r="D2938">
        <v>1231</v>
      </c>
      <c r="E2938">
        <v>15111</v>
      </c>
      <c r="F2938">
        <v>12983</v>
      </c>
      <c r="G2938">
        <v>3020</v>
      </c>
      <c r="H2938" s="14">
        <f>365*DSO[[#This Row],[Receivables - Total]]/DSO[[#This Row],[Revenue - Total]]</f>
        <v>34.607948856196565</v>
      </c>
      <c r="I2938" t="str">
        <f>_xlfn.XLOOKUP(DSO[[#This Row],[GIC Industry Groups]],'DSO_GIC GROUP'!$A$2:$A$25,'DSO_GIC GROUP'!$B$2:$B$25,0)</f>
        <v>Food, Beverage &amp; Tobacco</v>
      </c>
    </row>
    <row r="2939" spans="1:9" x14ac:dyDescent="0.2">
      <c r="A2939">
        <v>2017</v>
      </c>
      <c r="B2939" t="s">
        <v>501</v>
      </c>
      <c r="C2939" t="s">
        <v>502</v>
      </c>
      <c r="D2939">
        <v>1389</v>
      </c>
      <c r="E2939">
        <v>16350</v>
      </c>
      <c r="F2939">
        <v>12923</v>
      </c>
      <c r="G2939">
        <v>3020</v>
      </c>
      <c r="H2939" s="14">
        <f>365*DSO[[#This Row],[Receivables - Total]]/DSO[[#This Row],[Revenue - Total]]</f>
        <v>39.231215661997986</v>
      </c>
      <c r="I2939" t="str">
        <f>_xlfn.XLOOKUP(DSO[[#This Row],[GIC Industry Groups]],'DSO_GIC GROUP'!$A$2:$A$25,'DSO_GIC GROUP'!$B$2:$B$25,0)</f>
        <v>Food, Beverage &amp; Tobacco</v>
      </c>
    </row>
    <row r="2940" spans="1:9" x14ac:dyDescent="0.2">
      <c r="A2940">
        <v>2018</v>
      </c>
      <c r="B2940" t="s">
        <v>501</v>
      </c>
      <c r="C2940" t="s">
        <v>502</v>
      </c>
      <c r="D2940">
        <v>1375</v>
      </c>
      <c r="E2940">
        <v>17780</v>
      </c>
      <c r="F2940">
        <v>13547</v>
      </c>
      <c r="G2940">
        <v>3020</v>
      </c>
      <c r="H2940" s="14">
        <f>365*DSO[[#This Row],[Receivables - Total]]/DSO[[#This Row],[Revenue - Total]]</f>
        <v>37.04694766368938</v>
      </c>
      <c r="I2940" t="str">
        <f>_xlfn.XLOOKUP(DSO[[#This Row],[GIC Industry Groups]],'DSO_GIC GROUP'!$A$2:$A$25,'DSO_GIC GROUP'!$B$2:$B$25,0)</f>
        <v>Food, Beverage &amp; Tobacco</v>
      </c>
    </row>
    <row r="2941" spans="1:9" x14ac:dyDescent="0.2">
      <c r="A2941">
        <v>2019</v>
      </c>
      <c r="B2941" t="s">
        <v>501</v>
      </c>
      <c r="C2941" t="s">
        <v>502</v>
      </c>
      <c r="D2941">
        <v>1576</v>
      </c>
      <c r="E2941">
        <v>17564</v>
      </c>
      <c r="F2941">
        <v>13578</v>
      </c>
      <c r="G2941">
        <v>3020</v>
      </c>
      <c r="H2941" s="14">
        <f>365*DSO[[#This Row],[Receivables - Total]]/DSO[[#This Row],[Revenue - Total]]</f>
        <v>42.365591397849464</v>
      </c>
      <c r="I2941" t="str">
        <f>_xlfn.XLOOKUP(DSO[[#This Row],[GIC Industry Groups]],'DSO_GIC GROUP'!$A$2:$A$25,'DSO_GIC GROUP'!$B$2:$B$25,0)</f>
        <v>Food, Beverage &amp; Tobacco</v>
      </c>
    </row>
    <row r="2942" spans="1:9" x14ac:dyDescent="0.2">
      <c r="A2942">
        <v>2003</v>
      </c>
      <c r="B2942" t="s">
        <v>505</v>
      </c>
      <c r="C2942" t="s">
        <v>506</v>
      </c>
      <c r="D2942">
        <v>1093.155</v>
      </c>
      <c r="E2942">
        <v>9877.1890000000003</v>
      </c>
      <c r="F2942">
        <v>8414.5380000000005</v>
      </c>
      <c r="G2942">
        <v>3020</v>
      </c>
      <c r="H2942" s="14">
        <f>365*DSO[[#This Row],[Receivables - Total]]/DSO[[#This Row],[Revenue - Total]]</f>
        <v>47.418120281826525</v>
      </c>
      <c r="I2942" t="str">
        <f>_xlfn.XLOOKUP(DSO[[#This Row],[GIC Industry Groups]],'DSO_GIC GROUP'!$A$2:$A$25,'DSO_GIC GROUP'!$B$2:$B$25,0)</f>
        <v>Food, Beverage &amp; Tobacco</v>
      </c>
    </row>
    <row r="2943" spans="1:9" x14ac:dyDescent="0.2">
      <c r="A2943">
        <v>2004</v>
      </c>
      <c r="B2943" t="s">
        <v>505</v>
      </c>
      <c r="C2943" t="s">
        <v>506</v>
      </c>
      <c r="D2943">
        <v>1092.394</v>
      </c>
      <c r="E2943">
        <v>10577.718000000001</v>
      </c>
      <c r="F2943">
        <v>8912.2970000000005</v>
      </c>
      <c r="G2943">
        <v>3020</v>
      </c>
      <c r="H2943" s="14">
        <f>365*DSO[[#This Row],[Receivables - Total]]/DSO[[#This Row],[Revenue - Total]]</f>
        <v>44.738613401236513</v>
      </c>
      <c r="I2943" t="str">
        <f>_xlfn.XLOOKUP(DSO[[#This Row],[GIC Industry Groups]],'DSO_GIC GROUP'!$A$2:$A$25,'DSO_GIC GROUP'!$B$2:$B$25,0)</f>
        <v>Food, Beverage &amp; Tobacco</v>
      </c>
    </row>
    <row r="2944" spans="1:9" x14ac:dyDescent="0.2">
      <c r="A2944">
        <v>2005</v>
      </c>
      <c r="B2944" t="s">
        <v>505</v>
      </c>
      <c r="C2944" t="s">
        <v>506</v>
      </c>
      <c r="D2944">
        <v>1002.125</v>
      </c>
      <c r="E2944">
        <v>9737.7669999999998</v>
      </c>
      <c r="F2944">
        <v>8643.4380000000001</v>
      </c>
      <c r="G2944">
        <v>3020</v>
      </c>
      <c r="H2944" s="14">
        <f>365*DSO[[#This Row],[Receivables - Total]]/DSO[[#This Row],[Revenue - Total]]</f>
        <v>42.318302624488076</v>
      </c>
      <c r="I2944" t="str">
        <f>_xlfn.XLOOKUP(DSO[[#This Row],[GIC Industry Groups]],'DSO_GIC GROUP'!$A$2:$A$25,'DSO_GIC GROUP'!$B$2:$B$25,0)</f>
        <v>Food, Beverage &amp; Tobacco</v>
      </c>
    </row>
    <row r="2945" spans="1:9" x14ac:dyDescent="0.2">
      <c r="A2945">
        <v>2006</v>
      </c>
      <c r="B2945" t="s">
        <v>505</v>
      </c>
      <c r="C2945" t="s">
        <v>506</v>
      </c>
      <c r="D2945">
        <v>996.85199999999998</v>
      </c>
      <c r="E2945">
        <v>10033.026</v>
      </c>
      <c r="F2945">
        <v>9001.6299999999992</v>
      </c>
      <c r="G2945">
        <v>3020</v>
      </c>
      <c r="H2945" s="14">
        <f>365*DSO[[#This Row],[Receivables - Total]]/DSO[[#This Row],[Revenue - Total]]</f>
        <v>40.420566053037064</v>
      </c>
      <c r="I2945" t="str">
        <f>_xlfn.XLOOKUP(DSO[[#This Row],[GIC Industry Groups]],'DSO_GIC GROUP'!$A$2:$A$25,'DSO_GIC GROUP'!$B$2:$B$25,0)</f>
        <v>Food, Beverage &amp; Tobacco</v>
      </c>
    </row>
    <row r="2946" spans="1:9" x14ac:dyDescent="0.2">
      <c r="A2946">
        <v>2007</v>
      </c>
      <c r="B2946" t="s">
        <v>505</v>
      </c>
      <c r="C2946" t="s">
        <v>506</v>
      </c>
      <c r="D2946">
        <v>1161.481</v>
      </c>
      <c r="E2946">
        <v>10565.043</v>
      </c>
      <c r="F2946">
        <v>10070.778</v>
      </c>
      <c r="G2946">
        <v>3020</v>
      </c>
      <c r="H2946" s="14">
        <f>365*DSO[[#This Row],[Receivables - Total]]/DSO[[#This Row],[Revenue - Total]]</f>
        <v>42.096108662111305</v>
      </c>
      <c r="I2946" t="str">
        <f>_xlfn.XLOOKUP(DSO[[#This Row],[GIC Industry Groups]],'DSO_GIC GROUP'!$A$2:$A$25,'DSO_GIC GROUP'!$B$2:$B$25,0)</f>
        <v>Food, Beverage &amp; Tobacco</v>
      </c>
    </row>
    <row r="2947" spans="1:9" x14ac:dyDescent="0.2">
      <c r="A2947">
        <v>2008</v>
      </c>
      <c r="B2947" t="s">
        <v>505</v>
      </c>
      <c r="C2947" t="s">
        <v>506</v>
      </c>
      <c r="D2947">
        <v>1171.797</v>
      </c>
      <c r="E2947">
        <v>9664.1839999999993</v>
      </c>
      <c r="F2947">
        <v>10148.082</v>
      </c>
      <c r="G2947">
        <v>3020</v>
      </c>
      <c r="H2947" s="14">
        <f>365*DSO[[#This Row],[Receivables - Total]]/DSO[[#This Row],[Revenue - Total]]</f>
        <v>42.146477038715297</v>
      </c>
      <c r="I2947" t="str">
        <f>_xlfn.XLOOKUP(DSO[[#This Row],[GIC Industry Groups]],'DSO_GIC GROUP'!$A$2:$A$25,'DSO_GIC GROUP'!$B$2:$B$25,0)</f>
        <v>Food, Beverage &amp; Tobacco</v>
      </c>
    </row>
    <row r="2948" spans="1:9" x14ac:dyDescent="0.2">
      <c r="A2948">
        <v>2009</v>
      </c>
      <c r="B2948" t="s">
        <v>505</v>
      </c>
      <c r="C2948" t="s">
        <v>506</v>
      </c>
      <c r="D2948">
        <v>1045.338</v>
      </c>
      <c r="E2948">
        <v>10075.710999999999</v>
      </c>
      <c r="F2948">
        <v>10494.983</v>
      </c>
      <c r="G2948">
        <v>3020</v>
      </c>
      <c r="H2948" s="14">
        <f>365*DSO[[#This Row],[Receivables - Total]]/DSO[[#This Row],[Revenue - Total]]</f>
        <v>36.35531091379567</v>
      </c>
      <c r="I2948" t="str">
        <f>_xlfn.XLOOKUP(DSO[[#This Row],[GIC Industry Groups]],'DSO_GIC GROUP'!$A$2:$A$25,'DSO_GIC GROUP'!$B$2:$B$25,0)</f>
        <v>Food, Beverage &amp; Tobacco</v>
      </c>
    </row>
    <row r="2949" spans="1:9" x14ac:dyDescent="0.2">
      <c r="A2949">
        <v>2010</v>
      </c>
      <c r="B2949" t="s">
        <v>505</v>
      </c>
      <c r="C2949" t="s">
        <v>506</v>
      </c>
      <c r="D2949">
        <v>1265.0319999999999</v>
      </c>
      <c r="E2949">
        <v>12230.645</v>
      </c>
      <c r="F2949">
        <v>10706.588</v>
      </c>
      <c r="G2949">
        <v>3020</v>
      </c>
      <c r="H2949" s="14">
        <f>365*DSO[[#This Row],[Receivables - Total]]/DSO[[#This Row],[Revenue - Total]]</f>
        <v>43.126407778089529</v>
      </c>
      <c r="I2949" t="str">
        <f>_xlfn.XLOOKUP(DSO[[#This Row],[GIC Industry Groups]],'DSO_GIC GROUP'!$A$2:$A$25,'DSO_GIC GROUP'!$B$2:$B$25,0)</f>
        <v>Food, Beverage &amp; Tobacco</v>
      </c>
    </row>
    <row r="2950" spans="1:9" x14ac:dyDescent="0.2">
      <c r="A2950">
        <v>2011</v>
      </c>
      <c r="B2950" t="s">
        <v>505</v>
      </c>
      <c r="C2950" t="s">
        <v>506</v>
      </c>
      <c r="D2950">
        <v>993.51</v>
      </c>
      <c r="E2950">
        <v>11983.293</v>
      </c>
      <c r="F2950">
        <v>11649.079</v>
      </c>
      <c r="G2950">
        <v>3020</v>
      </c>
      <c r="H2950" s="14">
        <f>365*DSO[[#This Row],[Receivables - Total]]/DSO[[#This Row],[Revenue - Total]]</f>
        <v>31.129598314167158</v>
      </c>
      <c r="I2950" t="str">
        <f>_xlfn.XLOOKUP(DSO[[#This Row],[GIC Industry Groups]],'DSO_GIC GROUP'!$A$2:$A$25,'DSO_GIC GROUP'!$B$2:$B$25,0)</f>
        <v>Food, Beverage &amp; Tobacco</v>
      </c>
    </row>
    <row r="2951" spans="1:9" x14ac:dyDescent="0.2">
      <c r="A2951">
        <v>2012</v>
      </c>
      <c r="B2951" t="s">
        <v>505</v>
      </c>
      <c r="C2951" t="s">
        <v>506</v>
      </c>
      <c r="D2951">
        <v>1073.8520000000001</v>
      </c>
      <c r="E2951">
        <v>12939.007</v>
      </c>
      <c r="F2951">
        <v>11528.886</v>
      </c>
      <c r="G2951">
        <v>3020</v>
      </c>
      <c r="H2951" s="14">
        <f>365*DSO[[#This Row],[Receivables - Total]]/DSO[[#This Row],[Revenue - Total]]</f>
        <v>33.997732304751736</v>
      </c>
      <c r="I2951" t="str">
        <f>_xlfn.XLOOKUP(DSO[[#This Row],[GIC Industry Groups]],'DSO_GIC GROUP'!$A$2:$A$25,'DSO_GIC GROUP'!$B$2:$B$25,0)</f>
        <v>Food, Beverage &amp; Tobacco</v>
      </c>
    </row>
    <row r="2952" spans="1:9" x14ac:dyDescent="0.2">
      <c r="A2952">
        <v>2014</v>
      </c>
      <c r="B2952" t="s">
        <v>505</v>
      </c>
      <c r="C2952" t="s">
        <v>506</v>
      </c>
      <c r="D2952">
        <v>1234.346</v>
      </c>
      <c r="E2952">
        <v>36762.741000000002</v>
      </c>
      <c r="F2952">
        <v>10922.269</v>
      </c>
      <c r="G2952">
        <v>3020</v>
      </c>
      <c r="H2952" s="14">
        <f>365*DSO[[#This Row],[Receivables - Total]]/DSO[[#This Row],[Revenue - Total]]</f>
        <v>41.249331068480366</v>
      </c>
      <c r="I2952" t="str">
        <f>_xlfn.XLOOKUP(DSO[[#This Row],[GIC Industry Groups]],'DSO_GIC GROUP'!$A$2:$A$25,'DSO_GIC GROUP'!$B$2:$B$25,0)</f>
        <v>Food, Beverage &amp; Tobacco</v>
      </c>
    </row>
    <row r="2953" spans="1:9" x14ac:dyDescent="0.2">
      <c r="A2953">
        <v>2015</v>
      </c>
      <c r="B2953" t="s">
        <v>505</v>
      </c>
      <c r="C2953" t="s">
        <v>506</v>
      </c>
      <c r="D2953">
        <v>1454</v>
      </c>
      <c r="E2953">
        <v>122973</v>
      </c>
      <c r="F2953">
        <v>18338</v>
      </c>
      <c r="G2953">
        <v>3020</v>
      </c>
      <c r="H2953" s="14">
        <f>365*DSO[[#This Row],[Receivables - Total]]/DSO[[#This Row],[Revenue - Total]]</f>
        <v>28.940451521430909</v>
      </c>
      <c r="I2953" t="str">
        <f>_xlfn.XLOOKUP(DSO[[#This Row],[GIC Industry Groups]],'DSO_GIC GROUP'!$A$2:$A$25,'DSO_GIC GROUP'!$B$2:$B$25,0)</f>
        <v>Food, Beverage &amp; Tobacco</v>
      </c>
    </row>
    <row r="2954" spans="1:9" x14ac:dyDescent="0.2">
      <c r="A2954">
        <v>2016</v>
      </c>
      <c r="B2954" t="s">
        <v>505</v>
      </c>
      <c r="C2954" t="s">
        <v>506</v>
      </c>
      <c r="D2954">
        <v>898</v>
      </c>
      <c r="E2954">
        <v>120480</v>
      </c>
      <c r="F2954">
        <v>26487</v>
      </c>
      <c r="G2954">
        <v>3020</v>
      </c>
      <c r="H2954" s="14">
        <f>365*DSO[[#This Row],[Receivables - Total]]/DSO[[#This Row],[Revenue - Total]]</f>
        <v>12.374749877298298</v>
      </c>
      <c r="I2954" t="str">
        <f>_xlfn.XLOOKUP(DSO[[#This Row],[GIC Industry Groups]],'DSO_GIC GROUP'!$A$2:$A$25,'DSO_GIC GROUP'!$B$2:$B$25,0)</f>
        <v>Food, Beverage &amp; Tobacco</v>
      </c>
    </row>
    <row r="2955" spans="1:9" x14ac:dyDescent="0.2">
      <c r="A2955">
        <v>2017</v>
      </c>
      <c r="B2955" t="s">
        <v>505</v>
      </c>
      <c r="C2955" t="s">
        <v>506</v>
      </c>
      <c r="D2955">
        <v>1856</v>
      </c>
      <c r="E2955">
        <v>120232</v>
      </c>
      <c r="F2955">
        <v>26232</v>
      </c>
      <c r="G2955">
        <v>3020</v>
      </c>
      <c r="H2955" s="14">
        <f>365*DSO[[#This Row],[Receivables - Total]]/DSO[[#This Row],[Revenue - Total]]</f>
        <v>25.824946630070144</v>
      </c>
      <c r="I2955" t="str">
        <f>_xlfn.XLOOKUP(DSO[[#This Row],[GIC Industry Groups]],'DSO_GIC GROUP'!$A$2:$A$25,'DSO_GIC GROUP'!$B$2:$B$25,0)</f>
        <v>Food, Beverage &amp; Tobacco</v>
      </c>
    </row>
    <row r="2956" spans="1:9" x14ac:dyDescent="0.2">
      <c r="A2956">
        <v>2018</v>
      </c>
      <c r="B2956" t="s">
        <v>505</v>
      </c>
      <c r="C2956" t="s">
        <v>506</v>
      </c>
      <c r="D2956">
        <v>2281</v>
      </c>
      <c r="E2956">
        <v>103461</v>
      </c>
      <c r="F2956">
        <v>26268</v>
      </c>
      <c r="G2956">
        <v>3020</v>
      </c>
      <c r="H2956" s="14">
        <f>365*DSO[[#This Row],[Receivables - Total]]/DSO[[#This Row],[Revenue - Total]]</f>
        <v>31.695028171158825</v>
      </c>
      <c r="I2956" t="str">
        <f>_xlfn.XLOOKUP(DSO[[#This Row],[GIC Industry Groups]],'DSO_GIC GROUP'!$A$2:$A$25,'DSO_GIC GROUP'!$B$2:$B$25,0)</f>
        <v>Food, Beverage &amp; Tobacco</v>
      </c>
    </row>
    <row r="2957" spans="1:9" x14ac:dyDescent="0.2">
      <c r="A2957">
        <v>2019</v>
      </c>
      <c r="B2957" t="s">
        <v>505</v>
      </c>
      <c r="C2957" t="s">
        <v>506</v>
      </c>
      <c r="D2957">
        <v>2146</v>
      </c>
      <c r="E2957">
        <v>101450</v>
      </c>
      <c r="F2957">
        <v>24977</v>
      </c>
      <c r="G2957">
        <v>3020</v>
      </c>
      <c r="H2957" s="14">
        <f>365*DSO[[#This Row],[Receivables - Total]]/DSO[[#This Row],[Revenue - Total]]</f>
        <v>31.360451615486248</v>
      </c>
      <c r="I2957" t="str">
        <f>_xlfn.XLOOKUP(DSO[[#This Row],[GIC Industry Groups]],'DSO_GIC GROUP'!$A$2:$A$25,'DSO_GIC GROUP'!$B$2:$B$25,0)</f>
        <v>Food, Beverage &amp; Tobacco</v>
      </c>
    </row>
    <row r="2958" spans="1:9" x14ac:dyDescent="0.2">
      <c r="A2958">
        <v>2004</v>
      </c>
      <c r="B2958" t="s">
        <v>517</v>
      </c>
      <c r="C2958" t="s">
        <v>518</v>
      </c>
      <c r="D2958">
        <v>2171</v>
      </c>
      <c r="E2958">
        <v>31327</v>
      </c>
      <c r="F2958">
        <v>21962</v>
      </c>
      <c r="G2958">
        <v>3020</v>
      </c>
      <c r="H2958" s="14">
        <f>365*DSO[[#This Row],[Receivables - Total]]/DSO[[#This Row],[Revenue - Total]]</f>
        <v>36.081185684363902</v>
      </c>
      <c r="I2958" t="str">
        <f>_xlfn.XLOOKUP(DSO[[#This Row],[GIC Industry Groups]],'DSO_GIC GROUP'!$A$2:$A$25,'DSO_GIC GROUP'!$B$2:$B$25,0)</f>
        <v>Food, Beverage &amp; Tobacco</v>
      </c>
    </row>
    <row r="2959" spans="1:9" x14ac:dyDescent="0.2">
      <c r="A2959">
        <v>2005</v>
      </c>
      <c r="B2959" t="s">
        <v>517</v>
      </c>
      <c r="C2959" t="s">
        <v>518</v>
      </c>
      <c r="D2959">
        <v>2281</v>
      </c>
      <c r="E2959">
        <v>29427</v>
      </c>
      <c r="F2959">
        <v>23104</v>
      </c>
      <c r="G2959">
        <v>3020</v>
      </c>
      <c r="H2959" s="14">
        <f>365*DSO[[#This Row],[Receivables - Total]]/DSO[[#This Row],[Revenue - Total]]</f>
        <v>36.035534972299168</v>
      </c>
      <c r="I2959" t="str">
        <f>_xlfn.XLOOKUP(DSO[[#This Row],[GIC Industry Groups]],'DSO_GIC GROUP'!$A$2:$A$25,'DSO_GIC GROUP'!$B$2:$B$25,0)</f>
        <v>Food, Beverage &amp; Tobacco</v>
      </c>
    </row>
    <row r="2960" spans="1:9" x14ac:dyDescent="0.2">
      <c r="A2960">
        <v>2006</v>
      </c>
      <c r="B2960" t="s">
        <v>517</v>
      </c>
      <c r="C2960" t="s">
        <v>518</v>
      </c>
      <c r="D2960">
        <v>2587</v>
      </c>
      <c r="E2960">
        <v>29963</v>
      </c>
      <c r="F2960">
        <v>24088</v>
      </c>
      <c r="G2960">
        <v>3020</v>
      </c>
      <c r="H2960" s="14">
        <f>365*DSO[[#This Row],[Receivables - Total]]/DSO[[#This Row],[Revenue - Total]]</f>
        <v>39.200224178013947</v>
      </c>
      <c r="I2960" t="str">
        <f>_xlfn.XLOOKUP(DSO[[#This Row],[GIC Industry Groups]],'DSO_GIC GROUP'!$A$2:$A$25,'DSO_GIC GROUP'!$B$2:$B$25,0)</f>
        <v>Food, Beverage &amp; Tobacco</v>
      </c>
    </row>
    <row r="2961" spans="1:9" x14ac:dyDescent="0.2">
      <c r="A2961">
        <v>2007</v>
      </c>
      <c r="B2961" t="s">
        <v>517</v>
      </c>
      <c r="C2961" t="s">
        <v>518</v>
      </c>
      <c r="D2961">
        <v>3317</v>
      </c>
      <c r="E2961">
        <v>43269</v>
      </c>
      <c r="F2961">
        <v>28857</v>
      </c>
      <c r="G2961">
        <v>3020</v>
      </c>
      <c r="H2961" s="14">
        <f>365*DSO[[#This Row],[Receivables - Total]]/DSO[[#This Row],[Revenue - Total]]</f>
        <v>41.955331462036938</v>
      </c>
      <c r="I2961" t="str">
        <f>_xlfn.XLOOKUP(DSO[[#This Row],[GIC Industry Groups]],'DSO_GIC GROUP'!$A$2:$A$25,'DSO_GIC GROUP'!$B$2:$B$25,0)</f>
        <v>Food, Beverage &amp; Tobacco</v>
      </c>
    </row>
    <row r="2962" spans="1:9" x14ac:dyDescent="0.2">
      <c r="A2962">
        <v>2008</v>
      </c>
      <c r="B2962" t="s">
        <v>517</v>
      </c>
      <c r="C2962" t="s">
        <v>518</v>
      </c>
      <c r="D2962">
        <v>3090</v>
      </c>
      <c r="E2962">
        <v>40519</v>
      </c>
      <c r="F2962">
        <v>31944</v>
      </c>
      <c r="G2962">
        <v>3020</v>
      </c>
      <c r="H2962" s="14">
        <f>365*DSO[[#This Row],[Receivables - Total]]/DSO[[#This Row],[Revenue - Total]]</f>
        <v>35.307099924868517</v>
      </c>
      <c r="I2962" t="str">
        <f>_xlfn.XLOOKUP(DSO[[#This Row],[GIC Industry Groups]],'DSO_GIC GROUP'!$A$2:$A$25,'DSO_GIC GROUP'!$B$2:$B$25,0)</f>
        <v>Food, Beverage &amp; Tobacco</v>
      </c>
    </row>
    <row r="2963" spans="1:9" x14ac:dyDescent="0.2">
      <c r="A2963">
        <v>2009</v>
      </c>
      <c r="B2963" t="s">
        <v>517</v>
      </c>
      <c r="C2963" t="s">
        <v>518</v>
      </c>
      <c r="D2963">
        <v>3758</v>
      </c>
      <c r="E2963">
        <v>48671</v>
      </c>
      <c r="F2963">
        <v>30990</v>
      </c>
      <c r="G2963">
        <v>3020</v>
      </c>
      <c r="H2963" s="14">
        <f>365*DSO[[#This Row],[Receivables - Total]]/DSO[[#This Row],[Revenue - Total]]</f>
        <v>44.261697321716682</v>
      </c>
      <c r="I2963" t="str">
        <f>_xlfn.XLOOKUP(DSO[[#This Row],[GIC Industry Groups]],'DSO_GIC GROUP'!$A$2:$A$25,'DSO_GIC GROUP'!$B$2:$B$25,0)</f>
        <v>Food, Beverage &amp; Tobacco</v>
      </c>
    </row>
    <row r="2964" spans="1:9" x14ac:dyDescent="0.2">
      <c r="A2964">
        <v>2010</v>
      </c>
      <c r="B2964" t="s">
        <v>517</v>
      </c>
      <c r="C2964" t="s">
        <v>518</v>
      </c>
      <c r="D2964">
        <v>4430</v>
      </c>
      <c r="E2964">
        <v>72921</v>
      </c>
      <c r="F2964">
        <v>35119</v>
      </c>
      <c r="G2964">
        <v>3020</v>
      </c>
      <c r="H2964" s="14">
        <f>365*DSO[[#This Row],[Receivables - Total]]/DSO[[#This Row],[Revenue - Total]]</f>
        <v>46.042028531564114</v>
      </c>
      <c r="I2964" t="str">
        <f>_xlfn.XLOOKUP(DSO[[#This Row],[GIC Industry Groups]],'DSO_GIC GROUP'!$A$2:$A$25,'DSO_GIC GROUP'!$B$2:$B$25,0)</f>
        <v>Food, Beverage &amp; Tobacco</v>
      </c>
    </row>
    <row r="2965" spans="1:9" x14ac:dyDescent="0.2">
      <c r="A2965">
        <v>2011</v>
      </c>
      <c r="B2965" t="s">
        <v>517</v>
      </c>
      <c r="C2965" t="s">
        <v>518</v>
      </c>
      <c r="D2965">
        <v>4920</v>
      </c>
      <c r="E2965">
        <v>79974</v>
      </c>
      <c r="F2965">
        <v>46565</v>
      </c>
      <c r="G2965">
        <v>3020</v>
      </c>
      <c r="H2965" s="14">
        <f>365*DSO[[#This Row],[Receivables - Total]]/DSO[[#This Row],[Revenue - Total]]</f>
        <v>38.56544615054225</v>
      </c>
      <c r="I2965" t="str">
        <f>_xlfn.XLOOKUP(DSO[[#This Row],[GIC Industry Groups]],'DSO_GIC GROUP'!$A$2:$A$25,'DSO_GIC GROUP'!$B$2:$B$25,0)</f>
        <v>Food, Beverage &amp; Tobacco</v>
      </c>
    </row>
    <row r="2966" spans="1:9" x14ac:dyDescent="0.2">
      <c r="A2966">
        <v>2012</v>
      </c>
      <c r="B2966" t="s">
        <v>517</v>
      </c>
      <c r="C2966" t="s">
        <v>518</v>
      </c>
      <c r="D2966">
        <v>4759</v>
      </c>
      <c r="E2966">
        <v>86174</v>
      </c>
      <c r="F2966">
        <v>48017</v>
      </c>
      <c r="G2966">
        <v>3020</v>
      </c>
      <c r="H2966" s="14">
        <f>365*DSO[[#This Row],[Receivables - Total]]/DSO[[#This Row],[Revenue - Total]]</f>
        <v>36.175417039798404</v>
      </c>
      <c r="I2966" t="str">
        <f>_xlfn.XLOOKUP(DSO[[#This Row],[GIC Industry Groups]],'DSO_GIC GROUP'!$A$2:$A$25,'DSO_GIC GROUP'!$B$2:$B$25,0)</f>
        <v>Food, Beverage &amp; Tobacco</v>
      </c>
    </row>
    <row r="2967" spans="1:9" x14ac:dyDescent="0.2">
      <c r="A2967">
        <v>2013</v>
      </c>
      <c r="B2967" t="s">
        <v>517</v>
      </c>
      <c r="C2967" t="s">
        <v>518</v>
      </c>
      <c r="D2967">
        <v>4873</v>
      </c>
      <c r="E2967">
        <v>90055</v>
      </c>
      <c r="F2967">
        <v>46854</v>
      </c>
      <c r="G2967">
        <v>3020</v>
      </c>
      <c r="H2967" s="14">
        <f>365*DSO[[#This Row],[Receivables - Total]]/DSO[[#This Row],[Revenue - Total]]</f>
        <v>37.961433388824858</v>
      </c>
      <c r="I2967" t="str">
        <f>_xlfn.XLOOKUP(DSO[[#This Row],[GIC Industry Groups]],'DSO_GIC GROUP'!$A$2:$A$25,'DSO_GIC GROUP'!$B$2:$B$25,0)</f>
        <v>Food, Beverage &amp; Tobacco</v>
      </c>
    </row>
    <row r="2968" spans="1:9" x14ac:dyDescent="0.2">
      <c r="A2968">
        <v>2014</v>
      </c>
      <c r="B2968" t="s">
        <v>517</v>
      </c>
      <c r="C2968" t="s">
        <v>518</v>
      </c>
      <c r="D2968">
        <v>4466</v>
      </c>
      <c r="E2968">
        <v>92023</v>
      </c>
      <c r="F2968">
        <v>45998</v>
      </c>
      <c r="G2968">
        <v>3020</v>
      </c>
      <c r="H2968" s="14">
        <f>365*DSO[[#This Row],[Receivables - Total]]/DSO[[#This Row],[Revenue - Total]]</f>
        <v>35.43827992521414</v>
      </c>
      <c r="I2968" t="str">
        <f>_xlfn.XLOOKUP(DSO[[#This Row],[GIC Industry Groups]],'DSO_GIC GROUP'!$A$2:$A$25,'DSO_GIC GROUP'!$B$2:$B$25,0)</f>
        <v>Food, Beverage &amp; Tobacco</v>
      </c>
    </row>
    <row r="2969" spans="1:9" x14ac:dyDescent="0.2">
      <c r="A2969">
        <v>2015</v>
      </c>
      <c r="B2969" t="s">
        <v>517</v>
      </c>
      <c r="C2969" t="s">
        <v>518</v>
      </c>
      <c r="D2969">
        <v>3941</v>
      </c>
      <c r="E2969">
        <v>90093</v>
      </c>
      <c r="F2969">
        <v>44294</v>
      </c>
      <c r="G2969">
        <v>3020</v>
      </c>
      <c r="H2969" s="14">
        <f>365*DSO[[#This Row],[Receivables - Total]]/DSO[[#This Row],[Revenue - Total]]</f>
        <v>32.475391700907572</v>
      </c>
      <c r="I2969" t="str">
        <f>_xlfn.XLOOKUP(DSO[[#This Row],[GIC Industry Groups]],'DSO_GIC GROUP'!$A$2:$A$25,'DSO_GIC GROUP'!$B$2:$B$25,0)</f>
        <v>Food, Beverage &amp; Tobacco</v>
      </c>
    </row>
    <row r="2970" spans="1:9" x14ac:dyDescent="0.2">
      <c r="A2970">
        <v>2016</v>
      </c>
      <c r="B2970" t="s">
        <v>517</v>
      </c>
      <c r="C2970" t="s">
        <v>518</v>
      </c>
      <c r="D2970">
        <v>3856</v>
      </c>
      <c r="E2970">
        <v>87270</v>
      </c>
      <c r="F2970">
        <v>41863</v>
      </c>
      <c r="G2970">
        <v>3020</v>
      </c>
      <c r="H2970" s="14">
        <f>365*DSO[[#This Row],[Receivables - Total]]/DSO[[#This Row],[Revenue - Total]]</f>
        <v>33.620141891407684</v>
      </c>
      <c r="I2970" t="str">
        <f>_xlfn.XLOOKUP(DSO[[#This Row],[GIC Industry Groups]],'DSO_GIC GROUP'!$A$2:$A$25,'DSO_GIC GROUP'!$B$2:$B$25,0)</f>
        <v>Food, Beverage &amp; Tobacco</v>
      </c>
    </row>
    <row r="2971" spans="1:9" x14ac:dyDescent="0.2">
      <c r="A2971">
        <v>2017</v>
      </c>
      <c r="B2971" t="s">
        <v>517</v>
      </c>
      <c r="C2971" t="s">
        <v>518</v>
      </c>
      <c r="D2971">
        <v>3667</v>
      </c>
      <c r="E2971">
        <v>87896</v>
      </c>
      <c r="F2971">
        <v>35410</v>
      </c>
      <c r="G2971">
        <v>3020</v>
      </c>
      <c r="H2971" s="14">
        <f>365*DSO[[#This Row],[Receivables - Total]]/DSO[[#This Row],[Revenue - Total]]</f>
        <v>37.798785653770125</v>
      </c>
      <c r="I2971" t="str">
        <f>_xlfn.XLOOKUP(DSO[[#This Row],[GIC Industry Groups]],'DSO_GIC GROUP'!$A$2:$A$25,'DSO_GIC GROUP'!$B$2:$B$25,0)</f>
        <v>Food, Beverage &amp; Tobacco</v>
      </c>
    </row>
    <row r="2972" spans="1:9" x14ac:dyDescent="0.2">
      <c r="A2972">
        <v>2018</v>
      </c>
      <c r="B2972" t="s">
        <v>517</v>
      </c>
      <c r="C2972" t="s">
        <v>518</v>
      </c>
      <c r="D2972">
        <v>3396</v>
      </c>
      <c r="E2972">
        <v>83216</v>
      </c>
      <c r="F2972">
        <v>31856</v>
      </c>
      <c r="G2972">
        <v>3020</v>
      </c>
      <c r="H2972" s="14">
        <f>365*DSO[[#This Row],[Receivables - Total]]/DSO[[#This Row],[Revenue - Total]]</f>
        <v>38.910723254645909</v>
      </c>
      <c r="I2972" t="str">
        <f>_xlfn.XLOOKUP(DSO[[#This Row],[GIC Industry Groups]],'DSO_GIC GROUP'!$A$2:$A$25,'DSO_GIC GROUP'!$B$2:$B$25,0)</f>
        <v>Food, Beverage &amp; Tobacco</v>
      </c>
    </row>
    <row r="2973" spans="1:9" x14ac:dyDescent="0.2">
      <c r="A2973">
        <v>2019</v>
      </c>
      <c r="B2973" t="s">
        <v>517</v>
      </c>
      <c r="C2973" t="s">
        <v>518</v>
      </c>
      <c r="D2973">
        <v>3971</v>
      </c>
      <c r="E2973">
        <v>86381</v>
      </c>
      <c r="F2973">
        <v>37266</v>
      </c>
      <c r="G2973">
        <v>3020</v>
      </c>
      <c r="H2973" s="14">
        <f>365*DSO[[#This Row],[Receivables - Total]]/DSO[[#This Row],[Revenue - Total]]</f>
        <v>38.893763752482158</v>
      </c>
      <c r="I2973" t="str">
        <f>_xlfn.XLOOKUP(DSO[[#This Row],[GIC Industry Groups]],'DSO_GIC GROUP'!$A$2:$A$25,'DSO_GIC GROUP'!$B$2:$B$25,0)</f>
        <v>Food, Beverage &amp; Tobacco</v>
      </c>
    </row>
    <row r="2974" spans="1:9" x14ac:dyDescent="0.2">
      <c r="A2974">
        <v>2004</v>
      </c>
      <c r="B2974" t="s">
        <v>577</v>
      </c>
      <c r="C2974" t="s">
        <v>578</v>
      </c>
      <c r="D2974">
        <v>3541</v>
      </c>
      <c r="E2974">
        <v>59928</v>
      </c>
      <c r="F2974">
        <v>32175</v>
      </c>
      <c r="G2974">
        <v>3020</v>
      </c>
      <c r="H2974" s="14">
        <f>365*DSO[[#This Row],[Receivables - Total]]/DSO[[#This Row],[Revenue - Total]]</f>
        <v>40.169852369852372</v>
      </c>
      <c r="I2974" t="str">
        <f>_xlfn.XLOOKUP(DSO[[#This Row],[GIC Industry Groups]],'DSO_GIC GROUP'!$A$2:$A$25,'DSO_GIC GROUP'!$B$2:$B$25,0)</f>
        <v>Food, Beverage &amp; Tobacco</v>
      </c>
    </row>
    <row r="2975" spans="1:9" x14ac:dyDescent="0.2">
      <c r="A2975">
        <v>2005</v>
      </c>
      <c r="B2975" t="s">
        <v>577</v>
      </c>
      <c r="C2975" t="s">
        <v>578</v>
      </c>
      <c r="D2975">
        <v>3385</v>
      </c>
      <c r="E2975">
        <v>57628</v>
      </c>
      <c r="F2975">
        <v>34115</v>
      </c>
      <c r="G2975">
        <v>3020</v>
      </c>
      <c r="H2975" s="14">
        <f>365*DSO[[#This Row],[Receivables - Total]]/DSO[[#This Row],[Revenue - Total]]</f>
        <v>36.216473691924371</v>
      </c>
      <c r="I2975" t="str">
        <f>_xlfn.XLOOKUP(DSO[[#This Row],[GIC Industry Groups]],'DSO_GIC GROUP'!$A$2:$A$25,'DSO_GIC GROUP'!$B$2:$B$25,0)</f>
        <v>Food, Beverage &amp; Tobacco</v>
      </c>
    </row>
    <row r="2976" spans="1:9" x14ac:dyDescent="0.2">
      <c r="A2976">
        <v>2006</v>
      </c>
      <c r="B2976" t="s">
        <v>577</v>
      </c>
      <c r="C2976" t="s">
        <v>578</v>
      </c>
      <c r="D2976">
        <v>3869</v>
      </c>
      <c r="E2976">
        <v>55574</v>
      </c>
      <c r="F2976">
        <v>34356</v>
      </c>
      <c r="G2976">
        <v>3020</v>
      </c>
      <c r="H2976" s="14">
        <f>365*DSO[[#This Row],[Receivables - Total]]/DSO[[#This Row],[Revenue - Total]]</f>
        <v>41.104465013389216</v>
      </c>
      <c r="I2976" t="str">
        <f>_xlfn.XLOOKUP(DSO[[#This Row],[GIC Industry Groups]],'DSO_GIC GROUP'!$A$2:$A$25,'DSO_GIC GROUP'!$B$2:$B$25,0)</f>
        <v>Food, Beverage &amp; Tobacco</v>
      </c>
    </row>
    <row r="2977" spans="1:9" x14ac:dyDescent="0.2">
      <c r="A2977">
        <v>2007</v>
      </c>
      <c r="B2977" t="s">
        <v>577</v>
      </c>
      <c r="C2977" t="s">
        <v>578</v>
      </c>
      <c r="D2977">
        <v>5197</v>
      </c>
      <c r="E2977">
        <v>67993</v>
      </c>
      <c r="F2977">
        <v>37241</v>
      </c>
      <c r="G2977">
        <v>3020</v>
      </c>
      <c r="H2977" s="14">
        <f>365*DSO[[#This Row],[Receivables - Total]]/DSO[[#This Row],[Revenue - Total]]</f>
        <v>50.935930828925109</v>
      </c>
      <c r="I2977" t="str">
        <f>_xlfn.XLOOKUP(DSO[[#This Row],[GIC Industry Groups]],'DSO_GIC GROUP'!$A$2:$A$25,'DSO_GIC GROUP'!$B$2:$B$25,0)</f>
        <v>Food, Beverage &amp; Tobacco</v>
      </c>
    </row>
    <row r="2978" spans="1:9" x14ac:dyDescent="0.2">
      <c r="A2978">
        <v>2008</v>
      </c>
      <c r="B2978" t="s">
        <v>577</v>
      </c>
      <c r="C2978" t="s">
        <v>578</v>
      </c>
      <c r="D2978">
        <v>4704</v>
      </c>
      <c r="E2978">
        <v>63078</v>
      </c>
      <c r="F2978">
        <v>42201</v>
      </c>
      <c r="G2978">
        <v>3020</v>
      </c>
      <c r="H2978" s="14">
        <f>365*DSO[[#This Row],[Receivables - Total]]/DSO[[#This Row],[Revenue - Total]]</f>
        <v>40.685291817729436</v>
      </c>
      <c r="I2978" t="str">
        <f>_xlfn.XLOOKUP(DSO[[#This Row],[GIC Industry Groups]],'DSO_GIC GROUP'!$A$2:$A$25,'DSO_GIC GROUP'!$B$2:$B$25,0)</f>
        <v>Food, Beverage &amp; Tobacco</v>
      </c>
    </row>
    <row r="2979" spans="1:9" x14ac:dyDescent="0.2">
      <c r="A2979">
        <v>2009</v>
      </c>
      <c r="B2979" t="s">
        <v>577</v>
      </c>
      <c r="C2979" t="s">
        <v>578</v>
      </c>
      <c r="D2979">
        <v>5197</v>
      </c>
      <c r="E2979">
        <v>66714</v>
      </c>
      <c r="F2979">
        <v>40386</v>
      </c>
      <c r="G2979">
        <v>3020</v>
      </c>
      <c r="H2979" s="14">
        <f>365*DSO[[#This Row],[Receivables - Total]]/DSO[[#This Row],[Revenue - Total]]</f>
        <v>46.969370573961271</v>
      </c>
      <c r="I2979" t="str">
        <f>_xlfn.XLOOKUP(DSO[[#This Row],[GIC Industry Groups]],'DSO_GIC GROUP'!$A$2:$A$25,'DSO_GIC GROUP'!$B$2:$B$25,0)</f>
        <v>Food, Beverage &amp; Tobacco</v>
      </c>
    </row>
    <row r="2980" spans="1:9" x14ac:dyDescent="0.2">
      <c r="A2980">
        <v>2010</v>
      </c>
      <c r="B2980" t="s">
        <v>577</v>
      </c>
      <c r="C2980" t="s">
        <v>578</v>
      </c>
      <c r="D2980">
        <v>6539</v>
      </c>
      <c r="E2980">
        <v>95289</v>
      </c>
      <c r="F2980">
        <v>49207</v>
      </c>
      <c r="G2980">
        <v>3020</v>
      </c>
      <c r="H2980" s="14">
        <f>365*DSO[[#This Row],[Receivables - Total]]/DSO[[#This Row],[Revenue - Total]]</f>
        <v>48.50397301196984</v>
      </c>
      <c r="I2980" t="str">
        <f>_xlfn.XLOOKUP(DSO[[#This Row],[GIC Industry Groups]],'DSO_GIC GROUP'!$A$2:$A$25,'DSO_GIC GROUP'!$B$2:$B$25,0)</f>
        <v>Food, Beverage &amp; Tobacco</v>
      </c>
    </row>
    <row r="2981" spans="1:9" x14ac:dyDescent="0.2">
      <c r="A2981">
        <v>2011</v>
      </c>
      <c r="B2981" t="s">
        <v>577</v>
      </c>
      <c r="C2981" t="s">
        <v>578</v>
      </c>
      <c r="D2981">
        <v>6361</v>
      </c>
      <c r="E2981">
        <v>93837</v>
      </c>
      <c r="F2981">
        <v>54366</v>
      </c>
      <c r="G2981">
        <v>3020</v>
      </c>
      <c r="H2981" s="14">
        <f>365*DSO[[#This Row],[Receivables - Total]]/DSO[[#This Row],[Revenue - Total]]</f>
        <v>42.706195048375825</v>
      </c>
      <c r="I2981" t="str">
        <f>_xlfn.XLOOKUP(DSO[[#This Row],[GIC Industry Groups]],'DSO_GIC GROUP'!$A$2:$A$25,'DSO_GIC GROUP'!$B$2:$B$25,0)</f>
        <v>Food, Beverage &amp; Tobacco</v>
      </c>
    </row>
    <row r="2982" spans="1:9" x14ac:dyDescent="0.2">
      <c r="A2982">
        <v>2012</v>
      </c>
      <c r="B2982" t="s">
        <v>577</v>
      </c>
      <c r="C2982" t="s">
        <v>578</v>
      </c>
      <c r="D2982">
        <v>6129</v>
      </c>
      <c r="E2982">
        <v>75478</v>
      </c>
      <c r="F2982">
        <v>35015</v>
      </c>
      <c r="G2982">
        <v>3020</v>
      </c>
      <c r="H2982" s="14">
        <f>365*DSO[[#This Row],[Receivables - Total]]/DSO[[#This Row],[Revenue - Total]]</f>
        <v>63.889333142938739</v>
      </c>
      <c r="I2982" t="str">
        <f>_xlfn.XLOOKUP(DSO[[#This Row],[GIC Industry Groups]],'DSO_GIC GROUP'!$A$2:$A$25,'DSO_GIC GROUP'!$B$2:$B$25,0)</f>
        <v>Food, Beverage &amp; Tobacco</v>
      </c>
    </row>
    <row r="2983" spans="1:9" x14ac:dyDescent="0.2">
      <c r="A2983">
        <v>2013</v>
      </c>
      <c r="B2983" t="s">
        <v>577</v>
      </c>
      <c r="C2983" t="s">
        <v>578</v>
      </c>
      <c r="D2983">
        <v>5403</v>
      </c>
      <c r="E2983">
        <v>72557</v>
      </c>
      <c r="F2983">
        <v>35299</v>
      </c>
      <c r="G2983">
        <v>3020</v>
      </c>
      <c r="H2983" s="14">
        <f>365*DSO[[#This Row],[Receivables - Total]]/DSO[[#This Row],[Revenue - Total]]</f>
        <v>55.868296552310262</v>
      </c>
      <c r="I2983" t="str">
        <f>_xlfn.XLOOKUP(DSO[[#This Row],[GIC Industry Groups]],'DSO_GIC GROUP'!$A$2:$A$25,'DSO_GIC GROUP'!$B$2:$B$25,0)</f>
        <v>Food, Beverage &amp; Tobacco</v>
      </c>
    </row>
    <row r="2984" spans="1:9" x14ac:dyDescent="0.2">
      <c r="A2984">
        <v>2014</v>
      </c>
      <c r="B2984" t="s">
        <v>577</v>
      </c>
      <c r="C2984" t="s">
        <v>578</v>
      </c>
      <c r="D2984">
        <v>4751</v>
      </c>
      <c r="E2984">
        <v>66815</v>
      </c>
      <c r="F2984">
        <v>34244</v>
      </c>
      <c r="G2984">
        <v>3020</v>
      </c>
      <c r="H2984" s="14">
        <f>365*DSO[[#This Row],[Receivables - Total]]/DSO[[#This Row],[Revenue - Total]]</f>
        <v>50.639966125452631</v>
      </c>
      <c r="I2984" t="str">
        <f>_xlfn.XLOOKUP(DSO[[#This Row],[GIC Industry Groups]],'DSO_GIC GROUP'!$A$2:$A$25,'DSO_GIC GROUP'!$B$2:$B$25,0)</f>
        <v>Food, Beverage &amp; Tobacco</v>
      </c>
    </row>
    <row r="2985" spans="1:9" x14ac:dyDescent="0.2">
      <c r="A2985">
        <v>2015</v>
      </c>
      <c r="B2985" t="s">
        <v>577</v>
      </c>
      <c r="C2985" t="s">
        <v>578</v>
      </c>
      <c r="D2985">
        <v>3846</v>
      </c>
      <c r="E2985">
        <v>62843</v>
      </c>
      <c r="F2985">
        <v>29636</v>
      </c>
      <c r="G2985">
        <v>3020</v>
      </c>
      <c r="H2985" s="14">
        <f>365*DSO[[#This Row],[Receivables - Total]]/DSO[[#This Row],[Revenue - Total]]</f>
        <v>47.367728438385747</v>
      </c>
      <c r="I2985" t="str">
        <f>_xlfn.XLOOKUP(DSO[[#This Row],[GIC Industry Groups]],'DSO_GIC GROUP'!$A$2:$A$25,'DSO_GIC GROUP'!$B$2:$B$25,0)</f>
        <v>Food, Beverage &amp; Tobacco</v>
      </c>
    </row>
    <row r="2986" spans="1:9" x14ac:dyDescent="0.2">
      <c r="A2986">
        <v>2016</v>
      </c>
      <c r="B2986" t="s">
        <v>577</v>
      </c>
      <c r="C2986" t="s">
        <v>578</v>
      </c>
      <c r="D2986">
        <v>3470</v>
      </c>
      <c r="E2986">
        <v>61538</v>
      </c>
      <c r="F2986">
        <v>25923</v>
      </c>
      <c r="G2986">
        <v>3020</v>
      </c>
      <c r="H2986" s="14">
        <f>365*DSO[[#This Row],[Receivables - Total]]/DSO[[#This Row],[Revenue - Total]]</f>
        <v>48.858156849130118</v>
      </c>
      <c r="I2986" t="str">
        <f>_xlfn.XLOOKUP(DSO[[#This Row],[GIC Industry Groups]],'DSO_GIC GROUP'!$A$2:$A$25,'DSO_GIC GROUP'!$B$2:$B$25,0)</f>
        <v>Food, Beverage &amp; Tobacco</v>
      </c>
    </row>
    <row r="2987" spans="1:9" x14ac:dyDescent="0.2">
      <c r="A2987">
        <v>2017</v>
      </c>
      <c r="B2987" t="s">
        <v>577</v>
      </c>
      <c r="C2987" t="s">
        <v>578</v>
      </c>
      <c r="D2987">
        <v>3526</v>
      </c>
      <c r="E2987">
        <v>63109</v>
      </c>
      <c r="F2987">
        <v>25896</v>
      </c>
      <c r="G2987">
        <v>3020</v>
      </c>
      <c r="H2987" s="14">
        <f>365*DSO[[#This Row],[Receivables - Total]]/DSO[[#This Row],[Revenue - Total]]</f>
        <v>49.698409020698179</v>
      </c>
      <c r="I2987" t="str">
        <f>_xlfn.XLOOKUP(DSO[[#This Row],[GIC Industry Groups]],'DSO_GIC GROUP'!$A$2:$A$25,'DSO_GIC GROUP'!$B$2:$B$25,0)</f>
        <v>Food, Beverage &amp; Tobacco</v>
      </c>
    </row>
    <row r="2988" spans="1:9" x14ac:dyDescent="0.2">
      <c r="A2988">
        <v>2018</v>
      </c>
      <c r="B2988" t="s">
        <v>577</v>
      </c>
      <c r="C2988" t="s">
        <v>578</v>
      </c>
      <c r="D2988">
        <v>3006</v>
      </c>
      <c r="E2988">
        <v>62729</v>
      </c>
      <c r="F2988">
        <v>25938</v>
      </c>
      <c r="G2988">
        <v>3020</v>
      </c>
      <c r="H2988" s="14">
        <f>365*DSO[[#This Row],[Receivables - Total]]/DSO[[#This Row],[Revenue - Total]]</f>
        <v>42.300485773768216</v>
      </c>
      <c r="I2988" t="str">
        <f>_xlfn.XLOOKUP(DSO[[#This Row],[GIC Industry Groups]],'DSO_GIC GROUP'!$A$2:$A$25,'DSO_GIC GROUP'!$B$2:$B$25,0)</f>
        <v>Food, Beverage &amp; Tobacco</v>
      </c>
    </row>
    <row r="2989" spans="1:9" x14ac:dyDescent="0.2">
      <c r="A2989">
        <v>2019</v>
      </c>
      <c r="B2989" t="s">
        <v>577</v>
      </c>
      <c r="C2989" t="s">
        <v>578</v>
      </c>
      <c r="D2989">
        <v>2927</v>
      </c>
      <c r="E2989">
        <v>64549</v>
      </c>
      <c r="F2989">
        <v>25868</v>
      </c>
      <c r="G2989">
        <v>3020</v>
      </c>
      <c r="H2989" s="14">
        <f>365*DSO[[#This Row],[Receivables - Total]]/DSO[[#This Row],[Revenue - Total]]</f>
        <v>41.300255141487554</v>
      </c>
      <c r="I2989" t="str">
        <f>_xlfn.XLOOKUP(DSO[[#This Row],[GIC Industry Groups]],'DSO_GIC GROUP'!$A$2:$A$25,'DSO_GIC GROUP'!$B$2:$B$25,0)</f>
        <v>Food, Beverage &amp; Tobacco</v>
      </c>
    </row>
    <row r="2990" spans="1:9" x14ac:dyDescent="0.2">
      <c r="A2990">
        <v>2004</v>
      </c>
      <c r="B2990" t="s">
        <v>587</v>
      </c>
      <c r="C2990" t="s">
        <v>588</v>
      </c>
      <c r="D2990">
        <v>407.6</v>
      </c>
      <c r="E2990">
        <v>2369.6</v>
      </c>
      <c r="F2990">
        <v>2526.1999999999998</v>
      </c>
      <c r="G2990">
        <v>3020</v>
      </c>
      <c r="H2990" s="14">
        <f>365*DSO[[#This Row],[Receivables - Total]]/DSO[[#This Row],[Revenue - Total]]</f>
        <v>58.892407568680234</v>
      </c>
      <c r="I2990" t="str">
        <f>_xlfn.XLOOKUP(DSO[[#This Row],[GIC Industry Groups]],'DSO_GIC GROUP'!$A$2:$A$25,'DSO_GIC GROUP'!$B$2:$B$25,0)</f>
        <v>Food, Beverage &amp; Tobacco</v>
      </c>
    </row>
    <row r="2991" spans="1:9" x14ac:dyDescent="0.2">
      <c r="A2991">
        <v>2005</v>
      </c>
      <c r="B2991" t="s">
        <v>587</v>
      </c>
      <c r="C2991" t="s">
        <v>588</v>
      </c>
      <c r="D2991">
        <v>369.3</v>
      </c>
      <c r="E2991">
        <v>2272.6999999999998</v>
      </c>
      <c r="F2991">
        <v>2592</v>
      </c>
      <c r="G2991">
        <v>3020</v>
      </c>
      <c r="H2991" s="14">
        <f>365*DSO[[#This Row],[Receivables - Total]]/DSO[[#This Row],[Revenue - Total]]</f>
        <v>52.004050925925924</v>
      </c>
      <c r="I2991" t="str">
        <f>_xlfn.XLOOKUP(DSO[[#This Row],[GIC Industry Groups]],'DSO_GIC GROUP'!$A$2:$A$25,'DSO_GIC GROUP'!$B$2:$B$25,0)</f>
        <v>Food, Beverage &amp; Tobacco</v>
      </c>
    </row>
    <row r="2992" spans="1:9" x14ac:dyDescent="0.2">
      <c r="A2992">
        <v>2006</v>
      </c>
      <c r="B2992" t="s">
        <v>587</v>
      </c>
      <c r="C2992" t="s">
        <v>588</v>
      </c>
      <c r="D2992">
        <v>379.1</v>
      </c>
      <c r="E2992">
        <v>2568</v>
      </c>
      <c r="F2992">
        <v>2716.4</v>
      </c>
      <c r="G2992">
        <v>3020</v>
      </c>
      <c r="H2992" s="14">
        <f>365*DSO[[#This Row],[Receivables - Total]]/DSO[[#This Row],[Revenue - Total]]</f>
        <v>50.93929465469003</v>
      </c>
      <c r="I2992" t="str">
        <f>_xlfn.XLOOKUP(DSO[[#This Row],[GIC Industry Groups]],'DSO_GIC GROUP'!$A$2:$A$25,'DSO_GIC GROUP'!$B$2:$B$25,0)</f>
        <v>Food, Beverage &amp; Tobacco</v>
      </c>
    </row>
    <row r="2993" spans="1:9" x14ac:dyDescent="0.2">
      <c r="A2993">
        <v>2007</v>
      </c>
      <c r="B2993" t="s">
        <v>587</v>
      </c>
      <c r="C2993" t="s">
        <v>588</v>
      </c>
      <c r="D2993">
        <v>456.5</v>
      </c>
      <c r="E2993">
        <v>2787.5</v>
      </c>
      <c r="F2993">
        <v>2916.2</v>
      </c>
      <c r="G2993">
        <v>3020</v>
      </c>
      <c r="H2993" s="14">
        <f>365*DSO[[#This Row],[Receivables - Total]]/DSO[[#This Row],[Revenue - Total]]</f>
        <v>57.136856182703525</v>
      </c>
      <c r="I2993" t="str">
        <f>_xlfn.XLOOKUP(DSO[[#This Row],[GIC Industry Groups]],'DSO_GIC GROUP'!$A$2:$A$25,'DSO_GIC GROUP'!$B$2:$B$25,0)</f>
        <v>Food, Beverage &amp; Tobacco</v>
      </c>
    </row>
    <row r="2994" spans="1:9" x14ac:dyDescent="0.2">
      <c r="A2994">
        <v>2008</v>
      </c>
      <c r="B2994" t="s">
        <v>587</v>
      </c>
      <c r="C2994" t="s">
        <v>588</v>
      </c>
      <c r="D2994">
        <v>414.7</v>
      </c>
      <c r="E2994">
        <v>3220.3</v>
      </c>
      <c r="F2994">
        <v>3176.6</v>
      </c>
      <c r="G2994">
        <v>3020</v>
      </c>
      <c r="H2994" s="14">
        <f>365*DSO[[#This Row],[Receivables - Total]]/DSO[[#This Row],[Revenue - Total]]</f>
        <v>47.650160549014672</v>
      </c>
      <c r="I2994" t="str">
        <f>_xlfn.XLOOKUP(DSO[[#This Row],[GIC Industry Groups]],'DSO_GIC GROUP'!$A$2:$A$25,'DSO_GIC GROUP'!$B$2:$B$25,0)</f>
        <v>Food, Beverage &amp; Tobacco</v>
      </c>
    </row>
    <row r="2995" spans="1:9" x14ac:dyDescent="0.2">
      <c r="A2995">
        <v>2009</v>
      </c>
      <c r="B2995" t="s">
        <v>587</v>
      </c>
      <c r="C2995" t="s">
        <v>588</v>
      </c>
      <c r="D2995">
        <v>365.3</v>
      </c>
      <c r="E2995">
        <v>3387.8</v>
      </c>
      <c r="F2995">
        <v>3192.1</v>
      </c>
      <c r="G2995">
        <v>3020</v>
      </c>
      <c r="H2995" s="14">
        <f>365*DSO[[#This Row],[Receivables - Total]]/DSO[[#This Row],[Revenue - Total]]</f>
        <v>41.770151311049155</v>
      </c>
      <c r="I2995" t="str">
        <f>_xlfn.XLOOKUP(DSO[[#This Row],[GIC Industry Groups]],'DSO_GIC GROUP'!$A$2:$A$25,'DSO_GIC GROUP'!$B$2:$B$25,0)</f>
        <v>Food, Beverage &amp; Tobacco</v>
      </c>
    </row>
    <row r="2996" spans="1:9" x14ac:dyDescent="0.2">
      <c r="A2996">
        <v>2010</v>
      </c>
      <c r="B2996" t="s">
        <v>587</v>
      </c>
      <c r="C2996" t="s">
        <v>588</v>
      </c>
      <c r="D2996">
        <v>386.7</v>
      </c>
      <c r="E2996">
        <v>3419.7</v>
      </c>
      <c r="F2996">
        <v>3336.8</v>
      </c>
      <c r="G2996">
        <v>3020</v>
      </c>
      <c r="H2996" s="14">
        <f>365*DSO[[#This Row],[Receivables - Total]]/DSO[[#This Row],[Revenue - Total]]</f>
        <v>42.299658355310477</v>
      </c>
      <c r="I2996" t="str">
        <f>_xlfn.XLOOKUP(DSO[[#This Row],[GIC Industry Groups]],'DSO_GIC GROUP'!$A$2:$A$25,'DSO_GIC GROUP'!$B$2:$B$25,0)</f>
        <v>Food, Beverage &amp; Tobacco</v>
      </c>
    </row>
    <row r="2997" spans="1:9" x14ac:dyDescent="0.2">
      <c r="A2997">
        <v>2011</v>
      </c>
      <c r="B2997" t="s">
        <v>587</v>
      </c>
      <c r="C2997" t="s">
        <v>588</v>
      </c>
      <c r="D2997">
        <v>427</v>
      </c>
      <c r="E2997">
        <v>4087.8</v>
      </c>
      <c r="F2997">
        <v>3697.6</v>
      </c>
      <c r="G2997">
        <v>3020</v>
      </c>
      <c r="H2997" s="14">
        <f>365*DSO[[#This Row],[Receivables - Total]]/DSO[[#This Row],[Revenue - Total]]</f>
        <v>42.150313717005623</v>
      </c>
      <c r="I2997" t="str">
        <f>_xlfn.XLOOKUP(DSO[[#This Row],[GIC Industry Groups]],'DSO_GIC GROUP'!$A$2:$A$25,'DSO_GIC GROUP'!$B$2:$B$25,0)</f>
        <v>Food, Beverage &amp; Tobacco</v>
      </c>
    </row>
    <row r="2998" spans="1:9" x14ac:dyDescent="0.2">
      <c r="A2998">
        <v>2012</v>
      </c>
      <c r="B2998" t="s">
        <v>587</v>
      </c>
      <c r="C2998" t="s">
        <v>588</v>
      </c>
      <c r="D2998">
        <v>465.9</v>
      </c>
      <c r="E2998">
        <v>4165.3999999999996</v>
      </c>
      <c r="F2998">
        <v>4014.2</v>
      </c>
      <c r="G2998">
        <v>3020</v>
      </c>
      <c r="H2998" s="14">
        <f>365*DSO[[#This Row],[Receivables - Total]]/DSO[[#This Row],[Revenue - Total]]</f>
        <v>42.36298639828609</v>
      </c>
      <c r="I2998" t="str">
        <f>_xlfn.XLOOKUP(DSO[[#This Row],[GIC Industry Groups]],'DSO_GIC GROUP'!$A$2:$A$25,'DSO_GIC GROUP'!$B$2:$B$25,0)</f>
        <v>Food, Beverage &amp; Tobacco</v>
      </c>
    </row>
    <row r="2999" spans="1:9" x14ac:dyDescent="0.2">
      <c r="A2999">
        <v>2013</v>
      </c>
      <c r="B2999" t="s">
        <v>587</v>
      </c>
      <c r="C2999" t="s">
        <v>588</v>
      </c>
      <c r="D2999">
        <v>495.5</v>
      </c>
      <c r="E2999">
        <v>4449.7</v>
      </c>
      <c r="F2999">
        <v>4123.3999999999996</v>
      </c>
      <c r="G2999">
        <v>3020</v>
      </c>
      <c r="H2999" s="14">
        <f>365*DSO[[#This Row],[Receivables - Total]]/DSO[[#This Row],[Revenue - Total]]</f>
        <v>43.861255274773249</v>
      </c>
      <c r="I2999" t="str">
        <f>_xlfn.XLOOKUP(DSO[[#This Row],[GIC Industry Groups]],'DSO_GIC GROUP'!$A$2:$A$25,'DSO_GIC GROUP'!$B$2:$B$25,0)</f>
        <v>Food, Beverage &amp; Tobacco</v>
      </c>
    </row>
    <row r="3000" spans="1:9" x14ac:dyDescent="0.2">
      <c r="A3000">
        <v>2014</v>
      </c>
      <c r="B3000" t="s">
        <v>587</v>
      </c>
      <c r="C3000" t="s">
        <v>588</v>
      </c>
      <c r="D3000">
        <v>493.6</v>
      </c>
      <c r="E3000">
        <v>4414.3</v>
      </c>
      <c r="F3000">
        <v>4243.2</v>
      </c>
      <c r="G3000">
        <v>3020</v>
      </c>
      <c r="H3000" s="14">
        <f>365*DSO[[#This Row],[Receivables - Total]]/DSO[[#This Row],[Revenue - Total]]</f>
        <v>42.45946455505279</v>
      </c>
      <c r="I3000" t="str">
        <f>_xlfn.XLOOKUP(DSO[[#This Row],[GIC Industry Groups]],'DSO_GIC GROUP'!$A$2:$A$25,'DSO_GIC GROUP'!$B$2:$B$25,0)</f>
        <v>Food, Beverage &amp; Tobacco</v>
      </c>
    </row>
    <row r="3001" spans="1:9" x14ac:dyDescent="0.2">
      <c r="A3001">
        <v>2015</v>
      </c>
      <c r="B3001" t="s">
        <v>587</v>
      </c>
      <c r="C3001" t="s">
        <v>588</v>
      </c>
      <c r="D3001">
        <v>455.2</v>
      </c>
      <c r="E3001">
        <v>4507.8</v>
      </c>
      <c r="F3001">
        <v>4296.3</v>
      </c>
      <c r="G3001">
        <v>3020</v>
      </c>
      <c r="H3001" s="14">
        <f>365*DSO[[#This Row],[Receivables - Total]]/DSO[[#This Row],[Revenue - Total]]</f>
        <v>38.672345972115536</v>
      </c>
      <c r="I3001" t="str">
        <f>_xlfn.XLOOKUP(DSO[[#This Row],[GIC Industry Groups]],'DSO_GIC GROUP'!$A$2:$A$25,'DSO_GIC GROUP'!$B$2:$B$25,0)</f>
        <v>Food, Beverage &amp; Tobacco</v>
      </c>
    </row>
    <row r="3002" spans="1:9" x14ac:dyDescent="0.2">
      <c r="A3002">
        <v>2016</v>
      </c>
      <c r="B3002" t="s">
        <v>587</v>
      </c>
      <c r="C3002" t="s">
        <v>588</v>
      </c>
      <c r="D3002">
        <v>465.2</v>
      </c>
      <c r="E3002">
        <v>4635.8999999999996</v>
      </c>
      <c r="F3002">
        <v>4411.5</v>
      </c>
      <c r="G3002">
        <v>3020</v>
      </c>
      <c r="H3002" s="14">
        <f>365*DSO[[#This Row],[Receivables - Total]]/DSO[[#This Row],[Revenue - Total]]</f>
        <v>38.489856058030149</v>
      </c>
      <c r="I3002" t="str">
        <f>_xlfn.XLOOKUP(DSO[[#This Row],[GIC Industry Groups]],'DSO_GIC GROUP'!$A$2:$A$25,'DSO_GIC GROUP'!$B$2:$B$25,0)</f>
        <v>Food, Beverage &amp; Tobacco</v>
      </c>
    </row>
    <row r="3003" spans="1:9" x14ac:dyDescent="0.2">
      <c r="A3003">
        <v>2017</v>
      </c>
      <c r="B3003" t="s">
        <v>587</v>
      </c>
      <c r="C3003" t="s">
        <v>588</v>
      </c>
      <c r="D3003">
        <v>555.1</v>
      </c>
      <c r="E3003">
        <v>10385.799999999999</v>
      </c>
      <c r="F3003">
        <v>4834.1000000000004</v>
      </c>
      <c r="G3003">
        <v>3020</v>
      </c>
      <c r="H3003" s="14">
        <f>365*DSO[[#This Row],[Receivables - Total]]/DSO[[#This Row],[Revenue - Total]]</f>
        <v>41.912972425063607</v>
      </c>
      <c r="I3003" t="str">
        <f>_xlfn.XLOOKUP(DSO[[#This Row],[GIC Industry Groups]],'DSO_GIC GROUP'!$A$2:$A$25,'DSO_GIC GROUP'!$B$2:$B$25,0)</f>
        <v>Food, Beverage &amp; Tobacco</v>
      </c>
    </row>
    <row r="3004" spans="1:9" x14ac:dyDescent="0.2">
      <c r="A3004">
        <v>2018</v>
      </c>
      <c r="B3004" t="s">
        <v>587</v>
      </c>
      <c r="C3004" t="s">
        <v>588</v>
      </c>
      <c r="D3004">
        <v>518.1</v>
      </c>
      <c r="E3004">
        <v>10256.4</v>
      </c>
      <c r="F3004">
        <v>5408.9</v>
      </c>
      <c r="G3004">
        <v>3020</v>
      </c>
      <c r="H3004" s="14">
        <f>365*DSO[[#This Row],[Receivables - Total]]/DSO[[#This Row],[Revenue - Total]]</f>
        <v>34.962099502671528</v>
      </c>
      <c r="I3004" t="str">
        <f>_xlfn.XLOOKUP(DSO[[#This Row],[GIC Industry Groups]],'DSO_GIC GROUP'!$A$2:$A$25,'DSO_GIC GROUP'!$B$2:$B$25,0)</f>
        <v>Food, Beverage &amp; Tobacco</v>
      </c>
    </row>
    <row r="3005" spans="1:9" x14ac:dyDescent="0.2">
      <c r="A3005">
        <v>2019</v>
      </c>
      <c r="B3005" t="s">
        <v>587</v>
      </c>
      <c r="C3005" t="s">
        <v>588</v>
      </c>
      <c r="D3005">
        <v>502.9</v>
      </c>
      <c r="E3005">
        <v>10362.1</v>
      </c>
      <c r="F3005">
        <v>5347.4</v>
      </c>
      <c r="G3005">
        <v>3020</v>
      </c>
      <c r="H3005" s="14">
        <f>365*DSO[[#This Row],[Receivables - Total]]/DSO[[#This Row],[Revenue - Total]]</f>
        <v>34.326682125892958</v>
      </c>
      <c r="I3005" t="str">
        <f>_xlfn.XLOOKUP(DSO[[#This Row],[GIC Industry Groups]],'DSO_GIC GROUP'!$A$2:$A$25,'DSO_GIC GROUP'!$B$2:$B$25,0)</f>
        <v>Food, Beverage &amp; Tobacco</v>
      </c>
    </row>
    <row r="3006" spans="1:9" x14ac:dyDescent="0.2">
      <c r="A3006">
        <v>2004</v>
      </c>
      <c r="B3006" t="s">
        <v>595</v>
      </c>
      <c r="C3006" t="s">
        <v>596</v>
      </c>
      <c r="D3006">
        <v>12.65</v>
      </c>
      <c r="E3006">
        <v>82.022000000000006</v>
      </c>
      <c r="F3006">
        <v>180.34100000000001</v>
      </c>
      <c r="G3006">
        <v>3020</v>
      </c>
      <c r="H3006" s="14">
        <f>365*DSO[[#This Row],[Receivables - Total]]/DSO[[#This Row],[Revenue - Total]]</f>
        <v>25.602885644418073</v>
      </c>
      <c r="I3006" t="str">
        <f>_xlfn.XLOOKUP(DSO[[#This Row],[GIC Industry Groups]],'DSO_GIC GROUP'!$A$2:$A$25,'DSO_GIC GROUP'!$B$2:$B$25,0)</f>
        <v>Food, Beverage &amp; Tobacco</v>
      </c>
    </row>
    <row r="3007" spans="1:9" x14ac:dyDescent="0.2">
      <c r="A3007">
        <v>2005</v>
      </c>
      <c r="B3007" t="s">
        <v>595</v>
      </c>
      <c r="C3007" t="s">
        <v>596</v>
      </c>
      <c r="D3007">
        <v>28.751000000000001</v>
      </c>
      <c r="E3007">
        <v>163.89</v>
      </c>
      <c r="F3007">
        <v>348.88600000000002</v>
      </c>
      <c r="G3007">
        <v>3020</v>
      </c>
      <c r="H3007" s="14">
        <f>365*DSO[[#This Row],[Receivables - Total]]/DSO[[#This Row],[Revenue - Total]]</f>
        <v>30.078922628021758</v>
      </c>
      <c r="I3007" t="str">
        <f>_xlfn.XLOOKUP(DSO[[#This Row],[GIC Industry Groups]],'DSO_GIC GROUP'!$A$2:$A$25,'DSO_GIC GROUP'!$B$2:$B$25,0)</f>
        <v>Food, Beverage &amp; Tobacco</v>
      </c>
    </row>
    <row r="3008" spans="1:9" x14ac:dyDescent="0.2">
      <c r="A3008">
        <v>2006</v>
      </c>
      <c r="B3008" t="s">
        <v>595</v>
      </c>
      <c r="C3008" t="s">
        <v>596</v>
      </c>
      <c r="D3008">
        <v>54.624000000000002</v>
      </c>
      <c r="E3008">
        <v>308.37200000000001</v>
      </c>
      <c r="F3008">
        <v>605.774</v>
      </c>
      <c r="G3008">
        <v>3020</v>
      </c>
      <c r="H3008" s="14">
        <f>365*DSO[[#This Row],[Receivables - Total]]/DSO[[#This Row],[Revenue - Total]]</f>
        <v>32.912868495511532</v>
      </c>
      <c r="I3008" t="str">
        <f>_xlfn.XLOOKUP(DSO[[#This Row],[GIC Industry Groups]],'DSO_GIC GROUP'!$A$2:$A$25,'DSO_GIC GROUP'!$B$2:$B$25,0)</f>
        <v>Food, Beverage &amp; Tobacco</v>
      </c>
    </row>
    <row r="3009" spans="1:9" x14ac:dyDescent="0.2">
      <c r="A3009">
        <v>2007</v>
      </c>
      <c r="B3009" t="s">
        <v>595</v>
      </c>
      <c r="C3009" t="s">
        <v>596</v>
      </c>
      <c r="D3009">
        <v>81.497</v>
      </c>
      <c r="E3009">
        <v>544.60299999999995</v>
      </c>
      <c r="F3009">
        <v>904.46500000000003</v>
      </c>
      <c r="G3009">
        <v>3020</v>
      </c>
      <c r="H3009" s="14">
        <f>365*DSO[[#This Row],[Receivables - Total]]/DSO[[#This Row],[Revenue - Total]]</f>
        <v>32.888398113802083</v>
      </c>
      <c r="I3009" t="str">
        <f>_xlfn.XLOOKUP(DSO[[#This Row],[GIC Industry Groups]],'DSO_GIC GROUP'!$A$2:$A$25,'DSO_GIC GROUP'!$B$2:$B$25,0)</f>
        <v>Food, Beverage &amp; Tobacco</v>
      </c>
    </row>
    <row r="3010" spans="1:9" x14ac:dyDescent="0.2">
      <c r="A3010">
        <v>2008</v>
      </c>
      <c r="B3010" t="s">
        <v>595</v>
      </c>
      <c r="C3010" t="s">
        <v>596</v>
      </c>
      <c r="D3010">
        <v>135.95500000000001</v>
      </c>
      <c r="E3010">
        <v>761.83699999999999</v>
      </c>
      <c r="F3010">
        <v>1033.78</v>
      </c>
      <c r="G3010">
        <v>3020</v>
      </c>
      <c r="H3010" s="14">
        <f>365*DSO[[#This Row],[Receivables - Total]]/DSO[[#This Row],[Revenue - Total]]</f>
        <v>48.002065236317208</v>
      </c>
      <c r="I3010" t="str">
        <f>_xlfn.XLOOKUP(DSO[[#This Row],[GIC Industry Groups]],'DSO_GIC GROUP'!$A$2:$A$25,'DSO_GIC GROUP'!$B$2:$B$25,0)</f>
        <v>Food, Beverage &amp; Tobacco</v>
      </c>
    </row>
    <row r="3011" spans="1:9" x14ac:dyDescent="0.2">
      <c r="A3011">
        <v>2009</v>
      </c>
      <c r="B3011" t="s">
        <v>595</v>
      </c>
      <c r="C3011" t="s">
        <v>596</v>
      </c>
      <c r="D3011">
        <v>108.905</v>
      </c>
      <c r="E3011">
        <v>800.07</v>
      </c>
      <c r="F3011">
        <v>1143.299</v>
      </c>
      <c r="G3011">
        <v>3020</v>
      </c>
      <c r="H3011" s="14">
        <f>365*DSO[[#This Row],[Receivables - Total]]/DSO[[#This Row],[Revenue - Total]]</f>
        <v>34.768092161368109</v>
      </c>
      <c r="I3011" t="str">
        <f>_xlfn.XLOOKUP(DSO[[#This Row],[GIC Industry Groups]],'DSO_GIC GROUP'!$A$2:$A$25,'DSO_GIC GROUP'!$B$2:$B$25,0)</f>
        <v>Food, Beverage &amp; Tobacco</v>
      </c>
    </row>
    <row r="3012" spans="1:9" x14ac:dyDescent="0.2">
      <c r="A3012">
        <v>2010</v>
      </c>
      <c r="B3012" t="s">
        <v>595</v>
      </c>
      <c r="C3012" t="s">
        <v>596</v>
      </c>
      <c r="D3012">
        <v>101.63500000000001</v>
      </c>
      <c r="E3012">
        <v>1082.1310000000001</v>
      </c>
      <c r="F3012">
        <v>1303.942</v>
      </c>
      <c r="G3012">
        <v>3020</v>
      </c>
      <c r="H3012" s="14">
        <f>365*DSO[[#This Row],[Receivables - Total]]/DSO[[#This Row],[Revenue - Total]]</f>
        <v>28.449712487211855</v>
      </c>
      <c r="I3012" t="str">
        <f>_xlfn.XLOOKUP(DSO[[#This Row],[GIC Industry Groups]],'DSO_GIC GROUP'!$A$2:$A$25,'DSO_GIC GROUP'!$B$2:$B$25,0)</f>
        <v>Food, Beverage &amp; Tobacco</v>
      </c>
    </row>
    <row r="3013" spans="1:9" x14ac:dyDescent="0.2">
      <c r="A3013">
        <v>2011</v>
      </c>
      <c r="B3013" t="s">
        <v>595</v>
      </c>
      <c r="C3013" t="s">
        <v>596</v>
      </c>
      <c r="D3013">
        <v>218.74100000000001</v>
      </c>
      <c r="E3013">
        <v>1362.3989999999999</v>
      </c>
      <c r="F3013">
        <v>1703.23</v>
      </c>
      <c r="G3013">
        <v>3020</v>
      </c>
      <c r="H3013" s="14">
        <f>365*DSO[[#This Row],[Receivables - Total]]/DSO[[#This Row],[Revenue - Total]]</f>
        <v>46.875915172936132</v>
      </c>
      <c r="I3013" t="str">
        <f>_xlfn.XLOOKUP(DSO[[#This Row],[GIC Industry Groups]],'DSO_GIC GROUP'!$A$2:$A$25,'DSO_GIC GROUP'!$B$2:$B$25,0)</f>
        <v>Food, Beverage &amp; Tobacco</v>
      </c>
    </row>
    <row r="3014" spans="1:9" x14ac:dyDescent="0.2">
      <c r="A3014">
        <v>2012</v>
      </c>
      <c r="B3014" t="s">
        <v>595</v>
      </c>
      <c r="C3014" t="s">
        <v>596</v>
      </c>
      <c r="D3014">
        <v>236.71</v>
      </c>
      <c r="E3014">
        <v>1043.325</v>
      </c>
      <c r="F3014">
        <v>2060.7020000000002</v>
      </c>
      <c r="G3014">
        <v>3020</v>
      </c>
      <c r="H3014" s="14">
        <f>365*DSO[[#This Row],[Receivables - Total]]/DSO[[#This Row],[Revenue - Total]]</f>
        <v>41.927047190714617</v>
      </c>
      <c r="I3014" t="str">
        <f>_xlfn.XLOOKUP(DSO[[#This Row],[GIC Industry Groups]],'DSO_GIC GROUP'!$A$2:$A$25,'DSO_GIC GROUP'!$B$2:$B$25,0)</f>
        <v>Food, Beverage &amp; Tobacco</v>
      </c>
    </row>
    <row r="3015" spans="1:9" x14ac:dyDescent="0.2">
      <c r="A3015">
        <v>2013</v>
      </c>
      <c r="B3015" t="s">
        <v>595</v>
      </c>
      <c r="C3015" t="s">
        <v>596</v>
      </c>
      <c r="D3015">
        <v>296.18</v>
      </c>
      <c r="E3015">
        <v>1420.509</v>
      </c>
      <c r="F3015">
        <v>2246.4279999999999</v>
      </c>
      <c r="G3015">
        <v>3020</v>
      </c>
      <c r="H3015" s="14">
        <f>365*DSO[[#This Row],[Receivables - Total]]/DSO[[#This Row],[Revenue - Total]]</f>
        <v>48.1233763111927</v>
      </c>
      <c r="I3015" t="str">
        <f>_xlfn.XLOOKUP(DSO[[#This Row],[GIC Industry Groups]],'DSO_GIC GROUP'!$A$2:$A$25,'DSO_GIC GROUP'!$B$2:$B$25,0)</f>
        <v>Food, Beverage &amp; Tobacco</v>
      </c>
    </row>
    <row r="3016" spans="1:9" x14ac:dyDescent="0.2">
      <c r="A3016">
        <v>2014</v>
      </c>
      <c r="B3016" t="s">
        <v>595</v>
      </c>
      <c r="C3016" t="s">
        <v>596</v>
      </c>
      <c r="D3016">
        <v>280.755</v>
      </c>
      <c r="E3016">
        <v>1938.875</v>
      </c>
      <c r="F3016">
        <v>2464.8670000000002</v>
      </c>
      <c r="G3016">
        <v>3020</v>
      </c>
      <c r="H3016" s="14">
        <f>365*DSO[[#This Row],[Receivables - Total]]/DSO[[#This Row],[Revenue - Total]]</f>
        <v>41.574484546225008</v>
      </c>
      <c r="I3016" t="str">
        <f>_xlfn.XLOOKUP(DSO[[#This Row],[GIC Industry Groups]],'DSO_GIC GROUP'!$A$2:$A$25,'DSO_GIC GROUP'!$B$2:$B$25,0)</f>
        <v>Food, Beverage &amp; Tobacco</v>
      </c>
    </row>
    <row r="3017" spans="1:9" x14ac:dyDescent="0.2">
      <c r="A3017">
        <v>2015</v>
      </c>
      <c r="B3017" t="s">
        <v>595</v>
      </c>
      <c r="C3017" t="s">
        <v>596</v>
      </c>
      <c r="D3017">
        <v>477.95499999999998</v>
      </c>
      <c r="E3017">
        <v>5675.1890000000003</v>
      </c>
      <c r="F3017">
        <v>2682.8029999999999</v>
      </c>
      <c r="G3017">
        <v>3020</v>
      </c>
      <c r="H3017" s="14">
        <f>365*DSO[[#This Row],[Receivables - Total]]/DSO[[#This Row],[Revenue - Total]]</f>
        <v>65.026606500738211</v>
      </c>
      <c r="I3017" t="str">
        <f>_xlfn.XLOOKUP(DSO[[#This Row],[GIC Industry Groups]],'DSO_GIC GROUP'!$A$2:$A$25,'DSO_GIC GROUP'!$B$2:$B$25,0)</f>
        <v>Food, Beverage &amp; Tobacco</v>
      </c>
    </row>
    <row r="3018" spans="1:9" x14ac:dyDescent="0.2">
      <c r="A3018">
        <v>2016</v>
      </c>
      <c r="B3018" t="s">
        <v>595</v>
      </c>
      <c r="C3018" t="s">
        <v>596</v>
      </c>
      <c r="D3018">
        <v>573.05100000000004</v>
      </c>
      <c r="E3018">
        <v>4153.4709999999995</v>
      </c>
      <c r="F3018">
        <v>3043.68</v>
      </c>
      <c r="G3018">
        <v>3020</v>
      </c>
      <c r="H3018" s="14">
        <f>365*DSO[[#This Row],[Receivables - Total]]/DSO[[#This Row],[Revenue - Total]]</f>
        <v>68.72063258949693</v>
      </c>
      <c r="I3018" t="str">
        <f>_xlfn.XLOOKUP(DSO[[#This Row],[GIC Industry Groups]],'DSO_GIC GROUP'!$A$2:$A$25,'DSO_GIC GROUP'!$B$2:$B$25,0)</f>
        <v>Food, Beverage &amp; Tobacco</v>
      </c>
    </row>
    <row r="3019" spans="1:9" x14ac:dyDescent="0.2">
      <c r="A3019">
        <v>2017</v>
      </c>
      <c r="B3019" t="s">
        <v>595</v>
      </c>
      <c r="C3019" t="s">
        <v>596</v>
      </c>
      <c r="D3019">
        <v>449.476</v>
      </c>
      <c r="E3019">
        <v>4791.0119999999997</v>
      </c>
      <c r="F3019">
        <v>3368.46</v>
      </c>
      <c r="G3019">
        <v>3020</v>
      </c>
      <c r="H3019" s="14">
        <f>365*DSO[[#This Row],[Receivables - Total]]/DSO[[#This Row],[Revenue - Total]]</f>
        <v>48.704375293160666</v>
      </c>
      <c r="I3019" t="str">
        <f>_xlfn.XLOOKUP(DSO[[#This Row],[GIC Industry Groups]],'DSO_GIC GROUP'!$A$2:$A$25,'DSO_GIC GROUP'!$B$2:$B$25,0)</f>
        <v>Food, Beverage &amp; Tobacco</v>
      </c>
    </row>
    <row r="3020" spans="1:9" x14ac:dyDescent="0.2">
      <c r="A3020">
        <v>2018</v>
      </c>
      <c r="B3020" t="s">
        <v>595</v>
      </c>
      <c r="C3020" t="s">
        <v>596</v>
      </c>
      <c r="D3020">
        <v>484.56200000000001</v>
      </c>
      <c r="E3020">
        <v>4526.8909999999996</v>
      </c>
      <c r="F3020">
        <v>3807.183</v>
      </c>
      <c r="G3020">
        <v>3020</v>
      </c>
      <c r="H3020" s="14">
        <f>365*DSO[[#This Row],[Receivables - Total]]/DSO[[#This Row],[Revenue - Total]]</f>
        <v>46.455641874845526</v>
      </c>
      <c r="I3020" t="str">
        <f>_xlfn.XLOOKUP(DSO[[#This Row],[GIC Industry Groups]],'DSO_GIC GROUP'!$A$2:$A$25,'DSO_GIC GROUP'!$B$2:$B$25,0)</f>
        <v>Food, Beverage &amp; Tobacco</v>
      </c>
    </row>
    <row r="3021" spans="1:9" x14ac:dyDescent="0.2">
      <c r="A3021">
        <v>2019</v>
      </c>
      <c r="B3021" t="s">
        <v>595</v>
      </c>
      <c r="C3021" t="s">
        <v>596</v>
      </c>
      <c r="D3021">
        <v>540.33000000000004</v>
      </c>
      <c r="E3021">
        <v>5150.3519999999999</v>
      </c>
      <c r="F3021">
        <v>4200.8190000000004</v>
      </c>
      <c r="G3021">
        <v>3020</v>
      </c>
      <c r="H3021" s="14">
        <f>365*DSO[[#This Row],[Receivables - Total]]/DSO[[#This Row],[Revenue - Total]]</f>
        <v>46.948095121451317</v>
      </c>
      <c r="I3021" t="str">
        <f>_xlfn.XLOOKUP(DSO[[#This Row],[GIC Industry Groups]],'DSO_GIC GROUP'!$A$2:$A$25,'DSO_GIC GROUP'!$B$2:$B$25,0)</f>
        <v>Food, Beverage &amp; Tobacco</v>
      </c>
    </row>
    <row r="3022" spans="1:9" x14ac:dyDescent="0.2">
      <c r="A3022">
        <v>2004</v>
      </c>
      <c r="B3022" t="s">
        <v>597</v>
      </c>
      <c r="C3022" t="s">
        <v>598</v>
      </c>
      <c r="D3022">
        <v>5754</v>
      </c>
      <c r="E3022">
        <v>101648</v>
      </c>
      <c r="F3022">
        <v>63963</v>
      </c>
      <c r="G3022">
        <v>3020</v>
      </c>
      <c r="H3022" s="14">
        <f>365*DSO[[#This Row],[Receivables - Total]]/DSO[[#This Row],[Revenue - Total]]</f>
        <v>32.834763847849537</v>
      </c>
      <c r="I3022" t="str">
        <f>_xlfn.XLOOKUP(DSO[[#This Row],[GIC Industry Groups]],'DSO_GIC GROUP'!$A$2:$A$25,'DSO_GIC GROUP'!$B$2:$B$25,0)</f>
        <v>Food, Beverage &amp; Tobacco</v>
      </c>
    </row>
    <row r="3023" spans="1:9" x14ac:dyDescent="0.2">
      <c r="A3023">
        <v>2005</v>
      </c>
      <c r="B3023" t="s">
        <v>597</v>
      </c>
      <c r="C3023" t="s">
        <v>598</v>
      </c>
      <c r="D3023">
        <v>5361</v>
      </c>
      <c r="E3023">
        <v>107949</v>
      </c>
      <c r="F3023">
        <v>68920</v>
      </c>
      <c r="G3023">
        <v>3020</v>
      </c>
      <c r="H3023" s="14">
        <f>365*DSO[[#This Row],[Receivables - Total]]/DSO[[#This Row],[Revenue - Total]]</f>
        <v>28.39183110853163</v>
      </c>
      <c r="I3023" t="str">
        <f>_xlfn.XLOOKUP(DSO[[#This Row],[GIC Industry Groups]],'DSO_GIC GROUP'!$A$2:$A$25,'DSO_GIC GROUP'!$B$2:$B$25,0)</f>
        <v>Food, Beverage &amp; Tobacco</v>
      </c>
    </row>
    <row r="3024" spans="1:9" x14ac:dyDescent="0.2">
      <c r="A3024">
        <v>2006</v>
      </c>
      <c r="B3024" t="s">
        <v>597</v>
      </c>
      <c r="C3024" t="s">
        <v>598</v>
      </c>
      <c r="D3024">
        <v>6070</v>
      </c>
      <c r="E3024">
        <v>104270</v>
      </c>
      <c r="F3024">
        <v>70324</v>
      </c>
      <c r="G3024">
        <v>3020</v>
      </c>
      <c r="H3024" s="14">
        <f>365*DSO[[#This Row],[Receivables - Total]]/DSO[[#This Row],[Revenue - Total]]</f>
        <v>31.504891644388827</v>
      </c>
      <c r="I3024" t="str">
        <f>_xlfn.XLOOKUP(DSO[[#This Row],[GIC Industry Groups]],'DSO_GIC GROUP'!$A$2:$A$25,'DSO_GIC GROUP'!$B$2:$B$25,0)</f>
        <v>Food, Beverage &amp; Tobacco</v>
      </c>
    </row>
    <row r="3025" spans="1:9" x14ac:dyDescent="0.2">
      <c r="A3025">
        <v>2007</v>
      </c>
      <c r="B3025" t="s">
        <v>597</v>
      </c>
      <c r="C3025" t="s">
        <v>598</v>
      </c>
      <c r="D3025">
        <v>3323</v>
      </c>
      <c r="E3025">
        <v>57211</v>
      </c>
      <c r="F3025">
        <v>38051</v>
      </c>
      <c r="G3025">
        <v>3020</v>
      </c>
      <c r="H3025" s="14">
        <f>365*DSO[[#This Row],[Receivables - Total]]/DSO[[#This Row],[Revenue - Total]]</f>
        <v>31.875509185041128</v>
      </c>
      <c r="I3025" t="str">
        <f>_xlfn.XLOOKUP(DSO[[#This Row],[GIC Industry Groups]],'DSO_GIC GROUP'!$A$2:$A$25,'DSO_GIC GROUP'!$B$2:$B$25,0)</f>
        <v>Food, Beverage &amp; Tobacco</v>
      </c>
    </row>
    <row r="3026" spans="1:9" x14ac:dyDescent="0.2">
      <c r="A3026">
        <v>2008</v>
      </c>
      <c r="B3026" t="s">
        <v>597</v>
      </c>
      <c r="C3026" t="s">
        <v>598</v>
      </c>
      <c r="D3026">
        <v>44</v>
      </c>
      <c r="E3026">
        <v>27215</v>
      </c>
      <c r="F3026">
        <v>15957</v>
      </c>
      <c r="G3026">
        <v>3020</v>
      </c>
      <c r="H3026" s="14">
        <f>365*DSO[[#This Row],[Receivables - Total]]/DSO[[#This Row],[Revenue - Total]]</f>
        <v>1.006454847402394</v>
      </c>
      <c r="I3026" t="str">
        <f>_xlfn.XLOOKUP(DSO[[#This Row],[GIC Industry Groups]],'DSO_GIC GROUP'!$A$2:$A$25,'DSO_GIC GROUP'!$B$2:$B$25,0)</f>
        <v>Food, Beverage &amp; Tobacco</v>
      </c>
    </row>
    <row r="3027" spans="1:9" x14ac:dyDescent="0.2">
      <c r="A3027">
        <v>2009</v>
      </c>
      <c r="B3027" t="s">
        <v>597</v>
      </c>
      <c r="C3027" t="s">
        <v>598</v>
      </c>
      <c r="D3027">
        <v>96</v>
      </c>
      <c r="E3027">
        <v>36677</v>
      </c>
      <c r="F3027">
        <v>16824</v>
      </c>
      <c r="G3027">
        <v>3020</v>
      </c>
      <c r="H3027" s="14">
        <f>365*DSO[[#This Row],[Receivables - Total]]/DSO[[#This Row],[Revenue - Total]]</f>
        <v>2.0827389443651927</v>
      </c>
      <c r="I3027" t="str">
        <f>_xlfn.XLOOKUP(DSO[[#This Row],[GIC Industry Groups]],'DSO_GIC GROUP'!$A$2:$A$25,'DSO_GIC GROUP'!$B$2:$B$25,0)</f>
        <v>Food, Beverage &amp; Tobacco</v>
      </c>
    </row>
    <row r="3028" spans="1:9" x14ac:dyDescent="0.2">
      <c r="A3028">
        <v>2010</v>
      </c>
      <c r="B3028" t="s">
        <v>597</v>
      </c>
      <c r="C3028" t="s">
        <v>598</v>
      </c>
      <c r="D3028">
        <v>85</v>
      </c>
      <c r="E3028">
        <v>37402</v>
      </c>
      <c r="F3028">
        <v>16892</v>
      </c>
      <c r="G3028">
        <v>3020</v>
      </c>
      <c r="H3028" s="14">
        <f>365*DSO[[#This Row],[Receivables - Total]]/DSO[[#This Row],[Revenue - Total]]</f>
        <v>1.8366682453232299</v>
      </c>
      <c r="I3028" t="str">
        <f>_xlfn.XLOOKUP(DSO[[#This Row],[GIC Industry Groups]],'DSO_GIC GROUP'!$A$2:$A$25,'DSO_GIC GROUP'!$B$2:$B$25,0)</f>
        <v>Food, Beverage &amp; Tobacco</v>
      </c>
    </row>
    <row r="3029" spans="1:9" x14ac:dyDescent="0.2">
      <c r="A3029">
        <v>2011</v>
      </c>
      <c r="B3029" t="s">
        <v>597</v>
      </c>
      <c r="C3029" t="s">
        <v>598</v>
      </c>
      <c r="D3029">
        <v>268</v>
      </c>
      <c r="E3029">
        <v>36962</v>
      </c>
      <c r="F3029">
        <v>17109</v>
      </c>
      <c r="G3029">
        <v>3020</v>
      </c>
      <c r="H3029" s="14">
        <f>365*DSO[[#This Row],[Receivables - Total]]/DSO[[#This Row],[Revenue - Total]]</f>
        <v>5.7174586474954703</v>
      </c>
      <c r="I3029" t="str">
        <f>_xlfn.XLOOKUP(DSO[[#This Row],[GIC Industry Groups]],'DSO_GIC GROUP'!$A$2:$A$25,'DSO_GIC GROUP'!$B$2:$B$25,0)</f>
        <v>Food, Beverage &amp; Tobacco</v>
      </c>
    </row>
    <row r="3030" spans="1:9" x14ac:dyDescent="0.2">
      <c r="A3030">
        <v>2012</v>
      </c>
      <c r="B3030" t="s">
        <v>597</v>
      </c>
      <c r="C3030" t="s">
        <v>598</v>
      </c>
      <c r="D3030">
        <v>193</v>
      </c>
      <c r="E3030">
        <v>35329</v>
      </c>
      <c r="F3030">
        <v>17507</v>
      </c>
      <c r="G3030">
        <v>3020</v>
      </c>
      <c r="H3030" s="14">
        <f>365*DSO[[#This Row],[Receivables - Total]]/DSO[[#This Row],[Revenue - Total]]</f>
        <v>4.0238190438110468</v>
      </c>
      <c r="I3030" t="str">
        <f>_xlfn.XLOOKUP(DSO[[#This Row],[GIC Industry Groups]],'DSO_GIC GROUP'!$A$2:$A$25,'DSO_GIC GROUP'!$B$2:$B$25,0)</f>
        <v>Food, Beverage &amp; Tobacco</v>
      </c>
    </row>
    <row r="3031" spans="1:9" x14ac:dyDescent="0.2">
      <c r="A3031">
        <v>2013</v>
      </c>
      <c r="B3031" t="s">
        <v>597</v>
      </c>
      <c r="C3031" t="s">
        <v>598</v>
      </c>
      <c r="D3031">
        <v>115</v>
      </c>
      <c r="E3031">
        <v>34859</v>
      </c>
      <c r="F3031">
        <v>17663</v>
      </c>
      <c r="G3031">
        <v>3020</v>
      </c>
      <c r="H3031" s="14">
        <f>365*DSO[[#This Row],[Receivables - Total]]/DSO[[#This Row],[Revenue - Total]]</f>
        <v>2.3764366189209083</v>
      </c>
      <c r="I3031" t="str">
        <f>_xlfn.XLOOKUP(DSO[[#This Row],[GIC Industry Groups]],'DSO_GIC GROUP'!$A$2:$A$25,'DSO_GIC GROUP'!$B$2:$B$25,0)</f>
        <v>Food, Beverage &amp; Tobacco</v>
      </c>
    </row>
    <row r="3032" spans="1:9" x14ac:dyDescent="0.2">
      <c r="A3032">
        <v>2014</v>
      </c>
      <c r="B3032" t="s">
        <v>597</v>
      </c>
      <c r="C3032" t="s">
        <v>598</v>
      </c>
      <c r="D3032">
        <v>124</v>
      </c>
      <c r="E3032">
        <v>34475</v>
      </c>
      <c r="F3032">
        <v>17945</v>
      </c>
      <c r="G3032">
        <v>3020</v>
      </c>
      <c r="H3032" s="14">
        <f>365*DSO[[#This Row],[Receivables - Total]]/DSO[[#This Row],[Revenue - Total]]</f>
        <v>2.5221510169963777</v>
      </c>
      <c r="I3032" t="str">
        <f>_xlfn.XLOOKUP(DSO[[#This Row],[GIC Industry Groups]],'DSO_GIC GROUP'!$A$2:$A$25,'DSO_GIC GROUP'!$B$2:$B$25,0)</f>
        <v>Food, Beverage &amp; Tobacco</v>
      </c>
    </row>
    <row r="3033" spans="1:9" x14ac:dyDescent="0.2">
      <c r="A3033">
        <v>2015</v>
      </c>
      <c r="B3033" t="s">
        <v>597</v>
      </c>
      <c r="C3033" t="s">
        <v>598</v>
      </c>
      <c r="D3033">
        <v>124</v>
      </c>
      <c r="E3033">
        <v>32535</v>
      </c>
      <c r="F3033">
        <v>18854</v>
      </c>
      <c r="G3033">
        <v>3020</v>
      </c>
      <c r="H3033" s="14">
        <f>365*DSO[[#This Row],[Receivables - Total]]/DSO[[#This Row],[Revenue - Total]]</f>
        <v>2.4005516070860295</v>
      </c>
      <c r="I3033" t="str">
        <f>_xlfn.XLOOKUP(DSO[[#This Row],[GIC Industry Groups]],'DSO_GIC GROUP'!$A$2:$A$25,'DSO_GIC GROUP'!$B$2:$B$25,0)</f>
        <v>Food, Beverage &amp; Tobacco</v>
      </c>
    </row>
    <row r="3034" spans="1:9" x14ac:dyDescent="0.2">
      <c r="A3034">
        <v>2016</v>
      </c>
      <c r="B3034" t="s">
        <v>597</v>
      </c>
      <c r="C3034" t="s">
        <v>598</v>
      </c>
      <c r="D3034">
        <v>151</v>
      </c>
      <c r="E3034">
        <v>45932</v>
      </c>
      <c r="F3034">
        <v>19337</v>
      </c>
      <c r="G3034">
        <v>3020</v>
      </c>
      <c r="H3034" s="14">
        <f>365*DSO[[#This Row],[Receivables - Total]]/DSO[[#This Row],[Revenue - Total]]</f>
        <v>2.8502353002016858</v>
      </c>
      <c r="I3034" t="str">
        <f>_xlfn.XLOOKUP(DSO[[#This Row],[GIC Industry Groups]],'DSO_GIC GROUP'!$A$2:$A$25,'DSO_GIC GROUP'!$B$2:$B$25,0)</f>
        <v>Food, Beverage &amp; Tobacco</v>
      </c>
    </row>
    <row r="3035" spans="1:9" x14ac:dyDescent="0.2">
      <c r="A3035">
        <v>2017</v>
      </c>
      <c r="B3035" t="s">
        <v>597</v>
      </c>
      <c r="C3035" t="s">
        <v>598</v>
      </c>
      <c r="D3035">
        <v>603</v>
      </c>
      <c r="E3035">
        <v>43202</v>
      </c>
      <c r="F3035">
        <v>19494</v>
      </c>
      <c r="G3035">
        <v>3020</v>
      </c>
      <c r="H3035" s="14">
        <f>365*DSO[[#This Row],[Receivables - Total]]/DSO[[#This Row],[Revenue - Total]]</f>
        <v>11.29039704524469</v>
      </c>
      <c r="I3035" t="str">
        <f>_xlfn.XLOOKUP(DSO[[#This Row],[GIC Industry Groups]],'DSO_GIC GROUP'!$A$2:$A$25,'DSO_GIC GROUP'!$B$2:$B$25,0)</f>
        <v>Food, Beverage &amp; Tobacco</v>
      </c>
    </row>
    <row r="3036" spans="1:9" x14ac:dyDescent="0.2">
      <c r="A3036">
        <v>2018</v>
      </c>
      <c r="B3036" t="s">
        <v>597</v>
      </c>
      <c r="C3036" t="s">
        <v>598</v>
      </c>
      <c r="D3036">
        <v>309</v>
      </c>
      <c r="E3036">
        <v>55638</v>
      </c>
      <c r="F3036">
        <v>19627</v>
      </c>
      <c r="G3036">
        <v>3020</v>
      </c>
      <c r="H3036" s="14">
        <f>365*DSO[[#This Row],[Receivables - Total]]/DSO[[#This Row],[Revenue - Total]]</f>
        <v>5.7464207469302488</v>
      </c>
      <c r="I3036" t="str">
        <f>_xlfn.XLOOKUP(DSO[[#This Row],[GIC Industry Groups]],'DSO_GIC GROUP'!$A$2:$A$25,'DSO_GIC GROUP'!$B$2:$B$25,0)</f>
        <v>Food, Beverage &amp; Tobacco</v>
      </c>
    </row>
    <row r="3037" spans="1:9" x14ac:dyDescent="0.2">
      <c r="A3037">
        <v>2019</v>
      </c>
      <c r="B3037" t="s">
        <v>597</v>
      </c>
      <c r="C3037" t="s">
        <v>598</v>
      </c>
      <c r="D3037">
        <v>268</v>
      </c>
      <c r="E3037">
        <v>49271</v>
      </c>
      <c r="F3037">
        <v>19796</v>
      </c>
      <c r="G3037">
        <v>3020</v>
      </c>
      <c r="H3037" s="14">
        <f>365*DSO[[#This Row],[Receivables - Total]]/DSO[[#This Row],[Revenue - Total]]</f>
        <v>4.9414023034956553</v>
      </c>
      <c r="I3037" t="str">
        <f>_xlfn.XLOOKUP(DSO[[#This Row],[GIC Industry Groups]],'DSO_GIC GROUP'!$A$2:$A$25,'DSO_GIC GROUP'!$B$2:$B$25,0)</f>
        <v>Food, Beverage &amp; Tobacco</v>
      </c>
    </row>
    <row r="3038" spans="1:9" x14ac:dyDescent="0.2">
      <c r="A3038">
        <v>2004</v>
      </c>
      <c r="B3038" t="s">
        <v>685</v>
      </c>
      <c r="C3038" t="s">
        <v>686</v>
      </c>
      <c r="D3038">
        <v>2999</v>
      </c>
      <c r="E3038">
        <v>27987</v>
      </c>
      <c r="F3038">
        <v>29261</v>
      </c>
      <c r="G3038">
        <v>3020</v>
      </c>
      <c r="H3038" s="14">
        <f>365*DSO[[#This Row],[Receivables - Total]]/DSO[[#This Row],[Revenue - Total]]</f>
        <v>37.409350329790506</v>
      </c>
      <c r="I3038" t="str">
        <f>_xlfn.XLOOKUP(DSO[[#This Row],[GIC Industry Groups]],'DSO_GIC GROUP'!$A$2:$A$25,'DSO_GIC GROUP'!$B$2:$B$25,0)</f>
        <v>Food, Beverage &amp; Tobacco</v>
      </c>
    </row>
    <row r="3039" spans="1:9" x14ac:dyDescent="0.2">
      <c r="A3039">
        <v>2005</v>
      </c>
      <c r="B3039" t="s">
        <v>685</v>
      </c>
      <c r="C3039" t="s">
        <v>686</v>
      </c>
      <c r="D3039">
        <v>3261</v>
      </c>
      <c r="E3039">
        <v>31727</v>
      </c>
      <c r="F3039">
        <v>32562</v>
      </c>
      <c r="G3039">
        <v>3020</v>
      </c>
      <c r="H3039" s="14">
        <f>365*DSO[[#This Row],[Receivables - Total]]/DSO[[#This Row],[Revenue - Total]]</f>
        <v>36.553805048829922</v>
      </c>
      <c r="I3039" t="str">
        <f>_xlfn.XLOOKUP(DSO[[#This Row],[GIC Industry Groups]],'DSO_GIC GROUP'!$A$2:$A$25,'DSO_GIC GROUP'!$B$2:$B$25,0)</f>
        <v>Food, Beverage &amp; Tobacco</v>
      </c>
    </row>
    <row r="3040" spans="1:9" x14ac:dyDescent="0.2">
      <c r="A3040">
        <v>2006</v>
      </c>
      <c r="B3040" t="s">
        <v>685</v>
      </c>
      <c r="C3040" t="s">
        <v>686</v>
      </c>
      <c r="D3040">
        <v>3725</v>
      </c>
      <c r="E3040">
        <v>29930</v>
      </c>
      <c r="F3040">
        <v>35137</v>
      </c>
      <c r="G3040">
        <v>3020</v>
      </c>
      <c r="H3040" s="14">
        <f>365*DSO[[#This Row],[Receivables - Total]]/DSO[[#This Row],[Revenue - Total]]</f>
        <v>38.694965421066115</v>
      </c>
      <c r="I3040" t="str">
        <f>_xlfn.XLOOKUP(DSO[[#This Row],[GIC Industry Groups]],'DSO_GIC GROUP'!$A$2:$A$25,'DSO_GIC GROUP'!$B$2:$B$25,0)</f>
        <v>Food, Beverage &amp; Tobacco</v>
      </c>
    </row>
    <row r="3041" spans="1:9" x14ac:dyDescent="0.2">
      <c r="A3041">
        <v>2007</v>
      </c>
      <c r="B3041" t="s">
        <v>685</v>
      </c>
      <c r="C3041" t="s">
        <v>686</v>
      </c>
      <c r="D3041">
        <v>4389</v>
      </c>
      <c r="E3041">
        <v>34628</v>
      </c>
      <c r="F3041">
        <v>39474</v>
      </c>
      <c r="G3041">
        <v>3020</v>
      </c>
      <c r="H3041" s="14">
        <f>365*DSO[[#This Row],[Receivables - Total]]/DSO[[#This Row],[Revenue - Total]]</f>
        <v>40.583295333637331</v>
      </c>
      <c r="I3041" t="str">
        <f>_xlfn.XLOOKUP(DSO[[#This Row],[GIC Industry Groups]],'DSO_GIC GROUP'!$A$2:$A$25,'DSO_GIC GROUP'!$B$2:$B$25,0)</f>
        <v>Food, Beverage &amp; Tobacco</v>
      </c>
    </row>
    <row r="3042" spans="1:9" x14ac:dyDescent="0.2">
      <c r="A3042">
        <v>2008</v>
      </c>
      <c r="B3042" t="s">
        <v>685</v>
      </c>
      <c r="C3042" t="s">
        <v>686</v>
      </c>
      <c r="D3042">
        <v>4683</v>
      </c>
      <c r="E3042">
        <v>35994</v>
      </c>
      <c r="F3042">
        <v>43251</v>
      </c>
      <c r="G3042">
        <v>3020</v>
      </c>
      <c r="H3042" s="14">
        <f>365*DSO[[#This Row],[Receivables - Total]]/DSO[[#This Row],[Revenue - Total]]</f>
        <v>39.520357910799753</v>
      </c>
      <c r="I3042" t="str">
        <f>_xlfn.XLOOKUP(DSO[[#This Row],[GIC Industry Groups]],'DSO_GIC GROUP'!$A$2:$A$25,'DSO_GIC GROUP'!$B$2:$B$25,0)</f>
        <v>Food, Beverage &amp; Tobacco</v>
      </c>
    </row>
    <row r="3043" spans="1:9" x14ac:dyDescent="0.2">
      <c r="A3043">
        <v>2009</v>
      </c>
      <c r="B3043" t="s">
        <v>685</v>
      </c>
      <c r="C3043" t="s">
        <v>686</v>
      </c>
      <c r="D3043">
        <v>4624</v>
      </c>
      <c r="E3043">
        <v>39848</v>
      </c>
      <c r="F3043">
        <v>43232</v>
      </c>
      <c r="G3043">
        <v>3020</v>
      </c>
      <c r="H3043" s="14">
        <f>365*DSO[[#This Row],[Receivables - Total]]/DSO[[#This Row],[Revenue - Total]]</f>
        <v>39.039600296076983</v>
      </c>
      <c r="I3043" t="str">
        <f>_xlfn.XLOOKUP(DSO[[#This Row],[GIC Industry Groups]],'DSO_GIC GROUP'!$A$2:$A$25,'DSO_GIC GROUP'!$B$2:$B$25,0)</f>
        <v>Food, Beverage &amp; Tobacco</v>
      </c>
    </row>
    <row r="3044" spans="1:9" x14ac:dyDescent="0.2">
      <c r="A3044">
        <v>2010</v>
      </c>
      <c r="B3044" t="s">
        <v>685</v>
      </c>
      <c r="C3044" t="s">
        <v>686</v>
      </c>
      <c r="D3044">
        <v>6323</v>
      </c>
      <c r="E3044">
        <v>68153</v>
      </c>
      <c r="F3044">
        <v>57838</v>
      </c>
      <c r="G3044">
        <v>3020</v>
      </c>
      <c r="H3044" s="14">
        <f>365*DSO[[#This Row],[Receivables - Total]]/DSO[[#This Row],[Revenue - Total]]</f>
        <v>39.90274559977869</v>
      </c>
      <c r="I3044" t="str">
        <f>_xlfn.XLOOKUP(DSO[[#This Row],[GIC Industry Groups]],'DSO_GIC GROUP'!$A$2:$A$25,'DSO_GIC GROUP'!$B$2:$B$25,0)</f>
        <v>Food, Beverage &amp; Tobacco</v>
      </c>
    </row>
    <row r="3045" spans="1:9" x14ac:dyDescent="0.2">
      <c r="A3045">
        <v>2011</v>
      </c>
      <c r="B3045" t="s">
        <v>685</v>
      </c>
      <c r="C3045" t="s">
        <v>686</v>
      </c>
      <c r="D3045">
        <v>6912</v>
      </c>
      <c r="E3045">
        <v>72882</v>
      </c>
      <c r="F3045">
        <v>66504</v>
      </c>
      <c r="G3045">
        <v>3020</v>
      </c>
      <c r="H3045" s="14">
        <f>365*DSO[[#This Row],[Receivables - Total]]/DSO[[#This Row],[Revenue - Total]]</f>
        <v>37.935763262360162</v>
      </c>
      <c r="I3045" t="str">
        <f>_xlfn.XLOOKUP(DSO[[#This Row],[GIC Industry Groups]],'DSO_GIC GROUP'!$A$2:$A$25,'DSO_GIC GROUP'!$B$2:$B$25,0)</f>
        <v>Food, Beverage &amp; Tobacco</v>
      </c>
    </row>
    <row r="3046" spans="1:9" x14ac:dyDescent="0.2">
      <c r="A3046">
        <v>2012</v>
      </c>
      <c r="B3046" t="s">
        <v>685</v>
      </c>
      <c r="C3046" t="s">
        <v>686</v>
      </c>
      <c r="D3046">
        <v>7041</v>
      </c>
      <c r="E3046">
        <v>74638</v>
      </c>
      <c r="F3046">
        <v>65492</v>
      </c>
      <c r="G3046">
        <v>3020</v>
      </c>
      <c r="H3046" s="14">
        <f>365*DSO[[#This Row],[Receivables - Total]]/DSO[[#This Row],[Revenue - Total]]</f>
        <v>39.240899651865874</v>
      </c>
      <c r="I3046" t="str">
        <f>_xlfn.XLOOKUP(DSO[[#This Row],[GIC Industry Groups]],'DSO_GIC GROUP'!$A$2:$A$25,'DSO_GIC GROUP'!$B$2:$B$25,0)</f>
        <v>Food, Beverage &amp; Tobacco</v>
      </c>
    </row>
    <row r="3047" spans="1:9" x14ac:dyDescent="0.2">
      <c r="A3047">
        <v>2013</v>
      </c>
      <c r="B3047" t="s">
        <v>685</v>
      </c>
      <c r="C3047" t="s">
        <v>686</v>
      </c>
      <c r="D3047">
        <v>6954</v>
      </c>
      <c r="E3047">
        <v>77478</v>
      </c>
      <c r="F3047">
        <v>66415</v>
      </c>
      <c r="G3047">
        <v>3020</v>
      </c>
      <c r="H3047" s="14">
        <f>365*DSO[[#This Row],[Receivables - Total]]/DSO[[#This Row],[Revenue - Total]]</f>
        <v>38.217420763381767</v>
      </c>
      <c r="I3047" t="str">
        <f>_xlfn.XLOOKUP(DSO[[#This Row],[GIC Industry Groups]],'DSO_GIC GROUP'!$A$2:$A$25,'DSO_GIC GROUP'!$B$2:$B$25,0)</f>
        <v>Food, Beverage &amp; Tobacco</v>
      </c>
    </row>
    <row r="3048" spans="1:9" x14ac:dyDescent="0.2">
      <c r="A3048">
        <v>2014</v>
      </c>
      <c r="B3048" t="s">
        <v>685</v>
      </c>
      <c r="C3048" t="s">
        <v>686</v>
      </c>
      <c r="D3048">
        <v>6651</v>
      </c>
      <c r="E3048">
        <v>70509</v>
      </c>
      <c r="F3048">
        <v>66683</v>
      </c>
      <c r="G3048">
        <v>3020</v>
      </c>
      <c r="H3048" s="14">
        <f>365*DSO[[#This Row],[Receivables - Total]]/DSO[[#This Row],[Revenue - Total]]</f>
        <v>36.405305700103476</v>
      </c>
      <c r="I3048" t="str">
        <f>_xlfn.XLOOKUP(DSO[[#This Row],[GIC Industry Groups]],'DSO_GIC GROUP'!$A$2:$A$25,'DSO_GIC GROUP'!$B$2:$B$25,0)</f>
        <v>Food, Beverage &amp; Tobacco</v>
      </c>
    </row>
    <row r="3049" spans="1:9" x14ac:dyDescent="0.2">
      <c r="A3049">
        <v>2015</v>
      </c>
      <c r="B3049" t="s">
        <v>685</v>
      </c>
      <c r="C3049" t="s">
        <v>686</v>
      </c>
      <c r="D3049">
        <v>6437</v>
      </c>
      <c r="E3049">
        <v>69667</v>
      </c>
      <c r="F3049">
        <v>63056</v>
      </c>
      <c r="G3049">
        <v>3020</v>
      </c>
      <c r="H3049" s="14">
        <f>365*DSO[[#This Row],[Receivables - Total]]/DSO[[#This Row],[Revenue - Total]]</f>
        <v>37.260609616848512</v>
      </c>
      <c r="I3049" t="str">
        <f>_xlfn.XLOOKUP(DSO[[#This Row],[GIC Industry Groups]],'DSO_GIC GROUP'!$A$2:$A$25,'DSO_GIC GROUP'!$B$2:$B$25,0)</f>
        <v>Food, Beverage &amp; Tobacco</v>
      </c>
    </row>
    <row r="3050" spans="1:9" x14ac:dyDescent="0.2">
      <c r="A3050">
        <v>2016</v>
      </c>
      <c r="B3050" t="s">
        <v>685</v>
      </c>
      <c r="C3050" t="s">
        <v>686</v>
      </c>
      <c r="D3050">
        <v>6694</v>
      </c>
      <c r="E3050">
        <v>74129</v>
      </c>
      <c r="F3050">
        <v>62799</v>
      </c>
      <c r="G3050">
        <v>3020</v>
      </c>
      <c r="H3050" s="14">
        <f>365*DSO[[#This Row],[Receivables - Total]]/DSO[[#This Row],[Revenue - Total]]</f>
        <v>38.906829726588001</v>
      </c>
      <c r="I3050" t="str">
        <f>_xlfn.XLOOKUP(DSO[[#This Row],[GIC Industry Groups]],'DSO_GIC GROUP'!$A$2:$A$25,'DSO_GIC GROUP'!$B$2:$B$25,0)</f>
        <v>Food, Beverage &amp; Tobacco</v>
      </c>
    </row>
    <row r="3051" spans="1:9" x14ac:dyDescent="0.2">
      <c r="A3051">
        <v>2017</v>
      </c>
      <c r="B3051" t="s">
        <v>685</v>
      </c>
      <c r="C3051" t="s">
        <v>686</v>
      </c>
      <c r="D3051">
        <v>7024</v>
      </c>
      <c r="E3051">
        <v>79804</v>
      </c>
      <c r="F3051">
        <v>63525</v>
      </c>
      <c r="G3051">
        <v>3020</v>
      </c>
      <c r="H3051" s="14">
        <f>365*DSO[[#This Row],[Receivables - Total]]/DSO[[#This Row],[Revenue - Total]]</f>
        <v>40.35828414010232</v>
      </c>
      <c r="I3051" t="str">
        <f>_xlfn.XLOOKUP(DSO[[#This Row],[GIC Industry Groups]],'DSO_GIC GROUP'!$A$2:$A$25,'DSO_GIC GROUP'!$B$2:$B$25,0)</f>
        <v>Food, Beverage &amp; Tobacco</v>
      </c>
    </row>
    <row r="3052" spans="1:9" x14ac:dyDescent="0.2">
      <c r="A3052">
        <v>2018</v>
      </c>
      <c r="B3052" t="s">
        <v>685</v>
      </c>
      <c r="C3052" t="s">
        <v>686</v>
      </c>
      <c r="D3052">
        <v>7142</v>
      </c>
      <c r="E3052">
        <v>77648</v>
      </c>
      <c r="F3052">
        <v>64661</v>
      </c>
      <c r="G3052">
        <v>3020</v>
      </c>
      <c r="H3052" s="14">
        <f>365*DSO[[#This Row],[Receivables - Total]]/DSO[[#This Row],[Revenue - Total]]</f>
        <v>40.315336910966423</v>
      </c>
      <c r="I3052" t="str">
        <f>_xlfn.XLOOKUP(DSO[[#This Row],[GIC Industry Groups]],'DSO_GIC GROUP'!$A$2:$A$25,'DSO_GIC GROUP'!$B$2:$B$25,0)</f>
        <v>Food, Beverage &amp; Tobacco</v>
      </c>
    </row>
    <row r="3053" spans="1:9" x14ac:dyDescent="0.2">
      <c r="A3053">
        <v>2019</v>
      </c>
      <c r="B3053" t="s">
        <v>685</v>
      </c>
      <c r="C3053" t="s">
        <v>686</v>
      </c>
      <c r="D3053">
        <v>7822</v>
      </c>
      <c r="E3053">
        <v>78547</v>
      </c>
      <c r="F3053">
        <v>67161</v>
      </c>
      <c r="G3053">
        <v>3020</v>
      </c>
      <c r="H3053" s="14">
        <f>365*DSO[[#This Row],[Receivables - Total]]/DSO[[#This Row],[Revenue - Total]]</f>
        <v>42.510236595643306</v>
      </c>
      <c r="I3053" t="str">
        <f>_xlfn.XLOOKUP(DSO[[#This Row],[GIC Industry Groups]],'DSO_GIC GROUP'!$A$2:$A$25,'DSO_GIC GROUP'!$B$2:$B$25,0)</f>
        <v>Food, Beverage &amp; Tobacco</v>
      </c>
    </row>
    <row r="3054" spans="1:9" x14ac:dyDescent="0.2">
      <c r="A3054">
        <v>2006</v>
      </c>
      <c r="B3054" t="s">
        <v>705</v>
      </c>
      <c r="C3054" t="s">
        <v>706</v>
      </c>
      <c r="D3054">
        <v>2748</v>
      </c>
      <c r="E3054">
        <v>26120</v>
      </c>
      <c r="F3054">
        <v>20794</v>
      </c>
      <c r="G3054">
        <v>3020</v>
      </c>
      <c r="H3054" s="14">
        <f>365*DSO[[#This Row],[Receivables - Total]]/DSO[[#This Row],[Revenue - Total]]</f>
        <v>48.23602962392998</v>
      </c>
      <c r="I3054" t="str">
        <f>_xlfn.XLOOKUP(DSO[[#This Row],[GIC Industry Groups]],'DSO_GIC GROUP'!$A$2:$A$25,'DSO_GIC GROUP'!$B$2:$B$25,0)</f>
        <v>Food, Beverage &amp; Tobacco</v>
      </c>
    </row>
    <row r="3055" spans="1:9" x14ac:dyDescent="0.2">
      <c r="A3055">
        <v>2007</v>
      </c>
      <c r="B3055" t="s">
        <v>705</v>
      </c>
      <c r="C3055" t="s">
        <v>706</v>
      </c>
      <c r="D3055">
        <v>3497</v>
      </c>
      <c r="E3055">
        <v>32043</v>
      </c>
      <c r="F3055">
        <v>22798</v>
      </c>
      <c r="G3055">
        <v>3020</v>
      </c>
      <c r="H3055" s="14">
        <f>365*DSO[[#This Row],[Receivables - Total]]/DSO[[#This Row],[Revenue - Total]]</f>
        <v>55.987586630406177</v>
      </c>
      <c r="I3055" t="str">
        <f>_xlfn.XLOOKUP(DSO[[#This Row],[GIC Industry Groups]],'DSO_GIC GROUP'!$A$2:$A$25,'DSO_GIC GROUP'!$B$2:$B$25,0)</f>
        <v>Food, Beverage &amp; Tobacco</v>
      </c>
    </row>
    <row r="3056" spans="1:9" x14ac:dyDescent="0.2">
      <c r="A3056">
        <v>2008</v>
      </c>
      <c r="B3056" t="s">
        <v>705</v>
      </c>
      <c r="C3056" t="s">
        <v>706</v>
      </c>
      <c r="D3056">
        <v>2848</v>
      </c>
      <c r="E3056">
        <v>32972</v>
      </c>
      <c r="F3056">
        <v>25705</v>
      </c>
      <c r="G3056">
        <v>3020</v>
      </c>
      <c r="H3056" s="14">
        <f>365*DSO[[#This Row],[Receivables - Total]]/DSO[[#This Row],[Revenue - Total]]</f>
        <v>40.440381248784284</v>
      </c>
      <c r="I3056" t="str">
        <f>_xlfn.XLOOKUP(DSO[[#This Row],[GIC Industry Groups]],'DSO_GIC GROUP'!$A$2:$A$25,'DSO_GIC GROUP'!$B$2:$B$25,0)</f>
        <v>Food, Beverage &amp; Tobacco</v>
      </c>
    </row>
    <row r="3057" spans="1:9" x14ac:dyDescent="0.2">
      <c r="A3057">
        <v>2009</v>
      </c>
      <c r="B3057" t="s">
        <v>705</v>
      </c>
      <c r="C3057" t="s">
        <v>706</v>
      </c>
      <c r="D3057">
        <v>3098</v>
      </c>
      <c r="E3057">
        <v>34552</v>
      </c>
      <c r="F3057">
        <v>25035</v>
      </c>
      <c r="G3057">
        <v>3020</v>
      </c>
      <c r="H3057" s="14">
        <f>365*DSO[[#This Row],[Receivables - Total]]/DSO[[#This Row],[Revenue - Total]]</f>
        <v>45.167565408428203</v>
      </c>
      <c r="I3057" t="str">
        <f>_xlfn.XLOOKUP(DSO[[#This Row],[GIC Industry Groups]],'DSO_GIC GROUP'!$A$2:$A$25,'DSO_GIC GROUP'!$B$2:$B$25,0)</f>
        <v>Food, Beverage &amp; Tobacco</v>
      </c>
    </row>
    <row r="3058" spans="1:9" x14ac:dyDescent="0.2">
      <c r="A3058">
        <v>2010</v>
      </c>
      <c r="B3058" t="s">
        <v>705</v>
      </c>
      <c r="C3058" t="s">
        <v>706</v>
      </c>
      <c r="D3058">
        <v>3009</v>
      </c>
      <c r="E3058">
        <v>35050</v>
      </c>
      <c r="F3058">
        <v>27208</v>
      </c>
      <c r="G3058">
        <v>3020</v>
      </c>
      <c r="H3058" s="14">
        <f>365*DSO[[#This Row],[Receivables - Total]]/DSO[[#This Row],[Revenue - Total]]</f>
        <v>40.366252572772716</v>
      </c>
      <c r="I3058" t="str">
        <f>_xlfn.XLOOKUP(DSO[[#This Row],[GIC Industry Groups]],'DSO_GIC GROUP'!$A$2:$A$25,'DSO_GIC GROUP'!$B$2:$B$25,0)</f>
        <v>Food, Beverage &amp; Tobacco</v>
      </c>
    </row>
    <row r="3059" spans="1:9" x14ac:dyDescent="0.2">
      <c r="A3059">
        <v>2011</v>
      </c>
      <c r="B3059" t="s">
        <v>705</v>
      </c>
      <c r="C3059" t="s">
        <v>706</v>
      </c>
      <c r="D3059">
        <v>3201</v>
      </c>
      <c r="E3059">
        <v>35488</v>
      </c>
      <c r="F3059">
        <v>31097</v>
      </c>
      <c r="G3059">
        <v>3020</v>
      </c>
      <c r="H3059" s="14">
        <f>365*DSO[[#This Row],[Receivables - Total]]/DSO[[#This Row],[Revenue - Total]]</f>
        <v>37.571630703926424</v>
      </c>
      <c r="I3059" t="str">
        <f>_xlfn.XLOOKUP(DSO[[#This Row],[GIC Industry Groups]],'DSO_GIC GROUP'!$A$2:$A$25,'DSO_GIC GROUP'!$B$2:$B$25,0)</f>
        <v>Food, Beverage &amp; Tobacco</v>
      </c>
    </row>
    <row r="3060" spans="1:9" x14ac:dyDescent="0.2">
      <c r="A3060">
        <v>2012</v>
      </c>
      <c r="B3060" t="s">
        <v>705</v>
      </c>
      <c r="C3060" t="s">
        <v>706</v>
      </c>
      <c r="D3060">
        <v>3589</v>
      </c>
      <c r="E3060">
        <v>37670</v>
      </c>
      <c r="F3060">
        <v>31377</v>
      </c>
      <c r="G3060">
        <v>3020</v>
      </c>
      <c r="H3060" s="14">
        <f>365*DSO[[#This Row],[Receivables - Total]]/DSO[[#This Row],[Revenue - Total]]</f>
        <v>41.749848615227712</v>
      </c>
      <c r="I3060" t="str">
        <f>_xlfn.XLOOKUP(DSO[[#This Row],[GIC Industry Groups]],'DSO_GIC GROUP'!$A$2:$A$25,'DSO_GIC GROUP'!$B$2:$B$25,0)</f>
        <v>Food, Beverage &amp; Tobacco</v>
      </c>
    </row>
    <row r="3061" spans="1:9" x14ac:dyDescent="0.2">
      <c r="A3061">
        <v>2013</v>
      </c>
      <c r="B3061" t="s">
        <v>705</v>
      </c>
      <c r="C3061" t="s">
        <v>706</v>
      </c>
      <c r="D3061">
        <v>3853</v>
      </c>
      <c r="E3061">
        <v>38168</v>
      </c>
      <c r="F3061">
        <v>31217</v>
      </c>
      <c r="G3061">
        <v>3020</v>
      </c>
      <c r="H3061" s="14">
        <f>365*DSO[[#This Row],[Receivables - Total]]/DSO[[#This Row],[Revenue - Total]]</f>
        <v>45.050613447800878</v>
      </c>
      <c r="I3061" t="str">
        <f>_xlfn.XLOOKUP(DSO[[#This Row],[GIC Industry Groups]],'DSO_GIC GROUP'!$A$2:$A$25,'DSO_GIC GROUP'!$B$2:$B$25,0)</f>
        <v>Food, Beverage &amp; Tobacco</v>
      </c>
    </row>
    <row r="3062" spans="1:9" x14ac:dyDescent="0.2">
      <c r="A3062">
        <v>2014</v>
      </c>
      <c r="B3062" t="s">
        <v>705</v>
      </c>
      <c r="C3062" t="s">
        <v>706</v>
      </c>
      <c r="D3062">
        <v>4004</v>
      </c>
      <c r="E3062">
        <v>35187</v>
      </c>
      <c r="F3062">
        <v>29767</v>
      </c>
      <c r="G3062">
        <v>3020</v>
      </c>
      <c r="H3062" s="14">
        <f>365*DSO[[#This Row],[Receivables - Total]]/DSO[[#This Row],[Revenue - Total]]</f>
        <v>49.096650653408133</v>
      </c>
      <c r="I3062" t="str">
        <f>_xlfn.XLOOKUP(DSO[[#This Row],[GIC Industry Groups]],'DSO_GIC GROUP'!$A$2:$A$25,'DSO_GIC GROUP'!$B$2:$B$25,0)</f>
        <v>Food, Beverage &amp; Tobacco</v>
      </c>
    </row>
    <row r="3063" spans="1:9" x14ac:dyDescent="0.2">
      <c r="A3063">
        <v>2015</v>
      </c>
      <c r="B3063" t="s">
        <v>705</v>
      </c>
      <c r="C3063" t="s">
        <v>706</v>
      </c>
      <c r="D3063">
        <v>2778</v>
      </c>
      <c r="E3063">
        <v>33956</v>
      </c>
      <c r="F3063">
        <v>26794</v>
      </c>
      <c r="G3063">
        <v>3020</v>
      </c>
      <c r="H3063" s="14">
        <f>365*DSO[[#This Row],[Receivables - Total]]/DSO[[#This Row],[Revenue - Total]]</f>
        <v>37.84317384489065</v>
      </c>
      <c r="I3063" t="str">
        <f>_xlfn.XLOOKUP(DSO[[#This Row],[GIC Industry Groups]],'DSO_GIC GROUP'!$A$2:$A$25,'DSO_GIC GROUP'!$B$2:$B$25,0)</f>
        <v>Food, Beverage &amp; Tobacco</v>
      </c>
    </row>
    <row r="3064" spans="1:9" x14ac:dyDescent="0.2">
      <c r="A3064">
        <v>2016</v>
      </c>
      <c r="B3064" t="s">
        <v>705</v>
      </c>
      <c r="C3064" t="s">
        <v>706</v>
      </c>
      <c r="D3064">
        <v>3499</v>
      </c>
      <c r="E3064">
        <v>36851</v>
      </c>
      <c r="F3064">
        <v>26685</v>
      </c>
      <c r="G3064">
        <v>3020</v>
      </c>
      <c r="H3064" s="14">
        <f>365*DSO[[#This Row],[Receivables - Total]]/DSO[[#This Row],[Revenue - Total]]</f>
        <v>47.859658984448188</v>
      </c>
      <c r="I3064" t="str">
        <f>_xlfn.XLOOKUP(DSO[[#This Row],[GIC Industry Groups]],'DSO_GIC GROUP'!$A$2:$A$25,'DSO_GIC GROUP'!$B$2:$B$25,0)</f>
        <v>Food, Beverage &amp; Tobacco</v>
      </c>
    </row>
    <row r="3065" spans="1:9" x14ac:dyDescent="0.2">
      <c r="A3065">
        <v>2017</v>
      </c>
      <c r="B3065" t="s">
        <v>705</v>
      </c>
      <c r="C3065" t="s">
        <v>706</v>
      </c>
      <c r="D3065">
        <v>3738</v>
      </c>
      <c r="E3065">
        <v>42968</v>
      </c>
      <c r="F3065">
        <v>28748</v>
      </c>
      <c r="G3065">
        <v>3020</v>
      </c>
      <c r="H3065" s="14">
        <f>365*DSO[[#This Row],[Receivables - Total]]/DSO[[#This Row],[Revenue - Total]]</f>
        <v>47.45964936691248</v>
      </c>
      <c r="I3065" t="str">
        <f>_xlfn.XLOOKUP(DSO[[#This Row],[GIC Industry Groups]],'DSO_GIC GROUP'!$A$2:$A$25,'DSO_GIC GROUP'!$B$2:$B$25,0)</f>
        <v>Food, Beverage &amp; Tobacco</v>
      </c>
    </row>
    <row r="3066" spans="1:9" x14ac:dyDescent="0.2">
      <c r="A3066">
        <v>2018</v>
      </c>
      <c r="B3066" t="s">
        <v>705</v>
      </c>
      <c r="C3066" t="s">
        <v>706</v>
      </c>
      <c r="D3066">
        <v>3564</v>
      </c>
      <c r="E3066">
        <v>39801</v>
      </c>
      <c r="F3066">
        <v>29625</v>
      </c>
      <c r="G3066">
        <v>3020</v>
      </c>
      <c r="H3066" s="14">
        <f>365*DSO[[#This Row],[Receivables - Total]]/DSO[[#This Row],[Revenue - Total]]</f>
        <v>43.910886075949364</v>
      </c>
      <c r="I3066" t="str">
        <f>_xlfn.XLOOKUP(DSO[[#This Row],[GIC Industry Groups]],'DSO_GIC GROUP'!$A$2:$A$25,'DSO_GIC GROUP'!$B$2:$B$25,0)</f>
        <v>Food, Beverage &amp; Tobacco</v>
      </c>
    </row>
    <row r="3067" spans="1:9" x14ac:dyDescent="0.2">
      <c r="A3067">
        <v>2019</v>
      </c>
      <c r="B3067" t="s">
        <v>705</v>
      </c>
      <c r="C3067" t="s">
        <v>706</v>
      </c>
      <c r="D3067">
        <v>3717</v>
      </c>
      <c r="E3067">
        <v>42875</v>
      </c>
      <c r="F3067">
        <v>29805</v>
      </c>
      <c r="G3067">
        <v>3020</v>
      </c>
      <c r="H3067" s="14">
        <f>365*DSO[[#This Row],[Receivables - Total]]/DSO[[#This Row],[Revenue - Total]]</f>
        <v>45.519375943633619</v>
      </c>
      <c r="I3067" t="str">
        <f>_xlfn.XLOOKUP(DSO[[#This Row],[GIC Industry Groups]],'DSO_GIC GROUP'!$A$2:$A$25,'DSO_GIC GROUP'!$B$2:$B$25,0)</f>
        <v>Food, Beverage &amp; Tobacco</v>
      </c>
    </row>
    <row r="3068" spans="1:9" x14ac:dyDescent="0.2">
      <c r="A3068">
        <v>2003</v>
      </c>
      <c r="B3068" t="s">
        <v>779</v>
      </c>
      <c r="C3068" t="s">
        <v>780</v>
      </c>
      <c r="D3068">
        <v>102.70699999999999</v>
      </c>
      <c r="E3068">
        <v>1684.125</v>
      </c>
      <c r="F3068">
        <v>1417.011</v>
      </c>
      <c r="G3068">
        <v>3020</v>
      </c>
      <c r="H3068" s="14">
        <f>365*DSO[[#This Row],[Receivables - Total]]/DSO[[#This Row],[Revenue - Total]]</f>
        <v>26.455726172909031</v>
      </c>
      <c r="I3068" t="str">
        <f>_xlfn.XLOOKUP(DSO[[#This Row],[GIC Industry Groups]],'DSO_GIC GROUP'!$A$2:$A$25,'DSO_GIC GROUP'!$B$2:$B$25,0)</f>
        <v>Food, Beverage &amp; Tobacco</v>
      </c>
    </row>
    <row r="3069" spans="1:9" x14ac:dyDescent="0.2">
      <c r="A3069">
        <v>2004</v>
      </c>
      <c r="B3069" t="s">
        <v>779</v>
      </c>
      <c r="C3069" t="s">
        <v>780</v>
      </c>
      <c r="D3069">
        <v>145.73400000000001</v>
      </c>
      <c r="E3069">
        <v>2635.8939999999998</v>
      </c>
      <c r="F3069">
        <v>2043.877</v>
      </c>
      <c r="G3069">
        <v>3020</v>
      </c>
      <c r="H3069" s="14">
        <f>365*DSO[[#This Row],[Receivables - Total]]/DSO[[#This Row],[Revenue - Total]]</f>
        <v>26.025494684856284</v>
      </c>
      <c r="I3069" t="str">
        <f>_xlfn.XLOOKUP(DSO[[#This Row],[GIC Industry Groups]],'DSO_GIC GROUP'!$A$2:$A$25,'DSO_GIC GROUP'!$B$2:$B$25,0)</f>
        <v>Food, Beverage &amp; Tobacco</v>
      </c>
    </row>
    <row r="3070" spans="1:9" x14ac:dyDescent="0.2">
      <c r="A3070">
        <v>2005</v>
      </c>
      <c r="B3070" t="s">
        <v>779</v>
      </c>
      <c r="C3070" t="s">
        <v>780</v>
      </c>
      <c r="D3070">
        <v>148.01400000000001</v>
      </c>
      <c r="E3070">
        <v>2649.7440000000001</v>
      </c>
      <c r="F3070">
        <v>2154.7260000000001</v>
      </c>
      <c r="G3070">
        <v>3020</v>
      </c>
      <c r="H3070" s="14">
        <f>365*DSO[[#This Row],[Receivables - Total]]/DSO[[#This Row],[Revenue - Total]]</f>
        <v>25.0728445287243</v>
      </c>
      <c r="I3070" t="str">
        <f>_xlfn.XLOOKUP(DSO[[#This Row],[GIC Industry Groups]],'DSO_GIC GROUP'!$A$2:$A$25,'DSO_GIC GROUP'!$B$2:$B$25,0)</f>
        <v>Food, Beverage &amp; Tobacco</v>
      </c>
    </row>
    <row r="3071" spans="1:9" x14ac:dyDescent="0.2">
      <c r="A3071">
        <v>2006</v>
      </c>
      <c r="B3071" t="s">
        <v>779</v>
      </c>
      <c r="C3071" t="s">
        <v>780</v>
      </c>
      <c r="D3071">
        <v>124.048</v>
      </c>
      <c r="E3071">
        <v>2693.8229999999999</v>
      </c>
      <c r="F3071">
        <v>2148.0169999999998</v>
      </c>
      <c r="G3071">
        <v>3020</v>
      </c>
      <c r="H3071" s="14">
        <f>365*DSO[[#This Row],[Receivables - Total]]/DSO[[#This Row],[Revenue - Total]]</f>
        <v>21.078753101116057</v>
      </c>
      <c r="I3071" t="str">
        <f>_xlfn.XLOOKUP(DSO[[#This Row],[GIC Industry Groups]],'DSO_GIC GROUP'!$A$2:$A$25,'DSO_GIC GROUP'!$B$2:$B$25,0)</f>
        <v>Food, Beverage &amp; Tobacco</v>
      </c>
    </row>
    <row r="3072" spans="1:9" x14ac:dyDescent="0.2">
      <c r="A3072">
        <v>2007</v>
      </c>
      <c r="B3072" t="s">
        <v>779</v>
      </c>
      <c r="C3072" t="s">
        <v>780</v>
      </c>
      <c r="D3072">
        <v>162.42599999999999</v>
      </c>
      <c r="E3072">
        <v>3129.8809999999999</v>
      </c>
      <c r="F3072">
        <v>2524.7739999999999</v>
      </c>
      <c r="G3072">
        <v>3020</v>
      </c>
      <c r="H3072" s="14">
        <f>365*DSO[[#This Row],[Receivables - Total]]/DSO[[#This Row],[Revenue - Total]]</f>
        <v>23.481503691023434</v>
      </c>
      <c r="I3072" t="str">
        <f>_xlfn.XLOOKUP(DSO[[#This Row],[GIC Industry Groups]],'DSO_GIC GROUP'!$A$2:$A$25,'DSO_GIC GROUP'!$B$2:$B$25,0)</f>
        <v>Food, Beverage &amp; Tobacco</v>
      </c>
    </row>
    <row r="3073" spans="1:9" x14ac:dyDescent="0.2">
      <c r="A3073">
        <v>2008</v>
      </c>
      <c r="B3073" t="s">
        <v>779</v>
      </c>
      <c r="C3073" t="s">
        <v>780</v>
      </c>
      <c r="D3073">
        <v>266.03699999999998</v>
      </c>
      <c r="E3073">
        <v>8192.1610000000001</v>
      </c>
      <c r="F3073">
        <v>3757.933</v>
      </c>
      <c r="G3073">
        <v>3020</v>
      </c>
      <c r="H3073" s="14">
        <f>365*DSO[[#This Row],[Receivables - Total]]/DSO[[#This Row],[Revenue - Total]]</f>
        <v>25.839605176569137</v>
      </c>
      <c r="I3073" t="str">
        <f>_xlfn.XLOOKUP(DSO[[#This Row],[GIC Industry Groups]],'DSO_GIC GROUP'!$A$2:$A$25,'DSO_GIC GROUP'!$B$2:$B$25,0)</f>
        <v>Food, Beverage &amp; Tobacco</v>
      </c>
    </row>
    <row r="3074" spans="1:9" x14ac:dyDescent="0.2">
      <c r="A3074">
        <v>2009</v>
      </c>
      <c r="B3074" t="s">
        <v>779</v>
      </c>
      <c r="C3074" t="s">
        <v>780</v>
      </c>
      <c r="D3074">
        <v>238.86699999999999</v>
      </c>
      <c r="E3074">
        <v>7974.8530000000001</v>
      </c>
      <c r="F3074">
        <v>4605.2889999999998</v>
      </c>
      <c r="G3074">
        <v>3020</v>
      </c>
      <c r="H3074" s="14">
        <f>365*DSO[[#This Row],[Receivables - Total]]/DSO[[#This Row],[Revenue - Total]]</f>
        <v>18.931809708359239</v>
      </c>
      <c r="I3074" t="str">
        <f>_xlfn.XLOOKUP(DSO[[#This Row],[GIC Industry Groups]],'DSO_GIC GROUP'!$A$2:$A$25,'DSO_GIC GROUP'!$B$2:$B$25,0)</f>
        <v>Food, Beverage &amp; Tobacco</v>
      </c>
    </row>
    <row r="3075" spans="1:9" x14ac:dyDescent="0.2">
      <c r="A3075">
        <v>2010</v>
      </c>
      <c r="B3075" t="s">
        <v>779</v>
      </c>
      <c r="C3075" t="s">
        <v>780</v>
      </c>
      <c r="D3075">
        <v>344.41</v>
      </c>
      <c r="E3075">
        <v>8324.5849999999991</v>
      </c>
      <c r="F3075">
        <v>4825.7430000000004</v>
      </c>
      <c r="G3075">
        <v>3020</v>
      </c>
      <c r="H3075" s="14">
        <f>365*DSO[[#This Row],[Receivables - Total]]/DSO[[#This Row],[Revenue - Total]]</f>
        <v>26.049802071929648</v>
      </c>
      <c r="I3075" t="str">
        <f>_xlfn.XLOOKUP(DSO[[#This Row],[GIC Industry Groups]],'DSO_GIC GROUP'!$A$2:$A$25,'DSO_GIC GROUP'!$B$2:$B$25,0)</f>
        <v>Food, Beverage &amp; Tobacco</v>
      </c>
    </row>
    <row r="3076" spans="1:9" x14ac:dyDescent="0.2">
      <c r="A3076">
        <v>2011</v>
      </c>
      <c r="B3076" t="s">
        <v>779</v>
      </c>
      <c r="C3076" t="s">
        <v>780</v>
      </c>
      <c r="D3076">
        <v>347.51799999999997</v>
      </c>
      <c r="E3076">
        <v>9115.2260000000006</v>
      </c>
      <c r="F3076">
        <v>5525.7820000000002</v>
      </c>
      <c r="G3076">
        <v>3020</v>
      </c>
      <c r="H3076" s="14">
        <f>365*DSO[[#This Row],[Receivables - Total]]/DSO[[#This Row],[Revenue - Total]]</f>
        <v>22.954953706099875</v>
      </c>
      <c r="I3076" t="str">
        <f>_xlfn.XLOOKUP(DSO[[#This Row],[GIC Industry Groups]],'DSO_GIC GROUP'!$A$2:$A$25,'DSO_GIC GROUP'!$B$2:$B$25,0)</f>
        <v>Food, Beverage &amp; Tobacco</v>
      </c>
    </row>
    <row r="3077" spans="1:9" x14ac:dyDescent="0.2">
      <c r="A3077">
        <v>2012</v>
      </c>
      <c r="B3077" t="s">
        <v>779</v>
      </c>
      <c r="C3077" t="s">
        <v>780</v>
      </c>
      <c r="D3077">
        <v>313.7</v>
      </c>
      <c r="E3077">
        <v>9031.7999999999993</v>
      </c>
      <c r="F3077">
        <v>5897.7</v>
      </c>
      <c r="G3077">
        <v>3020</v>
      </c>
      <c r="H3077" s="14">
        <f>365*DSO[[#This Row],[Receivables - Total]]/DSO[[#This Row],[Revenue - Total]]</f>
        <v>19.414432744968376</v>
      </c>
      <c r="I3077" t="str">
        <f>_xlfn.XLOOKUP(DSO[[#This Row],[GIC Industry Groups]],'DSO_GIC GROUP'!$A$2:$A$25,'DSO_GIC GROUP'!$B$2:$B$25,0)</f>
        <v>Food, Beverage &amp; Tobacco</v>
      </c>
    </row>
    <row r="3078" spans="1:9" x14ac:dyDescent="0.2">
      <c r="A3078">
        <v>2013</v>
      </c>
      <c r="B3078" t="s">
        <v>779</v>
      </c>
      <c r="C3078" t="s">
        <v>780</v>
      </c>
      <c r="D3078">
        <v>309.39999999999998</v>
      </c>
      <c r="E3078">
        <v>9072.1</v>
      </c>
      <c r="F3078">
        <v>5610.6</v>
      </c>
      <c r="G3078">
        <v>3020</v>
      </c>
      <c r="H3078" s="14">
        <f>365*DSO[[#This Row],[Receivables - Total]]/DSO[[#This Row],[Revenue - Total]]</f>
        <v>20.128150286956828</v>
      </c>
      <c r="I3078" t="str">
        <f>_xlfn.XLOOKUP(DSO[[#This Row],[GIC Industry Groups]],'DSO_GIC GROUP'!$A$2:$A$25,'DSO_GIC GROUP'!$B$2:$B$25,0)</f>
        <v>Food, Beverage &amp; Tobacco</v>
      </c>
    </row>
    <row r="3079" spans="1:9" x14ac:dyDescent="0.2">
      <c r="A3079">
        <v>2014</v>
      </c>
      <c r="B3079" t="s">
        <v>779</v>
      </c>
      <c r="C3079" t="s">
        <v>780</v>
      </c>
      <c r="D3079">
        <v>430.1</v>
      </c>
      <c r="E3079">
        <v>16882.599999999999</v>
      </c>
      <c r="F3079">
        <v>5692.7</v>
      </c>
      <c r="G3079">
        <v>3020</v>
      </c>
      <c r="H3079" s="14">
        <f>365*DSO[[#This Row],[Receivables - Total]]/DSO[[#This Row],[Revenue - Total]]</f>
        <v>27.576808895603143</v>
      </c>
      <c r="I3079" t="str">
        <f>_xlfn.XLOOKUP(DSO[[#This Row],[GIC Industry Groups]],'DSO_GIC GROUP'!$A$2:$A$25,'DSO_GIC GROUP'!$B$2:$B$25,0)</f>
        <v>Food, Beverage &amp; Tobacco</v>
      </c>
    </row>
    <row r="3080" spans="1:9" x14ac:dyDescent="0.2">
      <c r="A3080">
        <v>2015</v>
      </c>
      <c r="B3080" t="s">
        <v>779</v>
      </c>
      <c r="C3080" t="s">
        <v>780</v>
      </c>
      <c r="D3080">
        <v>450.1</v>
      </c>
      <c r="E3080">
        <v>15984.1</v>
      </c>
      <c r="F3080">
        <v>7811.2</v>
      </c>
      <c r="G3080">
        <v>3020</v>
      </c>
      <c r="H3080" s="14">
        <f>365*DSO[[#This Row],[Receivables - Total]]/DSO[[#This Row],[Revenue - Total]]</f>
        <v>21.032171753379764</v>
      </c>
      <c r="I3080" t="str">
        <f>_xlfn.XLOOKUP(DSO[[#This Row],[GIC Industry Groups]],'DSO_GIC GROUP'!$A$2:$A$25,'DSO_GIC GROUP'!$B$2:$B$25,0)</f>
        <v>Food, Beverage &amp; Tobacco</v>
      </c>
    </row>
    <row r="3081" spans="1:9" x14ac:dyDescent="0.2">
      <c r="A3081">
        <v>2016</v>
      </c>
      <c r="B3081" t="s">
        <v>779</v>
      </c>
      <c r="C3081" t="s">
        <v>780</v>
      </c>
      <c r="D3081">
        <v>438.7</v>
      </c>
      <c r="E3081">
        <v>15639.7</v>
      </c>
      <c r="F3081">
        <v>7388.5</v>
      </c>
      <c r="G3081">
        <v>3020</v>
      </c>
      <c r="H3081" s="14">
        <f>365*DSO[[#This Row],[Receivables - Total]]/DSO[[#This Row],[Revenue - Total]]</f>
        <v>21.672260946064831</v>
      </c>
      <c r="I3081" t="str">
        <f>_xlfn.XLOOKUP(DSO[[#This Row],[GIC Industry Groups]],'DSO_GIC GROUP'!$A$2:$A$25,'DSO_GIC GROUP'!$B$2:$B$25,0)</f>
        <v>Food, Beverage &amp; Tobacco</v>
      </c>
    </row>
    <row r="3082" spans="1:9" x14ac:dyDescent="0.2">
      <c r="A3082">
        <v>2017</v>
      </c>
      <c r="B3082" t="s">
        <v>779</v>
      </c>
      <c r="C3082" t="s">
        <v>780</v>
      </c>
      <c r="D3082">
        <v>385.6</v>
      </c>
      <c r="E3082">
        <v>15301.2</v>
      </c>
      <c r="F3082">
        <v>7357.1</v>
      </c>
      <c r="G3082">
        <v>3020</v>
      </c>
      <c r="H3082" s="14">
        <f>365*DSO[[#This Row],[Receivables - Total]]/DSO[[#This Row],[Revenue - Total]]</f>
        <v>19.130363866197278</v>
      </c>
      <c r="I3082" t="str">
        <f>_xlfn.XLOOKUP(DSO[[#This Row],[GIC Industry Groups]],'DSO_GIC GROUP'!$A$2:$A$25,'DSO_GIC GROUP'!$B$2:$B$25,0)</f>
        <v>Food, Beverage &amp; Tobacco</v>
      </c>
    </row>
    <row r="3083" spans="1:9" x14ac:dyDescent="0.2">
      <c r="A3083">
        <v>2018</v>
      </c>
      <c r="B3083" t="s">
        <v>779</v>
      </c>
      <c r="C3083" t="s">
        <v>780</v>
      </c>
      <c r="D3083">
        <v>503.8</v>
      </c>
      <c r="E3083">
        <v>16711.3</v>
      </c>
      <c r="F3083">
        <v>7838</v>
      </c>
      <c r="G3083">
        <v>3020</v>
      </c>
      <c r="H3083" s="14">
        <f>365*DSO[[#This Row],[Receivables - Total]]/DSO[[#This Row],[Revenue - Total]]</f>
        <v>23.460959428425618</v>
      </c>
      <c r="I3083" t="str">
        <f>_xlfn.XLOOKUP(DSO[[#This Row],[GIC Industry Groups]],'DSO_GIC GROUP'!$A$2:$A$25,'DSO_GIC GROUP'!$B$2:$B$25,0)</f>
        <v>Food, Beverage &amp; Tobacco</v>
      </c>
    </row>
    <row r="3084" spans="1:9" x14ac:dyDescent="0.2">
      <c r="A3084">
        <v>2003</v>
      </c>
      <c r="B3084" t="s">
        <v>803</v>
      </c>
      <c r="C3084" t="s">
        <v>804</v>
      </c>
      <c r="D3084">
        <v>635.91</v>
      </c>
      <c r="E3084">
        <v>5558.6729999999998</v>
      </c>
      <c r="F3084">
        <v>3552.4290000000001</v>
      </c>
      <c r="G3084">
        <v>3020</v>
      </c>
      <c r="H3084" s="14">
        <f>365*DSO[[#This Row],[Receivables - Total]]/DSO[[#This Row],[Revenue - Total]]</f>
        <v>65.337590139028819</v>
      </c>
      <c r="I3084" t="str">
        <f>_xlfn.XLOOKUP(DSO[[#This Row],[GIC Industry Groups]],'DSO_GIC GROUP'!$A$2:$A$25,'DSO_GIC GROUP'!$B$2:$B$25,0)</f>
        <v>Food, Beverage &amp; Tobacco</v>
      </c>
    </row>
    <row r="3085" spans="1:9" x14ac:dyDescent="0.2">
      <c r="A3085">
        <v>2004</v>
      </c>
      <c r="B3085" t="s">
        <v>803</v>
      </c>
      <c r="C3085" t="s">
        <v>804</v>
      </c>
      <c r="D3085">
        <v>849.64200000000005</v>
      </c>
      <c r="E3085">
        <v>7804.1719999999996</v>
      </c>
      <c r="F3085">
        <v>4087.6379999999999</v>
      </c>
      <c r="G3085">
        <v>3020</v>
      </c>
      <c r="H3085" s="14">
        <f>365*DSO[[#This Row],[Receivables - Total]]/DSO[[#This Row],[Revenue - Total]]</f>
        <v>75.867611075149028</v>
      </c>
      <c r="I3085" t="str">
        <f>_xlfn.XLOOKUP(DSO[[#This Row],[GIC Industry Groups]],'DSO_GIC GROUP'!$A$2:$A$25,'DSO_GIC GROUP'!$B$2:$B$25,0)</f>
        <v>Food, Beverage &amp; Tobacco</v>
      </c>
    </row>
    <row r="3086" spans="1:9" x14ac:dyDescent="0.2">
      <c r="A3086">
        <v>2005</v>
      </c>
      <c r="B3086" t="s">
        <v>803</v>
      </c>
      <c r="C3086" t="s">
        <v>804</v>
      </c>
      <c r="D3086">
        <v>771.875</v>
      </c>
      <c r="E3086">
        <v>7400.5540000000001</v>
      </c>
      <c r="F3086">
        <v>4603.4480000000003</v>
      </c>
      <c r="G3086">
        <v>3020</v>
      </c>
      <c r="H3086" s="14">
        <f>365*DSO[[#This Row],[Receivables - Total]]/DSO[[#This Row],[Revenue - Total]]</f>
        <v>61.20072932289014</v>
      </c>
      <c r="I3086" t="str">
        <f>_xlfn.XLOOKUP(DSO[[#This Row],[GIC Industry Groups]],'DSO_GIC GROUP'!$A$2:$A$25,'DSO_GIC GROUP'!$B$2:$B$25,0)</f>
        <v>Food, Beverage &amp; Tobacco</v>
      </c>
    </row>
    <row r="3087" spans="1:9" x14ac:dyDescent="0.2">
      <c r="A3087">
        <v>2006</v>
      </c>
      <c r="B3087" t="s">
        <v>803</v>
      </c>
      <c r="C3087" t="s">
        <v>804</v>
      </c>
      <c r="D3087">
        <v>881</v>
      </c>
      <c r="E3087">
        <v>9438.2000000000007</v>
      </c>
      <c r="F3087">
        <v>5216.3999999999996</v>
      </c>
      <c r="G3087">
        <v>3020</v>
      </c>
      <c r="H3087" s="14">
        <f>365*DSO[[#This Row],[Receivables - Total]]/DSO[[#This Row],[Revenue - Total]]</f>
        <v>61.645004217467992</v>
      </c>
      <c r="I3087" t="str">
        <f>_xlfn.XLOOKUP(DSO[[#This Row],[GIC Industry Groups]],'DSO_GIC GROUP'!$A$2:$A$25,'DSO_GIC GROUP'!$B$2:$B$25,0)</f>
        <v>Food, Beverage &amp; Tobacco</v>
      </c>
    </row>
    <row r="3088" spans="1:9" x14ac:dyDescent="0.2">
      <c r="A3088">
        <v>2007</v>
      </c>
      <c r="B3088" t="s">
        <v>803</v>
      </c>
      <c r="C3088" t="s">
        <v>804</v>
      </c>
      <c r="D3088">
        <v>731.6</v>
      </c>
      <c r="E3088">
        <v>10052.799999999999</v>
      </c>
      <c r="F3088">
        <v>3773</v>
      </c>
      <c r="G3088">
        <v>3020</v>
      </c>
      <c r="H3088" s="14">
        <f>365*DSO[[#This Row],[Receivables - Total]]/DSO[[#This Row],[Revenue - Total]]</f>
        <v>70.774980121918901</v>
      </c>
      <c r="I3088" t="str">
        <f>_xlfn.XLOOKUP(DSO[[#This Row],[GIC Industry Groups]],'DSO_GIC GROUP'!$A$2:$A$25,'DSO_GIC GROUP'!$B$2:$B$25,0)</f>
        <v>Food, Beverage &amp; Tobacco</v>
      </c>
    </row>
    <row r="3089" spans="1:9" x14ac:dyDescent="0.2">
      <c r="A3089">
        <v>2008</v>
      </c>
      <c r="B3089" t="s">
        <v>803</v>
      </c>
      <c r="C3089" t="s">
        <v>804</v>
      </c>
      <c r="D3089">
        <v>524.6</v>
      </c>
      <c r="E3089">
        <v>8036.5</v>
      </c>
      <c r="F3089">
        <v>3654.6</v>
      </c>
      <c r="G3089">
        <v>3020</v>
      </c>
      <c r="H3089" s="14">
        <f>365*DSO[[#This Row],[Receivables - Total]]/DSO[[#This Row],[Revenue - Total]]</f>
        <v>52.393969244240139</v>
      </c>
      <c r="I3089" t="str">
        <f>_xlfn.XLOOKUP(DSO[[#This Row],[GIC Industry Groups]],'DSO_GIC GROUP'!$A$2:$A$25,'DSO_GIC GROUP'!$B$2:$B$25,0)</f>
        <v>Food, Beverage &amp; Tobacco</v>
      </c>
    </row>
    <row r="3090" spans="1:9" x14ac:dyDescent="0.2">
      <c r="A3090">
        <v>2009</v>
      </c>
      <c r="B3090" t="s">
        <v>803</v>
      </c>
      <c r="C3090" t="s">
        <v>804</v>
      </c>
      <c r="D3090">
        <v>549.1</v>
      </c>
      <c r="E3090">
        <v>8094.3</v>
      </c>
      <c r="F3090">
        <v>3364.8</v>
      </c>
      <c r="G3090">
        <v>3020</v>
      </c>
      <c r="H3090" s="14">
        <f>365*DSO[[#This Row],[Receivables - Total]]/DSO[[#This Row],[Revenue - Total]]</f>
        <v>59.564164289110792</v>
      </c>
      <c r="I3090" t="str">
        <f>_xlfn.XLOOKUP(DSO[[#This Row],[GIC Industry Groups]],'DSO_GIC GROUP'!$A$2:$A$25,'DSO_GIC GROUP'!$B$2:$B$25,0)</f>
        <v>Food, Beverage &amp; Tobacco</v>
      </c>
    </row>
    <row r="3091" spans="1:9" x14ac:dyDescent="0.2">
      <c r="A3091">
        <v>2010</v>
      </c>
      <c r="B3091" t="s">
        <v>803</v>
      </c>
      <c r="C3091" t="s">
        <v>804</v>
      </c>
      <c r="D3091">
        <v>611.20000000000005</v>
      </c>
      <c r="E3091">
        <v>7167.6</v>
      </c>
      <c r="F3091">
        <v>3332</v>
      </c>
      <c r="G3091">
        <v>3020</v>
      </c>
      <c r="H3091" s="14">
        <f>365*DSO[[#This Row],[Receivables - Total]]/DSO[[#This Row],[Revenue - Total]]</f>
        <v>66.953181272509013</v>
      </c>
      <c r="I3091" t="str">
        <f>_xlfn.XLOOKUP(DSO[[#This Row],[GIC Industry Groups]],'DSO_GIC GROUP'!$A$2:$A$25,'DSO_GIC GROUP'!$B$2:$B$25,0)</f>
        <v>Food, Beverage &amp; Tobacco</v>
      </c>
    </row>
    <row r="3092" spans="1:9" x14ac:dyDescent="0.2">
      <c r="A3092">
        <v>2011</v>
      </c>
      <c r="B3092" t="s">
        <v>803</v>
      </c>
      <c r="C3092" t="s">
        <v>804</v>
      </c>
      <c r="D3092">
        <v>491.6</v>
      </c>
      <c r="E3092">
        <v>7109.9</v>
      </c>
      <c r="F3092">
        <v>2654.3</v>
      </c>
      <c r="G3092">
        <v>3020</v>
      </c>
      <c r="H3092" s="14">
        <f>365*DSO[[#This Row],[Receivables - Total]]/DSO[[#This Row],[Revenue - Total]]</f>
        <v>67.601250800587721</v>
      </c>
      <c r="I3092" t="str">
        <f>_xlfn.XLOOKUP(DSO[[#This Row],[GIC Industry Groups]],'DSO_GIC GROUP'!$A$2:$A$25,'DSO_GIC GROUP'!$B$2:$B$25,0)</f>
        <v>Food, Beverage &amp; Tobacco</v>
      </c>
    </row>
    <row r="3093" spans="1:9" x14ac:dyDescent="0.2">
      <c r="A3093">
        <v>2012</v>
      </c>
      <c r="B3093" t="s">
        <v>803</v>
      </c>
      <c r="C3093" t="s">
        <v>804</v>
      </c>
      <c r="D3093">
        <v>471.9</v>
      </c>
      <c r="E3093">
        <v>7638.1</v>
      </c>
      <c r="F3093">
        <v>2796.1</v>
      </c>
      <c r="G3093">
        <v>3020</v>
      </c>
      <c r="H3093" s="14">
        <f>365*DSO[[#This Row],[Receivables - Total]]/DSO[[#This Row],[Revenue - Total]]</f>
        <v>61.601337577339869</v>
      </c>
      <c r="I3093" t="str">
        <f>_xlfn.XLOOKUP(DSO[[#This Row],[GIC Industry Groups]],'DSO_GIC GROUP'!$A$2:$A$25,'DSO_GIC GROUP'!$B$2:$B$25,0)</f>
        <v>Food, Beverage &amp; Tobacco</v>
      </c>
    </row>
    <row r="3094" spans="1:9" x14ac:dyDescent="0.2">
      <c r="A3094">
        <v>2013</v>
      </c>
      <c r="B3094" t="s">
        <v>803</v>
      </c>
      <c r="C3094" t="s">
        <v>804</v>
      </c>
      <c r="D3094">
        <v>743.7</v>
      </c>
      <c r="E3094">
        <v>14302.1</v>
      </c>
      <c r="F3094">
        <v>4867.7</v>
      </c>
      <c r="G3094">
        <v>3020</v>
      </c>
      <c r="H3094" s="14">
        <f>365*DSO[[#This Row],[Receivables - Total]]/DSO[[#This Row],[Revenue - Total]]</f>
        <v>55.765659346303181</v>
      </c>
      <c r="I3094" t="str">
        <f>_xlfn.XLOOKUP(DSO[[#This Row],[GIC Industry Groups]],'DSO_GIC GROUP'!$A$2:$A$25,'DSO_GIC GROUP'!$B$2:$B$25,0)</f>
        <v>Food, Beverage &amp; Tobacco</v>
      </c>
    </row>
    <row r="3095" spans="1:9" x14ac:dyDescent="0.2">
      <c r="A3095">
        <v>2014</v>
      </c>
      <c r="B3095" t="s">
        <v>803</v>
      </c>
      <c r="C3095" t="s">
        <v>804</v>
      </c>
      <c r="D3095">
        <v>690.6</v>
      </c>
      <c r="E3095">
        <v>15144.5</v>
      </c>
      <c r="F3095">
        <v>6028</v>
      </c>
      <c r="G3095">
        <v>3020</v>
      </c>
      <c r="H3095" s="14">
        <f>365*DSO[[#This Row],[Receivables - Total]]/DSO[[#This Row],[Revenue - Total]]</f>
        <v>41.816357000663572</v>
      </c>
      <c r="I3095" t="str">
        <f>_xlfn.XLOOKUP(DSO[[#This Row],[GIC Industry Groups]],'DSO_GIC GROUP'!$A$2:$A$25,'DSO_GIC GROUP'!$B$2:$B$25,0)</f>
        <v>Food, Beverage &amp; Tobacco</v>
      </c>
    </row>
    <row r="3096" spans="1:9" x14ac:dyDescent="0.2">
      <c r="A3096">
        <v>2015</v>
      </c>
      <c r="B3096" t="s">
        <v>803</v>
      </c>
      <c r="C3096" t="s">
        <v>804</v>
      </c>
      <c r="D3096">
        <v>857</v>
      </c>
      <c r="E3096">
        <v>16965</v>
      </c>
      <c r="F3096">
        <v>6548.4</v>
      </c>
      <c r="G3096">
        <v>3020</v>
      </c>
      <c r="H3096" s="14">
        <f>365*DSO[[#This Row],[Receivables - Total]]/DSO[[#This Row],[Revenue - Total]]</f>
        <v>47.768157107079595</v>
      </c>
      <c r="I3096" t="str">
        <f>_xlfn.XLOOKUP(DSO[[#This Row],[GIC Industry Groups]],'DSO_GIC GROUP'!$A$2:$A$25,'DSO_GIC GROUP'!$B$2:$B$25,0)</f>
        <v>Food, Beverage &amp; Tobacco</v>
      </c>
    </row>
    <row r="3097" spans="1:9" x14ac:dyDescent="0.2">
      <c r="A3097">
        <v>2016</v>
      </c>
      <c r="B3097" t="s">
        <v>803</v>
      </c>
      <c r="C3097" t="s">
        <v>804</v>
      </c>
      <c r="D3097">
        <v>837.4</v>
      </c>
      <c r="E3097">
        <v>18602.400000000001</v>
      </c>
      <c r="F3097">
        <v>7331.5</v>
      </c>
      <c r="G3097">
        <v>3020</v>
      </c>
      <c r="H3097" s="14">
        <f>365*DSO[[#This Row],[Receivables - Total]]/DSO[[#This Row],[Revenue - Total]]</f>
        <v>41.690104344267887</v>
      </c>
      <c r="I3097" t="str">
        <f>_xlfn.XLOOKUP(DSO[[#This Row],[GIC Industry Groups]],'DSO_GIC GROUP'!$A$2:$A$25,'DSO_GIC GROUP'!$B$2:$B$25,0)</f>
        <v>Food, Beverage &amp; Tobacco</v>
      </c>
    </row>
    <row r="3098" spans="1:9" x14ac:dyDescent="0.2">
      <c r="A3098">
        <v>2017</v>
      </c>
      <c r="B3098" t="s">
        <v>803</v>
      </c>
      <c r="C3098" t="s">
        <v>804</v>
      </c>
      <c r="D3098">
        <v>1107.0999999999999</v>
      </c>
      <c r="E3098">
        <v>20538.7</v>
      </c>
      <c r="F3098">
        <v>7585</v>
      </c>
      <c r="G3098">
        <v>3020</v>
      </c>
      <c r="H3098" s="14">
        <f>365*DSO[[#This Row],[Receivables - Total]]/DSO[[#This Row],[Revenue - Total]]</f>
        <v>53.275082399472637</v>
      </c>
      <c r="I3098" t="str">
        <f>_xlfn.XLOOKUP(DSO[[#This Row],[GIC Industry Groups]],'DSO_GIC GROUP'!$A$2:$A$25,'DSO_GIC GROUP'!$B$2:$B$25,0)</f>
        <v>Food, Beverage &amp; Tobacco</v>
      </c>
    </row>
    <row r="3099" spans="1:9" x14ac:dyDescent="0.2">
      <c r="A3099">
        <v>2018</v>
      </c>
      <c r="B3099" t="s">
        <v>803</v>
      </c>
      <c r="C3099" t="s">
        <v>804</v>
      </c>
      <c r="D3099">
        <v>1267.9000000000001</v>
      </c>
      <c r="E3099">
        <v>29231.5</v>
      </c>
      <c r="F3099">
        <v>8116</v>
      </c>
      <c r="G3099">
        <v>3020</v>
      </c>
      <c r="H3099" s="14">
        <f>365*DSO[[#This Row],[Receivables - Total]]/DSO[[#This Row],[Revenue - Total]]</f>
        <v>57.021131099063588</v>
      </c>
      <c r="I3099" t="str">
        <f>_xlfn.XLOOKUP(DSO[[#This Row],[GIC Industry Groups]],'DSO_GIC GROUP'!$A$2:$A$25,'DSO_GIC GROUP'!$B$2:$B$25,0)</f>
        <v>Food, Beverage &amp; Tobacco</v>
      </c>
    </row>
    <row r="3100" spans="1:9" x14ac:dyDescent="0.2">
      <c r="A3100">
        <v>2004</v>
      </c>
      <c r="B3100" t="s">
        <v>817</v>
      </c>
      <c r="C3100" t="s">
        <v>818</v>
      </c>
      <c r="D3100">
        <v>825.06</v>
      </c>
      <c r="E3100">
        <v>4657.5240000000003</v>
      </c>
      <c r="F3100">
        <v>4305.8159999999998</v>
      </c>
      <c r="G3100">
        <v>3020</v>
      </c>
      <c r="H3100" s="14">
        <f>365*DSO[[#This Row],[Receivables - Total]]/DSO[[#This Row],[Revenue - Total]]</f>
        <v>69.939565462156295</v>
      </c>
      <c r="I3100" t="str">
        <f>_xlfn.XLOOKUP(DSO[[#This Row],[GIC Industry Groups]],'DSO_GIC GROUP'!$A$2:$A$25,'DSO_GIC GROUP'!$B$2:$B$25,0)</f>
        <v>Food, Beverage &amp; Tobacco</v>
      </c>
    </row>
    <row r="3101" spans="1:9" x14ac:dyDescent="0.2">
      <c r="A3101">
        <v>2005</v>
      </c>
      <c r="B3101" t="s">
        <v>817</v>
      </c>
      <c r="C3101" t="s">
        <v>818</v>
      </c>
      <c r="D3101">
        <v>829.7</v>
      </c>
      <c r="E3101">
        <v>11799.264999999999</v>
      </c>
      <c r="F3101">
        <v>5506.9059999999999</v>
      </c>
      <c r="G3101">
        <v>3020</v>
      </c>
      <c r="H3101" s="14">
        <f>365*DSO[[#This Row],[Receivables - Total]]/DSO[[#This Row],[Revenue - Total]]</f>
        <v>54.992858058590436</v>
      </c>
      <c r="I3101" t="str">
        <f>_xlfn.XLOOKUP(DSO[[#This Row],[GIC Industry Groups]],'DSO_GIC GROUP'!$A$2:$A$25,'DSO_GIC GROUP'!$B$2:$B$25,0)</f>
        <v>Food, Beverage &amp; Tobacco</v>
      </c>
    </row>
    <row r="3102" spans="1:9" x14ac:dyDescent="0.2">
      <c r="A3102">
        <v>2006</v>
      </c>
      <c r="B3102" t="s">
        <v>817</v>
      </c>
      <c r="C3102" t="s">
        <v>818</v>
      </c>
      <c r="D3102">
        <v>828.59900000000005</v>
      </c>
      <c r="E3102">
        <v>11603.413</v>
      </c>
      <c r="F3102">
        <v>5844.9849999999997</v>
      </c>
      <c r="G3102">
        <v>3020</v>
      </c>
      <c r="H3102" s="14">
        <f>365*DSO[[#This Row],[Receivables - Total]]/DSO[[#This Row],[Revenue - Total]]</f>
        <v>51.743269657663795</v>
      </c>
      <c r="I3102" t="str">
        <f>_xlfn.XLOOKUP(DSO[[#This Row],[GIC Industry Groups]],'DSO_GIC GROUP'!$A$2:$A$25,'DSO_GIC GROUP'!$B$2:$B$25,0)</f>
        <v>Food, Beverage &amp; Tobacco</v>
      </c>
    </row>
    <row r="3103" spans="1:9" x14ac:dyDescent="0.2">
      <c r="A3103">
        <v>2007</v>
      </c>
      <c r="B3103" t="s">
        <v>817</v>
      </c>
      <c r="C3103" t="s">
        <v>818</v>
      </c>
      <c r="D3103">
        <v>871.15200000000004</v>
      </c>
      <c r="E3103">
        <v>13451.566000000001</v>
      </c>
      <c r="F3103">
        <v>6190.5919999999996</v>
      </c>
      <c r="G3103">
        <v>3020</v>
      </c>
      <c r="H3103" s="14">
        <f>365*DSO[[#This Row],[Receivables - Total]]/DSO[[#This Row],[Revenue - Total]]</f>
        <v>51.363501261268723</v>
      </c>
      <c r="I3103" t="str">
        <f>_xlfn.XLOOKUP(DSO[[#This Row],[GIC Industry Groups]],'DSO_GIC GROUP'!$A$2:$A$25,'DSO_GIC GROUP'!$B$2:$B$25,0)</f>
        <v>Food, Beverage &amp; Tobacco</v>
      </c>
    </row>
    <row r="3104" spans="1:9" x14ac:dyDescent="0.2">
      <c r="A3104">
        <v>2008</v>
      </c>
      <c r="B3104" t="s">
        <v>817</v>
      </c>
      <c r="C3104" t="s">
        <v>818</v>
      </c>
      <c r="D3104">
        <v>635.4</v>
      </c>
      <c r="E3104">
        <v>10416.6</v>
      </c>
      <c r="F3104">
        <v>4774.3</v>
      </c>
      <c r="G3104">
        <v>3020</v>
      </c>
      <c r="H3104" s="14">
        <f>365*DSO[[#This Row],[Receivables - Total]]/DSO[[#This Row],[Revenue - Total]]</f>
        <v>48.57696416228557</v>
      </c>
      <c r="I3104" t="str">
        <f>_xlfn.XLOOKUP(DSO[[#This Row],[GIC Industry Groups]],'DSO_GIC GROUP'!$A$2:$A$25,'DSO_GIC GROUP'!$B$2:$B$25,0)</f>
        <v>Food, Beverage &amp; Tobacco</v>
      </c>
    </row>
    <row r="3105" spans="1:9" x14ac:dyDescent="0.2">
      <c r="A3105">
        <v>2009</v>
      </c>
      <c r="B3105" t="s">
        <v>817</v>
      </c>
      <c r="C3105" t="s">
        <v>818</v>
      </c>
      <c r="D3105">
        <v>717.2</v>
      </c>
      <c r="E3105">
        <v>12021.1</v>
      </c>
      <c r="F3105">
        <v>3032.4</v>
      </c>
      <c r="G3105">
        <v>3020</v>
      </c>
      <c r="H3105" s="14">
        <f>365*DSO[[#This Row],[Receivables - Total]]/DSO[[#This Row],[Revenue - Total]]</f>
        <v>86.327001714813363</v>
      </c>
      <c r="I3105" t="str">
        <f>_xlfn.XLOOKUP(DSO[[#This Row],[GIC Industry Groups]],'DSO_GIC GROUP'!$A$2:$A$25,'DSO_GIC GROUP'!$B$2:$B$25,0)</f>
        <v>Food, Beverage &amp; Tobacco</v>
      </c>
    </row>
    <row r="3106" spans="1:9" x14ac:dyDescent="0.2">
      <c r="A3106">
        <v>2010</v>
      </c>
      <c r="B3106" t="s">
        <v>817</v>
      </c>
      <c r="C3106" t="s">
        <v>818</v>
      </c>
      <c r="D3106">
        <v>729.5</v>
      </c>
      <c r="E3106">
        <v>12697.6</v>
      </c>
      <c r="F3106">
        <v>3254.4</v>
      </c>
      <c r="G3106">
        <v>3020</v>
      </c>
      <c r="H3106" s="14">
        <f>365*DSO[[#This Row],[Receivables - Total]]/DSO[[#This Row],[Revenue - Total]]</f>
        <v>81.817692969518191</v>
      </c>
      <c r="I3106" t="str">
        <f>_xlfn.XLOOKUP(DSO[[#This Row],[GIC Industry Groups]],'DSO_GIC GROUP'!$A$2:$A$25,'DSO_GIC GROUP'!$B$2:$B$25,0)</f>
        <v>Food, Beverage &amp; Tobacco</v>
      </c>
    </row>
    <row r="3107" spans="1:9" x14ac:dyDescent="0.2">
      <c r="A3107">
        <v>2011</v>
      </c>
      <c r="B3107" t="s">
        <v>817</v>
      </c>
      <c r="C3107" t="s">
        <v>818</v>
      </c>
      <c r="D3107">
        <v>726</v>
      </c>
      <c r="E3107">
        <v>12423.8</v>
      </c>
      <c r="F3107">
        <v>3515.7</v>
      </c>
      <c r="G3107">
        <v>3020</v>
      </c>
      <c r="H3107" s="14">
        <f>365*DSO[[#This Row],[Receivables - Total]]/DSO[[#This Row],[Revenue - Total]]</f>
        <v>75.373325369058804</v>
      </c>
      <c r="I3107" t="str">
        <f>_xlfn.XLOOKUP(DSO[[#This Row],[GIC Industry Groups]],'DSO_GIC GROUP'!$A$2:$A$25,'DSO_GIC GROUP'!$B$2:$B$25,0)</f>
        <v>Food, Beverage &amp; Tobacco</v>
      </c>
    </row>
    <row r="3108" spans="1:9" x14ac:dyDescent="0.2">
      <c r="A3108">
        <v>2012</v>
      </c>
      <c r="B3108" t="s">
        <v>817</v>
      </c>
      <c r="C3108" t="s">
        <v>818</v>
      </c>
      <c r="D3108">
        <v>753.4</v>
      </c>
      <c r="E3108">
        <v>16212.2</v>
      </c>
      <c r="F3108">
        <v>3916.5</v>
      </c>
      <c r="G3108">
        <v>3020</v>
      </c>
      <c r="H3108" s="14">
        <f>365*DSO[[#This Row],[Receivables - Total]]/DSO[[#This Row],[Revenue - Total]]</f>
        <v>70.213455891740068</v>
      </c>
      <c r="I3108" t="str">
        <f>_xlfn.XLOOKUP(DSO[[#This Row],[GIC Industry Groups]],'DSO_GIC GROUP'!$A$2:$A$25,'DSO_GIC GROUP'!$B$2:$B$25,0)</f>
        <v>Food, Beverage &amp; Tobacco</v>
      </c>
    </row>
    <row r="3109" spans="1:9" x14ac:dyDescent="0.2">
      <c r="A3109">
        <v>2013</v>
      </c>
      <c r="B3109" t="s">
        <v>817</v>
      </c>
      <c r="C3109" t="s">
        <v>818</v>
      </c>
      <c r="D3109">
        <v>728</v>
      </c>
      <c r="E3109">
        <v>15580.1</v>
      </c>
      <c r="F3109">
        <v>4206.1000000000004</v>
      </c>
      <c r="G3109">
        <v>3020</v>
      </c>
      <c r="H3109" s="14">
        <f>365*DSO[[#This Row],[Receivables - Total]]/DSO[[#This Row],[Revenue - Total]]</f>
        <v>63.174912626899022</v>
      </c>
      <c r="I3109" t="str">
        <f>_xlfn.XLOOKUP(DSO[[#This Row],[GIC Industry Groups]],'DSO_GIC GROUP'!$A$2:$A$25,'DSO_GIC GROUP'!$B$2:$B$25,0)</f>
        <v>Food, Beverage &amp; Tobacco</v>
      </c>
    </row>
    <row r="3110" spans="1:9" x14ac:dyDescent="0.2">
      <c r="A3110">
        <v>2014</v>
      </c>
      <c r="B3110" t="s">
        <v>817</v>
      </c>
      <c r="C3110" t="s">
        <v>818</v>
      </c>
      <c r="D3110">
        <v>621.70000000000005</v>
      </c>
      <c r="E3110">
        <v>13996.3</v>
      </c>
      <c r="F3110">
        <v>4146.3</v>
      </c>
      <c r="G3110">
        <v>3020</v>
      </c>
      <c r="H3110" s="14">
        <f>365*DSO[[#This Row],[Receivables - Total]]/DSO[[#This Row],[Revenue - Total]]</f>
        <v>54.728432578443439</v>
      </c>
      <c r="I3110" t="str">
        <f>_xlfn.XLOOKUP(DSO[[#This Row],[GIC Industry Groups]],'DSO_GIC GROUP'!$A$2:$A$25,'DSO_GIC GROUP'!$B$2:$B$25,0)</f>
        <v>Food, Beverage &amp; Tobacco</v>
      </c>
    </row>
    <row r="3111" spans="1:9" x14ac:dyDescent="0.2">
      <c r="A3111">
        <v>2015</v>
      </c>
      <c r="B3111" t="s">
        <v>817</v>
      </c>
      <c r="C3111" t="s">
        <v>818</v>
      </c>
      <c r="D3111">
        <v>525.9</v>
      </c>
      <c r="E3111">
        <v>12276.3</v>
      </c>
      <c r="F3111">
        <v>3567.5</v>
      </c>
      <c r="G3111">
        <v>3020</v>
      </c>
      <c r="H3111" s="14">
        <f>365*DSO[[#This Row],[Receivables - Total]]/DSO[[#This Row],[Revenue - Total]]</f>
        <v>53.806166783461805</v>
      </c>
      <c r="I3111" t="str">
        <f>_xlfn.XLOOKUP(DSO[[#This Row],[GIC Industry Groups]],'DSO_GIC GROUP'!$A$2:$A$25,'DSO_GIC GROUP'!$B$2:$B$25,0)</f>
        <v>Food, Beverage &amp; Tobacco</v>
      </c>
    </row>
    <row r="3112" spans="1:9" x14ac:dyDescent="0.2">
      <c r="A3112">
        <v>2016</v>
      </c>
      <c r="B3112" t="s">
        <v>817</v>
      </c>
      <c r="C3112" t="s">
        <v>818</v>
      </c>
      <c r="D3112">
        <v>805.3</v>
      </c>
      <c r="E3112">
        <v>29341.5</v>
      </c>
      <c r="F3112">
        <v>4885</v>
      </c>
      <c r="G3112">
        <v>3020</v>
      </c>
      <c r="H3112" s="14">
        <f>365*DSO[[#This Row],[Receivables - Total]]/DSO[[#This Row],[Revenue - Total]]</f>
        <v>60.170829068577277</v>
      </c>
      <c r="I3112" t="str">
        <f>_xlfn.XLOOKUP(DSO[[#This Row],[GIC Industry Groups]],'DSO_GIC GROUP'!$A$2:$A$25,'DSO_GIC GROUP'!$B$2:$B$25,0)</f>
        <v>Food, Beverage &amp; Tobacco</v>
      </c>
    </row>
    <row r="3113" spans="1:9" x14ac:dyDescent="0.2">
      <c r="A3113">
        <v>2017</v>
      </c>
      <c r="B3113" t="s">
        <v>817</v>
      </c>
      <c r="C3113" t="s">
        <v>818</v>
      </c>
      <c r="D3113">
        <v>902</v>
      </c>
      <c r="E3113">
        <v>30246.9</v>
      </c>
      <c r="F3113">
        <v>11002.8</v>
      </c>
      <c r="G3113">
        <v>3020</v>
      </c>
      <c r="H3113" s="14">
        <f>365*DSO[[#This Row],[Receivables - Total]]/DSO[[#This Row],[Revenue - Total]]</f>
        <v>29.922383393318068</v>
      </c>
      <c r="I3113" t="str">
        <f>_xlfn.XLOOKUP(DSO[[#This Row],[GIC Industry Groups]],'DSO_GIC GROUP'!$A$2:$A$25,'DSO_GIC GROUP'!$B$2:$B$25,0)</f>
        <v>Food, Beverage &amp; Tobacco</v>
      </c>
    </row>
    <row r="3114" spans="1:9" x14ac:dyDescent="0.2">
      <c r="A3114">
        <v>2018</v>
      </c>
      <c r="B3114" t="s">
        <v>817</v>
      </c>
      <c r="C3114" t="s">
        <v>818</v>
      </c>
      <c r="D3114">
        <v>871</v>
      </c>
      <c r="E3114">
        <v>30109.8</v>
      </c>
      <c r="F3114">
        <v>10769.6</v>
      </c>
      <c r="G3114">
        <v>3020</v>
      </c>
      <c r="H3114" s="14">
        <f>365*DSO[[#This Row],[Receivables - Total]]/DSO[[#This Row],[Revenue - Total]]</f>
        <v>29.519666468578219</v>
      </c>
      <c r="I3114" t="str">
        <f>_xlfn.XLOOKUP(DSO[[#This Row],[GIC Industry Groups]],'DSO_GIC GROUP'!$A$2:$A$25,'DSO_GIC GROUP'!$B$2:$B$25,0)</f>
        <v>Food, Beverage &amp; Tobacco</v>
      </c>
    </row>
    <row r="3115" spans="1:9" x14ac:dyDescent="0.2">
      <c r="A3115">
        <v>2019</v>
      </c>
      <c r="B3115" t="s">
        <v>817</v>
      </c>
      <c r="C3115" t="s">
        <v>818</v>
      </c>
      <c r="D3115">
        <v>820.3</v>
      </c>
      <c r="E3115">
        <v>28859.8</v>
      </c>
      <c r="F3115">
        <v>10579.4</v>
      </c>
      <c r="G3115">
        <v>3020</v>
      </c>
      <c r="H3115" s="14">
        <f>365*DSO[[#This Row],[Receivables - Total]]/DSO[[#This Row],[Revenue - Total]]</f>
        <v>28.301179651019908</v>
      </c>
      <c r="I3115" t="str">
        <f>_xlfn.XLOOKUP(DSO[[#This Row],[GIC Industry Groups]],'DSO_GIC GROUP'!$A$2:$A$25,'DSO_GIC GROUP'!$B$2:$B$25,0)</f>
        <v>Food, Beverage &amp; Tobacco</v>
      </c>
    </row>
    <row r="3116" spans="1:9" x14ac:dyDescent="0.2">
      <c r="A3116">
        <v>2004</v>
      </c>
      <c r="B3116" t="s">
        <v>841</v>
      </c>
      <c r="C3116" t="s">
        <v>842</v>
      </c>
      <c r="D3116">
        <v>1240</v>
      </c>
      <c r="E3116">
        <v>10464</v>
      </c>
      <c r="F3116">
        <v>26441</v>
      </c>
      <c r="G3116">
        <v>3020</v>
      </c>
      <c r="H3116" s="14">
        <f>365*DSO[[#This Row],[Receivables - Total]]/DSO[[#This Row],[Revenue - Total]]</f>
        <v>17.117355621950757</v>
      </c>
      <c r="I3116" t="str">
        <f>_xlfn.XLOOKUP(DSO[[#This Row],[GIC Industry Groups]],'DSO_GIC GROUP'!$A$2:$A$25,'DSO_GIC GROUP'!$B$2:$B$25,0)</f>
        <v>Food, Beverage &amp; Tobacco</v>
      </c>
    </row>
    <row r="3117" spans="1:9" x14ac:dyDescent="0.2">
      <c r="A3117">
        <v>2005</v>
      </c>
      <c r="B3117" t="s">
        <v>841</v>
      </c>
      <c r="C3117" t="s">
        <v>842</v>
      </c>
      <c r="D3117">
        <v>1214</v>
      </c>
      <c r="E3117">
        <v>10504</v>
      </c>
      <c r="F3117">
        <v>26014</v>
      </c>
      <c r="G3117">
        <v>3020</v>
      </c>
      <c r="H3117" s="14">
        <f>365*DSO[[#This Row],[Receivables - Total]]/DSO[[#This Row],[Revenue - Total]]</f>
        <v>17.033520412085799</v>
      </c>
      <c r="I3117" t="str">
        <f>_xlfn.XLOOKUP(DSO[[#This Row],[GIC Industry Groups]],'DSO_GIC GROUP'!$A$2:$A$25,'DSO_GIC GROUP'!$B$2:$B$25,0)</f>
        <v>Food, Beverage &amp; Tobacco</v>
      </c>
    </row>
    <row r="3118" spans="1:9" x14ac:dyDescent="0.2">
      <c r="A3118">
        <v>2006</v>
      </c>
      <c r="B3118" t="s">
        <v>841</v>
      </c>
      <c r="C3118" t="s">
        <v>842</v>
      </c>
      <c r="D3118">
        <v>1183</v>
      </c>
      <c r="E3118">
        <v>11121</v>
      </c>
      <c r="F3118">
        <v>25559</v>
      </c>
      <c r="G3118">
        <v>3020</v>
      </c>
      <c r="H3118" s="14">
        <f>365*DSO[[#This Row],[Receivables - Total]]/DSO[[#This Row],[Revenue - Total]]</f>
        <v>16.894049062952384</v>
      </c>
      <c r="I3118" t="str">
        <f>_xlfn.XLOOKUP(DSO[[#This Row],[GIC Industry Groups]],'DSO_GIC GROUP'!$A$2:$A$25,'DSO_GIC GROUP'!$B$2:$B$25,0)</f>
        <v>Food, Beverage &amp; Tobacco</v>
      </c>
    </row>
    <row r="3119" spans="1:9" x14ac:dyDescent="0.2">
      <c r="A3119">
        <v>2007</v>
      </c>
      <c r="B3119" t="s">
        <v>841</v>
      </c>
      <c r="C3119" t="s">
        <v>842</v>
      </c>
      <c r="D3119">
        <v>1246</v>
      </c>
      <c r="E3119">
        <v>10227</v>
      </c>
      <c r="F3119">
        <v>26900</v>
      </c>
      <c r="G3119">
        <v>3020</v>
      </c>
      <c r="H3119" s="14">
        <f>365*DSO[[#This Row],[Receivables - Total]]/DSO[[#This Row],[Revenue - Total]]</f>
        <v>16.906691449814126</v>
      </c>
      <c r="I3119" t="str">
        <f>_xlfn.XLOOKUP(DSO[[#This Row],[GIC Industry Groups]],'DSO_GIC GROUP'!$A$2:$A$25,'DSO_GIC GROUP'!$B$2:$B$25,0)</f>
        <v>Food, Beverage &amp; Tobacco</v>
      </c>
    </row>
    <row r="3120" spans="1:9" x14ac:dyDescent="0.2">
      <c r="A3120">
        <v>2008</v>
      </c>
      <c r="B3120" t="s">
        <v>841</v>
      </c>
      <c r="C3120" t="s">
        <v>842</v>
      </c>
      <c r="D3120">
        <v>1271</v>
      </c>
      <c r="E3120">
        <v>10850</v>
      </c>
      <c r="F3120">
        <v>26862</v>
      </c>
      <c r="G3120">
        <v>3020</v>
      </c>
      <c r="H3120" s="14">
        <f>365*DSO[[#This Row],[Receivables - Total]]/DSO[[#This Row],[Revenue - Total]]</f>
        <v>17.270307497580223</v>
      </c>
      <c r="I3120" t="str">
        <f>_xlfn.XLOOKUP(DSO[[#This Row],[GIC Industry Groups]],'DSO_GIC GROUP'!$A$2:$A$25,'DSO_GIC GROUP'!$B$2:$B$25,0)</f>
        <v>Food, Beverage &amp; Tobacco</v>
      </c>
    </row>
    <row r="3121" spans="1:9" x14ac:dyDescent="0.2">
      <c r="A3121">
        <v>2009</v>
      </c>
      <c r="B3121" t="s">
        <v>841</v>
      </c>
      <c r="C3121" t="s">
        <v>842</v>
      </c>
      <c r="D3121">
        <v>1100</v>
      </c>
      <c r="E3121">
        <v>10595</v>
      </c>
      <c r="F3121">
        <v>26704</v>
      </c>
      <c r="G3121">
        <v>3020</v>
      </c>
      <c r="H3121" s="14">
        <f>365*DSO[[#This Row],[Receivables - Total]]/DSO[[#This Row],[Revenue - Total]]</f>
        <v>15.035200718993408</v>
      </c>
      <c r="I3121" t="str">
        <f>_xlfn.XLOOKUP(DSO[[#This Row],[GIC Industry Groups]],'DSO_GIC GROUP'!$A$2:$A$25,'DSO_GIC GROUP'!$B$2:$B$25,0)</f>
        <v>Food, Beverage &amp; Tobacco</v>
      </c>
    </row>
    <row r="3122" spans="1:9" x14ac:dyDescent="0.2">
      <c r="A3122">
        <v>2010</v>
      </c>
      <c r="B3122" t="s">
        <v>841</v>
      </c>
      <c r="C3122" t="s">
        <v>842</v>
      </c>
      <c r="D3122">
        <v>1198</v>
      </c>
      <c r="E3122">
        <v>10752</v>
      </c>
      <c r="F3122">
        <v>28430</v>
      </c>
      <c r="G3122">
        <v>3020</v>
      </c>
      <c r="H3122" s="14">
        <f>365*DSO[[#This Row],[Receivables - Total]]/DSO[[#This Row],[Revenue - Total]]</f>
        <v>15.380583890256771</v>
      </c>
      <c r="I3122" t="str">
        <f>_xlfn.XLOOKUP(DSO[[#This Row],[GIC Industry Groups]],'DSO_GIC GROUP'!$A$2:$A$25,'DSO_GIC GROUP'!$B$2:$B$25,0)</f>
        <v>Food, Beverage &amp; Tobacco</v>
      </c>
    </row>
    <row r="3123" spans="1:9" x14ac:dyDescent="0.2">
      <c r="A3123">
        <v>2011</v>
      </c>
      <c r="B3123" t="s">
        <v>841</v>
      </c>
      <c r="C3123" t="s">
        <v>842</v>
      </c>
      <c r="D3123">
        <v>1321</v>
      </c>
      <c r="E3123">
        <v>11071</v>
      </c>
      <c r="F3123">
        <v>32266</v>
      </c>
      <c r="G3123">
        <v>3020</v>
      </c>
      <c r="H3123" s="14">
        <f>365*DSO[[#This Row],[Receivables - Total]]/DSO[[#This Row],[Revenue - Total]]</f>
        <v>14.94343891402715</v>
      </c>
      <c r="I3123" t="str">
        <f>_xlfn.XLOOKUP(DSO[[#This Row],[GIC Industry Groups]],'DSO_GIC GROUP'!$A$2:$A$25,'DSO_GIC GROUP'!$B$2:$B$25,0)</f>
        <v>Food, Beverage &amp; Tobacco</v>
      </c>
    </row>
    <row r="3124" spans="1:9" x14ac:dyDescent="0.2">
      <c r="A3124">
        <v>2012</v>
      </c>
      <c r="B3124" t="s">
        <v>841</v>
      </c>
      <c r="C3124" t="s">
        <v>842</v>
      </c>
      <c r="D3124">
        <v>1378</v>
      </c>
      <c r="E3124">
        <v>11896</v>
      </c>
      <c r="F3124">
        <v>33278</v>
      </c>
      <c r="G3124">
        <v>3020</v>
      </c>
      <c r="H3124" s="14">
        <f>365*DSO[[#This Row],[Receivables - Total]]/DSO[[#This Row],[Revenue - Total]]</f>
        <v>15.114189554660737</v>
      </c>
      <c r="I3124" t="str">
        <f>_xlfn.XLOOKUP(DSO[[#This Row],[GIC Industry Groups]],'DSO_GIC GROUP'!$A$2:$A$25,'DSO_GIC GROUP'!$B$2:$B$25,0)</f>
        <v>Food, Beverage &amp; Tobacco</v>
      </c>
    </row>
    <row r="3125" spans="1:9" x14ac:dyDescent="0.2">
      <c r="A3125">
        <v>2013</v>
      </c>
      <c r="B3125" t="s">
        <v>841</v>
      </c>
      <c r="C3125" t="s">
        <v>842</v>
      </c>
      <c r="D3125">
        <v>1497</v>
      </c>
      <c r="E3125">
        <v>12177</v>
      </c>
      <c r="F3125">
        <v>34374</v>
      </c>
      <c r="G3125">
        <v>3020</v>
      </c>
      <c r="H3125" s="14">
        <f>365*DSO[[#This Row],[Receivables - Total]]/DSO[[#This Row],[Revenue - Total]]</f>
        <v>15.895880607435853</v>
      </c>
      <c r="I3125" t="str">
        <f>_xlfn.XLOOKUP(DSO[[#This Row],[GIC Industry Groups]],'DSO_GIC GROUP'!$A$2:$A$25,'DSO_GIC GROUP'!$B$2:$B$25,0)</f>
        <v>Food, Beverage &amp; Tobacco</v>
      </c>
    </row>
    <row r="3126" spans="1:9" x14ac:dyDescent="0.2">
      <c r="A3126">
        <v>2014</v>
      </c>
      <c r="B3126" t="s">
        <v>841</v>
      </c>
      <c r="C3126" t="s">
        <v>842</v>
      </c>
      <c r="D3126">
        <v>1684</v>
      </c>
      <c r="E3126">
        <v>23956</v>
      </c>
      <c r="F3126">
        <v>37580</v>
      </c>
      <c r="G3126">
        <v>3020</v>
      </c>
      <c r="H3126" s="14">
        <f>365*DSO[[#This Row],[Receivables - Total]]/DSO[[#This Row],[Revenue - Total]]</f>
        <v>16.356040447046301</v>
      </c>
      <c r="I3126" t="str">
        <f>_xlfn.XLOOKUP(DSO[[#This Row],[GIC Industry Groups]],'DSO_GIC GROUP'!$A$2:$A$25,'DSO_GIC GROUP'!$B$2:$B$25,0)</f>
        <v>Food, Beverage &amp; Tobacco</v>
      </c>
    </row>
    <row r="3127" spans="1:9" x14ac:dyDescent="0.2">
      <c r="A3127">
        <v>2015</v>
      </c>
      <c r="B3127" t="s">
        <v>841</v>
      </c>
      <c r="C3127" t="s">
        <v>842</v>
      </c>
      <c r="D3127">
        <v>1620</v>
      </c>
      <c r="E3127">
        <v>23004</v>
      </c>
      <c r="F3127">
        <v>41373</v>
      </c>
      <c r="G3127">
        <v>3020</v>
      </c>
      <c r="H3127" s="14">
        <f>365*DSO[[#This Row],[Receivables - Total]]/DSO[[#This Row],[Revenue - Total]]</f>
        <v>14.291929519251687</v>
      </c>
      <c r="I3127" t="str">
        <f>_xlfn.XLOOKUP(DSO[[#This Row],[GIC Industry Groups]],'DSO_GIC GROUP'!$A$2:$A$25,'DSO_GIC GROUP'!$B$2:$B$25,0)</f>
        <v>Food, Beverage &amp; Tobacco</v>
      </c>
    </row>
    <row r="3128" spans="1:9" x14ac:dyDescent="0.2">
      <c r="A3128">
        <v>2016</v>
      </c>
      <c r="B3128" t="s">
        <v>841</v>
      </c>
      <c r="C3128" t="s">
        <v>842</v>
      </c>
      <c r="D3128">
        <v>1542</v>
      </c>
      <c r="E3128">
        <v>22373</v>
      </c>
      <c r="F3128">
        <v>36881</v>
      </c>
      <c r="G3128">
        <v>3020</v>
      </c>
      <c r="H3128" s="14">
        <f>365*DSO[[#This Row],[Receivables - Total]]/DSO[[#This Row],[Revenue - Total]]</f>
        <v>15.260703343184838</v>
      </c>
      <c r="I3128" t="str">
        <f>_xlfn.XLOOKUP(DSO[[#This Row],[GIC Industry Groups]],'DSO_GIC GROUP'!$A$2:$A$25,'DSO_GIC GROUP'!$B$2:$B$25,0)</f>
        <v>Food, Beverage &amp; Tobacco</v>
      </c>
    </row>
    <row r="3129" spans="1:9" x14ac:dyDescent="0.2">
      <c r="A3129">
        <v>2017</v>
      </c>
      <c r="B3129" t="s">
        <v>841</v>
      </c>
      <c r="C3129" t="s">
        <v>842</v>
      </c>
      <c r="D3129">
        <v>1675</v>
      </c>
      <c r="E3129">
        <v>28066</v>
      </c>
      <c r="F3129">
        <v>38260</v>
      </c>
      <c r="G3129">
        <v>3020</v>
      </c>
      <c r="H3129" s="14">
        <f>365*DSO[[#This Row],[Receivables - Total]]/DSO[[#This Row],[Revenue - Total]]</f>
        <v>15.97948248823837</v>
      </c>
      <c r="I3129" t="str">
        <f>_xlfn.XLOOKUP(DSO[[#This Row],[GIC Industry Groups]],'DSO_GIC GROUP'!$A$2:$A$25,'DSO_GIC GROUP'!$B$2:$B$25,0)</f>
        <v>Food, Beverage &amp; Tobacco</v>
      </c>
    </row>
    <row r="3130" spans="1:9" x14ac:dyDescent="0.2">
      <c r="A3130">
        <v>2018</v>
      </c>
      <c r="B3130" t="s">
        <v>841</v>
      </c>
      <c r="C3130" t="s">
        <v>842</v>
      </c>
      <c r="D3130">
        <v>1723</v>
      </c>
      <c r="E3130">
        <v>29109</v>
      </c>
      <c r="F3130">
        <v>40052</v>
      </c>
      <c r="G3130">
        <v>3020</v>
      </c>
      <c r="H3130" s="14">
        <f>365*DSO[[#This Row],[Receivables - Total]]/DSO[[#This Row],[Revenue - Total]]</f>
        <v>15.701962448816538</v>
      </c>
      <c r="I3130" t="str">
        <f>_xlfn.XLOOKUP(DSO[[#This Row],[GIC Industry Groups]],'DSO_GIC GROUP'!$A$2:$A$25,'DSO_GIC GROUP'!$B$2:$B$25,0)</f>
        <v>Food, Beverage &amp; Tobacco</v>
      </c>
    </row>
    <row r="3131" spans="1:9" x14ac:dyDescent="0.2">
      <c r="A3131">
        <v>2019</v>
      </c>
      <c r="B3131" t="s">
        <v>841</v>
      </c>
      <c r="C3131" t="s">
        <v>842</v>
      </c>
      <c r="D3131">
        <v>2173</v>
      </c>
      <c r="E3131">
        <v>33097</v>
      </c>
      <c r="F3131">
        <v>42405</v>
      </c>
      <c r="G3131">
        <v>3020</v>
      </c>
      <c r="H3131" s="14">
        <f>365*DSO[[#This Row],[Receivables - Total]]/DSO[[#This Row],[Revenue - Total]]</f>
        <v>18.704044334394528</v>
      </c>
      <c r="I3131" t="str">
        <f>_xlfn.XLOOKUP(DSO[[#This Row],[GIC Industry Groups]],'DSO_GIC GROUP'!$A$2:$A$25,'DSO_GIC GROUP'!$B$2:$B$25,0)</f>
        <v>Food, Beverage &amp; Tobacco</v>
      </c>
    </row>
    <row r="3132" spans="1:9" x14ac:dyDescent="0.2">
      <c r="A3132">
        <v>2004</v>
      </c>
      <c r="B3132" t="s">
        <v>187</v>
      </c>
      <c r="C3132" t="s">
        <v>188</v>
      </c>
      <c r="D3132">
        <v>167.21799999999999</v>
      </c>
      <c r="E3132">
        <v>1877.998</v>
      </c>
      <c r="F3132">
        <v>1462.0619999999999</v>
      </c>
      <c r="G3132">
        <v>3030</v>
      </c>
      <c r="H3132" s="14">
        <f>365*DSO[[#This Row],[Receivables - Total]]/DSO[[#This Row],[Revenue - Total]]</f>
        <v>41.745541570740507</v>
      </c>
      <c r="I3132" t="str">
        <f>_xlfn.XLOOKUP(DSO[[#This Row],[GIC Industry Groups]],'DSO_GIC GROUP'!$A$2:$A$25,'DSO_GIC GROUP'!$B$2:$B$25,0)</f>
        <v>Household &amp; Personal Products</v>
      </c>
    </row>
    <row r="3133" spans="1:9" x14ac:dyDescent="0.2">
      <c r="A3133">
        <v>2005</v>
      </c>
      <c r="B3133" t="s">
        <v>187</v>
      </c>
      <c r="C3133" t="s">
        <v>188</v>
      </c>
      <c r="D3133">
        <v>189.01300000000001</v>
      </c>
      <c r="E3133">
        <v>1962.117</v>
      </c>
      <c r="F3133">
        <v>1736.5060000000001</v>
      </c>
      <c r="G3133">
        <v>3030</v>
      </c>
      <c r="H3133" s="14">
        <f>365*DSO[[#This Row],[Receivables - Total]]/DSO[[#This Row],[Revenue - Total]]</f>
        <v>39.729056507722973</v>
      </c>
      <c r="I3133" t="str">
        <f>_xlfn.XLOOKUP(DSO[[#This Row],[GIC Industry Groups]],'DSO_GIC GROUP'!$A$2:$A$25,'DSO_GIC GROUP'!$B$2:$B$25,0)</f>
        <v>Household &amp; Personal Products</v>
      </c>
    </row>
    <row r="3134" spans="1:9" x14ac:dyDescent="0.2">
      <c r="A3134">
        <v>2006</v>
      </c>
      <c r="B3134" t="s">
        <v>187</v>
      </c>
      <c r="C3134" t="s">
        <v>188</v>
      </c>
      <c r="D3134">
        <v>231.40299999999999</v>
      </c>
      <c r="E3134">
        <v>2334.154</v>
      </c>
      <c r="F3134">
        <v>1945.6610000000001</v>
      </c>
      <c r="G3134">
        <v>3030</v>
      </c>
      <c r="H3134" s="14">
        <f>365*DSO[[#This Row],[Receivables - Total]]/DSO[[#This Row],[Revenue - Total]]</f>
        <v>43.410488774766002</v>
      </c>
      <c r="I3134" t="str">
        <f>_xlfn.XLOOKUP(DSO[[#This Row],[GIC Industry Groups]],'DSO_GIC GROUP'!$A$2:$A$25,'DSO_GIC GROUP'!$B$2:$B$25,0)</f>
        <v>Household &amp; Personal Products</v>
      </c>
    </row>
    <row r="3135" spans="1:9" x14ac:dyDescent="0.2">
      <c r="A3135">
        <v>2007</v>
      </c>
      <c r="B3135" t="s">
        <v>187</v>
      </c>
      <c r="C3135" t="s">
        <v>188</v>
      </c>
      <c r="D3135">
        <v>249.161</v>
      </c>
      <c r="E3135">
        <v>2532.4899999999998</v>
      </c>
      <c r="F3135">
        <v>2220.94</v>
      </c>
      <c r="G3135">
        <v>3030</v>
      </c>
      <c r="H3135" s="14">
        <f>365*DSO[[#This Row],[Receivables - Total]]/DSO[[#This Row],[Revenue - Total]]</f>
        <v>40.948321431465956</v>
      </c>
      <c r="I3135" t="str">
        <f>_xlfn.XLOOKUP(DSO[[#This Row],[GIC Industry Groups]],'DSO_GIC GROUP'!$A$2:$A$25,'DSO_GIC GROUP'!$B$2:$B$25,0)</f>
        <v>Household &amp; Personal Products</v>
      </c>
    </row>
    <row r="3136" spans="1:9" x14ac:dyDescent="0.2">
      <c r="A3136">
        <v>2008</v>
      </c>
      <c r="B3136" t="s">
        <v>187</v>
      </c>
      <c r="C3136" t="s">
        <v>188</v>
      </c>
      <c r="D3136">
        <v>211.19399999999999</v>
      </c>
      <c r="E3136">
        <v>2801.4380000000001</v>
      </c>
      <c r="F3136">
        <v>2422.3980000000001</v>
      </c>
      <c r="G3136">
        <v>3030</v>
      </c>
      <c r="H3136" s="14">
        <f>365*DSO[[#This Row],[Receivables - Total]]/DSO[[#This Row],[Revenue - Total]]</f>
        <v>31.822107680075693</v>
      </c>
      <c r="I3136" t="str">
        <f>_xlfn.XLOOKUP(DSO[[#This Row],[GIC Industry Groups]],'DSO_GIC GROUP'!$A$2:$A$25,'DSO_GIC GROUP'!$B$2:$B$25,0)</f>
        <v>Household &amp; Personal Products</v>
      </c>
    </row>
    <row r="3137" spans="1:9" x14ac:dyDescent="0.2">
      <c r="A3137">
        <v>2009</v>
      </c>
      <c r="B3137" t="s">
        <v>187</v>
      </c>
      <c r="C3137" t="s">
        <v>188</v>
      </c>
      <c r="D3137">
        <v>222.15799999999999</v>
      </c>
      <c r="E3137">
        <v>3118.4459999999999</v>
      </c>
      <c r="F3137">
        <v>2520.922</v>
      </c>
      <c r="G3137">
        <v>3030</v>
      </c>
      <c r="H3137" s="14">
        <f>365*DSO[[#This Row],[Receivables - Total]]/DSO[[#This Row],[Revenue - Total]]</f>
        <v>32.16587819853212</v>
      </c>
      <c r="I3137" t="str">
        <f>_xlfn.XLOOKUP(DSO[[#This Row],[GIC Industry Groups]],'DSO_GIC GROUP'!$A$2:$A$25,'DSO_GIC GROUP'!$B$2:$B$25,0)</f>
        <v>Household &amp; Personal Products</v>
      </c>
    </row>
    <row r="3138" spans="1:9" x14ac:dyDescent="0.2">
      <c r="A3138">
        <v>2010</v>
      </c>
      <c r="B3138" t="s">
        <v>187</v>
      </c>
      <c r="C3138" t="s">
        <v>188</v>
      </c>
      <c r="D3138">
        <v>231.05500000000001</v>
      </c>
      <c r="E3138">
        <v>2945.194</v>
      </c>
      <c r="F3138">
        <v>2589.2199999999998</v>
      </c>
      <c r="G3138">
        <v>3030</v>
      </c>
      <c r="H3138" s="14">
        <f>365*DSO[[#This Row],[Receivables - Total]]/DSO[[#This Row],[Revenue - Total]]</f>
        <v>32.571614231312907</v>
      </c>
      <c r="I3138" t="str">
        <f>_xlfn.XLOOKUP(DSO[[#This Row],[GIC Industry Groups]],'DSO_GIC GROUP'!$A$2:$A$25,'DSO_GIC GROUP'!$B$2:$B$25,0)</f>
        <v>Household &amp; Personal Products</v>
      </c>
    </row>
    <row r="3139" spans="1:9" x14ac:dyDescent="0.2">
      <c r="A3139">
        <v>2011</v>
      </c>
      <c r="B3139" t="s">
        <v>187</v>
      </c>
      <c r="C3139" t="s">
        <v>188</v>
      </c>
      <c r="D3139">
        <v>264.60000000000002</v>
      </c>
      <c r="E3139">
        <v>3117.6</v>
      </c>
      <c r="F3139">
        <v>2749.3</v>
      </c>
      <c r="G3139">
        <v>3030</v>
      </c>
      <c r="H3139" s="14">
        <f>365*DSO[[#This Row],[Receivables - Total]]/DSO[[#This Row],[Revenue - Total]]</f>
        <v>35.128578183537634</v>
      </c>
      <c r="I3139" t="str">
        <f>_xlfn.XLOOKUP(DSO[[#This Row],[GIC Industry Groups]],'DSO_GIC GROUP'!$A$2:$A$25,'DSO_GIC GROUP'!$B$2:$B$25,0)</f>
        <v>Household &amp; Personal Products</v>
      </c>
    </row>
    <row r="3140" spans="1:9" x14ac:dyDescent="0.2">
      <c r="A3140">
        <v>2012</v>
      </c>
      <c r="B3140" t="s">
        <v>187</v>
      </c>
      <c r="C3140" t="s">
        <v>188</v>
      </c>
      <c r="D3140">
        <v>303.10000000000002</v>
      </c>
      <c r="E3140">
        <v>4098.1000000000004</v>
      </c>
      <c r="F3140">
        <v>2921.9</v>
      </c>
      <c r="G3140">
        <v>3030</v>
      </c>
      <c r="H3140" s="14">
        <f>365*DSO[[#This Row],[Receivables - Total]]/DSO[[#This Row],[Revenue - Total]]</f>
        <v>37.862863205448512</v>
      </c>
      <c r="I3140" t="str">
        <f>_xlfn.XLOOKUP(DSO[[#This Row],[GIC Industry Groups]],'DSO_GIC GROUP'!$A$2:$A$25,'DSO_GIC GROUP'!$B$2:$B$25,0)</f>
        <v>Household &amp; Personal Products</v>
      </c>
    </row>
    <row r="3141" spans="1:9" x14ac:dyDescent="0.2">
      <c r="A3141">
        <v>2013</v>
      </c>
      <c r="B3141" t="s">
        <v>187</v>
      </c>
      <c r="C3141" t="s">
        <v>188</v>
      </c>
      <c r="D3141">
        <v>330.2</v>
      </c>
      <c r="E3141">
        <v>4259.7</v>
      </c>
      <c r="F3141">
        <v>3194.3</v>
      </c>
      <c r="G3141">
        <v>3030</v>
      </c>
      <c r="H3141" s="14">
        <f>365*DSO[[#This Row],[Receivables - Total]]/DSO[[#This Row],[Revenue - Total]]</f>
        <v>37.730645211783489</v>
      </c>
      <c r="I3141" t="str">
        <f>_xlfn.XLOOKUP(DSO[[#This Row],[GIC Industry Groups]],'DSO_GIC GROUP'!$A$2:$A$25,'DSO_GIC GROUP'!$B$2:$B$25,0)</f>
        <v>Household &amp; Personal Products</v>
      </c>
    </row>
    <row r="3142" spans="1:9" x14ac:dyDescent="0.2">
      <c r="A3142">
        <v>2014</v>
      </c>
      <c r="B3142" t="s">
        <v>187</v>
      </c>
      <c r="C3142" t="s">
        <v>188</v>
      </c>
      <c r="D3142">
        <v>322.89999999999998</v>
      </c>
      <c r="E3142">
        <v>4381.3</v>
      </c>
      <c r="F3142">
        <v>3297.6</v>
      </c>
      <c r="G3142">
        <v>3030</v>
      </c>
      <c r="H3142" s="14">
        <f>365*DSO[[#This Row],[Receivables - Total]]/DSO[[#This Row],[Revenue - Total]]</f>
        <v>35.740690198932555</v>
      </c>
      <c r="I3142" t="str">
        <f>_xlfn.XLOOKUP(DSO[[#This Row],[GIC Industry Groups]],'DSO_GIC GROUP'!$A$2:$A$25,'DSO_GIC GROUP'!$B$2:$B$25,0)</f>
        <v>Household &amp; Personal Products</v>
      </c>
    </row>
    <row r="3143" spans="1:9" x14ac:dyDescent="0.2">
      <c r="A3143">
        <v>2015</v>
      </c>
      <c r="B3143" t="s">
        <v>187</v>
      </c>
      <c r="C3143" t="s">
        <v>188</v>
      </c>
      <c r="D3143">
        <v>276.2</v>
      </c>
      <c r="E3143">
        <v>4256.8999999999996</v>
      </c>
      <c r="F3143">
        <v>3394.8</v>
      </c>
      <c r="G3143">
        <v>3030</v>
      </c>
      <c r="H3143" s="14">
        <f>365*DSO[[#This Row],[Receivables - Total]]/DSO[[#This Row],[Revenue - Total]]</f>
        <v>29.696300223871802</v>
      </c>
      <c r="I3143" t="str">
        <f>_xlfn.XLOOKUP(DSO[[#This Row],[GIC Industry Groups]],'DSO_GIC GROUP'!$A$2:$A$25,'DSO_GIC GROUP'!$B$2:$B$25,0)</f>
        <v>Household &amp; Personal Products</v>
      </c>
    </row>
    <row r="3144" spans="1:9" x14ac:dyDescent="0.2">
      <c r="A3144">
        <v>2016</v>
      </c>
      <c r="B3144" t="s">
        <v>187</v>
      </c>
      <c r="C3144" t="s">
        <v>188</v>
      </c>
      <c r="D3144">
        <v>287</v>
      </c>
      <c r="E3144">
        <v>4354.1000000000004</v>
      </c>
      <c r="F3144">
        <v>3493.1</v>
      </c>
      <c r="G3144">
        <v>3030</v>
      </c>
      <c r="H3144" s="14">
        <f>365*DSO[[#This Row],[Receivables - Total]]/DSO[[#This Row],[Revenue - Total]]</f>
        <v>29.989121410781255</v>
      </c>
      <c r="I3144" t="str">
        <f>_xlfn.XLOOKUP(DSO[[#This Row],[GIC Industry Groups]],'DSO_GIC GROUP'!$A$2:$A$25,'DSO_GIC GROUP'!$B$2:$B$25,0)</f>
        <v>Household &amp; Personal Products</v>
      </c>
    </row>
    <row r="3145" spans="1:9" x14ac:dyDescent="0.2">
      <c r="A3145">
        <v>2017</v>
      </c>
      <c r="B3145" t="s">
        <v>187</v>
      </c>
      <c r="C3145" t="s">
        <v>188</v>
      </c>
      <c r="D3145">
        <v>345.9</v>
      </c>
      <c r="E3145">
        <v>6014.8</v>
      </c>
      <c r="F3145">
        <v>3776.2</v>
      </c>
      <c r="G3145">
        <v>3030</v>
      </c>
      <c r="H3145" s="14">
        <f>365*DSO[[#This Row],[Receivables - Total]]/DSO[[#This Row],[Revenue - Total]]</f>
        <v>33.434007732641277</v>
      </c>
      <c r="I3145" t="str">
        <f>_xlfn.XLOOKUP(DSO[[#This Row],[GIC Industry Groups]],'DSO_GIC GROUP'!$A$2:$A$25,'DSO_GIC GROUP'!$B$2:$B$25,0)</f>
        <v>Household &amp; Personal Products</v>
      </c>
    </row>
    <row r="3146" spans="1:9" x14ac:dyDescent="0.2">
      <c r="A3146">
        <v>2018</v>
      </c>
      <c r="B3146" t="s">
        <v>187</v>
      </c>
      <c r="C3146" t="s">
        <v>188</v>
      </c>
      <c r="D3146">
        <v>345.3</v>
      </c>
      <c r="E3146">
        <v>6069.2</v>
      </c>
      <c r="F3146">
        <v>4145.8999999999996</v>
      </c>
      <c r="G3146">
        <v>3030</v>
      </c>
      <c r="H3146" s="14">
        <f>365*DSO[[#This Row],[Receivables - Total]]/DSO[[#This Row],[Revenue - Total]]</f>
        <v>30.399792566149692</v>
      </c>
      <c r="I3146" t="str">
        <f>_xlfn.XLOOKUP(DSO[[#This Row],[GIC Industry Groups]],'DSO_GIC GROUP'!$A$2:$A$25,'DSO_GIC GROUP'!$B$2:$B$25,0)</f>
        <v>Household &amp; Personal Products</v>
      </c>
    </row>
    <row r="3147" spans="1:9" x14ac:dyDescent="0.2">
      <c r="A3147">
        <v>2019</v>
      </c>
      <c r="B3147" t="s">
        <v>187</v>
      </c>
      <c r="C3147" t="s">
        <v>188</v>
      </c>
      <c r="D3147">
        <v>356.4</v>
      </c>
      <c r="E3147">
        <v>6657.4</v>
      </c>
      <c r="F3147">
        <v>4357.7</v>
      </c>
      <c r="G3147">
        <v>3030</v>
      </c>
      <c r="H3147" s="14">
        <f>365*DSO[[#This Row],[Receivables - Total]]/DSO[[#This Row],[Revenue - Total]]</f>
        <v>29.851986139477244</v>
      </c>
      <c r="I3147" t="str">
        <f>_xlfn.XLOOKUP(DSO[[#This Row],[GIC Industry Groups]],'DSO_GIC GROUP'!$A$2:$A$25,'DSO_GIC GROUP'!$B$2:$B$25,0)</f>
        <v>Household &amp; Personal Products</v>
      </c>
    </row>
    <row r="3148" spans="1:9" x14ac:dyDescent="0.2">
      <c r="A3148">
        <v>2004</v>
      </c>
      <c r="B3148" t="s">
        <v>199</v>
      </c>
      <c r="C3148" t="s">
        <v>200</v>
      </c>
      <c r="D3148">
        <v>1319.9</v>
      </c>
      <c r="E3148">
        <v>8672.9</v>
      </c>
      <c r="F3148">
        <v>10584.2</v>
      </c>
      <c r="G3148">
        <v>3030</v>
      </c>
      <c r="H3148" s="14">
        <f>365*DSO[[#This Row],[Receivables - Total]]/DSO[[#This Row],[Revenue - Total]]</f>
        <v>45.517233234443793</v>
      </c>
      <c r="I3148" t="str">
        <f>_xlfn.XLOOKUP(DSO[[#This Row],[GIC Industry Groups]],'DSO_GIC GROUP'!$A$2:$A$25,'DSO_GIC GROUP'!$B$2:$B$25,0)</f>
        <v>Household &amp; Personal Products</v>
      </c>
    </row>
    <row r="3149" spans="1:9" x14ac:dyDescent="0.2">
      <c r="A3149">
        <v>2005</v>
      </c>
      <c r="B3149" t="s">
        <v>199</v>
      </c>
      <c r="C3149" t="s">
        <v>200</v>
      </c>
      <c r="D3149">
        <v>1309.4000000000001</v>
      </c>
      <c r="E3149">
        <v>8507.1</v>
      </c>
      <c r="F3149">
        <v>11396.9</v>
      </c>
      <c r="G3149">
        <v>3030</v>
      </c>
      <c r="H3149" s="14">
        <f>365*DSO[[#This Row],[Receivables - Total]]/DSO[[#This Row],[Revenue - Total]]</f>
        <v>41.935175354701727</v>
      </c>
      <c r="I3149" t="str">
        <f>_xlfn.XLOOKUP(DSO[[#This Row],[GIC Industry Groups]],'DSO_GIC GROUP'!$A$2:$A$25,'DSO_GIC GROUP'!$B$2:$B$25,0)</f>
        <v>Household &amp; Personal Products</v>
      </c>
    </row>
    <row r="3150" spans="1:9" x14ac:dyDescent="0.2">
      <c r="A3150">
        <v>2006</v>
      </c>
      <c r="B3150" t="s">
        <v>199</v>
      </c>
      <c r="C3150" t="s">
        <v>200</v>
      </c>
      <c r="D3150">
        <v>1523.2</v>
      </c>
      <c r="E3150">
        <v>9138</v>
      </c>
      <c r="F3150">
        <v>12237.7</v>
      </c>
      <c r="G3150">
        <v>3030</v>
      </c>
      <c r="H3150" s="14">
        <f>365*DSO[[#This Row],[Receivables - Total]]/DSO[[#This Row],[Revenue - Total]]</f>
        <v>45.430759047860299</v>
      </c>
      <c r="I3150" t="str">
        <f>_xlfn.XLOOKUP(DSO[[#This Row],[GIC Industry Groups]],'DSO_GIC GROUP'!$A$2:$A$25,'DSO_GIC GROUP'!$B$2:$B$25,0)</f>
        <v>Household &amp; Personal Products</v>
      </c>
    </row>
    <row r="3151" spans="1:9" x14ac:dyDescent="0.2">
      <c r="A3151">
        <v>2007</v>
      </c>
      <c r="B3151" t="s">
        <v>199</v>
      </c>
      <c r="C3151" t="s">
        <v>200</v>
      </c>
      <c r="D3151">
        <v>1680.7</v>
      </c>
      <c r="E3151">
        <v>10112</v>
      </c>
      <c r="F3151">
        <v>13791.8</v>
      </c>
      <c r="G3151">
        <v>3030</v>
      </c>
      <c r="H3151" s="14">
        <f>365*DSO[[#This Row],[Receivables - Total]]/DSO[[#This Row],[Revenue - Total]]</f>
        <v>44.479727084209458</v>
      </c>
      <c r="I3151" t="str">
        <f>_xlfn.XLOOKUP(DSO[[#This Row],[GIC Industry Groups]],'DSO_GIC GROUP'!$A$2:$A$25,'DSO_GIC GROUP'!$B$2:$B$25,0)</f>
        <v>Household &amp; Personal Products</v>
      </c>
    </row>
    <row r="3152" spans="1:9" x14ac:dyDescent="0.2">
      <c r="A3152">
        <v>2008</v>
      </c>
      <c r="B3152" t="s">
        <v>199</v>
      </c>
      <c r="C3152" t="s">
        <v>200</v>
      </c>
      <c r="D3152">
        <v>1591.9</v>
      </c>
      <c r="E3152">
        <v>9979.2999999999993</v>
      </c>
      <c r="F3152">
        <v>15329.9</v>
      </c>
      <c r="G3152">
        <v>3030</v>
      </c>
      <c r="H3152" s="14">
        <f>365*DSO[[#This Row],[Receivables - Total]]/DSO[[#This Row],[Revenue - Total]]</f>
        <v>37.902628197183283</v>
      </c>
      <c r="I3152" t="str">
        <f>_xlfn.XLOOKUP(DSO[[#This Row],[GIC Industry Groups]],'DSO_GIC GROUP'!$A$2:$A$25,'DSO_GIC GROUP'!$B$2:$B$25,0)</f>
        <v>Household &amp; Personal Products</v>
      </c>
    </row>
    <row r="3153" spans="1:9" x14ac:dyDescent="0.2">
      <c r="A3153">
        <v>2009</v>
      </c>
      <c r="B3153" t="s">
        <v>199</v>
      </c>
      <c r="C3153" t="s">
        <v>200</v>
      </c>
      <c r="D3153">
        <v>1626</v>
      </c>
      <c r="E3153">
        <v>11134</v>
      </c>
      <c r="F3153">
        <v>15327</v>
      </c>
      <c r="G3153">
        <v>3030</v>
      </c>
      <c r="H3153" s="14">
        <f>365*DSO[[#This Row],[Receivables - Total]]/DSO[[#This Row],[Revenue - Total]]</f>
        <v>38.721863378351927</v>
      </c>
      <c r="I3153" t="str">
        <f>_xlfn.XLOOKUP(DSO[[#This Row],[GIC Industry Groups]],'DSO_GIC GROUP'!$A$2:$A$25,'DSO_GIC GROUP'!$B$2:$B$25,0)</f>
        <v>Household &amp; Personal Products</v>
      </c>
    </row>
    <row r="3154" spans="1:9" x14ac:dyDescent="0.2">
      <c r="A3154">
        <v>2010</v>
      </c>
      <c r="B3154" t="s">
        <v>199</v>
      </c>
      <c r="C3154" t="s">
        <v>200</v>
      </c>
      <c r="D3154">
        <v>1610</v>
      </c>
      <c r="E3154">
        <v>11172</v>
      </c>
      <c r="F3154">
        <v>15564</v>
      </c>
      <c r="G3154">
        <v>3030</v>
      </c>
      <c r="H3154" s="14">
        <f>365*DSO[[#This Row],[Receivables - Total]]/DSO[[#This Row],[Revenue - Total]]</f>
        <v>37.757003341043436</v>
      </c>
      <c r="I3154" t="str">
        <f>_xlfn.XLOOKUP(DSO[[#This Row],[GIC Industry Groups]],'DSO_GIC GROUP'!$A$2:$A$25,'DSO_GIC GROUP'!$B$2:$B$25,0)</f>
        <v>Household &amp; Personal Products</v>
      </c>
    </row>
    <row r="3155" spans="1:9" x14ac:dyDescent="0.2">
      <c r="A3155">
        <v>2011</v>
      </c>
      <c r="B3155" t="s">
        <v>199</v>
      </c>
      <c r="C3155" t="s">
        <v>200</v>
      </c>
      <c r="D3155">
        <v>1675</v>
      </c>
      <c r="E3155">
        <v>12724</v>
      </c>
      <c r="F3155">
        <v>16734</v>
      </c>
      <c r="G3155">
        <v>3030</v>
      </c>
      <c r="H3155" s="14">
        <f>365*DSO[[#This Row],[Receivables - Total]]/DSO[[#This Row],[Revenue - Total]]</f>
        <v>36.534899008007649</v>
      </c>
      <c r="I3155" t="str">
        <f>_xlfn.XLOOKUP(DSO[[#This Row],[GIC Industry Groups]],'DSO_GIC GROUP'!$A$2:$A$25,'DSO_GIC GROUP'!$B$2:$B$25,0)</f>
        <v>Household &amp; Personal Products</v>
      </c>
    </row>
    <row r="3156" spans="1:9" x14ac:dyDescent="0.2">
      <c r="A3156">
        <v>2012</v>
      </c>
      <c r="B3156" t="s">
        <v>199</v>
      </c>
      <c r="C3156" t="s">
        <v>200</v>
      </c>
      <c r="D3156">
        <v>1668</v>
      </c>
      <c r="E3156">
        <v>13394</v>
      </c>
      <c r="F3156">
        <v>17085</v>
      </c>
      <c r="G3156">
        <v>3030</v>
      </c>
      <c r="H3156" s="14">
        <f>365*DSO[[#This Row],[Receivables - Total]]/DSO[[#This Row],[Revenue - Total]]</f>
        <v>35.634767339771727</v>
      </c>
      <c r="I3156" t="str">
        <f>_xlfn.XLOOKUP(DSO[[#This Row],[GIC Industry Groups]],'DSO_GIC GROUP'!$A$2:$A$25,'DSO_GIC GROUP'!$B$2:$B$25,0)</f>
        <v>Household &amp; Personal Products</v>
      </c>
    </row>
    <row r="3157" spans="1:9" x14ac:dyDescent="0.2">
      <c r="A3157">
        <v>2013</v>
      </c>
      <c r="B3157" t="s">
        <v>199</v>
      </c>
      <c r="C3157" t="s">
        <v>200</v>
      </c>
      <c r="D3157">
        <v>1636</v>
      </c>
      <c r="E3157">
        <v>13876</v>
      </c>
      <c r="F3157">
        <v>17420</v>
      </c>
      <c r="G3157">
        <v>3030</v>
      </c>
      <c r="H3157" s="14">
        <f>365*DSO[[#This Row],[Receivables - Total]]/DSO[[#This Row],[Revenue - Total]]</f>
        <v>34.278989667049366</v>
      </c>
      <c r="I3157" t="str">
        <f>_xlfn.XLOOKUP(DSO[[#This Row],[GIC Industry Groups]],'DSO_GIC GROUP'!$A$2:$A$25,'DSO_GIC GROUP'!$B$2:$B$25,0)</f>
        <v>Household &amp; Personal Products</v>
      </c>
    </row>
    <row r="3158" spans="1:9" x14ac:dyDescent="0.2">
      <c r="A3158">
        <v>2014</v>
      </c>
      <c r="B3158" t="s">
        <v>199</v>
      </c>
      <c r="C3158" t="s">
        <v>200</v>
      </c>
      <c r="D3158">
        <v>1594</v>
      </c>
      <c r="E3158">
        <v>13459</v>
      </c>
      <c r="F3158">
        <v>17277</v>
      </c>
      <c r="G3158">
        <v>3030</v>
      </c>
      <c r="H3158" s="14">
        <f>365*DSO[[#This Row],[Receivables - Total]]/DSO[[#This Row],[Revenue - Total]]</f>
        <v>33.675406609943856</v>
      </c>
      <c r="I3158" t="str">
        <f>_xlfn.XLOOKUP(DSO[[#This Row],[GIC Industry Groups]],'DSO_GIC GROUP'!$A$2:$A$25,'DSO_GIC GROUP'!$B$2:$B$25,0)</f>
        <v>Household &amp; Personal Products</v>
      </c>
    </row>
    <row r="3159" spans="1:9" x14ac:dyDescent="0.2">
      <c r="A3159">
        <v>2015</v>
      </c>
      <c r="B3159" t="s">
        <v>199</v>
      </c>
      <c r="C3159" t="s">
        <v>200</v>
      </c>
      <c r="D3159">
        <v>1427</v>
      </c>
      <c r="E3159">
        <v>11958</v>
      </c>
      <c r="F3159">
        <v>16034</v>
      </c>
      <c r="G3159">
        <v>3030</v>
      </c>
      <c r="H3159" s="14">
        <f>365*DSO[[#This Row],[Receivables - Total]]/DSO[[#This Row],[Revenue - Total]]</f>
        <v>32.484408132717974</v>
      </c>
      <c r="I3159" t="str">
        <f>_xlfn.XLOOKUP(DSO[[#This Row],[GIC Industry Groups]],'DSO_GIC GROUP'!$A$2:$A$25,'DSO_GIC GROUP'!$B$2:$B$25,0)</f>
        <v>Household &amp; Personal Products</v>
      </c>
    </row>
    <row r="3160" spans="1:9" x14ac:dyDescent="0.2">
      <c r="A3160">
        <v>2016</v>
      </c>
      <c r="B3160" t="s">
        <v>199</v>
      </c>
      <c r="C3160" t="s">
        <v>200</v>
      </c>
      <c r="D3160">
        <v>1411</v>
      </c>
      <c r="E3160">
        <v>12123</v>
      </c>
      <c r="F3160">
        <v>15195</v>
      </c>
      <c r="G3160">
        <v>3030</v>
      </c>
      <c r="H3160" s="14">
        <f>365*DSO[[#This Row],[Receivables - Total]]/DSO[[#This Row],[Revenue - Total]]</f>
        <v>33.893715037841396</v>
      </c>
      <c r="I3160" t="str">
        <f>_xlfn.XLOOKUP(DSO[[#This Row],[GIC Industry Groups]],'DSO_GIC GROUP'!$A$2:$A$25,'DSO_GIC GROUP'!$B$2:$B$25,0)</f>
        <v>Household &amp; Personal Products</v>
      </c>
    </row>
    <row r="3161" spans="1:9" x14ac:dyDescent="0.2">
      <c r="A3161">
        <v>2017</v>
      </c>
      <c r="B3161" t="s">
        <v>199</v>
      </c>
      <c r="C3161" t="s">
        <v>200</v>
      </c>
      <c r="D3161">
        <v>1480</v>
      </c>
      <c r="E3161">
        <v>12676</v>
      </c>
      <c r="F3161">
        <v>15454</v>
      </c>
      <c r="G3161">
        <v>3030</v>
      </c>
      <c r="H3161" s="14">
        <f>365*DSO[[#This Row],[Receivables - Total]]/DSO[[#This Row],[Revenue - Total]]</f>
        <v>34.95535136534231</v>
      </c>
      <c r="I3161" t="str">
        <f>_xlfn.XLOOKUP(DSO[[#This Row],[GIC Industry Groups]],'DSO_GIC GROUP'!$A$2:$A$25,'DSO_GIC GROUP'!$B$2:$B$25,0)</f>
        <v>Household &amp; Personal Products</v>
      </c>
    </row>
    <row r="3162" spans="1:9" x14ac:dyDescent="0.2">
      <c r="A3162">
        <v>2018</v>
      </c>
      <c r="B3162" t="s">
        <v>199</v>
      </c>
      <c r="C3162" t="s">
        <v>200</v>
      </c>
      <c r="D3162">
        <v>1400</v>
      </c>
      <c r="E3162">
        <v>12161</v>
      </c>
      <c r="F3162">
        <v>15544</v>
      </c>
      <c r="G3162">
        <v>3030</v>
      </c>
      <c r="H3162" s="14">
        <f>365*DSO[[#This Row],[Receivables - Total]]/DSO[[#This Row],[Revenue - Total]]</f>
        <v>32.874420998455996</v>
      </c>
      <c r="I3162" t="str">
        <f>_xlfn.XLOOKUP(DSO[[#This Row],[GIC Industry Groups]],'DSO_GIC GROUP'!$A$2:$A$25,'DSO_GIC GROUP'!$B$2:$B$25,0)</f>
        <v>Household &amp; Personal Products</v>
      </c>
    </row>
    <row r="3163" spans="1:9" x14ac:dyDescent="0.2">
      <c r="A3163">
        <v>2019</v>
      </c>
      <c r="B3163" t="s">
        <v>199</v>
      </c>
      <c r="C3163" t="s">
        <v>200</v>
      </c>
      <c r="D3163">
        <v>1440</v>
      </c>
      <c r="E3163">
        <v>15034</v>
      </c>
      <c r="F3163">
        <v>15693</v>
      </c>
      <c r="G3163">
        <v>3030</v>
      </c>
      <c r="H3163" s="14">
        <f>365*DSO[[#This Row],[Receivables - Total]]/DSO[[#This Row],[Revenue - Total]]</f>
        <v>33.492640030586884</v>
      </c>
      <c r="I3163" t="str">
        <f>_xlfn.XLOOKUP(DSO[[#This Row],[GIC Industry Groups]],'DSO_GIC GROUP'!$A$2:$A$25,'DSO_GIC GROUP'!$B$2:$B$25,0)</f>
        <v>Household &amp; Personal Products</v>
      </c>
    </row>
    <row r="3164" spans="1:9" x14ac:dyDescent="0.2">
      <c r="A3164">
        <v>2004</v>
      </c>
      <c r="B3164" t="s">
        <v>201</v>
      </c>
      <c r="C3164" t="s">
        <v>202</v>
      </c>
      <c r="D3164">
        <v>460</v>
      </c>
      <c r="E3164">
        <v>3834</v>
      </c>
      <c r="F3164">
        <v>4324</v>
      </c>
      <c r="G3164">
        <v>3030</v>
      </c>
      <c r="H3164" s="14">
        <f>365*DSO[[#This Row],[Receivables - Total]]/DSO[[#This Row],[Revenue - Total]]</f>
        <v>38.829787234042556</v>
      </c>
      <c r="I3164" t="str">
        <f>_xlfn.XLOOKUP(DSO[[#This Row],[GIC Industry Groups]],'DSO_GIC GROUP'!$A$2:$A$25,'DSO_GIC GROUP'!$B$2:$B$25,0)</f>
        <v>Household &amp; Personal Products</v>
      </c>
    </row>
    <row r="3165" spans="1:9" x14ac:dyDescent="0.2">
      <c r="A3165">
        <v>2005</v>
      </c>
      <c r="B3165" t="s">
        <v>201</v>
      </c>
      <c r="C3165" t="s">
        <v>202</v>
      </c>
      <c r="D3165">
        <v>411</v>
      </c>
      <c r="E3165">
        <v>3617</v>
      </c>
      <c r="F3165">
        <v>4388</v>
      </c>
      <c r="G3165">
        <v>3030</v>
      </c>
      <c r="H3165" s="14">
        <f>365*DSO[[#This Row],[Receivables - Total]]/DSO[[#This Row],[Revenue - Total]]</f>
        <v>34.187556973564263</v>
      </c>
      <c r="I3165" t="str">
        <f>_xlfn.XLOOKUP(DSO[[#This Row],[GIC Industry Groups]],'DSO_GIC GROUP'!$A$2:$A$25,'DSO_GIC GROUP'!$B$2:$B$25,0)</f>
        <v>Household &amp; Personal Products</v>
      </c>
    </row>
    <row r="3166" spans="1:9" x14ac:dyDescent="0.2">
      <c r="A3166">
        <v>2006</v>
      </c>
      <c r="B3166" t="s">
        <v>201</v>
      </c>
      <c r="C3166" t="s">
        <v>202</v>
      </c>
      <c r="D3166">
        <v>435</v>
      </c>
      <c r="E3166">
        <v>3616</v>
      </c>
      <c r="F3166">
        <v>4644</v>
      </c>
      <c r="G3166">
        <v>3030</v>
      </c>
      <c r="H3166" s="14">
        <f>365*DSO[[#This Row],[Receivables - Total]]/DSO[[#This Row],[Revenue - Total]]</f>
        <v>34.189276485788113</v>
      </c>
      <c r="I3166" t="str">
        <f>_xlfn.XLOOKUP(DSO[[#This Row],[GIC Industry Groups]],'DSO_GIC GROUP'!$A$2:$A$25,'DSO_GIC GROUP'!$B$2:$B$25,0)</f>
        <v>Household &amp; Personal Products</v>
      </c>
    </row>
    <row r="3167" spans="1:9" x14ac:dyDescent="0.2">
      <c r="A3167">
        <v>2007</v>
      </c>
      <c r="B3167" t="s">
        <v>201</v>
      </c>
      <c r="C3167" t="s">
        <v>202</v>
      </c>
      <c r="D3167">
        <v>460</v>
      </c>
      <c r="E3167">
        <v>3666</v>
      </c>
      <c r="F3167">
        <v>4847</v>
      </c>
      <c r="G3167">
        <v>3030</v>
      </c>
      <c r="H3167" s="14">
        <f>365*DSO[[#This Row],[Receivables - Total]]/DSO[[#This Row],[Revenue - Total]]</f>
        <v>34.639983494945326</v>
      </c>
      <c r="I3167" t="str">
        <f>_xlfn.XLOOKUP(DSO[[#This Row],[GIC Industry Groups]],'DSO_GIC GROUP'!$A$2:$A$25,'DSO_GIC GROUP'!$B$2:$B$25,0)</f>
        <v>Household &amp; Personal Products</v>
      </c>
    </row>
    <row r="3168" spans="1:9" x14ac:dyDescent="0.2">
      <c r="A3168">
        <v>2008</v>
      </c>
      <c r="B3168" t="s">
        <v>201</v>
      </c>
      <c r="C3168" t="s">
        <v>202</v>
      </c>
      <c r="D3168">
        <v>505</v>
      </c>
      <c r="E3168">
        <v>4708</v>
      </c>
      <c r="F3168">
        <v>5273</v>
      </c>
      <c r="G3168">
        <v>3030</v>
      </c>
      <c r="H3168" s="14">
        <f>365*DSO[[#This Row],[Receivables - Total]]/DSO[[#This Row],[Revenue - Total]]</f>
        <v>34.956381566470696</v>
      </c>
      <c r="I3168" t="str">
        <f>_xlfn.XLOOKUP(DSO[[#This Row],[GIC Industry Groups]],'DSO_GIC GROUP'!$A$2:$A$25,'DSO_GIC GROUP'!$B$2:$B$25,0)</f>
        <v>Household &amp; Personal Products</v>
      </c>
    </row>
    <row r="3169" spans="1:9" x14ac:dyDescent="0.2">
      <c r="A3169">
        <v>2009</v>
      </c>
      <c r="B3169" t="s">
        <v>201</v>
      </c>
      <c r="C3169" t="s">
        <v>202</v>
      </c>
      <c r="D3169">
        <v>486</v>
      </c>
      <c r="E3169">
        <v>4576</v>
      </c>
      <c r="F3169">
        <v>5450</v>
      </c>
      <c r="G3169">
        <v>3030</v>
      </c>
      <c r="H3169" s="14">
        <f>365*DSO[[#This Row],[Receivables - Total]]/DSO[[#This Row],[Revenue - Total]]</f>
        <v>32.548623853211012</v>
      </c>
      <c r="I3169" t="str">
        <f>_xlfn.XLOOKUP(DSO[[#This Row],[GIC Industry Groups]],'DSO_GIC GROUP'!$A$2:$A$25,'DSO_GIC GROUP'!$B$2:$B$25,0)</f>
        <v>Household &amp; Personal Products</v>
      </c>
    </row>
    <row r="3170" spans="1:9" x14ac:dyDescent="0.2">
      <c r="A3170">
        <v>2010</v>
      </c>
      <c r="B3170" t="s">
        <v>201</v>
      </c>
      <c r="C3170" t="s">
        <v>202</v>
      </c>
      <c r="D3170">
        <v>544</v>
      </c>
      <c r="E3170">
        <v>4555</v>
      </c>
      <c r="F3170">
        <v>5534</v>
      </c>
      <c r="G3170">
        <v>3030</v>
      </c>
      <c r="H3170" s="14">
        <f>365*DSO[[#This Row],[Receivables - Total]]/DSO[[#This Row],[Revenue - Total]]</f>
        <v>35.880014456089626</v>
      </c>
      <c r="I3170" t="str">
        <f>_xlfn.XLOOKUP(DSO[[#This Row],[GIC Industry Groups]],'DSO_GIC GROUP'!$A$2:$A$25,'DSO_GIC GROUP'!$B$2:$B$25,0)</f>
        <v>Household &amp; Personal Products</v>
      </c>
    </row>
    <row r="3171" spans="1:9" x14ac:dyDescent="0.2">
      <c r="A3171">
        <v>2011</v>
      </c>
      <c r="B3171" t="s">
        <v>201</v>
      </c>
      <c r="C3171" t="s">
        <v>202</v>
      </c>
      <c r="D3171">
        <v>525</v>
      </c>
      <c r="E3171">
        <v>4163</v>
      </c>
      <c r="F3171">
        <v>5231</v>
      </c>
      <c r="G3171">
        <v>3030</v>
      </c>
      <c r="H3171" s="14">
        <f>365*DSO[[#This Row],[Receivables - Total]]/DSO[[#This Row],[Revenue - Total]]</f>
        <v>36.632575033454408</v>
      </c>
      <c r="I3171" t="str">
        <f>_xlfn.XLOOKUP(DSO[[#This Row],[GIC Industry Groups]],'DSO_GIC GROUP'!$A$2:$A$25,'DSO_GIC GROUP'!$B$2:$B$25,0)</f>
        <v>Household &amp; Personal Products</v>
      </c>
    </row>
    <row r="3172" spans="1:9" x14ac:dyDescent="0.2">
      <c r="A3172">
        <v>2012</v>
      </c>
      <c r="B3172" t="s">
        <v>201</v>
      </c>
      <c r="C3172" t="s">
        <v>202</v>
      </c>
      <c r="D3172">
        <v>576</v>
      </c>
      <c r="E3172">
        <v>4355</v>
      </c>
      <c r="F3172">
        <v>5468</v>
      </c>
      <c r="G3172">
        <v>3030</v>
      </c>
      <c r="H3172" s="14">
        <f>365*DSO[[#This Row],[Receivables - Total]]/DSO[[#This Row],[Revenue - Total]]</f>
        <v>38.449158741770297</v>
      </c>
      <c r="I3172" t="str">
        <f>_xlfn.XLOOKUP(DSO[[#This Row],[GIC Industry Groups]],'DSO_GIC GROUP'!$A$2:$A$25,'DSO_GIC GROUP'!$B$2:$B$25,0)</f>
        <v>Household &amp; Personal Products</v>
      </c>
    </row>
    <row r="3173" spans="1:9" x14ac:dyDescent="0.2">
      <c r="A3173">
        <v>2013</v>
      </c>
      <c r="B3173" t="s">
        <v>201</v>
      </c>
      <c r="C3173" t="s">
        <v>202</v>
      </c>
      <c r="D3173">
        <v>580</v>
      </c>
      <c r="E3173">
        <v>4311</v>
      </c>
      <c r="F3173">
        <v>5623</v>
      </c>
      <c r="G3173">
        <v>3030</v>
      </c>
      <c r="H3173" s="14">
        <f>365*DSO[[#This Row],[Receivables - Total]]/DSO[[#This Row],[Revenue - Total]]</f>
        <v>37.648941845989683</v>
      </c>
      <c r="I3173" t="str">
        <f>_xlfn.XLOOKUP(DSO[[#This Row],[GIC Industry Groups]],'DSO_GIC GROUP'!$A$2:$A$25,'DSO_GIC GROUP'!$B$2:$B$25,0)</f>
        <v>Household &amp; Personal Products</v>
      </c>
    </row>
    <row r="3174" spans="1:9" x14ac:dyDescent="0.2">
      <c r="A3174">
        <v>2014</v>
      </c>
      <c r="B3174" t="s">
        <v>201</v>
      </c>
      <c r="C3174" t="s">
        <v>202</v>
      </c>
      <c r="D3174">
        <v>546</v>
      </c>
      <c r="E3174">
        <v>4258</v>
      </c>
      <c r="F3174">
        <v>5591</v>
      </c>
      <c r="G3174">
        <v>3030</v>
      </c>
      <c r="H3174" s="14">
        <f>365*DSO[[#This Row],[Receivables - Total]]/DSO[[#This Row],[Revenue - Total]]</f>
        <v>35.64478626363799</v>
      </c>
      <c r="I3174" t="str">
        <f>_xlfn.XLOOKUP(DSO[[#This Row],[GIC Industry Groups]],'DSO_GIC GROUP'!$A$2:$A$25,'DSO_GIC GROUP'!$B$2:$B$25,0)</f>
        <v>Household &amp; Personal Products</v>
      </c>
    </row>
    <row r="3175" spans="1:9" x14ac:dyDescent="0.2">
      <c r="A3175">
        <v>2015</v>
      </c>
      <c r="B3175" t="s">
        <v>201</v>
      </c>
      <c r="C3175" t="s">
        <v>202</v>
      </c>
      <c r="D3175">
        <v>519</v>
      </c>
      <c r="E3175">
        <v>4164</v>
      </c>
      <c r="F3175">
        <v>5655</v>
      </c>
      <c r="G3175">
        <v>3030</v>
      </c>
      <c r="H3175" s="14">
        <f>365*DSO[[#This Row],[Receivables - Total]]/DSO[[#This Row],[Revenue - Total]]</f>
        <v>33.49867374005305</v>
      </c>
      <c r="I3175" t="str">
        <f>_xlfn.XLOOKUP(DSO[[#This Row],[GIC Industry Groups]],'DSO_GIC GROUP'!$A$2:$A$25,'DSO_GIC GROUP'!$B$2:$B$25,0)</f>
        <v>Household &amp; Personal Products</v>
      </c>
    </row>
    <row r="3176" spans="1:9" x14ac:dyDescent="0.2">
      <c r="A3176">
        <v>2016</v>
      </c>
      <c r="B3176" t="s">
        <v>201</v>
      </c>
      <c r="C3176" t="s">
        <v>202</v>
      </c>
      <c r="D3176">
        <v>569</v>
      </c>
      <c r="E3176">
        <v>4518</v>
      </c>
      <c r="F3176">
        <v>5761</v>
      </c>
      <c r="G3176">
        <v>3030</v>
      </c>
      <c r="H3176" s="14">
        <f>365*DSO[[#This Row],[Receivables - Total]]/DSO[[#This Row],[Revenue - Total]]</f>
        <v>36.050164901926749</v>
      </c>
      <c r="I3176" t="str">
        <f>_xlfn.XLOOKUP(DSO[[#This Row],[GIC Industry Groups]],'DSO_GIC GROUP'!$A$2:$A$25,'DSO_GIC GROUP'!$B$2:$B$25,0)</f>
        <v>Household &amp; Personal Products</v>
      </c>
    </row>
    <row r="3177" spans="1:9" x14ac:dyDescent="0.2">
      <c r="A3177">
        <v>2017</v>
      </c>
      <c r="B3177" t="s">
        <v>201</v>
      </c>
      <c r="C3177" t="s">
        <v>202</v>
      </c>
      <c r="D3177">
        <v>565</v>
      </c>
      <c r="E3177">
        <v>4573</v>
      </c>
      <c r="F3177">
        <v>5973</v>
      </c>
      <c r="G3177">
        <v>3030</v>
      </c>
      <c r="H3177" s="14">
        <f>365*DSO[[#This Row],[Receivables - Total]]/DSO[[#This Row],[Revenue - Total]]</f>
        <v>34.526201238908421</v>
      </c>
      <c r="I3177" t="str">
        <f>_xlfn.XLOOKUP(DSO[[#This Row],[GIC Industry Groups]],'DSO_GIC GROUP'!$A$2:$A$25,'DSO_GIC GROUP'!$B$2:$B$25,0)</f>
        <v>Household &amp; Personal Products</v>
      </c>
    </row>
    <row r="3178" spans="1:9" x14ac:dyDescent="0.2">
      <c r="A3178">
        <v>2018</v>
      </c>
      <c r="B3178" t="s">
        <v>201</v>
      </c>
      <c r="C3178" t="s">
        <v>202</v>
      </c>
      <c r="D3178">
        <v>600</v>
      </c>
      <c r="E3178">
        <v>5060</v>
      </c>
      <c r="F3178">
        <v>6124</v>
      </c>
      <c r="G3178">
        <v>3030</v>
      </c>
      <c r="H3178" s="14">
        <f>365*DSO[[#This Row],[Receivables - Total]]/DSO[[#This Row],[Revenue - Total]]</f>
        <v>35.760940561724361</v>
      </c>
      <c r="I3178" t="str">
        <f>_xlfn.XLOOKUP(DSO[[#This Row],[GIC Industry Groups]],'DSO_GIC GROUP'!$A$2:$A$25,'DSO_GIC GROUP'!$B$2:$B$25,0)</f>
        <v>Household &amp; Personal Products</v>
      </c>
    </row>
    <row r="3179" spans="1:9" x14ac:dyDescent="0.2">
      <c r="A3179">
        <v>2019</v>
      </c>
      <c r="B3179" t="s">
        <v>201</v>
      </c>
      <c r="C3179" t="s">
        <v>202</v>
      </c>
      <c r="D3179">
        <v>631</v>
      </c>
      <c r="E3179">
        <v>5116</v>
      </c>
      <c r="F3179">
        <v>6214</v>
      </c>
      <c r="G3179">
        <v>3030</v>
      </c>
      <c r="H3179" s="14">
        <f>365*DSO[[#This Row],[Receivables - Total]]/DSO[[#This Row],[Revenue - Total]]</f>
        <v>37.06388799485034</v>
      </c>
      <c r="I3179" t="str">
        <f>_xlfn.XLOOKUP(DSO[[#This Row],[GIC Industry Groups]],'DSO_GIC GROUP'!$A$2:$A$25,'DSO_GIC GROUP'!$B$2:$B$25,0)</f>
        <v>Household &amp; Personal Products</v>
      </c>
    </row>
    <row r="3180" spans="1:9" x14ac:dyDescent="0.2">
      <c r="A3180">
        <v>2011</v>
      </c>
      <c r="B3180" t="s">
        <v>229</v>
      </c>
      <c r="C3180" t="s">
        <v>230</v>
      </c>
      <c r="D3180">
        <v>597.9</v>
      </c>
      <c r="E3180">
        <v>6813.9</v>
      </c>
      <c r="F3180">
        <v>4086.1</v>
      </c>
      <c r="G3180">
        <v>3030</v>
      </c>
      <c r="H3180" s="14">
        <f>365*DSO[[#This Row],[Receivables - Total]]/DSO[[#This Row],[Revenue - Total]]</f>
        <v>53.408751621350433</v>
      </c>
      <c r="I3180" t="str">
        <f>_xlfn.XLOOKUP(DSO[[#This Row],[GIC Industry Groups]],'DSO_GIC GROUP'!$A$2:$A$25,'DSO_GIC GROUP'!$B$2:$B$25,0)</f>
        <v>Household &amp; Personal Products</v>
      </c>
    </row>
    <row r="3181" spans="1:9" x14ac:dyDescent="0.2">
      <c r="A3181">
        <v>2012</v>
      </c>
      <c r="B3181" t="s">
        <v>229</v>
      </c>
      <c r="C3181" t="s">
        <v>230</v>
      </c>
      <c r="D3181">
        <v>580.5</v>
      </c>
      <c r="E3181">
        <v>6183.4</v>
      </c>
      <c r="F3181">
        <v>4611.3</v>
      </c>
      <c r="G3181">
        <v>3030</v>
      </c>
      <c r="H3181" s="14">
        <f>365*DSO[[#This Row],[Receivables - Total]]/DSO[[#This Row],[Revenue - Total]]</f>
        <v>45.948539457419812</v>
      </c>
      <c r="I3181" t="str">
        <f>_xlfn.XLOOKUP(DSO[[#This Row],[GIC Industry Groups]],'DSO_GIC GROUP'!$A$2:$A$25,'DSO_GIC GROUP'!$B$2:$B$25,0)</f>
        <v>Household &amp; Personal Products</v>
      </c>
    </row>
    <row r="3182" spans="1:9" x14ac:dyDescent="0.2">
      <c r="A3182">
        <v>2013</v>
      </c>
      <c r="B3182" t="s">
        <v>229</v>
      </c>
      <c r="C3182" t="s">
        <v>230</v>
      </c>
      <c r="D3182">
        <v>622.70000000000005</v>
      </c>
      <c r="E3182">
        <v>6470</v>
      </c>
      <c r="F3182">
        <v>4649.1000000000004</v>
      </c>
      <c r="G3182">
        <v>3030</v>
      </c>
      <c r="H3182" s="14">
        <f>365*DSO[[#This Row],[Receivables - Total]]/DSO[[#This Row],[Revenue - Total]]</f>
        <v>48.888064356542131</v>
      </c>
      <c r="I3182" t="str">
        <f>_xlfn.XLOOKUP(DSO[[#This Row],[GIC Industry Groups]],'DSO_GIC GROUP'!$A$2:$A$25,'DSO_GIC GROUP'!$B$2:$B$25,0)</f>
        <v>Household &amp; Personal Products</v>
      </c>
    </row>
    <row r="3183" spans="1:9" x14ac:dyDescent="0.2">
      <c r="A3183">
        <v>2014</v>
      </c>
      <c r="B3183" t="s">
        <v>229</v>
      </c>
      <c r="C3183" t="s">
        <v>230</v>
      </c>
      <c r="D3183">
        <v>664.8</v>
      </c>
      <c r="E3183">
        <v>6592.5</v>
      </c>
      <c r="F3183">
        <v>4567</v>
      </c>
      <c r="G3183">
        <v>3030</v>
      </c>
      <c r="H3183" s="14">
        <f>365*DSO[[#This Row],[Receivables - Total]]/DSO[[#This Row],[Revenue - Total]]</f>
        <v>53.131596233851539</v>
      </c>
      <c r="I3183" t="str">
        <f>_xlfn.XLOOKUP(DSO[[#This Row],[GIC Industry Groups]],'DSO_GIC GROUP'!$A$2:$A$25,'DSO_GIC GROUP'!$B$2:$B$25,0)</f>
        <v>Household &amp; Personal Products</v>
      </c>
    </row>
    <row r="3184" spans="1:9" x14ac:dyDescent="0.2">
      <c r="A3184">
        <v>2015</v>
      </c>
      <c r="B3184" t="s">
        <v>229</v>
      </c>
      <c r="C3184" t="s">
        <v>230</v>
      </c>
      <c r="D3184">
        <v>679.6</v>
      </c>
      <c r="E3184">
        <v>6018.9</v>
      </c>
      <c r="F3184">
        <v>4390.3999999999996</v>
      </c>
      <c r="G3184">
        <v>3030</v>
      </c>
      <c r="H3184" s="14">
        <f>365*DSO[[#This Row],[Receivables - Total]]/DSO[[#This Row],[Revenue - Total]]</f>
        <v>56.499180029154523</v>
      </c>
      <c r="I3184" t="str">
        <f>_xlfn.XLOOKUP(DSO[[#This Row],[GIC Industry Groups]],'DSO_GIC GROUP'!$A$2:$A$25,'DSO_GIC GROUP'!$B$2:$B$25,0)</f>
        <v>Household &amp; Personal Products</v>
      </c>
    </row>
    <row r="3185" spans="1:9" x14ac:dyDescent="0.2">
      <c r="A3185">
        <v>2016</v>
      </c>
      <c r="B3185" t="s">
        <v>229</v>
      </c>
      <c r="C3185" t="s">
        <v>230</v>
      </c>
      <c r="D3185">
        <v>682.9</v>
      </c>
      <c r="E3185">
        <v>7100.2</v>
      </c>
      <c r="F3185">
        <v>4349.1000000000004</v>
      </c>
      <c r="G3185">
        <v>3030</v>
      </c>
      <c r="H3185" s="14">
        <f>365*DSO[[#This Row],[Receivables - Total]]/DSO[[#This Row],[Revenue - Total]]</f>
        <v>57.312662389919751</v>
      </c>
      <c r="I3185" t="str">
        <f>_xlfn.XLOOKUP(DSO[[#This Row],[GIC Industry Groups]],'DSO_GIC GROUP'!$A$2:$A$25,'DSO_GIC GROUP'!$B$2:$B$25,0)</f>
        <v>Household &amp; Personal Products</v>
      </c>
    </row>
    <row r="3186" spans="1:9" x14ac:dyDescent="0.2">
      <c r="A3186">
        <v>2017</v>
      </c>
      <c r="B3186" t="s">
        <v>229</v>
      </c>
      <c r="C3186" t="s">
        <v>230</v>
      </c>
      <c r="D3186">
        <v>1470.3</v>
      </c>
      <c r="E3186">
        <v>22548.2</v>
      </c>
      <c r="F3186">
        <v>7650.3</v>
      </c>
      <c r="G3186">
        <v>3030</v>
      </c>
      <c r="H3186" s="14">
        <f>365*DSO[[#This Row],[Receivables - Total]]/DSO[[#This Row],[Revenue - Total]]</f>
        <v>70.14881769342378</v>
      </c>
      <c r="I3186" t="str">
        <f>_xlfn.XLOOKUP(DSO[[#This Row],[GIC Industry Groups]],'DSO_GIC GROUP'!$A$2:$A$25,'DSO_GIC GROUP'!$B$2:$B$25,0)</f>
        <v>Household &amp; Personal Products</v>
      </c>
    </row>
    <row r="3187" spans="1:9" x14ac:dyDescent="0.2">
      <c r="A3187">
        <v>2018</v>
      </c>
      <c r="B3187" t="s">
        <v>229</v>
      </c>
      <c r="C3187" t="s">
        <v>230</v>
      </c>
      <c r="D3187">
        <v>1536</v>
      </c>
      <c r="E3187">
        <v>22630.2</v>
      </c>
      <c r="F3187">
        <v>9398</v>
      </c>
      <c r="G3187">
        <v>3030</v>
      </c>
      <c r="H3187" s="14">
        <f>365*DSO[[#This Row],[Receivables - Total]]/DSO[[#This Row],[Revenue - Total]]</f>
        <v>59.655245796978079</v>
      </c>
      <c r="I3187" t="str">
        <f>_xlfn.XLOOKUP(DSO[[#This Row],[GIC Industry Groups]],'DSO_GIC GROUP'!$A$2:$A$25,'DSO_GIC GROUP'!$B$2:$B$25,0)</f>
        <v>Household &amp; Personal Products</v>
      </c>
    </row>
    <row r="3188" spans="1:9" x14ac:dyDescent="0.2">
      <c r="A3188">
        <v>2019</v>
      </c>
      <c r="B3188" t="s">
        <v>229</v>
      </c>
      <c r="C3188" t="s">
        <v>230</v>
      </c>
      <c r="D3188">
        <v>1161.2</v>
      </c>
      <c r="E3188">
        <v>17665.400000000001</v>
      </c>
      <c r="F3188">
        <v>8648.5</v>
      </c>
      <c r="G3188">
        <v>3030</v>
      </c>
      <c r="H3188" s="14">
        <f>365*DSO[[#This Row],[Receivables - Total]]/DSO[[#This Row],[Revenue - Total]]</f>
        <v>49.007111059721339</v>
      </c>
      <c r="I3188" t="str">
        <f>_xlfn.XLOOKUP(DSO[[#This Row],[GIC Industry Groups]],'DSO_GIC GROUP'!$A$2:$A$25,'DSO_GIC GROUP'!$B$2:$B$25,0)</f>
        <v>Household &amp; Personal Products</v>
      </c>
    </row>
    <row r="3189" spans="1:9" x14ac:dyDescent="0.2">
      <c r="A3189">
        <v>2004</v>
      </c>
      <c r="B3189" t="s">
        <v>307</v>
      </c>
      <c r="C3189" t="s">
        <v>308</v>
      </c>
      <c r="D3189">
        <v>664.9</v>
      </c>
      <c r="E3189">
        <v>3708.1</v>
      </c>
      <c r="F3189">
        <v>5790.4</v>
      </c>
      <c r="G3189">
        <v>3030</v>
      </c>
      <c r="H3189" s="14">
        <f>365*DSO[[#This Row],[Receivables - Total]]/DSO[[#This Row],[Revenue - Total]]</f>
        <v>41.912216772589119</v>
      </c>
      <c r="I3189" t="str">
        <f>_xlfn.XLOOKUP(DSO[[#This Row],[GIC Industry Groups]],'DSO_GIC GROUP'!$A$2:$A$25,'DSO_GIC GROUP'!$B$2:$B$25,0)</f>
        <v>Household &amp; Personal Products</v>
      </c>
    </row>
    <row r="3190" spans="1:9" x14ac:dyDescent="0.2">
      <c r="A3190">
        <v>2005</v>
      </c>
      <c r="B3190" t="s">
        <v>307</v>
      </c>
      <c r="C3190" t="s">
        <v>308</v>
      </c>
      <c r="D3190">
        <v>776.6</v>
      </c>
      <c r="E3190">
        <v>3885.8</v>
      </c>
      <c r="F3190">
        <v>6336.3</v>
      </c>
      <c r="G3190">
        <v>3030</v>
      </c>
      <c r="H3190" s="14">
        <f>365*DSO[[#This Row],[Receivables - Total]]/DSO[[#This Row],[Revenue - Total]]</f>
        <v>44.735729053232959</v>
      </c>
      <c r="I3190" t="str">
        <f>_xlfn.XLOOKUP(DSO[[#This Row],[GIC Industry Groups]],'DSO_GIC GROUP'!$A$2:$A$25,'DSO_GIC GROUP'!$B$2:$B$25,0)</f>
        <v>Household &amp; Personal Products</v>
      </c>
    </row>
    <row r="3191" spans="1:9" x14ac:dyDescent="0.2">
      <c r="A3191">
        <v>2006</v>
      </c>
      <c r="B3191" t="s">
        <v>307</v>
      </c>
      <c r="C3191" t="s">
        <v>308</v>
      </c>
      <c r="D3191">
        <v>771.2</v>
      </c>
      <c r="E3191">
        <v>3784.1</v>
      </c>
      <c r="F3191">
        <v>6463.8</v>
      </c>
      <c r="G3191">
        <v>3030</v>
      </c>
      <c r="H3191" s="14">
        <f>365*DSO[[#This Row],[Receivables - Total]]/DSO[[#This Row],[Revenue - Total]]</f>
        <v>43.548377115628575</v>
      </c>
      <c r="I3191" t="str">
        <f>_xlfn.XLOOKUP(DSO[[#This Row],[GIC Industry Groups]],'DSO_GIC GROUP'!$A$2:$A$25,'DSO_GIC GROUP'!$B$2:$B$25,0)</f>
        <v>Household &amp; Personal Products</v>
      </c>
    </row>
    <row r="3192" spans="1:9" x14ac:dyDescent="0.2">
      <c r="A3192">
        <v>2007</v>
      </c>
      <c r="B3192" t="s">
        <v>307</v>
      </c>
      <c r="C3192" t="s">
        <v>308</v>
      </c>
      <c r="D3192">
        <v>860.5</v>
      </c>
      <c r="E3192">
        <v>4125.7</v>
      </c>
      <c r="F3192">
        <v>7037.5</v>
      </c>
      <c r="G3192">
        <v>3030</v>
      </c>
      <c r="H3192" s="14">
        <f>365*DSO[[#This Row],[Receivables - Total]]/DSO[[#This Row],[Revenue - Total]]</f>
        <v>44.629840142095915</v>
      </c>
      <c r="I3192" t="str">
        <f>_xlfn.XLOOKUP(DSO[[#This Row],[GIC Industry Groups]],'DSO_GIC GROUP'!$A$2:$A$25,'DSO_GIC GROUP'!$B$2:$B$25,0)</f>
        <v>Household &amp; Personal Products</v>
      </c>
    </row>
    <row r="3193" spans="1:9" x14ac:dyDescent="0.2">
      <c r="A3193">
        <v>2008</v>
      </c>
      <c r="B3193" t="s">
        <v>307</v>
      </c>
      <c r="C3193" t="s">
        <v>308</v>
      </c>
      <c r="D3193">
        <v>1038.8</v>
      </c>
      <c r="E3193">
        <v>5011.2</v>
      </c>
      <c r="F3193">
        <v>7910.8</v>
      </c>
      <c r="G3193">
        <v>3030</v>
      </c>
      <c r="H3193" s="14">
        <f>365*DSO[[#This Row],[Receivables - Total]]/DSO[[#This Row],[Revenue - Total]]</f>
        <v>47.92966577337311</v>
      </c>
      <c r="I3193" t="str">
        <f>_xlfn.XLOOKUP(DSO[[#This Row],[GIC Industry Groups]],'DSO_GIC GROUP'!$A$2:$A$25,'DSO_GIC GROUP'!$B$2:$B$25,0)</f>
        <v>Household &amp; Personal Products</v>
      </c>
    </row>
    <row r="3194" spans="1:9" x14ac:dyDescent="0.2">
      <c r="A3194">
        <v>2009</v>
      </c>
      <c r="B3194" t="s">
        <v>307</v>
      </c>
      <c r="C3194" t="s">
        <v>308</v>
      </c>
      <c r="D3194">
        <v>853.3</v>
      </c>
      <c r="E3194">
        <v>5176.6000000000004</v>
      </c>
      <c r="F3194">
        <v>7331.9</v>
      </c>
      <c r="G3194">
        <v>3030</v>
      </c>
      <c r="H3194" s="14">
        <f>365*DSO[[#This Row],[Receivables - Total]]/DSO[[#This Row],[Revenue - Total]]</f>
        <v>42.47937096796192</v>
      </c>
      <c r="I3194" t="str">
        <f>_xlfn.XLOOKUP(DSO[[#This Row],[GIC Industry Groups]],'DSO_GIC GROUP'!$A$2:$A$25,'DSO_GIC GROUP'!$B$2:$B$25,0)</f>
        <v>Household &amp; Personal Products</v>
      </c>
    </row>
    <row r="3195" spans="1:9" x14ac:dyDescent="0.2">
      <c r="A3195">
        <v>2010</v>
      </c>
      <c r="B3195" t="s">
        <v>307</v>
      </c>
      <c r="C3195" t="s">
        <v>308</v>
      </c>
      <c r="D3195">
        <v>746.2</v>
      </c>
      <c r="E3195">
        <v>5335.6</v>
      </c>
      <c r="F3195">
        <v>7811.5</v>
      </c>
      <c r="G3195">
        <v>3030</v>
      </c>
      <c r="H3195" s="14">
        <f>365*DSO[[#This Row],[Receivables - Total]]/DSO[[#This Row],[Revenue - Total]]</f>
        <v>34.866926966651732</v>
      </c>
      <c r="I3195" t="str">
        <f>_xlfn.XLOOKUP(DSO[[#This Row],[GIC Industry Groups]],'DSO_GIC GROUP'!$A$2:$A$25,'DSO_GIC GROUP'!$B$2:$B$25,0)</f>
        <v>Household &amp; Personal Products</v>
      </c>
    </row>
    <row r="3196" spans="1:9" x14ac:dyDescent="0.2">
      <c r="A3196">
        <v>2011</v>
      </c>
      <c r="B3196" t="s">
        <v>307</v>
      </c>
      <c r="C3196" t="s">
        <v>308</v>
      </c>
      <c r="D3196">
        <v>945.6</v>
      </c>
      <c r="E3196">
        <v>6273.9</v>
      </c>
      <c r="F3196">
        <v>8814.6</v>
      </c>
      <c r="G3196">
        <v>3030</v>
      </c>
      <c r="H3196" s="14">
        <f>365*DSO[[#This Row],[Receivables - Total]]/DSO[[#This Row],[Revenue - Total]]</f>
        <v>39.155945817166973</v>
      </c>
      <c r="I3196" t="str">
        <f>_xlfn.XLOOKUP(DSO[[#This Row],[GIC Industry Groups]],'DSO_GIC GROUP'!$A$2:$A$25,'DSO_GIC GROUP'!$B$2:$B$25,0)</f>
        <v>Household &amp; Personal Products</v>
      </c>
    </row>
    <row r="3197" spans="1:9" x14ac:dyDescent="0.2">
      <c r="A3197">
        <v>2012</v>
      </c>
      <c r="B3197" t="s">
        <v>307</v>
      </c>
      <c r="C3197" t="s">
        <v>308</v>
      </c>
      <c r="D3197">
        <v>1060.3</v>
      </c>
      <c r="E3197">
        <v>6593</v>
      </c>
      <c r="F3197">
        <v>9715.7000000000007</v>
      </c>
      <c r="G3197">
        <v>3030</v>
      </c>
      <c r="H3197" s="14">
        <f>365*DSO[[#This Row],[Receivables - Total]]/DSO[[#This Row],[Revenue - Total]]</f>
        <v>39.833413958850109</v>
      </c>
      <c r="I3197" t="str">
        <f>_xlfn.XLOOKUP(DSO[[#This Row],[GIC Industry Groups]],'DSO_GIC GROUP'!$A$2:$A$25,'DSO_GIC GROUP'!$B$2:$B$25,0)</f>
        <v>Household &amp; Personal Products</v>
      </c>
    </row>
    <row r="3198" spans="1:9" x14ac:dyDescent="0.2">
      <c r="A3198">
        <v>2013</v>
      </c>
      <c r="B3198" t="s">
        <v>307</v>
      </c>
      <c r="C3198" t="s">
        <v>308</v>
      </c>
      <c r="D3198">
        <v>1171.7</v>
      </c>
      <c r="E3198">
        <v>7145.2</v>
      </c>
      <c r="F3198">
        <v>10183.200000000001</v>
      </c>
      <c r="G3198">
        <v>3030</v>
      </c>
      <c r="H3198" s="14">
        <f>365*DSO[[#This Row],[Receivables - Total]]/DSO[[#This Row],[Revenue - Total]]</f>
        <v>41.997652997093248</v>
      </c>
      <c r="I3198" t="str">
        <f>_xlfn.XLOOKUP(DSO[[#This Row],[GIC Industry Groups]],'DSO_GIC GROUP'!$A$2:$A$25,'DSO_GIC GROUP'!$B$2:$B$25,0)</f>
        <v>Household &amp; Personal Products</v>
      </c>
    </row>
    <row r="3199" spans="1:9" x14ac:dyDescent="0.2">
      <c r="A3199">
        <v>2014</v>
      </c>
      <c r="B3199" t="s">
        <v>307</v>
      </c>
      <c r="C3199" t="s">
        <v>308</v>
      </c>
      <c r="D3199">
        <v>1379.3</v>
      </c>
      <c r="E3199">
        <v>7868.8</v>
      </c>
      <c r="F3199">
        <v>10968.7</v>
      </c>
      <c r="G3199">
        <v>3030</v>
      </c>
      <c r="H3199" s="14">
        <f>365*DSO[[#This Row],[Receivables - Total]]/DSO[[#This Row],[Revenue - Total]]</f>
        <v>45.898283297017876</v>
      </c>
      <c r="I3199" t="str">
        <f>_xlfn.XLOOKUP(DSO[[#This Row],[GIC Industry Groups]],'DSO_GIC GROUP'!$A$2:$A$25,'DSO_GIC GROUP'!$B$2:$B$25,0)</f>
        <v>Household &amp; Personal Products</v>
      </c>
    </row>
    <row r="3200" spans="1:9" x14ac:dyDescent="0.2">
      <c r="A3200">
        <v>2015</v>
      </c>
      <c r="B3200" t="s">
        <v>307</v>
      </c>
      <c r="C3200" t="s">
        <v>308</v>
      </c>
      <c r="D3200">
        <v>1174.5</v>
      </c>
      <c r="E3200">
        <v>8239.2000000000007</v>
      </c>
      <c r="F3200">
        <v>10780.4</v>
      </c>
      <c r="G3200">
        <v>3030</v>
      </c>
      <c r="H3200" s="14">
        <f>365*DSO[[#This Row],[Receivables - Total]]/DSO[[#This Row],[Revenue - Total]]</f>
        <v>39.765917776705876</v>
      </c>
      <c r="I3200" t="str">
        <f>_xlfn.XLOOKUP(DSO[[#This Row],[GIC Industry Groups]],'DSO_GIC GROUP'!$A$2:$A$25,'DSO_GIC GROUP'!$B$2:$B$25,0)</f>
        <v>Household &amp; Personal Products</v>
      </c>
    </row>
    <row r="3201" spans="1:9" x14ac:dyDescent="0.2">
      <c r="A3201">
        <v>2016</v>
      </c>
      <c r="B3201" t="s">
        <v>307</v>
      </c>
      <c r="C3201" t="s">
        <v>308</v>
      </c>
      <c r="D3201">
        <v>1258.3</v>
      </c>
      <c r="E3201">
        <v>9223.2999999999993</v>
      </c>
      <c r="F3201">
        <v>11263.7</v>
      </c>
      <c r="G3201">
        <v>3030</v>
      </c>
      <c r="H3201" s="14">
        <f>365*DSO[[#This Row],[Receivables - Total]]/DSO[[#This Row],[Revenue - Total]]</f>
        <v>40.775189324999772</v>
      </c>
      <c r="I3201" t="str">
        <f>_xlfn.XLOOKUP(DSO[[#This Row],[GIC Industry Groups]],'DSO_GIC GROUP'!$A$2:$A$25,'DSO_GIC GROUP'!$B$2:$B$25,0)</f>
        <v>Household &amp; Personal Products</v>
      </c>
    </row>
    <row r="3202" spans="1:9" x14ac:dyDescent="0.2">
      <c r="A3202">
        <v>2017</v>
      </c>
      <c r="B3202" t="s">
        <v>307</v>
      </c>
      <c r="C3202" t="s">
        <v>308</v>
      </c>
      <c r="D3202">
        <v>1395</v>
      </c>
      <c r="E3202">
        <v>11568</v>
      </c>
      <c r="F3202">
        <v>11826</v>
      </c>
      <c r="G3202">
        <v>3030</v>
      </c>
      <c r="H3202" s="14">
        <f>365*DSO[[#This Row],[Receivables - Total]]/DSO[[#This Row],[Revenue - Total]]</f>
        <v>43.055555555555557</v>
      </c>
      <c r="I3202" t="str">
        <f>_xlfn.XLOOKUP(DSO[[#This Row],[GIC Industry Groups]],'DSO_GIC GROUP'!$A$2:$A$25,'DSO_GIC GROUP'!$B$2:$B$25,0)</f>
        <v>Household &amp; Personal Products</v>
      </c>
    </row>
    <row r="3203" spans="1:9" x14ac:dyDescent="0.2">
      <c r="A3203">
        <v>2018</v>
      </c>
      <c r="B3203" t="s">
        <v>307</v>
      </c>
      <c r="C3203" t="s">
        <v>308</v>
      </c>
      <c r="D3203">
        <v>1487</v>
      </c>
      <c r="E3203">
        <v>12567</v>
      </c>
      <c r="F3203">
        <v>13691</v>
      </c>
      <c r="G3203">
        <v>3030</v>
      </c>
      <c r="H3203" s="14">
        <f>365*DSO[[#This Row],[Receivables - Total]]/DSO[[#This Row],[Revenue - Total]]</f>
        <v>39.643196260316998</v>
      </c>
      <c r="I3203" t="str">
        <f>_xlfn.XLOOKUP(DSO[[#This Row],[GIC Industry Groups]],'DSO_GIC GROUP'!$A$2:$A$25,'DSO_GIC GROUP'!$B$2:$B$25,0)</f>
        <v>Household &amp; Personal Products</v>
      </c>
    </row>
    <row r="3204" spans="1:9" x14ac:dyDescent="0.2">
      <c r="A3204">
        <v>2019</v>
      </c>
      <c r="B3204" t="s">
        <v>307</v>
      </c>
      <c r="C3204" t="s">
        <v>308</v>
      </c>
      <c r="D3204">
        <v>1831</v>
      </c>
      <c r="E3204">
        <v>13156</v>
      </c>
      <c r="F3204">
        <v>14866</v>
      </c>
      <c r="G3204">
        <v>3030</v>
      </c>
      <c r="H3204" s="14">
        <f>365*DSO[[#This Row],[Receivables - Total]]/DSO[[#This Row],[Revenue - Total]]</f>
        <v>44.955939728238931</v>
      </c>
      <c r="I3204" t="str">
        <f>_xlfn.XLOOKUP(DSO[[#This Row],[GIC Industry Groups]],'DSO_GIC GROUP'!$A$2:$A$25,'DSO_GIC GROUP'!$B$2:$B$25,0)</f>
        <v>Household &amp; Personal Products</v>
      </c>
    </row>
    <row r="3205" spans="1:9" x14ac:dyDescent="0.2">
      <c r="A3205">
        <v>2004</v>
      </c>
      <c r="B3205" t="s">
        <v>511</v>
      </c>
      <c r="C3205" t="s">
        <v>512</v>
      </c>
      <c r="D3205">
        <v>2038.3</v>
      </c>
      <c r="E3205">
        <v>17018</v>
      </c>
      <c r="F3205">
        <v>15083.2</v>
      </c>
      <c r="G3205">
        <v>3030</v>
      </c>
      <c r="H3205" s="14">
        <f>365*DSO[[#This Row],[Receivables - Total]]/DSO[[#This Row],[Revenue - Total]]</f>
        <v>49.325043757292882</v>
      </c>
      <c r="I3205" t="str">
        <f>_xlfn.XLOOKUP(DSO[[#This Row],[GIC Industry Groups]],'DSO_GIC GROUP'!$A$2:$A$25,'DSO_GIC GROUP'!$B$2:$B$25,0)</f>
        <v>Household &amp; Personal Products</v>
      </c>
    </row>
    <row r="3206" spans="1:9" x14ac:dyDescent="0.2">
      <c r="A3206">
        <v>2005</v>
      </c>
      <c r="B3206" t="s">
        <v>511</v>
      </c>
      <c r="C3206" t="s">
        <v>512</v>
      </c>
      <c r="D3206">
        <v>2101.9</v>
      </c>
      <c r="E3206">
        <v>16303.2</v>
      </c>
      <c r="F3206">
        <v>15902.6</v>
      </c>
      <c r="G3206">
        <v>3030</v>
      </c>
      <c r="H3206" s="14">
        <f>365*DSO[[#This Row],[Receivables - Total]]/DSO[[#This Row],[Revenue - Total]]</f>
        <v>48.243274684642763</v>
      </c>
      <c r="I3206" t="str">
        <f>_xlfn.XLOOKUP(DSO[[#This Row],[GIC Industry Groups]],'DSO_GIC GROUP'!$A$2:$A$25,'DSO_GIC GROUP'!$B$2:$B$25,0)</f>
        <v>Household &amp; Personal Products</v>
      </c>
    </row>
    <row r="3207" spans="1:9" x14ac:dyDescent="0.2">
      <c r="A3207">
        <v>2006</v>
      </c>
      <c r="B3207" t="s">
        <v>511</v>
      </c>
      <c r="C3207" t="s">
        <v>512</v>
      </c>
      <c r="D3207">
        <v>2336.6999999999998</v>
      </c>
      <c r="E3207">
        <v>17067</v>
      </c>
      <c r="F3207">
        <v>16746.900000000001</v>
      </c>
      <c r="G3207">
        <v>3030</v>
      </c>
      <c r="H3207" s="14">
        <f>365*DSO[[#This Row],[Receivables - Total]]/DSO[[#This Row],[Revenue - Total]]</f>
        <v>50.928559912580823</v>
      </c>
      <c r="I3207" t="str">
        <f>_xlfn.XLOOKUP(DSO[[#This Row],[GIC Industry Groups]],'DSO_GIC GROUP'!$A$2:$A$25,'DSO_GIC GROUP'!$B$2:$B$25,0)</f>
        <v>Household &amp; Personal Products</v>
      </c>
    </row>
    <row r="3208" spans="1:9" x14ac:dyDescent="0.2">
      <c r="A3208">
        <v>2007</v>
      </c>
      <c r="B3208" t="s">
        <v>511</v>
      </c>
      <c r="C3208" t="s">
        <v>512</v>
      </c>
      <c r="D3208">
        <v>2560.6</v>
      </c>
      <c r="E3208">
        <v>18439.7</v>
      </c>
      <c r="F3208">
        <v>18266</v>
      </c>
      <c r="G3208">
        <v>3030</v>
      </c>
      <c r="H3208" s="14">
        <f>365*DSO[[#This Row],[Receivables - Total]]/DSO[[#This Row],[Revenue - Total]]</f>
        <v>51.167141136537829</v>
      </c>
      <c r="I3208" t="str">
        <f>_xlfn.XLOOKUP(DSO[[#This Row],[GIC Industry Groups]],'DSO_GIC GROUP'!$A$2:$A$25,'DSO_GIC GROUP'!$B$2:$B$25,0)</f>
        <v>Household &amp; Personal Products</v>
      </c>
    </row>
    <row r="3209" spans="1:9" x14ac:dyDescent="0.2">
      <c r="A3209">
        <v>2008</v>
      </c>
      <c r="B3209" t="s">
        <v>511</v>
      </c>
      <c r="C3209" t="s">
        <v>512</v>
      </c>
      <c r="D3209">
        <v>2492</v>
      </c>
      <c r="E3209">
        <v>18089</v>
      </c>
      <c r="F3209">
        <v>19415</v>
      </c>
      <c r="G3209">
        <v>3030</v>
      </c>
      <c r="H3209" s="14">
        <f>365*DSO[[#This Row],[Receivables - Total]]/DSO[[#This Row],[Revenue - Total]]</f>
        <v>46.849343291269633</v>
      </c>
      <c r="I3209" t="str">
        <f>_xlfn.XLOOKUP(DSO[[#This Row],[GIC Industry Groups]],'DSO_GIC GROUP'!$A$2:$A$25,'DSO_GIC GROUP'!$B$2:$B$25,0)</f>
        <v>Household &amp; Personal Products</v>
      </c>
    </row>
    <row r="3210" spans="1:9" x14ac:dyDescent="0.2">
      <c r="A3210">
        <v>2009</v>
      </c>
      <c r="B3210" t="s">
        <v>511</v>
      </c>
      <c r="C3210" t="s">
        <v>512</v>
      </c>
      <c r="D3210">
        <v>2566</v>
      </c>
      <c r="E3210">
        <v>19209</v>
      </c>
      <c r="F3210">
        <v>19115</v>
      </c>
      <c r="G3210">
        <v>3030</v>
      </c>
      <c r="H3210" s="14">
        <f>365*DSO[[#This Row],[Receivables - Total]]/DSO[[#This Row],[Revenue - Total]]</f>
        <v>48.997645827883858</v>
      </c>
      <c r="I3210" t="str">
        <f>_xlfn.XLOOKUP(DSO[[#This Row],[GIC Industry Groups]],'DSO_GIC GROUP'!$A$2:$A$25,'DSO_GIC GROUP'!$B$2:$B$25,0)</f>
        <v>Household &amp; Personal Products</v>
      </c>
    </row>
    <row r="3211" spans="1:9" x14ac:dyDescent="0.2">
      <c r="A3211">
        <v>2010</v>
      </c>
      <c r="B3211" t="s">
        <v>511</v>
      </c>
      <c r="C3211" t="s">
        <v>512</v>
      </c>
      <c r="D3211">
        <v>2690</v>
      </c>
      <c r="E3211">
        <v>19864</v>
      </c>
      <c r="F3211">
        <v>19746</v>
      </c>
      <c r="G3211">
        <v>3030</v>
      </c>
      <c r="H3211" s="14">
        <f>365*DSO[[#This Row],[Receivables - Total]]/DSO[[#This Row],[Revenue - Total]]</f>
        <v>49.723994733110501</v>
      </c>
      <c r="I3211" t="str">
        <f>_xlfn.XLOOKUP(DSO[[#This Row],[GIC Industry Groups]],'DSO_GIC GROUP'!$A$2:$A$25,'DSO_GIC GROUP'!$B$2:$B$25,0)</f>
        <v>Household &amp; Personal Products</v>
      </c>
    </row>
    <row r="3212" spans="1:9" x14ac:dyDescent="0.2">
      <c r="A3212">
        <v>2011</v>
      </c>
      <c r="B3212" t="s">
        <v>511</v>
      </c>
      <c r="C3212" t="s">
        <v>512</v>
      </c>
      <c r="D3212">
        <v>2602</v>
      </c>
      <c r="E3212">
        <v>19373</v>
      </c>
      <c r="F3212">
        <v>20846</v>
      </c>
      <c r="G3212">
        <v>3030</v>
      </c>
      <c r="H3212" s="14">
        <f>365*DSO[[#This Row],[Receivables - Total]]/DSO[[#This Row],[Revenue - Total]]</f>
        <v>45.559339921327833</v>
      </c>
      <c r="I3212" t="str">
        <f>_xlfn.XLOOKUP(DSO[[#This Row],[GIC Industry Groups]],'DSO_GIC GROUP'!$A$2:$A$25,'DSO_GIC GROUP'!$B$2:$B$25,0)</f>
        <v>Household &amp; Personal Products</v>
      </c>
    </row>
    <row r="3213" spans="1:9" x14ac:dyDescent="0.2">
      <c r="A3213">
        <v>2012</v>
      </c>
      <c r="B3213" t="s">
        <v>511</v>
      </c>
      <c r="C3213" t="s">
        <v>512</v>
      </c>
      <c r="D3213">
        <v>2642</v>
      </c>
      <c r="E3213">
        <v>19873</v>
      </c>
      <c r="F3213">
        <v>21063</v>
      </c>
      <c r="G3213">
        <v>3030</v>
      </c>
      <c r="H3213" s="14">
        <f>365*DSO[[#This Row],[Receivables - Total]]/DSO[[#This Row],[Revenue - Total]]</f>
        <v>45.783126810046049</v>
      </c>
      <c r="I3213" t="str">
        <f>_xlfn.XLOOKUP(DSO[[#This Row],[GIC Industry Groups]],'DSO_GIC GROUP'!$A$2:$A$25,'DSO_GIC GROUP'!$B$2:$B$25,0)</f>
        <v>Household &amp; Personal Products</v>
      </c>
    </row>
    <row r="3214" spans="1:9" x14ac:dyDescent="0.2">
      <c r="A3214">
        <v>2013</v>
      </c>
      <c r="B3214" t="s">
        <v>511</v>
      </c>
      <c r="C3214" t="s">
        <v>512</v>
      </c>
      <c r="D3214">
        <v>2545</v>
      </c>
      <c r="E3214">
        <v>18919</v>
      </c>
      <c r="F3214">
        <v>21152</v>
      </c>
      <c r="G3214">
        <v>3030</v>
      </c>
      <c r="H3214" s="14">
        <f>365*DSO[[#This Row],[Receivables - Total]]/DSO[[#This Row],[Revenue - Total]]</f>
        <v>43.916650907715585</v>
      </c>
      <c r="I3214" t="str">
        <f>_xlfn.XLOOKUP(DSO[[#This Row],[GIC Industry Groups]],'DSO_GIC GROUP'!$A$2:$A$25,'DSO_GIC GROUP'!$B$2:$B$25,0)</f>
        <v>Household &amp; Personal Products</v>
      </c>
    </row>
    <row r="3215" spans="1:9" x14ac:dyDescent="0.2">
      <c r="A3215">
        <v>2014</v>
      </c>
      <c r="B3215" t="s">
        <v>511</v>
      </c>
      <c r="C3215" t="s">
        <v>512</v>
      </c>
      <c r="D3215">
        <v>2223</v>
      </c>
      <c r="E3215">
        <v>15526</v>
      </c>
      <c r="F3215">
        <v>19724</v>
      </c>
      <c r="G3215">
        <v>3030</v>
      </c>
      <c r="H3215" s="14">
        <f>365*DSO[[#This Row],[Receivables - Total]]/DSO[[#This Row],[Revenue - Total]]</f>
        <v>41.137446765361993</v>
      </c>
      <c r="I3215" t="str">
        <f>_xlfn.XLOOKUP(DSO[[#This Row],[GIC Industry Groups]],'DSO_GIC GROUP'!$A$2:$A$25,'DSO_GIC GROUP'!$B$2:$B$25,0)</f>
        <v>Household &amp; Personal Products</v>
      </c>
    </row>
    <row r="3216" spans="1:9" x14ac:dyDescent="0.2">
      <c r="A3216">
        <v>2015</v>
      </c>
      <c r="B3216" t="s">
        <v>511</v>
      </c>
      <c r="C3216" t="s">
        <v>512</v>
      </c>
      <c r="D3216">
        <v>2281</v>
      </c>
      <c r="E3216">
        <v>14842</v>
      </c>
      <c r="F3216">
        <v>18591</v>
      </c>
      <c r="G3216">
        <v>3030</v>
      </c>
      <c r="H3216" s="14">
        <f>365*DSO[[#This Row],[Receivables - Total]]/DSO[[#This Row],[Revenue - Total]]</f>
        <v>44.783228443870691</v>
      </c>
      <c r="I3216" t="str">
        <f>_xlfn.XLOOKUP(DSO[[#This Row],[GIC Industry Groups]],'DSO_GIC GROUP'!$A$2:$A$25,'DSO_GIC GROUP'!$B$2:$B$25,0)</f>
        <v>Household &amp; Personal Products</v>
      </c>
    </row>
    <row r="3217" spans="1:9" x14ac:dyDescent="0.2">
      <c r="A3217">
        <v>2016</v>
      </c>
      <c r="B3217" t="s">
        <v>511</v>
      </c>
      <c r="C3217" t="s">
        <v>512</v>
      </c>
      <c r="D3217">
        <v>2176</v>
      </c>
      <c r="E3217">
        <v>14602</v>
      </c>
      <c r="F3217">
        <v>18202</v>
      </c>
      <c r="G3217">
        <v>3030</v>
      </c>
      <c r="H3217" s="14">
        <f>365*DSO[[#This Row],[Receivables - Total]]/DSO[[#This Row],[Revenue - Total]]</f>
        <v>43.634765410394465</v>
      </c>
      <c r="I3217" t="str">
        <f>_xlfn.XLOOKUP(DSO[[#This Row],[GIC Industry Groups]],'DSO_GIC GROUP'!$A$2:$A$25,'DSO_GIC GROUP'!$B$2:$B$25,0)</f>
        <v>Household &amp; Personal Products</v>
      </c>
    </row>
    <row r="3218" spans="1:9" x14ac:dyDescent="0.2">
      <c r="A3218">
        <v>2017</v>
      </c>
      <c r="B3218" t="s">
        <v>511</v>
      </c>
      <c r="C3218" t="s">
        <v>512</v>
      </c>
      <c r="D3218">
        <v>2315</v>
      </c>
      <c r="E3218">
        <v>15151</v>
      </c>
      <c r="F3218">
        <v>18259</v>
      </c>
      <c r="G3218">
        <v>3030</v>
      </c>
      <c r="H3218" s="14">
        <f>365*DSO[[#This Row],[Receivables - Total]]/DSO[[#This Row],[Revenue - Total]]</f>
        <v>46.277178377786299</v>
      </c>
      <c r="I3218" t="str">
        <f>_xlfn.XLOOKUP(DSO[[#This Row],[GIC Industry Groups]],'DSO_GIC GROUP'!$A$2:$A$25,'DSO_GIC GROUP'!$B$2:$B$25,0)</f>
        <v>Household &amp; Personal Products</v>
      </c>
    </row>
    <row r="3219" spans="1:9" x14ac:dyDescent="0.2">
      <c r="A3219">
        <v>2018</v>
      </c>
      <c r="B3219" t="s">
        <v>511</v>
      </c>
      <c r="C3219" t="s">
        <v>512</v>
      </c>
      <c r="D3219">
        <v>2164</v>
      </c>
      <c r="E3219">
        <v>14518</v>
      </c>
      <c r="F3219">
        <v>18486</v>
      </c>
      <c r="G3219">
        <v>3030</v>
      </c>
      <c r="H3219" s="14">
        <f>365*DSO[[#This Row],[Receivables - Total]]/DSO[[#This Row],[Revenue - Total]]</f>
        <v>42.727469436330196</v>
      </c>
      <c r="I3219" t="str">
        <f>_xlfn.XLOOKUP(DSO[[#This Row],[GIC Industry Groups]],'DSO_GIC GROUP'!$A$2:$A$25,'DSO_GIC GROUP'!$B$2:$B$25,0)</f>
        <v>Household &amp; Personal Products</v>
      </c>
    </row>
    <row r="3220" spans="1:9" x14ac:dyDescent="0.2">
      <c r="A3220">
        <v>2019</v>
      </c>
      <c r="B3220" t="s">
        <v>511</v>
      </c>
      <c r="C3220" t="s">
        <v>512</v>
      </c>
      <c r="D3220">
        <v>2263</v>
      </c>
      <c r="E3220">
        <v>15283</v>
      </c>
      <c r="F3220">
        <v>18450</v>
      </c>
      <c r="G3220">
        <v>3030</v>
      </c>
      <c r="H3220" s="14">
        <f>365*DSO[[#This Row],[Receivables - Total]]/DSO[[#This Row],[Revenue - Total]]</f>
        <v>44.769376693766937</v>
      </c>
      <c r="I3220" t="str">
        <f>_xlfn.XLOOKUP(DSO[[#This Row],[GIC Industry Groups]],'DSO_GIC GROUP'!$A$2:$A$25,'DSO_GIC GROUP'!$B$2:$B$25,0)</f>
        <v>Household &amp; Personal Products</v>
      </c>
    </row>
    <row r="3221" spans="1:9" x14ac:dyDescent="0.2">
      <c r="A3221">
        <v>2004</v>
      </c>
      <c r="B3221" t="s">
        <v>691</v>
      </c>
      <c r="C3221" t="s">
        <v>692</v>
      </c>
      <c r="D3221">
        <v>4062</v>
      </c>
      <c r="E3221">
        <v>57048</v>
      </c>
      <c r="F3221">
        <v>51407</v>
      </c>
      <c r="G3221">
        <v>3030</v>
      </c>
      <c r="H3221" s="14">
        <f>365*DSO[[#This Row],[Receivables - Total]]/DSO[[#This Row],[Revenue - Total]]</f>
        <v>28.841013869706462</v>
      </c>
      <c r="I3221" t="str">
        <f>_xlfn.XLOOKUP(DSO[[#This Row],[GIC Industry Groups]],'DSO_GIC GROUP'!$A$2:$A$25,'DSO_GIC GROUP'!$B$2:$B$25,0)</f>
        <v>Household &amp; Personal Products</v>
      </c>
    </row>
    <row r="3222" spans="1:9" x14ac:dyDescent="0.2">
      <c r="A3222">
        <v>2005</v>
      </c>
      <c r="B3222" t="s">
        <v>691</v>
      </c>
      <c r="C3222" t="s">
        <v>692</v>
      </c>
      <c r="D3222">
        <v>4185</v>
      </c>
      <c r="E3222">
        <v>61527</v>
      </c>
      <c r="F3222">
        <v>56741</v>
      </c>
      <c r="G3222">
        <v>3030</v>
      </c>
      <c r="H3222" s="14">
        <f>365*DSO[[#This Row],[Receivables - Total]]/DSO[[#This Row],[Revenue - Total]]</f>
        <v>26.921009499303853</v>
      </c>
      <c r="I3222" t="str">
        <f>_xlfn.XLOOKUP(DSO[[#This Row],[GIC Industry Groups]],'DSO_GIC GROUP'!$A$2:$A$25,'DSO_GIC GROUP'!$B$2:$B$25,0)</f>
        <v>Household &amp; Personal Products</v>
      </c>
    </row>
    <row r="3223" spans="1:9" x14ac:dyDescent="0.2">
      <c r="A3223">
        <v>2006</v>
      </c>
      <c r="B3223" t="s">
        <v>691</v>
      </c>
      <c r="C3223" t="s">
        <v>692</v>
      </c>
      <c r="D3223">
        <v>5725</v>
      </c>
      <c r="E3223">
        <v>135695</v>
      </c>
      <c r="F3223">
        <v>68222</v>
      </c>
      <c r="G3223">
        <v>3030</v>
      </c>
      <c r="H3223" s="14">
        <f>365*DSO[[#This Row],[Receivables - Total]]/DSO[[#This Row],[Revenue - Total]]</f>
        <v>30.629782181700918</v>
      </c>
      <c r="I3223" t="str">
        <f>_xlfn.XLOOKUP(DSO[[#This Row],[GIC Industry Groups]],'DSO_GIC GROUP'!$A$2:$A$25,'DSO_GIC GROUP'!$B$2:$B$25,0)</f>
        <v>Household &amp; Personal Products</v>
      </c>
    </row>
    <row r="3224" spans="1:9" x14ac:dyDescent="0.2">
      <c r="A3224">
        <v>2007</v>
      </c>
      <c r="B3224" t="s">
        <v>691</v>
      </c>
      <c r="C3224" t="s">
        <v>692</v>
      </c>
      <c r="D3224">
        <v>6629</v>
      </c>
      <c r="E3224">
        <v>138014</v>
      </c>
      <c r="F3224">
        <v>76476</v>
      </c>
      <c r="G3224">
        <v>3030</v>
      </c>
      <c r="H3224" s="14">
        <f>365*DSO[[#This Row],[Receivables - Total]]/DSO[[#This Row],[Revenue - Total]]</f>
        <v>31.638487891626131</v>
      </c>
      <c r="I3224" t="str">
        <f>_xlfn.XLOOKUP(DSO[[#This Row],[GIC Industry Groups]],'DSO_GIC GROUP'!$A$2:$A$25,'DSO_GIC GROUP'!$B$2:$B$25,0)</f>
        <v>Household &amp; Personal Products</v>
      </c>
    </row>
    <row r="3225" spans="1:9" x14ac:dyDescent="0.2">
      <c r="A3225">
        <v>2008</v>
      </c>
      <c r="B3225" t="s">
        <v>691</v>
      </c>
      <c r="C3225" t="s">
        <v>692</v>
      </c>
      <c r="D3225">
        <v>6761</v>
      </c>
      <c r="E3225">
        <v>143992</v>
      </c>
      <c r="F3225">
        <v>83503</v>
      </c>
      <c r="G3225">
        <v>3030</v>
      </c>
      <c r="H3225" s="14">
        <f>365*DSO[[#This Row],[Receivables - Total]]/DSO[[#This Row],[Revenue - Total]]</f>
        <v>29.553010071494437</v>
      </c>
      <c r="I3225" t="str">
        <f>_xlfn.XLOOKUP(DSO[[#This Row],[GIC Industry Groups]],'DSO_GIC GROUP'!$A$2:$A$25,'DSO_GIC GROUP'!$B$2:$B$25,0)</f>
        <v>Household &amp; Personal Products</v>
      </c>
    </row>
    <row r="3226" spans="1:9" x14ac:dyDescent="0.2">
      <c r="A3226">
        <v>2009</v>
      </c>
      <c r="B3226" t="s">
        <v>691</v>
      </c>
      <c r="C3226" t="s">
        <v>692</v>
      </c>
      <c r="D3226">
        <v>5836</v>
      </c>
      <c r="E3226">
        <v>134833</v>
      </c>
      <c r="F3226">
        <v>79029</v>
      </c>
      <c r="G3226">
        <v>3030</v>
      </c>
      <c r="H3226" s="14">
        <f>365*DSO[[#This Row],[Receivables - Total]]/DSO[[#This Row],[Revenue - Total]]</f>
        <v>26.953902997633779</v>
      </c>
      <c r="I3226" t="str">
        <f>_xlfn.XLOOKUP(DSO[[#This Row],[GIC Industry Groups]],'DSO_GIC GROUP'!$A$2:$A$25,'DSO_GIC GROUP'!$B$2:$B$25,0)</f>
        <v>Household &amp; Personal Products</v>
      </c>
    </row>
    <row r="3227" spans="1:9" x14ac:dyDescent="0.2">
      <c r="A3227">
        <v>2010</v>
      </c>
      <c r="B3227" t="s">
        <v>691</v>
      </c>
      <c r="C3227" t="s">
        <v>692</v>
      </c>
      <c r="D3227">
        <v>5335</v>
      </c>
      <c r="E3227">
        <v>128172</v>
      </c>
      <c r="F3227">
        <v>78938</v>
      </c>
      <c r="G3227">
        <v>3030</v>
      </c>
      <c r="H3227" s="14">
        <f>365*DSO[[#This Row],[Receivables - Total]]/DSO[[#This Row],[Revenue - Total]]</f>
        <v>24.668410651397298</v>
      </c>
      <c r="I3227" t="str">
        <f>_xlfn.XLOOKUP(DSO[[#This Row],[GIC Industry Groups]],'DSO_GIC GROUP'!$A$2:$A$25,'DSO_GIC GROUP'!$B$2:$B$25,0)</f>
        <v>Household &amp; Personal Products</v>
      </c>
    </row>
    <row r="3228" spans="1:9" x14ac:dyDescent="0.2">
      <c r="A3228">
        <v>2011</v>
      </c>
      <c r="B3228" t="s">
        <v>691</v>
      </c>
      <c r="C3228" t="s">
        <v>692</v>
      </c>
      <c r="D3228">
        <v>6275</v>
      </c>
      <c r="E3228">
        <v>138354</v>
      </c>
      <c r="F3228">
        <v>82559</v>
      </c>
      <c r="G3228">
        <v>3030</v>
      </c>
      <c r="H3228" s="14">
        <f>365*DSO[[#This Row],[Receivables - Total]]/DSO[[#This Row],[Revenue - Total]]</f>
        <v>27.742281277631754</v>
      </c>
      <c r="I3228" t="str">
        <f>_xlfn.XLOOKUP(DSO[[#This Row],[GIC Industry Groups]],'DSO_GIC GROUP'!$A$2:$A$25,'DSO_GIC GROUP'!$B$2:$B$25,0)</f>
        <v>Household &amp; Personal Products</v>
      </c>
    </row>
    <row r="3229" spans="1:9" x14ac:dyDescent="0.2">
      <c r="A3229">
        <v>2012</v>
      </c>
      <c r="B3229" t="s">
        <v>691</v>
      </c>
      <c r="C3229" t="s">
        <v>692</v>
      </c>
      <c r="D3229">
        <v>6068</v>
      </c>
      <c r="E3229">
        <v>132244</v>
      </c>
      <c r="F3229">
        <v>83680</v>
      </c>
      <c r="G3229">
        <v>3030</v>
      </c>
      <c r="H3229" s="14">
        <f>365*DSO[[#This Row],[Receivables - Total]]/DSO[[#This Row],[Revenue - Total]]</f>
        <v>26.467734225621413</v>
      </c>
      <c r="I3229" t="str">
        <f>_xlfn.XLOOKUP(DSO[[#This Row],[GIC Industry Groups]],'DSO_GIC GROUP'!$A$2:$A$25,'DSO_GIC GROUP'!$B$2:$B$25,0)</f>
        <v>Household &amp; Personal Products</v>
      </c>
    </row>
    <row r="3230" spans="1:9" x14ac:dyDescent="0.2">
      <c r="A3230">
        <v>2013</v>
      </c>
      <c r="B3230" t="s">
        <v>691</v>
      </c>
      <c r="C3230" t="s">
        <v>692</v>
      </c>
      <c r="D3230">
        <v>6508</v>
      </c>
      <c r="E3230">
        <v>139263</v>
      </c>
      <c r="F3230">
        <v>84167</v>
      </c>
      <c r="G3230">
        <v>3030</v>
      </c>
      <c r="H3230" s="14">
        <f>365*DSO[[#This Row],[Receivables - Total]]/DSO[[#This Row],[Revenue - Total]]</f>
        <v>28.222700108118385</v>
      </c>
      <c r="I3230" t="str">
        <f>_xlfn.XLOOKUP(DSO[[#This Row],[GIC Industry Groups]],'DSO_GIC GROUP'!$A$2:$A$25,'DSO_GIC GROUP'!$B$2:$B$25,0)</f>
        <v>Household &amp; Personal Products</v>
      </c>
    </row>
    <row r="3231" spans="1:9" x14ac:dyDescent="0.2">
      <c r="A3231">
        <v>2014</v>
      </c>
      <c r="B3231" t="s">
        <v>691</v>
      </c>
      <c r="C3231" t="s">
        <v>692</v>
      </c>
      <c r="D3231">
        <v>6386</v>
      </c>
      <c r="E3231">
        <v>144266</v>
      </c>
      <c r="F3231">
        <v>83062</v>
      </c>
      <c r="G3231">
        <v>3030</v>
      </c>
      <c r="H3231" s="14">
        <f>365*DSO[[#This Row],[Receivables - Total]]/DSO[[#This Row],[Revenue - Total]]</f>
        <v>28.062050034913678</v>
      </c>
      <c r="I3231" t="str">
        <f>_xlfn.XLOOKUP(DSO[[#This Row],[GIC Industry Groups]],'DSO_GIC GROUP'!$A$2:$A$25,'DSO_GIC GROUP'!$B$2:$B$25,0)</f>
        <v>Household &amp; Personal Products</v>
      </c>
    </row>
    <row r="3232" spans="1:9" x14ac:dyDescent="0.2">
      <c r="A3232">
        <v>2015</v>
      </c>
      <c r="B3232" t="s">
        <v>691</v>
      </c>
      <c r="C3232" t="s">
        <v>692</v>
      </c>
      <c r="D3232">
        <v>4861</v>
      </c>
      <c r="E3232">
        <v>129495</v>
      </c>
      <c r="F3232">
        <v>76279</v>
      </c>
      <c r="G3232">
        <v>3030</v>
      </c>
      <c r="H3232" s="14">
        <f>365*DSO[[#This Row],[Receivables - Total]]/DSO[[#This Row],[Revenue - Total]]</f>
        <v>23.260202677014643</v>
      </c>
      <c r="I3232" t="str">
        <f>_xlfn.XLOOKUP(DSO[[#This Row],[GIC Industry Groups]],'DSO_GIC GROUP'!$A$2:$A$25,'DSO_GIC GROUP'!$B$2:$B$25,0)</f>
        <v>Household &amp; Personal Products</v>
      </c>
    </row>
    <row r="3233" spans="1:9" x14ac:dyDescent="0.2">
      <c r="A3233">
        <v>2016</v>
      </c>
      <c r="B3233" t="s">
        <v>691</v>
      </c>
      <c r="C3233" t="s">
        <v>692</v>
      </c>
      <c r="D3233">
        <v>4373</v>
      </c>
      <c r="E3233">
        <v>127136</v>
      </c>
      <c r="F3233">
        <v>65299</v>
      </c>
      <c r="G3233">
        <v>3030</v>
      </c>
      <c r="H3233" s="14">
        <f>365*DSO[[#This Row],[Receivables - Total]]/DSO[[#This Row],[Revenue - Total]]</f>
        <v>24.44363619657269</v>
      </c>
      <c r="I3233" t="str">
        <f>_xlfn.XLOOKUP(DSO[[#This Row],[GIC Industry Groups]],'DSO_GIC GROUP'!$A$2:$A$25,'DSO_GIC GROUP'!$B$2:$B$25,0)</f>
        <v>Household &amp; Personal Products</v>
      </c>
    </row>
    <row r="3234" spans="1:9" x14ac:dyDescent="0.2">
      <c r="A3234">
        <v>2017</v>
      </c>
      <c r="B3234" t="s">
        <v>691</v>
      </c>
      <c r="C3234" t="s">
        <v>692</v>
      </c>
      <c r="D3234">
        <v>4594</v>
      </c>
      <c r="E3234">
        <v>120406</v>
      </c>
      <c r="F3234">
        <v>65058</v>
      </c>
      <c r="G3234">
        <v>3030</v>
      </c>
      <c r="H3234" s="14">
        <f>365*DSO[[#This Row],[Receivables - Total]]/DSO[[#This Row],[Revenue - Total]]</f>
        <v>25.774078514556241</v>
      </c>
      <c r="I3234" t="str">
        <f>_xlfn.XLOOKUP(DSO[[#This Row],[GIC Industry Groups]],'DSO_GIC GROUP'!$A$2:$A$25,'DSO_GIC GROUP'!$B$2:$B$25,0)</f>
        <v>Household &amp; Personal Products</v>
      </c>
    </row>
    <row r="3235" spans="1:9" x14ac:dyDescent="0.2">
      <c r="A3235">
        <v>2018</v>
      </c>
      <c r="B3235" t="s">
        <v>691</v>
      </c>
      <c r="C3235" t="s">
        <v>692</v>
      </c>
      <c r="D3235">
        <v>4686</v>
      </c>
      <c r="E3235">
        <v>118310</v>
      </c>
      <c r="F3235">
        <v>66832</v>
      </c>
      <c r="G3235">
        <v>3030</v>
      </c>
      <c r="H3235" s="14">
        <f>365*DSO[[#This Row],[Receivables - Total]]/DSO[[#This Row],[Revenue - Total]]</f>
        <v>25.59238089537946</v>
      </c>
      <c r="I3235" t="str">
        <f>_xlfn.XLOOKUP(DSO[[#This Row],[GIC Industry Groups]],'DSO_GIC GROUP'!$A$2:$A$25,'DSO_GIC GROUP'!$B$2:$B$25,0)</f>
        <v>Household &amp; Personal Products</v>
      </c>
    </row>
    <row r="3236" spans="1:9" x14ac:dyDescent="0.2">
      <c r="A3236">
        <v>2019</v>
      </c>
      <c r="B3236" t="s">
        <v>691</v>
      </c>
      <c r="C3236" t="s">
        <v>692</v>
      </c>
      <c r="D3236">
        <v>4951</v>
      </c>
      <c r="E3236">
        <v>115095</v>
      </c>
      <c r="F3236">
        <v>67684</v>
      </c>
      <c r="G3236">
        <v>3030</v>
      </c>
      <c r="H3236" s="14">
        <f>365*DSO[[#This Row],[Receivables - Total]]/DSO[[#This Row],[Revenue - Total]]</f>
        <v>26.699293776963536</v>
      </c>
      <c r="I3236" t="str">
        <f>_xlfn.XLOOKUP(DSO[[#This Row],[GIC Industry Groups]],'DSO_GIC GROUP'!$A$2:$A$25,'DSO_GIC GROUP'!$B$2:$B$25,0)</f>
        <v>Household &amp; Personal Products</v>
      </c>
    </row>
    <row r="3237" spans="1:9" x14ac:dyDescent="0.2">
      <c r="A3237">
        <v>2004</v>
      </c>
      <c r="B3237" t="s">
        <v>27</v>
      </c>
      <c r="C3237" t="s">
        <v>28</v>
      </c>
      <c r="D3237">
        <v>2260.973</v>
      </c>
      <c r="E3237">
        <v>11654.003000000001</v>
      </c>
      <c r="F3237">
        <v>53178.953999999998</v>
      </c>
      <c r="G3237">
        <v>3510</v>
      </c>
      <c r="H3237" s="14">
        <f>365*DSO[[#This Row],[Receivables - Total]]/DSO[[#This Row],[Revenue - Total]]</f>
        <v>15.518453879329783</v>
      </c>
      <c r="I3237" t="str">
        <f>_xlfn.XLOOKUP(DSO[[#This Row],[GIC Industry Groups]],'DSO_GIC GROUP'!$A$2:$A$25,'DSO_GIC GROUP'!$B$2:$B$25,0)</f>
        <v>Health Care Equipment &amp; Services</v>
      </c>
    </row>
    <row r="3238" spans="1:9" x14ac:dyDescent="0.2">
      <c r="A3238">
        <v>2005</v>
      </c>
      <c r="B3238" t="s">
        <v>27</v>
      </c>
      <c r="C3238" t="s">
        <v>28</v>
      </c>
      <c r="D3238">
        <v>2640.6460000000002</v>
      </c>
      <c r="E3238">
        <v>11381.174000000001</v>
      </c>
      <c r="F3238">
        <v>54577.321000000004</v>
      </c>
      <c r="G3238">
        <v>3510</v>
      </c>
      <c r="H3238" s="14">
        <f>365*DSO[[#This Row],[Receivables - Total]]/DSO[[#This Row],[Revenue - Total]]</f>
        <v>17.660005517676471</v>
      </c>
      <c r="I3238" t="str">
        <f>_xlfn.XLOOKUP(DSO[[#This Row],[GIC Industry Groups]],'DSO_GIC GROUP'!$A$2:$A$25,'DSO_GIC GROUP'!$B$2:$B$25,0)</f>
        <v>Health Care Equipment &amp; Services</v>
      </c>
    </row>
    <row r="3239" spans="1:9" x14ac:dyDescent="0.2">
      <c r="A3239">
        <v>2006</v>
      </c>
      <c r="B3239" t="s">
        <v>27</v>
      </c>
      <c r="C3239" t="s">
        <v>28</v>
      </c>
      <c r="D3239">
        <v>3427.1390000000001</v>
      </c>
      <c r="E3239">
        <v>12783.92</v>
      </c>
      <c r="F3239">
        <v>61203.144999999997</v>
      </c>
      <c r="G3239">
        <v>3510</v>
      </c>
      <c r="H3239" s="14">
        <f>365*DSO[[#This Row],[Receivables - Total]]/DSO[[#This Row],[Revenue - Total]]</f>
        <v>20.438585876591802</v>
      </c>
      <c r="I3239" t="str">
        <f>_xlfn.XLOOKUP(DSO[[#This Row],[GIC Industry Groups]],'DSO_GIC GROUP'!$A$2:$A$25,'DSO_GIC GROUP'!$B$2:$B$25,0)</f>
        <v>Health Care Equipment &amp; Services</v>
      </c>
    </row>
    <row r="3240" spans="1:9" x14ac:dyDescent="0.2">
      <c r="A3240">
        <v>2007</v>
      </c>
      <c r="B3240" t="s">
        <v>27</v>
      </c>
      <c r="C3240" t="s">
        <v>28</v>
      </c>
      <c r="D3240">
        <v>3472.3580000000002</v>
      </c>
      <c r="E3240">
        <v>12310.064</v>
      </c>
      <c r="F3240">
        <v>66074.312000000005</v>
      </c>
      <c r="G3240">
        <v>3510</v>
      </c>
      <c r="H3240" s="14">
        <f>365*DSO[[#This Row],[Receivables - Total]]/DSO[[#This Row],[Revenue - Total]]</f>
        <v>19.181594656634488</v>
      </c>
      <c r="I3240" t="str">
        <f>_xlfn.XLOOKUP(DSO[[#This Row],[GIC Industry Groups]],'DSO_GIC GROUP'!$A$2:$A$25,'DSO_GIC GROUP'!$B$2:$B$25,0)</f>
        <v>Health Care Equipment &amp; Services</v>
      </c>
    </row>
    <row r="3241" spans="1:9" x14ac:dyDescent="0.2">
      <c r="A3241">
        <v>2008</v>
      </c>
      <c r="B3241" t="s">
        <v>27</v>
      </c>
      <c r="C3241" t="s">
        <v>28</v>
      </c>
      <c r="D3241">
        <v>3480.2669999999998</v>
      </c>
      <c r="E3241">
        <v>12217.786</v>
      </c>
      <c r="F3241">
        <v>70189.732999999993</v>
      </c>
      <c r="G3241">
        <v>3510</v>
      </c>
      <c r="H3241" s="14">
        <f>365*DSO[[#This Row],[Receivables - Total]]/DSO[[#This Row],[Revenue - Total]]</f>
        <v>18.098052246473141</v>
      </c>
      <c r="I3241" t="str">
        <f>_xlfn.XLOOKUP(DSO[[#This Row],[GIC Industry Groups]],'DSO_GIC GROUP'!$A$2:$A$25,'DSO_GIC GROUP'!$B$2:$B$25,0)</f>
        <v>Health Care Equipment &amp; Services</v>
      </c>
    </row>
    <row r="3242" spans="1:9" x14ac:dyDescent="0.2">
      <c r="A3242">
        <v>2009</v>
      </c>
      <c r="B3242" t="s">
        <v>27</v>
      </c>
      <c r="C3242" t="s">
        <v>28</v>
      </c>
      <c r="D3242">
        <v>3916.509</v>
      </c>
      <c r="E3242">
        <v>13572.74</v>
      </c>
      <c r="F3242">
        <v>71759.990000000005</v>
      </c>
      <c r="G3242">
        <v>3510</v>
      </c>
      <c r="H3242" s="14">
        <f>365*DSO[[#This Row],[Receivables - Total]]/DSO[[#This Row],[Revenue - Total]]</f>
        <v>19.920930660664805</v>
      </c>
      <c r="I3242" t="str">
        <f>_xlfn.XLOOKUP(DSO[[#This Row],[GIC Industry Groups]],'DSO_GIC GROUP'!$A$2:$A$25,'DSO_GIC GROUP'!$B$2:$B$25,0)</f>
        <v>Health Care Equipment &amp; Services</v>
      </c>
    </row>
    <row r="3243" spans="1:9" x14ac:dyDescent="0.2">
      <c r="A3243">
        <v>2010</v>
      </c>
      <c r="B3243" t="s">
        <v>27</v>
      </c>
      <c r="C3243" t="s">
        <v>28</v>
      </c>
      <c r="D3243">
        <v>3827.4839999999999</v>
      </c>
      <c r="E3243">
        <v>14434.843000000001</v>
      </c>
      <c r="F3243">
        <v>77953.979000000007</v>
      </c>
      <c r="G3243">
        <v>3510</v>
      </c>
      <c r="H3243" s="14">
        <f>365*DSO[[#This Row],[Receivables - Total]]/DSO[[#This Row],[Revenue - Total]]</f>
        <v>17.921236066731112</v>
      </c>
      <c r="I3243" t="str">
        <f>_xlfn.XLOOKUP(DSO[[#This Row],[GIC Industry Groups]],'DSO_GIC GROUP'!$A$2:$A$25,'DSO_GIC GROUP'!$B$2:$B$25,0)</f>
        <v>Health Care Equipment &amp; Services</v>
      </c>
    </row>
    <row r="3244" spans="1:9" x14ac:dyDescent="0.2">
      <c r="A3244">
        <v>2011</v>
      </c>
      <c r="B3244" t="s">
        <v>27</v>
      </c>
      <c r="C3244" t="s">
        <v>28</v>
      </c>
      <c r="D3244">
        <v>3837.203</v>
      </c>
      <c r="E3244">
        <v>14982.671</v>
      </c>
      <c r="F3244">
        <v>80217.558000000005</v>
      </c>
      <c r="G3244">
        <v>3510</v>
      </c>
      <c r="H3244" s="14">
        <f>365*DSO[[#This Row],[Receivables - Total]]/DSO[[#This Row],[Revenue - Total]]</f>
        <v>17.459757313978567</v>
      </c>
      <c r="I3244" t="str">
        <f>_xlfn.XLOOKUP(DSO[[#This Row],[GIC Industry Groups]],'DSO_GIC GROUP'!$A$2:$A$25,'DSO_GIC GROUP'!$B$2:$B$25,0)</f>
        <v>Health Care Equipment &amp; Services</v>
      </c>
    </row>
    <row r="3245" spans="1:9" x14ac:dyDescent="0.2">
      <c r="A3245">
        <v>2012</v>
      </c>
      <c r="B3245" t="s">
        <v>27</v>
      </c>
      <c r="C3245" t="s">
        <v>28</v>
      </c>
      <c r="D3245">
        <v>3938.5970000000002</v>
      </c>
      <c r="E3245">
        <v>15444.126</v>
      </c>
      <c r="F3245">
        <v>79489.596000000005</v>
      </c>
      <c r="G3245">
        <v>3510</v>
      </c>
      <c r="H3245" s="14">
        <f>365*DSO[[#This Row],[Receivables - Total]]/DSO[[#This Row],[Revenue - Total]]</f>
        <v>18.085233506533356</v>
      </c>
      <c r="I3245" t="str">
        <f>_xlfn.XLOOKUP(DSO[[#This Row],[GIC Industry Groups]],'DSO_GIC GROUP'!$A$2:$A$25,'DSO_GIC GROUP'!$B$2:$B$25,0)</f>
        <v>Health Care Equipment &amp; Services</v>
      </c>
    </row>
    <row r="3246" spans="1:9" x14ac:dyDescent="0.2">
      <c r="A3246">
        <v>2013</v>
      </c>
      <c r="B3246" t="s">
        <v>27</v>
      </c>
      <c r="C3246" t="s">
        <v>28</v>
      </c>
      <c r="D3246">
        <v>6051.92</v>
      </c>
      <c r="E3246">
        <v>18918.637999999999</v>
      </c>
      <c r="F3246">
        <v>87959.167000000001</v>
      </c>
      <c r="G3246">
        <v>3510</v>
      </c>
      <c r="H3246" s="14">
        <f>365*DSO[[#This Row],[Receivables - Total]]/DSO[[#This Row],[Revenue - Total]]</f>
        <v>25.113366523809848</v>
      </c>
      <c r="I3246" t="str">
        <f>_xlfn.XLOOKUP(DSO[[#This Row],[GIC Industry Groups]],'DSO_GIC GROUP'!$A$2:$A$25,'DSO_GIC GROUP'!$B$2:$B$25,0)</f>
        <v>Health Care Equipment &amp; Services</v>
      </c>
    </row>
    <row r="3247" spans="1:9" x14ac:dyDescent="0.2">
      <c r="A3247">
        <v>2014</v>
      </c>
      <c r="B3247" t="s">
        <v>27</v>
      </c>
      <c r="C3247" t="s">
        <v>28</v>
      </c>
      <c r="D3247">
        <v>6312.8829999999998</v>
      </c>
      <c r="E3247">
        <v>21532.183000000001</v>
      </c>
      <c r="F3247">
        <v>119569.12699999999</v>
      </c>
      <c r="G3247">
        <v>3510</v>
      </c>
      <c r="H3247" s="14">
        <f>365*DSO[[#This Row],[Receivables - Total]]/DSO[[#This Row],[Revenue - Total]]</f>
        <v>19.270879973891589</v>
      </c>
      <c r="I3247" t="str">
        <f>_xlfn.XLOOKUP(DSO[[#This Row],[GIC Industry Groups]],'DSO_GIC GROUP'!$A$2:$A$25,'DSO_GIC GROUP'!$B$2:$B$25,0)</f>
        <v>Health Care Equipment &amp; Services</v>
      </c>
    </row>
    <row r="3248" spans="1:9" x14ac:dyDescent="0.2">
      <c r="A3248">
        <v>2015</v>
      </c>
      <c r="B3248" t="s">
        <v>27</v>
      </c>
      <c r="C3248" t="s">
        <v>28</v>
      </c>
      <c r="D3248">
        <v>8222.9509999999991</v>
      </c>
      <c r="E3248">
        <v>27736.156999999999</v>
      </c>
      <c r="F3248">
        <v>135961.80300000001</v>
      </c>
      <c r="G3248">
        <v>3510</v>
      </c>
      <c r="H3248" s="14">
        <f>365*DSO[[#This Row],[Receivables - Total]]/DSO[[#This Row],[Revenue - Total]]</f>
        <v>22.075149407955404</v>
      </c>
      <c r="I3248" t="str">
        <f>_xlfn.XLOOKUP(DSO[[#This Row],[GIC Industry Groups]],'DSO_GIC GROUP'!$A$2:$A$25,'DSO_GIC GROUP'!$B$2:$B$25,0)</f>
        <v>Health Care Equipment &amp; Services</v>
      </c>
    </row>
    <row r="3249" spans="1:9" x14ac:dyDescent="0.2">
      <c r="A3249">
        <v>2016</v>
      </c>
      <c r="B3249" t="s">
        <v>27</v>
      </c>
      <c r="C3249" t="s">
        <v>28</v>
      </c>
      <c r="D3249">
        <v>9175.8760000000002</v>
      </c>
      <c r="E3249">
        <v>33656.199999999997</v>
      </c>
      <c r="F3249">
        <v>146849.68599999999</v>
      </c>
      <c r="G3249">
        <v>3510</v>
      </c>
      <c r="H3249" s="14">
        <f>365*DSO[[#This Row],[Receivables - Total]]/DSO[[#This Row],[Revenue - Total]]</f>
        <v>22.806958810929977</v>
      </c>
      <c r="I3249" t="str">
        <f>_xlfn.XLOOKUP(DSO[[#This Row],[GIC Industry Groups]],'DSO_GIC GROUP'!$A$2:$A$25,'DSO_GIC GROUP'!$B$2:$B$25,0)</f>
        <v>Health Care Equipment &amp; Services</v>
      </c>
    </row>
    <row r="3250" spans="1:9" x14ac:dyDescent="0.2">
      <c r="A3250">
        <v>2017</v>
      </c>
      <c r="B3250" t="s">
        <v>27</v>
      </c>
      <c r="C3250" t="s">
        <v>28</v>
      </c>
      <c r="D3250">
        <v>10303.324000000001</v>
      </c>
      <c r="E3250">
        <v>35316.47</v>
      </c>
      <c r="F3250">
        <v>153143.826</v>
      </c>
      <c r="G3250">
        <v>3510</v>
      </c>
      <c r="H3250" s="14">
        <f>365*DSO[[#This Row],[Receivables - Total]]/DSO[[#This Row],[Revenue - Total]]</f>
        <v>24.556740929275204</v>
      </c>
      <c r="I3250" t="str">
        <f>_xlfn.XLOOKUP(DSO[[#This Row],[GIC Industry Groups]],'DSO_GIC GROUP'!$A$2:$A$25,'DSO_GIC GROUP'!$B$2:$B$25,0)</f>
        <v>Health Care Equipment &amp; Services</v>
      </c>
    </row>
    <row r="3251" spans="1:9" x14ac:dyDescent="0.2">
      <c r="A3251">
        <v>2018</v>
      </c>
      <c r="B3251" t="s">
        <v>27</v>
      </c>
      <c r="C3251" t="s">
        <v>28</v>
      </c>
      <c r="D3251">
        <v>11314.226000000001</v>
      </c>
      <c r="E3251">
        <v>37669.838000000003</v>
      </c>
      <c r="F3251">
        <v>167939.63500000001</v>
      </c>
      <c r="G3251">
        <v>3510</v>
      </c>
      <c r="H3251" s="14">
        <f>365*DSO[[#This Row],[Receivables - Total]]/DSO[[#This Row],[Revenue - Total]]</f>
        <v>24.590338605892526</v>
      </c>
      <c r="I3251" t="str">
        <f>_xlfn.XLOOKUP(DSO[[#This Row],[GIC Industry Groups]],'DSO_GIC GROUP'!$A$2:$A$25,'DSO_GIC GROUP'!$B$2:$B$25,0)</f>
        <v>Health Care Equipment &amp; Services</v>
      </c>
    </row>
    <row r="3252" spans="1:9" x14ac:dyDescent="0.2">
      <c r="A3252">
        <v>2019</v>
      </c>
      <c r="B3252" t="s">
        <v>27</v>
      </c>
      <c r="C3252" t="s">
        <v>28</v>
      </c>
      <c r="D3252">
        <v>12386.879000000001</v>
      </c>
      <c r="E3252">
        <v>39171.980000000003</v>
      </c>
      <c r="F3252">
        <v>179589.12100000001</v>
      </c>
      <c r="G3252">
        <v>3510</v>
      </c>
      <c r="H3252" s="14">
        <f>365*DSO[[#This Row],[Receivables - Total]]/DSO[[#This Row],[Revenue - Total]]</f>
        <v>25.175304661132561</v>
      </c>
      <c r="I3252" t="str">
        <f>_xlfn.XLOOKUP(DSO[[#This Row],[GIC Industry Groups]],'DSO_GIC GROUP'!$A$2:$A$25,'DSO_GIC GROUP'!$B$2:$B$25,0)</f>
        <v>Health Care Equipment &amp; Services</v>
      </c>
    </row>
    <row r="3253" spans="1:9" x14ac:dyDescent="0.2">
      <c r="A3253">
        <v>2004</v>
      </c>
      <c r="B3253" t="s">
        <v>29</v>
      </c>
      <c r="C3253" t="s">
        <v>30</v>
      </c>
      <c r="D3253">
        <v>3696.1149999999998</v>
      </c>
      <c r="E3253">
        <v>28767.493999999999</v>
      </c>
      <c r="F3253">
        <v>19680.016</v>
      </c>
      <c r="G3253">
        <v>3510</v>
      </c>
      <c r="H3253" s="14">
        <f>365*DSO[[#This Row],[Receivables - Total]]/DSO[[#This Row],[Revenue - Total]]</f>
        <v>68.550857631416548</v>
      </c>
      <c r="I3253" t="str">
        <f>_xlfn.XLOOKUP(DSO[[#This Row],[GIC Industry Groups]],'DSO_GIC GROUP'!$A$2:$A$25,'DSO_GIC GROUP'!$B$2:$B$25,0)</f>
        <v>Health Care Equipment &amp; Services</v>
      </c>
    </row>
    <row r="3254" spans="1:9" x14ac:dyDescent="0.2">
      <c r="A3254">
        <v>2005</v>
      </c>
      <c r="B3254" t="s">
        <v>29</v>
      </c>
      <c r="C3254" t="s">
        <v>30</v>
      </c>
      <c r="D3254">
        <v>3576.7939999999999</v>
      </c>
      <c r="E3254">
        <v>29141.203000000001</v>
      </c>
      <c r="F3254">
        <v>22287.808000000001</v>
      </c>
      <c r="G3254">
        <v>3510</v>
      </c>
      <c r="H3254" s="14">
        <f>365*DSO[[#This Row],[Receivables - Total]]/DSO[[#This Row],[Revenue - Total]]</f>
        <v>58.57596269673536</v>
      </c>
      <c r="I3254" t="str">
        <f>_xlfn.XLOOKUP(DSO[[#This Row],[GIC Industry Groups]],'DSO_GIC GROUP'!$A$2:$A$25,'DSO_GIC GROUP'!$B$2:$B$25,0)</f>
        <v>Health Care Equipment &amp; Services</v>
      </c>
    </row>
    <row r="3255" spans="1:9" x14ac:dyDescent="0.2">
      <c r="A3255">
        <v>2006</v>
      </c>
      <c r="B3255" t="s">
        <v>29</v>
      </c>
      <c r="C3255" t="s">
        <v>30</v>
      </c>
      <c r="D3255">
        <v>4231.1419999999998</v>
      </c>
      <c r="E3255">
        <v>36178.171999999999</v>
      </c>
      <c r="F3255">
        <v>22476.322</v>
      </c>
      <c r="G3255">
        <v>3510</v>
      </c>
      <c r="H3255" s="14">
        <f>365*DSO[[#This Row],[Receivables - Total]]/DSO[[#This Row],[Revenue - Total]]</f>
        <v>68.710834005670492</v>
      </c>
      <c r="I3255" t="str">
        <f>_xlfn.XLOOKUP(DSO[[#This Row],[GIC Industry Groups]],'DSO_GIC GROUP'!$A$2:$A$25,'DSO_GIC GROUP'!$B$2:$B$25,0)</f>
        <v>Health Care Equipment &amp; Services</v>
      </c>
    </row>
    <row r="3256" spans="1:9" x14ac:dyDescent="0.2">
      <c r="A3256">
        <v>2007</v>
      </c>
      <c r="B3256" t="s">
        <v>29</v>
      </c>
      <c r="C3256" t="s">
        <v>30</v>
      </c>
      <c r="D3256">
        <v>4946.8760000000002</v>
      </c>
      <c r="E3256">
        <v>39713.923999999999</v>
      </c>
      <c r="F3256">
        <v>25914.238000000001</v>
      </c>
      <c r="G3256">
        <v>3510</v>
      </c>
      <c r="H3256" s="14">
        <f>365*DSO[[#This Row],[Receivables - Total]]/DSO[[#This Row],[Revenue - Total]]</f>
        <v>69.676358610274391</v>
      </c>
      <c r="I3256" t="str">
        <f>_xlfn.XLOOKUP(DSO[[#This Row],[GIC Industry Groups]],'DSO_GIC GROUP'!$A$2:$A$25,'DSO_GIC GROUP'!$B$2:$B$25,0)</f>
        <v>Health Care Equipment &amp; Services</v>
      </c>
    </row>
    <row r="3257" spans="1:9" x14ac:dyDescent="0.2">
      <c r="A3257">
        <v>2008</v>
      </c>
      <c r="B3257" t="s">
        <v>29</v>
      </c>
      <c r="C3257" t="s">
        <v>30</v>
      </c>
      <c r="D3257">
        <v>5465.66</v>
      </c>
      <c r="E3257">
        <v>42419.203999999998</v>
      </c>
      <c r="F3257">
        <v>29527.552</v>
      </c>
      <c r="G3257">
        <v>3510</v>
      </c>
      <c r="H3257" s="14">
        <f>365*DSO[[#This Row],[Receivables - Total]]/DSO[[#This Row],[Revenue - Total]]</f>
        <v>67.562861289686325</v>
      </c>
      <c r="I3257" t="str">
        <f>_xlfn.XLOOKUP(DSO[[#This Row],[GIC Industry Groups]],'DSO_GIC GROUP'!$A$2:$A$25,'DSO_GIC GROUP'!$B$2:$B$25,0)</f>
        <v>Health Care Equipment &amp; Services</v>
      </c>
    </row>
    <row r="3258" spans="1:9" x14ac:dyDescent="0.2">
      <c r="A3258">
        <v>2009</v>
      </c>
      <c r="B3258" t="s">
        <v>29</v>
      </c>
      <c r="C3258" t="s">
        <v>30</v>
      </c>
      <c r="D3258">
        <v>6541.9409999999998</v>
      </c>
      <c r="E3258">
        <v>52416.623</v>
      </c>
      <c r="F3258">
        <v>30764.706999999999</v>
      </c>
      <c r="G3258">
        <v>3510</v>
      </c>
      <c r="H3258" s="14">
        <f>365*DSO[[#This Row],[Receivables - Total]]/DSO[[#This Row],[Revenue - Total]]</f>
        <v>77.615186291226507</v>
      </c>
      <c r="I3258" t="str">
        <f>_xlfn.XLOOKUP(DSO[[#This Row],[GIC Industry Groups]],'DSO_GIC GROUP'!$A$2:$A$25,'DSO_GIC GROUP'!$B$2:$B$25,0)</f>
        <v>Health Care Equipment &amp; Services</v>
      </c>
    </row>
    <row r="3259" spans="1:9" x14ac:dyDescent="0.2">
      <c r="A3259">
        <v>2010</v>
      </c>
      <c r="B3259" t="s">
        <v>29</v>
      </c>
      <c r="C3259" t="s">
        <v>30</v>
      </c>
      <c r="D3259">
        <v>7184.0339999999997</v>
      </c>
      <c r="E3259">
        <v>59462.266000000003</v>
      </c>
      <c r="F3259">
        <v>35166.720999999998</v>
      </c>
      <c r="G3259">
        <v>3510</v>
      </c>
      <c r="H3259" s="14">
        <f>365*DSO[[#This Row],[Receivables - Total]]/DSO[[#This Row],[Revenue - Total]]</f>
        <v>74.564029156997606</v>
      </c>
      <c r="I3259" t="str">
        <f>_xlfn.XLOOKUP(DSO[[#This Row],[GIC Industry Groups]],'DSO_GIC GROUP'!$A$2:$A$25,'DSO_GIC GROUP'!$B$2:$B$25,0)</f>
        <v>Health Care Equipment &amp; Services</v>
      </c>
    </row>
    <row r="3260" spans="1:9" x14ac:dyDescent="0.2">
      <c r="A3260">
        <v>2011</v>
      </c>
      <c r="B3260" t="s">
        <v>29</v>
      </c>
      <c r="C3260" t="s">
        <v>30</v>
      </c>
      <c r="D3260">
        <v>7683.92</v>
      </c>
      <c r="E3260">
        <v>60276.892999999996</v>
      </c>
      <c r="F3260">
        <v>38851.258999999998</v>
      </c>
      <c r="G3260">
        <v>3510</v>
      </c>
      <c r="H3260" s="14">
        <f>365*DSO[[#This Row],[Receivables - Total]]/DSO[[#This Row],[Revenue - Total]]</f>
        <v>72.188929578832955</v>
      </c>
      <c r="I3260" t="str">
        <f>_xlfn.XLOOKUP(DSO[[#This Row],[GIC Industry Groups]],'DSO_GIC GROUP'!$A$2:$A$25,'DSO_GIC GROUP'!$B$2:$B$25,0)</f>
        <v>Health Care Equipment &amp; Services</v>
      </c>
    </row>
    <row r="3261" spans="1:9" x14ac:dyDescent="0.2">
      <c r="A3261">
        <v>2012</v>
      </c>
      <c r="B3261" t="s">
        <v>29</v>
      </c>
      <c r="C3261" t="s">
        <v>30</v>
      </c>
      <c r="D3261">
        <v>7612.86</v>
      </c>
      <c r="E3261">
        <v>67234.944000000003</v>
      </c>
      <c r="F3261">
        <v>39873.910000000003</v>
      </c>
      <c r="G3261">
        <v>3510</v>
      </c>
      <c r="H3261" s="14">
        <f>365*DSO[[#This Row],[Receivables - Total]]/DSO[[#This Row],[Revenue - Total]]</f>
        <v>69.687018403763261</v>
      </c>
      <c r="I3261" t="str">
        <f>_xlfn.XLOOKUP(DSO[[#This Row],[GIC Industry Groups]],'DSO_GIC GROUP'!$A$2:$A$25,'DSO_GIC GROUP'!$B$2:$B$25,0)</f>
        <v>Health Care Equipment &amp; Services</v>
      </c>
    </row>
    <row r="3262" spans="1:9" x14ac:dyDescent="0.2">
      <c r="A3262">
        <v>2013</v>
      </c>
      <c r="B3262" t="s">
        <v>29</v>
      </c>
      <c r="C3262" t="s">
        <v>30</v>
      </c>
      <c r="D3262">
        <v>3986</v>
      </c>
      <c r="E3262">
        <v>42953</v>
      </c>
      <c r="F3262">
        <v>21848</v>
      </c>
      <c r="G3262">
        <v>3510</v>
      </c>
      <c r="H3262" s="14">
        <f>365*DSO[[#This Row],[Receivables - Total]]/DSO[[#This Row],[Revenue - Total]]</f>
        <v>66.591450018308308</v>
      </c>
      <c r="I3262" t="str">
        <f>_xlfn.XLOOKUP(DSO[[#This Row],[GIC Industry Groups]],'DSO_GIC GROUP'!$A$2:$A$25,'DSO_GIC GROUP'!$B$2:$B$25,0)</f>
        <v>Health Care Equipment &amp; Services</v>
      </c>
    </row>
    <row r="3263" spans="1:9" x14ac:dyDescent="0.2">
      <c r="A3263">
        <v>2014</v>
      </c>
      <c r="B3263" t="s">
        <v>29</v>
      </c>
      <c r="C3263" t="s">
        <v>30</v>
      </c>
      <c r="D3263">
        <v>3586</v>
      </c>
      <c r="E3263">
        <v>41275</v>
      </c>
      <c r="F3263">
        <v>20247</v>
      </c>
      <c r="G3263">
        <v>3510</v>
      </c>
      <c r="H3263" s="14">
        <f>365*DSO[[#This Row],[Receivables - Total]]/DSO[[#This Row],[Revenue - Total]]</f>
        <v>64.646120412900672</v>
      </c>
      <c r="I3263" t="str">
        <f>_xlfn.XLOOKUP(DSO[[#This Row],[GIC Industry Groups]],'DSO_GIC GROUP'!$A$2:$A$25,'DSO_GIC GROUP'!$B$2:$B$25,0)</f>
        <v>Health Care Equipment &amp; Services</v>
      </c>
    </row>
    <row r="3264" spans="1:9" x14ac:dyDescent="0.2">
      <c r="A3264">
        <v>2015</v>
      </c>
      <c r="B3264" t="s">
        <v>29</v>
      </c>
      <c r="C3264" t="s">
        <v>30</v>
      </c>
      <c r="D3264">
        <v>3418</v>
      </c>
      <c r="E3264">
        <v>41247</v>
      </c>
      <c r="F3264">
        <v>20405</v>
      </c>
      <c r="G3264">
        <v>3510</v>
      </c>
      <c r="H3264" s="14">
        <f>365*DSO[[#This Row],[Receivables - Total]]/DSO[[#This Row],[Revenue - Total]]</f>
        <v>61.140406763048276</v>
      </c>
      <c r="I3264" t="str">
        <f>_xlfn.XLOOKUP(DSO[[#This Row],[GIC Industry Groups]],'DSO_GIC GROUP'!$A$2:$A$25,'DSO_GIC GROUP'!$B$2:$B$25,0)</f>
        <v>Health Care Equipment &amp; Services</v>
      </c>
    </row>
    <row r="3265" spans="1:9" x14ac:dyDescent="0.2">
      <c r="A3265">
        <v>2016</v>
      </c>
      <c r="B3265" t="s">
        <v>29</v>
      </c>
      <c r="C3265" t="s">
        <v>30</v>
      </c>
      <c r="D3265">
        <v>3248</v>
      </c>
      <c r="E3265">
        <v>52666</v>
      </c>
      <c r="F3265">
        <v>20853</v>
      </c>
      <c r="G3265">
        <v>3510</v>
      </c>
      <c r="H3265" s="14">
        <f>365*DSO[[#This Row],[Receivables - Total]]/DSO[[#This Row],[Revenue - Total]]</f>
        <v>56.851292379993289</v>
      </c>
      <c r="I3265" t="str">
        <f>_xlfn.XLOOKUP(DSO[[#This Row],[GIC Industry Groups]],'DSO_GIC GROUP'!$A$2:$A$25,'DSO_GIC GROUP'!$B$2:$B$25,0)</f>
        <v>Health Care Equipment &amp; Services</v>
      </c>
    </row>
    <row r="3266" spans="1:9" x14ac:dyDescent="0.2">
      <c r="A3266">
        <v>2017</v>
      </c>
      <c r="B3266" t="s">
        <v>29</v>
      </c>
      <c r="C3266" t="s">
        <v>30</v>
      </c>
      <c r="D3266">
        <v>5249</v>
      </c>
      <c r="E3266">
        <v>76250</v>
      </c>
      <c r="F3266">
        <v>27390</v>
      </c>
      <c r="G3266">
        <v>3510</v>
      </c>
      <c r="H3266" s="14">
        <f>365*DSO[[#This Row],[Receivables - Total]]/DSO[[#This Row],[Revenue - Total]]</f>
        <v>69.948338809784588</v>
      </c>
      <c r="I3266" t="str">
        <f>_xlfn.XLOOKUP(DSO[[#This Row],[GIC Industry Groups]],'DSO_GIC GROUP'!$A$2:$A$25,'DSO_GIC GROUP'!$B$2:$B$25,0)</f>
        <v>Health Care Equipment &amp; Services</v>
      </c>
    </row>
    <row r="3267" spans="1:9" x14ac:dyDescent="0.2">
      <c r="A3267">
        <v>2018</v>
      </c>
      <c r="B3267" t="s">
        <v>29</v>
      </c>
      <c r="C3267" t="s">
        <v>30</v>
      </c>
      <c r="D3267">
        <v>5182</v>
      </c>
      <c r="E3267">
        <v>67173</v>
      </c>
      <c r="F3267">
        <v>30578</v>
      </c>
      <c r="G3267">
        <v>3510</v>
      </c>
      <c r="H3267" s="14">
        <f>365*DSO[[#This Row],[Receivables - Total]]/DSO[[#This Row],[Revenue - Total]]</f>
        <v>61.855909477402051</v>
      </c>
      <c r="I3267" t="str">
        <f>_xlfn.XLOOKUP(DSO[[#This Row],[GIC Industry Groups]],'DSO_GIC GROUP'!$A$2:$A$25,'DSO_GIC GROUP'!$B$2:$B$25,0)</f>
        <v>Health Care Equipment &amp; Services</v>
      </c>
    </row>
    <row r="3268" spans="1:9" x14ac:dyDescent="0.2">
      <c r="A3268">
        <v>2019</v>
      </c>
      <c r="B3268" t="s">
        <v>29</v>
      </c>
      <c r="C3268" t="s">
        <v>30</v>
      </c>
      <c r="D3268">
        <v>5425</v>
      </c>
      <c r="E3268">
        <v>67887</v>
      </c>
      <c r="F3268">
        <v>31904</v>
      </c>
      <c r="G3268">
        <v>3510</v>
      </c>
      <c r="H3268" s="14">
        <f>365*DSO[[#This Row],[Receivables - Total]]/DSO[[#This Row],[Revenue - Total]]</f>
        <v>62.06510155466399</v>
      </c>
      <c r="I3268" t="str">
        <f>_xlfn.XLOOKUP(DSO[[#This Row],[GIC Industry Groups]],'DSO_GIC GROUP'!$A$2:$A$25,'DSO_GIC GROUP'!$B$2:$B$25,0)</f>
        <v>Health Care Equipment &amp; Services</v>
      </c>
    </row>
    <row r="3269" spans="1:9" x14ac:dyDescent="0.2">
      <c r="A3269">
        <v>2004</v>
      </c>
      <c r="B3269" t="s">
        <v>67</v>
      </c>
      <c r="C3269" t="s">
        <v>68</v>
      </c>
      <c r="D3269">
        <v>28.809000000000001</v>
      </c>
      <c r="E3269">
        <v>130.71199999999999</v>
      </c>
      <c r="F3269">
        <v>172.83</v>
      </c>
      <c r="G3269">
        <v>3510</v>
      </c>
      <c r="H3269" s="14">
        <f>365*DSO[[#This Row],[Receivables - Total]]/DSO[[#This Row],[Revenue - Total]]</f>
        <v>60.841780940808881</v>
      </c>
      <c r="I3269" t="str">
        <f>_xlfn.XLOOKUP(DSO[[#This Row],[GIC Industry Groups]],'DSO_GIC GROUP'!$A$2:$A$25,'DSO_GIC GROUP'!$B$2:$B$25,0)</f>
        <v>Health Care Equipment &amp; Services</v>
      </c>
    </row>
    <row r="3270" spans="1:9" x14ac:dyDescent="0.2">
      <c r="A3270">
        <v>2005</v>
      </c>
      <c r="B3270" t="s">
        <v>67</v>
      </c>
      <c r="C3270" t="s">
        <v>68</v>
      </c>
      <c r="D3270">
        <v>29.305</v>
      </c>
      <c r="E3270">
        <v>142.11000000000001</v>
      </c>
      <c r="F3270">
        <v>207.125</v>
      </c>
      <c r="G3270">
        <v>3510</v>
      </c>
      <c r="H3270" s="14">
        <f>365*DSO[[#This Row],[Receivables - Total]]/DSO[[#This Row],[Revenue - Total]]</f>
        <v>51.641882920941462</v>
      </c>
      <c r="I3270" t="str">
        <f>_xlfn.XLOOKUP(DSO[[#This Row],[GIC Industry Groups]],'DSO_GIC GROUP'!$A$2:$A$25,'DSO_GIC GROUP'!$B$2:$B$25,0)</f>
        <v>Health Care Equipment &amp; Services</v>
      </c>
    </row>
    <row r="3271" spans="1:9" x14ac:dyDescent="0.2">
      <c r="A3271">
        <v>2006</v>
      </c>
      <c r="B3271" t="s">
        <v>67</v>
      </c>
      <c r="C3271" t="s">
        <v>68</v>
      </c>
      <c r="D3271">
        <v>33.634999999999998</v>
      </c>
      <c r="E3271">
        <v>151.55799999999999</v>
      </c>
      <c r="F3271">
        <v>206.35400000000001</v>
      </c>
      <c r="G3271">
        <v>3510</v>
      </c>
      <c r="H3271" s="14">
        <f>365*DSO[[#This Row],[Receivables - Total]]/DSO[[#This Row],[Revenue - Total]]</f>
        <v>59.49375829884567</v>
      </c>
      <c r="I3271" t="str">
        <f>_xlfn.XLOOKUP(DSO[[#This Row],[GIC Industry Groups]],'DSO_GIC GROUP'!$A$2:$A$25,'DSO_GIC GROUP'!$B$2:$B$25,0)</f>
        <v>Health Care Equipment &amp; Services</v>
      </c>
    </row>
    <row r="3272" spans="1:9" x14ac:dyDescent="0.2">
      <c r="A3272">
        <v>2007</v>
      </c>
      <c r="B3272" t="s">
        <v>67</v>
      </c>
      <c r="C3272" t="s">
        <v>68</v>
      </c>
      <c r="D3272">
        <v>44.85</v>
      </c>
      <c r="E3272">
        <v>222.761</v>
      </c>
      <c r="F3272">
        <v>284.33199999999999</v>
      </c>
      <c r="G3272">
        <v>3510</v>
      </c>
      <c r="H3272" s="14">
        <f>365*DSO[[#This Row],[Receivables - Total]]/DSO[[#This Row],[Revenue - Total]]</f>
        <v>57.574420044173714</v>
      </c>
      <c r="I3272" t="str">
        <f>_xlfn.XLOOKUP(DSO[[#This Row],[GIC Industry Groups]],'DSO_GIC GROUP'!$A$2:$A$25,'DSO_GIC GROUP'!$B$2:$B$25,0)</f>
        <v>Health Care Equipment &amp; Services</v>
      </c>
    </row>
    <row r="3273" spans="1:9" x14ac:dyDescent="0.2">
      <c r="A3273">
        <v>2008</v>
      </c>
      <c r="B3273" t="s">
        <v>67</v>
      </c>
      <c r="C3273" t="s">
        <v>68</v>
      </c>
      <c r="D3273">
        <v>52.362000000000002</v>
      </c>
      <c r="E3273">
        <v>279.34100000000001</v>
      </c>
      <c r="F3273">
        <v>303.976</v>
      </c>
      <c r="G3273">
        <v>3510</v>
      </c>
      <c r="H3273" s="14">
        <f>365*DSO[[#This Row],[Receivables - Total]]/DSO[[#This Row],[Revenue - Total]]</f>
        <v>62.8738124062426</v>
      </c>
      <c r="I3273" t="str">
        <f>_xlfn.XLOOKUP(DSO[[#This Row],[GIC Industry Groups]],'DSO_GIC GROUP'!$A$2:$A$25,'DSO_GIC GROUP'!$B$2:$B$25,0)</f>
        <v>Health Care Equipment &amp; Services</v>
      </c>
    </row>
    <row r="3274" spans="1:9" x14ac:dyDescent="0.2">
      <c r="A3274">
        <v>2009</v>
      </c>
      <c r="B3274" t="s">
        <v>67</v>
      </c>
      <c r="C3274" t="s">
        <v>68</v>
      </c>
      <c r="D3274">
        <v>54.536999999999999</v>
      </c>
      <c r="E3274">
        <v>355.24</v>
      </c>
      <c r="F3274">
        <v>312.33300000000003</v>
      </c>
      <c r="G3274">
        <v>3510</v>
      </c>
      <c r="H3274" s="14">
        <f>365*DSO[[#This Row],[Receivables - Total]]/DSO[[#This Row],[Revenue - Total]]</f>
        <v>63.733275062193236</v>
      </c>
      <c r="I3274" t="str">
        <f>_xlfn.XLOOKUP(DSO[[#This Row],[GIC Industry Groups]],'DSO_GIC GROUP'!$A$2:$A$25,'DSO_GIC GROUP'!$B$2:$B$25,0)</f>
        <v>Health Care Equipment &amp; Services</v>
      </c>
    </row>
    <row r="3275" spans="1:9" x14ac:dyDescent="0.2">
      <c r="A3275">
        <v>2010</v>
      </c>
      <c r="B3275" t="s">
        <v>67</v>
      </c>
      <c r="C3275" t="s">
        <v>68</v>
      </c>
      <c r="D3275">
        <v>65.430000000000007</v>
      </c>
      <c r="E3275">
        <v>476.94299999999998</v>
      </c>
      <c r="F3275">
        <v>372.82799999999997</v>
      </c>
      <c r="G3275">
        <v>3510</v>
      </c>
      <c r="H3275" s="14">
        <f>365*DSO[[#This Row],[Receivables - Total]]/DSO[[#This Row],[Revenue - Total]]</f>
        <v>64.056213589108125</v>
      </c>
      <c r="I3275" t="str">
        <f>_xlfn.XLOOKUP(DSO[[#This Row],[GIC Industry Groups]],'DSO_GIC GROUP'!$A$2:$A$25,'DSO_GIC GROUP'!$B$2:$B$25,0)</f>
        <v>Health Care Equipment &amp; Services</v>
      </c>
    </row>
    <row r="3276" spans="1:9" x14ac:dyDescent="0.2">
      <c r="A3276">
        <v>2011</v>
      </c>
      <c r="B3276" t="s">
        <v>67</v>
      </c>
      <c r="C3276" t="s">
        <v>68</v>
      </c>
      <c r="D3276">
        <v>91.537000000000006</v>
      </c>
      <c r="E3276">
        <v>649.26400000000001</v>
      </c>
      <c r="F3276">
        <v>479.74099999999999</v>
      </c>
      <c r="G3276">
        <v>3510</v>
      </c>
      <c r="H3276" s="14">
        <f>365*DSO[[#This Row],[Receivables - Total]]/DSO[[#This Row],[Revenue - Total]]</f>
        <v>69.643839071499002</v>
      </c>
      <c r="I3276" t="str">
        <f>_xlfn.XLOOKUP(DSO[[#This Row],[GIC Industry Groups]],'DSO_GIC GROUP'!$A$2:$A$25,'DSO_GIC GROUP'!$B$2:$B$25,0)</f>
        <v>Health Care Equipment &amp; Services</v>
      </c>
    </row>
    <row r="3277" spans="1:9" x14ac:dyDescent="0.2">
      <c r="A3277">
        <v>2012</v>
      </c>
      <c r="B3277" t="s">
        <v>67</v>
      </c>
      <c r="C3277" t="s">
        <v>68</v>
      </c>
      <c r="D3277">
        <v>98.992000000000004</v>
      </c>
      <c r="E3277">
        <v>756.31200000000001</v>
      </c>
      <c r="F3277">
        <v>560.04100000000005</v>
      </c>
      <c r="G3277">
        <v>3510</v>
      </c>
      <c r="H3277" s="14">
        <f>365*DSO[[#This Row],[Receivables - Total]]/DSO[[#This Row],[Revenue - Total]]</f>
        <v>64.516847873637815</v>
      </c>
      <c r="I3277" t="str">
        <f>_xlfn.XLOOKUP(DSO[[#This Row],[GIC Industry Groups]],'DSO_GIC GROUP'!$A$2:$A$25,'DSO_GIC GROUP'!$B$2:$B$25,0)</f>
        <v>Health Care Equipment &amp; Services</v>
      </c>
    </row>
    <row r="3278" spans="1:9" x14ac:dyDescent="0.2">
      <c r="A3278">
        <v>2013</v>
      </c>
      <c r="B3278" t="s">
        <v>67</v>
      </c>
      <c r="C3278" t="s">
        <v>68</v>
      </c>
      <c r="D3278">
        <v>113.25</v>
      </c>
      <c r="E3278">
        <v>832.14700000000005</v>
      </c>
      <c r="F3278">
        <v>660.20600000000002</v>
      </c>
      <c r="G3278">
        <v>3510</v>
      </c>
      <c r="H3278" s="14">
        <f>365*DSO[[#This Row],[Receivables - Total]]/DSO[[#This Row],[Revenue - Total]]</f>
        <v>62.611139553412116</v>
      </c>
      <c r="I3278" t="str">
        <f>_xlfn.XLOOKUP(DSO[[#This Row],[GIC Industry Groups]],'DSO_GIC GROUP'!$A$2:$A$25,'DSO_GIC GROUP'!$B$2:$B$25,0)</f>
        <v>Health Care Equipment &amp; Services</v>
      </c>
    </row>
    <row r="3279" spans="1:9" x14ac:dyDescent="0.2">
      <c r="A3279">
        <v>2014</v>
      </c>
      <c r="B3279" t="s">
        <v>67</v>
      </c>
      <c r="C3279" t="s">
        <v>68</v>
      </c>
      <c r="D3279">
        <v>129.751</v>
      </c>
      <c r="E3279">
        <v>987.99699999999996</v>
      </c>
      <c r="F3279">
        <v>761.65300000000002</v>
      </c>
      <c r="G3279">
        <v>3510</v>
      </c>
      <c r="H3279" s="14">
        <f>365*DSO[[#This Row],[Receivables - Total]]/DSO[[#This Row],[Revenue - Total]]</f>
        <v>62.179384837977402</v>
      </c>
      <c r="I3279" t="str">
        <f>_xlfn.XLOOKUP(DSO[[#This Row],[GIC Industry Groups]],'DSO_GIC GROUP'!$A$2:$A$25,'DSO_GIC GROUP'!$B$2:$B$25,0)</f>
        <v>Health Care Equipment &amp; Services</v>
      </c>
    </row>
    <row r="3280" spans="1:9" x14ac:dyDescent="0.2">
      <c r="A3280">
        <v>2015</v>
      </c>
      <c r="B3280" t="s">
        <v>67</v>
      </c>
      <c r="C3280" t="s">
        <v>68</v>
      </c>
      <c r="D3280">
        <v>158.55000000000001</v>
      </c>
      <c r="E3280">
        <v>1158.633</v>
      </c>
      <c r="F3280">
        <v>845.48599999999999</v>
      </c>
      <c r="G3280">
        <v>3510</v>
      </c>
      <c r="H3280" s="14">
        <f>365*DSO[[#This Row],[Receivables - Total]]/DSO[[#This Row],[Revenue - Total]]</f>
        <v>68.446727680884138</v>
      </c>
      <c r="I3280" t="str">
        <f>_xlfn.XLOOKUP(DSO[[#This Row],[GIC Industry Groups]],'DSO_GIC GROUP'!$A$2:$A$25,'DSO_GIC GROUP'!$B$2:$B$25,0)</f>
        <v>Health Care Equipment &amp; Services</v>
      </c>
    </row>
    <row r="3281" spans="1:9" x14ac:dyDescent="0.2">
      <c r="A3281">
        <v>2016</v>
      </c>
      <c r="B3281" t="s">
        <v>67</v>
      </c>
      <c r="C3281" t="s">
        <v>68</v>
      </c>
      <c r="D3281">
        <v>247.41499999999999</v>
      </c>
      <c r="E3281">
        <v>1396.1510000000001</v>
      </c>
      <c r="F3281">
        <v>1079.874</v>
      </c>
      <c r="G3281">
        <v>3510</v>
      </c>
      <c r="H3281" s="14">
        <f>365*DSO[[#This Row],[Receivables - Total]]/DSO[[#This Row],[Revenue - Total]]</f>
        <v>83.626862948825504</v>
      </c>
      <c r="I3281" t="str">
        <f>_xlfn.XLOOKUP(DSO[[#This Row],[GIC Industry Groups]],'DSO_GIC GROUP'!$A$2:$A$25,'DSO_GIC GROUP'!$B$2:$B$25,0)</f>
        <v>Health Care Equipment &amp; Services</v>
      </c>
    </row>
    <row r="3282" spans="1:9" x14ac:dyDescent="0.2">
      <c r="A3282">
        <v>2017</v>
      </c>
      <c r="B3282" t="s">
        <v>67</v>
      </c>
      <c r="C3282" t="s">
        <v>68</v>
      </c>
      <c r="D3282">
        <v>322.82499999999999</v>
      </c>
      <c r="E3282">
        <v>1777.856</v>
      </c>
      <c r="F3282">
        <v>1473.413</v>
      </c>
      <c r="G3282">
        <v>3510</v>
      </c>
      <c r="H3282" s="14">
        <f>365*DSO[[#This Row],[Receivables - Total]]/DSO[[#This Row],[Revenue - Total]]</f>
        <v>79.971552443204999</v>
      </c>
      <c r="I3282" t="str">
        <f>_xlfn.XLOOKUP(DSO[[#This Row],[GIC Industry Groups]],'DSO_GIC GROUP'!$A$2:$A$25,'DSO_GIC GROUP'!$B$2:$B$25,0)</f>
        <v>Health Care Equipment &amp; Services</v>
      </c>
    </row>
    <row r="3283" spans="1:9" x14ac:dyDescent="0.2">
      <c r="A3283">
        <v>2018</v>
      </c>
      <c r="B3283" t="s">
        <v>67</v>
      </c>
      <c r="C3283" t="s">
        <v>68</v>
      </c>
      <c r="D3283">
        <v>439.00900000000001</v>
      </c>
      <c r="E3283">
        <v>2052.4580000000001</v>
      </c>
      <c r="F3283">
        <v>1966.492</v>
      </c>
      <c r="G3283">
        <v>3510</v>
      </c>
      <c r="H3283" s="14">
        <f>365*DSO[[#This Row],[Receivables - Total]]/DSO[[#This Row],[Revenue - Total]]</f>
        <v>81.48433098126003</v>
      </c>
      <c r="I3283" t="str">
        <f>_xlfn.XLOOKUP(DSO[[#This Row],[GIC Industry Groups]],'DSO_GIC GROUP'!$A$2:$A$25,'DSO_GIC GROUP'!$B$2:$B$25,0)</f>
        <v>Health Care Equipment &amp; Services</v>
      </c>
    </row>
    <row r="3284" spans="1:9" x14ac:dyDescent="0.2">
      <c r="A3284">
        <v>2019</v>
      </c>
      <c r="B3284" t="s">
        <v>67</v>
      </c>
      <c r="C3284" t="s">
        <v>68</v>
      </c>
      <c r="D3284">
        <v>620.976</v>
      </c>
      <c r="E3284">
        <v>2500.7020000000002</v>
      </c>
      <c r="F3284">
        <v>2406.7959999999998</v>
      </c>
      <c r="G3284">
        <v>3510</v>
      </c>
      <c r="H3284" s="14">
        <f>365*DSO[[#This Row],[Receivables - Total]]/DSO[[#This Row],[Revenue - Total]]</f>
        <v>94.173432231065703</v>
      </c>
      <c r="I3284" t="str">
        <f>_xlfn.XLOOKUP(DSO[[#This Row],[GIC Industry Groups]],'DSO_GIC GROUP'!$A$2:$A$25,'DSO_GIC GROUP'!$B$2:$B$25,0)</f>
        <v>Health Care Equipment &amp; Services</v>
      </c>
    </row>
    <row r="3285" spans="1:9" x14ac:dyDescent="0.2">
      <c r="A3285">
        <v>2004</v>
      </c>
      <c r="B3285" t="s">
        <v>95</v>
      </c>
      <c r="C3285" t="s">
        <v>96</v>
      </c>
      <c r="D3285">
        <v>2451</v>
      </c>
      <c r="E3285">
        <v>39738.400000000001</v>
      </c>
      <c r="F3285">
        <v>20815.099999999999</v>
      </c>
      <c r="G3285">
        <v>3510</v>
      </c>
      <c r="H3285" s="14">
        <f>365*DSO[[#This Row],[Receivables - Total]]/DSO[[#This Row],[Revenue - Total]]</f>
        <v>42.979135339248913</v>
      </c>
      <c r="I3285" t="str">
        <f>_xlfn.XLOOKUP(DSO[[#This Row],[GIC Industry Groups]],'DSO_GIC GROUP'!$A$2:$A$25,'DSO_GIC GROUP'!$B$2:$B$25,0)</f>
        <v>Health Care Equipment &amp; Services</v>
      </c>
    </row>
    <row r="3286" spans="1:9" x14ac:dyDescent="0.2">
      <c r="A3286">
        <v>2005</v>
      </c>
      <c r="B3286" t="s">
        <v>95</v>
      </c>
      <c r="C3286" t="s">
        <v>96</v>
      </c>
      <c r="D3286">
        <v>3283.4</v>
      </c>
      <c r="E3286">
        <v>51405.2</v>
      </c>
      <c r="F3286">
        <v>45136</v>
      </c>
      <c r="G3286">
        <v>3510</v>
      </c>
      <c r="H3286" s="14">
        <f>365*DSO[[#This Row],[Receivables - Total]]/DSO[[#This Row],[Revenue - Total]]</f>
        <v>26.55177685218008</v>
      </c>
      <c r="I3286" t="str">
        <f>_xlfn.XLOOKUP(DSO[[#This Row],[GIC Industry Groups]],'DSO_GIC GROUP'!$A$2:$A$25,'DSO_GIC GROUP'!$B$2:$B$25,0)</f>
        <v>Health Care Equipment &amp; Services</v>
      </c>
    </row>
    <row r="3287" spans="1:9" x14ac:dyDescent="0.2">
      <c r="A3287">
        <v>2006</v>
      </c>
      <c r="B3287" t="s">
        <v>95</v>
      </c>
      <c r="C3287" t="s">
        <v>96</v>
      </c>
      <c r="D3287">
        <v>3692.9</v>
      </c>
      <c r="E3287">
        <v>51759.8</v>
      </c>
      <c r="F3287">
        <v>56953</v>
      </c>
      <c r="G3287">
        <v>3510</v>
      </c>
      <c r="H3287" s="14">
        <f>365*DSO[[#This Row],[Receivables - Total]]/DSO[[#This Row],[Revenue - Total]]</f>
        <v>23.66703246536618</v>
      </c>
      <c r="I3287" t="str">
        <f>_xlfn.XLOOKUP(DSO[[#This Row],[GIC Industry Groups]],'DSO_GIC GROUP'!$A$2:$A$25,'DSO_GIC GROUP'!$B$2:$B$25,0)</f>
        <v>Health Care Equipment &amp; Services</v>
      </c>
    </row>
    <row r="3288" spans="1:9" x14ac:dyDescent="0.2">
      <c r="A3288">
        <v>2007</v>
      </c>
      <c r="B3288" t="s">
        <v>95</v>
      </c>
      <c r="C3288" t="s">
        <v>96</v>
      </c>
      <c r="D3288">
        <v>4887.3</v>
      </c>
      <c r="E3288">
        <v>52060</v>
      </c>
      <c r="F3288">
        <v>61134.3</v>
      </c>
      <c r="G3288">
        <v>3510</v>
      </c>
      <c r="H3288" s="14">
        <f>365*DSO[[#This Row],[Receivables - Total]]/DSO[[#This Row],[Revenue - Total]]</f>
        <v>29.179437729719648</v>
      </c>
      <c r="I3288" t="str">
        <f>_xlfn.XLOOKUP(DSO[[#This Row],[GIC Industry Groups]],'DSO_GIC GROUP'!$A$2:$A$25,'DSO_GIC GROUP'!$B$2:$B$25,0)</f>
        <v>Health Care Equipment &amp; Services</v>
      </c>
    </row>
    <row r="3289" spans="1:9" x14ac:dyDescent="0.2">
      <c r="A3289">
        <v>2008</v>
      </c>
      <c r="B3289" t="s">
        <v>95</v>
      </c>
      <c r="C3289" t="s">
        <v>96</v>
      </c>
      <c r="D3289">
        <v>5278.5</v>
      </c>
      <c r="E3289">
        <v>48403.199999999997</v>
      </c>
      <c r="F3289">
        <v>61251.1</v>
      </c>
      <c r="G3289">
        <v>3510</v>
      </c>
      <c r="H3289" s="14">
        <f>365*DSO[[#This Row],[Receivables - Total]]/DSO[[#This Row],[Revenue - Total]]</f>
        <v>31.454986114535085</v>
      </c>
      <c r="I3289" t="str">
        <f>_xlfn.XLOOKUP(DSO[[#This Row],[GIC Industry Groups]],'DSO_GIC GROUP'!$A$2:$A$25,'DSO_GIC GROUP'!$B$2:$B$25,0)</f>
        <v>Health Care Equipment &amp; Services</v>
      </c>
    </row>
    <row r="3290" spans="1:9" x14ac:dyDescent="0.2">
      <c r="A3290">
        <v>2009</v>
      </c>
      <c r="B3290" t="s">
        <v>95</v>
      </c>
      <c r="C3290" t="s">
        <v>96</v>
      </c>
      <c r="D3290">
        <v>4728.1000000000004</v>
      </c>
      <c r="E3290">
        <v>52125.4</v>
      </c>
      <c r="F3290">
        <v>61235.8</v>
      </c>
      <c r="G3290">
        <v>3510</v>
      </c>
      <c r="H3290" s="14">
        <f>365*DSO[[#This Row],[Receivables - Total]]/DSO[[#This Row],[Revenue - Total]]</f>
        <v>28.182149984159594</v>
      </c>
      <c r="I3290" t="str">
        <f>_xlfn.XLOOKUP(DSO[[#This Row],[GIC Industry Groups]],'DSO_GIC GROUP'!$A$2:$A$25,'DSO_GIC GROUP'!$B$2:$B$25,0)</f>
        <v>Health Care Equipment &amp; Services</v>
      </c>
    </row>
    <row r="3291" spans="1:9" x14ac:dyDescent="0.2">
      <c r="A3291">
        <v>2010</v>
      </c>
      <c r="B3291" t="s">
        <v>95</v>
      </c>
      <c r="C3291" t="s">
        <v>96</v>
      </c>
      <c r="D3291">
        <v>5030.2</v>
      </c>
      <c r="E3291">
        <v>50166.9</v>
      </c>
      <c r="F3291">
        <v>58801.8</v>
      </c>
      <c r="G3291">
        <v>3510</v>
      </c>
      <c r="H3291" s="14">
        <f>365*DSO[[#This Row],[Receivables - Total]]/DSO[[#This Row],[Revenue - Total]]</f>
        <v>31.223925117938563</v>
      </c>
      <c r="I3291" t="str">
        <f>_xlfn.XLOOKUP(DSO[[#This Row],[GIC Industry Groups]],'DSO_GIC GROUP'!$A$2:$A$25,'DSO_GIC GROUP'!$B$2:$B$25,0)</f>
        <v>Health Care Equipment &amp; Services</v>
      </c>
    </row>
    <row r="3292" spans="1:9" x14ac:dyDescent="0.2">
      <c r="A3292">
        <v>2011</v>
      </c>
      <c r="B3292" t="s">
        <v>95</v>
      </c>
      <c r="C3292" t="s">
        <v>96</v>
      </c>
      <c r="D3292">
        <v>5496</v>
      </c>
      <c r="E3292">
        <v>52018.8</v>
      </c>
      <c r="F3292">
        <v>60710.7</v>
      </c>
      <c r="G3292">
        <v>3510</v>
      </c>
      <c r="H3292" s="14">
        <f>365*DSO[[#This Row],[Receivables - Total]]/DSO[[#This Row],[Revenue - Total]]</f>
        <v>33.042610281218963</v>
      </c>
      <c r="I3292" t="str">
        <f>_xlfn.XLOOKUP(DSO[[#This Row],[GIC Industry Groups]],'DSO_GIC GROUP'!$A$2:$A$25,'DSO_GIC GROUP'!$B$2:$B$25,0)</f>
        <v>Health Care Equipment &amp; Services</v>
      </c>
    </row>
    <row r="3293" spans="1:9" x14ac:dyDescent="0.2">
      <c r="A3293">
        <v>2012</v>
      </c>
      <c r="B3293" t="s">
        <v>95</v>
      </c>
      <c r="C3293" t="s">
        <v>96</v>
      </c>
      <c r="D3293">
        <v>5571.5</v>
      </c>
      <c r="E3293">
        <v>58955.4</v>
      </c>
      <c r="F3293">
        <v>61711.7</v>
      </c>
      <c r="G3293">
        <v>3510</v>
      </c>
      <c r="H3293" s="14">
        <f>365*DSO[[#This Row],[Receivables - Total]]/DSO[[#This Row],[Revenue - Total]]</f>
        <v>32.953192020313814</v>
      </c>
      <c r="I3293" t="str">
        <f>_xlfn.XLOOKUP(DSO[[#This Row],[GIC Industry Groups]],'DSO_GIC GROUP'!$A$2:$A$25,'DSO_GIC GROUP'!$B$2:$B$25,0)</f>
        <v>Health Care Equipment &amp; Services</v>
      </c>
    </row>
    <row r="3294" spans="1:9" x14ac:dyDescent="0.2">
      <c r="A3294">
        <v>2013</v>
      </c>
      <c r="B3294" t="s">
        <v>95</v>
      </c>
      <c r="C3294" t="s">
        <v>96</v>
      </c>
      <c r="D3294">
        <v>6406.3</v>
      </c>
      <c r="E3294">
        <v>59574.5</v>
      </c>
      <c r="F3294">
        <v>71023.5</v>
      </c>
      <c r="G3294">
        <v>3510</v>
      </c>
      <c r="H3294" s="14">
        <f>365*DSO[[#This Row],[Receivables - Total]]/DSO[[#This Row],[Revenue - Total]]</f>
        <v>32.922898758861507</v>
      </c>
      <c r="I3294" t="str">
        <f>_xlfn.XLOOKUP(DSO[[#This Row],[GIC Industry Groups]],'DSO_GIC GROUP'!$A$2:$A$25,'DSO_GIC GROUP'!$B$2:$B$25,0)</f>
        <v>Health Care Equipment &amp; Services</v>
      </c>
    </row>
    <row r="3295" spans="1:9" x14ac:dyDescent="0.2">
      <c r="A3295">
        <v>2014</v>
      </c>
      <c r="B3295" t="s">
        <v>95</v>
      </c>
      <c r="C3295" t="s">
        <v>96</v>
      </c>
      <c r="D3295">
        <v>8928</v>
      </c>
      <c r="E3295">
        <v>62065</v>
      </c>
      <c r="F3295">
        <v>73874.100000000006</v>
      </c>
      <c r="G3295">
        <v>3510</v>
      </c>
      <c r="H3295" s="14">
        <f>365*DSO[[#This Row],[Receivables - Total]]/DSO[[#This Row],[Revenue - Total]]</f>
        <v>44.111806438251023</v>
      </c>
      <c r="I3295" t="str">
        <f>_xlfn.XLOOKUP(DSO[[#This Row],[GIC Industry Groups]],'DSO_GIC GROUP'!$A$2:$A$25,'DSO_GIC GROUP'!$B$2:$B$25,0)</f>
        <v>Health Care Equipment &amp; Services</v>
      </c>
    </row>
    <row r="3296" spans="1:9" x14ac:dyDescent="0.2">
      <c r="A3296">
        <v>2015</v>
      </c>
      <c r="B3296" t="s">
        <v>95</v>
      </c>
      <c r="C3296" t="s">
        <v>96</v>
      </c>
      <c r="D3296">
        <v>8812</v>
      </c>
      <c r="E3296">
        <v>61717.8</v>
      </c>
      <c r="F3296">
        <v>79156.5</v>
      </c>
      <c r="G3296">
        <v>3510</v>
      </c>
      <c r="H3296" s="14">
        <f>365*DSO[[#This Row],[Receivables - Total]]/DSO[[#This Row],[Revenue - Total]]</f>
        <v>40.633176049976946</v>
      </c>
      <c r="I3296" t="str">
        <f>_xlfn.XLOOKUP(DSO[[#This Row],[GIC Industry Groups]],'DSO_GIC GROUP'!$A$2:$A$25,'DSO_GIC GROUP'!$B$2:$B$25,0)</f>
        <v>Health Care Equipment &amp; Services</v>
      </c>
    </row>
    <row r="3297" spans="1:9" x14ac:dyDescent="0.2">
      <c r="A3297">
        <v>2016</v>
      </c>
      <c r="B3297" t="s">
        <v>95</v>
      </c>
      <c r="C3297" t="s">
        <v>96</v>
      </c>
      <c r="D3297">
        <v>9810.4</v>
      </c>
      <c r="E3297">
        <v>65083.1</v>
      </c>
      <c r="F3297">
        <v>84863</v>
      </c>
      <c r="G3297">
        <v>3510</v>
      </c>
      <c r="H3297" s="14">
        <f>365*DSO[[#This Row],[Receivables - Total]]/DSO[[#This Row],[Revenue - Total]]</f>
        <v>42.195020209042809</v>
      </c>
      <c r="I3297" t="str">
        <f>_xlfn.XLOOKUP(DSO[[#This Row],[GIC Industry Groups]],'DSO_GIC GROUP'!$A$2:$A$25,'DSO_GIC GROUP'!$B$2:$B$25,0)</f>
        <v>Health Care Equipment &amp; Services</v>
      </c>
    </row>
    <row r="3298" spans="1:9" x14ac:dyDescent="0.2">
      <c r="A3298">
        <v>2017</v>
      </c>
      <c r="B3298" t="s">
        <v>95</v>
      </c>
      <c r="C3298" t="s">
        <v>96</v>
      </c>
      <c r="D3298">
        <v>9410.9</v>
      </c>
      <c r="E3298">
        <v>70540</v>
      </c>
      <c r="F3298">
        <v>90039.4</v>
      </c>
      <c r="G3298">
        <v>3510</v>
      </c>
      <c r="H3298" s="14">
        <f>365*DSO[[#This Row],[Receivables - Total]]/DSO[[#This Row],[Revenue - Total]]</f>
        <v>38.149726675211078</v>
      </c>
      <c r="I3298" t="str">
        <f>_xlfn.XLOOKUP(DSO[[#This Row],[GIC Industry Groups]],'DSO_GIC GROUP'!$A$2:$A$25,'DSO_GIC GROUP'!$B$2:$B$25,0)</f>
        <v>Health Care Equipment &amp; Services</v>
      </c>
    </row>
    <row r="3299" spans="1:9" x14ac:dyDescent="0.2">
      <c r="A3299">
        <v>2018</v>
      </c>
      <c r="B3299" t="s">
        <v>95</v>
      </c>
      <c r="C3299" t="s">
        <v>96</v>
      </c>
      <c r="D3299">
        <v>10077</v>
      </c>
      <c r="E3299">
        <v>71571</v>
      </c>
      <c r="F3299">
        <v>92105</v>
      </c>
      <c r="G3299">
        <v>3510</v>
      </c>
      <c r="H3299" s="14">
        <f>365*DSO[[#This Row],[Receivables - Total]]/DSO[[#This Row],[Revenue - Total]]</f>
        <v>39.933825525215788</v>
      </c>
      <c r="I3299" t="str">
        <f>_xlfn.XLOOKUP(DSO[[#This Row],[GIC Industry Groups]],'DSO_GIC GROUP'!$A$2:$A$25,'DSO_GIC GROUP'!$B$2:$B$25,0)</f>
        <v>Health Care Equipment &amp; Services</v>
      </c>
    </row>
    <row r="3300" spans="1:9" x14ac:dyDescent="0.2">
      <c r="A3300">
        <v>2019</v>
      </c>
      <c r="B3300" t="s">
        <v>95</v>
      </c>
      <c r="C3300" t="s">
        <v>96</v>
      </c>
      <c r="D3300">
        <v>11079</v>
      </c>
      <c r="E3300">
        <v>77453</v>
      </c>
      <c r="F3300">
        <v>104213</v>
      </c>
      <c r="G3300">
        <v>3510</v>
      </c>
      <c r="H3300" s="14">
        <f>365*DSO[[#This Row],[Receivables - Total]]/DSO[[#This Row],[Revenue - Total]]</f>
        <v>38.803556178211934</v>
      </c>
      <c r="I3300" t="str">
        <f>_xlfn.XLOOKUP(DSO[[#This Row],[GIC Industry Groups]],'DSO_GIC GROUP'!$A$2:$A$25,'DSO_GIC GROUP'!$B$2:$B$25,0)</f>
        <v>Health Care Equipment &amp; Services</v>
      </c>
    </row>
    <row r="3301" spans="1:9" x14ac:dyDescent="0.2">
      <c r="A3301">
        <v>2004</v>
      </c>
      <c r="B3301" t="s">
        <v>133</v>
      </c>
      <c r="C3301" t="s">
        <v>134</v>
      </c>
      <c r="D3301">
        <v>2091</v>
      </c>
      <c r="E3301">
        <v>14147</v>
      </c>
      <c r="F3301">
        <v>9509</v>
      </c>
      <c r="G3301">
        <v>3510</v>
      </c>
      <c r="H3301" s="14">
        <f>365*DSO[[#This Row],[Receivables - Total]]/DSO[[#This Row],[Revenue - Total]]</f>
        <v>80.262383005573668</v>
      </c>
      <c r="I3301" t="str">
        <f>_xlfn.XLOOKUP(DSO[[#This Row],[GIC Industry Groups]],'DSO_GIC GROUP'!$A$2:$A$25,'DSO_GIC GROUP'!$B$2:$B$25,0)</f>
        <v>Health Care Equipment &amp; Services</v>
      </c>
    </row>
    <row r="3302" spans="1:9" x14ac:dyDescent="0.2">
      <c r="A3302">
        <v>2005</v>
      </c>
      <c r="B3302" t="s">
        <v>133</v>
      </c>
      <c r="C3302" t="s">
        <v>134</v>
      </c>
      <c r="D3302">
        <v>1766</v>
      </c>
      <c r="E3302">
        <v>12727</v>
      </c>
      <c r="F3302">
        <v>9849</v>
      </c>
      <c r="G3302">
        <v>3510</v>
      </c>
      <c r="H3302" s="14">
        <f>365*DSO[[#This Row],[Receivables - Total]]/DSO[[#This Row],[Revenue - Total]]</f>
        <v>65.447253528276988</v>
      </c>
      <c r="I3302" t="str">
        <f>_xlfn.XLOOKUP(DSO[[#This Row],[GIC Industry Groups]],'DSO_GIC GROUP'!$A$2:$A$25,'DSO_GIC GROUP'!$B$2:$B$25,0)</f>
        <v>Health Care Equipment &amp; Services</v>
      </c>
    </row>
    <row r="3303" spans="1:9" x14ac:dyDescent="0.2">
      <c r="A3303">
        <v>2006</v>
      </c>
      <c r="B3303" t="s">
        <v>133</v>
      </c>
      <c r="C3303" t="s">
        <v>134</v>
      </c>
      <c r="D3303">
        <v>1838</v>
      </c>
      <c r="E3303">
        <v>14686</v>
      </c>
      <c r="F3303">
        <v>10378</v>
      </c>
      <c r="G3303">
        <v>3510</v>
      </c>
      <c r="H3303" s="14">
        <f>365*DSO[[#This Row],[Receivables - Total]]/DSO[[#This Row],[Revenue - Total]]</f>
        <v>64.643476585083832</v>
      </c>
      <c r="I3303" t="str">
        <f>_xlfn.XLOOKUP(DSO[[#This Row],[GIC Industry Groups]],'DSO_GIC GROUP'!$A$2:$A$25,'DSO_GIC GROUP'!$B$2:$B$25,0)</f>
        <v>Health Care Equipment &amp; Services</v>
      </c>
    </row>
    <row r="3304" spans="1:9" x14ac:dyDescent="0.2">
      <c r="A3304">
        <v>2007</v>
      </c>
      <c r="B3304" t="s">
        <v>133</v>
      </c>
      <c r="C3304" t="s">
        <v>134</v>
      </c>
      <c r="D3304">
        <v>2026</v>
      </c>
      <c r="E3304">
        <v>15294</v>
      </c>
      <c r="F3304">
        <v>11263</v>
      </c>
      <c r="G3304">
        <v>3510</v>
      </c>
      <c r="H3304" s="14">
        <f>365*DSO[[#This Row],[Receivables - Total]]/DSO[[#This Row],[Revenue - Total]]</f>
        <v>65.656574624877919</v>
      </c>
      <c r="I3304" t="str">
        <f>_xlfn.XLOOKUP(DSO[[#This Row],[GIC Industry Groups]],'DSO_GIC GROUP'!$A$2:$A$25,'DSO_GIC GROUP'!$B$2:$B$25,0)</f>
        <v>Health Care Equipment &amp; Services</v>
      </c>
    </row>
    <row r="3305" spans="1:9" x14ac:dyDescent="0.2">
      <c r="A3305">
        <v>2008</v>
      </c>
      <c r="B3305" t="s">
        <v>133</v>
      </c>
      <c r="C3305" t="s">
        <v>134</v>
      </c>
      <c r="D3305">
        <v>1980</v>
      </c>
      <c r="E3305">
        <v>15405</v>
      </c>
      <c r="F3305">
        <v>12348</v>
      </c>
      <c r="G3305">
        <v>3510</v>
      </c>
      <c r="H3305" s="14">
        <f>365*DSO[[#This Row],[Receivables - Total]]/DSO[[#This Row],[Revenue - Total]]</f>
        <v>58.527696793002917</v>
      </c>
      <c r="I3305" t="str">
        <f>_xlfn.XLOOKUP(DSO[[#This Row],[GIC Industry Groups]],'DSO_GIC GROUP'!$A$2:$A$25,'DSO_GIC GROUP'!$B$2:$B$25,0)</f>
        <v>Health Care Equipment &amp; Services</v>
      </c>
    </row>
    <row r="3306" spans="1:9" x14ac:dyDescent="0.2">
      <c r="A3306">
        <v>2009</v>
      </c>
      <c r="B3306" t="s">
        <v>133</v>
      </c>
      <c r="C3306" t="s">
        <v>134</v>
      </c>
      <c r="D3306">
        <v>2302</v>
      </c>
      <c r="E3306">
        <v>17354</v>
      </c>
      <c r="F3306">
        <v>12562</v>
      </c>
      <c r="G3306">
        <v>3510</v>
      </c>
      <c r="H3306" s="14">
        <f>365*DSO[[#This Row],[Receivables - Total]]/DSO[[#This Row],[Revenue - Total]]</f>
        <v>66.886642254418092</v>
      </c>
      <c r="I3306" t="str">
        <f>_xlfn.XLOOKUP(DSO[[#This Row],[GIC Industry Groups]],'DSO_GIC GROUP'!$A$2:$A$25,'DSO_GIC GROUP'!$B$2:$B$25,0)</f>
        <v>Health Care Equipment &amp; Services</v>
      </c>
    </row>
    <row r="3307" spans="1:9" x14ac:dyDescent="0.2">
      <c r="A3307">
        <v>2010</v>
      </c>
      <c r="B3307" t="s">
        <v>133</v>
      </c>
      <c r="C3307" t="s">
        <v>134</v>
      </c>
      <c r="D3307">
        <v>2265</v>
      </c>
      <c r="E3307">
        <v>17489</v>
      </c>
      <c r="F3307">
        <v>13056</v>
      </c>
      <c r="G3307">
        <v>3510</v>
      </c>
      <c r="H3307" s="14">
        <f>365*DSO[[#This Row],[Receivables - Total]]/DSO[[#This Row],[Revenue - Total]]</f>
        <v>63.321461397058826</v>
      </c>
      <c r="I3307" t="str">
        <f>_xlfn.XLOOKUP(DSO[[#This Row],[GIC Industry Groups]],'DSO_GIC GROUP'!$A$2:$A$25,'DSO_GIC GROUP'!$B$2:$B$25,0)</f>
        <v>Health Care Equipment &amp; Services</v>
      </c>
    </row>
    <row r="3308" spans="1:9" x14ac:dyDescent="0.2">
      <c r="A3308">
        <v>2011</v>
      </c>
      <c r="B3308" t="s">
        <v>133</v>
      </c>
      <c r="C3308" t="s">
        <v>134</v>
      </c>
      <c r="D3308">
        <v>2420</v>
      </c>
      <c r="E3308">
        <v>19073</v>
      </c>
      <c r="F3308">
        <v>13893</v>
      </c>
      <c r="G3308">
        <v>3510</v>
      </c>
      <c r="H3308" s="14">
        <f>365*DSO[[#This Row],[Receivables - Total]]/DSO[[#This Row],[Revenue - Total]]</f>
        <v>63.578780680918449</v>
      </c>
      <c r="I3308" t="str">
        <f>_xlfn.XLOOKUP(DSO[[#This Row],[GIC Industry Groups]],'DSO_GIC GROUP'!$A$2:$A$25,'DSO_GIC GROUP'!$B$2:$B$25,0)</f>
        <v>Health Care Equipment &amp; Services</v>
      </c>
    </row>
    <row r="3309" spans="1:9" x14ac:dyDescent="0.2">
      <c r="A3309">
        <v>2012</v>
      </c>
      <c r="B3309" t="s">
        <v>133</v>
      </c>
      <c r="C3309" t="s">
        <v>134</v>
      </c>
      <c r="D3309">
        <v>2425</v>
      </c>
      <c r="E3309">
        <v>20390</v>
      </c>
      <c r="F3309">
        <v>14190</v>
      </c>
      <c r="G3309">
        <v>3510</v>
      </c>
      <c r="H3309" s="14">
        <f>365*DSO[[#This Row],[Receivables - Total]]/DSO[[#This Row],[Revenue - Total]]</f>
        <v>62.376673713883015</v>
      </c>
      <c r="I3309" t="str">
        <f>_xlfn.XLOOKUP(DSO[[#This Row],[GIC Industry Groups]],'DSO_GIC GROUP'!$A$2:$A$25,'DSO_GIC GROUP'!$B$2:$B$25,0)</f>
        <v>Health Care Equipment &amp; Services</v>
      </c>
    </row>
    <row r="3310" spans="1:9" x14ac:dyDescent="0.2">
      <c r="A3310">
        <v>2013</v>
      </c>
      <c r="B3310" t="s">
        <v>133</v>
      </c>
      <c r="C3310" t="s">
        <v>134</v>
      </c>
      <c r="D3310">
        <v>2911</v>
      </c>
      <c r="E3310">
        <v>25869</v>
      </c>
      <c r="F3310">
        <v>15259</v>
      </c>
      <c r="G3310">
        <v>3510</v>
      </c>
      <c r="H3310" s="14">
        <f>365*DSO[[#This Row],[Receivables - Total]]/DSO[[#This Row],[Revenue - Total]]</f>
        <v>69.63202044694934</v>
      </c>
      <c r="I3310" t="str">
        <f>_xlfn.XLOOKUP(DSO[[#This Row],[GIC Industry Groups]],'DSO_GIC GROUP'!$A$2:$A$25,'DSO_GIC GROUP'!$B$2:$B$25,0)</f>
        <v>Health Care Equipment &amp; Services</v>
      </c>
    </row>
    <row r="3311" spans="1:9" x14ac:dyDescent="0.2">
      <c r="A3311">
        <v>2014</v>
      </c>
      <c r="B3311" t="s">
        <v>133</v>
      </c>
      <c r="C3311" t="s">
        <v>134</v>
      </c>
      <c r="D3311">
        <v>2803</v>
      </c>
      <c r="E3311">
        <v>25917</v>
      </c>
      <c r="F3311">
        <v>16671</v>
      </c>
      <c r="G3311">
        <v>3510</v>
      </c>
      <c r="H3311" s="14">
        <f>365*DSO[[#This Row],[Receivables - Total]]/DSO[[#This Row],[Revenue - Total]]</f>
        <v>61.369743866594682</v>
      </c>
      <c r="I3311" t="str">
        <f>_xlfn.XLOOKUP(DSO[[#This Row],[GIC Industry Groups]],'DSO_GIC GROUP'!$A$2:$A$25,'DSO_GIC GROUP'!$B$2:$B$25,0)</f>
        <v>Health Care Equipment &amp; Services</v>
      </c>
    </row>
    <row r="3312" spans="1:9" x14ac:dyDescent="0.2">
      <c r="A3312">
        <v>2015</v>
      </c>
      <c r="B3312" t="s">
        <v>133</v>
      </c>
      <c r="C3312" t="s">
        <v>134</v>
      </c>
      <c r="D3312">
        <v>1731</v>
      </c>
      <c r="E3312">
        <v>20975</v>
      </c>
      <c r="F3312">
        <v>9968</v>
      </c>
      <c r="G3312">
        <v>3510</v>
      </c>
      <c r="H3312" s="14">
        <f>365*DSO[[#This Row],[Receivables - Total]]/DSO[[#This Row],[Revenue - Total]]</f>
        <v>63.384329855537722</v>
      </c>
      <c r="I3312" t="str">
        <f>_xlfn.XLOOKUP(DSO[[#This Row],[GIC Industry Groups]],'DSO_GIC GROUP'!$A$2:$A$25,'DSO_GIC GROUP'!$B$2:$B$25,0)</f>
        <v>Health Care Equipment &amp; Services</v>
      </c>
    </row>
    <row r="3313" spans="1:9" x14ac:dyDescent="0.2">
      <c r="A3313">
        <v>2016</v>
      </c>
      <c r="B3313" t="s">
        <v>133</v>
      </c>
      <c r="C3313" t="s">
        <v>134</v>
      </c>
      <c r="D3313">
        <v>1691</v>
      </c>
      <c r="E3313">
        <v>15546</v>
      </c>
      <c r="F3313">
        <v>10163</v>
      </c>
      <c r="G3313">
        <v>3510</v>
      </c>
      <c r="H3313" s="14">
        <f>365*DSO[[#This Row],[Receivables - Total]]/DSO[[#This Row],[Revenue - Total]]</f>
        <v>60.731575322247366</v>
      </c>
      <c r="I3313" t="str">
        <f>_xlfn.XLOOKUP(DSO[[#This Row],[GIC Industry Groups]],'DSO_GIC GROUP'!$A$2:$A$25,'DSO_GIC GROUP'!$B$2:$B$25,0)</f>
        <v>Health Care Equipment &amp; Services</v>
      </c>
    </row>
    <row r="3314" spans="1:9" x14ac:dyDescent="0.2">
      <c r="A3314">
        <v>2017</v>
      </c>
      <c r="B3314" t="s">
        <v>133</v>
      </c>
      <c r="C3314" t="s">
        <v>134</v>
      </c>
      <c r="D3314">
        <v>1793</v>
      </c>
      <c r="E3314">
        <v>17111</v>
      </c>
      <c r="F3314">
        <v>10561</v>
      </c>
      <c r="G3314">
        <v>3510</v>
      </c>
      <c r="H3314" s="14">
        <f>365*DSO[[#This Row],[Receivables - Total]]/DSO[[#This Row],[Revenue - Total]]</f>
        <v>61.968090142978888</v>
      </c>
      <c r="I3314" t="str">
        <f>_xlfn.XLOOKUP(DSO[[#This Row],[GIC Industry Groups]],'DSO_GIC GROUP'!$A$2:$A$25,'DSO_GIC GROUP'!$B$2:$B$25,0)</f>
        <v>Health Care Equipment &amp; Services</v>
      </c>
    </row>
    <row r="3315" spans="1:9" x14ac:dyDescent="0.2">
      <c r="A3315">
        <v>2018</v>
      </c>
      <c r="B3315" t="s">
        <v>133</v>
      </c>
      <c r="C3315" t="s">
        <v>134</v>
      </c>
      <c r="D3315">
        <v>1812</v>
      </c>
      <c r="E3315">
        <v>15641</v>
      </c>
      <c r="F3315">
        <v>11127</v>
      </c>
      <c r="G3315">
        <v>3510</v>
      </c>
      <c r="H3315" s="14">
        <f>365*DSO[[#This Row],[Receivables - Total]]/DSO[[#This Row],[Revenue - Total]]</f>
        <v>59.439201941224049</v>
      </c>
      <c r="I3315" t="str">
        <f>_xlfn.XLOOKUP(DSO[[#This Row],[GIC Industry Groups]],'DSO_GIC GROUP'!$A$2:$A$25,'DSO_GIC GROUP'!$B$2:$B$25,0)</f>
        <v>Health Care Equipment &amp; Services</v>
      </c>
    </row>
    <row r="3316" spans="1:9" x14ac:dyDescent="0.2">
      <c r="A3316">
        <v>2004</v>
      </c>
      <c r="B3316" t="s">
        <v>137</v>
      </c>
      <c r="C3316" t="s">
        <v>138</v>
      </c>
      <c r="D3316">
        <v>807.38</v>
      </c>
      <c r="E3316">
        <v>5752.5789999999997</v>
      </c>
      <c r="F3316">
        <v>4934.7449999999999</v>
      </c>
      <c r="G3316">
        <v>3510</v>
      </c>
      <c r="H3316" s="14">
        <f>365*DSO[[#This Row],[Receivables - Total]]/DSO[[#This Row],[Revenue - Total]]</f>
        <v>59.718121199778309</v>
      </c>
      <c r="I3316" t="str">
        <f>_xlfn.XLOOKUP(DSO[[#This Row],[GIC Industry Groups]],'DSO_GIC GROUP'!$A$2:$A$25,'DSO_GIC GROUP'!$B$2:$B$25,0)</f>
        <v>Health Care Equipment &amp; Services</v>
      </c>
    </row>
    <row r="3317" spans="1:9" x14ac:dyDescent="0.2">
      <c r="A3317">
        <v>2005</v>
      </c>
      <c r="B3317" t="s">
        <v>137</v>
      </c>
      <c r="C3317" t="s">
        <v>138</v>
      </c>
      <c r="D3317">
        <v>842.80600000000004</v>
      </c>
      <c r="E3317">
        <v>6071.9690000000001</v>
      </c>
      <c r="F3317">
        <v>5414.6809999999996</v>
      </c>
      <c r="G3317">
        <v>3510</v>
      </c>
      <c r="H3317" s="14">
        <f>365*DSO[[#This Row],[Receivables - Total]]/DSO[[#This Row],[Revenue - Total]]</f>
        <v>56.812984920071933</v>
      </c>
      <c r="I3317" t="str">
        <f>_xlfn.XLOOKUP(DSO[[#This Row],[GIC Industry Groups]],'DSO_GIC GROUP'!$A$2:$A$25,'DSO_GIC GROUP'!$B$2:$B$25,0)</f>
        <v>Health Care Equipment &amp; Services</v>
      </c>
    </row>
    <row r="3318" spans="1:9" x14ac:dyDescent="0.2">
      <c r="A3318">
        <v>2006</v>
      </c>
      <c r="B3318" t="s">
        <v>137</v>
      </c>
      <c r="C3318" t="s">
        <v>138</v>
      </c>
      <c r="D3318">
        <v>885.74800000000005</v>
      </c>
      <c r="E3318">
        <v>6824.5249999999996</v>
      </c>
      <c r="F3318">
        <v>5840.1790000000001</v>
      </c>
      <c r="G3318">
        <v>3510</v>
      </c>
      <c r="H3318" s="14">
        <f>365*DSO[[#This Row],[Receivables - Total]]/DSO[[#This Row],[Revenue - Total]]</f>
        <v>55.357553253076667</v>
      </c>
      <c r="I3318" t="str">
        <f>_xlfn.XLOOKUP(DSO[[#This Row],[GIC Industry Groups]],'DSO_GIC GROUP'!$A$2:$A$25,'DSO_GIC GROUP'!$B$2:$B$25,0)</f>
        <v>Health Care Equipment &amp; Services</v>
      </c>
    </row>
    <row r="3319" spans="1:9" x14ac:dyDescent="0.2">
      <c r="A3319">
        <v>2007</v>
      </c>
      <c r="B3319" t="s">
        <v>137</v>
      </c>
      <c r="C3319" t="s">
        <v>138</v>
      </c>
      <c r="D3319">
        <v>1083.152</v>
      </c>
      <c r="E3319">
        <v>7329.3649999999998</v>
      </c>
      <c r="F3319">
        <v>6359.7079999999996</v>
      </c>
      <c r="G3319">
        <v>3510</v>
      </c>
      <c r="H3319" s="14">
        <f>365*DSO[[#This Row],[Receivables - Total]]/DSO[[#This Row],[Revenue - Total]]</f>
        <v>62.164879268041879</v>
      </c>
      <c r="I3319" t="str">
        <f>_xlfn.XLOOKUP(DSO[[#This Row],[GIC Industry Groups]],'DSO_GIC GROUP'!$A$2:$A$25,'DSO_GIC GROUP'!$B$2:$B$25,0)</f>
        <v>Health Care Equipment &amp; Services</v>
      </c>
    </row>
    <row r="3320" spans="1:9" x14ac:dyDescent="0.2">
      <c r="A3320">
        <v>2008</v>
      </c>
      <c r="B3320" t="s">
        <v>137</v>
      </c>
      <c r="C3320" t="s">
        <v>138</v>
      </c>
      <c r="D3320">
        <v>1079.0509999999999</v>
      </c>
      <c r="E3320">
        <v>7912.9430000000002</v>
      </c>
      <c r="F3320">
        <v>7155.91</v>
      </c>
      <c r="G3320">
        <v>3510</v>
      </c>
      <c r="H3320" s="14">
        <f>365*DSO[[#This Row],[Receivables - Total]]/DSO[[#This Row],[Revenue - Total]]</f>
        <v>55.038927963040337</v>
      </c>
      <c r="I3320" t="str">
        <f>_xlfn.XLOOKUP(DSO[[#This Row],[GIC Industry Groups]],'DSO_GIC GROUP'!$A$2:$A$25,'DSO_GIC GROUP'!$B$2:$B$25,0)</f>
        <v>Health Care Equipment &amp; Services</v>
      </c>
    </row>
    <row r="3321" spans="1:9" x14ac:dyDescent="0.2">
      <c r="A3321">
        <v>2009</v>
      </c>
      <c r="B3321" t="s">
        <v>137</v>
      </c>
      <c r="C3321" t="s">
        <v>138</v>
      </c>
      <c r="D3321">
        <v>1168.662</v>
      </c>
      <c r="E3321">
        <v>9304.6239999999998</v>
      </c>
      <c r="F3321">
        <v>7160.8739999999998</v>
      </c>
      <c r="G3321">
        <v>3510</v>
      </c>
      <c r="H3321" s="14">
        <f>365*DSO[[#This Row],[Receivables - Total]]/DSO[[#This Row],[Revenue - Total]]</f>
        <v>59.568375312845895</v>
      </c>
      <c r="I3321" t="str">
        <f>_xlfn.XLOOKUP(DSO[[#This Row],[GIC Industry Groups]],'DSO_GIC GROUP'!$A$2:$A$25,'DSO_GIC GROUP'!$B$2:$B$25,0)</f>
        <v>Health Care Equipment &amp; Services</v>
      </c>
    </row>
    <row r="3322" spans="1:9" x14ac:dyDescent="0.2">
      <c r="A3322">
        <v>2010</v>
      </c>
      <c r="B3322" t="s">
        <v>137</v>
      </c>
      <c r="C3322" t="s">
        <v>138</v>
      </c>
      <c r="D3322">
        <v>1205.377</v>
      </c>
      <c r="E3322">
        <v>9650.6939999999995</v>
      </c>
      <c r="F3322">
        <v>7372.3329999999996</v>
      </c>
      <c r="G3322">
        <v>3510</v>
      </c>
      <c r="H3322" s="14">
        <f>365*DSO[[#This Row],[Receivables - Total]]/DSO[[#This Row],[Revenue - Total]]</f>
        <v>59.677527452978588</v>
      </c>
      <c r="I3322" t="str">
        <f>_xlfn.XLOOKUP(DSO[[#This Row],[GIC Industry Groups]],'DSO_GIC GROUP'!$A$2:$A$25,'DSO_GIC GROUP'!$B$2:$B$25,0)</f>
        <v>Health Care Equipment &amp; Services</v>
      </c>
    </row>
    <row r="3323" spans="1:9" x14ac:dyDescent="0.2">
      <c r="A3323">
        <v>2011</v>
      </c>
      <c r="B3323" t="s">
        <v>137</v>
      </c>
      <c r="C3323" t="s">
        <v>138</v>
      </c>
      <c r="D3323">
        <v>1228.6369999999999</v>
      </c>
      <c r="E3323">
        <v>10430.428</v>
      </c>
      <c r="F3323">
        <v>7828.9040000000005</v>
      </c>
      <c r="G3323">
        <v>3510</v>
      </c>
      <c r="H3323" s="14">
        <f>365*DSO[[#This Row],[Receivables - Total]]/DSO[[#This Row],[Revenue - Total]]</f>
        <v>57.28164568118347</v>
      </c>
      <c r="I3323" t="str">
        <f>_xlfn.XLOOKUP(DSO[[#This Row],[GIC Industry Groups]],'DSO_GIC GROUP'!$A$2:$A$25,'DSO_GIC GROUP'!$B$2:$B$25,0)</f>
        <v>Health Care Equipment &amp; Services</v>
      </c>
    </row>
    <row r="3324" spans="1:9" x14ac:dyDescent="0.2">
      <c r="A3324">
        <v>2012</v>
      </c>
      <c r="B3324" t="s">
        <v>137</v>
      </c>
      <c r="C3324" t="s">
        <v>138</v>
      </c>
      <c r="D3324">
        <v>1249.549</v>
      </c>
      <c r="E3324">
        <v>11360.909</v>
      </c>
      <c r="F3324">
        <v>7708.3819999999996</v>
      </c>
      <c r="G3324">
        <v>3510</v>
      </c>
      <c r="H3324" s="14">
        <f>365*DSO[[#This Row],[Receivables - Total]]/DSO[[#This Row],[Revenue - Total]]</f>
        <v>59.167460175170355</v>
      </c>
      <c r="I3324" t="str">
        <f>_xlfn.XLOOKUP(DSO[[#This Row],[GIC Industry Groups]],'DSO_GIC GROUP'!$A$2:$A$25,'DSO_GIC GROUP'!$B$2:$B$25,0)</f>
        <v>Health Care Equipment &amp; Services</v>
      </c>
    </row>
    <row r="3325" spans="1:9" x14ac:dyDescent="0.2">
      <c r="A3325">
        <v>2013</v>
      </c>
      <c r="B3325" t="s">
        <v>137</v>
      </c>
      <c r="C3325" t="s">
        <v>138</v>
      </c>
      <c r="D3325">
        <v>1240</v>
      </c>
      <c r="E3325">
        <v>12149</v>
      </c>
      <c r="F3325">
        <v>8054</v>
      </c>
      <c r="G3325">
        <v>3510</v>
      </c>
      <c r="H3325" s="14">
        <f>365*DSO[[#This Row],[Receivables - Total]]/DSO[[#This Row],[Revenue - Total]]</f>
        <v>56.195679165631987</v>
      </c>
      <c r="I3325" t="str">
        <f>_xlfn.XLOOKUP(DSO[[#This Row],[GIC Industry Groups]],'DSO_GIC GROUP'!$A$2:$A$25,'DSO_GIC GROUP'!$B$2:$B$25,0)</f>
        <v>Health Care Equipment &amp; Services</v>
      </c>
    </row>
    <row r="3326" spans="1:9" x14ac:dyDescent="0.2">
      <c r="A3326">
        <v>2014</v>
      </c>
      <c r="B3326" t="s">
        <v>137</v>
      </c>
      <c r="C3326" t="s">
        <v>138</v>
      </c>
      <c r="D3326">
        <v>1187</v>
      </c>
      <c r="E3326">
        <v>12447</v>
      </c>
      <c r="F3326">
        <v>8446</v>
      </c>
      <c r="G3326">
        <v>3510</v>
      </c>
      <c r="H3326" s="14">
        <f>365*DSO[[#This Row],[Receivables - Total]]/DSO[[#This Row],[Revenue - Total]]</f>
        <v>51.297063698792329</v>
      </c>
      <c r="I3326" t="str">
        <f>_xlfn.XLOOKUP(DSO[[#This Row],[GIC Industry Groups]],'DSO_GIC GROUP'!$A$2:$A$25,'DSO_GIC GROUP'!$B$2:$B$25,0)</f>
        <v>Health Care Equipment &amp; Services</v>
      </c>
    </row>
    <row r="3327" spans="1:9" x14ac:dyDescent="0.2">
      <c r="A3327">
        <v>2015</v>
      </c>
      <c r="B3327" t="s">
        <v>137</v>
      </c>
      <c r="C3327" t="s">
        <v>138</v>
      </c>
      <c r="D3327">
        <v>1692</v>
      </c>
      <c r="E3327">
        <v>26820</v>
      </c>
      <c r="F3327">
        <v>10282</v>
      </c>
      <c r="G3327">
        <v>3510</v>
      </c>
      <c r="H3327" s="14">
        <f>365*DSO[[#This Row],[Receivables - Total]]/DSO[[#This Row],[Revenue - Total]]</f>
        <v>60.064189846333399</v>
      </c>
      <c r="I3327" t="str">
        <f>_xlfn.XLOOKUP(DSO[[#This Row],[GIC Industry Groups]],'DSO_GIC GROUP'!$A$2:$A$25,'DSO_GIC GROUP'!$B$2:$B$25,0)</f>
        <v>Health Care Equipment &amp; Services</v>
      </c>
    </row>
    <row r="3328" spans="1:9" x14ac:dyDescent="0.2">
      <c r="A3328">
        <v>2016</v>
      </c>
      <c r="B3328" t="s">
        <v>137</v>
      </c>
      <c r="C3328" t="s">
        <v>138</v>
      </c>
      <c r="D3328">
        <v>1958</v>
      </c>
      <c r="E3328">
        <v>25586</v>
      </c>
      <c r="F3328">
        <v>12483</v>
      </c>
      <c r="G3328">
        <v>3510</v>
      </c>
      <c r="H3328" s="14">
        <f>365*DSO[[#This Row],[Receivables - Total]]/DSO[[#This Row],[Revenue - Total]]</f>
        <v>57.251461988304094</v>
      </c>
      <c r="I3328" t="str">
        <f>_xlfn.XLOOKUP(DSO[[#This Row],[GIC Industry Groups]],'DSO_GIC GROUP'!$A$2:$A$25,'DSO_GIC GROUP'!$B$2:$B$25,0)</f>
        <v>Health Care Equipment &amp; Services</v>
      </c>
    </row>
    <row r="3329" spans="1:9" x14ac:dyDescent="0.2">
      <c r="A3329">
        <v>2017</v>
      </c>
      <c r="B3329" t="s">
        <v>137</v>
      </c>
      <c r="C3329" t="s">
        <v>138</v>
      </c>
      <c r="D3329">
        <v>1760</v>
      </c>
      <c r="E3329">
        <v>37734</v>
      </c>
      <c r="F3329">
        <v>12093</v>
      </c>
      <c r="G3329">
        <v>3510</v>
      </c>
      <c r="H3329" s="14">
        <f>365*DSO[[#This Row],[Receivables - Total]]/DSO[[#This Row],[Revenue - Total]]</f>
        <v>53.121640618539651</v>
      </c>
      <c r="I3329" t="str">
        <f>_xlfn.XLOOKUP(DSO[[#This Row],[GIC Industry Groups]],'DSO_GIC GROUP'!$A$2:$A$25,'DSO_GIC GROUP'!$B$2:$B$25,0)</f>
        <v>Health Care Equipment &amp; Services</v>
      </c>
    </row>
    <row r="3330" spans="1:9" x14ac:dyDescent="0.2">
      <c r="A3330">
        <v>2018</v>
      </c>
      <c r="B3330" t="s">
        <v>137</v>
      </c>
      <c r="C3330" t="s">
        <v>138</v>
      </c>
      <c r="D3330">
        <v>2319</v>
      </c>
      <c r="E3330">
        <v>53904</v>
      </c>
      <c r="F3330">
        <v>15983</v>
      </c>
      <c r="G3330">
        <v>3510</v>
      </c>
      <c r="H3330" s="14">
        <f>365*DSO[[#This Row],[Receivables - Total]]/DSO[[#This Row],[Revenue - Total]]</f>
        <v>52.958455859350558</v>
      </c>
      <c r="I3330" t="str">
        <f>_xlfn.XLOOKUP(DSO[[#This Row],[GIC Industry Groups]],'DSO_GIC GROUP'!$A$2:$A$25,'DSO_GIC GROUP'!$B$2:$B$25,0)</f>
        <v>Health Care Equipment &amp; Services</v>
      </c>
    </row>
    <row r="3331" spans="1:9" x14ac:dyDescent="0.2">
      <c r="A3331">
        <v>2019</v>
      </c>
      <c r="B3331" t="s">
        <v>137</v>
      </c>
      <c r="C3331" t="s">
        <v>138</v>
      </c>
      <c r="D3331">
        <v>2346</v>
      </c>
      <c r="E3331">
        <v>51765</v>
      </c>
      <c r="F3331">
        <v>17290</v>
      </c>
      <c r="G3331">
        <v>3510</v>
      </c>
      <c r="H3331" s="14">
        <f>365*DSO[[#This Row],[Receivables - Total]]/DSO[[#This Row],[Revenue - Total]]</f>
        <v>49.525159051474844</v>
      </c>
      <c r="I3331" t="str">
        <f>_xlfn.XLOOKUP(DSO[[#This Row],[GIC Industry Groups]],'DSO_GIC GROUP'!$A$2:$A$25,'DSO_GIC GROUP'!$B$2:$B$25,0)</f>
        <v>Health Care Equipment &amp; Services</v>
      </c>
    </row>
    <row r="3332" spans="1:9" x14ac:dyDescent="0.2">
      <c r="A3332">
        <v>2004</v>
      </c>
      <c r="B3332" t="s">
        <v>157</v>
      </c>
      <c r="C3332" t="s">
        <v>158</v>
      </c>
      <c r="D3332">
        <v>900</v>
      </c>
      <c r="E3332">
        <v>8170</v>
      </c>
      <c r="F3332">
        <v>5624</v>
      </c>
      <c r="G3332">
        <v>3510</v>
      </c>
      <c r="H3332" s="14">
        <f>365*DSO[[#This Row],[Receivables - Total]]/DSO[[#This Row],[Revenue - Total]]</f>
        <v>58.410384068278802</v>
      </c>
      <c r="I3332" t="str">
        <f>_xlfn.XLOOKUP(DSO[[#This Row],[GIC Industry Groups]],'DSO_GIC GROUP'!$A$2:$A$25,'DSO_GIC GROUP'!$B$2:$B$25,0)</f>
        <v>Health Care Equipment &amp; Services</v>
      </c>
    </row>
    <row r="3333" spans="1:9" x14ac:dyDescent="0.2">
      <c r="A3333">
        <v>2005</v>
      </c>
      <c r="B3333" t="s">
        <v>157</v>
      </c>
      <c r="C3333" t="s">
        <v>158</v>
      </c>
      <c r="D3333">
        <v>932</v>
      </c>
      <c r="E3333">
        <v>8196</v>
      </c>
      <c r="F3333">
        <v>6283</v>
      </c>
      <c r="G3333">
        <v>3510</v>
      </c>
      <c r="H3333" s="14">
        <f>365*DSO[[#This Row],[Receivables - Total]]/DSO[[#This Row],[Revenue - Total]]</f>
        <v>54.142925354130192</v>
      </c>
      <c r="I3333" t="str">
        <f>_xlfn.XLOOKUP(DSO[[#This Row],[GIC Industry Groups]],'DSO_GIC GROUP'!$A$2:$A$25,'DSO_GIC GROUP'!$B$2:$B$25,0)</f>
        <v>Health Care Equipment &amp; Services</v>
      </c>
    </row>
    <row r="3334" spans="1:9" x14ac:dyDescent="0.2">
      <c r="A3334">
        <v>2006</v>
      </c>
      <c r="B3334" t="s">
        <v>157</v>
      </c>
      <c r="C3334" t="s">
        <v>158</v>
      </c>
      <c r="D3334">
        <v>1424</v>
      </c>
      <c r="E3334">
        <v>31096</v>
      </c>
      <c r="F3334">
        <v>7821</v>
      </c>
      <c r="G3334">
        <v>3510</v>
      </c>
      <c r="H3334" s="14">
        <f>365*DSO[[#This Row],[Receivables - Total]]/DSO[[#This Row],[Revenue - Total]]</f>
        <v>66.456974811405189</v>
      </c>
      <c r="I3334" t="str">
        <f>_xlfn.XLOOKUP(DSO[[#This Row],[GIC Industry Groups]],'DSO_GIC GROUP'!$A$2:$A$25,'DSO_GIC GROUP'!$B$2:$B$25,0)</f>
        <v>Health Care Equipment &amp; Services</v>
      </c>
    </row>
    <row r="3335" spans="1:9" x14ac:dyDescent="0.2">
      <c r="A3335">
        <v>2007</v>
      </c>
      <c r="B3335" t="s">
        <v>157</v>
      </c>
      <c r="C3335" t="s">
        <v>158</v>
      </c>
      <c r="D3335">
        <v>1502</v>
      </c>
      <c r="E3335">
        <v>31197</v>
      </c>
      <c r="F3335">
        <v>8357</v>
      </c>
      <c r="G3335">
        <v>3510</v>
      </c>
      <c r="H3335" s="14">
        <f>365*DSO[[#This Row],[Receivables - Total]]/DSO[[#This Row],[Revenue - Total]]</f>
        <v>65.601292329783419</v>
      </c>
      <c r="I3335" t="str">
        <f>_xlfn.XLOOKUP(DSO[[#This Row],[GIC Industry Groups]],'DSO_GIC GROUP'!$A$2:$A$25,'DSO_GIC GROUP'!$B$2:$B$25,0)</f>
        <v>Health Care Equipment &amp; Services</v>
      </c>
    </row>
    <row r="3336" spans="1:9" x14ac:dyDescent="0.2">
      <c r="A3336">
        <v>2008</v>
      </c>
      <c r="B3336" t="s">
        <v>157</v>
      </c>
      <c r="C3336" t="s">
        <v>158</v>
      </c>
      <c r="D3336">
        <v>1402</v>
      </c>
      <c r="E3336">
        <v>27139</v>
      </c>
      <c r="F3336">
        <v>8050</v>
      </c>
      <c r="G3336">
        <v>3510</v>
      </c>
      <c r="H3336" s="14">
        <f>365*DSO[[#This Row],[Receivables - Total]]/DSO[[#This Row],[Revenue - Total]]</f>
        <v>63.568944099378882</v>
      </c>
      <c r="I3336" t="str">
        <f>_xlfn.XLOOKUP(DSO[[#This Row],[GIC Industry Groups]],'DSO_GIC GROUP'!$A$2:$A$25,'DSO_GIC GROUP'!$B$2:$B$25,0)</f>
        <v>Health Care Equipment &amp; Services</v>
      </c>
    </row>
    <row r="3337" spans="1:9" x14ac:dyDescent="0.2">
      <c r="A3337">
        <v>2009</v>
      </c>
      <c r="B3337" t="s">
        <v>157</v>
      </c>
      <c r="C3337" t="s">
        <v>158</v>
      </c>
      <c r="D3337">
        <v>1375</v>
      </c>
      <c r="E3337">
        <v>25177</v>
      </c>
      <c r="F3337">
        <v>8188</v>
      </c>
      <c r="G3337">
        <v>3510</v>
      </c>
      <c r="H3337" s="14">
        <f>365*DSO[[#This Row],[Receivables - Total]]/DSO[[#This Row],[Revenue - Total]]</f>
        <v>61.293966780654614</v>
      </c>
      <c r="I3337" t="str">
        <f>_xlfn.XLOOKUP(DSO[[#This Row],[GIC Industry Groups]],'DSO_GIC GROUP'!$A$2:$A$25,'DSO_GIC GROUP'!$B$2:$B$25,0)</f>
        <v>Health Care Equipment &amp; Services</v>
      </c>
    </row>
    <row r="3338" spans="1:9" x14ac:dyDescent="0.2">
      <c r="A3338">
        <v>2010</v>
      </c>
      <c r="B3338" t="s">
        <v>157</v>
      </c>
      <c r="C3338" t="s">
        <v>158</v>
      </c>
      <c r="D3338">
        <v>1320</v>
      </c>
      <c r="E3338">
        <v>22128</v>
      </c>
      <c r="F3338">
        <v>7806</v>
      </c>
      <c r="G3338">
        <v>3510</v>
      </c>
      <c r="H3338" s="14">
        <f>365*DSO[[#This Row],[Receivables - Total]]/DSO[[#This Row],[Revenue - Total]]</f>
        <v>61.721752498078402</v>
      </c>
      <c r="I3338" t="str">
        <f>_xlfn.XLOOKUP(DSO[[#This Row],[GIC Industry Groups]],'DSO_GIC GROUP'!$A$2:$A$25,'DSO_GIC GROUP'!$B$2:$B$25,0)</f>
        <v>Health Care Equipment &amp; Services</v>
      </c>
    </row>
    <row r="3339" spans="1:9" x14ac:dyDescent="0.2">
      <c r="A3339">
        <v>2011</v>
      </c>
      <c r="B3339" t="s">
        <v>157</v>
      </c>
      <c r="C3339" t="s">
        <v>158</v>
      </c>
      <c r="D3339">
        <v>1246</v>
      </c>
      <c r="E3339">
        <v>21290</v>
      </c>
      <c r="F3339">
        <v>7622</v>
      </c>
      <c r="G3339">
        <v>3510</v>
      </c>
      <c r="H3339" s="14">
        <f>365*DSO[[#This Row],[Receivables - Total]]/DSO[[#This Row],[Revenue - Total]]</f>
        <v>59.668066124376807</v>
      </c>
      <c r="I3339" t="str">
        <f>_xlfn.XLOOKUP(DSO[[#This Row],[GIC Industry Groups]],'DSO_GIC GROUP'!$A$2:$A$25,'DSO_GIC GROUP'!$B$2:$B$25,0)</f>
        <v>Health Care Equipment &amp; Services</v>
      </c>
    </row>
    <row r="3340" spans="1:9" x14ac:dyDescent="0.2">
      <c r="A3340">
        <v>2012</v>
      </c>
      <c r="B3340" t="s">
        <v>157</v>
      </c>
      <c r="C3340" t="s">
        <v>158</v>
      </c>
      <c r="D3340">
        <v>1217</v>
      </c>
      <c r="E3340">
        <v>17154</v>
      </c>
      <c r="F3340">
        <v>7249</v>
      </c>
      <c r="G3340">
        <v>3510</v>
      </c>
      <c r="H3340" s="14">
        <f>365*DSO[[#This Row],[Receivables - Total]]/DSO[[#This Row],[Revenue - Total]]</f>
        <v>61.278107325148298</v>
      </c>
      <c r="I3340" t="str">
        <f>_xlfn.XLOOKUP(DSO[[#This Row],[GIC Industry Groups]],'DSO_GIC GROUP'!$A$2:$A$25,'DSO_GIC GROUP'!$B$2:$B$25,0)</f>
        <v>Health Care Equipment &amp; Services</v>
      </c>
    </row>
    <row r="3341" spans="1:9" x14ac:dyDescent="0.2">
      <c r="A3341">
        <v>2013</v>
      </c>
      <c r="B3341" t="s">
        <v>157</v>
      </c>
      <c r="C3341" t="s">
        <v>158</v>
      </c>
      <c r="D3341">
        <v>1307</v>
      </c>
      <c r="E3341">
        <v>16571</v>
      </c>
      <c r="F3341">
        <v>7143</v>
      </c>
      <c r="G3341">
        <v>3510</v>
      </c>
      <c r="H3341" s="14">
        <f>365*DSO[[#This Row],[Receivables - Total]]/DSO[[#This Row],[Revenue - Total]]</f>
        <v>66.78636427271455</v>
      </c>
      <c r="I3341" t="str">
        <f>_xlfn.XLOOKUP(DSO[[#This Row],[GIC Industry Groups]],'DSO_GIC GROUP'!$A$2:$A$25,'DSO_GIC GROUP'!$B$2:$B$25,0)</f>
        <v>Health Care Equipment &amp; Services</v>
      </c>
    </row>
    <row r="3342" spans="1:9" x14ac:dyDescent="0.2">
      <c r="A3342">
        <v>2014</v>
      </c>
      <c r="B3342" t="s">
        <v>157</v>
      </c>
      <c r="C3342" t="s">
        <v>158</v>
      </c>
      <c r="D3342">
        <v>1183</v>
      </c>
      <c r="E3342">
        <v>17042</v>
      </c>
      <c r="F3342">
        <v>7380</v>
      </c>
      <c r="G3342">
        <v>3510</v>
      </c>
      <c r="H3342" s="14">
        <f>365*DSO[[#This Row],[Receivables - Total]]/DSO[[#This Row],[Revenue - Total]]</f>
        <v>58.508807588075882</v>
      </c>
      <c r="I3342" t="str">
        <f>_xlfn.XLOOKUP(DSO[[#This Row],[GIC Industry Groups]],'DSO_GIC GROUP'!$A$2:$A$25,'DSO_GIC GROUP'!$B$2:$B$25,0)</f>
        <v>Health Care Equipment &amp; Services</v>
      </c>
    </row>
    <row r="3343" spans="1:9" x14ac:dyDescent="0.2">
      <c r="A3343">
        <v>2015</v>
      </c>
      <c r="B3343" t="s">
        <v>157</v>
      </c>
      <c r="C3343" t="s">
        <v>158</v>
      </c>
      <c r="D3343">
        <v>1275</v>
      </c>
      <c r="E3343">
        <v>18133</v>
      </c>
      <c r="F3343">
        <v>7477</v>
      </c>
      <c r="G3343">
        <v>3510</v>
      </c>
      <c r="H3343" s="14">
        <f>365*DSO[[#This Row],[Receivables - Total]]/DSO[[#This Row],[Revenue - Total]]</f>
        <v>62.240872007489635</v>
      </c>
      <c r="I3343" t="str">
        <f>_xlfn.XLOOKUP(DSO[[#This Row],[GIC Industry Groups]],'DSO_GIC GROUP'!$A$2:$A$25,'DSO_GIC GROUP'!$B$2:$B$25,0)</f>
        <v>Health Care Equipment &amp; Services</v>
      </c>
    </row>
    <row r="3344" spans="1:9" x14ac:dyDescent="0.2">
      <c r="A3344">
        <v>2016</v>
      </c>
      <c r="B3344" t="s">
        <v>157</v>
      </c>
      <c r="C3344" t="s">
        <v>158</v>
      </c>
      <c r="D3344">
        <v>1472</v>
      </c>
      <c r="E3344">
        <v>18096</v>
      </c>
      <c r="F3344">
        <v>8386</v>
      </c>
      <c r="G3344">
        <v>3510</v>
      </c>
      <c r="H3344" s="14">
        <f>365*DSO[[#This Row],[Receivables - Total]]/DSO[[#This Row],[Revenue - Total]]</f>
        <v>64.068685905079889</v>
      </c>
      <c r="I3344" t="str">
        <f>_xlfn.XLOOKUP(DSO[[#This Row],[GIC Industry Groups]],'DSO_GIC GROUP'!$A$2:$A$25,'DSO_GIC GROUP'!$B$2:$B$25,0)</f>
        <v>Health Care Equipment &amp; Services</v>
      </c>
    </row>
    <row r="3345" spans="1:9" x14ac:dyDescent="0.2">
      <c r="A3345">
        <v>2017</v>
      </c>
      <c r="B3345" t="s">
        <v>157</v>
      </c>
      <c r="C3345" t="s">
        <v>158</v>
      </c>
      <c r="D3345">
        <v>1548</v>
      </c>
      <c r="E3345">
        <v>19042</v>
      </c>
      <c r="F3345">
        <v>9048</v>
      </c>
      <c r="G3345">
        <v>3510</v>
      </c>
      <c r="H3345" s="14">
        <f>365*DSO[[#This Row],[Receivables - Total]]/DSO[[#This Row],[Revenue - Total]]</f>
        <v>62.446949602122018</v>
      </c>
      <c r="I3345" t="str">
        <f>_xlfn.XLOOKUP(DSO[[#This Row],[GIC Industry Groups]],'DSO_GIC GROUP'!$A$2:$A$25,'DSO_GIC GROUP'!$B$2:$B$25,0)</f>
        <v>Health Care Equipment &amp; Services</v>
      </c>
    </row>
    <row r="3346" spans="1:9" x14ac:dyDescent="0.2">
      <c r="A3346">
        <v>2018</v>
      </c>
      <c r="B3346" t="s">
        <v>157</v>
      </c>
      <c r="C3346" t="s">
        <v>158</v>
      </c>
      <c r="D3346">
        <v>1646</v>
      </c>
      <c r="E3346">
        <v>20999</v>
      </c>
      <c r="F3346">
        <v>9823</v>
      </c>
      <c r="G3346">
        <v>3510</v>
      </c>
      <c r="H3346" s="14">
        <f>365*DSO[[#This Row],[Receivables - Total]]/DSO[[#This Row],[Revenue - Total]]</f>
        <v>61.161559605008655</v>
      </c>
      <c r="I3346" t="str">
        <f>_xlfn.XLOOKUP(DSO[[#This Row],[GIC Industry Groups]],'DSO_GIC GROUP'!$A$2:$A$25,'DSO_GIC GROUP'!$B$2:$B$25,0)</f>
        <v>Health Care Equipment &amp; Services</v>
      </c>
    </row>
    <row r="3347" spans="1:9" x14ac:dyDescent="0.2">
      <c r="A3347">
        <v>2019</v>
      </c>
      <c r="B3347" t="s">
        <v>157</v>
      </c>
      <c r="C3347" t="s">
        <v>158</v>
      </c>
      <c r="D3347">
        <v>1933</v>
      </c>
      <c r="E3347">
        <v>30565</v>
      </c>
      <c r="F3347">
        <v>10735</v>
      </c>
      <c r="G3347">
        <v>3510</v>
      </c>
      <c r="H3347" s="14">
        <f>365*DSO[[#This Row],[Receivables - Total]]/DSO[[#This Row],[Revenue - Total]]</f>
        <v>65.723800652072654</v>
      </c>
      <c r="I3347" t="str">
        <f>_xlfn.XLOOKUP(DSO[[#This Row],[GIC Industry Groups]],'DSO_GIC GROUP'!$A$2:$A$25,'DSO_GIC GROUP'!$B$2:$B$25,0)</f>
        <v>Health Care Equipment &amp; Services</v>
      </c>
    </row>
    <row r="3348" spans="1:9" x14ac:dyDescent="0.2">
      <c r="A3348">
        <v>2004</v>
      </c>
      <c r="B3348" t="s">
        <v>167</v>
      </c>
      <c r="C3348" t="s">
        <v>168</v>
      </c>
      <c r="D3348">
        <v>3652</v>
      </c>
      <c r="E3348">
        <v>21369.1</v>
      </c>
      <c r="F3348">
        <v>65053.5</v>
      </c>
      <c r="G3348">
        <v>3510</v>
      </c>
      <c r="H3348" s="14">
        <f>365*DSO[[#This Row],[Receivables - Total]]/DSO[[#This Row],[Revenue - Total]]</f>
        <v>20.49051934177254</v>
      </c>
      <c r="I3348" t="str">
        <f>_xlfn.XLOOKUP(DSO[[#This Row],[GIC Industry Groups]],'DSO_GIC GROUP'!$A$2:$A$25,'DSO_GIC GROUP'!$B$2:$B$25,0)</f>
        <v>Health Care Equipment &amp; Services</v>
      </c>
    </row>
    <row r="3349" spans="1:9" x14ac:dyDescent="0.2">
      <c r="A3349">
        <v>2005</v>
      </c>
      <c r="B3349" t="s">
        <v>167</v>
      </c>
      <c r="C3349" t="s">
        <v>168</v>
      </c>
      <c r="D3349">
        <v>3729.7</v>
      </c>
      <c r="E3349">
        <v>22059.200000000001</v>
      </c>
      <c r="F3349">
        <v>74910.7</v>
      </c>
      <c r="G3349">
        <v>3510</v>
      </c>
      <c r="H3349" s="14">
        <f>365*DSO[[#This Row],[Receivables - Total]]/DSO[[#This Row],[Revenue - Total]]</f>
        <v>18.172844466811817</v>
      </c>
      <c r="I3349" t="str">
        <f>_xlfn.XLOOKUP(DSO[[#This Row],[GIC Industry Groups]],'DSO_GIC GROUP'!$A$2:$A$25,'DSO_GIC GROUP'!$B$2:$B$25,0)</f>
        <v>Health Care Equipment &amp; Services</v>
      </c>
    </row>
    <row r="3350" spans="1:9" x14ac:dyDescent="0.2">
      <c r="A3350">
        <v>2006</v>
      </c>
      <c r="B3350" t="s">
        <v>167</v>
      </c>
      <c r="C3350" t="s">
        <v>168</v>
      </c>
      <c r="D3350">
        <v>4429.5</v>
      </c>
      <c r="E3350">
        <v>23374.1</v>
      </c>
      <c r="F3350">
        <v>81363.600000000006</v>
      </c>
      <c r="G3350">
        <v>3510</v>
      </c>
      <c r="H3350" s="14">
        <f>365*DSO[[#This Row],[Receivables - Total]]/DSO[[#This Row],[Revenue - Total]]</f>
        <v>19.870894355706973</v>
      </c>
      <c r="I3350" t="str">
        <f>_xlfn.XLOOKUP(DSO[[#This Row],[GIC Industry Groups]],'DSO_GIC GROUP'!$A$2:$A$25,'DSO_GIC GROUP'!$B$2:$B$25,0)</f>
        <v>Health Care Equipment &amp; Services</v>
      </c>
    </row>
    <row r="3351" spans="1:9" x14ac:dyDescent="0.2">
      <c r="A3351">
        <v>2007</v>
      </c>
      <c r="B3351" t="s">
        <v>167</v>
      </c>
      <c r="C3351" t="s">
        <v>168</v>
      </c>
      <c r="D3351">
        <v>5084.8</v>
      </c>
      <c r="E3351">
        <v>23153.8</v>
      </c>
      <c r="F3351">
        <v>86852</v>
      </c>
      <c r="G3351">
        <v>3510</v>
      </c>
      <c r="H3351" s="14">
        <f>365*DSO[[#This Row],[Receivables - Total]]/DSO[[#This Row],[Revenue - Total]]</f>
        <v>21.369133698705845</v>
      </c>
      <c r="I3351" t="str">
        <f>_xlfn.XLOOKUP(DSO[[#This Row],[GIC Industry Groups]],'DSO_GIC GROUP'!$A$2:$A$25,'DSO_GIC GROUP'!$B$2:$B$25,0)</f>
        <v>Health Care Equipment &amp; Services</v>
      </c>
    </row>
    <row r="3352" spans="1:9" x14ac:dyDescent="0.2">
      <c r="A3352">
        <v>2008</v>
      </c>
      <c r="B3352" t="s">
        <v>167</v>
      </c>
      <c r="C3352" t="s">
        <v>168</v>
      </c>
      <c r="D3352">
        <v>5411</v>
      </c>
      <c r="E3352">
        <v>23448.2</v>
      </c>
      <c r="F3352">
        <v>91091.4</v>
      </c>
      <c r="G3352">
        <v>3510</v>
      </c>
      <c r="H3352" s="14">
        <f>365*DSO[[#This Row],[Receivables - Total]]/DSO[[#This Row],[Revenue - Total]]</f>
        <v>21.681684549803826</v>
      </c>
      <c r="I3352" t="str">
        <f>_xlfn.XLOOKUP(DSO[[#This Row],[GIC Industry Groups]],'DSO_GIC GROUP'!$A$2:$A$25,'DSO_GIC GROUP'!$B$2:$B$25,0)</f>
        <v>Health Care Equipment &amp; Services</v>
      </c>
    </row>
    <row r="3353" spans="1:9" x14ac:dyDescent="0.2">
      <c r="A3353">
        <v>2009</v>
      </c>
      <c r="B3353" t="s">
        <v>167</v>
      </c>
      <c r="C3353" t="s">
        <v>168</v>
      </c>
      <c r="D3353">
        <v>6069.5</v>
      </c>
      <c r="E3353">
        <v>25118.799999999999</v>
      </c>
      <c r="F3353">
        <v>99512.4</v>
      </c>
      <c r="G3353">
        <v>3510</v>
      </c>
      <c r="H3353" s="14">
        <f>365*DSO[[#This Row],[Receivables - Total]]/DSO[[#This Row],[Revenue - Total]]</f>
        <v>22.262225612084524</v>
      </c>
      <c r="I3353" t="str">
        <f>_xlfn.XLOOKUP(DSO[[#This Row],[GIC Industry Groups]],'DSO_GIC GROUP'!$A$2:$A$25,'DSO_GIC GROUP'!$B$2:$B$25,0)</f>
        <v>Health Care Equipment &amp; Services</v>
      </c>
    </row>
    <row r="3354" spans="1:9" x14ac:dyDescent="0.2">
      <c r="A3354">
        <v>2010</v>
      </c>
      <c r="B3354" t="s">
        <v>167</v>
      </c>
      <c r="C3354" t="s">
        <v>168</v>
      </c>
      <c r="D3354">
        <v>5191.5</v>
      </c>
      <c r="E3354">
        <v>19990.2</v>
      </c>
      <c r="F3354">
        <v>98502.8</v>
      </c>
      <c r="G3354">
        <v>3510</v>
      </c>
      <c r="H3354" s="14">
        <f>365*DSO[[#This Row],[Receivables - Total]]/DSO[[#This Row],[Revenue - Total]]</f>
        <v>19.236991232736532</v>
      </c>
      <c r="I3354" t="str">
        <f>_xlfn.XLOOKUP(DSO[[#This Row],[GIC Industry Groups]],'DSO_GIC GROUP'!$A$2:$A$25,'DSO_GIC GROUP'!$B$2:$B$25,0)</f>
        <v>Health Care Equipment &amp; Services</v>
      </c>
    </row>
    <row r="3355" spans="1:9" x14ac:dyDescent="0.2">
      <c r="A3355">
        <v>2011</v>
      </c>
      <c r="B3355" t="s">
        <v>167</v>
      </c>
      <c r="C3355" t="s">
        <v>168</v>
      </c>
      <c r="D3355">
        <v>6174.6</v>
      </c>
      <c r="E3355">
        <v>22845.9</v>
      </c>
      <c r="F3355">
        <v>102644.2</v>
      </c>
      <c r="G3355">
        <v>3510</v>
      </c>
      <c r="H3355" s="14">
        <f>365*DSO[[#This Row],[Receivables - Total]]/DSO[[#This Row],[Revenue - Total]]</f>
        <v>21.956710656812565</v>
      </c>
      <c r="I3355" t="str">
        <f>_xlfn.XLOOKUP(DSO[[#This Row],[GIC Industry Groups]],'DSO_GIC GROUP'!$A$2:$A$25,'DSO_GIC GROUP'!$B$2:$B$25,0)</f>
        <v>Health Care Equipment &amp; Services</v>
      </c>
    </row>
    <row r="3356" spans="1:9" x14ac:dyDescent="0.2">
      <c r="A3356">
        <v>2012</v>
      </c>
      <c r="B3356" t="s">
        <v>167</v>
      </c>
      <c r="C3356" t="s">
        <v>168</v>
      </c>
      <c r="D3356">
        <v>6388</v>
      </c>
      <c r="E3356">
        <v>24260</v>
      </c>
      <c r="F3356">
        <v>107552</v>
      </c>
      <c r="G3356">
        <v>3510</v>
      </c>
      <c r="H3356" s="14">
        <f>365*DSO[[#This Row],[Receivables - Total]]/DSO[[#This Row],[Revenue - Total]]</f>
        <v>21.679001785182979</v>
      </c>
      <c r="I3356" t="str">
        <f>_xlfn.XLOOKUP(DSO[[#This Row],[GIC Industry Groups]],'DSO_GIC GROUP'!$A$2:$A$25,'DSO_GIC GROUP'!$B$2:$B$25,0)</f>
        <v>Health Care Equipment &amp; Services</v>
      </c>
    </row>
    <row r="3357" spans="1:9" x14ac:dyDescent="0.2">
      <c r="A3357">
        <v>2013</v>
      </c>
      <c r="B3357" t="s">
        <v>167</v>
      </c>
      <c r="C3357" t="s">
        <v>168</v>
      </c>
      <c r="D3357">
        <v>6333</v>
      </c>
      <c r="E3357">
        <v>25819</v>
      </c>
      <c r="F3357">
        <v>101093</v>
      </c>
      <c r="G3357">
        <v>3510</v>
      </c>
      <c r="H3357" s="14">
        <f>365*DSO[[#This Row],[Receivables - Total]]/DSO[[#This Row],[Revenue - Total]]</f>
        <v>22.865529759726194</v>
      </c>
      <c r="I3357" t="str">
        <f>_xlfn.XLOOKUP(DSO[[#This Row],[GIC Industry Groups]],'DSO_GIC GROUP'!$A$2:$A$25,'DSO_GIC GROUP'!$B$2:$B$25,0)</f>
        <v>Health Care Equipment &amp; Services</v>
      </c>
    </row>
    <row r="3358" spans="1:9" x14ac:dyDescent="0.2">
      <c r="A3358">
        <v>2014</v>
      </c>
      <c r="B3358" t="s">
        <v>167</v>
      </c>
      <c r="C3358" t="s">
        <v>168</v>
      </c>
      <c r="D3358">
        <v>5431</v>
      </c>
      <c r="E3358">
        <v>26033</v>
      </c>
      <c r="F3358">
        <v>91084</v>
      </c>
      <c r="G3358">
        <v>3510</v>
      </c>
      <c r="H3358" s="14">
        <f>365*DSO[[#This Row],[Receivables - Total]]/DSO[[#This Row],[Revenue - Total]]</f>
        <v>21.76359184928198</v>
      </c>
      <c r="I3358" t="str">
        <f>_xlfn.XLOOKUP(DSO[[#This Row],[GIC Industry Groups]],'DSO_GIC GROUP'!$A$2:$A$25,'DSO_GIC GROUP'!$B$2:$B$25,0)</f>
        <v>Health Care Equipment &amp; Services</v>
      </c>
    </row>
    <row r="3359" spans="1:9" x14ac:dyDescent="0.2">
      <c r="A3359">
        <v>2015</v>
      </c>
      <c r="B3359" t="s">
        <v>167</v>
      </c>
      <c r="C3359" t="s">
        <v>168</v>
      </c>
      <c r="D3359">
        <v>6576</v>
      </c>
      <c r="E3359">
        <v>30142</v>
      </c>
      <c r="F3359">
        <v>102531</v>
      </c>
      <c r="G3359">
        <v>3510</v>
      </c>
      <c r="H3359" s="14">
        <f>365*DSO[[#This Row],[Receivables - Total]]/DSO[[#This Row],[Revenue - Total]]</f>
        <v>23.409895543786757</v>
      </c>
      <c r="I3359" t="str">
        <f>_xlfn.XLOOKUP(DSO[[#This Row],[GIC Industry Groups]],'DSO_GIC GROUP'!$A$2:$A$25,'DSO_GIC GROUP'!$B$2:$B$25,0)</f>
        <v>Health Care Equipment &amp; Services</v>
      </c>
    </row>
    <row r="3360" spans="1:9" x14ac:dyDescent="0.2">
      <c r="A3360">
        <v>2016</v>
      </c>
      <c r="B3360" t="s">
        <v>167</v>
      </c>
      <c r="C3360" t="s">
        <v>168</v>
      </c>
      <c r="D3360">
        <v>7436</v>
      </c>
      <c r="E3360">
        <v>34122</v>
      </c>
      <c r="F3360">
        <v>121546</v>
      </c>
      <c r="G3360">
        <v>3510</v>
      </c>
      <c r="H3360" s="14">
        <f>365*DSO[[#This Row],[Receivables - Total]]/DSO[[#This Row],[Revenue - Total]]</f>
        <v>22.330146611159559</v>
      </c>
      <c r="I3360" t="str">
        <f>_xlfn.XLOOKUP(DSO[[#This Row],[GIC Industry Groups]],'DSO_GIC GROUP'!$A$2:$A$25,'DSO_GIC GROUP'!$B$2:$B$25,0)</f>
        <v>Health Care Equipment &amp; Services</v>
      </c>
    </row>
    <row r="3361" spans="1:9" x14ac:dyDescent="0.2">
      <c r="A3361">
        <v>2017</v>
      </c>
      <c r="B3361" t="s">
        <v>167</v>
      </c>
      <c r="C3361" t="s">
        <v>168</v>
      </c>
      <c r="D3361">
        <v>8101</v>
      </c>
      <c r="E3361">
        <v>40112</v>
      </c>
      <c r="F3361">
        <v>129976</v>
      </c>
      <c r="G3361">
        <v>3510</v>
      </c>
      <c r="H3361" s="14">
        <f>365*DSO[[#This Row],[Receivables - Total]]/DSO[[#This Row],[Revenue - Total]]</f>
        <v>22.749315258201513</v>
      </c>
      <c r="I3361" t="str">
        <f>_xlfn.XLOOKUP(DSO[[#This Row],[GIC Industry Groups]],'DSO_GIC GROUP'!$A$2:$A$25,'DSO_GIC GROUP'!$B$2:$B$25,0)</f>
        <v>Health Care Equipment &amp; Services</v>
      </c>
    </row>
    <row r="3362" spans="1:9" x14ac:dyDescent="0.2">
      <c r="A3362">
        <v>2018</v>
      </c>
      <c r="B3362" t="s">
        <v>167</v>
      </c>
      <c r="C3362" t="s">
        <v>168</v>
      </c>
      <c r="D3362">
        <v>7826</v>
      </c>
      <c r="E3362">
        <v>39951</v>
      </c>
      <c r="F3362">
        <v>136809</v>
      </c>
      <c r="G3362">
        <v>3510</v>
      </c>
      <c r="H3362" s="14">
        <f>365*DSO[[#This Row],[Receivables - Total]]/DSO[[#This Row],[Revenue - Total]]</f>
        <v>20.879401208984788</v>
      </c>
      <c r="I3362" t="str">
        <f>_xlfn.XLOOKUP(DSO[[#This Row],[GIC Industry Groups]],'DSO_GIC GROUP'!$A$2:$A$25,'DSO_GIC GROUP'!$B$2:$B$25,0)</f>
        <v>Health Care Equipment &amp; Services</v>
      </c>
    </row>
    <row r="3363" spans="1:9" x14ac:dyDescent="0.2">
      <c r="A3363">
        <v>2019</v>
      </c>
      <c r="B3363" t="s">
        <v>167</v>
      </c>
      <c r="C3363" t="s">
        <v>168</v>
      </c>
      <c r="D3363">
        <v>8460</v>
      </c>
      <c r="E3363">
        <v>40963</v>
      </c>
      <c r="F3363">
        <v>145534</v>
      </c>
      <c r="G3363">
        <v>3510</v>
      </c>
      <c r="H3363" s="14">
        <f>365*DSO[[#This Row],[Receivables - Total]]/DSO[[#This Row],[Revenue - Total]]</f>
        <v>21.217722319183146</v>
      </c>
      <c r="I3363" t="str">
        <f>_xlfn.XLOOKUP(DSO[[#This Row],[GIC Industry Groups]],'DSO_GIC GROUP'!$A$2:$A$25,'DSO_GIC GROUP'!$B$2:$B$25,0)</f>
        <v>Health Care Equipment &amp; Services</v>
      </c>
    </row>
    <row r="3364" spans="1:9" x14ac:dyDescent="0.2">
      <c r="A3364">
        <v>2004</v>
      </c>
      <c r="B3364" t="s">
        <v>181</v>
      </c>
      <c r="C3364" t="s">
        <v>182</v>
      </c>
      <c r="D3364">
        <v>282.19900000000001</v>
      </c>
      <c r="E3364">
        <v>982.26499999999999</v>
      </c>
      <c r="F3364">
        <v>926.35599999999999</v>
      </c>
      <c r="G3364">
        <v>3510</v>
      </c>
      <c r="H3364" s="14">
        <f>365*DSO[[#This Row],[Receivables - Total]]/DSO[[#This Row],[Revenue - Total]]</f>
        <v>111.19119971155799</v>
      </c>
      <c r="I3364" t="str">
        <f>_xlfn.XLOOKUP(DSO[[#This Row],[GIC Industry Groups]],'DSO_GIC GROUP'!$A$2:$A$25,'DSO_GIC GROUP'!$B$2:$B$25,0)</f>
        <v>Health Care Equipment &amp; Services</v>
      </c>
    </row>
    <row r="3365" spans="1:9" x14ac:dyDescent="0.2">
      <c r="A3365">
        <v>2005</v>
      </c>
      <c r="B3365" t="s">
        <v>181</v>
      </c>
      <c r="C3365" t="s">
        <v>182</v>
      </c>
      <c r="D3365">
        <v>316.96499999999997</v>
      </c>
      <c r="E3365">
        <v>1303.6289999999999</v>
      </c>
      <c r="F3365">
        <v>1160.7850000000001</v>
      </c>
      <c r="G3365">
        <v>3510</v>
      </c>
      <c r="H3365" s="14">
        <f>365*DSO[[#This Row],[Receivables - Total]]/DSO[[#This Row],[Revenue - Total]]</f>
        <v>99.667229504171729</v>
      </c>
      <c r="I3365" t="str">
        <f>_xlfn.XLOOKUP(DSO[[#This Row],[GIC Industry Groups]],'DSO_GIC GROUP'!$A$2:$A$25,'DSO_GIC GROUP'!$B$2:$B$25,0)</f>
        <v>Health Care Equipment &amp; Services</v>
      </c>
    </row>
    <row r="3366" spans="1:9" x14ac:dyDescent="0.2">
      <c r="A3366">
        <v>2006</v>
      </c>
      <c r="B3366" t="s">
        <v>181</v>
      </c>
      <c r="C3366" t="s">
        <v>182</v>
      </c>
      <c r="D3366">
        <v>361.42399999999998</v>
      </c>
      <c r="E3366">
        <v>1491.39</v>
      </c>
      <c r="F3366">
        <v>1378.038</v>
      </c>
      <c r="G3366">
        <v>3510</v>
      </c>
      <c r="H3366" s="14">
        <f>365*DSO[[#This Row],[Receivables - Total]]/DSO[[#This Row],[Revenue - Total]]</f>
        <v>95.73013226050368</v>
      </c>
      <c r="I3366" t="str">
        <f>_xlfn.XLOOKUP(DSO[[#This Row],[GIC Industry Groups]],'DSO_GIC GROUP'!$A$2:$A$25,'DSO_GIC GROUP'!$B$2:$B$25,0)</f>
        <v>Health Care Equipment &amp; Services</v>
      </c>
    </row>
    <row r="3367" spans="1:9" x14ac:dyDescent="0.2">
      <c r="A3367">
        <v>2007</v>
      </c>
      <c r="B3367" t="s">
        <v>181</v>
      </c>
      <c r="C3367" t="s">
        <v>182</v>
      </c>
      <c r="D3367">
        <v>391.06</v>
      </c>
      <c r="E3367">
        <v>1689.9559999999999</v>
      </c>
      <c r="F3367">
        <v>1519.877</v>
      </c>
      <c r="G3367">
        <v>3510</v>
      </c>
      <c r="H3367" s="14">
        <f>365*DSO[[#This Row],[Receivables - Total]]/DSO[[#This Row],[Revenue - Total]]</f>
        <v>93.913454838779714</v>
      </c>
      <c r="I3367" t="str">
        <f>_xlfn.XLOOKUP(DSO[[#This Row],[GIC Industry Groups]],'DSO_GIC GROUP'!$A$2:$A$25,'DSO_GIC GROUP'!$B$2:$B$25,0)</f>
        <v>Health Care Equipment &amp; Services</v>
      </c>
    </row>
    <row r="3368" spans="1:9" x14ac:dyDescent="0.2">
      <c r="A3368">
        <v>2008</v>
      </c>
      <c r="B3368" t="s">
        <v>181</v>
      </c>
      <c r="C3368" t="s">
        <v>182</v>
      </c>
      <c r="D3368">
        <v>468.928</v>
      </c>
      <c r="E3368">
        <v>1880.9880000000001</v>
      </c>
      <c r="F3368">
        <v>1676.028</v>
      </c>
      <c r="G3368">
        <v>3510</v>
      </c>
      <c r="H3368" s="14">
        <f>365*DSO[[#This Row],[Receivables - Total]]/DSO[[#This Row],[Revenue - Total]]</f>
        <v>102.12163519941194</v>
      </c>
      <c r="I3368" t="str">
        <f>_xlfn.XLOOKUP(DSO[[#This Row],[GIC Industry Groups]],'DSO_GIC GROUP'!$A$2:$A$25,'DSO_GIC GROUP'!$B$2:$B$25,0)</f>
        <v>Health Care Equipment &amp; Services</v>
      </c>
    </row>
    <row r="3369" spans="1:9" x14ac:dyDescent="0.2">
      <c r="A3369">
        <v>2009</v>
      </c>
      <c r="B3369" t="s">
        <v>181</v>
      </c>
      <c r="C3369" t="s">
        <v>182</v>
      </c>
      <c r="D3369">
        <v>461.411</v>
      </c>
      <c r="E3369">
        <v>2148.567</v>
      </c>
      <c r="F3369">
        <v>1671.864</v>
      </c>
      <c r="G3369">
        <v>3510</v>
      </c>
      <c r="H3369" s="14">
        <f>365*DSO[[#This Row],[Receivables - Total]]/DSO[[#This Row],[Revenue - Total]]</f>
        <v>100.73487735844543</v>
      </c>
      <c r="I3369" t="str">
        <f>_xlfn.XLOOKUP(DSO[[#This Row],[GIC Industry Groups]],'DSO_GIC GROUP'!$A$2:$A$25,'DSO_GIC GROUP'!$B$2:$B$25,0)</f>
        <v>Health Care Equipment &amp; Services</v>
      </c>
    </row>
    <row r="3370" spans="1:9" x14ac:dyDescent="0.2">
      <c r="A3370">
        <v>2010</v>
      </c>
      <c r="B3370" t="s">
        <v>181</v>
      </c>
      <c r="C3370" t="s">
        <v>182</v>
      </c>
      <c r="D3370">
        <v>476.90499999999997</v>
      </c>
      <c r="E3370">
        <v>2422.79</v>
      </c>
      <c r="F3370">
        <v>1850.222</v>
      </c>
      <c r="G3370">
        <v>3510</v>
      </c>
      <c r="H3370" s="14">
        <f>365*DSO[[#This Row],[Receivables - Total]]/DSO[[#This Row],[Revenue - Total]]</f>
        <v>94.080777874222647</v>
      </c>
      <c r="I3370" t="str">
        <f>_xlfn.XLOOKUP(DSO[[#This Row],[GIC Industry Groups]],'DSO_GIC GROUP'!$A$2:$A$25,'DSO_GIC GROUP'!$B$2:$B$25,0)</f>
        <v>Health Care Equipment &amp; Services</v>
      </c>
    </row>
    <row r="3371" spans="1:9" x14ac:dyDescent="0.2">
      <c r="A3371">
        <v>2011</v>
      </c>
      <c r="B3371" t="s">
        <v>181</v>
      </c>
      <c r="C3371" t="s">
        <v>182</v>
      </c>
      <c r="D3371">
        <v>563.20899999999995</v>
      </c>
      <c r="E3371">
        <v>3000.3580000000002</v>
      </c>
      <c r="F3371">
        <v>2203.1529999999998</v>
      </c>
      <c r="G3371">
        <v>3510</v>
      </c>
      <c r="H3371" s="14">
        <f>365*DSO[[#This Row],[Receivables - Total]]/DSO[[#This Row],[Revenue - Total]]</f>
        <v>93.307766187822637</v>
      </c>
      <c r="I3371" t="str">
        <f>_xlfn.XLOOKUP(DSO[[#This Row],[GIC Industry Groups]],'DSO_GIC GROUP'!$A$2:$A$25,'DSO_GIC GROUP'!$B$2:$B$25,0)</f>
        <v>Health Care Equipment &amp; Services</v>
      </c>
    </row>
    <row r="3372" spans="1:9" x14ac:dyDescent="0.2">
      <c r="A3372">
        <v>2012</v>
      </c>
      <c r="B3372" t="s">
        <v>181</v>
      </c>
      <c r="C3372" t="s">
        <v>182</v>
      </c>
      <c r="D3372">
        <v>577.84799999999996</v>
      </c>
      <c r="E3372">
        <v>3704.4679999999998</v>
      </c>
      <c r="F3372">
        <v>2665.4360000000001</v>
      </c>
      <c r="G3372">
        <v>3510</v>
      </c>
      <c r="H3372" s="14">
        <f>365*DSO[[#This Row],[Receivables - Total]]/DSO[[#This Row],[Revenue - Total]]</f>
        <v>79.129463247288612</v>
      </c>
      <c r="I3372" t="str">
        <f>_xlfn.XLOOKUP(DSO[[#This Row],[GIC Industry Groups]],'DSO_GIC GROUP'!$A$2:$A$25,'DSO_GIC GROUP'!$B$2:$B$25,0)</f>
        <v>Health Care Equipment &amp; Services</v>
      </c>
    </row>
    <row r="3373" spans="1:9" x14ac:dyDescent="0.2">
      <c r="A3373">
        <v>2013</v>
      </c>
      <c r="B3373" t="s">
        <v>181</v>
      </c>
      <c r="C3373" t="s">
        <v>182</v>
      </c>
      <c r="D3373">
        <v>582.92600000000004</v>
      </c>
      <c r="E3373">
        <v>4098.3639999999996</v>
      </c>
      <c r="F3373">
        <v>2910.748</v>
      </c>
      <c r="G3373">
        <v>3510</v>
      </c>
      <c r="H3373" s="14">
        <f>365*DSO[[#This Row],[Receivables - Total]]/DSO[[#This Row],[Revenue - Total]]</f>
        <v>73.097358479676018</v>
      </c>
      <c r="I3373" t="str">
        <f>_xlfn.XLOOKUP(DSO[[#This Row],[GIC Industry Groups]],'DSO_GIC GROUP'!$A$2:$A$25,'DSO_GIC GROUP'!$B$2:$B$25,0)</f>
        <v>Health Care Equipment &amp; Services</v>
      </c>
    </row>
    <row r="3374" spans="1:9" x14ac:dyDescent="0.2">
      <c r="A3374">
        <v>2014</v>
      </c>
      <c r="B3374" t="s">
        <v>181</v>
      </c>
      <c r="C3374" t="s">
        <v>182</v>
      </c>
      <c r="D3374">
        <v>672.77800000000002</v>
      </c>
      <c r="E3374">
        <v>4530.5649999999996</v>
      </c>
      <c r="F3374">
        <v>3402.703</v>
      </c>
      <c r="G3374">
        <v>3510</v>
      </c>
      <c r="H3374" s="14">
        <f>365*DSO[[#This Row],[Receivables - Total]]/DSO[[#This Row],[Revenue - Total]]</f>
        <v>72.167324036214737</v>
      </c>
      <c r="I3374" t="str">
        <f>_xlfn.XLOOKUP(DSO[[#This Row],[GIC Industry Groups]],'DSO_GIC GROUP'!$A$2:$A$25,'DSO_GIC GROUP'!$B$2:$B$25,0)</f>
        <v>Health Care Equipment &amp; Services</v>
      </c>
    </row>
    <row r="3375" spans="1:9" x14ac:dyDescent="0.2">
      <c r="A3375">
        <v>2015</v>
      </c>
      <c r="B3375" t="s">
        <v>181</v>
      </c>
      <c r="C3375" t="s">
        <v>182</v>
      </c>
      <c r="D3375">
        <v>1034.0840000000001</v>
      </c>
      <c r="E3375">
        <v>5561.9840000000004</v>
      </c>
      <c r="F3375">
        <v>4425.2669999999998</v>
      </c>
      <c r="G3375">
        <v>3510</v>
      </c>
      <c r="H3375" s="14">
        <f>365*DSO[[#This Row],[Receivables - Total]]/DSO[[#This Row],[Revenue - Total]]</f>
        <v>85.292177850511635</v>
      </c>
      <c r="I3375" t="str">
        <f>_xlfn.XLOOKUP(DSO[[#This Row],[GIC Industry Groups]],'DSO_GIC GROUP'!$A$2:$A$25,'DSO_GIC GROUP'!$B$2:$B$25,0)</f>
        <v>Health Care Equipment &amp; Services</v>
      </c>
    </row>
    <row r="3376" spans="1:9" x14ac:dyDescent="0.2">
      <c r="A3376">
        <v>2016</v>
      </c>
      <c r="B3376" t="s">
        <v>181</v>
      </c>
      <c r="C3376" t="s">
        <v>182</v>
      </c>
      <c r="D3376">
        <v>944.94299999999998</v>
      </c>
      <c r="E3376">
        <v>5629.9629999999997</v>
      </c>
      <c r="F3376">
        <v>4796.473</v>
      </c>
      <c r="G3376">
        <v>3510</v>
      </c>
      <c r="H3376" s="14">
        <f>365*DSO[[#This Row],[Receivables - Total]]/DSO[[#This Row],[Revenue - Total]]</f>
        <v>71.907877934473944</v>
      </c>
      <c r="I3376" t="str">
        <f>_xlfn.XLOOKUP(DSO[[#This Row],[GIC Industry Groups]],'DSO_GIC GROUP'!$A$2:$A$25,'DSO_GIC GROUP'!$B$2:$B$25,0)</f>
        <v>Health Care Equipment &amp; Services</v>
      </c>
    </row>
    <row r="3377" spans="1:9" x14ac:dyDescent="0.2">
      <c r="A3377">
        <v>2017</v>
      </c>
      <c r="B3377" t="s">
        <v>181</v>
      </c>
      <c r="C3377" t="s">
        <v>182</v>
      </c>
      <c r="D3377">
        <v>1042.7809999999999</v>
      </c>
      <c r="E3377">
        <v>6469.3109999999997</v>
      </c>
      <c r="F3377">
        <v>5142.2719999999999</v>
      </c>
      <c r="G3377">
        <v>3510</v>
      </c>
      <c r="H3377" s="14">
        <f>365*DSO[[#This Row],[Receivables - Total]]/DSO[[#This Row],[Revenue - Total]]</f>
        <v>74.016906340232495</v>
      </c>
      <c r="I3377" t="str">
        <f>_xlfn.XLOOKUP(DSO[[#This Row],[GIC Industry Groups]],'DSO_GIC GROUP'!$A$2:$A$25,'DSO_GIC GROUP'!$B$2:$B$25,0)</f>
        <v>Health Care Equipment &amp; Services</v>
      </c>
    </row>
    <row r="3378" spans="1:9" x14ac:dyDescent="0.2">
      <c r="A3378">
        <v>2018</v>
      </c>
      <c r="B3378" t="s">
        <v>181</v>
      </c>
      <c r="C3378" t="s">
        <v>182</v>
      </c>
      <c r="D3378">
        <v>1183.4939999999999</v>
      </c>
      <c r="E3378">
        <v>6708.6360000000004</v>
      </c>
      <c r="F3378">
        <v>5366.3249999999998</v>
      </c>
      <c r="G3378">
        <v>3510</v>
      </c>
      <c r="H3378" s="14">
        <f>365*DSO[[#This Row],[Receivables - Total]]/DSO[[#This Row],[Revenue - Total]]</f>
        <v>80.497418624477646</v>
      </c>
      <c r="I3378" t="str">
        <f>_xlfn.XLOOKUP(DSO[[#This Row],[GIC Industry Groups]],'DSO_GIC GROUP'!$A$2:$A$25,'DSO_GIC GROUP'!$B$2:$B$25,0)</f>
        <v>Health Care Equipment &amp; Services</v>
      </c>
    </row>
    <row r="3379" spans="1:9" x14ac:dyDescent="0.2">
      <c r="A3379">
        <v>2019</v>
      </c>
      <c r="B3379" t="s">
        <v>181</v>
      </c>
      <c r="C3379" t="s">
        <v>182</v>
      </c>
      <c r="D3379">
        <v>1139.595</v>
      </c>
      <c r="E3379">
        <v>6894.6220000000003</v>
      </c>
      <c r="F3379">
        <v>5692.598</v>
      </c>
      <c r="G3379">
        <v>3510</v>
      </c>
      <c r="H3379" s="14">
        <f>365*DSO[[#This Row],[Receivables - Total]]/DSO[[#This Row],[Revenue - Total]]</f>
        <v>73.068952875295253</v>
      </c>
      <c r="I3379" t="str">
        <f>_xlfn.XLOOKUP(DSO[[#This Row],[GIC Industry Groups]],'DSO_GIC GROUP'!$A$2:$A$25,'DSO_GIC GROUP'!$B$2:$B$25,0)</f>
        <v>Health Care Equipment &amp; Services</v>
      </c>
    </row>
    <row r="3380" spans="1:9" x14ac:dyDescent="0.2">
      <c r="A3380">
        <v>2004</v>
      </c>
      <c r="B3380" t="s">
        <v>195</v>
      </c>
      <c r="C3380" t="s">
        <v>196</v>
      </c>
      <c r="D3380">
        <v>21631</v>
      </c>
      <c r="E3380">
        <v>81059</v>
      </c>
      <c r="F3380">
        <v>17877</v>
      </c>
      <c r="G3380">
        <v>3510</v>
      </c>
      <c r="H3380" s="14">
        <f>365*DSO[[#This Row],[Receivables - Total]]/DSO[[#This Row],[Revenue - Total]]</f>
        <v>441.64652905968563</v>
      </c>
      <c r="I3380" t="str">
        <f>_xlfn.XLOOKUP(DSO[[#This Row],[GIC Industry Groups]],'DSO_GIC GROUP'!$A$2:$A$25,'DSO_GIC GROUP'!$B$2:$B$25,0)</f>
        <v>Health Care Equipment &amp; Services</v>
      </c>
    </row>
    <row r="3381" spans="1:9" x14ac:dyDescent="0.2">
      <c r="A3381">
        <v>2005</v>
      </c>
      <c r="B3381" t="s">
        <v>195</v>
      </c>
      <c r="C3381" t="s">
        <v>196</v>
      </c>
      <c r="D3381">
        <v>14169</v>
      </c>
      <c r="E3381">
        <v>44863</v>
      </c>
      <c r="F3381">
        <v>16362</v>
      </c>
      <c r="G3381">
        <v>3510</v>
      </c>
      <c r="H3381" s="14">
        <f>365*DSO[[#This Row],[Receivables - Total]]/DSO[[#This Row],[Revenue - Total]]</f>
        <v>316.07902456912359</v>
      </c>
      <c r="I3381" t="str">
        <f>_xlfn.XLOOKUP(DSO[[#This Row],[GIC Industry Groups]],'DSO_GIC GROUP'!$A$2:$A$25,'DSO_GIC GROUP'!$B$2:$B$25,0)</f>
        <v>Health Care Equipment &amp; Services</v>
      </c>
    </row>
    <row r="3382" spans="1:9" x14ac:dyDescent="0.2">
      <c r="A3382">
        <v>2006</v>
      </c>
      <c r="B3382" t="s">
        <v>195</v>
      </c>
      <c r="C3382" t="s">
        <v>196</v>
      </c>
      <c r="D3382">
        <v>15241</v>
      </c>
      <c r="E3382">
        <v>42399</v>
      </c>
      <c r="F3382">
        <v>16547</v>
      </c>
      <c r="G3382">
        <v>3510</v>
      </c>
      <c r="H3382" s="14">
        <f>365*DSO[[#This Row],[Receivables - Total]]/DSO[[#This Row],[Revenue - Total]]</f>
        <v>336.19175681392397</v>
      </c>
      <c r="I3382" t="str">
        <f>_xlfn.XLOOKUP(DSO[[#This Row],[GIC Industry Groups]],'DSO_GIC GROUP'!$A$2:$A$25,'DSO_GIC GROUP'!$B$2:$B$25,0)</f>
        <v>Health Care Equipment &amp; Services</v>
      </c>
    </row>
    <row r="3383" spans="1:9" x14ac:dyDescent="0.2">
      <c r="A3383">
        <v>2007</v>
      </c>
      <c r="B3383" t="s">
        <v>195</v>
      </c>
      <c r="C3383" t="s">
        <v>196</v>
      </c>
      <c r="D3383">
        <v>13696</v>
      </c>
      <c r="E3383">
        <v>40065</v>
      </c>
      <c r="F3383">
        <v>17623</v>
      </c>
      <c r="G3383">
        <v>3510</v>
      </c>
      <c r="H3383" s="14">
        <f>365*DSO[[#This Row],[Receivables - Total]]/DSO[[#This Row],[Revenue - Total]]</f>
        <v>283.66566418884412</v>
      </c>
      <c r="I3383" t="str">
        <f>_xlfn.XLOOKUP(DSO[[#This Row],[GIC Industry Groups]],'DSO_GIC GROUP'!$A$2:$A$25,'DSO_GIC GROUP'!$B$2:$B$25,0)</f>
        <v>Health Care Equipment &amp; Services</v>
      </c>
    </row>
    <row r="3384" spans="1:9" x14ac:dyDescent="0.2">
      <c r="A3384">
        <v>2008</v>
      </c>
      <c r="B3384" t="s">
        <v>195</v>
      </c>
      <c r="C3384" t="s">
        <v>196</v>
      </c>
      <c r="D3384">
        <v>13778</v>
      </c>
      <c r="E3384">
        <v>41406</v>
      </c>
      <c r="F3384">
        <v>19101</v>
      </c>
      <c r="G3384">
        <v>3510</v>
      </c>
      <c r="H3384" s="14">
        <f>365*DSO[[#This Row],[Receivables - Total]]/DSO[[#This Row],[Revenue - Total]]</f>
        <v>263.28307418459764</v>
      </c>
      <c r="I3384" t="str">
        <f>_xlfn.XLOOKUP(DSO[[#This Row],[GIC Industry Groups]],'DSO_GIC GROUP'!$A$2:$A$25,'DSO_GIC GROUP'!$B$2:$B$25,0)</f>
        <v>Health Care Equipment &amp; Services</v>
      </c>
    </row>
    <row r="3385" spans="1:9" x14ac:dyDescent="0.2">
      <c r="A3385">
        <v>2009</v>
      </c>
      <c r="B3385" t="s">
        <v>195</v>
      </c>
      <c r="C3385" t="s">
        <v>196</v>
      </c>
      <c r="D3385">
        <v>13267</v>
      </c>
      <c r="E3385">
        <v>43013</v>
      </c>
      <c r="F3385">
        <v>18414</v>
      </c>
      <c r="G3385">
        <v>3510</v>
      </c>
      <c r="H3385" s="14">
        <f>365*DSO[[#This Row],[Receivables - Total]]/DSO[[#This Row],[Revenue - Total]]</f>
        <v>262.97681112197239</v>
      </c>
      <c r="I3385" t="str">
        <f>_xlfn.XLOOKUP(DSO[[#This Row],[GIC Industry Groups]],'DSO_GIC GROUP'!$A$2:$A$25,'DSO_GIC GROUP'!$B$2:$B$25,0)</f>
        <v>Health Care Equipment &amp; Services</v>
      </c>
    </row>
    <row r="3386" spans="1:9" x14ac:dyDescent="0.2">
      <c r="A3386">
        <v>2010</v>
      </c>
      <c r="B3386" t="s">
        <v>195</v>
      </c>
      <c r="C3386" t="s">
        <v>196</v>
      </c>
      <c r="D3386">
        <v>13115</v>
      </c>
      <c r="E3386">
        <v>45682</v>
      </c>
      <c r="F3386">
        <v>21235</v>
      </c>
      <c r="G3386">
        <v>3510</v>
      </c>
      <c r="H3386" s="14">
        <f>365*DSO[[#This Row],[Receivables - Total]]/DSO[[#This Row],[Revenue - Total]]</f>
        <v>225.42853779138215</v>
      </c>
      <c r="I3386" t="str">
        <f>_xlfn.XLOOKUP(DSO[[#This Row],[GIC Industry Groups]],'DSO_GIC GROUP'!$A$2:$A$25,'DSO_GIC GROUP'!$B$2:$B$25,0)</f>
        <v>Health Care Equipment &amp; Services</v>
      </c>
    </row>
    <row r="3387" spans="1:9" x14ac:dyDescent="0.2">
      <c r="A3387">
        <v>2011</v>
      </c>
      <c r="B3387" t="s">
        <v>195</v>
      </c>
      <c r="C3387" t="s">
        <v>196</v>
      </c>
      <c r="D3387">
        <v>12669</v>
      </c>
      <c r="E3387">
        <v>51047</v>
      </c>
      <c r="F3387">
        <v>21998</v>
      </c>
      <c r="G3387">
        <v>3510</v>
      </c>
      <c r="H3387" s="14">
        <f>365*DSO[[#This Row],[Receivables - Total]]/DSO[[#This Row],[Revenue - Total]]</f>
        <v>210.20933721247386</v>
      </c>
      <c r="I3387" t="str">
        <f>_xlfn.XLOOKUP(DSO[[#This Row],[GIC Industry Groups]],'DSO_GIC GROUP'!$A$2:$A$25,'DSO_GIC GROUP'!$B$2:$B$25,0)</f>
        <v>Health Care Equipment &amp; Services</v>
      </c>
    </row>
    <row r="3388" spans="1:9" x14ac:dyDescent="0.2">
      <c r="A3388">
        <v>2012</v>
      </c>
      <c r="B3388" t="s">
        <v>195</v>
      </c>
      <c r="C3388" t="s">
        <v>196</v>
      </c>
      <c r="D3388">
        <v>12643</v>
      </c>
      <c r="E3388">
        <v>53734</v>
      </c>
      <c r="F3388">
        <v>29119</v>
      </c>
      <c r="G3388">
        <v>3510</v>
      </c>
      <c r="H3388" s="14">
        <f>365*DSO[[#This Row],[Receivables - Total]]/DSO[[#This Row],[Revenue - Total]]</f>
        <v>158.47711116453175</v>
      </c>
      <c r="I3388" t="str">
        <f>_xlfn.XLOOKUP(DSO[[#This Row],[GIC Industry Groups]],'DSO_GIC GROUP'!$A$2:$A$25,'DSO_GIC GROUP'!$B$2:$B$25,0)</f>
        <v>Health Care Equipment &amp; Services</v>
      </c>
    </row>
    <row r="3389" spans="1:9" x14ac:dyDescent="0.2">
      <c r="A3389">
        <v>2013</v>
      </c>
      <c r="B3389" t="s">
        <v>195</v>
      </c>
      <c r="C3389" t="s">
        <v>196</v>
      </c>
      <c r="D3389">
        <v>13274</v>
      </c>
      <c r="E3389">
        <v>54336</v>
      </c>
      <c r="F3389">
        <v>32380</v>
      </c>
      <c r="G3389">
        <v>3510</v>
      </c>
      <c r="H3389" s="14">
        <f>365*DSO[[#This Row],[Receivables - Total]]/DSO[[#This Row],[Revenue - Total]]</f>
        <v>149.62970969734403</v>
      </c>
      <c r="I3389" t="str">
        <f>_xlfn.XLOOKUP(DSO[[#This Row],[GIC Industry Groups]],'DSO_GIC GROUP'!$A$2:$A$25,'DSO_GIC GROUP'!$B$2:$B$25,0)</f>
        <v>Health Care Equipment &amp; Services</v>
      </c>
    </row>
    <row r="3390" spans="1:9" x14ac:dyDescent="0.2">
      <c r="A3390">
        <v>2014</v>
      </c>
      <c r="B3390" t="s">
        <v>195</v>
      </c>
      <c r="C3390" t="s">
        <v>196</v>
      </c>
      <c r="D3390">
        <v>13356</v>
      </c>
      <c r="E3390">
        <v>55896</v>
      </c>
      <c r="F3390">
        <v>34914</v>
      </c>
      <c r="G3390">
        <v>3510</v>
      </c>
      <c r="H3390" s="14">
        <f>365*DSO[[#This Row],[Receivables - Total]]/DSO[[#This Row],[Revenue - Total]]</f>
        <v>139.62708369135589</v>
      </c>
      <c r="I3390" t="str">
        <f>_xlfn.XLOOKUP(DSO[[#This Row],[GIC Industry Groups]],'DSO_GIC GROUP'!$A$2:$A$25,'DSO_GIC GROUP'!$B$2:$B$25,0)</f>
        <v>Health Care Equipment &amp; Services</v>
      </c>
    </row>
    <row r="3391" spans="1:9" x14ac:dyDescent="0.2">
      <c r="A3391">
        <v>2015</v>
      </c>
      <c r="B3391" t="s">
        <v>195</v>
      </c>
      <c r="C3391" t="s">
        <v>196</v>
      </c>
      <c r="D3391">
        <v>13790</v>
      </c>
      <c r="E3391">
        <v>57088</v>
      </c>
      <c r="F3391">
        <v>37876</v>
      </c>
      <c r="G3391">
        <v>3510</v>
      </c>
      <c r="H3391" s="14">
        <f>365*DSO[[#This Row],[Receivables - Total]]/DSO[[#This Row],[Revenue - Total]]</f>
        <v>132.890220720245</v>
      </c>
      <c r="I3391" t="str">
        <f>_xlfn.XLOOKUP(DSO[[#This Row],[GIC Industry Groups]],'DSO_GIC GROUP'!$A$2:$A$25,'DSO_GIC GROUP'!$B$2:$B$25,0)</f>
        <v>Health Care Equipment &amp; Services</v>
      </c>
    </row>
    <row r="3392" spans="1:9" x14ac:dyDescent="0.2">
      <c r="A3392">
        <v>2016</v>
      </c>
      <c r="B3392" t="s">
        <v>195</v>
      </c>
      <c r="C3392" t="s">
        <v>196</v>
      </c>
      <c r="D3392">
        <v>12673</v>
      </c>
      <c r="E3392">
        <v>59360</v>
      </c>
      <c r="F3392">
        <v>39668</v>
      </c>
      <c r="G3392">
        <v>3510</v>
      </c>
      <c r="H3392" s="14">
        <f>365*DSO[[#This Row],[Receivables - Total]]/DSO[[#This Row],[Revenue - Total]]</f>
        <v>116.60897953009983</v>
      </c>
      <c r="I3392" t="str">
        <f>_xlfn.XLOOKUP(DSO[[#This Row],[GIC Industry Groups]],'DSO_GIC GROUP'!$A$2:$A$25,'DSO_GIC GROUP'!$B$2:$B$25,0)</f>
        <v>Health Care Equipment &amp; Services</v>
      </c>
    </row>
    <row r="3393" spans="1:9" x14ac:dyDescent="0.2">
      <c r="A3393">
        <v>2017</v>
      </c>
      <c r="B3393" t="s">
        <v>195</v>
      </c>
      <c r="C3393" t="s">
        <v>196</v>
      </c>
      <c r="D3393">
        <v>12602</v>
      </c>
      <c r="E3393">
        <v>61753</v>
      </c>
      <c r="F3393">
        <v>41616</v>
      </c>
      <c r="G3393">
        <v>3510</v>
      </c>
      <c r="H3393" s="14">
        <f>365*DSO[[#This Row],[Receivables - Total]]/DSO[[#This Row],[Revenue - Total]]</f>
        <v>110.52792195309496</v>
      </c>
      <c r="I3393" t="str">
        <f>_xlfn.XLOOKUP(DSO[[#This Row],[GIC Industry Groups]],'DSO_GIC GROUP'!$A$2:$A$25,'DSO_GIC GROUP'!$B$2:$B$25,0)</f>
        <v>Health Care Equipment &amp; Services</v>
      </c>
    </row>
    <row r="3394" spans="1:9" x14ac:dyDescent="0.2">
      <c r="A3394">
        <v>2018</v>
      </c>
      <c r="B3394" t="s">
        <v>195</v>
      </c>
      <c r="C3394" t="s">
        <v>196</v>
      </c>
      <c r="D3394">
        <v>10802</v>
      </c>
      <c r="E3394">
        <v>153226</v>
      </c>
      <c r="F3394">
        <v>48489</v>
      </c>
      <c r="G3394">
        <v>3510</v>
      </c>
      <c r="H3394" s="14">
        <f>365*DSO[[#This Row],[Receivables - Total]]/DSO[[#This Row],[Revenue - Total]]</f>
        <v>81.311843923364066</v>
      </c>
      <c r="I3394" t="str">
        <f>_xlfn.XLOOKUP(DSO[[#This Row],[GIC Industry Groups]],'DSO_GIC GROUP'!$A$2:$A$25,'DSO_GIC GROUP'!$B$2:$B$25,0)</f>
        <v>Health Care Equipment &amp; Services</v>
      </c>
    </row>
    <row r="3395" spans="1:9" x14ac:dyDescent="0.2">
      <c r="A3395">
        <v>2019</v>
      </c>
      <c r="B3395" t="s">
        <v>195</v>
      </c>
      <c r="C3395" t="s">
        <v>196</v>
      </c>
      <c r="D3395">
        <v>10716</v>
      </c>
      <c r="E3395">
        <v>155774</v>
      </c>
      <c r="F3395">
        <v>153699</v>
      </c>
      <c r="G3395">
        <v>3510</v>
      </c>
      <c r="H3395" s="14">
        <f>365*DSO[[#This Row],[Receivables - Total]]/DSO[[#This Row],[Revenue - Total]]</f>
        <v>25.448051060839692</v>
      </c>
      <c r="I3395" t="str">
        <f>_xlfn.XLOOKUP(DSO[[#This Row],[GIC Industry Groups]],'DSO_GIC GROUP'!$A$2:$A$25,'DSO_GIC GROUP'!$B$2:$B$25,0)</f>
        <v>Health Care Equipment &amp; Services</v>
      </c>
    </row>
    <row r="3396" spans="1:9" x14ac:dyDescent="0.2">
      <c r="A3396">
        <v>2004</v>
      </c>
      <c r="B3396" t="s">
        <v>215</v>
      </c>
      <c r="C3396" t="s">
        <v>216</v>
      </c>
      <c r="D3396">
        <v>31.475000000000001</v>
      </c>
      <c r="E3396">
        <v>527.93399999999997</v>
      </c>
      <c r="F3396">
        <v>1000.94</v>
      </c>
      <c r="G3396">
        <v>3510</v>
      </c>
      <c r="H3396" s="14">
        <f>365*DSO[[#This Row],[Receivables - Total]]/DSO[[#This Row],[Revenue - Total]]</f>
        <v>11.47758606909505</v>
      </c>
      <c r="I3396" t="str">
        <f>_xlfn.XLOOKUP(DSO[[#This Row],[GIC Industry Groups]],'DSO_GIC GROUP'!$A$2:$A$25,'DSO_GIC GROUP'!$B$2:$B$25,0)</f>
        <v>Health Care Equipment &amp; Services</v>
      </c>
    </row>
    <row r="3397" spans="1:9" x14ac:dyDescent="0.2">
      <c r="A3397">
        <v>2005</v>
      </c>
      <c r="B3397" t="s">
        <v>215</v>
      </c>
      <c r="C3397" t="s">
        <v>216</v>
      </c>
      <c r="D3397">
        <v>44.107999999999997</v>
      </c>
      <c r="E3397">
        <v>668.03</v>
      </c>
      <c r="F3397">
        <v>1505.864</v>
      </c>
      <c r="G3397">
        <v>3510</v>
      </c>
      <c r="H3397" s="14">
        <f>365*DSO[[#This Row],[Receivables - Total]]/DSO[[#This Row],[Revenue - Total]]</f>
        <v>10.691151392157591</v>
      </c>
      <c r="I3397" t="str">
        <f>_xlfn.XLOOKUP(DSO[[#This Row],[GIC Industry Groups]],'DSO_GIC GROUP'!$A$2:$A$25,'DSO_GIC GROUP'!$B$2:$B$25,0)</f>
        <v>Health Care Equipment &amp; Services</v>
      </c>
    </row>
    <row r="3398" spans="1:9" x14ac:dyDescent="0.2">
      <c r="A3398">
        <v>2006</v>
      </c>
      <c r="B3398" t="s">
        <v>215</v>
      </c>
      <c r="C3398" t="s">
        <v>216</v>
      </c>
      <c r="D3398">
        <v>91.664000000000001</v>
      </c>
      <c r="E3398">
        <v>894.98</v>
      </c>
      <c r="F3398">
        <v>2279.02</v>
      </c>
      <c r="G3398">
        <v>3510</v>
      </c>
      <c r="H3398" s="14">
        <f>365*DSO[[#This Row],[Receivables - Total]]/DSO[[#This Row],[Revenue - Total]]</f>
        <v>14.68059078024765</v>
      </c>
      <c r="I3398" t="str">
        <f>_xlfn.XLOOKUP(DSO[[#This Row],[GIC Industry Groups]],'DSO_GIC GROUP'!$A$2:$A$25,'DSO_GIC GROUP'!$B$2:$B$25,0)</f>
        <v>Health Care Equipment &amp; Services</v>
      </c>
    </row>
    <row r="3399" spans="1:9" x14ac:dyDescent="0.2">
      <c r="A3399">
        <v>2007</v>
      </c>
      <c r="B3399" t="s">
        <v>215</v>
      </c>
      <c r="C3399" t="s">
        <v>216</v>
      </c>
      <c r="D3399">
        <v>90.072000000000003</v>
      </c>
      <c r="E3399">
        <v>1119.1220000000001</v>
      </c>
      <c r="F3399">
        <v>2919.2919999999999</v>
      </c>
      <c r="G3399">
        <v>3510</v>
      </c>
      <c r="H3399" s="14">
        <f>365*DSO[[#This Row],[Receivables - Total]]/DSO[[#This Row],[Revenue - Total]]</f>
        <v>11.261730583990913</v>
      </c>
      <c r="I3399" t="str">
        <f>_xlfn.XLOOKUP(DSO[[#This Row],[GIC Industry Groups]],'DSO_GIC GROUP'!$A$2:$A$25,'DSO_GIC GROUP'!$B$2:$B$25,0)</f>
        <v>Health Care Equipment &amp; Services</v>
      </c>
    </row>
    <row r="3400" spans="1:9" x14ac:dyDescent="0.2">
      <c r="A3400">
        <v>2008</v>
      </c>
      <c r="B3400" t="s">
        <v>215</v>
      </c>
      <c r="C3400" t="s">
        <v>216</v>
      </c>
      <c r="D3400">
        <v>92.531000000000006</v>
      </c>
      <c r="E3400">
        <v>1451.152</v>
      </c>
      <c r="F3400">
        <v>3364.5149999999999</v>
      </c>
      <c r="G3400">
        <v>3510</v>
      </c>
      <c r="H3400" s="14">
        <f>365*DSO[[#This Row],[Receivables - Total]]/DSO[[#This Row],[Revenue - Total]]</f>
        <v>10.03824176738698</v>
      </c>
      <c r="I3400" t="str">
        <f>_xlfn.XLOOKUP(DSO[[#This Row],[GIC Industry Groups]],'DSO_GIC GROUP'!$A$2:$A$25,'DSO_GIC GROUP'!$B$2:$B$25,0)</f>
        <v>Health Care Equipment &amp; Services</v>
      </c>
    </row>
    <row r="3401" spans="1:9" x14ac:dyDescent="0.2">
      <c r="A3401">
        <v>2009</v>
      </c>
      <c r="B3401" t="s">
        <v>215</v>
      </c>
      <c r="C3401" t="s">
        <v>216</v>
      </c>
      <c r="D3401">
        <v>103.456</v>
      </c>
      <c r="E3401">
        <v>1702.364</v>
      </c>
      <c r="F3401">
        <v>4102.8639999999996</v>
      </c>
      <c r="G3401">
        <v>3510</v>
      </c>
      <c r="H3401" s="14">
        <f>365*DSO[[#This Row],[Receivables - Total]]/DSO[[#This Row],[Revenue - Total]]</f>
        <v>9.2036782111227691</v>
      </c>
      <c r="I3401" t="str">
        <f>_xlfn.XLOOKUP(DSO[[#This Row],[GIC Industry Groups]],'DSO_GIC GROUP'!$A$2:$A$25,'DSO_GIC GROUP'!$B$2:$B$25,0)</f>
        <v>Health Care Equipment &amp; Services</v>
      </c>
    </row>
    <row r="3402" spans="1:9" x14ac:dyDescent="0.2">
      <c r="A3402">
        <v>2010</v>
      </c>
      <c r="B3402" t="s">
        <v>215</v>
      </c>
      <c r="C3402" t="s">
        <v>216</v>
      </c>
      <c r="D3402">
        <v>136.24299999999999</v>
      </c>
      <c r="E3402">
        <v>1943.8820000000001</v>
      </c>
      <c r="F3402">
        <v>4448.3230000000003</v>
      </c>
      <c r="G3402">
        <v>3510</v>
      </c>
      <c r="H3402" s="14">
        <f>365*DSO[[#This Row],[Receivables - Total]]/DSO[[#This Row],[Revenue - Total]]</f>
        <v>11.179200566145937</v>
      </c>
      <c r="I3402" t="str">
        <f>_xlfn.XLOOKUP(DSO[[#This Row],[GIC Industry Groups]],'DSO_GIC GROUP'!$A$2:$A$25,'DSO_GIC GROUP'!$B$2:$B$25,0)</f>
        <v>Health Care Equipment &amp; Services</v>
      </c>
    </row>
    <row r="3403" spans="1:9" x14ac:dyDescent="0.2">
      <c r="A3403">
        <v>2011</v>
      </c>
      <c r="B3403" t="s">
        <v>215</v>
      </c>
      <c r="C3403" t="s">
        <v>216</v>
      </c>
      <c r="D3403">
        <v>157.44999999999999</v>
      </c>
      <c r="E3403">
        <v>2190.3359999999998</v>
      </c>
      <c r="F3403">
        <v>5340.5820000000003</v>
      </c>
      <c r="G3403">
        <v>3510</v>
      </c>
      <c r="H3403" s="14">
        <f>365*DSO[[#This Row],[Receivables - Total]]/DSO[[#This Row],[Revenue - Total]]</f>
        <v>10.760859022481068</v>
      </c>
      <c r="I3403" t="str">
        <f>_xlfn.XLOOKUP(DSO[[#This Row],[GIC Industry Groups]],'DSO_GIC GROUP'!$A$2:$A$25,'DSO_GIC GROUP'!$B$2:$B$25,0)</f>
        <v>Health Care Equipment &amp; Services</v>
      </c>
    </row>
    <row r="3404" spans="1:9" x14ac:dyDescent="0.2">
      <c r="A3404">
        <v>2012</v>
      </c>
      <c r="B3404" t="s">
        <v>215</v>
      </c>
      <c r="C3404" t="s">
        <v>216</v>
      </c>
      <c r="D3404">
        <v>263.452</v>
      </c>
      <c r="E3404">
        <v>2741.6819999999998</v>
      </c>
      <c r="F3404">
        <v>8667.6119999999992</v>
      </c>
      <c r="G3404">
        <v>3510</v>
      </c>
      <c r="H3404" s="14">
        <f>365*DSO[[#This Row],[Receivables - Total]]/DSO[[#This Row],[Revenue - Total]]</f>
        <v>11.094172189525789</v>
      </c>
      <c r="I3404" t="str">
        <f>_xlfn.XLOOKUP(DSO[[#This Row],[GIC Industry Groups]],'DSO_GIC GROUP'!$A$2:$A$25,'DSO_GIC GROUP'!$B$2:$B$25,0)</f>
        <v>Health Care Equipment &amp; Services</v>
      </c>
    </row>
    <row r="3405" spans="1:9" x14ac:dyDescent="0.2">
      <c r="A3405">
        <v>2013</v>
      </c>
      <c r="B3405" t="s">
        <v>215</v>
      </c>
      <c r="C3405" t="s">
        <v>216</v>
      </c>
      <c r="D3405">
        <v>428.57</v>
      </c>
      <c r="E3405">
        <v>3529.3</v>
      </c>
      <c r="F3405">
        <v>10863.329</v>
      </c>
      <c r="G3405">
        <v>3510</v>
      </c>
      <c r="H3405" s="14">
        <f>365*DSO[[#This Row],[Receivables - Total]]/DSO[[#This Row],[Revenue - Total]]</f>
        <v>14.399642135481674</v>
      </c>
      <c r="I3405" t="str">
        <f>_xlfn.XLOOKUP(DSO[[#This Row],[GIC Industry Groups]],'DSO_GIC GROUP'!$A$2:$A$25,'DSO_GIC GROUP'!$B$2:$B$25,0)</f>
        <v>Health Care Equipment &amp; Services</v>
      </c>
    </row>
    <row r="3406" spans="1:9" x14ac:dyDescent="0.2">
      <c r="A3406">
        <v>2014</v>
      </c>
      <c r="B3406" t="s">
        <v>215</v>
      </c>
      <c r="C3406" t="s">
        <v>216</v>
      </c>
      <c r="D3406">
        <v>912</v>
      </c>
      <c r="E3406">
        <v>5838</v>
      </c>
      <c r="F3406">
        <v>16560</v>
      </c>
      <c r="G3406">
        <v>3510</v>
      </c>
      <c r="H3406" s="14">
        <f>365*DSO[[#This Row],[Receivables - Total]]/DSO[[#This Row],[Revenue - Total]]</f>
        <v>20.10144927536232</v>
      </c>
      <c r="I3406" t="str">
        <f>_xlfn.XLOOKUP(DSO[[#This Row],[GIC Industry Groups]],'DSO_GIC GROUP'!$A$2:$A$25,'DSO_GIC GROUP'!$B$2:$B$25,0)</f>
        <v>Health Care Equipment &amp; Services</v>
      </c>
    </row>
    <row r="3407" spans="1:9" x14ac:dyDescent="0.2">
      <c r="A3407">
        <v>2015</v>
      </c>
      <c r="B3407" t="s">
        <v>215</v>
      </c>
      <c r="C3407" t="s">
        <v>216</v>
      </c>
      <c r="D3407">
        <v>1279</v>
      </c>
      <c r="E3407">
        <v>7339</v>
      </c>
      <c r="F3407">
        <v>22760</v>
      </c>
      <c r="G3407">
        <v>3510</v>
      </c>
      <c r="H3407" s="14">
        <f>365*DSO[[#This Row],[Receivables - Total]]/DSO[[#This Row],[Revenue - Total]]</f>
        <v>20.511203866432336</v>
      </c>
      <c r="I3407" t="str">
        <f>_xlfn.XLOOKUP(DSO[[#This Row],[GIC Industry Groups]],'DSO_GIC GROUP'!$A$2:$A$25,'DSO_GIC GROUP'!$B$2:$B$25,0)</f>
        <v>Health Care Equipment &amp; Services</v>
      </c>
    </row>
    <row r="3408" spans="1:9" x14ac:dyDescent="0.2">
      <c r="A3408">
        <v>2016</v>
      </c>
      <c r="B3408" t="s">
        <v>215</v>
      </c>
      <c r="C3408" t="s">
        <v>216</v>
      </c>
      <c r="D3408">
        <v>3098</v>
      </c>
      <c r="E3408">
        <v>20197</v>
      </c>
      <c r="F3408">
        <v>40412</v>
      </c>
      <c r="G3408">
        <v>3510</v>
      </c>
      <c r="H3408" s="14">
        <f>365*DSO[[#This Row],[Receivables - Total]]/DSO[[#This Row],[Revenue - Total]]</f>
        <v>27.981045234088885</v>
      </c>
      <c r="I3408" t="str">
        <f>_xlfn.XLOOKUP(DSO[[#This Row],[GIC Industry Groups]],'DSO_GIC GROUP'!$A$2:$A$25,'DSO_GIC GROUP'!$B$2:$B$25,0)</f>
        <v>Health Care Equipment &amp; Services</v>
      </c>
    </row>
    <row r="3409" spans="1:9" x14ac:dyDescent="0.2">
      <c r="A3409">
        <v>2017</v>
      </c>
      <c r="B3409" t="s">
        <v>215</v>
      </c>
      <c r="C3409" t="s">
        <v>216</v>
      </c>
      <c r="D3409">
        <v>3413</v>
      </c>
      <c r="E3409">
        <v>21855</v>
      </c>
      <c r="F3409">
        <v>48382</v>
      </c>
      <c r="G3409">
        <v>3510</v>
      </c>
      <c r="H3409" s="14">
        <f>365*DSO[[#This Row],[Receivables - Total]]/DSO[[#This Row],[Revenue - Total]]</f>
        <v>25.748108800793684</v>
      </c>
      <c r="I3409" t="str">
        <f>_xlfn.XLOOKUP(DSO[[#This Row],[GIC Industry Groups]],'DSO_GIC GROUP'!$A$2:$A$25,'DSO_GIC GROUP'!$B$2:$B$25,0)</f>
        <v>Health Care Equipment &amp; Services</v>
      </c>
    </row>
    <row r="3410" spans="1:9" x14ac:dyDescent="0.2">
      <c r="A3410">
        <v>2018</v>
      </c>
      <c r="B3410" t="s">
        <v>215</v>
      </c>
      <c r="C3410" t="s">
        <v>216</v>
      </c>
      <c r="D3410">
        <v>5150</v>
      </c>
      <c r="E3410">
        <v>30901</v>
      </c>
      <c r="F3410">
        <v>60116</v>
      </c>
      <c r="G3410">
        <v>3510</v>
      </c>
      <c r="H3410" s="14">
        <f>365*DSO[[#This Row],[Receivables - Total]]/DSO[[#This Row],[Revenue - Total]]</f>
        <v>31.268713819948101</v>
      </c>
      <c r="I3410" t="str">
        <f>_xlfn.XLOOKUP(DSO[[#This Row],[GIC Industry Groups]],'DSO_GIC GROUP'!$A$2:$A$25,'DSO_GIC GROUP'!$B$2:$B$25,0)</f>
        <v>Health Care Equipment &amp; Services</v>
      </c>
    </row>
    <row r="3411" spans="1:9" x14ac:dyDescent="0.2">
      <c r="A3411">
        <v>2019</v>
      </c>
      <c r="B3411" t="s">
        <v>215</v>
      </c>
      <c r="C3411" t="s">
        <v>216</v>
      </c>
      <c r="D3411">
        <v>6247</v>
      </c>
      <c r="E3411">
        <v>40994</v>
      </c>
      <c r="F3411">
        <v>74639</v>
      </c>
      <c r="G3411">
        <v>3510</v>
      </c>
      <c r="H3411" s="14">
        <f>365*DSO[[#This Row],[Receivables - Total]]/DSO[[#This Row],[Revenue - Total]]</f>
        <v>30.54910971476038</v>
      </c>
      <c r="I3411" t="str">
        <f>_xlfn.XLOOKUP(DSO[[#This Row],[GIC Industry Groups]],'DSO_GIC GROUP'!$A$2:$A$25,'DSO_GIC GROUP'!$B$2:$B$25,0)</f>
        <v>Health Care Equipment &amp; Services</v>
      </c>
    </row>
    <row r="3412" spans="1:9" x14ac:dyDescent="0.2">
      <c r="A3412">
        <v>2004</v>
      </c>
      <c r="B3412" t="s">
        <v>223</v>
      </c>
      <c r="C3412" t="s">
        <v>224</v>
      </c>
      <c r="D3412">
        <v>99.269000000000005</v>
      </c>
      <c r="E3412">
        <v>811.56100000000004</v>
      </c>
      <c r="F3412">
        <v>490.17599999999999</v>
      </c>
      <c r="G3412">
        <v>3510</v>
      </c>
      <c r="H3412" s="14">
        <f>365*DSO[[#This Row],[Receivables - Total]]/DSO[[#This Row],[Revenue - Total]]</f>
        <v>73.91872511098056</v>
      </c>
      <c r="I3412" t="str">
        <f>_xlfn.XLOOKUP(DSO[[#This Row],[GIC Industry Groups]],'DSO_GIC GROUP'!$A$2:$A$25,'DSO_GIC GROUP'!$B$2:$B$25,0)</f>
        <v>Health Care Equipment &amp; Services</v>
      </c>
    </row>
    <row r="3413" spans="1:9" x14ac:dyDescent="0.2">
      <c r="A3413">
        <v>2005</v>
      </c>
      <c r="B3413" t="s">
        <v>223</v>
      </c>
      <c r="C3413" t="s">
        <v>224</v>
      </c>
      <c r="D3413">
        <v>152.61000000000001</v>
      </c>
      <c r="E3413">
        <v>2179.83</v>
      </c>
      <c r="F3413">
        <v>806.61699999999996</v>
      </c>
      <c r="G3413">
        <v>3510</v>
      </c>
      <c r="H3413" s="14">
        <f>365*DSO[[#This Row],[Receivables - Total]]/DSO[[#This Row],[Revenue - Total]]</f>
        <v>69.057123765058265</v>
      </c>
      <c r="I3413" t="str">
        <f>_xlfn.XLOOKUP(DSO[[#This Row],[GIC Industry Groups]],'DSO_GIC GROUP'!$A$2:$A$25,'DSO_GIC GROUP'!$B$2:$B$25,0)</f>
        <v>Health Care Equipment &amp; Services</v>
      </c>
    </row>
    <row r="3414" spans="1:9" x14ac:dyDescent="0.2">
      <c r="A3414">
        <v>2006</v>
      </c>
      <c r="B3414" t="s">
        <v>223</v>
      </c>
      <c r="C3414" t="s">
        <v>224</v>
      </c>
      <c r="D3414">
        <v>146.584</v>
      </c>
      <c r="E3414">
        <v>2352.6010000000001</v>
      </c>
      <c r="F3414">
        <v>858.96</v>
      </c>
      <c r="G3414">
        <v>3510</v>
      </c>
      <c r="H3414" s="14">
        <f>365*DSO[[#This Row],[Receivables - Total]]/DSO[[#This Row],[Revenue - Total]]</f>
        <v>62.288302132811772</v>
      </c>
      <c r="I3414" t="str">
        <f>_xlfn.XLOOKUP(DSO[[#This Row],[GIC Industry Groups]],'DSO_GIC GROUP'!$A$2:$A$25,'DSO_GIC GROUP'!$B$2:$B$25,0)</f>
        <v>Health Care Equipment &amp; Services</v>
      </c>
    </row>
    <row r="3415" spans="1:9" x14ac:dyDescent="0.2">
      <c r="A3415">
        <v>2007</v>
      </c>
      <c r="B3415" t="s">
        <v>223</v>
      </c>
      <c r="C3415" t="s">
        <v>224</v>
      </c>
      <c r="D3415">
        <v>164.49299999999999</v>
      </c>
      <c r="E3415">
        <v>2560.2710000000002</v>
      </c>
      <c r="F3415">
        <v>950.64099999999996</v>
      </c>
      <c r="G3415">
        <v>3510</v>
      </c>
      <c r="H3415" s="14">
        <f>365*DSO[[#This Row],[Receivables - Total]]/DSO[[#This Row],[Revenue - Total]]</f>
        <v>63.157327529530079</v>
      </c>
      <c r="I3415" t="str">
        <f>_xlfn.XLOOKUP(DSO[[#This Row],[GIC Industry Groups]],'DSO_GIC GROUP'!$A$2:$A$25,'DSO_GIC GROUP'!$B$2:$B$25,0)</f>
        <v>Health Care Equipment &amp; Services</v>
      </c>
    </row>
    <row r="3416" spans="1:9" x14ac:dyDescent="0.2">
      <c r="A3416">
        <v>2008</v>
      </c>
      <c r="B3416" t="s">
        <v>223</v>
      </c>
      <c r="C3416" t="s">
        <v>224</v>
      </c>
      <c r="D3416">
        <v>159.15799999999999</v>
      </c>
      <c r="E3416">
        <v>2587.616</v>
      </c>
      <c r="F3416">
        <v>1063.1759999999999</v>
      </c>
      <c r="G3416">
        <v>3510</v>
      </c>
      <c r="H3416" s="14">
        <f>365*DSO[[#This Row],[Receivables - Total]]/DSO[[#This Row],[Revenue - Total]]</f>
        <v>54.64068978231262</v>
      </c>
      <c r="I3416" t="str">
        <f>_xlfn.XLOOKUP(DSO[[#This Row],[GIC Industry Groups]],'DSO_GIC GROUP'!$A$2:$A$25,'DSO_GIC GROUP'!$B$2:$B$25,0)</f>
        <v>Health Care Equipment &amp; Services</v>
      </c>
    </row>
    <row r="3417" spans="1:9" x14ac:dyDescent="0.2">
      <c r="A3417">
        <v>2009</v>
      </c>
      <c r="B3417" t="s">
        <v>223</v>
      </c>
      <c r="C3417" t="s">
        <v>224</v>
      </c>
      <c r="D3417">
        <v>170.941</v>
      </c>
      <c r="E3417">
        <v>2551.9070000000002</v>
      </c>
      <c r="F3417">
        <v>1080.421</v>
      </c>
      <c r="G3417">
        <v>3510</v>
      </c>
      <c r="H3417" s="14">
        <f>365*DSO[[#This Row],[Receivables - Total]]/DSO[[#This Row],[Revenue - Total]]</f>
        <v>57.749215352163645</v>
      </c>
      <c r="I3417" t="str">
        <f>_xlfn.XLOOKUP(DSO[[#This Row],[GIC Industry Groups]],'DSO_GIC GROUP'!$A$2:$A$25,'DSO_GIC GROUP'!$B$2:$B$25,0)</f>
        <v>Health Care Equipment &amp; Services</v>
      </c>
    </row>
    <row r="3418" spans="1:9" x14ac:dyDescent="0.2">
      <c r="A3418">
        <v>2010</v>
      </c>
      <c r="B3418" t="s">
        <v>223</v>
      </c>
      <c r="C3418" t="s">
        <v>224</v>
      </c>
      <c r="D3418">
        <v>197.49</v>
      </c>
      <c r="E3418">
        <v>2525.018</v>
      </c>
      <c r="F3418">
        <v>1158.5170000000001</v>
      </c>
      <c r="G3418">
        <v>3510</v>
      </c>
      <c r="H3418" s="14">
        <f>365*DSO[[#This Row],[Receivables - Total]]/DSO[[#This Row],[Revenue - Total]]</f>
        <v>62.220796069457769</v>
      </c>
      <c r="I3418" t="str">
        <f>_xlfn.XLOOKUP(DSO[[#This Row],[GIC Industry Groups]],'DSO_GIC GROUP'!$A$2:$A$25,'DSO_GIC GROUP'!$B$2:$B$25,0)</f>
        <v>Health Care Equipment &amp; Services</v>
      </c>
    </row>
    <row r="3419" spans="1:9" x14ac:dyDescent="0.2">
      <c r="A3419">
        <v>2011</v>
      </c>
      <c r="B3419" t="s">
        <v>223</v>
      </c>
      <c r="C3419" t="s">
        <v>224</v>
      </c>
      <c r="D3419">
        <v>214.779</v>
      </c>
      <c r="E3419">
        <v>2624.518</v>
      </c>
      <c r="F3419">
        <v>1330.835</v>
      </c>
      <c r="G3419">
        <v>3510</v>
      </c>
      <c r="H3419" s="14">
        <f>365*DSO[[#This Row],[Receivables - Total]]/DSO[[#This Row],[Revenue - Total]]</f>
        <v>58.9061266047256</v>
      </c>
      <c r="I3419" t="str">
        <f>_xlfn.XLOOKUP(DSO[[#This Row],[GIC Industry Groups]],'DSO_GIC GROUP'!$A$2:$A$25,'DSO_GIC GROUP'!$B$2:$B$25,0)</f>
        <v>Health Care Equipment &amp; Services</v>
      </c>
    </row>
    <row r="3420" spans="1:9" x14ac:dyDescent="0.2">
      <c r="A3420">
        <v>2012</v>
      </c>
      <c r="B3420" t="s">
        <v>223</v>
      </c>
      <c r="C3420" t="s">
        <v>224</v>
      </c>
      <c r="D3420">
        <v>234.297</v>
      </c>
      <c r="E3420">
        <v>2941.384</v>
      </c>
      <c r="F3420">
        <v>1445.136</v>
      </c>
      <c r="G3420">
        <v>3510</v>
      </c>
      <c r="H3420" s="14">
        <f>365*DSO[[#This Row],[Receivables - Total]]/DSO[[#This Row],[Revenue - Total]]</f>
        <v>59.176717623808415</v>
      </c>
      <c r="I3420" t="str">
        <f>_xlfn.XLOOKUP(DSO[[#This Row],[GIC Industry Groups]],'DSO_GIC GROUP'!$A$2:$A$25,'DSO_GIC GROUP'!$B$2:$B$25,0)</f>
        <v>Health Care Equipment &amp; Services</v>
      </c>
    </row>
    <row r="3421" spans="1:9" x14ac:dyDescent="0.2">
      <c r="A3421">
        <v>2013</v>
      </c>
      <c r="B3421" t="s">
        <v>223</v>
      </c>
      <c r="C3421" t="s">
        <v>224</v>
      </c>
      <c r="D3421">
        <v>229.53700000000001</v>
      </c>
      <c r="E3421">
        <v>3137.261</v>
      </c>
      <c r="F3421">
        <v>1587.7249999999999</v>
      </c>
      <c r="G3421">
        <v>3510</v>
      </c>
      <c r="H3421" s="14">
        <f>365*DSO[[#This Row],[Receivables - Total]]/DSO[[#This Row],[Revenue - Total]]</f>
        <v>52.767957297390929</v>
      </c>
      <c r="I3421" t="str">
        <f>_xlfn.XLOOKUP(DSO[[#This Row],[GIC Industry Groups]],'DSO_GIC GROUP'!$A$2:$A$25,'DSO_GIC GROUP'!$B$2:$B$25,0)</f>
        <v>Health Care Equipment &amp; Services</v>
      </c>
    </row>
    <row r="3422" spans="1:9" x14ac:dyDescent="0.2">
      <c r="A3422">
        <v>2014</v>
      </c>
      <c r="B3422" t="s">
        <v>223</v>
      </c>
      <c r="C3422" t="s">
        <v>224</v>
      </c>
      <c r="D3422">
        <v>276.27999999999997</v>
      </c>
      <c r="E3422">
        <v>4458.34</v>
      </c>
      <c r="F3422">
        <v>1717.7760000000001</v>
      </c>
      <c r="G3422">
        <v>3510</v>
      </c>
      <c r="H3422" s="14">
        <f>365*DSO[[#This Row],[Receivables - Total]]/DSO[[#This Row],[Revenue - Total]]</f>
        <v>58.705093097120923</v>
      </c>
      <c r="I3422" t="str">
        <f>_xlfn.XLOOKUP(DSO[[#This Row],[GIC Industry Groups]],'DSO_GIC GROUP'!$A$2:$A$25,'DSO_GIC GROUP'!$B$2:$B$25,0)</f>
        <v>Health Care Equipment &amp; Services</v>
      </c>
    </row>
    <row r="3423" spans="1:9" x14ac:dyDescent="0.2">
      <c r="A3423">
        <v>2015</v>
      </c>
      <c r="B3423" t="s">
        <v>223</v>
      </c>
      <c r="C3423" t="s">
        <v>224</v>
      </c>
      <c r="D3423">
        <v>282.91800000000001</v>
      </c>
      <c r="E3423">
        <v>4460.6099999999997</v>
      </c>
      <c r="F3423">
        <v>1797.06</v>
      </c>
      <c r="G3423">
        <v>3510</v>
      </c>
      <c r="H3423" s="14">
        <f>365*DSO[[#This Row],[Receivables - Total]]/DSO[[#This Row],[Revenue - Total]]</f>
        <v>57.463340122199597</v>
      </c>
      <c r="I3423" t="str">
        <f>_xlfn.XLOOKUP(DSO[[#This Row],[GIC Industry Groups]],'DSO_GIC GROUP'!$A$2:$A$25,'DSO_GIC GROUP'!$B$2:$B$25,0)</f>
        <v>Health Care Equipment &amp; Services</v>
      </c>
    </row>
    <row r="3424" spans="1:9" x14ac:dyDescent="0.2">
      <c r="A3424">
        <v>2016</v>
      </c>
      <c r="B3424" t="s">
        <v>223</v>
      </c>
      <c r="C3424" t="s">
        <v>224</v>
      </c>
      <c r="D3424">
        <v>291.37</v>
      </c>
      <c r="E3424">
        <v>4475.9179999999997</v>
      </c>
      <c r="F3424">
        <v>1966.8140000000001</v>
      </c>
      <c r="G3424">
        <v>3510</v>
      </c>
      <c r="H3424" s="14">
        <f>365*DSO[[#This Row],[Receivables - Total]]/DSO[[#This Row],[Revenue - Total]]</f>
        <v>54.072245774130138</v>
      </c>
      <c r="I3424" t="str">
        <f>_xlfn.XLOOKUP(DSO[[#This Row],[GIC Industry Groups]],'DSO_GIC GROUP'!$A$2:$A$25,'DSO_GIC GROUP'!$B$2:$B$25,0)</f>
        <v>Health Care Equipment &amp; Services</v>
      </c>
    </row>
    <row r="3425" spans="1:9" x14ac:dyDescent="0.2">
      <c r="A3425">
        <v>2017</v>
      </c>
      <c r="B3425" t="s">
        <v>223</v>
      </c>
      <c r="C3425" t="s">
        <v>224</v>
      </c>
      <c r="D3425">
        <v>316.60000000000002</v>
      </c>
      <c r="E3425">
        <v>4858.7</v>
      </c>
      <c r="F3425">
        <v>2139</v>
      </c>
      <c r="G3425">
        <v>3510</v>
      </c>
      <c r="H3425" s="14">
        <f>365*DSO[[#This Row],[Receivables - Total]]/DSO[[#This Row],[Revenue - Total]]</f>
        <v>54.024777933613848</v>
      </c>
      <c r="I3425" t="str">
        <f>_xlfn.XLOOKUP(DSO[[#This Row],[GIC Industry Groups]],'DSO_GIC GROUP'!$A$2:$A$25,'DSO_GIC GROUP'!$B$2:$B$25,0)</f>
        <v>Health Care Equipment &amp; Services</v>
      </c>
    </row>
    <row r="3426" spans="1:9" x14ac:dyDescent="0.2">
      <c r="A3426">
        <v>2018</v>
      </c>
      <c r="B3426" t="s">
        <v>223</v>
      </c>
      <c r="C3426" t="s">
        <v>224</v>
      </c>
      <c r="D3426">
        <v>374.7</v>
      </c>
      <c r="E3426">
        <v>6112.8</v>
      </c>
      <c r="F3426">
        <v>2532.8000000000002</v>
      </c>
      <c r="G3426">
        <v>3510</v>
      </c>
      <c r="H3426" s="14">
        <f>365*DSO[[#This Row],[Receivables - Total]]/DSO[[#This Row],[Revenue - Total]]</f>
        <v>53.99774952621604</v>
      </c>
      <c r="I3426" t="str">
        <f>_xlfn.XLOOKUP(DSO[[#This Row],[GIC Industry Groups]],'DSO_GIC GROUP'!$A$2:$A$25,'DSO_GIC GROUP'!$B$2:$B$25,0)</f>
        <v>Health Care Equipment &amp; Services</v>
      </c>
    </row>
    <row r="3427" spans="1:9" x14ac:dyDescent="0.2">
      <c r="A3427">
        <v>2019</v>
      </c>
      <c r="B3427" t="s">
        <v>223</v>
      </c>
      <c r="C3427" t="s">
        <v>224</v>
      </c>
      <c r="D3427">
        <v>435.3</v>
      </c>
      <c r="E3427">
        <v>6274.5</v>
      </c>
      <c r="F3427">
        <v>2653.4</v>
      </c>
      <c r="G3427">
        <v>3510</v>
      </c>
      <c r="H3427" s="14">
        <f>365*DSO[[#This Row],[Receivables - Total]]/DSO[[#This Row],[Revenue - Total]]</f>
        <v>59.879588452551438</v>
      </c>
      <c r="I3427" t="str">
        <f>_xlfn.XLOOKUP(DSO[[#This Row],[GIC Industry Groups]],'DSO_GIC GROUP'!$A$2:$A$25,'DSO_GIC GROUP'!$B$2:$B$25,0)</f>
        <v>Health Care Equipment &amp; Services</v>
      </c>
    </row>
    <row r="3428" spans="1:9" x14ac:dyDescent="0.2">
      <c r="A3428">
        <v>2004</v>
      </c>
      <c r="B3428" t="s">
        <v>247</v>
      </c>
      <c r="C3428" t="s">
        <v>248</v>
      </c>
      <c r="D3428">
        <v>1764.2</v>
      </c>
      <c r="E3428">
        <v>14546.8</v>
      </c>
      <c r="F3428">
        <v>30594.3</v>
      </c>
      <c r="G3428">
        <v>3510</v>
      </c>
      <c r="H3428" s="14">
        <f>365*DSO[[#This Row],[Receivables - Total]]/DSO[[#This Row],[Revenue - Total]]</f>
        <v>21.047482701026009</v>
      </c>
      <c r="I3428" t="str">
        <f>_xlfn.XLOOKUP(DSO[[#This Row],[GIC Industry Groups]],'DSO_GIC GROUP'!$A$2:$A$25,'DSO_GIC GROUP'!$B$2:$B$25,0)</f>
        <v>Health Care Equipment &amp; Services</v>
      </c>
    </row>
    <row r="3429" spans="1:9" x14ac:dyDescent="0.2">
      <c r="A3429">
        <v>2005</v>
      </c>
      <c r="B3429" t="s">
        <v>247</v>
      </c>
      <c r="C3429" t="s">
        <v>248</v>
      </c>
      <c r="D3429">
        <v>1839.6</v>
      </c>
      <c r="E3429">
        <v>15283.4</v>
      </c>
      <c r="F3429">
        <v>37006.199999999997</v>
      </c>
      <c r="G3429">
        <v>3510</v>
      </c>
      <c r="H3429" s="14">
        <f>365*DSO[[#This Row],[Receivables - Total]]/DSO[[#This Row],[Revenue - Total]]</f>
        <v>18.144364998297583</v>
      </c>
      <c r="I3429" t="str">
        <f>_xlfn.XLOOKUP(DSO[[#This Row],[GIC Industry Groups]],'DSO_GIC GROUP'!$A$2:$A$25,'DSO_GIC GROUP'!$B$2:$B$25,0)</f>
        <v>Health Care Equipment &amp; Services</v>
      </c>
    </row>
    <row r="3430" spans="1:9" x14ac:dyDescent="0.2">
      <c r="A3430">
        <v>2006</v>
      </c>
      <c r="B3430" t="s">
        <v>247</v>
      </c>
      <c r="C3430" t="s">
        <v>248</v>
      </c>
      <c r="D3430">
        <v>2377.4</v>
      </c>
      <c r="E3430">
        <v>20569.8</v>
      </c>
      <c r="F3430">
        <v>43813.8</v>
      </c>
      <c r="G3430">
        <v>3510</v>
      </c>
      <c r="H3430" s="14">
        <f>365*DSO[[#This Row],[Receivables - Total]]/DSO[[#This Row],[Revenue - Total]]</f>
        <v>19.80542660075136</v>
      </c>
      <c r="I3430" t="str">
        <f>_xlfn.XLOOKUP(DSO[[#This Row],[GIC Industry Groups]],'DSO_GIC GROUP'!$A$2:$A$25,'DSO_GIC GROUP'!$B$2:$B$25,0)</f>
        <v>Health Care Equipment &amp; Services</v>
      </c>
    </row>
    <row r="3431" spans="1:9" x14ac:dyDescent="0.2">
      <c r="A3431">
        <v>2007</v>
      </c>
      <c r="B3431" t="s">
        <v>247</v>
      </c>
      <c r="C3431" t="s">
        <v>248</v>
      </c>
      <c r="D3431">
        <v>4579.6000000000004</v>
      </c>
      <c r="E3431">
        <v>54721.9</v>
      </c>
      <c r="F3431">
        <v>76329.5</v>
      </c>
      <c r="G3431">
        <v>3510</v>
      </c>
      <c r="H3431" s="14">
        <f>365*DSO[[#This Row],[Receivables - Total]]/DSO[[#This Row],[Revenue - Total]]</f>
        <v>21.899187077080292</v>
      </c>
      <c r="I3431" t="str">
        <f>_xlfn.XLOOKUP(DSO[[#This Row],[GIC Industry Groups]],'DSO_GIC GROUP'!$A$2:$A$25,'DSO_GIC GROUP'!$B$2:$B$25,0)</f>
        <v>Health Care Equipment &amp; Services</v>
      </c>
    </row>
    <row r="3432" spans="1:9" x14ac:dyDescent="0.2">
      <c r="A3432">
        <v>2008</v>
      </c>
      <c r="B3432" t="s">
        <v>247</v>
      </c>
      <c r="C3432" t="s">
        <v>248</v>
      </c>
      <c r="D3432">
        <v>5384.3</v>
      </c>
      <c r="E3432">
        <v>60959.9</v>
      </c>
      <c r="F3432">
        <v>87471.9</v>
      </c>
      <c r="G3432">
        <v>3510</v>
      </c>
      <c r="H3432" s="14">
        <f>365*DSO[[#This Row],[Receivables - Total]]/DSO[[#This Row],[Revenue - Total]]</f>
        <v>22.4674381144116</v>
      </c>
      <c r="I3432" t="str">
        <f>_xlfn.XLOOKUP(DSO[[#This Row],[GIC Industry Groups]],'DSO_GIC GROUP'!$A$2:$A$25,'DSO_GIC GROUP'!$B$2:$B$25,0)</f>
        <v>Health Care Equipment &amp; Services</v>
      </c>
    </row>
    <row r="3433" spans="1:9" x14ac:dyDescent="0.2">
      <c r="A3433">
        <v>2009</v>
      </c>
      <c r="B3433" t="s">
        <v>247</v>
      </c>
      <c r="C3433" t="s">
        <v>248</v>
      </c>
      <c r="D3433">
        <v>5457</v>
      </c>
      <c r="E3433">
        <v>61641</v>
      </c>
      <c r="F3433">
        <v>98729</v>
      </c>
      <c r="G3433">
        <v>3510</v>
      </c>
      <c r="H3433" s="14">
        <f>365*DSO[[#This Row],[Receivables - Total]]/DSO[[#This Row],[Revenue - Total]]</f>
        <v>20.174467481692311</v>
      </c>
      <c r="I3433" t="str">
        <f>_xlfn.XLOOKUP(DSO[[#This Row],[GIC Industry Groups]],'DSO_GIC GROUP'!$A$2:$A$25,'DSO_GIC GROUP'!$B$2:$B$25,0)</f>
        <v>Health Care Equipment &amp; Services</v>
      </c>
    </row>
    <row r="3434" spans="1:9" x14ac:dyDescent="0.2">
      <c r="A3434">
        <v>2010</v>
      </c>
      <c r="B3434" t="s">
        <v>247</v>
      </c>
      <c r="C3434" t="s">
        <v>248</v>
      </c>
      <c r="D3434">
        <v>4925</v>
      </c>
      <c r="E3434">
        <v>62169</v>
      </c>
      <c r="F3434">
        <v>96413</v>
      </c>
      <c r="G3434">
        <v>3510</v>
      </c>
      <c r="H3434" s="14">
        <f>365*DSO[[#This Row],[Receivables - Total]]/DSO[[#This Row],[Revenue - Total]]</f>
        <v>18.645047866988893</v>
      </c>
      <c r="I3434" t="str">
        <f>_xlfn.XLOOKUP(DSO[[#This Row],[GIC Industry Groups]],'DSO_GIC GROUP'!$A$2:$A$25,'DSO_GIC GROUP'!$B$2:$B$25,0)</f>
        <v>Health Care Equipment &amp; Services</v>
      </c>
    </row>
    <row r="3435" spans="1:9" x14ac:dyDescent="0.2">
      <c r="A3435">
        <v>2011</v>
      </c>
      <c r="B3435" t="s">
        <v>247</v>
      </c>
      <c r="C3435" t="s">
        <v>248</v>
      </c>
      <c r="D3435">
        <v>6047</v>
      </c>
      <c r="E3435">
        <v>64543</v>
      </c>
      <c r="F3435">
        <v>107100</v>
      </c>
      <c r="G3435">
        <v>3510</v>
      </c>
      <c r="H3435" s="14">
        <f>365*DSO[[#This Row],[Receivables - Total]]/DSO[[#This Row],[Revenue - Total]]</f>
        <v>20.608356676003734</v>
      </c>
      <c r="I3435" t="str">
        <f>_xlfn.XLOOKUP(DSO[[#This Row],[GIC Industry Groups]],'DSO_GIC GROUP'!$A$2:$A$25,'DSO_GIC GROUP'!$B$2:$B$25,0)</f>
        <v>Health Care Equipment &amp; Services</v>
      </c>
    </row>
    <row r="3436" spans="1:9" x14ac:dyDescent="0.2">
      <c r="A3436">
        <v>2012</v>
      </c>
      <c r="B3436" t="s">
        <v>247</v>
      </c>
      <c r="C3436" t="s">
        <v>248</v>
      </c>
      <c r="D3436">
        <v>6473</v>
      </c>
      <c r="E3436">
        <v>65912</v>
      </c>
      <c r="F3436">
        <v>123133</v>
      </c>
      <c r="G3436">
        <v>3510</v>
      </c>
      <c r="H3436" s="14">
        <f>365*DSO[[#This Row],[Receivables - Total]]/DSO[[#This Row],[Revenue - Total]]</f>
        <v>19.187748207223084</v>
      </c>
      <c r="I3436" t="str">
        <f>_xlfn.XLOOKUP(DSO[[#This Row],[GIC Industry Groups]],'DSO_GIC GROUP'!$A$2:$A$25,'DSO_GIC GROUP'!$B$2:$B$25,0)</f>
        <v>Health Care Equipment &amp; Services</v>
      </c>
    </row>
    <row r="3437" spans="1:9" x14ac:dyDescent="0.2">
      <c r="A3437">
        <v>2013</v>
      </c>
      <c r="B3437" t="s">
        <v>247</v>
      </c>
      <c r="C3437" t="s">
        <v>248</v>
      </c>
      <c r="D3437">
        <v>8729</v>
      </c>
      <c r="E3437">
        <v>71526</v>
      </c>
      <c r="F3437">
        <v>126761</v>
      </c>
      <c r="G3437">
        <v>3510</v>
      </c>
      <c r="H3437" s="14">
        <f>365*DSO[[#This Row],[Receivables - Total]]/DSO[[#This Row],[Revenue - Total]]</f>
        <v>25.134583980877398</v>
      </c>
      <c r="I3437" t="str">
        <f>_xlfn.XLOOKUP(DSO[[#This Row],[GIC Industry Groups]],'DSO_GIC GROUP'!$A$2:$A$25,'DSO_GIC GROUP'!$B$2:$B$25,0)</f>
        <v>Health Care Equipment &amp; Services</v>
      </c>
    </row>
    <row r="3438" spans="1:9" x14ac:dyDescent="0.2">
      <c r="A3438">
        <v>2014</v>
      </c>
      <c r="B3438" t="s">
        <v>247</v>
      </c>
      <c r="C3438" t="s">
        <v>248</v>
      </c>
      <c r="D3438">
        <v>9687</v>
      </c>
      <c r="E3438">
        <v>74252</v>
      </c>
      <c r="F3438">
        <v>139367</v>
      </c>
      <c r="G3438">
        <v>3510</v>
      </c>
      <c r="H3438" s="14">
        <f>365*DSO[[#This Row],[Receivables - Total]]/DSO[[#This Row],[Revenue - Total]]</f>
        <v>25.370101961009421</v>
      </c>
      <c r="I3438" t="str">
        <f>_xlfn.XLOOKUP(DSO[[#This Row],[GIC Industry Groups]],'DSO_GIC GROUP'!$A$2:$A$25,'DSO_GIC GROUP'!$B$2:$B$25,0)</f>
        <v>Health Care Equipment &amp; Services</v>
      </c>
    </row>
    <row r="3439" spans="1:9" x14ac:dyDescent="0.2">
      <c r="A3439">
        <v>2015</v>
      </c>
      <c r="B3439" t="s">
        <v>247</v>
      </c>
      <c r="C3439" t="s">
        <v>248</v>
      </c>
      <c r="D3439">
        <v>11888</v>
      </c>
      <c r="E3439">
        <v>93657</v>
      </c>
      <c r="F3439">
        <v>153290</v>
      </c>
      <c r="G3439">
        <v>3510</v>
      </c>
      <c r="H3439" s="14">
        <f>365*DSO[[#This Row],[Receivables - Total]]/DSO[[#This Row],[Revenue - Total]]</f>
        <v>28.306608389327419</v>
      </c>
      <c r="I3439" t="str">
        <f>_xlfn.XLOOKUP(DSO[[#This Row],[GIC Industry Groups]],'DSO_GIC GROUP'!$A$2:$A$25,'DSO_GIC GROUP'!$B$2:$B$25,0)</f>
        <v>Health Care Equipment &amp; Services</v>
      </c>
    </row>
    <row r="3440" spans="1:9" x14ac:dyDescent="0.2">
      <c r="A3440">
        <v>2016</v>
      </c>
      <c r="B3440" t="s">
        <v>247</v>
      </c>
      <c r="C3440" t="s">
        <v>248</v>
      </c>
      <c r="D3440">
        <v>12164</v>
      </c>
      <c r="E3440">
        <v>94462</v>
      </c>
      <c r="F3440">
        <v>177526</v>
      </c>
      <c r="G3440">
        <v>3510</v>
      </c>
      <c r="H3440" s="14">
        <f>365*DSO[[#This Row],[Receivables - Total]]/DSO[[#This Row],[Revenue - Total]]</f>
        <v>25.009632391874995</v>
      </c>
      <c r="I3440" t="str">
        <f>_xlfn.XLOOKUP(DSO[[#This Row],[GIC Industry Groups]],'DSO_GIC GROUP'!$A$2:$A$25,'DSO_GIC GROUP'!$B$2:$B$25,0)</f>
        <v>Health Care Equipment &amp; Services</v>
      </c>
    </row>
    <row r="3441" spans="1:9" x14ac:dyDescent="0.2">
      <c r="A3441">
        <v>2017</v>
      </c>
      <c r="B3441" t="s">
        <v>247</v>
      </c>
      <c r="C3441" t="s">
        <v>248</v>
      </c>
      <c r="D3441">
        <v>13181</v>
      </c>
      <c r="E3441">
        <v>95131</v>
      </c>
      <c r="F3441">
        <v>184765</v>
      </c>
      <c r="G3441">
        <v>3510</v>
      </c>
      <c r="H3441" s="14">
        <f>365*DSO[[#This Row],[Receivables - Total]]/DSO[[#This Row],[Revenue - Total]]</f>
        <v>26.038833112331883</v>
      </c>
      <c r="I3441" t="str">
        <f>_xlfn.XLOOKUP(DSO[[#This Row],[GIC Industry Groups]],'DSO_GIC GROUP'!$A$2:$A$25,'DSO_GIC GROUP'!$B$2:$B$25,0)</f>
        <v>Health Care Equipment &amp; Services</v>
      </c>
    </row>
    <row r="3442" spans="1:9" x14ac:dyDescent="0.2">
      <c r="A3442">
        <v>2018</v>
      </c>
      <c r="B3442" t="s">
        <v>247</v>
      </c>
      <c r="C3442" t="s">
        <v>248</v>
      </c>
      <c r="D3442">
        <v>17631</v>
      </c>
      <c r="E3442">
        <v>196456</v>
      </c>
      <c r="F3442">
        <v>194579</v>
      </c>
      <c r="G3442">
        <v>3510</v>
      </c>
      <c r="H3442" s="14">
        <f>365*DSO[[#This Row],[Receivables - Total]]/DSO[[#This Row],[Revenue - Total]]</f>
        <v>33.073019185009684</v>
      </c>
      <c r="I3442" t="str">
        <f>_xlfn.XLOOKUP(DSO[[#This Row],[GIC Industry Groups]],'DSO_GIC GROUP'!$A$2:$A$25,'DSO_GIC GROUP'!$B$2:$B$25,0)</f>
        <v>Health Care Equipment &amp; Services</v>
      </c>
    </row>
    <row r="3443" spans="1:9" x14ac:dyDescent="0.2">
      <c r="A3443">
        <v>2019</v>
      </c>
      <c r="B3443" t="s">
        <v>247</v>
      </c>
      <c r="C3443" t="s">
        <v>248</v>
      </c>
      <c r="D3443">
        <v>19617</v>
      </c>
      <c r="E3443">
        <v>222449</v>
      </c>
      <c r="F3443">
        <v>256776</v>
      </c>
      <c r="G3443">
        <v>3510</v>
      </c>
      <c r="H3443" s="14">
        <f>365*DSO[[#This Row],[Receivables - Total]]/DSO[[#This Row],[Revenue - Total]]</f>
        <v>27.885024301336575</v>
      </c>
      <c r="I3443" t="str">
        <f>_xlfn.XLOOKUP(DSO[[#This Row],[GIC Industry Groups]],'DSO_GIC GROUP'!$A$2:$A$25,'DSO_GIC GROUP'!$B$2:$B$25,0)</f>
        <v>Health Care Equipment &amp; Services</v>
      </c>
    </row>
    <row r="3444" spans="1:9" x14ac:dyDescent="0.2">
      <c r="A3444">
        <v>2004</v>
      </c>
      <c r="B3444" t="s">
        <v>263</v>
      </c>
      <c r="C3444" t="s">
        <v>264</v>
      </c>
      <c r="D3444">
        <v>649.28099999999995</v>
      </c>
      <c r="E3444">
        <v>4203.7879999999996</v>
      </c>
      <c r="F3444">
        <v>5126.6009999999997</v>
      </c>
      <c r="G3444">
        <v>3510</v>
      </c>
      <c r="H3444" s="14">
        <f>365*DSO[[#This Row],[Receivables - Total]]/DSO[[#This Row],[Revenue - Total]]</f>
        <v>46.227035222752853</v>
      </c>
      <c r="I3444" t="str">
        <f>_xlfn.XLOOKUP(DSO[[#This Row],[GIC Industry Groups]],'DSO_GIC GROUP'!$A$2:$A$25,'DSO_GIC GROUP'!$B$2:$B$25,0)</f>
        <v>Health Care Equipment &amp; Services</v>
      </c>
    </row>
    <row r="3445" spans="1:9" x14ac:dyDescent="0.2">
      <c r="A3445">
        <v>2005</v>
      </c>
      <c r="B3445" t="s">
        <v>263</v>
      </c>
      <c r="C3445" t="s">
        <v>264</v>
      </c>
      <c r="D3445">
        <v>732.90700000000004</v>
      </c>
      <c r="E3445">
        <v>5306.1149999999998</v>
      </c>
      <c r="F3445">
        <v>5503.7110000000002</v>
      </c>
      <c r="G3445">
        <v>3510</v>
      </c>
      <c r="H3445" s="14">
        <f>365*DSO[[#This Row],[Receivables - Total]]/DSO[[#This Row],[Revenue - Total]]</f>
        <v>48.605578127194541</v>
      </c>
      <c r="I3445" t="str">
        <f>_xlfn.XLOOKUP(DSO[[#This Row],[GIC Industry Groups]],'DSO_GIC GROUP'!$A$2:$A$25,'DSO_GIC GROUP'!$B$2:$B$25,0)</f>
        <v>Health Care Equipment &amp; Services</v>
      </c>
    </row>
    <row r="3446" spans="1:9" x14ac:dyDescent="0.2">
      <c r="A3446">
        <v>2006</v>
      </c>
      <c r="B3446" t="s">
        <v>263</v>
      </c>
      <c r="C3446" t="s">
        <v>264</v>
      </c>
      <c r="D3446">
        <v>774.41399999999999</v>
      </c>
      <c r="E3446">
        <v>5661.482</v>
      </c>
      <c r="F3446">
        <v>6268.6589999999997</v>
      </c>
      <c r="G3446">
        <v>3510</v>
      </c>
      <c r="H3446" s="14">
        <f>365*DSO[[#This Row],[Receivables - Total]]/DSO[[#This Row],[Revenue - Total]]</f>
        <v>45.091160645362905</v>
      </c>
      <c r="I3446" t="str">
        <f>_xlfn.XLOOKUP(DSO[[#This Row],[GIC Industry Groups]],'DSO_GIC GROUP'!$A$2:$A$25,'DSO_GIC GROUP'!$B$2:$B$25,0)</f>
        <v>Health Care Equipment &amp; Services</v>
      </c>
    </row>
    <row r="3447" spans="1:9" x14ac:dyDescent="0.2">
      <c r="A3447">
        <v>2007</v>
      </c>
      <c r="B3447" t="s">
        <v>263</v>
      </c>
      <c r="C3447" t="s">
        <v>264</v>
      </c>
      <c r="D3447">
        <v>881.96699999999998</v>
      </c>
      <c r="E3447">
        <v>8565.6929999999993</v>
      </c>
      <c r="F3447">
        <v>6704.9070000000002</v>
      </c>
      <c r="G3447">
        <v>3510</v>
      </c>
      <c r="H3447" s="14">
        <f>365*DSO[[#This Row],[Receivables - Total]]/DSO[[#This Row],[Revenue - Total]]</f>
        <v>48.012292340520162</v>
      </c>
      <c r="I3447" t="str">
        <f>_xlfn.XLOOKUP(DSO[[#This Row],[GIC Industry Groups]],'DSO_GIC GROUP'!$A$2:$A$25,'DSO_GIC GROUP'!$B$2:$B$25,0)</f>
        <v>Health Care Equipment &amp; Services</v>
      </c>
    </row>
    <row r="3448" spans="1:9" x14ac:dyDescent="0.2">
      <c r="A3448">
        <v>2008</v>
      </c>
      <c r="B3448" t="s">
        <v>263</v>
      </c>
      <c r="C3448" t="s">
        <v>264</v>
      </c>
      <c r="D3448">
        <v>832.87300000000005</v>
      </c>
      <c r="E3448">
        <v>8403.83</v>
      </c>
      <c r="F3448">
        <v>7249.4470000000001</v>
      </c>
      <c r="G3448">
        <v>3510</v>
      </c>
      <c r="H3448" s="14">
        <f>365*DSO[[#This Row],[Receivables - Total]]/DSO[[#This Row],[Revenue - Total]]</f>
        <v>41.934046141726398</v>
      </c>
      <c r="I3448" t="str">
        <f>_xlfn.XLOOKUP(DSO[[#This Row],[GIC Industry Groups]],'DSO_GIC GROUP'!$A$2:$A$25,'DSO_GIC GROUP'!$B$2:$B$25,0)</f>
        <v>Health Care Equipment &amp; Services</v>
      </c>
    </row>
    <row r="3449" spans="1:9" x14ac:dyDescent="0.2">
      <c r="A3449">
        <v>2009</v>
      </c>
      <c r="B3449" t="s">
        <v>263</v>
      </c>
      <c r="C3449" t="s">
        <v>264</v>
      </c>
      <c r="D3449">
        <v>827.34299999999996</v>
      </c>
      <c r="E3449">
        <v>8563.643</v>
      </c>
      <c r="F3449">
        <v>7455.2430000000004</v>
      </c>
      <c r="G3449">
        <v>3510</v>
      </c>
      <c r="H3449" s="14">
        <f>365*DSO[[#This Row],[Receivables - Total]]/DSO[[#This Row],[Revenue - Total]]</f>
        <v>40.505748102375733</v>
      </c>
      <c r="I3449" t="str">
        <f>_xlfn.XLOOKUP(DSO[[#This Row],[GIC Industry Groups]],'DSO_GIC GROUP'!$A$2:$A$25,'DSO_GIC GROUP'!$B$2:$B$25,0)</f>
        <v>Health Care Equipment &amp; Services</v>
      </c>
    </row>
    <row r="3450" spans="1:9" x14ac:dyDescent="0.2">
      <c r="A3450">
        <v>2010</v>
      </c>
      <c r="B3450" t="s">
        <v>263</v>
      </c>
      <c r="C3450" t="s">
        <v>264</v>
      </c>
      <c r="D3450">
        <v>845.29899999999998</v>
      </c>
      <c r="E3450">
        <v>8527.6299999999992</v>
      </c>
      <c r="F3450">
        <v>7368.9250000000002</v>
      </c>
      <c r="G3450">
        <v>3510</v>
      </c>
      <c r="H3450" s="14">
        <f>365*DSO[[#This Row],[Receivables - Total]]/DSO[[#This Row],[Revenue - Total]]</f>
        <v>41.869626166638959</v>
      </c>
      <c r="I3450" t="str">
        <f>_xlfn.XLOOKUP(DSO[[#This Row],[GIC Industry Groups]],'DSO_GIC GROUP'!$A$2:$A$25,'DSO_GIC GROUP'!$B$2:$B$25,0)</f>
        <v>Health Care Equipment &amp; Services</v>
      </c>
    </row>
    <row r="3451" spans="1:9" x14ac:dyDescent="0.2">
      <c r="A3451">
        <v>2011</v>
      </c>
      <c r="B3451" t="s">
        <v>263</v>
      </c>
      <c r="C3451" t="s">
        <v>264</v>
      </c>
      <c r="D3451">
        <v>906.45500000000004</v>
      </c>
      <c r="E3451">
        <v>9313.3790000000008</v>
      </c>
      <c r="F3451">
        <v>7510.49</v>
      </c>
      <c r="G3451">
        <v>3510</v>
      </c>
      <c r="H3451" s="14">
        <f>365*DSO[[#This Row],[Receivables - Total]]/DSO[[#This Row],[Revenue - Total]]</f>
        <v>44.052528530095906</v>
      </c>
      <c r="I3451" t="str">
        <f>_xlfn.XLOOKUP(DSO[[#This Row],[GIC Industry Groups]],'DSO_GIC GROUP'!$A$2:$A$25,'DSO_GIC GROUP'!$B$2:$B$25,0)</f>
        <v>Health Care Equipment &amp; Services</v>
      </c>
    </row>
    <row r="3452" spans="1:9" x14ac:dyDescent="0.2">
      <c r="A3452">
        <v>2012</v>
      </c>
      <c r="B3452" t="s">
        <v>263</v>
      </c>
      <c r="C3452" t="s">
        <v>264</v>
      </c>
      <c r="D3452">
        <v>867.01</v>
      </c>
      <c r="E3452">
        <v>9283.8629999999994</v>
      </c>
      <c r="F3452">
        <v>7382.5619999999999</v>
      </c>
      <c r="G3452">
        <v>3510</v>
      </c>
      <c r="H3452" s="14">
        <f>365*DSO[[#This Row],[Receivables - Total]]/DSO[[#This Row],[Revenue - Total]]</f>
        <v>42.865694863111209</v>
      </c>
      <c r="I3452" t="str">
        <f>_xlfn.XLOOKUP(DSO[[#This Row],[GIC Industry Groups]],'DSO_GIC GROUP'!$A$2:$A$25,'DSO_GIC GROUP'!$B$2:$B$25,0)</f>
        <v>Health Care Equipment &amp; Services</v>
      </c>
    </row>
    <row r="3453" spans="1:9" x14ac:dyDescent="0.2">
      <c r="A3453">
        <v>2013</v>
      </c>
      <c r="B3453" t="s">
        <v>263</v>
      </c>
      <c r="C3453" t="s">
        <v>264</v>
      </c>
      <c r="D3453">
        <v>852</v>
      </c>
      <c r="E3453">
        <v>8948</v>
      </c>
      <c r="F3453">
        <v>7146</v>
      </c>
      <c r="G3453">
        <v>3510</v>
      </c>
      <c r="H3453" s="14">
        <f>365*DSO[[#This Row],[Receivables - Total]]/DSO[[#This Row],[Revenue - Total]]</f>
        <v>43.518052057094877</v>
      </c>
      <c r="I3453" t="str">
        <f>_xlfn.XLOOKUP(DSO[[#This Row],[GIC Industry Groups]],'DSO_GIC GROUP'!$A$2:$A$25,'DSO_GIC GROUP'!$B$2:$B$25,0)</f>
        <v>Health Care Equipment &amp; Services</v>
      </c>
    </row>
    <row r="3454" spans="1:9" x14ac:dyDescent="0.2">
      <c r="A3454">
        <v>2014</v>
      </c>
      <c r="B3454" t="s">
        <v>263</v>
      </c>
      <c r="C3454" t="s">
        <v>264</v>
      </c>
      <c r="D3454">
        <v>932</v>
      </c>
      <c r="E3454">
        <v>9877</v>
      </c>
      <c r="F3454">
        <v>7435</v>
      </c>
      <c r="G3454">
        <v>3510</v>
      </c>
      <c r="H3454" s="14">
        <f>365*DSO[[#This Row],[Receivables - Total]]/DSO[[#This Row],[Revenue - Total]]</f>
        <v>45.753866845998658</v>
      </c>
      <c r="I3454" t="str">
        <f>_xlfn.XLOOKUP(DSO[[#This Row],[GIC Industry Groups]],'DSO_GIC GROUP'!$A$2:$A$25,'DSO_GIC GROUP'!$B$2:$B$25,0)</f>
        <v>Health Care Equipment &amp; Services</v>
      </c>
    </row>
    <row r="3455" spans="1:9" x14ac:dyDescent="0.2">
      <c r="A3455">
        <v>2015</v>
      </c>
      <c r="B3455" t="s">
        <v>263</v>
      </c>
      <c r="C3455" t="s">
        <v>264</v>
      </c>
      <c r="D3455">
        <v>933</v>
      </c>
      <c r="E3455">
        <v>9962</v>
      </c>
      <c r="F3455">
        <v>7493</v>
      </c>
      <c r="G3455">
        <v>3510</v>
      </c>
      <c r="H3455" s="14">
        <f>365*DSO[[#This Row],[Receivables - Total]]/DSO[[#This Row],[Revenue - Total]]</f>
        <v>45.448418523955695</v>
      </c>
      <c r="I3455" t="str">
        <f>_xlfn.XLOOKUP(DSO[[#This Row],[GIC Industry Groups]],'DSO_GIC GROUP'!$A$2:$A$25,'DSO_GIC GROUP'!$B$2:$B$25,0)</f>
        <v>Health Care Equipment &amp; Services</v>
      </c>
    </row>
    <row r="3456" spans="1:9" x14ac:dyDescent="0.2">
      <c r="A3456">
        <v>2016</v>
      </c>
      <c r="B3456" t="s">
        <v>263</v>
      </c>
      <c r="C3456" t="s">
        <v>264</v>
      </c>
      <c r="D3456">
        <v>931</v>
      </c>
      <c r="E3456">
        <v>10100</v>
      </c>
      <c r="F3456">
        <v>7515</v>
      </c>
      <c r="G3456">
        <v>3510</v>
      </c>
      <c r="H3456" s="14">
        <f>365*DSO[[#This Row],[Receivables - Total]]/DSO[[#This Row],[Revenue - Total]]</f>
        <v>45.218230206254155</v>
      </c>
      <c r="I3456" t="str">
        <f>_xlfn.XLOOKUP(DSO[[#This Row],[GIC Industry Groups]],'DSO_GIC GROUP'!$A$2:$A$25,'DSO_GIC GROUP'!$B$2:$B$25,0)</f>
        <v>Health Care Equipment &amp; Services</v>
      </c>
    </row>
    <row r="3457" spans="1:9" x14ac:dyDescent="0.2">
      <c r="A3457">
        <v>2017</v>
      </c>
      <c r="B3457" t="s">
        <v>263</v>
      </c>
      <c r="C3457" t="s">
        <v>264</v>
      </c>
      <c r="D3457">
        <v>931</v>
      </c>
      <c r="E3457">
        <v>10503</v>
      </c>
      <c r="F3457">
        <v>7709</v>
      </c>
      <c r="G3457">
        <v>3510</v>
      </c>
      <c r="H3457" s="14">
        <f>365*DSO[[#This Row],[Receivables - Total]]/DSO[[#This Row],[Revenue - Total]]</f>
        <v>44.080295758204699</v>
      </c>
      <c r="I3457" t="str">
        <f>_xlfn.XLOOKUP(DSO[[#This Row],[GIC Industry Groups]],'DSO_GIC GROUP'!$A$2:$A$25,'DSO_GIC GROUP'!$B$2:$B$25,0)</f>
        <v>Health Care Equipment &amp; Services</v>
      </c>
    </row>
    <row r="3458" spans="1:9" x14ac:dyDescent="0.2">
      <c r="A3458">
        <v>2018</v>
      </c>
      <c r="B3458" t="s">
        <v>263</v>
      </c>
      <c r="C3458" t="s">
        <v>264</v>
      </c>
      <c r="D3458">
        <v>1015</v>
      </c>
      <c r="E3458">
        <v>11003</v>
      </c>
      <c r="F3458">
        <v>7531</v>
      </c>
      <c r="G3458">
        <v>3510</v>
      </c>
      <c r="H3458" s="14">
        <f>365*DSO[[#This Row],[Receivables - Total]]/DSO[[#This Row],[Revenue - Total]]</f>
        <v>49.193334218563272</v>
      </c>
      <c r="I3458" t="str">
        <f>_xlfn.XLOOKUP(DSO[[#This Row],[GIC Industry Groups]],'DSO_GIC GROUP'!$A$2:$A$25,'DSO_GIC GROUP'!$B$2:$B$25,0)</f>
        <v>Health Care Equipment &amp; Services</v>
      </c>
    </row>
    <row r="3459" spans="1:9" x14ac:dyDescent="0.2">
      <c r="A3459">
        <v>2019</v>
      </c>
      <c r="B3459" t="s">
        <v>263</v>
      </c>
      <c r="C3459" t="s">
        <v>264</v>
      </c>
      <c r="D3459">
        <v>1064</v>
      </c>
      <c r="E3459">
        <v>12843</v>
      </c>
      <c r="F3459">
        <v>7726</v>
      </c>
      <c r="G3459">
        <v>3510</v>
      </c>
      <c r="H3459" s="14">
        <f>365*DSO[[#This Row],[Receivables - Total]]/DSO[[#This Row],[Revenue - Total]]</f>
        <v>50.266632151177838</v>
      </c>
      <c r="I3459" t="str">
        <f>_xlfn.XLOOKUP(DSO[[#This Row],[GIC Industry Groups]],'DSO_GIC GROUP'!$A$2:$A$25,'DSO_GIC GROUP'!$B$2:$B$25,0)</f>
        <v>Health Care Equipment &amp; Services</v>
      </c>
    </row>
    <row r="3460" spans="1:9" x14ac:dyDescent="0.2">
      <c r="A3460">
        <v>2004</v>
      </c>
      <c r="B3460" t="s">
        <v>267</v>
      </c>
      <c r="C3460" t="s">
        <v>268</v>
      </c>
      <c r="D3460">
        <v>1231.0650000000001</v>
      </c>
      <c r="E3460">
        <v>8493.893</v>
      </c>
      <c r="F3460">
        <v>6889.3010000000004</v>
      </c>
      <c r="G3460">
        <v>3510</v>
      </c>
      <c r="H3460" s="14">
        <f>365*DSO[[#This Row],[Receivables - Total]]/DSO[[#This Row],[Revenue - Total]]</f>
        <v>65.222687323430932</v>
      </c>
      <c r="I3460" t="str">
        <f>_xlfn.XLOOKUP(DSO[[#This Row],[GIC Industry Groups]],'DSO_GIC GROUP'!$A$2:$A$25,'DSO_GIC GROUP'!$B$2:$B$25,0)</f>
        <v>Health Care Equipment &amp; Services</v>
      </c>
    </row>
    <row r="3461" spans="1:9" x14ac:dyDescent="0.2">
      <c r="A3461">
        <v>2005</v>
      </c>
      <c r="B3461" t="s">
        <v>267</v>
      </c>
      <c r="C3461" t="s">
        <v>268</v>
      </c>
      <c r="D3461">
        <v>1407.8579999999999</v>
      </c>
      <c r="E3461">
        <v>9163.1090000000004</v>
      </c>
      <c r="F3461">
        <v>7984.7039999999997</v>
      </c>
      <c r="G3461">
        <v>3510</v>
      </c>
      <c r="H3461" s="14">
        <f>365*DSO[[#This Row],[Receivables - Total]]/DSO[[#This Row],[Revenue - Total]]</f>
        <v>64.35657101377835</v>
      </c>
      <c r="I3461" t="str">
        <f>_xlfn.XLOOKUP(DSO[[#This Row],[GIC Industry Groups]],'DSO_GIC GROUP'!$A$2:$A$25,'DSO_GIC GROUP'!$B$2:$B$25,0)</f>
        <v>Health Care Equipment &amp; Services</v>
      </c>
    </row>
    <row r="3462" spans="1:9" x14ac:dyDescent="0.2">
      <c r="A3462">
        <v>2006</v>
      </c>
      <c r="B3462" t="s">
        <v>267</v>
      </c>
      <c r="C3462" t="s">
        <v>268</v>
      </c>
      <c r="D3462">
        <v>1674.97</v>
      </c>
      <c r="E3462">
        <v>12864.151</v>
      </c>
      <c r="F3462">
        <v>9596.4040000000005</v>
      </c>
      <c r="G3462">
        <v>3510</v>
      </c>
      <c r="H3462" s="14">
        <f>365*DSO[[#This Row],[Receivables - Total]]/DSO[[#This Row],[Revenue - Total]]</f>
        <v>63.707619020624811</v>
      </c>
      <c r="I3462" t="str">
        <f>_xlfn.XLOOKUP(DSO[[#This Row],[GIC Industry Groups]],'DSO_GIC GROUP'!$A$2:$A$25,'DSO_GIC GROUP'!$B$2:$B$25,0)</f>
        <v>Health Care Equipment &amp; Services</v>
      </c>
    </row>
    <row r="3463" spans="1:9" x14ac:dyDescent="0.2">
      <c r="A3463">
        <v>2007</v>
      </c>
      <c r="B3463" t="s">
        <v>267</v>
      </c>
      <c r="C3463" t="s">
        <v>268</v>
      </c>
      <c r="D3463">
        <v>1984.384</v>
      </c>
      <c r="E3463">
        <v>17471.935000000001</v>
      </c>
      <c r="F3463">
        <v>11025.916999999999</v>
      </c>
      <c r="G3463">
        <v>3510</v>
      </c>
      <c r="H3463" s="14">
        <f>365*DSO[[#This Row],[Receivables - Total]]/DSO[[#This Row],[Revenue - Total]]</f>
        <v>65.690695839629484</v>
      </c>
      <c r="I3463" t="str">
        <f>_xlfn.XLOOKUP(DSO[[#This Row],[GIC Industry Groups]],'DSO_GIC GROUP'!$A$2:$A$25,'DSO_GIC GROUP'!$B$2:$B$25,0)</f>
        <v>Health Care Equipment &amp; Services</v>
      </c>
    </row>
    <row r="3464" spans="1:9" x14ac:dyDescent="0.2">
      <c r="A3464">
        <v>2008</v>
      </c>
      <c r="B3464" t="s">
        <v>267</v>
      </c>
      <c r="C3464" t="s">
        <v>268</v>
      </c>
      <c r="D3464">
        <v>1894.585</v>
      </c>
      <c r="E3464">
        <v>17490.128000000001</v>
      </c>
      <c r="F3464">
        <v>12697.456</v>
      </c>
      <c r="G3464">
        <v>3510</v>
      </c>
      <c r="H3464" s="14">
        <f>365*DSO[[#This Row],[Receivables - Total]]/DSO[[#This Row],[Revenue - Total]]</f>
        <v>54.461580729242144</v>
      </c>
      <c r="I3464" t="str">
        <f>_xlfn.XLOOKUP(DSO[[#This Row],[GIC Industry Groups]],'DSO_GIC GROUP'!$A$2:$A$25,'DSO_GIC GROUP'!$B$2:$B$25,0)</f>
        <v>Health Care Equipment &amp; Services</v>
      </c>
    </row>
    <row r="3465" spans="1:9" x14ac:dyDescent="0.2">
      <c r="A3465">
        <v>2009</v>
      </c>
      <c r="B3465" t="s">
        <v>267</v>
      </c>
      <c r="C3465" t="s">
        <v>268</v>
      </c>
      <c r="D3465">
        <v>1916.8309999999999</v>
      </c>
      <c r="E3465">
        <v>19595.419999999998</v>
      </c>
      <c r="F3465">
        <v>11184.938</v>
      </c>
      <c r="G3465">
        <v>3510</v>
      </c>
      <c r="H3465" s="14">
        <f>365*DSO[[#This Row],[Receivables - Total]]/DSO[[#This Row],[Revenue - Total]]</f>
        <v>62.552274764509193</v>
      </c>
      <c r="I3465" t="str">
        <f>_xlfn.XLOOKUP(DSO[[#This Row],[GIC Industry Groups]],'DSO_GIC GROUP'!$A$2:$A$25,'DSO_GIC GROUP'!$B$2:$B$25,0)</f>
        <v>Health Care Equipment &amp; Services</v>
      </c>
    </row>
    <row r="3466" spans="1:9" x14ac:dyDescent="0.2">
      <c r="A3466">
        <v>2010</v>
      </c>
      <c r="B3466" t="s">
        <v>267</v>
      </c>
      <c r="C3466" t="s">
        <v>268</v>
      </c>
      <c r="D3466">
        <v>2218.9749999999999</v>
      </c>
      <c r="E3466">
        <v>22217.13</v>
      </c>
      <c r="F3466">
        <v>13202.602000000001</v>
      </c>
      <c r="G3466">
        <v>3510</v>
      </c>
      <c r="H3466" s="14">
        <f>365*DSO[[#This Row],[Receivables - Total]]/DSO[[#This Row],[Revenue - Total]]</f>
        <v>61.345928249598067</v>
      </c>
      <c r="I3466" t="str">
        <f>_xlfn.XLOOKUP(DSO[[#This Row],[GIC Industry Groups]],'DSO_GIC GROUP'!$A$2:$A$25,'DSO_GIC GROUP'!$B$2:$B$25,0)</f>
        <v>Health Care Equipment &amp; Services</v>
      </c>
    </row>
    <row r="3467" spans="1:9" x14ac:dyDescent="0.2">
      <c r="A3467">
        <v>2011</v>
      </c>
      <c r="B3467" t="s">
        <v>267</v>
      </c>
      <c r="C3467" t="s">
        <v>268</v>
      </c>
      <c r="D3467">
        <v>3049.895</v>
      </c>
      <c r="E3467">
        <v>29949.447</v>
      </c>
      <c r="F3467">
        <v>16090.54</v>
      </c>
      <c r="G3467">
        <v>3510</v>
      </c>
      <c r="H3467" s="14">
        <f>365*DSO[[#This Row],[Receivables - Total]]/DSO[[#This Row],[Revenue - Total]]</f>
        <v>69.18423340670978</v>
      </c>
      <c r="I3467" t="str">
        <f>_xlfn.XLOOKUP(DSO[[#This Row],[GIC Industry Groups]],'DSO_GIC GROUP'!$A$2:$A$25,'DSO_GIC GROUP'!$B$2:$B$25,0)</f>
        <v>Health Care Equipment &amp; Services</v>
      </c>
    </row>
    <row r="3468" spans="1:9" x14ac:dyDescent="0.2">
      <c r="A3468">
        <v>2012</v>
      </c>
      <c r="B3468" t="s">
        <v>267</v>
      </c>
      <c r="C3468" t="s">
        <v>268</v>
      </c>
      <c r="D3468">
        <v>3267.3</v>
      </c>
      <c r="E3468">
        <v>32941</v>
      </c>
      <c r="F3468">
        <v>18260.400000000001</v>
      </c>
      <c r="G3468">
        <v>3510</v>
      </c>
      <c r="H3468" s="14">
        <f>365*DSO[[#This Row],[Receivables - Total]]/DSO[[#This Row],[Revenue - Total]]</f>
        <v>65.308782940132744</v>
      </c>
      <c r="I3468" t="str">
        <f>_xlfn.XLOOKUP(DSO[[#This Row],[GIC Industry Groups]],'DSO_GIC GROUP'!$A$2:$A$25,'DSO_GIC GROUP'!$B$2:$B$25,0)</f>
        <v>Health Care Equipment &amp; Services</v>
      </c>
    </row>
    <row r="3469" spans="1:9" x14ac:dyDescent="0.2">
      <c r="A3469">
        <v>2013</v>
      </c>
      <c r="B3469" t="s">
        <v>267</v>
      </c>
      <c r="C3469" t="s">
        <v>268</v>
      </c>
      <c r="D3469">
        <v>3451.6</v>
      </c>
      <c r="E3469">
        <v>34672.199999999997</v>
      </c>
      <c r="F3469">
        <v>19118</v>
      </c>
      <c r="G3469">
        <v>3510</v>
      </c>
      <c r="H3469" s="14">
        <f>365*DSO[[#This Row],[Receivables - Total]]/DSO[[#This Row],[Revenue - Total]]</f>
        <v>65.897792656135579</v>
      </c>
      <c r="I3469" t="str">
        <f>_xlfn.XLOOKUP(DSO[[#This Row],[GIC Industry Groups]],'DSO_GIC GROUP'!$A$2:$A$25,'DSO_GIC GROUP'!$B$2:$B$25,0)</f>
        <v>Health Care Equipment &amp; Services</v>
      </c>
    </row>
    <row r="3470" spans="1:9" x14ac:dyDescent="0.2">
      <c r="A3470">
        <v>2014</v>
      </c>
      <c r="B3470" t="s">
        <v>267</v>
      </c>
      <c r="C3470" t="s">
        <v>268</v>
      </c>
      <c r="D3470">
        <v>3633.8</v>
      </c>
      <c r="E3470">
        <v>36991.699999999997</v>
      </c>
      <c r="F3470">
        <v>19913.8</v>
      </c>
      <c r="G3470">
        <v>3510</v>
      </c>
      <c r="H3470" s="14">
        <f>365*DSO[[#This Row],[Receivables - Total]]/DSO[[#This Row],[Revenue - Total]]</f>
        <v>66.603912864445761</v>
      </c>
      <c r="I3470" t="str">
        <f>_xlfn.XLOOKUP(DSO[[#This Row],[GIC Industry Groups]],'DSO_GIC GROUP'!$A$2:$A$25,'DSO_GIC GROUP'!$B$2:$B$25,0)</f>
        <v>Health Care Equipment &amp; Services</v>
      </c>
    </row>
    <row r="3471" spans="1:9" x14ac:dyDescent="0.2">
      <c r="A3471">
        <v>2015</v>
      </c>
      <c r="B3471" t="s">
        <v>267</v>
      </c>
      <c r="C3471" t="s">
        <v>268</v>
      </c>
      <c r="D3471">
        <v>3964.1</v>
      </c>
      <c r="E3471">
        <v>48222.2</v>
      </c>
      <c r="F3471">
        <v>20563.099999999999</v>
      </c>
      <c r="G3471">
        <v>3510</v>
      </c>
      <c r="H3471" s="14">
        <f>365*DSO[[#This Row],[Receivables - Total]]/DSO[[#This Row],[Revenue - Total]]</f>
        <v>70.363734067334207</v>
      </c>
      <c r="I3471" t="str">
        <f>_xlfn.XLOOKUP(DSO[[#This Row],[GIC Industry Groups]],'DSO_GIC GROUP'!$A$2:$A$25,'DSO_GIC GROUP'!$B$2:$B$25,0)</f>
        <v>Health Care Equipment &amp; Services</v>
      </c>
    </row>
    <row r="3472" spans="1:9" x14ac:dyDescent="0.2">
      <c r="A3472">
        <v>2016</v>
      </c>
      <c r="B3472" t="s">
        <v>267</v>
      </c>
      <c r="C3472" t="s">
        <v>268</v>
      </c>
      <c r="D3472">
        <v>3186.1</v>
      </c>
      <c r="E3472">
        <v>45295.3</v>
      </c>
      <c r="F3472">
        <v>16882.400000000001</v>
      </c>
      <c r="G3472">
        <v>3510</v>
      </c>
      <c r="H3472" s="14">
        <f>365*DSO[[#This Row],[Receivables - Total]]/DSO[[#This Row],[Revenue - Total]]</f>
        <v>68.883956072596305</v>
      </c>
      <c r="I3472" t="str">
        <f>_xlfn.XLOOKUP(DSO[[#This Row],[GIC Industry Groups]],'DSO_GIC GROUP'!$A$2:$A$25,'DSO_GIC GROUP'!$B$2:$B$25,0)</f>
        <v>Health Care Equipment &amp; Services</v>
      </c>
    </row>
    <row r="3473" spans="1:9" x14ac:dyDescent="0.2">
      <c r="A3473">
        <v>2017</v>
      </c>
      <c r="B3473" t="s">
        <v>267</v>
      </c>
      <c r="C3473" t="s">
        <v>268</v>
      </c>
      <c r="D3473">
        <v>3521.8</v>
      </c>
      <c r="E3473">
        <v>46648.6</v>
      </c>
      <c r="F3473">
        <v>18329.7</v>
      </c>
      <c r="G3473">
        <v>3510</v>
      </c>
      <c r="H3473" s="14">
        <f>365*DSO[[#This Row],[Receivables - Total]]/DSO[[#This Row],[Revenue - Total]]</f>
        <v>70.129734801988022</v>
      </c>
      <c r="I3473" t="str">
        <f>_xlfn.XLOOKUP(DSO[[#This Row],[GIC Industry Groups]],'DSO_GIC GROUP'!$A$2:$A$25,'DSO_GIC GROUP'!$B$2:$B$25,0)</f>
        <v>Health Care Equipment &amp; Services</v>
      </c>
    </row>
    <row r="3474" spans="1:9" x14ac:dyDescent="0.2">
      <c r="A3474">
        <v>2018</v>
      </c>
      <c r="B3474" t="s">
        <v>267</v>
      </c>
      <c r="C3474" t="s">
        <v>268</v>
      </c>
      <c r="D3474">
        <v>3571.6</v>
      </c>
      <c r="E3474">
        <v>47832.5</v>
      </c>
      <c r="F3474">
        <v>19893</v>
      </c>
      <c r="G3474">
        <v>3510</v>
      </c>
      <c r="H3474" s="14">
        <f>365*DSO[[#This Row],[Receivables - Total]]/DSO[[#This Row],[Revenue - Total]]</f>
        <v>65.532297793193592</v>
      </c>
      <c r="I3474" t="str">
        <f>_xlfn.XLOOKUP(DSO[[#This Row],[GIC Industry Groups]],'DSO_GIC GROUP'!$A$2:$A$25,'DSO_GIC GROUP'!$B$2:$B$25,0)</f>
        <v>Health Care Equipment &amp; Services</v>
      </c>
    </row>
    <row r="3475" spans="1:9" x14ac:dyDescent="0.2">
      <c r="A3475">
        <v>2019</v>
      </c>
      <c r="B3475" t="s">
        <v>267</v>
      </c>
      <c r="C3475" t="s">
        <v>268</v>
      </c>
      <c r="D3475">
        <v>3268.4</v>
      </c>
      <c r="E3475">
        <v>62081.599999999999</v>
      </c>
      <c r="F3475">
        <v>17911.099999999999</v>
      </c>
      <c r="G3475">
        <v>3510</v>
      </c>
      <c r="H3475" s="14">
        <f>365*DSO[[#This Row],[Receivables - Total]]/DSO[[#This Row],[Revenue - Total]]</f>
        <v>66.604842806974446</v>
      </c>
      <c r="I3475" t="str">
        <f>_xlfn.XLOOKUP(DSO[[#This Row],[GIC Industry Groups]],'DSO_GIC GROUP'!$A$2:$A$25,'DSO_GIC GROUP'!$B$2:$B$25,0)</f>
        <v>Health Care Equipment &amp; Services</v>
      </c>
    </row>
    <row r="3476" spans="1:9" x14ac:dyDescent="0.2">
      <c r="A3476">
        <v>2004</v>
      </c>
      <c r="B3476" t="s">
        <v>289</v>
      </c>
      <c r="C3476" t="s">
        <v>290</v>
      </c>
      <c r="D3476">
        <v>488.12700000000001</v>
      </c>
      <c r="E3476">
        <v>2511.9589999999998</v>
      </c>
      <c r="F3476">
        <v>2290.2950000000001</v>
      </c>
      <c r="G3476">
        <v>3510</v>
      </c>
      <c r="H3476" s="14">
        <f>365*DSO[[#This Row],[Receivables - Total]]/DSO[[#This Row],[Revenue - Total]]</f>
        <v>77.791880521941493</v>
      </c>
      <c r="I3476" t="str">
        <f>_xlfn.XLOOKUP(DSO[[#This Row],[GIC Industry Groups]],'DSO_GIC GROUP'!$A$2:$A$25,'DSO_GIC GROUP'!$B$2:$B$25,0)</f>
        <v>Health Care Equipment &amp; Services</v>
      </c>
    </row>
    <row r="3477" spans="1:9" x14ac:dyDescent="0.2">
      <c r="A3477">
        <v>2005</v>
      </c>
      <c r="B3477" t="s">
        <v>289</v>
      </c>
      <c r="C3477" t="s">
        <v>290</v>
      </c>
      <c r="D3477">
        <v>963.12699999999995</v>
      </c>
      <c r="E3477">
        <v>6279.7619999999997</v>
      </c>
      <c r="F3477">
        <v>2973.9180000000001</v>
      </c>
      <c r="G3477">
        <v>3510</v>
      </c>
      <c r="H3477" s="14">
        <f>365*DSO[[#This Row],[Receivables - Total]]/DSO[[#This Row],[Revenue - Total]]</f>
        <v>118.20815335190815</v>
      </c>
      <c r="I3477" t="str">
        <f>_xlfn.XLOOKUP(DSO[[#This Row],[GIC Industry Groups]],'DSO_GIC GROUP'!$A$2:$A$25,'DSO_GIC GROUP'!$B$2:$B$25,0)</f>
        <v>Health Care Equipment &amp; Services</v>
      </c>
    </row>
    <row r="3478" spans="1:9" x14ac:dyDescent="0.2">
      <c r="A3478">
        <v>2006</v>
      </c>
      <c r="B3478" t="s">
        <v>289</v>
      </c>
      <c r="C3478" t="s">
        <v>290</v>
      </c>
      <c r="D3478">
        <v>1070.67</v>
      </c>
      <c r="E3478">
        <v>6491.8159999999998</v>
      </c>
      <c r="F3478">
        <v>4880.6620000000003</v>
      </c>
      <c r="G3478">
        <v>3510</v>
      </c>
      <c r="H3478" s="14">
        <f>365*DSO[[#This Row],[Receivables - Total]]/DSO[[#This Row],[Revenue - Total]]</f>
        <v>80.069988456483983</v>
      </c>
      <c r="I3478" t="str">
        <f>_xlfn.XLOOKUP(DSO[[#This Row],[GIC Industry Groups]],'DSO_GIC GROUP'!$A$2:$A$25,'DSO_GIC GROUP'!$B$2:$B$25,0)</f>
        <v>Health Care Equipment &amp; Services</v>
      </c>
    </row>
    <row r="3479" spans="1:9" x14ac:dyDescent="0.2">
      <c r="A3479">
        <v>2007</v>
      </c>
      <c r="B3479" t="s">
        <v>289</v>
      </c>
      <c r="C3479" t="s">
        <v>290</v>
      </c>
      <c r="D3479">
        <v>1111.288</v>
      </c>
      <c r="E3479">
        <v>6943.96</v>
      </c>
      <c r="F3479">
        <v>5264.1509999999998</v>
      </c>
      <c r="G3479">
        <v>3510</v>
      </c>
      <c r="H3479" s="14">
        <f>365*DSO[[#This Row],[Receivables - Total]]/DSO[[#This Row],[Revenue - Total]]</f>
        <v>77.053283615914509</v>
      </c>
      <c r="I3479" t="str">
        <f>_xlfn.XLOOKUP(DSO[[#This Row],[GIC Industry Groups]],'DSO_GIC GROUP'!$A$2:$A$25,'DSO_GIC GROUP'!$B$2:$B$25,0)</f>
        <v>Health Care Equipment &amp; Services</v>
      </c>
    </row>
    <row r="3480" spans="1:9" x14ac:dyDescent="0.2">
      <c r="A3480">
        <v>2008</v>
      </c>
      <c r="B3480" t="s">
        <v>289</v>
      </c>
      <c r="C3480" t="s">
        <v>290</v>
      </c>
      <c r="D3480">
        <v>1318.8989999999999</v>
      </c>
      <c r="E3480">
        <v>7286.0910000000003</v>
      </c>
      <c r="F3480">
        <v>5660.1729999999998</v>
      </c>
      <c r="G3480">
        <v>3510</v>
      </c>
      <c r="H3480" s="14">
        <f>365*DSO[[#This Row],[Receivables - Total]]/DSO[[#This Row],[Revenue - Total]]</f>
        <v>85.050074441187576</v>
      </c>
      <c r="I3480" t="str">
        <f>_xlfn.XLOOKUP(DSO[[#This Row],[GIC Industry Groups]],'DSO_GIC GROUP'!$A$2:$A$25,'DSO_GIC GROUP'!$B$2:$B$25,0)</f>
        <v>Health Care Equipment &amp; Services</v>
      </c>
    </row>
    <row r="3481" spans="1:9" x14ac:dyDescent="0.2">
      <c r="A3481">
        <v>2009</v>
      </c>
      <c r="B3481" t="s">
        <v>289</v>
      </c>
      <c r="C3481" t="s">
        <v>290</v>
      </c>
      <c r="D3481">
        <v>1347.2560000000001</v>
      </c>
      <c r="E3481">
        <v>7558.2359999999999</v>
      </c>
      <c r="F3481">
        <v>6108.8</v>
      </c>
      <c r="G3481">
        <v>3510</v>
      </c>
      <c r="H3481" s="14">
        <f>365*DSO[[#This Row],[Receivables - Total]]/DSO[[#This Row],[Revenue - Total]]</f>
        <v>80.498369565217388</v>
      </c>
      <c r="I3481" t="str">
        <f>_xlfn.XLOOKUP(DSO[[#This Row],[GIC Industry Groups]],'DSO_GIC GROUP'!$A$2:$A$25,'DSO_GIC GROUP'!$B$2:$B$25,0)</f>
        <v>Health Care Equipment &amp; Services</v>
      </c>
    </row>
    <row r="3482" spans="1:9" x14ac:dyDescent="0.2">
      <c r="A3482">
        <v>2010</v>
      </c>
      <c r="B3482" t="s">
        <v>289</v>
      </c>
      <c r="C3482" t="s">
        <v>290</v>
      </c>
      <c r="D3482">
        <v>1373.712</v>
      </c>
      <c r="E3482">
        <v>8114.424</v>
      </c>
      <c r="F3482">
        <v>6447.3909999999996</v>
      </c>
      <c r="G3482">
        <v>3510</v>
      </c>
      <c r="H3482" s="14">
        <f>365*DSO[[#This Row],[Receivables - Total]]/DSO[[#This Row],[Revenue - Total]]</f>
        <v>77.768647814286439</v>
      </c>
      <c r="I3482" t="str">
        <f>_xlfn.XLOOKUP(DSO[[#This Row],[GIC Industry Groups]],'DSO_GIC GROUP'!$A$2:$A$25,'DSO_GIC GROUP'!$B$2:$B$25,0)</f>
        <v>Health Care Equipment &amp; Services</v>
      </c>
    </row>
    <row r="3483" spans="1:9" x14ac:dyDescent="0.2">
      <c r="A3483">
        <v>2011</v>
      </c>
      <c r="B3483" t="s">
        <v>289</v>
      </c>
      <c r="C3483" t="s">
        <v>290</v>
      </c>
      <c r="D3483">
        <v>1447.8209999999999</v>
      </c>
      <c r="E3483">
        <v>8892.1720000000005</v>
      </c>
      <c r="F3483">
        <v>6982.2139999999999</v>
      </c>
      <c r="G3483">
        <v>3510</v>
      </c>
      <c r="H3483" s="14">
        <f>365*DSO[[#This Row],[Receivables - Total]]/DSO[[#This Row],[Revenue - Total]]</f>
        <v>75.685830454351574</v>
      </c>
      <c r="I3483" t="str">
        <f>_xlfn.XLOOKUP(DSO[[#This Row],[GIC Industry Groups]],'DSO_GIC GROUP'!$A$2:$A$25,'DSO_GIC GROUP'!$B$2:$B$25,0)</f>
        <v>Health Care Equipment &amp; Services</v>
      </c>
    </row>
    <row r="3484" spans="1:9" x14ac:dyDescent="0.2">
      <c r="A3484">
        <v>2012</v>
      </c>
      <c r="B3484" t="s">
        <v>289</v>
      </c>
      <c r="C3484" t="s">
        <v>290</v>
      </c>
      <c r="D3484">
        <v>1725.558</v>
      </c>
      <c r="E3484">
        <v>16018.596</v>
      </c>
      <c r="F3484">
        <v>8186.28</v>
      </c>
      <c r="G3484">
        <v>3510</v>
      </c>
      <c r="H3484" s="14">
        <f>365*DSO[[#This Row],[Receivables - Total]]/DSO[[#This Row],[Revenue - Total]]</f>
        <v>76.937103299667257</v>
      </c>
      <c r="I3484" t="str">
        <f>_xlfn.XLOOKUP(DSO[[#This Row],[GIC Industry Groups]],'DSO_GIC GROUP'!$A$2:$A$25,'DSO_GIC GROUP'!$B$2:$B$25,0)</f>
        <v>Health Care Equipment &amp; Services</v>
      </c>
    </row>
    <row r="3485" spans="1:9" x14ac:dyDescent="0.2">
      <c r="A3485">
        <v>2013</v>
      </c>
      <c r="B3485" t="s">
        <v>289</v>
      </c>
      <c r="C3485" t="s">
        <v>290</v>
      </c>
      <c r="D3485">
        <v>1823.403</v>
      </c>
      <c r="E3485">
        <v>17098.877</v>
      </c>
      <c r="F3485">
        <v>11764.05</v>
      </c>
      <c r="G3485">
        <v>3510</v>
      </c>
      <c r="H3485" s="14">
        <f>365*DSO[[#This Row],[Receivables - Total]]/DSO[[#This Row],[Revenue - Total]]</f>
        <v>56.574232088438933</v>
      </c>
      <c r="I3485" t="str">
        <f>_xlfn.XLOOKUP(DSO[[#This Row],[GIC Industry Groups]],'DSO_GIC GROUP'!$A$2:$A$25,'DSO_GIC GROUP'!$B$2:$B$25,0)</f>
        <v>Health Care Equipment &amp; Services</v>
      </c>
    </row>
    <row r="3486" spans="1:9" x14ac:dyDescent="0.2">
      <c r="A3486">
        <v>2014</v>
      </c>
      <c r="B3486" t="s">
        <v>289</v>
      </c>
      <c r="C3486" t="s">
        <v>290</v>
      </c>
      <c r="D3486">
        <v>1993.885</v>
      </c>
      <c r="E3486">
        <v>17942.715</v>
      </c>
      <c r="F3486">
        <v>12795.106</v>
      </c>
      <c r="G3486">
        <v>3510</v>
      </c>
      <c r="H3486" s="14">
        <f>365*DSO[[#This Row],[Receivables - Total]]/DSO[[#This Row],[Revenue - Total]]</f>
        <v>56.878624139573368</v>
      </c>
      <c r="I3486" t="str">
        <f>_xlfn.XLOOKUP(DSO[[#This Row],[GIC Industry Groups]],'DSO_GIC GROUP'!$A$2:$A$25,'DSO_GIC GROUP'!$B$2:$B$25,0)</f>
        <v>Health Care Equipment &amp; Services</v>
      </c>
    </row>
    <row r="3487" spans="1:9" x14ac:dyDescent="0.2">
      <c r="A3487">
        <v>2015</v>
      </c>
      <c r="B3487" t="s">
        <v>289</v>
      </c>
      <c r="C3487" t="s">
        <v>290</v>
      </c>
      <c r="D3487">
        <v>2206.6559999999999</v>
      </c>
      <c r="E3487">
        <v>18514.875</v>
      </c>
      <c r="F3487">
        <v>13781.837</v>
      </c>
      <c r="G3487">
        <v>3510</v>
      </c>
      <c r="H3487" s="14">
        <f>365*DSO[[#This Row],[Receivables - Total]]/DSO[[#This Row],[Revenue - Total]]</f>
        <v>58.441370334012802</v>
      </c>
      <c r="I3487" t="str">
        <f>_xlfn.XLOOKUP(DSO[[#This Row],[GIC Industry Groups]],'DSO_GIC GROUP'!$A$2:$A$25,'DSO_GIC GROUP'!$B$2:$B$25,0)</f>
        <v>Health Care Equipment &amp; Services</v>
      </c>
    </row>
    <row r="3488" spans="1:9" x14ac:dyDescent="0.2">
      <c r="A3488">
        <v>2016</v>
      </c>
      <c r="B3488" t="s">
        <v>289</v>
      </c>
      <c r="C3488" t="s">
        <v>290</v>
      </c>
      <c r="D3488">
        <v>2379.6790000000001</v>
      </c>
      <c r="E3488">
        <v>18741.257000000001</v>
      </c>
      <c r="F3488">
        <v>14745.105</v>
      </c>
      <c r="G3488">
        <v>3510</v>
      </c>
      <c r="H3488" s="14">
        <f>365*DSO[[#This Row],[Receivables - Total]]/DSO[[#This Row],[Revenue - Total]]</f>
        <v>58.90652084200147</v>
      </c>
      <c r="I3488" t="str">
        <f>_xlfn.XLOOKUP(DSO[[#This Row],[GIC Industry Groups]],'DSO_GIC GROUP'!$A$2:$A$25,'DSO_GIC GROUP'!$B$2:$B$25,0)</f>
        <v>Health Care Equipment &amp; Services</v>
      </c>
    </row>
    <row r="3489" spans="1:9" x14ac:dyDescent="0.2">
      <c r="A3489">
        <v>2017</v>
      </c>
      <c r="B3489" t="s">
        <v>289</v>
      </c>
      <c r="C3489" t="s">
        <v>290</v>
      </c>
      <c r="D3489">
        <v>2137.1089999999999</v>
      </c>
      <c r="E3489">
        <v>18948.192999999999</v>
      </c>
      <c r="F3489">
        <v>10876.634</v>
      </c>
      <c r="G3489">
        <v>3510</v>
      </c>
      <c r="H3489" s="14">
        <f>365*DSO[[#This Row],[Receivables - Total]]/DSO[[#This Row],[Revenue - Total]]</f>
        <v>71.71748033444905</v>
      </c>
      <c r="I3489" t="str">
        <f>_xlfn.XLOOKUP(DSO[[#This Row],[GIC Industry Groups]],'DSO_GIC GROUP'!$A$2:$A$25,'DSO_GIC GROUP'!$B$2:$B$25,0)</f>
        <v>Health Care Equipment &amp; Services</v>
      </c>
    </row>
    <row r="3490" spans="1:9" x14ac:dyDescent="0.2">
      <c r="A3490">
        <v>2018</v>
      </c>
      <c r="B3490" t="s">
        <v>289</v>
      </c>
      <c r="C3490" t="s">
        <v>290</v>
      </c>
      <c r="D3490">
        <v>2397.018</v>
      </c>
      <c r="E3490">
        <v>19110.252</v>
      </c>
      <c r="F3490">
        <v>11404.851000000001</v>
      </c>
      <c r="G3490">
        <v>3510</v>
      </c>
      <c r="H3490" s="14">
        <f>365*DSO[[#This Row],[Receivables - Total]]/DSO[[#This Row],[Revenue - Total]]</f>
        <v>76.713985127907421</v>
      </c>
      <c r="I3490" t="str">
        <f>_xlfn.XLOOKUP(DSO[[#This Row],[GIC Industry Groups]],'DSO_GIC GROUP'!$A$2:$A$25,'DSO_GIC GROUP'!$B$2:$B$25,0)</f>
        <v>Health Care Equipment &amp; Services</v>
      </c>
    </row>
    <row r="3491" spans="1:9" x14ac:dyDescent="0.2">
      <c r="A3491">
        <v>2019</v>
      </c>
      <c r="B3491" t="s">
        <v>289</v>
      </c>
      <c r="C3491" t="s">
        <v>290</v>
      </c>
      <c r="D3491">
        <v>2305.0650000000001</v>
      </c>
      <c r="E3491">
        <v>17311.394</v>
      </c>
      <c r="F3491">
        <v>11388.478999999999</v>
      </c>
      <c r="G3491">
        <v>3510</v>
      </c>
      <c r="H3491" s="14">
        <f>365*DSO[[#This Row],[Receivables - Total]]/DSO[[#This Row],[Revenue - Total]]</f>
        <v>73.877181052886868</v>
      </c>
      <c r="I3491" t="str">
        <f>_xlfn.XLOOKUP(DSO[[#This Row],[GIC Industry Groups]],'DSO_GIC GROUP'!$A$2:$A$25,'DSO_GIC GROUP'!$B$2:$B$25,0)</f>
        <v>Health Care Equipment &amp; Services</v>
      </c>
    </row>
    <row r="3492" spans="1:9" x14ac:dyDescent="0.2">
      <c r="A3492">
        <v>2004</v>
      </c>
      <c r="B3492" t="s">
        <v>331</v>
      </c>
      <c r="C3492" t="s">
        <v>332</v>
      </c>
      <c r="D3492">
        <v>119.4</v>
      </c>
      <c r="E3492">
        <v>1112.7</v>
      </c>
      <c r="F3492">
        <v>931.5</v>
      </c>
      <c r="G3492">
        <v>3510</v>
      </c>
      <c r="H3492" s="14">
        <f>365*DSO[[#This Row],[Receivables - Total]]/DSO[[#This Row],[Revenue - Total]]</f>
        <v>46.785829307568441</v>
      </c>
      <c r="I3492" t="str">
        <f>_xlfn.XLOOKUP(DSO[[#This Row],[GIC Industry Groups]],'DSO_GIC GROUP'!$A$2:$A$25,'DSO_GIC GROUP'!$B$2:$B$25,0)</f>
        <v>Health Care Equipment &amp; Services</v>
      </c>
    </row>
    <row r="3493" spans="1:9" x14ac:dyDescent="0.2">
      <c r="A3493">
        <v>2005</v>
      </c>
      <c r="B3493" t="s">
        <v>331</v>
      </c>
      <c r="C3493" t="s">
        <v>332</v>
      </c>
      <c r="D3493">
        <v>118.5</v>
      </c>
      <c r="E3493">
        <v>1229.0999999999999</v>
      </c>
      <c r="F3493">
        <v>997.9</v>
      </c>
      <c r="G3493">
        <v>3510</v>
      </c>
      <c r="H3493" s="14">
        <f>365*DSO[[#This Row],[Receivables - Total]]/DSO[[#This Row],[Revenue - Total]]</f>
        <v>43.343521394929354</v>
      </c>
      <c r="I3493" t="str">
        <f>_xlfn.XLOOKUP(DSO[[#This Row],[GIC Industry Groups]],'DSO_GIC GROUP'!$A$2:$A$25,'DSO_GIC GROUP'!$B$2:$B$25,0)</f>
        <v>Health Care Equipment &amp; Services</v>
      </c>
    </row>
    <row r="3494" spans="1:9" x14ac:dyDescent="0.2">
      <c r="A3494">
        <v>2006</v>
      </c>
      <c r="B3494" t="s">
        <v>331</v>
      </c>
      <c r="C3494" t="s">
        <v>332</v>
      </c>
      <c r="D3494">
        <v>127.1</v>
      </c>
      <c r="E3494">
        <v>1246.8</v>
      </c>
      <c r="F3494">
        <v>1037</v>
      </c>
      <c r="G3494">
        <v>3510</v>
      </c>
      <c r="H3494" s="14">
        <f>365*DSO[[#This Row],[Receivables - Total]]/DSO[[#This Row],[Revenue - Total]]</f>
        <v>44.736258437801347</v>
      </c>
      <c r="I3494" t="str">
        <f>_xlfn.XLOOKUP(DSO[[#This Row],[GIC Industry Groups]],'DSO_GIC GROUP'!$A$2:$A$25,'DSO_GIC GROUP'!$B$2:$B$25,0)</f>
        <v>Health Care Equipment &amp; Services</v>
      </c>
    </row>
    <row r="3495" spans="1:9" x14ac:dyDescent="0.2">
      <c r="A3495">
        <v>2007</v>
      </c>
      <c r="B3495" t="s">
        <v>331</v>
      </c>
      <c r="C3495" t="s">
        <v>332</v>
      </c>
      <c r="D3495">
        <v>145.30000000000001</v>
      </c>
      <c r="E3495">
        <v>1345.1</v>
      </c>
      <c r="F3495">
        <v>1091.0999999999999</v>
      </c>
      <c r="G3495">
        <v>3510</v>
      </c>
      <c r="H3495" s="14">
        <f>365*DSO[[#This Row],[Receivables - Total]]/DSO[[#This Row],[Revenue - Total]]</f>
        <v>48.606452204197609</v>
      </c>
      <c r="I3495" t="str">
        <f>_xlfn.XLOOKUP(DSO[[#This Row],[GIC Industry Groups]],'DSO_GIC GROUP'!$A$2:$A$25,'DSO_GIC GROUP'!$B$2:$B$25,0)</f>
        <v>Health Care Equipment &amp; Services</v>
      </c>
    </row>
    <row r="3496" spans="1:9" x14ac:dyDescent="0.2">
      <c r="A3496">
        <v>2008</v>
      </c>
      <c r="B3496" t="s">
        <v>331</v>
      </c>
      <c r="C3496" t="s">
        <v>332</v>
      </c>
      <c r="D3496">
        <v>204.7</v>
      </c>
      <c r="E3496">
        <v>1400.2</v>
      </c>
      <c r="F3496">
        <v>1237.7</v>
      </c>
      <c r="G3496">
        <v>3510</v>
      </c>
      <c r="H3496" s="14">
        <f>365*DSO[[#This Row],[Receivables - Total]]/DSO[[#This Row],[Revenue - Total]]</f>
        <v>60.366405429425548</v>
      </c>
      <c r="I3496" t="str">
        <f>_xlfn.XLOOKUP(DSO[[#This Row],[GIC Industry Groups]],'DSO_GIC GROUP'!$A$2:$A$25,'DSO_GIC GROUP'!$B$2:$B$25,0)</f>
        <v>Health Care Equipment &amp; Services</v>
      </c>
    </row>
    <row r="3497" spans="1:9" x14ac:dyDescent="0.2">
      <c r="A3497">
        <v>2009</v>
      </c>
      <c r="B3497" t="s">
        <v>331</v>
      </c>
      <c r="C3497" t="s">
        <v>332</v>
      </c>
      <c r="D3497">
        <v>272.10000000000002</v>
      </c>
      <c r="E3497">
        <v>1615.5</v>
      </c>
      <c r="F3497">
        <v>1321.4</v>
      </c>
      <c r="G3497">
        <v>3510</v>
      </c>
      <c r="H3497" s="14">
        <f>365*DSO[[#This Row],[Receivables - Total]]/DSO[[#This Row],[Revenue - Total]]</f>
        <v>75.160057514757085</v>
      </c>
      <c r="I3497" t="str">
        <f>_xlfn.XLOOKUP(DSO[[#This Row],[GIC Industry Groups]],'DSO_GIC GROUP'!$A$2:$A$25,'DSO_GIC GROUP'!$B$2:$B$25,0)</f>
        <v>Health Care Equipment &amp; Services</v>
      </c>
    </row>
    <row r="3498" spans="1:9" x14ac:dyDescent="0.2">
      <c r="A3498">
        <v>2010</v>
      </c>
      <c r="B3498" t="s">
        <v>331</v>
      </c>
      <c r="C3498" t="s">
        <v>332</v>
      </c>
      <c r="D3498">
        <v>302.5</v>
      </c>
      <c r="E3498">
        <v>1767.2</v>
      </c>
      <c r="F3498">
        <v>1447</v>
      </c>
      <c r="G3498">
        <v>3510</v>
      </c>
      <c r="H3498" s="14">
        <f>365*DSO[[#This Row],[Receivables - Total]]/DSO[[#This Row],[Revenue - Total]]</f>
        <v>76.304422944022122</v>
      </c>
      <c r="I3498" t="str">
        <f>_xlfn.XLOOKUP(DSO[[#This Row],[GIC Industry Groups]],'DSO_GIC GROUP'!$A$2:$A$25,'DSO_GIC GROUP'!$B$2:$B$25,0)</f>
        <v>Health Care Equipment &amp; Services</v>
      </c>
    </row>
    <row r="3499" spans="1:9" x14ac:dyDescent="0.2">
      <c r="A3499">
        <v>2011</v>
      </c>
      <c r="B3499" t="s">
        <v>331</v>
      </c>
      <c r="C3499" t="s">
        <v>332</v>
      </c>
      <c r="D3499">
        <v>320.7</v>
      </c>
      <c r="E3499">
        <v>1980.5</v>
      </c>
      <c r="F3499">
        <v>1678.6</v>
      </c>
      <c r="G3499">
        <v>3510</v>
      </c>
      <c r="H3499" s="14">
        <f>365*DSO[[#This Row],[Receivables - Total]]/DSO[[#This Row],[Revenue - Total]]</f>
        <v>69.734004527582513</v>
      </c>
      <c r="I3499" t="str">
        <f>_xlfn.XLOOKUP(DSO[[#This Row],[GIC Industry Groups]],'DSO_GIC GROUP'!$A$2:$A$25,'DSO_GIC GROUP'!$B$2:$B$25,0)</f>
        <v>Health Care Equipment &amp; Services</v>
      </c>
    </row>
    <row r="3500" spans="1:9" x14ac:dyDescent="0.2">
      <c r="A3500">
        <v>2012</v>
      </c>
      <c r="B3500" t="s">
        <v>331</v>
      </c>
      <c r="C3500" t="s">
        <v>332</v>
      </c>
      <c r="D3500">
        <v>347.5</v>
      </c>
      <c r="E3500">
        <v>2221.5</v>
      </c>
      <c r="F3500">
        <v>1899.6</v>
      </c>
      <c r="G3500">
        <v>3510</v>
      </c>
      <c r="H3500" s="14">
        <f>365*DSO[[#This Row],[Receivables - Total]]/DSO[[#This Row],[Revenue - Total]]</f>
        <v>66.770635923352287</v>
      </c>
      <c r="I3500" t="str">
        <f>_xlfn.XLOOKUP(DSO[[#This Row],[GIC Industry Groups]],'DSO_GIC GROUP'!$A$2:$A$25,'DSO_GIC GROUP'!$B$2:$B$25,0)</f>
        <v>Health Care Equipment &amp; Services</v>
      </c>
    </row>
    <row r="3501" spans="1:9" x14ac:dyDescent="0.2">
      <c r="A3501">
        <v>2013</v>
      </c>
      <c r="B3501" t="s">
        <v>331</v>
      </c>
      <c r="C3501" t="s">
        <v>332</v>
      </c>
      <c r="D3501">
        <v>328</v>
      </c>
      <c r="E3501">
        <v>2724.7</v>
      </c>
      <c r="F3501">
        <v>2045.5</v>
      </c>
      <c r="G3501">
        <v>3510</v>
      </c>
      <c r="H3501" s="14">
        <f>365*DSO[[#This Row],[Receivables - Total]]/DSO[[#This Row],[Revenue - Total]]</f>
        <v>58.528477144952333</v>
      </c>
      <c r="I3501" t="str">
        <f>_xlfn.XLOOKUP(DSO[[#This Row],[GIC Industry Groups]],'DSO_GIC GROUP'!$A$2:$A$25,'DSO_GIC GROUP'!$B$2:$B$25,0)</f>
        <v>Health Care Equipment &amp; Services</v>
      </c>
    </row>
    <row r="3502" spans="1:9" x14ac:dyDescent="0.2">
      <c r="A3502">
        <v>2014</v>
      </c>
      <c r="B3502" t="s">
        <v>331</v>
      </c>
      <c r="C3502" t="s">
        <v>332</v>
      </c>
      <c r="D3502">
        <v>325</v>
      </c>
      <c r="E3502">
        <v>3524.3</v>
      </c>
      <c r="F3502">
        <v>2322.9</v>
      </c>
      <c r="G3502">
        <v>3510</v>
      </c>
      <c r="H3502" s="14">
        <f>365*DSO[[#This Row],[Receivables - Total]]/DSO[[#This Row],[Revenue - Total]]</f>
        <v>51.067630978518231</v>
      </c>
      <c r="I3502" t="str">
        <f>_xlfn.XLOOKUP(DSO[[#This Row],[GIC Industry Groups]],'DSO_GIC GROUP'!$A$2:$A$25,'DSO_GIC GROUP'!$B$2:$B$25,0)</f>
        <v>Health Care Equipment &amp; Services</v>
      </c>
    </row>
    <row r="3503" spans="1:9" x14ac:dyDescent="0.2">
      <c r="A3503">
        <v>2015</v>
      </c>
      <c r="B3503" t="s">
        <v>331</v>
      </c>
      <c r="C3503" t="s">
        <v>332</v>
      </c>
      <c r="D3503">
        <v>344.1</v>
      </c>
      <c r="E3503">
        <v>4059.3</v>
      </c>
      <c r="F3503">
        <v>2493.6999999999998</v>
      </c>
      <c r="G3503">
        <v>3510</v>
      </c>
      <c r="H3503" s="14">
        <f>365*DSO[[#This Row],[Receivables - Total]]/DSO[[#This Row],[Revenue - Total]]</f>
        <v>50.36552111320529</v>
      </c>
      <c r="I3503" t="str">
        <f>_xlfn.XLOOKUP(DSO[[#This Row],[GIC Industry Groups]],'DSO_GIC GROUP'!$A$2:$A$25,'DSO_GIC GROUP'!$B$2:$B$25,0)</f>
        <v>Health Care Equipment &amp; Services</v>
      </c>
    </row>
    <row r="3504" spans="1:9" x14ac:dyDescent="0.2">
      <c r="A3504">
        <v>2016</v>
      </c>
      <c r="B3504" t="s">
        <v>331</v>
      </c>
      <c r="C3504" t="s">
        <v>332</v>
      </c>
      <c r="D3504">
        <v>414.6</v>
      </c>
      <c r="E3504">
        <v>4510</v>
      </c>
      <c r="F3504">
        <v>2963.7</v>
      </c>
      <c r="G3504">
        <v>3510</v>
      </c>
      <c r="H3504" s="14">
        <f>365*DSO[[#This Row],[Receivables - Total]]/DSO[[#This Row],[Revenue - Total]]</f>
        <v>51.060836117015896</v>
      </c>
      <c r="I3504" t="str">
        <f>_xlfn.XLOOKUP(DSO[[#This Row],[GIC Industry Groups]],'DSO_GIC GROUP'!$A$2:$A$25,'DSO_GIC GROUP'!$B$2:$B$25,0)</f>
        <v>Health Care Equipment &amp; Services</v>
      </c>
    </row>
    <row r="3505" spans="1:9" x14ac:dyDescent="0.2">
      <c r="A3505">
        <v>2017</v>
      </c>
      <c r="B3505" t="s">
        <v>331</v>
      </c>
      <c r="C3505" t="s">
        <v>332</v>
      </c>
      <c r="D3505">
        <v>462.2</v>
      </c>
      <c r="E3505">
        <v>5695.8</v>
      </c>
      <c r="F3505">
        <v>3435.3</v>
      </c>
      <c r="G3505">
        <v>3510</v>
      </c>
      <c r="H3505" s="14">
        <f>365*DSO[[#This Row],[Receivables - Total]]/DSO[[#This Row],[Revenue - Total]]</f>
        <v>49.108665909818647</v>
      </c>
      <c r="I3505" t="str">
        <f>_xlfn.XLOOKUP(DSO[[#This Row],[GIC Industry Groups]],'DSO_GIC GROUP'!$A$2:$A$25,'DSO_GIC GROUP'!$B$2:$B$25,0)</f>
        <v>Health Care Equipment &amp; Services</v>
      </c>
    </row>
    <row r="3506" spans="1:9" x14ac:dyDescent="0.2">
      <c r="A3506">
        <v>2018</v>
      </c>
      <c r="B3506" t="s">
        <v>331</v>
      </c>
      <c r="C3506" t="s">
        <v>332</v>
      </c>
      <c r="D3506">
        <v>537.29999999999995</v>
      </c>
      <c r="E3506">
        <v>5323.7</v>
      </c>
      <c r="F3506">
        <v>3722.8</v>
      </c>
      <c r="G3506">
        <v>3510</v>
      </c>
      <c r="H3506" s="14">
        <f>365*DSO[[#This Row],[Receivables - Total]]/DSO[[#This Row],[Revenue - Total]]</f>
        <v>52.679300526485427</v>
      </c>
      <c r="I3506" t="str">
        <f>_xlfn.XLOOKUP(DSO[[#This Row],[GIC Industry Groups]],'DSO_GIC GROUP'!$A$2:$A$25,'DSO_GIC GROUP'!$B$2:$B$25,0)</f>
        <v>Health Care Equipment &amp; Services</v>
      </c>
    </row>
    <row r="3507" spans="1:9" x14ac:dyDescent="0.2">
      <c r="A3507">
        <v>2019</v>
      </c>
      <c r="B3507" t="s">
        <v>331</v>
      </c>
      <c r="C3507" t="s">
        <v>332</v>
      </c>
      <c r="D3507">
        <v>599.1</v>
      </c>
      <c r="E3507">
        <v>6488.1</v>
      </c>
      <c r="F3507">
        <v>4348</v>
      </c>
      <c r="G3507">
        <v>3510</v>
      </c>
      <c r="H3507" s="14">
        <f>365*DSO[[#This Row],[Receivables - Total]]/DSO[[#This Row],[Revenue - Total]]</f>
        <v>50.292433302667895</v>
      </c>
      <c r="I3507" t="str">
        <f>_xlfn.XLOOKUP(DSO[[#This Row],[GIC Industry Groups]],'DSO_GIC GROUP'!$A$2:$A$25,'DSO_GIC GROUP'!$B$2:$B$25,0)</f>
        <v>Health Care Equipment &amp; Services</v>
      </c>
    </row>
    <row r="3508" spans="1:9" x14ac:dyDescent="0.2">
      <c r="A3508">
        <v>2004</v>
      </c>
      <c r="B3508" t="s">
        <v>417</v>
      </c>
      <c r="C3508" t="s">
        <v>418</v>
      </c>
      <c r="D3508">
        <v>3083</v>
      </c>
      <c r="E3508">
        <v>21465</v>
      </c>
      <c r="F3508">
        <v>23502</v>
      </c>
      <c r="G3508">
        <v>3510</v>
      </c>
      <c r="H3508" s="14">
        <f>365*DSO[[#This Row],[Receivables - Total]]/DSO[[#This Row],[Revenue - Total]]</f>
        <v>47.880818653731595</v>
      </c>
      <c r="I3508" t="str">
        <f>_xlfn.XLOOKUP(DSO[[#This Row],[GIC Industry Groups]],'DSO_GIC GROUP'!$A$2:$A$25,'DSO_GIC GROUP'!$B$2:$B$25,0)</f>
        <v>Health Care Equipment &amp; Services</v>
      </c>
    </row>
    <row r="3509" spans="1:9" x14ac:dyDescent="0.2">
      <c r="A3509">
        <v>2005</v>
      </c>
      <c r="B3509" t="s">
        <v>417</v>
      </c>
      <c r="C3509" t="s">
        <v>418</v>
      </c>
      <c r="D3509">
        <v>3332</v>
      </c>
      <c r="E3509">
        <v>22225</v>
      </c>
      <c r="F3509">
        <v>24455</v>
      </c>
      <c r="G3509">
        <v>3510</v>
      </c>
      <c r="H3509" s="14">
        <f>365*DSO[[#This Row],[Receivables - Total]]/DSO[[#This Row],[Revenue - Total]]</f>
        <v>49.731343283582092</v>
      </c>
      <c r="I3509" t="str">
        <f>_xlfn.XLOOKUP(DSO[[#This Row],[GIC Industry Groups]],'DSO_GIC GROUP'!$A$2:$A$25,'DSO_GIC GROUP'!$B$2:$B$25,0)</f>
        <v>Health Care Equipment &amp; Services</v>
      </c>
    </row>
    <row r="3510" spans="1:9" x14ac:dyDescent="0.2">
      <c r="A3510">
        <v>2006</v>
      </c>
      <c r="B3510" t="s">
        <v>417</v>
      </c>
      <c r="C3510" t="s">
        <v>418</v>
      </c>
      <c r="D3510">
        <v>3705</v>
      </c>
      <c r="E3510">
        <v>23675</v>
      </c>
      <c r="F3510">
        <v>25477</v>
      </c>
      <c r="G3510">
        <v>3510</v>
      </c>
      <c r="H3510" s="14">
        <f>365*DSO[[#This Row],[Receivables - Total]]/DSO[[#This Row],[Revenue - Total]]</f>
        <v>53.080229226361034</v>
      </c>
      <c r="I3510" t="str">
        <f>_xlfn.XLOOKUP(DSO[[#This Row],[GIC Industry Groups]],'DSO_GIC GROUP'!$A$2:$A$25,'DSO_GIC GROUP'!$B$2:$B$25,0)</f>
        <v>Health Care Equipment &amp; Services</v>
      </c>
    </row>
    <row r="3511" spans="1:9" x14ac:dyDescent="0.2">
      <c r="A3511">
        <v>2007</v>
      </c>
      <c r="B3511" t="s">
        <v>417</v>
      </c>
      <c r="C3511" t="s">
        <v>418</v>
      </c>
      <c r="D3511">
        <v>3895</v>
      </c>
      <c r="E3511">
        <v>24025</v>
      </c>
      <c r="F3511">
        <v>26858</v>
      </c>
      <c r="G3511">
        <v>3510</v>
      </c>
      <c r="H3511" s="14">
        <f>365*DSO[[#This Row],[Receivables - Total]]/DSO[[#This Row],[Revenue - Total]]</f>
        <v>52.933018095167178</v>
      </c>
      <c r="I3511" t="str">
        <f>_xlfn.XLOOKUP(DSO[[#This Row],[GIC Industry Groups]],'DSO_GIC GROUP'!$A$2:$A$25,'DSO_GIC GROUP'!$B$2:$B$25,0)</f>
        <v>Health Care Equipment &amp; Services</v>
      </c>
    </row>
    <row r="3512" spans="1:9" x14ac:dyDescent="0.2">
      <c r="A3512">
        <v>2008</v>
      </c>
      <c r="B3512" t="s">
        <v>417</v>
      </c>
      <c r="C3512" t="s">
        <v>418</v>
      </c>
      <c r="D3512">
        <v>3780</v>
      </c>
      <c r="E3512">
        <v>24280</v>
      </c>
      <c r="F3512">
        <v>28374</v>
      </c>
      <c r="G3512">
        <v>3510</v>
      </c>
      <c r="H3512" s="14">
        <f>365*DSO[[#This Row],[Receivables - Total]]/DSO[[#This Row],[Revenue - Total]]</f>
        <v>48.625502220342568</v>
      </c>
      <c r="I3512" t="str">
        <f>_xlfn.XLOOKUP(DSO[[#This Row],[GIC Industry Groups]],'DSO_GIC GROUP'!$A$2:$A$25,'DSO_GIC GROUP'!$B$2:$B$25,0)</f>
        <v>Health Care Equipment &amp; Services</v>
      </c>
    </row>
    <row r="3513" spans="1:9" x14ac:dyDescent="0.2">
      <c r="A3513">
        <v>2009</v>
      </c>
      <c r="B3513" t="s">
        <v>417</v>
      </c>
      <c r="C3513" t="s">
        <v>418</v>
      </c>
      <c r="D3513">
        <v>3692</v>
      </c>
      <c r="E3513">
        <v>24131</v>
      </c>
      <c r="F3513">
        <v>30052</v>
      </c>
      <c r="G3513">
        <v>3510</v>
      </c>
      <c r="H3513" s="14">
        <f>365*DSO[[#This Row],[Receivables - Total]]/DSO[[#This Row],[Revenue - Total]]</f>
        <v>44.84160787967523</v>
      </c>
      <c r="I3513" t="str">
        <f>_xlfn.XLOOKUP(DSO[[#This Row],[GIC Industry Groups]],'DSO_GIC GROUP'!$A$2:$A$25,'DSO_GIC GROUP'!$B$2:$B$25,0)</f>
        <v>Health Care Equipment &amp; Services</v>
      </c>
    </row>
    <row r="3514" spans="1:9" x14ac:dyDescent="0.2">
      <c r="A3514">
        <v>2010</v>
      </c>
      <c r="B3514" t="s">
        <v>417</v>
      </c>
      <c r="C3514" t="s">
        <v>418</v>
      </c>
      <c r="D3514">
        <v>3832</v>
      </c>
      <c r="E3514">
        <v>23852</v>
      </c>
      <c r="F3514">
        <v>30683</v>
      </c>
      <c r="G3514">
        <v>3510</v>
      </c>
      <c r="H3514" s="14">
        <f>365*DSO[[#This Row],[Receivables - Total]]/DSO[[#This Row],[Revenue - Total]]</f>
        <v>45.58485154645895</v>
      </c>
      <c r="I3514" t="str">
        <f>_xlfn.XLOOKUP(DSO[[#This Row],[GIC Industry Groups]],'DSO_GIC GROUP'!$A$2:$A$25,'DSO_GIC GROUP'!$B$2:$B$25,0)</f>
        <v>Health Care Equipment &amp; Services</v>
      </c>
    </row>
    <row r="3515" spans="1:9" x14ac:dyDescent="0.2">
      <c r="A3515">
        <v>2011</v>
      </c>
      <c r="B3515" t="s">
        <v>417</v>
      </c>
      <c r="C3515" t="s">
        <v>418</v>
      </c>
      <c r="D3515">
        <v>4533</v>
      </c>
      <c r="E3515">
        <v>26898</v>
      </c>
      <c r="F3515">
        <v>29682</v>
      </c>
      <c r="G3515">
        <v>3510</v>
      </c>
      <c r="H3515" s="14">
        <f>365*DSO[[#This Row],[Receivables - Total]]/DSO[[#This Row],[Revenue - Total]]</f>
        <v>55.742369112593494</v>
      </c>
      <c r="I3515" t="str">
        <f>_xlfn.XLOOKUP(DSO[[#This Row],[GIC Industry Groups]],'DSO_GIC GROUP'!$A$2:$A$25,'DSO_GIC GROUP'!$B$2:$B$25,0)</f>
        <v>Health Care Equipment &amp; Services</v>
      </c>
    </row>
    <row r="3516" spans="1:9" x14ac:dyDescent="0.2">
      <c r="A3516">
        <v>2012</v>
      </c>
      <c r="B3516" t="s">
        <v>417</v>
      </c>
      <c r="C3516" t="s">
        <v>418</v>
      </c>
      <c r="D3516">
        <v>4672</v>
      </c>
      <c r="E3516">
        <v>28075</v>
      </c>
      <c r="F3516">
        <v>33013</v>
      </c>
      <c r="G3516">
        <v>3510</v>
      </c>
      <c r="H3516" s="14">
        <f>365*DSO[[#This Row],[Receivables - Total]]/DSO[[#This Row],[Revenue - Total]]</f>
        <v>51.654802653500134</v>
      </c>
      <c r="I3516" t="str">
        <f>_xlfn.XLOOKUP(DSO[[#This Row],[GIC Industry Groups]],'DSO_GIC GROUP'!$A$2:$A$25,'DSO_GIC GROUP'!$B$2:$B$25,0)</f>
        <v>Health Care Equipment &amp; Services</v>
      </c>
    </row>
    <row r="3517" spans="1:9" x14ac:dyDescent="0.2">
      <c r="A3517">
        <v>2013</v>
      </c>
      <c r="B3517" t="s">
        <v>417</v>
      </c>
      <c r="C3517" t="s">
        <v>418</v>
      </c>
      <c r="D3517">
        <v>5208</v>
      </c>
      <c r="E3517">
        <v>28831</v>
      </c>
      <c r="F3517">
        <v>34182</v>
      </c>
      <c r="G3517">
        <v>3510</v>
      </c>
      <c r="H3517" s="14">
        <f>365*DSO[[#This Row],[Receivables - Total]]/DSO[[#This Row],[Revenue - Total]]</f>
        <v>55.611725469545377</v>
      </c>
      <c r="I3517" t="str">
        <f>_xlfn.XLOOKUP(DSO[[#This Row],[GIC Industry Groups]],'DSO_GIC GROUP'!$A$2:$A$25,'DSO_GIC GROUP'!$B$2:$B$25,0)</f>
        <v>Health Care Equipment &amp; Services</v>
      </c>
    </row>
    <row r="3518" spans="1:9" x14ac:dyDescent="0.2">
      <c r="A3518">
        <v>2014</v>
      </c>
      <c r="B3518" t="s">
        <v>417</v>
      </c>
      <c r="C3518" t="s">
        <v>418</v>
      </c>
      <c r="D3518">
        <v>5694</v>
      </c>
      <c r="E3518">
        <v>31199</v>
      </c>
      <c r="F3518">
        <v>36918</v>
      </c>
      <c r="G3518">
        <v>3510</v>
      </c>
      <c r="H3518" s="14">
        <f>365*DSO[[#This Row],[Receivables - Total]]/DSO[[#This Row],[Revenue - Total]]</f>
        <v>56.295303104176824</v>
      </c>
      <c r="I3518" t="str">
        <f>_xlfn.XLOOKUP(DSO[[#This Row],[GIC Industry Groups]],'DSO_GIC GROUP'!$A$2:$A$25,'DSO_GIC GROUP'!$B$2:$B$25,0)</f>
        <v>Health Care Equipment &amp; Services</v>
      </c>
    </row>
    <row r="3519" spans="1:9" x14ac:dyDescent="0.2">
      <c r="A3519">
        <v>2015</v>
      </c>
      <c r="B3519" t="s">
        <v>417</v>
      </c>
      <c r="C3519" t="s">
        <v>418</v>
      </c>
      <c r="D3519">
        <v>5898</v>
      </c>
      <c r="E3519">
        <v>32744</v>
      </c>
      <c r="F3519">
        <v>39678</v>
      </c>
      <c r="G3519">
        <v>3510</v>
      </c>
      <c r="H3519" s="14">
        <f>365*DSO[[#This Row],[Receivables - Total]]/DSO[[#This Row],[Revenue - Total]]</f>
        <v>54.256010887645544</v>
      </c>
      <c r="I3519" t="str">
        <f>_xlfn.XLOOKUP(DSO[[#This Row],[GIC Industry Groups]],'DSO_GIC GROUP'!$A$2:$A$25,'DSO_GIC GROUP'!$B$2:$B$25,0)</f>
        <v>Health Care Equipment &amp; Services</v>
      </c>
    </row>
    <row r="3520" spans="1:9" x14ac:dyDescent="0.2">
      <c r="A3520">
        <v>2016</v>
      </c>
      <c r="B3520" t="s">
        <v>417</v>
      </c>
      <c r="C3520" t="s">
        <v>418</v>
      </c>
      <c r="D3520">
        <v>5835</v>
      </c>
      <c r="E3520">
        <v>33758</v>
      </c>
      <c r="F3520">
        <v>41490</v>
      </c>
      <c r="G3520">
        <v>3510</v>
      </c>
      <c r="H3520" s="14">
        <f>365*DSO[[#This Row],[Receivables - Total]]/DSO[[#This Row],[Revenue - Total]]</f>
        <v>51.332248734634852</v>
      </c>
      <c r="I3520" t="str">
        <f>_xlfn.XLOOKUP(DSO[[#This Row],[GIC Industry Groups]],'DSO_GIC GROUP'!$A$2:$A$25,'DSO_GIC GROUP'!$B$2:$B$25,0)</f>
        <v>Health Care Equipment &amp; Services</v>
      </c>
    </row>
    <row r="3521" spans="1:9" x14ac:dyDescent="0.2">
      <c r="A3521">
        <v>2017</v>
      </c>
      <c r="B3521" t="s">
        <v>417</v>
      </c>
      <c r="C3521" t="s">
        <v>418</v>
      </c>
      <c r="D3521">
        <v>6506</v>
      </c>
      <c r="E3521">
        <v>36593</v>
      </c>
      <c r="F3521">
        <v>43614</v>
      </c>
      <c r="G3521">
        <v>3510</v>
      </c>
      <c r="H3521" s="14">
        <f>365*DSO[[#This Row],[Receivables - Total]]/DSO[[#This Row],[Revenue - Total]]</f>
        <v>54.447883707066538</v>
      </c>
      <c r="I3521" t="str">
        <f>_xlfn.XLOOKUP(DSO[[#This Row],[GIC Industry Groups]],'DSO_GIC GROUP'!$A$2:$A$25,'DSO_GIC GROUP'!$B$2:$B$25,0)</f>
        <v>Health Care Equipment &amp; Services</v>
      </c>
    </row>
    <row r="3522" spans="1:9" x14ac:dyDescent="0.2">
      <c r="A3522">
        <v>2018</v>
      </c>
      <c r="B3522" t="s">
        <v>417</v>
      </c>
      <c r="C3522" t="s">
        <v>418</v>
      </c>
      <c r="D3522">
        <v>6799</v>
      </c>
      <c r="E3522">
        <v>39207</v>
      </c>
      <c r="F3522">
        <v>46677</v>
      </c>
      <c r="G3522">
        <v>3510</v>
      </c>
      <c r="H3522" s="14">
        <f>365*DSO[[#This Row],[Receivables - Total]]/DSO[[#This Row],[Revenue - Total]]</f>
        <v>53.166120359063349</v>
      </c>
      <c r="I3522" t="str">
        <f>_xlfn.XLOOKUP(DSO[[#This Row],[GIC Industry Groups]],'DSO_GIC GROUP'!$A$2:$A$25,'DSO_GIC GROUP'!$B$2:$B$25,0)</f>
        <v>Health Care Equipment &amp; Services</v>
      </c>
    </row>
    <row r="3523" spans="1:9" x14ac:dyDescent="0.2">
      <c r="A3523">
        <v>2019</v>
      </c>
      <c r="B3523" t="s">
        <v>417</v>
      </c>
      <c r="C3523" t="s">
        <v>418</v>
      </c>
      <c r="D3523">
        <v>7389</v>
      </c>
      <c r="E3523">
        <v>45058</v>
      </c>
      <c r="F3523">
        <v>51336</v>
      </c>
      <c r="G3523">
        <v>3510</v>
      </c>
      <c r="H3523" s="14">
        <f>365*DSO[[#This Row],[Receivables - Total]]/DSO[[#This Row],[Revenue - Total]]</f>
        <v>52.535939691444604</v>
      </c>
      <c r="I3523" t="str">
        <f>_xlfn.XLOOKUP(DSO[[#This Row],[GIC Industry Groups]],'DSO_GIC GROUP'!$A$2:$A$25,'DSO_GIC GROUP'!$B$2:$B$25,0)</f>
        <v>Health Care Equipment &amp; Services</v>
      </c>
    </row>
    <row r="3524" spans="1:9" x14ac:dyDescent="0.2">
      <c r="A3524">
        <v>2004</v>
      </c>
      <c r="B3524" t="s">
        <v>431</v>
      </c>
      <c r="C3524" t="s">
        <v>432</v>
      </c>
      <c r="D3524">
        <v>48.408999999999999</v>
      </c>
      <c r="E3524">
        <v>211.751</v>
      </c>
      <c r="F3524">
        <v>228.70500000000001</v>
      </c>
      <c r="G3524">
        <v>3510</v>
      </c>
      <c r="H3524" s="14">
        <f>365*DSO[[#This Row],[Receivables - Total]]/DSO[[#This Row],[Revenue - Total]]</f>
        <v>77.25797424629981</v>
      </c>
      <c r="I3524" t="str">
        <f>_xlfn.XLOOKUP(DSO[[#This Row],[GIC Industry Groups]],'DSO_GIC GROUP'!$A$2:$A$25,'DSO_GIC GROUP'!$B$2:$B$25,0)</f>
        <v>Health Care Equipment &amp; Services</v>
      </c>
    </row>
    <row r="3525" spans="1:9" x14ac:dyDescent="0.2">
      <c r="A3525">
        <v>2005</v>
      </c>
      <c r="B3525" t="s">
        <v>431</v>
      </c>
      <c r="C3525" t="s">
        <v>432</v>
      </c>
      <c r="D3525">
        <v>57.741999999999997</v>
      </c>
      <c r="E3525">
        <v>279.839</v>
      </c>
      <c r="F3525">
        <v>287.68400000000003</v>
      </c>
      <c r="G3525">
        <v>3510</v>
      </c>
      <c r="H3525" s="14">
        <f>365*DSO[[#This Row],[Receivables - Total]]/DSO[[#This Row],[Revenue - Total]]</f>
        <v>73.260348159786417</v>
      </c>
      <c r="I3525" t="str">
        <f>_xlfn.XLOOKUP(DSO[[#This Row],[GIC Industry Groups]],'DSO_GIC GROUP'!$A$2:$A$25,'DSO_GIC GROUP'!$B$2:$B$25,0)</f>
        <v>Health Care Equipment &amp; Services</v>
      </c>
    </row>
    <row r="3526" spans="1:9" x14ac:dyDescent="0.2">
      <c r="A3526">
        <v>2006</v>
      </c>
      <c r="B3526" t="s">
        <v>431</v>
      </c>
      <c r="C3526" t="s">
        <v>432</v>
      </c>
      <c r="D3526">
        <v>108.566</v>
      </c>
      <c r="E3526">
        <v>856.20500000000004</v>
      </c>
      <c r="F3526">
        <v>462.68</v>
      </c>
      <c r="G3526">
        <v>3510</v>
      </c>
      <c r="H3526" s="14">
        <f>365*DSO[[#This Row],[Receivables - Total]]/DSO[[#This Row],[Revenue - Total]]</f>
        <v>85.645781101409185</v>
      </c>
      <c r="I3526" t="str">
        <f>_xlfn.XLOOKUP(DSO[[#This Row],[GIC Industry Groups]],'DSO_GIC GROUP'!$A$2:$A$25,'DSO_GIC GROUP'!$B$2:$B$25,0)</f>
        <v>Health Care Equipment &amp; Services</v>
      </c>
    </row>
    <row r="3527" spans="1:9" x14ac:dyDescent="0.2">
      <c r="A3527">
        <v>2007</v>
      </c>
      <c r="B3527" t="s">
        <v>431</v>
      </c>
      <c r="C3527" t="s">
        <v>432</v>
      </c>
      <c r="D3527">
        <v>152.74299999999999</v>
      </c>
      <c r="E3527">
        <v>1066.3489999999999</v>
      </c>
      <c r="F3527">
        <v>738.36800000000005</v>
      </c>
      <c r="G3527">
        <v>3510</v>
      </c>
      <c r="H3527" s="14">
        <f>365*DSO[[#This Row],[Receivables - Total]]/DSO[[#This Row],[Revenue - Total]]</f>
        <v>75.505973985871535</v>
      </c>
      <c r="I3527" t="str">
        <f>_xlfn.XLOOKUP(DSO[[#This Row],[GIC Industry Groups]],'DSO_GIC GROUP'!$A$2:$A$25,'DSO_GIC GROUP'!$B$2:$B$25,0)</f>
        <v>Health Care Equipment &amp; Services</v>
      </c>
    </row>
    <row r="3528" spans="1:9" x14ac:dyDescent="0.2">
      <c r="A3528">
        <v>2008</v>
      </c>
      <c r="B3528" t="s">
        <v>431</v>
      </c>
      <c r="C3528" t="s">
        <v>432</v>
      </c>
      <c r="D3528">
        <v>344.99799999999999</v>
      </c>
      <c r="E3528">
        <v>8134.6319999999996</v>
      </c>
      <c r="F3528">
        <v>1674.499</v>
      </c>
      <c r="G3528">
        <v>3510</v>
      </c>
      <c r="H3528" s="14">
        <f>365*DSO[[#This Row],[Receivables - Total]]/DSO[[#This Row],[Revenue - Total]]</f>
        <v>75.201161660890804</v>
      </c>
      <c r="I3528" t="str">
        <f>_xlfn.XLOOKUP(DSO[[#This Row],[GIC Industry Groups]],'DSO_GIC GROUP'!$A$2:$A$25,'DSO_GIC GROUP'!$B$2:$B$25,0)</f>
        <v>Health Care Equipment &amp; Services</v>
      </c>
    </row>
    <row r="3529" spans="1:9" x14ac:dyDescent="0.2">
      <c r="A3529">
        <v>2009</v>
      </c>
      <c r="B3529" t="s">
        <v>431</v>
      </c>
      <c r="C3529" t="s">
        <v>432</v>
      </c>
      <c r="D3529">
        <v>263.40300000000002</v>
      </c>
      <c r="E3529">
        <v>5689.8280000000004</v>
      </c>
      <c r="F3529">
        <v>1637.134</v>
      </c>
      <c r="G3529">
        <v>3510</v>
      </c>
      <c r="H3529" s="14">
        <f>365*DSO[[#This Row],[Receivables - Total]]/DSO[[#This Row],[Revenue - Total]]</f>
        <v>58.725855672168557</v>
      </c>
      <c r="I3529" t="str">
        <f>_xlfn.XLOOKUP(DSO[[#This Row],[GIC Industry Groups]],'DSO_GIC GROUP'!$A$2:$A$25,'DSO_GIC GROUP'!$B$2:$B$25,0)</f>
        <v>Health Care Equipment &amp; Services</v>
      </c>
    </row>
    <row r="3530" spans="1:9" x14ac:dyDescent="0.2">
      <c r="A3530">
        <v>2010</v>
      </c>
      <c r="B3530" t="s">
        <v>431</v>
      </c>
      <c r="C3530" t="s">
        <v>432</v>
      </c>
      <c r="D3530">
        <v>283.10300000000001</v>
      </c>
      <c r="E3530">
        <v>5625.8339999999998</v>
      </c>
      <c r="F3530">
        <v>1679.5519999999999</v>
      </c>
      <c r="G3530">
        <v>3510</v>
      </c>
      <c r="H3530" s="14">
        <f>365*DSO[[#This Row],[Receivables - Total]]/DSO[[#This Row],[Revenue - Total]]</f>
        <v>61.523903398049008</v>
      </c>
      <c r="I3530" t="str">
        <f>_xlfn.XLOOKUP(DSO[[#This Row],[GIC Industry Groups]],'DSO_GIC GROUP'!$A$2:$A$25,'DSO_GIC GROUP'!$B$2:$B$25,0)</f>
        <v>Health Care Equipment &amp; Services</v>
      </c>
    </row>
    <row r="3531" spans="1:9" x14ac:dyDescent="0.2">
      <c r="A3531">
        <v>2011</v>
      </c>
      <c r="B3531" t="s">
        <v>431</v>
      </c>
      <c r="C3531" t="s">
        <v>432</v>
      </c>
      <c r="D3531">
        <v>318.71199999999999</v>
      </c>
      <c r="E3531">
        <v>6008.78</v>
      </c>
      <c r="F3531">
        <v>1789.3489999999999</v>
      </c>
      <c r="G3531">
        <v>3510</v>
      </c>
      <c r="H3531" s="14">
        <f>365*DSO[[#This Row],[Receivables - Total]]/DSO[[#This Row],[Revenue - Total]]</f>
        <v>65.012403952498929</v>
      </c>
      <c r="I3531" t="str">
        <f>_xlfn.XLOOKUP(DSO[[#This Row],[GIC Industry Groups]],'DSO_GIC GROUP'!$A$2:$A$25,'DSO_GIC GROUP'!$B$2:$B$25,0)</f>
        <v>Health Care Equipment &amp; Services</v>
      </c>
    </row>
    <row r="3532" spans="1:9" x14ac:dyDescent="0.2">
      <c r="A3532">
        <v>2012</v>
      </c>
      <c r="B3532" t="s">
        <v>431</v>
      </c>
      <c r="C3532" t="s">
        <v>432</v>
      </c>
      <c r="D3532">
        <v>409.33300000000003</v>
      </c>
      <c r="E3532">
        <v>10477.108</v>
      </c>
      <c r="F3532">
        <v>2014.258</v>
      </c>
      <c r="G3532">
        <v>3510</v>
      </c>
      <c r="H3532" s="14">
        <f>365*DSO[[#This Row],[Receivables - Total]]/DSO[[#This Row],[Revenue - Total]]</f>
        <v>74.174482613448731</v>
      </c>
      <c r="I3532" t="str">
        <f>_xlfn.XLOOKUP(DSO[[#This Row],[GIC Industry Groups]],'DSO_GIC GROUP'!$A$2:$A$25,'DSO_GIC GROUP'!$B$2:$B$25,0)</f>
        <v>Health Care Equipment &amp; Services</v>
      </c>
    </row>
    <row r="3533" spans="1:9" x14ac:dyDescent="0.2">
      <c r="A3533">
        <v>2013</v>
      </c>
      <c r="B3533" t="s">
        <v>431</v>
      </c>
      <c r="C3533" t="s">
        <v>432</v>
      </c>
      <c r="D3533">
        <v>409.27300000000002</v>
      </c>
      <c r="E3533">
        <v>9000.8230000000003</v>
      </c>
      <c r="F3533">
        <v>2511.9830000000002</v>
      </c>
      <c r="G3533">
        <v>3510</v>
      </c>
      <c r="H3533" s="14">
        <f>365*DSO[[#This Row],[Receivables - Total]]/DSO[[#This Row],[Revenue - Total]]</f>
        <v>59.46881208989074</v>
      </c>
      <c r="I3533" t="str">
        <f>_xlfn.XLOOKUP(DSO[[#This Row],[GIC Industry Groups]],'DSO_GIC GROUP'!$A$2:$A$25,'DSO_GIC GROUP'!$B$2:$B$25,0)</f>
        <v>Health Care Equipment &amp; Services</v>
      </c>
    </row>
    <row r="3534" spans="1:9" x14ac:dyDescent="0.2">
      <c r="A3534">
        <v>2014</v>
      </c>
      <c r="B3534" t="s">
        <v>431</v>
      </c>
      <c r="C3534" t="s">
        <v>432</v>
      </c>
      <c r="D3534">
        <v>396</v>
      </c>
      <c r="E3534">
        <v>8414.7000000000007</v>
      </c>
      <c r="F3534">
        <v>2530.6999999999998</v>
      </c>
      <c r="G3534">
        <v>3510</v>
      </c>
      <c r="H3534" s="14">
        <f>365*DSO[[#This Row],[Receivables - Total]]/DSO[[#This Row],[Revenue - Total]]</f>
        <v>57.114632315169722</v>
      </c>
      <c r="I3534" t="str">
        <f>_xlfn.XLOOKUP(DSO[[#This Row],[GIC Industry Groups]],'DSO_GIC GROUP'!$A$2:$A$25,'DSO_GIC GROUP'!$B$2:$B$25,0)</f>
        <v>Health Care Equipment &amp; Services</v>
      </c>
    </row>
    <row r="3535" spans="1:9" x14ac:dyDescent="0.2">
      <c r="A3535">
        <v>2015</v>
      </c>
      <c r="B3535" t="s">
        <v>431</v>
      </c>
      <c r="C3535" t="s">
        <v>432</v>
      </c>
      <c r="D3535">
        <v>416.1</v>
      </c>
      <c r="E3535">
        <v>7670.1</v>
      </c>
      <c r="F3535">
        <v>2705</v>
      </c>
      <c r="G3535">
        <v>3510</v>
      </c>
      <c r="H3535" s="14">
        <f>365*DSO[[#This Row],[Receivables - Total]]/DSO[[#This Row],[Revenue - Total]]</f>
        <v>56.146580406654344</v>
      </c>
      <c r="I3535" t="str">
        <f>_xlfn.XLOOKUP(DSO[[#This Row],[GIC Industry Groups]],'DSO_GIC GROUP'!$A$2:$A$25,'DSO_GIC GROUP'!$B$2:$B$25,0)</f>
        <v>Health Care Equipment &amp; Services</v>
      </c>
    </row>
    <row r="3536" spans="1:9" x14ac:dyDescent="0.2">
      <c r="A3536">
        <v>2016</v>
      </c>
      <c r="B3536" t="s">
        <v>431</v>
      </c>
      <c r="C3536" t="s">
        <v>432</v>
      </c>
      <c r="D3536">
        <v>447</v>
      </c>
      <c r="E3536">
        <v>7317</v>
      </c>
      <c r="F3536">
        <v>2832.7</v>
      </c>
      <c r="G3536">
        <v>3510</v>
      </c>
      <c r="H3536" s="14">
        <f>365*DSO[[#This Row],[Receivables - Total]]/DSO[[#This Row],[Revenue - Total]]</f>
        <v>57.596992268860099</v>
      </c>
      <c r="I3536" t="str">
        <f>_xlfn.XLOOKUP(DSO[[#This Row],[GIC Industry Groups]],'DSO_GIC GROUP'!$A$2:$A$25,'DSO_GIC GROUP'!$B$2:$B$25,0)</f>
        <v>Health Care Equipment &amp; Services</v>
      </c>
    </row>
    <row r="3537" spans="1:9" x14ac:dyDescent="0.2">
      <c r="A3537">
        <v>2017</v>
      </c>
      <c r="B3537" t="s">
        <v>431</v>
      </c>
      <c r="C3537" t="s">
        <v>432</v>
      </c>
      <c r="D3537">
        <v>533.5</v>
      </c>
      <c r="E3537">
        <v>7979.6</v>
      </c>
      <c r="F3537">
        <v>3058.8</v>
      </c>
      <c r="G3537">
        <v>3510</v>
      </c>
      <c r="H3537" s="14">
        <f>365*DSO[[#This Row],[Receivables - Total]]/DSO[[#This Row],[Revenue - Total]]</f>
        <v>63.661403164639722</v>
      </c>
      <c r="I3537" t="str">
        <f>_xlfn.XLOOKUP(DSO[[#This Row],[GIC Industry Groups]],'DSO_GIC GROUP'!$A$2:$A$25,'DSO_GIC GROUP'!$B$2:$B$25,0)</f>
        <v>Health Care Equipment &amp; Services</v>
      </c>
    </row>
    <row r="3538" spans="1:9" x14ac:dyDescent="0.2">
      <c r="A3538">
        <v>2018</v>
      </c>
      <c r="B3538" t="s">
        <v>431</v>
      </c>
      <c r="C3538" t="s">
        <v>432</v>
      </c>
      <c r="D3538">
        <v>579.20000000000005</v>
      </c>
      <c r="E3538">
        <v>7230.9</v>
      </c>
      <c r="F3538">
        <v>3217.9</v>
      </c>
      <c r="G3538">
        <v>3510</v>
      </c>
      <c r="H3538" s="14">
        <f>365*DSO[[#This Row],[Receivables - Total]]/DSO[[#This Row],[Revenue - Total]]</f>
        <v>65.697504583734741</v>
      </c>
      <c r="I3538" t="str">
        <f>_xlfn.XLOOKUP(DSO[[#This Row],[GIC Industry Groups]],'DSO_GIC GROUP'!$A$2:$A$25,'DSO_GIC GROUP'!$B$2:$B$25,0)</f>
        <v>Health Care Equipment &amp; Services</v>
      </c>
    </row>
    <row r="3539" spans="1:9" x14ac:dyDescent="0.2">
      <c r="A3539">
        <v>2019</v>
      </c>
      <c r="B3539" t="s">
        <v>431</v>
      </c>
      <c r="C3539" t="s">
        <v>432</v>
      </c>
      <c r="D3539">
        <v>648.70000000000005</v>
      </c>
      <c r="E3539">
        <v>6442.1</v>
      </c>
      <c r="F3539">
        <v>3367.3</v>
      </c>
      <c r="G3539">
        <v>3510</v>
      </c>
      <c r="H3539" s="14">
        <f>365*DSO[[#This Row],[Receivables - Total]]/DSO[[#This Row],[Revenue - Total]]</f>
        <v>70.316128649066016</v>
      </c>
      <c r="I3539" t="str">
        <f>_xlfn.XLOOKUP(DSO[[#This Row],[GIC Industry Groups]],'DSO_GIC GROUP'!$A$2:$A$25,'DSO_GIC GROUP'!$B$2:$B$25,0)</f>
        <v>Health Care Equipment &amp; Services</v>
      </c>
    </row>
    <row r="3540" spans="1:9" x14ac:dyDescent="0.2">
      <c r="A3540">
        <v>2004</v>
      </c>
      <c r="B3540" t="s">
        <v>445</v>
      </c>
      <c r="C3540" t="s">
        <v>446</v>
      </c>
      <c r="D3540">
        <v>554.66600000000005</v>
      </c>
      <c r="E3540">
        <v>2433.67</v>
      </c>
      <c r="F3540">
        <v>4060.2660000000001</v>
      </c>
      <c r="G3540">
        <v>3510</v>
      </c>
      <c r="H3540" s="14">
        <f>365*DSO[[#This Row],[Receivables - Total]]/DSO[[#This Row],[Revenue - Total]]</f>
        <v>49.862026281036762</v>
      </c>
      <c r="I3540" t="str">
        <f>_xlfn.XLOOKUP(DSO[[#This Row],[GIC Industry Groups]],'DSO_GIC GROUP'!$A$2:$A$25,'DSO_GIC GROUP'!$B$2:$B$25,0)</f>
        <v>Health Care Equipment &amp; Services</v>
      </c>
    </row>
    <row r="3541" spans="1:9" x14ac:dyDescent="0.2">
      <c r="A3541">
        <v>2005</v>
      </c>
      <c r="B3541" t="s">
        <v>445</v>
      </c>
      <c r="C3541" t="s">
        <v>446</v>
      </c>
      <c r="D3541">
        <v>582.61699999999996</v>
      </c>
      <c r="E3541">
        <v>2583.12</v>
      </c>
      <c r="F3541">
        <v>4635.9290000000001</v>
      </c>
      <c r="G3541">
        <v>3510</v>
      </c>
      <c r="H3541" s="14">
        <f>365*DSO[[#This Row],[Receivables - Total]]/DSO[[#This Row],[Revenue - Total]]</f>
        <v>45.871109113189604</v>
      </c>
      <c r="I3541" t="str">
        <f>_xlfn.XLOOKUP(DSO[[#This Row],[GIC Industry Groups]],'DSO_GIC GROUP'!$A$2:$A$25,'DSO_GIC GROUP'!$B$2:$B$25,0)</f>
        <v>Health Care Equipment &amp; Services</v>
      </c>
    </row>
    <row r="3542" spans="1:9" x14ac:dyDescent="0.2">
      <c r="A3542">
        <v>2006</v>
      </c>
      <c r="B3542" t="s">
        <v>445</v>
      </c>
      <c r="C3542" t="s">
        <v>446</v>
      </c>
      <c r="D3542">
        <v>610.02</v>
      </c>
      <c r="E3542">
        <v>2881.1460000000002</v>
      </c>
      <c r="F3542">
        <v>5153.0969999999998</v>
      </c>
      <c r="G3542">
        <v>3510</v>
      </c>
      <c r="H3542" s="14">
        <f>365*DSO[[#This Row],[Receivables - Total]]/DSO[[#This Row],[Revenue - Total]]</f>
        <v>43.208443388509863</v>
      </c>
      <c r="I3542" t="str">
        <f>_xlfn.XLOOKUP(DSO[[#This Row],[GIC Industry Groups]],'DSO_GIC GROUP'!$A$2:$A$25,'DSO_GIC GROUP'!$B$2:$B$25,0)</f>
        <v>Health Care Equipment &amp; Services</v>
      </c>
    </row>
    <row r="3543" spans="1:9" x14ac:dyDescent="0.2">
      <c r="A3543">
        <v>2007</v>
      </c>
      <c r="B3543" t="s">
        <v>445</v>
      </c>
      <c r="C3543" t="s">
        <v>446</v>
      </c>
      <c r="D3543">
        <v>708.30700000000002</v>
      </c>
      <c r="E3543">
        <v>3313.9839999999999</v>
      </c>
      <c r="F3543">
        <v>5920.19</v>
      </c>
      <c r="G3543">
        <v>3510</v>
      </c>
      <c r="H3543" s="14">
        <f>365*DSO[[#This Row],[Receivables - Total]]/DSO[[#This Row],[Revenue - Total]]</f>
        <v>43.669553679865004</v>
      </c>
      <c r="I3543" t="str">
        <f>_xlfn.XLOOKUP(DSO[[#This Row],[GIC Industry Groups]],'DSO_GIC GROUP'!$A$2:$A$25,'DSO_GIC GROUP'!$B$2:$B$25,0)</f>
        <v>Health Care Equipment &amp; Services</v>
      </c>
    </row>
    <row r="3544" spans="1:9" x14ac:dyDescent="0.2">
      <c r="A3544">
        <v>2008</v>
      </c>
      <c r="B3544" t="s">
        <v>445</v>
      </c>
      <c r="C3544" t="s">
        <v>446</v>
      </c>
      <c r="D3544">
        <v>734.02700000000004</v>
      </c>
      <c r="E3544">
        <v>3599.634</v>
      </c>
      <c r="F3544">
        <v>6394.8739999999998</v>
      </c>
      <c r="G3544">
        <v>3510</v>
      </c>
      <c r="H3544" s="14">
        <f>365*DSO[[#This Row],[Receivables - Total]]/DSO[[#This Row],[Revenue - Total]]</f>
        <v>41.896033448039795</v>
      </c>
      <c r="I3544" t="str">
        <f>_xlfn.XLOOKUP(DSO[[#This Row],[GIC Industry Groups]],'DSO_GIC GROUP'!$A$2:$A$25,'DSO_GIC GROUP'!$B$2:$B$25,0)</f>
        <v>Health Care Equipment &amp; Services</v>
      </c>
    </row>
    <row r="3545" spans="1:9" x14ac:dyDescent="0.2">
      <c r="A3545">
        <v>2009</v>
      </c>
      <c r="B3545" t="s">
        <v>445</v>
      </c>
      <c r="C3545" t="s">
        <v>446</v>
      </c>
      <c r="D3545">
        <v>725.39700000000005</v>
      </c>
      <c r="E3545">
        <v>3835.9850000000001</v>
      </c>
      <c r="F3545">
        <v>6538.3360000000002</v>
      </c>
      <c r="G3545">
        <v>3510</v>
      </c>
      <c r="H3545" s="14">
        <f>365*DSO[[#This Row],[Receivables - Total]]/DSO[[#This Row],[Revenue - Total]]</f>
        <v>40.494998268672646</v>
      </c>
      <c r="I3545" t="str">
        <f>_xlfn.XLOOKUP(DSO[[#This Row],[GIC Industry Groups]],'DSO_GIC GROUP'!$A$2:$A$25,'DSO_GIC GROUP'!$B$2:$B$25,0)</f>
        <v>Health Care Equipment &amp; Services</v>
      </c>
    </row>
    <row r="3546" spans="1:9" x14ac:dyDescent="0.2">
      <c r="A3546">
        <v>2010</v>
      </c>
      <c r="B3546" t="s">
        <v>445</v>
      </c>
      <c r="C3546" t="s">
        <v>446</v>
      </c>
      <c r="D3546">
        <v>885.78399999999999</v>
      </c>
      <c r="E3546">
        <v>4547.4709999999995</v>
      </c>
      <c r="F3546">
        <v>7526.79</v>
      </c>
      <c r="G3546">
        <v>3510</v>
      </c>
      <c r="H3546" s="14">
        <f>365*DSO[[#This Row],[Receivables - Total]]/DSO[[#This Row],[Revenue - Total]]</f>
        <v>42.954720405378652</v>
      </c>
      <c r="I3546" t="str">
        <f>_xlfn.XLOOKUP(DSO[[#This Row],[GIC Industry Groups]],'DSO_GIC GROUP'!$A$2:$A$25,'DSO_GIC GROUP'!$B$2:$B$25,0)</f>
        <v>Health Care Equipment &amp; Services</v>
      </c>
    </row>
    <row r="3547" spans="1:9" x14ac:dyDescent="0.2">
      <c r="A3547">
        <v>2011</v>
      </c>
      <c r="B3547" t="s">
        <v>445</v>
      </c>
      <c r="C3547" t="s">
        <v>446</v>
      </c>
      <c r="D3547">
        <v>888.24800000000005</v>
      </c>
      <c r="E3547">
        <v>4740.1440000000002</v>
      </c>
      <c r="F3547">
        <v>8530.2420000000002</v>
      </c>
      <c r="G3547">
        <v>3510</v>
      </c>
      <c r="H3547" s="14">
        <f>365*DSO[[#This Row],[Receivables - Total]]/DSO[[#This Row],[Revenue - Total]]</f>
        <v>38.007189010581413</v>
      </c>
      <c r="I3547" t="str">
        <f>_xlfn.XLOOKUP(DSO[[#This Row],[GIC Industry Groups]],'DSO_GIC GROUP'!$A$2:$A$25,'DSO_GIC GROUP'!$B$2:$B$25,0)</f>
        <v>Health Care Equipment &amp; Services</v>
      </c>
    </row>
    <row r="3548" spans="1:9" x14ac:dyDescent="0.2">
      <c r="A3548">
        <v>2012</v>
      </c>
      <c r="B3548" t="s">
        <v>445</v>
      </c>
      <c r="C3548" t="s">
        <v>446</v>
      </c>
      <c r="D3548">
        <v>1015.194</v>
      </c>
      <c r="E3548">
        <v>5333.9970000000003</v>
      </c>
      <c r="F3548">
        <v>8939.9670000000006</v>
      </c>
      <c r="G3548">
        <v>3510</v>
      </c>
      <c r="H3548" s="14">
        <f>365*DSO[[#This Row],[Receivables - Total]]/DSO[[#This Row],[Revenue - Total]]</f>
        <v>41.448230178030855</v>
      </c>
      <c r="I3548" t="str">
        <f>_xlfn.XLOOKUP(DSO[[#This Row],[GIC Industry Groups]],'DSO_GIC GROUP'!$A$2:$A$25,'DSO_GIC GROUP'!$B$2:$B$25,0)</f>
        <v>Health Care Equipment &amp; Services</v>
      </c>
    </row>
    <row r="3549" spans="1:9" x14ac:dyDescent="0.2">
      <c r="A3549">
        <v>2013</v>
      </c>
      <c r="B3549" t="s">
        <v>445</v>
      </c>
      <c r="C3549" t="s">
        <v>446</v>
      </c>
      <c r="D3549">
        <v>1055.2159999999999</v>
      </c>
      <c r="E3549">
        <v>5624.6360000000004</v>
      </c>
      <c r="F3549">
        <v>9560.6470000000008</v>
      </c>
      <c r="G3549">
        <v>3510</v>
      </c>
      <c r="H3549" s="14">
        <f>365*DSO[[#This Row],[Receivables - Total]]/DSO[[#This Row],[Revenue - Total]]</f>
        <v>40.285332153775776</v>
      </c>
      <c r="I3549" t="str">
        <f>_xlfn.XLOOKUP(DSO[[#This Row],[GIC Industry Groups]],'DSO_GIC GROUP'!$A$2:$A$25,'DSO_GIC GROUP'!$B$2:$B$25,0)</f>
        <v>Health Care Equipment &amp; Services</v>
      </c>
    </row>
    <row r="3550" spans="1:9" x14ac:dyDescent="0.2">
      <c r="A3550">
        <v>2014</v>
      </c>
      <c r="B3550" t="s">
        <v>445</v>
      </c>
      <c r="C3550" t="s">
        <v>446</v>
      </c>
      <c r="D3550">
        <v>1127.5170000000001</v>
      </c>
      <c r="E3550">
        <v>6138.8069999999998</v>
      </c>
      <c r="F3550">
        <v>10371.39</v>
      </c>
      <c r="G3550">
        <v>3510</v>
      </c>
      <c r="H3550" s="14">
        <f>365*DSO[[#This Row],[Receivables - Total]]/DSO[[#This Row],[Revenue - Total]]</f>
        <v>39.680670093401176</v>
      </c>
      <c r="I3550" t="str">
        <f>_xlfn.XLOOKUP(DSO[[#This Row],[GIC Industry Groups]],'DSO_GIC GROUP'!$A$2:$A$25,'DSO_GIC GROUP'!$B$2:$B$25,0)</f>
        <v>Health Care Equipment &amp; Services</v>
      </c>
    </row>
    <row r="3551" spans="1:9" x14ac:dyDescent="0.2">
      <c r="A3551">
        <v>2015</v>
      </c>
      <c r="B3551" t="s">
        <v>445</v>
      </c>
      <c r="C3551" t="s">
        <v>446</v>
      </c>
      <c r="D3551">
        <v>1229.816</v>
      </c>
      <c r="E3551">
        <v>6504.74</v>
      </c>
      <c r="F3551">
        <v>10629.718999999999</v>
      </c>
      <c r="G3551">
        <v>3510</v>
      </c>
      <c r="H3551" s="14">
        <f>365*DSO[[#This Row],[Receivables - Total]]/DSO[[#This Row],[Revenue - Total]]</f>
        <v>42.229041049909227</v>
      </c>
      <c r="I3551" t="str">
        <f>_xlfn.XLOOKUP(DSO[[#This Row],[GIC Industry Groups]],'DSO_GIC GROUP'!$A$2:$A$25,'DSO_GIC GROUP'!$B$2:$B$25,0)</f>
        <v>Health Care Equipment &amp; Services</v>
      </c>
    </row>
    <row r="3552" spans="1:9" x14ac:dyDescent="0.2">
      <c r="A3552">
        <v>2016</v>
      </c>
      <c r="B3552" t="s">
        <v>445</v>
      </c>
      <c r="C3552" t="s">
        <v>446</v>
      </c>
      <c r="D3552">
        <v>1254.1389999999999</v>
      </c>
      <c r="E3552">
        <v>6730.3959999999997</v>
      </c>
      <c r="F3552">
        <v>11571.668</v>
      </c>
      <c r="G3552">
        <v>3510</v>
      </c>
      <c r="H3552" s="14">
        <f>365*DSO[[#This Row],[Receivables - Total]]/DSO[[#This Row],[Revenue - Total]]</f>
        <v>39.558751167074618</v>
      </c>
      <c r="I3552" t="str">
        <f>_xlfn.XLOOKUP(DSO[[#This Row],[GIC Industry Groups]],'DSO_GIC GROUP'!$A$2:$A$25,'DSO_GIC GROUP'!$B$2:$B$25,0)</f>
        <v>Health Care Equipment &amp; Services</v>
      </c>
    </row>
    <row r="3553" spans="1:9" x14ac:dyDescent="0.2">
      <c r="A3553">
        <v>2017</v>
      </c>
      <c r="B3553" t="s">
        <v>445</v>
      </c>
      <c r="C3553" t="s">
        <v>446</v>
      </c>
      <c r="D3553">
        <v>1470.047</v>
      </c>
      <c r="E3553">
        <v>7811.2349999999997</v>
      </c>
      <c r="F3553">
        <v>12461.543</v>
      </c>
      <c r="G3553">
        <v>3510</v>
      </c>
      <c r="H3553" s="14">
        <f>365*DSO[[#This Row],[Receivables - Total]]/DSO[[#This Row],[Revenue - Total]]</f>
        <v>43.057842435724055</v>
      </c>
      <c r="I3553" t="str">
        <f>_xlfn.XLOOKUP(DSO[[#This Row],[GIC Industry Groups]],'DSO_GIC GROUP'!$A$2:$A$25,'DSO_GIC GROUP'!$B$2:$B$25,0)</f>
        <v>Health Care Equipment &amp; Services</v>
      </c>
    </row>
    <row r="3554" spans="1:9" x14ac:dyDescent="0.2">
      <c r="A3554">
        <v>2018</v>
      </c>
      <c r="B3554" t="s">
        <v>445</v>
      </c>
      <c r="C3554" t="s">
        <v>446</v>
      </c>
      <c r="D3554">
        <v>1603.711</v>
      </c>
      <c r="E3554">
        <v>8500.527</v>
      </c>
      <c r="F3554">
        <v>13201.995000000001</v>
      </c>
      <c r="G3554">
        <v>3510</v>
      </c>
      <c r="H3554" s="14">
        <f>365*DSO[[#This Row],[Receivables - Total]]/DSO[[#This Row],[Revenue - Total]]</f>
        <v>44.338337879994654</v>
      </c>
      <c r="I3554" t="str">
        <f>_xlfn.XLOOKUP(DSO[[#This Row],[GIC Industry Groups]],'DSO_GIC GROUP'!$A$2:$A$25,'DSO_GIC GROUP'!$B$2:$B$25,0)</f>
        <v>Health Care Equipment &amp; Services</v>
      </c>
    </row>
    <row r="3555" spans="1:9" x14ac:dyDescent="0.2">
      <c r="A3555">
        <v>2019</v>
      </c>
      <c r="B3555" t="s">
        <v>445</v>
      </c>
      <c r="C3555" t="s">
        <v>446</v>
      </c>
      <c r="D3555">
        <v>1246.2460000000001</v>
      </c>
      <c r="E3555">
        <v>7151.1009999999997</v>
      </c>
      <c r="F3555">
        <v>9985.8029999999999</v>
      </c>
      <c r="G3555">
        <v>3510</v>
      </c>
      <c r="H3555" s="14">
        <f>365*DSO[[#This Row],[Receivables - Total]]/DSO[[#This Row],[Revenue - Total]]</f>
        <v>45.552650097343204</v>
      </c>
      <c r="I3555" t="str">
        <f>_xlfn.XLOOKUP(DSO[[#This Row],[GIC Industry Groups]],'DSO_GIC GROUP'!$A$2:$A$25,'DSO_GIC GROUP'!$B$2:$B$25,0)</f>
        <v>Health Care Equipment &amp; Services</v>
      </c>
    </row>
    <row r="3556" spans="1:9" x14ac:dyDescent="0.2">
      <c r="A3556">
        <v>2004</v>
      </c>
      <c r="B3556" t="s">
        <v>451</v>
      </c>
      <c r="C3556" t="s">
        <v>452</v>
      </c>
      <c r="D3556">
        <v>579.61500000000001</v>
      </c>
      <c r="E3556">
        <v>5657.6170000000002</v>
      </c>
      <c r="F3556">
        <v>13088.325000000001</v>
      </c>
      <c r="G3556">
        <v>3510</v>
      </c>
      <c r="H3556" s="14">
        <f>365*DSO[[#This Row],[Receivables - Total]]/DSO[[#This Row],[Revenue - Total]]</f>
        <v>16.163983932244957</v>
      </c>
      <c r="I3556" t="str">
        <f>_xlfn.XLOOKUP(DSO[[#This Row],[GIC Industry Groups]],'DSO_GIC GROUP'!$A$2:$A$25,'DSO_GIC GROUP'!$B$2:$B$25,0)</f>
        <v>Health Care Equipment &amp; Services</v>
      </c>
    </row>
    <row r="3557" spans="1:9" x14ac:dyDescent="0.2">
      <c r="A3557">
        <v>2005</v>
      </c>
      <c r="B3557" t="s">
        <v>451</v>
      </c>
      <c r="C3557" t="s">
        <v>452</v>
      </c>
      <c r="D3557">
        <v>738.65200000000004</v>
      </c>
      <c r="E3557">
        <v>6869.6139999999996</v>
      </c>
      <c r="F3557">
        <v>14418.127</v>
      </c>
      <c r="G3557">
        <v>3510</v>
      </c>
      <c r="H3557" s="14">
        <f>365*DSO[[#This Row],[Receivables - Total]]/DSO[[#This Row],[Revenue - Total]]</f>
        <v>18.699237425221739</v>
      </c>
      <c r="I3557" t="str">
        <f>_xlfn.XLOOKUP(DSO[[#This Row],[GIC Industry Groups]],'DSO_GIC GROUP'!$A$2:$A$25,'DSO_GIC GROUP'!$B$2:$B$25,0)</f>
        <v>Health Care Equipment &amp; Services</v>
      </c>
    </row>
    <row r="3558" spans="1:9" x14ac:dyDescent="0.2">
      <c r="A3558">
        <v>2006</v>
      </c>
      <c r="B3558" t="s">
        <v>451</v>
      </c>
      <c r="C3558" t="s">
        <v>452</v>
      </c>
      <c r="D3558">
        <v>680.94100000000003</v>
      </c>
      <c r="E3558">
        <v>10127.495999999999</v>
      </c>
      <c r="F3558">
        <v>21416.537</v>
      </c>
      <c r="G3558">
        <v>3510</v>
      </c>
      <c r="H3558" s="14">
        <f>365*DSO[[#This Row],[Receivables - Total]]/DSO[[#This Row],[Revenue - Total]]</f>
        <v>11.605212598096509</v>
      </c>
      <c r="I3558" t="str">
        <f>_xlfn.XLOOKUP(DSO[[#This Row],[GIC Industry Groups]],'DSO_GIC GROUP'!$A$2:$A$25,'DSO_GIC GROUP'!$B$2:$B$25,0)</f>
        <v>Health Care Equipment &amp; Services</v>
      </c>
    </row>
    <row r="3559" spans="1:9" x14ac:dyDescent="0.2">
      <c r="A3559">
        <v>2007</v>
      </c>
      <c r="B3559" t="s">
        <v>451</v>
      </c>
      <c r="C3559" t="s">
        <v>452</v>
      </c>
      <c r="D3559">
        <v>605.54100000000005</v>
      </c>
      <c r="E3559">
        <v>12879.074000000001</v>
      </c>
      <c r="F3559">
        <v>25289.989000000001</v>
      </c>
      <c r="G3559">
        <v>3510</v>
      </c>
      <c r="H3559" s="14">
        <f>365*DSO[[#This Row],[Receivables - Total]]/DSO[[#This Row],[Revenue - Total]]</f>
        <v>8.739523967369065</v>
      </c>
      <c r="I3559" t="str">
        <f>_xlfn.XLOOKUP(DSO[[#This Row],[GIC Industry Groups]],'DSO_GIC GROUP'!$A$2:$A$25,'DSO_GIC GROUP'!$B$2:$B$25,0)</f>
        <v>Health Care Equipment &amp; Services</v>
      </c>
    </row>
    <row r="3560" spans="1:9" x14ac:dyDescent="0.2">
      <c r="A3560">
        <v>2008</v>
      </c>
      <c r="B3560" t="s">
        <v>451</v>
      </c>
      <c r="C3560" t="s">
        <v>452</v>
      </c>
      <c r="D3560">
        <v>789.68200000000002</v>
      </c>
      <c r="E3560">
        <v>13041.76</v>
      </c>
      <c r="F3560">
        <v>28946.371999999999</v>
      </c>
      <c r="G3560">
        <v>3510</v>
      </c>
      <c r="H3560" s="14">
        <f>365*DSO[[#This Row],[Receivables - Total]]/DSO[[#This Row],[Revenue - Total]]</f>
        <v>9.9575148830395737</v>
      </c>
      <c r="I3560" t="str">
        <f>_xlfn.XLOOKUP(DSO[[#This Row],[GIC Industry Groups]],'DSO_GIC GROUP'!$A$2:$A$25,'DSO_GIC GROUP'!$B$2:$B$25,0)</f>
        <v>Health Care Equipment &amp; Services</v>
      </c>
    </row>
    <row r="3561" spans="1:9" x14ac:dyDescent="0.2">
      <c r="A3561">
        <v>2009</v>
      </c>
      <c r="B3561" t="s">
        <v>451</v>
      </c>
      <c r="C3561" t="s">
        <v>452</v>
      </c>
      <c r="D3561">
        <v>823.62</v>
      </c>
      <c r="E3561">
        <v>14153.494000000001</v>
      </c>
      <c r="F3561">
        <v>30960.414000000001</v>
      </c>
      <c r="G3561">
        <v>3510</v>
      </c>
      <c r="H3561" s="14">
        <f>365*DSO[[#This Row],[Receivables - Total]]/DSO[[#This Row],[Revenue - Total]]</f>
        <v>9.7098604689200858</v>
      </c>
      <c r="I3561" t="str">
        <f>_xlfn.XLOOKUP(DSO[[#This Row],[GIC Industry Groups]],'DSO_GIC GROUP'!$A$2:$A$25,'DSO_GIC GROUP'!$B$2:$B$25,0)</f>
        <v>Health Care Equipment &amp; Services</v>
      </c>
    </row>
    <row r="3562" spans="1:9" x14ac:dyDescent="0.2">
      <c r="A3562">
        <v>2010</v>
      </c>
      <c r="B3562" t="s">
        <v>451</v>
      </c>
      <c r="C3562" t="s">
        <v>452</v>
      </c>
      <c r="D3562">
        <v>959.01800000000003</v>
      </c>
      <c r="E3562">
        <v>16103.253000000001</v>
      </c>
      <c r="F3562">
        <v>33868.207999999999</v>
      </c>
      <c r="G3562">
        <v>3510</v>
      </c>
      <c r="H3562" s="14">
        <f>365*DSO[[#This Row],[Receivables - Total]]/DSO[[#This Row],[Revenue - Total]]</f>
        <v>10.335402747024585</v>
      </c>
      <c r="I3562" t="str">
        <f>_xlfn.XLOOKUP(DSO[[#This Row],[GIC Industry Groups]],'DSO_GIC GROUP'!$A$2:$A$25,'DSO_GIC GROUP'!$B$2:$B$25,0)</f>
        <v>Health Care Equipment &amp; Services</v>
      </c>
    </row>
    <row r="3563" spans="1:9" x14ac:dyDescent="0.2">
      <c r="A3563">
        <v>2011</v>
      </c>
      <c r="B3563" t="s">
        <v>451</v>
      </c>
      <c r="C3563" t="s">
        <v>452</v>
      </c>
      <c r="D3563">
        <v>1034</v>
      </c>
      <c r="E3563">
        <v>17708</v>
      </c>
      <c r="F3563">
        <v>36832</v>
      </c>
      <c r="G3563">
        <v>3510</v>
      </c>
      <c r="H3563" s="14">
        <f>365*DSO[[#This Row],[Receivables - Total]]/DSO[[#This Row],[Revenue - Total]]</f>
        <v>10.246796264118158</v>
      </c>
      <c r="I3563" t="str">
        <f>_xlfn.XLOOKUP(DSO[[#This Row],[GIC Industry Groups]],'DSO_GIC GROUP'!$A$2:$A$25,'DSO_GIC GROUP'!$B$2:$B$25,0)</f>
        <v>Health Care Equipment &amp; Services</v>
      </c>
    </row>
    <row r="3564" spans="1:9" x14ac:dyDescent="0.2">
      <c r="A3564">
        <v>2012</v>
      </c>
      <c r="B3564" t="s">
        <v>451</v>
      </c>
      <c r="C3564" t="s">
        <v>452</v>
      </c>
      <c r="D3564">
        <v>733</v>
      </c>
      <c r="E3564">
        <v>19979</v>
      </c>
      <c r="F3564">
        <v>39126</v>
      </c>
      <c r="G3564">
        <v>3510</v>
      </c>
      <c r="H3564" s="14">
        <f>365*DSO[[#This Row],[Receivables - Total]]/DSO[[#This Row],[Revenue - Total]]</f>
        <v>6.8380360885344782</v>
      </c>
      <c r="I3564" t="str">
        <f>_xlfn.XLOOKUP(DSO[[#This Row],[GIC Industry Groups]],'DSO_GIC GROUP'!$A$2:$A$25,'DSO_GIC GROUP'!$B$2:$B$25,0)</f>
        <v>Health Care Equipment &amp; Services</v>
      </c>
    </row>
    <row r="3565" spans="1:9" x14ac:dyDescent="0.2">
      <c r="A3565">
        <v>2013</v>
      </c>
      <c r="B3565" t="s">
        <v>451</v>
      </c>
      <c r="C3565" t="s">
        <v>452</v>
      </c>
      <c r="D3565">
        <v>950</v>
      </c>
      <c r="E3565">
        <v>20735</v>
      </c>
      <c r="F3565">
        <v>41313</v>
      </c>
      <c r="G3565">
        <v>3510</v>
      </c>
      <c r="H3565" s="14">
        <f>365*DSO[[#This Row],[Receivables - Total]]/DSO[[#This Row],[Revenue - Total]]</f>
        <v>8.3932418367099952</v>
      </c>
      <c r="I3565" t="str">
        <f>_xlfn.XLOOKUP(DSO[[#This Row],[GIC Industry Groups]],'DSO_GIC GROUP'!$A$2:$A$25,'DSO_GIC GROUP'!$B$2:$B$25,0)</f>
        <v>Health Care Equipment &amp; Services</v>
      </c>
    </row>
    <row r="3566" spans="1:9" x14ac:dyDescent="0.2">
      <c r="A3566">
        <v>2014</v>
      </c>
      <c r="B3566" t="s">
        <v>451</v>
      </c>
      <c r="C3566" t="s">
        <v>452</v>
      </c>
      <c r="D3566">
        <v>1754</v>
      </c>
      <c r="E3566">
        <v>23466</v>
      </c>
      <c r="F3566">
        <v>48500</v>
      </c>
      <c r="G3566">
        <v>3510</v>
      </c>
      <c r="H3566" s="14">
        <f>365*DSO[[#This Row],[Receivables - Total]]/DSO[[#This Row],[Revenue - Total]]</f>
        <v>13.20020618556701</v>
      </c>
      <c r="I3566" t="str">
        <f>_xlfn.XLOOKUP(DSO[[#This Row],[GIC Industry Groups]],'DSO_GIC GROUP'!$A$2:$A$25,'DSO_GIC GROUP'!$B$2:$B$25,0)</f>
        <v>Health Care Equipment &amp; Services</v>
      </c>
    </row>
    <row r="3567" spans="1:9" x14ac:dyDescent="0.2">
      <c r="A3567">
        <v>2015</v>
      </c>
      <c r="B3567" t="s">
        <v>451</v>
      </c>
      <c r="C3567" t="s">
        <v>452</v>
      </c>
      <c r="D3567">
        <v>2494</v>
      </c>
      <c r="E3567">
        <v>24705</v>
      </c>
      <c r="F3567">
        <v>54289</v>
      </c>
      <c r="G3567">
        <v>3510</v>
      </c>
      <c r="H3567" s="14">
        <f>365*DSO[[#This Row],[Receivables - Total]]/DSO[[#This Row],[Revenue - Total]]</f>
        <v>16.767853524655088</v>
      </c>
      <c r="I3567" t="str">
        <f>_xlfn.XLOOKUP(DSO[[#This Row],[GIC Industry Groups]],'DSO_GIC GROUP'!$A$2:$A$25,'DSO_GIC GROUP'!$B$2:$B$25,0)</f>
        <v>Health Care Equipment &amp; Services</v>
      </c>
    </row>
    <row r="3568" spans="1:9" x14ac:dyDescent="0.2">
      <c r="A3568">
        <v>2016</v>
      </c>
      <c r="B3568" t="s">
        <v>451</v>
      </c>
      <c r="C3568" t="s">
        <v>452</v>
      </c>
      <c r="D3568">
        <v>2429</v>
      </c>
      <c r="E3568">
        <v>25396</v>
      </c>
      <c r="F3568">
        <v>54932</v>
      </c>
      <c r="G3568">
        <v>3510</v>
      </c>
      <c r="H3568" s="14">
        <f>365*DSO[[#This Row],[Receivables - Total]]/DSO[[#This Row],[Revenue - Total]]</f>
        <v>16.139681788392924</v>
      </c>
      <c r="I3568" t="str">
        <f>_xlfn.XLOOKUP(DSO[[#This Row],[GIC Industry Groups]],'DSO_GIC GROUP'!$A$2:$A$25,'DSO_GIC GROUP'!$B$2:$B$25,0)</f>
        <v>Health Care Equipment &amp; Services</v>
      </c>
    </row>
    <row r="3569" spans="1:9" x14ac:dyDescent="0.2">
      <c r="A3569">
        <v>2017</v>
      </c>
      <c r="B3569" t="s">
        <v>451</v>
      </c>
      <c r="C3569" t="s">
        <v>452</v>
      </c>
      <c r="D3569">
        <v>2098</v>
      </c>
      <c r="E3569">
        <v>27178</v>
      </c>
      <c r="F3569">
        <v>53732</v>
      </c>
      <c r="G3569">
        <v>3510</v>
      </c>
      <c r="H3569" s="14">
        <f>365*DSO[[#This Row],[Receivables - Total]]/DSO[[#This Row],[Revenue - Total]]</f>
        <v>14.251656368644383</v>
      </c>
      <c r="I3569" t="str">
        <f>_xlfn.XLOOKUP(DSO[[#This Row],[GIC Industry Groups]],'DSO_GIC GROUP'!$A$2:$A$25,'DSO_GIC GROUP'!$B$2:$B$25,0)</f>
        <v>Health Care Equipment &amp; Services</v>
      </c>
    </row>
    <row r="3570" spans="1:9" x14ac:dyDescent="0.2">
      <c r="A3570">
        <v>2018</v>
      </c>
      <c r="B3570" t="s">
        <v>451</v>
      </c>
      <c r="C3570" t="s">
        <v>452</v>
      </c>
      <c r="D3570">
        <v>2315</v>
      </c>
      <c r="E3570">
        <v>25413</v>
      </c>
      <c r="F3570">
        <v>56912</v>
      </c>
      <c r="G3570">
        <v>3510</v>
      </c>
      <c r="H3570" s="14">
        <f>365*DSO[[#This Row],[Receivables - Total]]/DSO[[#This Row],[Revenue - Total]]</f>
        <v>14.847044560022491</v>
      </c>
      <c r="I3570" t="str">
        <f>_xlfn.XLOOKUP(DSO[[#This Row],[GIC Industry Groups]],'DSO_GIC GROUP'!$A$2:$A$25,'DSO_GIC GROUP'!$B$2:$B$25,0)</f>
        <v>Health Care Equipment &amp; Services</v>
      </c>
    </row>
    <row r="3571" spans="1:9" x14ac:dyDescent="0.2">
      <c r="A3571">
        <v>2019</v>
      </c>
      <c r="B3571" t="s">
        <v>451</v>
      </c>
      <c r="C3571" t="s">
        <v>452</v>
      </c>
      <c r="D3571">
        <v>2356</v>
      </c>
      <c r="E3571">
        <v>29074</v>
      </c>
      <c r="F3571">
        <v>64888</v>
      </c>
      <c r="G3571">
        <v>3510</v>
      </c>
      <c r="H3571" s="14">
        <f>365*DSO[[#This Row],[Receivables - Total]]/DSO[[#This Row],[Revenue - Total]]</f>
        <v>13.252681543582788</v>
      </c>
      <c r="I3571" t="str">
        <f>_xlfn.XLOOKUP(DSO[[#This Row],[GIC Industry Groups]],'DSO_GIC GROUP'!$A$2:$A$25,'DSO_GIC GROUP'!$B$2:$B$25,0)</f>
        <v>Health Care Equipment &amp; Services</v>
      </c>
    </row>
    <row r="3572" spans="1:9" x14ac:dyDescent="0.2">
      <c r="A3572">
        <v>2004</v>
      </c>
      <c r="B3572" t="s">
        <v>457</v>
      </c>
      <c r="C3572" t="s">
        <v>458</v>
      </c>
      <c r="D3572">
        <v>65.638999999999996</v>
      </c>
      <c r="E3572">
        <v>514.23699999999997</v>
      </c>
      <c r="F3572">
        <v>549.18100000000004</v>
      </c>
      <c r="G3572">
        <v>3510</v>
      </c>
      <c r="H3572" s="14">
        <f>365*DSO[[#This Row],[Receivables - Total]]/DSO[[#This Row],[Revenue - Total]]</f>
        <v>43.62538944355321</v>
      </c>
      <c r="I3572" t="str">
        <f>_xlfn.XLOOKUP(DSO[[#This Row],[GIC Industry Groups]],'DSO_GIC GROUP'!$A$2:$A$25,'DSO_GIC GROUP'!$B$2:$B$25,0)</f>
        <v>Health Care Equipment &amp; Services</v>
      </c>
    </row>
    <row r="3573" spans="1:9" x14ac:dyDescent="0.2">
      <c r="A3573">
        <v>2005</v>
      </c>
      <c r="B3573" t="s">
        <v>457</v>
      </c>
      <c r="C3573" t="s">
        <v>458</v>
      </c>
      <c r="D3573">
        <v>71.688000000000002</v>
      </c>
      <c r="E3573">
        <v>490.67599999999999</v>
      </c>
      <c r="F3573">
        <v>638.09500000000003</v>
      </c>
      <c r="G3573">
        <v>3510</v>
      </c>
      <c r="H3573" s="14">
        <f>365*DSO[[#This Row],[Receivables - Total]]/DSO[[#This Row],[Revenue - Total]]</f>
        <v>41.006621271127344</v>
      </c>
      <c r="I3573" t="str">
        <f>_xlfn.XLOOKUP(DSO[[#This Row],[GIC Industry Groups]],'DSO_GIC GROUP'!$A$2:$A$25,'DSO_GIC GROUP'!$B$2:$B$25,0)</f>
        <v>Health Care Equipment &amp; Services</v>
      </c>
    </row>
    <row r="3574" spans="1:9" x14ac:dyDescent="0.2">
      <c r="A3574">
        <v>2006</v>
      </c>
      <c r="B3574" t="s">
        <v>457</v>
      </c>
      <c r="C3574" t="s">
        <v>458</v>
      </c>
      <c r="D3574">
        <v>81.388999999999996</v>
      </c>
      <c r="E3574">
        <v>559.55999999999995</v>
      </c>
      <c r="F3574">
        <v>739.11699999999996</v>
      </c>
      <c r="G3574">
        <v>3510</v>
      </c>
      <c r="H3574" s="14">
        <f>365*DSO[[#This Row],[Receivables - Total]]/DSO[[#This Row],[Revenue - Total]]</f>
        <v>40.192533793702481</v>
      </c>
      <c r="I3574" t="str">
        <f>_xlfn.XLOOKUP(DSO[[#This Row],[GIC Industry Groups]],'DSO_GIC GROUP'!$A$2:$A$25,'DSO_GIC GROUP'!$B$2:$B$25,0)</f>
        <v>Health Care Equipment &amp; Services</v>
      </c>
    </row>
    <row r="3575" spans="1:9" x14ac:dyDescent="0.2">
      <c r="A3575">
        <v>2007</v>
      </c>
      <c r="B3575" t="s">
        <v>457</v>
      </c>
      <c r="C3575" t="s">
        <v>458</v>
      </c>
      <c r="D3575">
        <v>108.384</v>
      </c>
      <c r="E3575">
        <v>702.17899999999997</v>
      </c>
      <c r="F3575">
        <v>922.55499999999995</v>
      </c>
      <c r="G3575">
        <v>3510</v>
      </c>
      <c r="H3575" s="14">
        <f>365*DSO[[#This Row],[Receivables - Total]]/DSO[[#This Row],[Revenue - Total]]</f>
        <v>42.881085680528535</v>
      </c>
      <c r="I3575" t="str">
        <f>_xlfn.XLOOKUP(DSO[[#This Row],[GIC Industry Groups]],'DSO_GIC GROUP'!$A$2:$A$25,'DSO_GIC GROUP'!$B$2:$B$25,0)</f>
        <v>Health Care Equipment &amp; Services</v>
      </c>
    </row>
    <row r="3576" spans="1:9" x14ac:dyDescent="0.2">
      <c r="A3576">
        <v>2008</v>
      </c>
      <c r="B3576" t="s">
        <v>457</v>
      </c>
      <c r="C3576" t="s">
        <v>458</v>
      </c>
      <c r="D3576">
        <v>111.498</v>
      </c>
      <c r="E3576">
        <v>765.43700000000001</v>
      </c>
      <c r="F3576">
        <v>1024.03</v>
      </c>
      <c r="G3576">
        <v>3510</v>
      </c>
      <c r="H3576" s="14">
        <f>365*DSO[[#This Row],[Receivables - Total]]/DSO[[#This Row],[Revenue - Total]]</f>
        <v>39.741775143306356</v>
      </c>
      <c r="I3576" t="str">
        <f>_xlfn.XLOOKUP(DSO[[#This Row],[GIC Industry Groups]],'DSO_GIC GROUP'!$A$2:$A$25,'DSO_GIC GROUP'!$B$2:$B$25,0)</f>
        <v>Health Care Equipment &amp; Services</v>
      </c>
    </row>
    <row r="3577" spans="1:9" x14ac:dyDescent="0.2">
      <c r="A3577">
        <v>2009</v>
      </c>
      <c r="B3577" t="s">
        <v>457</v>
      </c>
      <c r="C3577" t="s">
        <v>458</v>
      </c>
      <c r="D3577">
        <v>115.107</v>
      </c>
      <c r="E3577">
        <v>808.52700000000004</v>
      </c>
      <c r="F3577">
        <v>1031.633</v>
      </c>
      <c r="G3577">
        <v>3510</v>
      </c>
      <c r="H3577" s="14">
        <f>365*DSO[[#This Row],[Receivables - Total]]/DSO[[#This Row],[Revenue - Total]]</f>
        <v>40.725776511608295</v>
      </c>
      <c r="I3577" t="str">
        <f>_xlfn.XLOOKUP(DSO[[#This Row],[GIC Industry Groups]],'DSO_GIC GROUP'!$A$2:$A$25,'DSO_GIC GROUP'!$B$2:$B$25,0)</f>
        <v>Health Care Equipment &amp; Services</v>
      </c>
    </row>
    <row r="3578" spans="1:9" x14ac:dyDescent="0.2">
      <c r="A3578">
        <v>2010</v>
      </c>
      <c r="B3578" t="s">
        <v>457</v>
      </c>
      <c r="C3578" t="s">
        <v>458</v>
      </c>
      <c r="D3578">
        <v>120.08</v>
      </c>
      <c r="E3578">
        <v>897.14400000000001</v>
      </c>
      <c r="F3578">
        <v>1103.3920000000001</v>
      </c>
      <c r="G3578">
        <v>3510</v>
      </c>
      <c r="H3578" s="14">
        <f>365*DSO[[#This Row],[Receivables - Total]]/DSO[[#This Row],[Revenue - Total]]</f>
        <v>39.722238334155037</v>
      </c>
      <c r="I3578" t="str">
        <f>_xlfn.XLOOKUP(DSO[[#This Row],[GIC Industry Groups]],'DSO_GIC GROUP'!$A$2:$A$25,'DSO_GIC GROUP'!$B$2:$B$25,0)</f>
        <v>Health Care Equipment &amp; Services</v>
      </c>
    </row>
    <row r="3579" spans="1:9" x14ac:dyDescent="0.2">
      <c r="A3579">
        <v>2011</v>
      </c>
      <c r="B3579" t="s">
        <v>457</v>
      </c>
      <c r="C3579" t="s">
        <v>458</v>
      </c>
      <c r="D3579">
        <v>141.27500000000001</v>
      </c>
      <c r="E3579">
        <v>1030.8140000000001</v>
      </c>
      <c r="F3579">
        <v>1218.6890000000001</v>
      </c>
      <c r="G3579">
        <v>3510</v>
      </c>
      <c r="H3579" s="14">
        <f>365*DSO[[#This Row],[Receivables - Total]]/DSO[[#This Row],[Revenue - Total]]</f>
        <v>42.312169060359118</v>
      </c>
      <c r="I3579" t="str">
        <f>_xlfn.XLOOKUP(DSO[[#This Row],[GIC Industry Groups]],'DSO_GIC GROUP'!$A$2:$A$25,'DSO_GIC GROUP'!$B$2:$B$25,0)</f>
        <v>Health Care Equipment &amp; Services</v>
      </c>
    </row>
    <row r="3580" spans="1:9" x14ac:dyDescent="0.2">
      <c r="A3580">
        <v>2012</v>
      </c>
      <c r="B3580" t="s">
        <v>457</v>
      </c>
      <c r="C3580" t="s">
        <v>458</v>
      </c>
      <c r="D3580">
        <v>138.32400000000001</v>
      </c>
      <c r="E3580">
        <v>1103.6020000000001</v>
      </c>
      <c r="F3580">
        <v>1293.338</v>
      </c>
      <c r="G3580">
        <v>3510</v>
      </c>
      <c r="H3580" s="14">
        <f>365*DSO[[#This Row],[Receivables - Total]]/DSO[[#This Row],[Revenue - Total]]</f>
        <v>39.037173577208748</v>
      </c>
      <c r="I3580" t="str">
        <f>_xlfn.XLOOKUP(DSO[[#This Row],[GIC Industry Groups]],'DSO_GIC GROUP'!$A$2:$A$25,'DSO_GIC GROUP'!$B$2:$B$25,0)</f>
        <v>Health Care Equipment &amp; Services</v>
      </c>
    </row>
    <row r="3581" spans="1:9" x14ac:dyDescent="0.2">
      <c r="A3581">
        <v>2013</v>
      </c>
      <c r="B3581" t="s">
        <v>457</v>
      </c>
      <c r="C3581" t="s">
        <v>458</v>
      </c>
      <c r="D3581">
        <v>158.03800000000001</v>
      </c>
      <c r="E3581">
        <v>1230.5160000000001</v>
      </c>
      <c r="F3581">
        <v>1377.058</v>
      </c>
      <c r="G3581">
        <v>3510</v>
      </c>
      <c r="H3581" s="14">
        <f>365*DSO[[#This Row],[Receivables - Total]]/DSO[[#This Row],[Revenue - Total]]</f>
        <v>41.889208733401212</v>
      </c>
      <c r="I3581" t="str">
        <f>_xlfn.XLOOKUP(DSO[[#This Row],[GIC Industry Groups]],'DSO_GIC GROUP'!$A$2:$A$25,'DSO_GIC GROUP'!$B$2:$B$25,0)</f>
        <v>Health Care Equipment &amp; Services</v>
      </c>
    </row>
    <row r="3582" spans="1:9" x14ac:dyDescent="0.2">
      <c r="A3582">
        <v>2014</v>
      </c>
      <c r="B3582" t="s">
        <v>457</v>
      </c>
      <c r="C3582" t="s">
        <v>458</v>
      </c>
      <c r="D3582">
        <v>181.30600000000001</v>
      </c>
      <c r="E3582">
        <v>1384.211</v>
      </c>
      <c r="F3582">
        <v>1510.9069999999999</v>
      </c>
      <c r="G3582">
        <v>3510</v>
      </c>
      <c r="H3582" s="14">
        <f>365*DSO[[#This Row],[Receivables - Total]]/DSO[[#This Row],[Revenue - Total]]</f>
        <v>43.799313922034912</v>
      </c>
      <c r="I3582" t="str">
        <f>_xlfn.XLOOKUP(DSO[[#This Row],[GIC Industry Groups]],'DSO_GIC GROUP'!$A$2:$A$25,'DSO_GIC GROUP'!$B$2:$B$25,0)</f>
        <v>Health Care Equipment &amp; Services</v>
      </c>
    </row>
    <row r="3583" spans="1:9" x14ac:dyDescent="0.2">
      <c r="A3583">
        <v>2015</v>
      </c>
      <c r="B3583" t="s">
        <v>457</v>
      </c>
      <c r="C3583" t="s">
        <v>458</v>
      </c>
      <c r="D3583">
        <v>200.11</v>
      </c>
      <c r="E3583">
        <v>1474.9929999999999</v>
      </c>
      <c r="F3583">
        <v>1601.8920000000001</v>
      </c>
      <c r="G3583">
        <v>3510</v>
      </c>
      <c r="H3583" s="14">
        <f>365*DSO[[#This Row],[Receivables - Total]]/DSO[[#This Row],[Revenue - Total]]</f>
        <v>45.596176271558889</v>
      </c>
      <c r="I3583" t="str">
        <f>_xlfn.XLOOKUP(DSO[[#This Row],[GIC Industry Groups]],'DSO_GIC GROUP'!$A$2:$A$25,'DSO_GIC GROUP'!$B$2:$B$25,0)</f>
        <v>Health Care Equipment &amp; Services</v>
      </c>
    </row>
    <row r="3584" spans="1:9" x14ac:dyDescent="0.2">
      <c r="A3584">
        <v>2016</v>
      </c>
      <c r="B3584" t="s">
        <v>457</v>
      </c>
      <c r="C3584" t="s">
        <v>458</v>
      </c>
      <c r="D3584">
        <v>232.166</v>
      </c>
      <c r="E3584">
        <v>1530.704</v>
      </c>
      <c r="F3584">
        <v>1775.423</v>
      </c>
      <c r="G3584">
        <v>3510</v>
      </c>
      <c r="H3584" s="14">
        <f>365*DSO[[#This Row],[Receivables - Total]]/DSO[[#This Row],[Revenue - Total]]</f>
        <v>47.72980298216256</v>
      </c>
      <c r="I3584" t="str">
        <f>_xlfn.XLOOKUP(DSO[[#This Row],[GIC Industry Groups]],'DSO_GIC GROUP'!$A$2:$A$25,'DSO_GIC GROUP'!$B$2:$B$25,0)</f>
        <v>Health Care Equipment &amp; Services</v>
      </c>
    </row>
    <row r="3585" spans="1:9" x14ac:dyDescent="0.2">
      <c r="A3585">
        <v>2017</v>
      </c>
      <c r="B3585" t="s">
        <v>457</v>
      </c>
      <c r="C3585" t="s">
        <v>458</v>
      </c>
      <c r="D3585">
        <v>270.072</v>
      </c>
      <c r="E3585">
        <v>1713.4159999999999</v>
      </c>
      <c r="F3585">
        <v>1969.058</v>
      </c>
      <c r="G3585">
        <v>3510</v>
      </c>
      <c r="H3585" s="14">
        <f>365*DSO[[#This Row],[Receivables - Total]]/DSO[[#This Row],[Revenue - Total]]</f>
        <v>50.062659403633617</v>
      </c>
      <c r="I3585" t="str">
        <f>_xlfn.XLOOKUP(DSO[[#This Row],[GIC Industry Groups]],'DSO_GIC GROUP'!$A$2:$A$25,'DSO_GIC GROUP'!$B$2:$B$25,0)</f>
        <v>Health Care Equipment &amp; Services</v>
      </c>
    </row>
    <row r="3586" spans="1:9" x14ac:dyDescent="0.2">
      <c r="A3586">
        <v>2018</v>
      </c>
      <c r="B3586" t="s">
        <v>457</v>
      </c>
      <c r="C3586" t="s">
        <v>458</v>
      </c>
      <c r="D3586">
        <v>272.62299999999999</v>
      </c>
      <c r="E3586">
        <v>1537.3489999999999</v>
      </c>
      <c r="F3586">
        <v>2213.2420000000002</v>
      </c>
      <c r="G3586">
        <v>3510</v>
      </c>
      <c r="H3586" s="14">
        <f>365*DSO[[#This Row],[Receivables - Total]]/DSO[[#This Row],[Revenue - Total]]</f>
        <v>44.960015669321287</v>
      </c>
      <c r="I3586" t="str">
        <f>_xlfn.XLOOKUP(DSO[[#This Row],[GIC Industry Groups]],'DSO_GIC GROUP'!$A$2:$A$25,'DSO_GIC GROUP'!$B$2:$B$25,0)</f>
        <v>Health Care Equipment &amp; Services</v>
      </c>
    </row>
    <row r="3587" spans="1:9" x14ac:dyDescent="0.2">
      <c r="A3587">
        <v>2019</v>
      </c>
      <c r="B3587" t="s">
        <v>457</v>
      </c>
      <c r="C3587" t="s">
        <v>458</v>
      </c>
      <c r="D3587">
        <v>307.48700000000002</v>
      </c>
      <c r="E3587">
        <v>1832.4749999999999</v>
      </c>
      <c r="F3587">
        <v>2406.9079999999999</v>
      </c>
      <c r="G3587">
        <v>3510</v>
      </c>
      <c r="H3587" s="14">
        <f>365*DSO[[#This Row],[Receivables - Total]]/DSO[[#This Row],[Revenue - Total]]</f>
        <v>46.629432865734799</v>
      </c>
      <c r="I3587" t="str">
        <f>_xlfn.XLOOKUP(DSO[[#This Row],[GIC Industry Groups]],'DSO_GIC GROUP'!$A$2:$A$25,'DSO_GIC GROUP'!$B$2:$B$25,0)</f>
        <v>Health Care Equipment &amp; Services</v>
      </c>
    </row>
    <row r="3588" spans="1:9" x14ac:dyDescent="0.2">
      <c r="A3588">
        <v>2004</v>
      </c>
      <c r="B3588" t="s">
        <v>481</v>
      </c>
      <c r="C3588" t="s">
        <v>482</v>
      </c>
      <c r="D3588">
        <v>35.442999999999998</v>
      </c>
      <c r="E3588">
        <v>354.22899999999998</v>
      </c>
      <c r="F3588">
        <v>138.803</v>
      </c>
      <c r="G3588">
        <v>3510</v>
      </c>
      <c r="H3588" s="14">
        <f>365*DSO[[#This Row],[Receivables - Total]]/DSO[[#This Row],[Revenue - Total]]</f>
        <v>93.201840017867042</v>
      </c>
      <c r="I3588" t="str">
        <f>_xlfn.XLOOKUP(DSO[[#This Row],[GIC Industry Groups]],'DSO_GIC GROUP'!$A$2:$A$25,'DSO_GIC GROUP'!$B$2:$B$25,0)</f>
        <v>Health Care Equipment &amp; Services</v>
      </c>
    </row>
    <row r="3589" spans="1:9" x14ac:dyDescent="0.2">
      <c r="A3589">
        <v>2005</v>
      </c>
      <c r="B3589" t="s">
        <v>481</v>
      </c>
      <c r="C3589" t="s">
        <v>482</v>
      </c>
      <c r="D3589">
        <v>52.848999999999997</v>
      </c>
      <c r="E3589">
        <v>501.58699999999999</v>
      </c>
      <c r="F3589">
        <v>227.33799999999999</v>
      </c>
      <c r="G3589">
        <v>3510</v>
      </c>
      <c r="H3589" s="14">
        <f>365*DSO[[#This Row],[Receivables - Total]]/DSO[[#This Row],[Revenue - Total]]</f>
        <v>84.851124756969796</v>
      </c>
      <c r="I3589" t="str">
        <f>_xlfn.XLOOKUP(DSO[[#This Row],[GIC Industry Groups]],'DSO_GIC GROUP'!$A$2:$A$25,'DSO_GIC GROUP'!$B$2:$B$25,0)</f>
        <v>Health Care Equipment &amp; Services</v>
      </c>
    </row>
    <row r="3590" spans="1:9" x14ac:dyDescent="0.2">
      <c r="A3590">
        <v>2006</v>
      </c>
      <c r="B3590" t="s">
        <v>481</v>
      </c>
      <c r="C3590" t="s">
        <v>482</v>
      </c>
      <c r="D3590">
        <v>94.68</v>
      </c>
      <c r="E3590">
        <v>671.79</v>
      </c>
      <c r="F3590">
        <v>372.68200000000002</v>
      </c>
      <c r="G3590">
        <v>3510</v>
      </c>
      <c r="H3590" s="14">
        <f>365*DSO[[#This Row],[Receivables - Total]]/DSO[[#This Row],[Revenue - Total]]</f>
        <v>92.728385057502109</v>
      </c>
      <c r="I3590" t="str">
        <f>_xlfn.XLOOKUP(DSO[[#This Row],[GIC Industry Groups]],'DSO_GIC GROUP'!$A$2:$A$25,'DSO_GIC GROUP'!$B$2:$B$25,0)</f>
        <v>Health Care Equipment &amp; Services</v>
      </c>
    </row>
    <row r="3591" spans="1:9" x14ac:dyDescent="0.2">
      <c r="A3591">
        <v>2007</v>
      </c>
      <c r="B3591" t="s">
        <v>481</v>
      </c>
      <c r="C3591" t="s">
        <v>482</v>
      </c>
      <c r="D3591">
        <v>130.37</v>
      </c>
      <c r="E3591">
        <v>1039.998</v>
      </c>
      <c r="F3591">
        <v>600.82799999999997</v>
      </c>
      <c r="G3591">
        <v>3510</v>
      </c>
      <c r="H3591" s="14">
        <f>365*DSO[[#This Row],[Receivables - Total]]/DSO[[#This Row],[Revenue - Total]]</f>
        <v>79.199121878474386</v>
      </c>
      <c r="I3591" t="str">
        <f>_xlfn.XLOOKUP(DSO[[#This Row],[GIC Industry Groups]],'DSO_GIC GROUP'!$A$2:$A$25,'DSO_GIC GROUP'!$B$2:$B$25,0)</f>
        <v>Health Care Equipment &amp; Services</v>
      </c>
    </row>
    <row r="3592" spans="1:9" x14ac:dyDescent="0.2">
      <c r="A3592">
        <v>2008</v>
      </c>
      <c r="B3592" t="s">
        <v>481</v>
      </c>
      <c r="C3592" t="s">
        <v>482</v>
      </c>
      <c r="D3592">
        <v>170.107</v>
      </c>
      <c r="E3592">
        <v>1474.624</v>
      </c>
      <c r="F3592">
        <v>874.91899999999998</v>
      </c>
      <c r="G3592">
        <v>3510</v>
      </c>
      <c r="H3592" s="14">
        <f>365*DSO[[#This Row],[Receivables - Total]]/DSO[[#This Row],[Revenue - Total]]</f>
        <v>70.965489376730872</v>
      </c>
      <c r="I3592" t="str">
        <f>_xlfn.XLOOKUP(DSO[[#This Row],[GIC Industry Groups]],'DSO_GIC GROUP'!$A$2:$A$25,'DSO_GIC GROUP'!$B$2:$B$25,0)</f>
        <v>Health Care Equipment &amp; Services</v>
      </c>
    </row>
    <row r="3593" spans="1:9" x14ac:dyDescent="0.2">
      <c r="A3593">
        <v>2009</v>
      </c>
      <c r="B3593" t="s">
        <v>481</v>
      </c>
      <c r="C3593" t="s">
        <v>482</v>
      </c>
      <c r="D3593">
        <v>205.38399999999999</v>
      </c>
      <c r="E3593">
        <v>1809.7159999999999</v>
      </c>
      <c r="F3593">
        <v>1052.1679999999999</v>
      </c>
      <c r="G3593">
        <v>3510</v>
      </c>
      <c r="H3593" s="14">
        <f>365*DSO[[#This Row],[Receivables - Total]]/DSO[[#This Row],[Revenue - Total]]</f>
        <v>71.248279742398552</v>
      </c>
      <c r="I3593" t="str">
        <f>_xlfn.XLOOKUP(DSO[[#This Row],[GIC Industry Groups]],'DSO_GIC GROUP'!$A$2:$A$25,'DSO_GIC GROUP'!$B$2:$B$25,0)</f>
        <v>Health Care Equipment &amp; Services</v>
      </c>
    </row>
    <row r="3594" spans="1:9" x14ac:dyDescent="0.2">
      <c r="A3594">
        <v>2010</v>
      </c>
      <c r="B3594" t="s">
        <v>481</v>
      </c>
      <c r="C3594" t="s">
        <v>482</v>
      </c>
      <c r="D3594">
        <v>246.8</v>
      </c>
      <c r="E3594">
        <v>2390.4</v>
      </c>
      <c r="F3594">
        <v>1413</v>
      </c>
      <c r="G3594">
        <v>3510</v>
      </c>
      <c r="H3594" s="14">
        <f>365*DSO[[#This Row],[Receivables - Total]]/DSO[[#This Row],[Revenue - Total]]</f>
        <v>63.752300070771412</v>
      </c>
      <c r="I3594" t="str">
        <f>_xlfn.XLOOKUP(DSO[[#This Row],[GIC Industry Groups]],'DSO_GIC GROUP'!$A$2:$A$25,'DSO_GIC GROUP'!$B$2:$B$25,0)</f>
        <v>Health Care Equipment &amp; Services</v>
      </c>
    </row>
    <row r="3595" spans="1:9" x14ac:dyDescent="0.2">
      <c r="A3595">
        <v>2011</v>
      </c>
      <c r="B3595" t="s">
        <v>481</v>
      </c>
      <c r="C3595" t="s">
        <v>482</v>
      </c>
      <c r="D3595">
        <v>297.89999999999998</v>
      </c>
      <c r="E3595">
        <v>3063.1</v>
      </c>
      <c r="F3595">
        <v>1757.3</v>
      </c>
      <c r="G3595">
        <v>3510</v>
      </c>
      <c r="H3595" s="14">
        <f>365*DSO[[#This Row],[Receivables - Total]]/DSO[[#This Row],[Revenue - Total]]</f>
        <v>61.87532009332498</v>
      </c>
      <c r="I3595" t="str">
        <f>_xlfn.XLOOKUP(DSO[[#This Row],[GIC Industry Groups]],'DSO_GIC GROUP'!$A$2:$A$25,'DSO_GIC GROUP'!$B$2:$B$25,0)</f>
        <v>Health Care Equipment &amp; Services</v>
      </c>
    </row>
    <row r="3596" spans="1:9" x14ac:dyDescent="0.2">
      <c r="A3596">
        <v>2012</v>
      </c>
      <c r="B3596" t="s">
        <v>481</v>
      </c>
      <c r="C3596" t="s">
        <v>482</v>
      </c>
      <c r="D3596">
        <v>370.3</v>
      </c>
      <c r="E3596">
        <v>4059.2</v>
      </c>
      <c r="F3596">
        <v>2178.8000000000002</v>
      </c>
      <c r="G3596">
        <v>3510</v>
      </c>
      <c r="H3596" s="14">
        <f>365*DSO[[#This Row],[Receivables - Total]]/DSO[[#This Row],[Revenue - Total]]</f>
        <v>62.033917752891497</v>
      </c>
      <c r="I3596" t="str">
        <f>_xlfn.XLOOKUP(DSO[[#This Row],[GIC Industry Groups]],'DSO_GIC GROUP'!$A$2:$A$25,'DSO_GIC GROUP'!$B$2:$B$25,0)</f>
        <v>Health Care Equipment &amp; Services</v>
      </c>
    </row>
    <row r="3597" spans="1:9" x14ac:dyDescent="0.2">
      <c r="A3597">
        <v>2013</v>
      </c>
      <c r="B3597" t="s">
        <v>481</v>
      </c>
      <c r="C3597" t="s">
        <v>482</v>
      </c>
      <c r="D3597">
        <v>303.3</v>
      </c>
      <c r="E3597">
        <v>3950.3</v>
      </c>
      <c r="F3597">
        <v>2265.1</v>
      </c>
      <c r="G3597">
        <v>3510</v>
      </c>
      <c r="H3597" s="14">
        <f>365*DSO[[#This Row],[Receivables - Total]]/DSO[[#This Row],[Revenue - Total]]</f>
        <v>48.874001147852191</v>
      </c>
      <c r="I3597" t="str">
        <f>_xlfn.XLOOKUP(DSO[[#This Row],[GIC Industry Groups]],'DSO_GIC GROUP'!$A$2:$A$25,'DSO_GIC GROUP'!$B$2:$B$25,0)</f>
        <v>Health Care Equipment &amp; Services</v>
      </c>
    </row>
    <row r="3598" spans="1:9" x14ac:dyDescent="0.2">
      <c r="A3598">
        <v>2014</v>
      </c>
      <c r="B3598" t="s">
        <v>481</v>
      </c>
      <c r="C3598" t="s">
        <v>482</v>
      </c>
      <c r="D3598">
        <v>320.89999999999998</v>
      </c>
      <c r="E3598">
        <v>3959.4</v>
      </c>
      <c r="F3598">
        <v>2131.6999999999998</v>
      </c>
      <c r="G3598">
        <v>3510</v>
      </c>
      <c r="H3598" s="14">
        <f>365*DSO[[#This Row],[Receivables - Total]]/DSO[[#This Row],[Revenue - Total]]</f>
        <v>54.946052446404273</v>
      </c>
      <c r="I3598" t="str">
        <f>_xlfn.XLOOKUP(DSO[[#This Row],[GIC Industry Groups]],'DSO_GIC GROUP'!$A$2:$A$25,'DSO_GIC GROUP'!$B$2:$B$25,0)</f>
        <v>Health Care Equipment &amp; Services</v>
      </c>
    </row>
    <row r="3599" spans="1:9" x14ac:dyDescent="0.2">
      <c r="A3599">
        <v>2015</v>
      </c>
      <c r="B3599" t="s">
        <v>481</v>
      </c>
      <c r="C3599" t="s">
        <v>482</v>
      </c>
      <c r="D3599">
        <v>410.4</v>
      </c>
      <c r="E3599">
        <v>4907.3</v>
      </c>
      <c r="F3599">
        <v>2384.4</v>
      </c>
      <c r="G3599">
        <v>3510</v>
      </c>
      <c r="H3599" s="14">
        <f>365*DSO[[#This Row],[Receivables - Total]]/DSO[[#This Row],[Revenue - Total]]</f>
        <v>62.823351786612982</v>
      </c>
      <c r="I3599" t="str">
        <f>_xlfn.XLOOKUP(DSO[[#This Row],[GIC Industry Groups]],'DSO_GIC GROUP'!$A$2:$A$25,'DSO_GIC GROUP'!$B$2:$B$25,0)</f>
        <v>Health Care Equipment &amp; Services</v>
      </c>
    </row>
    <row r="3600" spans="1:9" x14ac:dyDescent="0.2">
      <c r="A3600">
        <v>2016</v>
      </c>
      <c r="B3600" t="s">
        <v>481</v>
      </c>
      <c r="C3600" t="s">
        <v>482</v>
      </c>
      <c r="D3600">
        <v>460</v>
      </c>
      <c r="E3600">
        <v>6486.9</v>
      </c>
      <c r="F3600">
        <v>2704.4</v>
      </c>
      <c r="G3600">
        <v>3510</v>
      </c>
      <c r="H3600" s="14">
        <f>365*DSO[[#This Row],[Receivables - Total]]/DSO[[#This Row],[Revenue - Total]]</f>
        <v>62.08401124094069</v>
      </c>
      <c r="I3600" t="str">
        <f>_xlfn.XLOOKUP(DSO[[#This Row],[GIC Industry Groups]],'DSO_GIC GROUP'!$A$2:$A$25,'DSO_GIC GROUP'!$B$2:$B$25,0)</f>
        <v>Health Care Equipment &amp; Services</v>
      </c>
    </row>
    <row r="3601" spans="1:9" x14ac:dyDescent="0.2">
      <c r="A3601">
        <v>2017</v>
      </c>
      <c r="B3601" t="s">
        <v>481</v>
      </c>
      <c r="C3601" t="s">
        <v>482</v>
      </c>
      <c r="D3601">
        <v>553.79999999999995</v>
      </c>
      <c r="E3601">
        <v>5758</v>
      </c>
      <c r="F3601">
        <v>3128.9</v>
      </c>
      <c r="G3601">
        <v>3510</v>
      </c>
      <c r="H3601" s="14">
        <f>365*DSO[[#This Row],[Receivables - Total]]/DSO[[#This Row],[Revenue - Total]]</f>
        <v>64.603215187446054</v>
      </c>
      <c r="I3601" t="str">
        <f>_xlfn.XLOOKUP(DSO[[#This Row],[GIC Industry Groups]],'DSO_GIC GROUP'!$A$2:$A$25,'DSO_GIC GROUP'!$B$2:$B$25,0)</f>
        <v>Health Care Equipment &amp; Services</v>
      </c>
    </row>
    <row r="3602" spans="1:9" x14ac:dyDescent="0.2">
      <c r="A3602">
        <v>2018</v>
      </c>
      <c r="B3602" t="s">
        <v>481</v>
      </c>
      <c r="C3602" t="s">
        <v>482</v>
      </c>
      <c r="D3602">
        <v>733.5</v>
      </c>
      <c r="E3602">
        <v>7846.7</v>
      </c>
      <c r="F3602">
        <v>3724.2</v>
      </c>
      <c r="G3602">
        <v>3510</v>
      </c>
      <c r="H3602" s="14">
        <f>365*DSO[[#This Row],[Receivables - Total]]/DSO[[#This Row],[Revenue - Total]]</f>
        <v>71.888593523441273</v>
      </c>
      <c r="I3602" t="str">
        <f>_xlfn.XLOOKUP(DSO[[#This Row],[GIC Industry Groups]],'DSO_GIC GROUP'!$A$2:$A$25,'DSO_GIC GROUP'!$B$2:$B$25,0)</f>
        <v>Health Care Equipment &amp; Services</v>
      </c>
    </row>
    <row r="3603" spans="1:9" x14ac:dyDescent="0.2">
      <c r="A3603">
        <v>2019</v>
      </c>
      <c r="B3603" t="s">
        <v>481</v>
      </c>
      <c r="C3603" t="s">
        <v>482</v>
      </c>
      <c r="D3603">
        <v>708.3</v>
      </c>
      <c r="E3603">
        <v>9733.2000000000007</v>
      </c>
      <c r="F3603">
        <v>4478.5</v>
      </c>
      <c r="G3603">
        <v>3510</v>
      </c>
      <c r="H3603" s="14">
        <f>365*DSO[[#This Row],[Receivables - Total]]/DSO[[#This Row],[Revenue - Total]]</f>
        <v>57.726805850173044</v>
      </c>
      <c r="I3603" t="str">
        <f>_xlfn.XLOOKUP(DSO[[#This Row],[GIC Industry Groups]],'DSO_GIC GROUP'!$A$2:$A$25,'DSO_GIC GROUP'!$B$2:$B$25,0)</f>
        <v>Health Care Equipment &amp; Services</v>
      </c>
    </row>
    <row r="3604" spans="1:9" x14ac:dyDescent="0.2">
      <c r="A3604">
        <v>2004</v>
      </c>
      <c r="B3604" t="s">
        <v>533</v>
      </c>
      <c r="C3604" t="s">
        <v>534</v>
      </c>
      <c r="D3604">
        <v>441.4</v>
      </c>
      <c r="E3604">
        <v>3600.9</v>
      </c>
      <c r="F3604">
        <v>3084.8</v>
      </c>
      <c r="G3604">
        <v>3510</v>
      </c>
      <c r="H3604" s="14">
        <f>365*DSO[[#This Row],[Receivables - Total]]/DSO[[#This Row],[Revenue - Total]]</f>
        <v>52.227372925311201</v>
      </c>
      <c r="I3604" t="str">
        <f>_xlfn.XLOOKUP(DSO[[#This Row],[GIC Industry Groups]],'DSO_GIC GROUP'!$A$2:$A$25,'DSO_GIC GROUP'!$B$2:$B$25,0)</f>
        <v>Health Care Equipment &amp; Services</v>
      </c>
    </row>
    <row r="3605" spans="1:9" x14ac:dyDescent="0.2">
      <c r="A3605">
        <v>2005</v>
      </c>
      <c r="B3605" t="s">
        <v>533</v>
      </c>
      <c r="C3605" t="s">
        <v>534</v>
      </c>
      <c r="D3605">
        <v>493.4</v>
      </c>
      <c r="E3605">
        <v>3875.8</v>
      </c>
      <c r="F3605">
        <v>3327.6</v>
      </c>
      <c r="G3605">
        <v>3510</v>
      </c>
      <c r="H3605" s="14">
        <f>365*DSO[[#This Row],[Receivables - Total]]/DSO[[#This Row],[Revenue - Total]]</f>
        <v>54.1203870657531</v>
      </c>
      <c r="I3605" t="str">
        <f>_xlfn.XLOOKUP(DSO[[#This Row],[GIC Industry Groups]],'DSO_GIC GROUP'!$A$2:$A$25,'DSO_GIC GROUP'!$B$2:$B$25,0)</f>
        <v>Health Care Equipment &amp; Services</v>
      </c>
    </row>
    <row r="3606" spans="1:9" x14ac:dyDescent="0.2">
      <c r="A3606">
        <v>2006</v>
      </c>
      <c r="B3606" t="s">
        <v>533</v>
      </c>
      <c r="C3606" t="s">
        <v>534</v>
      </c>
      <c r="D3606">
        <v>541.29999999999995</v>
      </c>
      <c r="E3606">
        <v>4000.8</v>
      </c>
      <c r="F3606">
        <v>3590.8</v>
      </c>
      <c r="G3606">
        <v>3510</v>
      </c>
      <c r="H3606" s="14">
        <f>365*DSO[[#This Row],[Receivables - Total]]/DSO[[#This Row],[Revenue - Total]]</f>
        <v>55.022418402584371</v>
      </c>
      <c r="I3606" t="str">
        <f>_xlfn.XLOOKUP(DSO[[#This Row],[GIC Industry Groups]],'DSO_GIC GROUP'!$A$2:$A$25,'DSO_GIC GROUP'!$B$2:$B$25,0)</f>
        <v>Health Care Equipment &amp; Services</v>
      </c>
    </row>
    <row r="3607" spans="1:9" x14ac:dyDescent="0.2">
      <c r="A3607">
        <v>2007</v>
      </c>
      <c r="B3607" t="s">
        <v>533</v>
      </c>
      <c r="C3607" t="s">
        <v>534</v>
      </c>
      <c r="D3607">
        <v>623.20000000000005</v>
      </c>
      <c r="E3607">
        <v>4368.2</v>
      </c>
      <c r="F3607">
        <v>4068.2</v>
      </c>
      <c r="G3607">
        <v>3510</v>
      </c>
      <c r="H3607" s="14">
        <f>365*DSO[[#This Row],[Receivables - Total]]/DSO[[#This Row],[Revenue - Total]]</f>
        <v>55.913671894203837</v>
      </c>
      <c r="I3607" t="str">
        <f>_xlfn.XLOOKUP(DSO[[#This Row],[GIC Industry Groups]],'DSO_GIC GROUP'!$A$2:$A$25,'DSO_GIC GROUP'!$B$2:$B$25,0)</f>
        <v>Health Care Equipment &amp; Services</v>
      </c>
    </row>
    <row r="3608" spans="1:9" x14ac:dyDescent="0.2">
      <c r="A3608">
        <v>2008</v>
      </c>
      <c r="B3608" t="s">
        <v>533</v>
      </c>
      <c r="C3608" t="s">
        <v>534</v>
      </c>
      <c r="D3608">
        <v>631.6</v>
      </c>
      <c r="E3608">
        <v>4669.5</v>
      </c>
      <c r="F3608">
        <v>4512.7</v>
      </c>
      <c r="G3608">
        <v>3510</v>
      </c>
      <c r="H3608" s="14">
        <f>365*DSO[[#This Row],[Receivables - Total]]/DSO[[#This Row],[Revenue - Total]]</f>
        <v>51.085602854167128</v>
      </c>
      <c r="I3608" t="str">
        <f>_xlfn.XLOOKUP(DSO[[#This Row],[GIC Industry Groups]],'DSO_GIC GROUP'!$A$2:$A$25,'DSO_GIC GROUP'!$B$2:$B$25,0)</f>
        <v>Health Care Equipment &amp; Services</v>
      </c>
    </row>
    <row r="3609" spans="1:9" x14ac:dyDescent="0.2">
      <c r="A3609">
        <v>2009</v>
      </c>
      <c r="B3609" t="s">
        <v>533</v>
      </c>
      <c r="C3609" t="s">
        <v>534</v>
      </c>
      <c r="D3609">
        <v>574.20000000000005</v>
      </c>
      <c r="E3609">
        <v>4837.8</v>
      </c>
      <c r="F3609">
        <v>4694.7</v>
      </c>
      <c r="G3609">
        <v>3510</v>
      </c>
      <c r="H3609" s="14">
        <f>365*DSO[[#This Row],[Receivables - Total]]/DSO[[#This Row],[Revenue - Total]]</f>
        <v>44.642469167358946</v>
      </c>
      <c r="I3609" t="str">
        <f>_xlfn.XLOOKUP(DSO[[#This Row],[GIC Industry Groups]],'DSO_GIC GROUP'!$A$2:$A$25,'DSO_GIC GROUP'!$B$2:$B$25,0)</f>
        <v>Health Care Equipment &amp; Services</v>
      </c>
    </row>
    <row r="3610" spans="1:9" x14ac:dyDescent="0.2">
      <c r="A3610">
        <v>2010</v>
      </c>
      <c r="B3610" t="s">
        <v>533</v>
      </c>
      <c r="C3610" t="s">
        <v>534</v>
      </c>
      <c r="D3610">
        <v>655.6</v>
      </c>
      <c r="E3610">
        <v>6187.8</v>
      </c>
      <c r="F3610">
        <v>5003.8999999999996</v>
      </c>
      <c r="G3610">
        <v>3510</v>
      </c>
      <c r="H3610" s="14">
        <f>365*DSO[[#This Row],[Receivables - Total]]/DSO[[#This Row],[Revenue - Total]]</f>
        <v>47.821499230600132</v>
      </c>
      <c r="I3610" t="str">
        <f>_xlfn.XLOOKUP(DSO[[#This Row],[GIC Industry Groups]],'DSO_GIC GROUP'!$A$2:$A$25,'DSO_GIC GROUP'!$B$2:$B$25,0)</f>
        <v>Health Care Equipment &amp; Services</v>
      </c>
    </row>
    <row r="3611" spans="1:9" x14ac:dyDescent="0.2">
      <c r="A3611">
        <v>2011</v>
      </c>
      <c r="B3611" t="s">
        <v>533</v>
      </c>
      <c r="C3611" t="s">
        <v>534</v>
      </c>
      <c r="D3611">
        <v>699.8</v>
      </c>
      <c r="E3611">
        <v>6136.6</v>
      </c>
      <c r="F3611">
        <v>5542.3</v>
      </c>
      <c r="G3611">
        <v>3510</v>
      </c>
      <c r="H3611" s="14">
        <f>365*DSO[[#This Row],[Receivables - Total]]/DSO[[#This Row],[Revenue - Total]]</f>
        <v>46.086823160059893</v>
      </c>
      <c r="I3611" t="str">
        <f>_xlfn.XLOOKUP(DSO[[#This Row],[GIC Industry Groups]],'DSO_GIC GROUP'!$A$2:$A$25,'DSO_GIC GROUP'!$B$2:$B$25,0)</f>
        <v>Health Care Equipment &amp; Services</v>
      </c>
    </row>
    <row r="3612" spans="1:9" x14ac:dyDescent="0.2">
      <c r="A3612">
        <v>2012</v>
      </c>
      <c r="B3612" t="s">
        <v>533</v>
      </c>
      <c r="C3612" t="s">
        <v>534</v>
      </c>
      <c r="D3612">
        <v>718.5</v>
      </c>
      <c r="E3612">
        <v>6795</v>
      </c>
      <c r="F3612">
        <v>5671.4</v>
      </c>
      <c r="G3612">
        <v>3510</v>
      </c>
      <c r="H3612" s="14">
        <f>365*DSO[[#This Row],[Receivables - Total]]/DSO[[#This Row],[Revenue - Total]]</f>
        <v>46.241227915505874</v>
      </c>
      <c r="I3612" t="str">
        <f>_xlfn.XLOOKUP(DSO[[#This Row],[GIC Industry Groups]],'DSO_GIC GROUP'!$A$2:$A$25,'DSO_GIC GROUP'!$B$2:$B$25,0)</f>
        <v>Health Care Equipment &amp; Services</v>
      </c>
    </row>
    <row r="3613" spans="1:9" x14ac:dyDescent="0.2">
      <c r="A3613">
        <v>2013</v>
      </c>
      <c r="B3613" t="s">
        <v>533</v>
      </c>
      <c r="C3613" t="s">
        <v>534</v>
      </c>
      <c r="D3613">
        <v>784.7</v>
      </c>
      <c r="E3613">
        <v>6965.9</v>
      </c>
      <c r="F3613">
        <v>5808.3</v>
      </c>
      <c r="G3613">
        <v>3510</v>
      </c>
      <c r="H3613" s="14">
        <f>365*DSO[[#This Row],[Receivables - Total]]/DSO[[#This Row],[Revenue - Total]]</f>
        <v>49.311416421328097</v>
      </c>
      <c r="I3613" t="str">
        <f>_xlfn.XLOOKUP(DSO[[#This Row],[GIC Industry Groups]],'DSO_GIC GROUP'!$A$2:$A$25,'DSO_GIC GROUP'!$B$2:$B$25,0)</f>
        <v>Health Care Equipment &amp; Services</v>
      </c>
    </row>
    <row r="3614" spans="1:9" x14ac:dyDescent="0.2">
      <c r="A3614">
        <v>2014</v>
      </c>
      <c r="B3614" t="s">
        <v>533</v>
      </c>
      <c r="C3614" t="s">
        <v>534</v>
      </c>
      <c r="D3614">
        <v>815.7</v>
      </c>
      <c r="E3614">
        <v>7301.8</v>
      </c>
      <c r="F3614">
        <v>6011.6</v>
      </c>
      <c r="G3614">
        <v>3510</v>
      </c>
      <c r="H3614" s="14">
        <f>365*DSO[[#This Row],[Receivables - Total]]/DSO[[#This Row],[Revenue - Total]]</f>
        <v>49.52599973384789</v>
      </c>
      <c r="I3614" t="str">
        <f>_xlfn.XLOOKUP(DSO[[#This Row],[GIC Industry Groups]],'DSO_GIC GROUP'!$A$2:$A$25,'DSO_GIC GROUP'!$B$2:$B$25,0)</f>
        <v>Health Care Equipment &amp; Services</v>
      </c>
    </row>
    <row r="3615" spans="1:9" x14ac:dyDescent="0.2">
      <c r="A3615">
        <v>2015</v>
      </c>
      <c r="B3615" t="s">
        <v>533</v>
      </c>
      <c r="C3615" t="s">
        <v>534</v>
      </c>
      <c r="D3615">
        <v>1374.5</v>
      </c>
      <c r="E3615">
        <v>14221.7</v>
      </c>
      <c r="F3615">
        <v>8680.1</v>
      </c>
      <c r="G3615">
        <v>3510</v>
      </c>
      <c r="H3615" s="14">
        <f>365*DSO[[#This Row],[Receivables - Total]]/DSO[[#This Row],[Revenue - Total]]</f>
        <v>57.798009239524887</v>
      </c>
      <c r="I3615" t="str">
        <f>_xlfn.XLOOKUP(DSO[[#This Row],[GIC Industry Groups]],'DSO_GIC GROUP'!$A$2:$A$25,'DSO_GIC GROUP'!$B$2:$B$25,0)</f>
        <v>Health Care Equipment &amp; Services</v>
      </c>
    </row>
    <row r="3616" spans="1:9" x14ac:dyDescent="0.2">
      <c r="A3616">
        <v>2016</v>
      </c>
      <c r="B3616" t="s">
        <v>533</v>
      </c>
      <c r="C3616" t="s">
        <v>534</v>
      </c>
      <c r="D3616">
        <v>1615.8</v>
      </c>
      <c r="E3616">
        <v>14247</v>
      </c>
      <c r="F3616">
        <v>9641.7999999999993</v>
      </c>
      <c r="G3616">
        <v>3510</v>
      </c>
      <c r="H3616" s="14">
        <f>365*DSO[[#This Row],[Receivables - Total]]/DSO[[#This Row],[Revenue - Total]]</f>
        <v>61.167728017590079</v>
      </c>
      <c r="I3616" t="str">
        <f>_xlfn.XLOOKUP(DSO[[#This Row],[GIC Industry Groups]],'DSO_GIC GROUP'!$A$2:$A$25,'DSO_GIC GROUP'!$B$2:$B$25,0)</f>
        <v>Health Care Equipment &amp; Services</v>
      </c>
    </row>
    <row r="3617" spans="1:9" x14ac:dyDescent="0.2">
      <c r="A3617">
        <v>2017</v>
      </c>
      <c r="B3617" t="s">
        <v>533</v>
      </c>
      <c r="C3617" t="s">
        <v>534</v>
      </c>
      <c r="D3617">
        <v>1855.1</v>
      </c>
      <c r="E3617">
        <v>16568</v>
      </c>
      <c r="F3617">
        <v>10441.4</v>
      </c>
      <c r="G3617">
        <v>3510</v>
      </c>
      <c r="H3617" s="14">
        <f>365*DSO[[#This Row],[Receivables - Total]]/DSO[[#This Row],[Revenue - Total]]</f>
        <v>64.848727182178635</v>
      </c>
      <c r="I3617" t="str">
        <f>_xlfn.XLOOKUP(DSO[[#This Row],[GIC Industry Groups]],'DSO_GIC GROUP'!$A$2:$A$25,'DSO_GIC GROUP'!$B$2:$B$25,0)</f>
        <v>Health Care Equipment &amp; Services</v>
      </c>
    </row>
    <row r="3618" spans="1:9" x14ac:dyDescent="0.2">
      <c r="A3618">
        <v>2018</v>
      </c>
      <c r="B3618" t="s">
        <v>533</v>
      </c>
      <c r="C3618" t="s">
        <v>534</v>
      </c>
      <c r="D3618">
        <v>1862.3</v>
      </c>
      <c r="E3618">
        <v>16185.3</v>
      </c>
      <c r="F3618">
        <v>11333.4</v>
      </c>
      <c r="G3618">
        <v>3510</v>
      </c>
      <c r="H3618" s="14">
        <f>365*DSO[[#This Row],[Receivables - Total]]/DSO[[#This Row],[Revenue - Total]]</f>
        <v>59.976661901988813</v>
      </c>
      <c r="I3618" t="str">
        <f>_xlfn.XLOOKUP(DSO[[#This Row],[GIC Industry Groups]],'DSO_GIC GROUP'!$A$2:$A$25,'DSO_GIC GROUP'!$B$2:$B$25,0)</f>
        <v>Health Care Equipment &amp; Services</v>
      </c>
    </row>
    <row r="3619" spans="1:9" x14ac:dyDescent="0.2">
      <c r="A3619">
        <v>2019</v>
      </c>
      <c r="B3619" t="s">
        <v>533</v>
      </c>
      <c r="C3619" t="s">
        <v>534</v>
      </c>
      <c r="D3619">
        <v>2025.3</v>
      </c>
      <c r="E3619">
        <v>18021.400000000001</v>
      </c>
      <c r="F3619">
        <v>11554.8</v>
      </c>
      <c r="G3619">
        <v>3510</v>
      </c>
      <c r="H3619" s="14">
        <f>365*DSO[[#This Row],[Receivables - Total]]/DSO[[#This Row],[Revenue - Total]]</f>
        <v>63.976399418423519</v>
      </c>
      <c r="I3619" t="str">
        <f>_xlfn.XLOOKUP(DSO[[#This Row],[GIC Industry Groups]],'DSO_GIC GROUP'!$A$2:$A$25,'DSO_GIC GROUP'!$B$2:$B$25,0)</f>
        <v>Health Care Equipment &amp; Services</v>
      </c>
    </row>
    <row r="3620" spans="1:9" x14ac:dyDescent="0.2">
      <c r="A3620">
        <v>2003</v>
      </c>
      <c r="B3620" t="s">
        <v>573</v>
      </c>
      <c r="C3620" t="s">
        <v>574</v>
      </c>
      <c r="D3620">
        <v>5418.8</v>
      </c>
      <c r="E3620">
        <v>16240.2</v>
      </c>
      <c r="F3620">
        <v>69506.100000000006</v>
      </c>
      <c r="G3620">
        <v>3510</v>
      </c>
      <c r="H3620" s="14">
        <f>365*DSO[[#This Row],[Receivables - Total]]/DSO[[#This Row],[Revenue - Total]]</f>
        <v>28.455948470709764</v>
      </c>
      <c r="I3620" t="str">
        <f>_xlfn.XLOOKUP(DSO[[#This Row],[GIC Industry Groups]],'DSO_GIC GROUP'!$A$2:$A$25,'DSO_GIC GROUP'!$B$2:$B$25,0)</f>
        <v>Health Care Equipment &amp; Services</v>
      </c>
    </row>
    <row r="3621" spans="1:9" x14ac:dyDescent="0.2">
      <c r="A3621">
        <v>2004</v>
      </c>
      <c r="B3621" t="s">
        <v>573</v>
      </c>
      <c r="C3621" t="s">
        <v>574</v>
      </c>
      <c r="D3621">
        <v>5731.5</v>
      </c>
      <c r="E3621">
        <v>18775</v>
      </c>
      <c r="F3621">
        <v>80514.600000000006</v>
      </c>
      <c r="G3621">
        <v>3510</v>
      </c>
      <c r="H3621" s="14">
        <f>365*DSO[[#This Row],[Receivables - Total]]/DSO[[#This Row],[Revenue - Total]]</f>
        <v>25.982834169206576</v>
      </c>
      <c r="I3621" t="str">
        <f>_xlfn.XLOOKUP(DSO[[#This Row],[GIC Industry Groups]],'DSO_GIC GROUP'!$A$2:$A$25,'DSO_GIC GROUP'!$B$2:$B$25,0)</f>
        <v>Health Care Equipment &amp; Services</v>
      </c>
    </row>
    <row r="3622" spans="1:9" x14ac:dyDescent="0.2">
      <c r="A3622">
        <v>2005</v>
      </c>
      <c r="B3622" t="s">
        <v>573</v>
      </c>
      <c r="C3622" t="s">
        <v>574</v>
      </c>
      <c r="D3622">
        <v>6370</v>
      </c>
      <c r="E3622">
        <v>20975</v>
      </c>
      <c r="F3622">
        <v>88050</v>
      </c>
      <c r="G3622">
        <v>3510</v>
      </c>
      <c r="H3622" s="14">
        <f>365*DSO[[#This Row],[Receivables - Total]]/DSO[[#This Row],[Revenue - Total]]</f>
        <v>26.40601930721181</v>
      </c>
      <c r="I3622" t="str">
        <f>_xlfn.XLOOKUP(DSO[[#This Row],[GIC Industry Groups]],'DSO_GIC GROUP'!$A$2:$A$25,'DSO_GIC GROUP'!$B$2:$B$25,0)</f>
        <v>Health Care Equipment &amp; Services</v>
      </c>
    </row>
    <row r="3623" spans="1:9" x14ac:dyDescent="0.2">
      <c r="A3623">
        <v>2006</v>
      </c>
      <c r="B3623" t="s">
        <v>573</v>
      </c>
      <c r="C3623" t="s">
        <v>574</v>
      </c>
      <c r="D3623">
        <v>6566</v>
      </c>
      <c r="E3623">
        <v>23943</v>
      </c>
      <c r="F3623">
        <v>92977</v>
      </c>
      <c r="G3623">
        <v>3510</v>
      </c>
      <c r="H3623" s="14">
        <f>365*DSO[[#This Row],[Receivables - Total]]/DSO[[#This Row],[Revenue - Total]]</f>
        <v>25.776159695408541</v>
      </c>
      <c r="I3623" t="str">
        <f>_xlfn.XLOOKUP(DSO[[#This Row],[GIC Industry Groups]],'DSO_GIC GROUP'!$A$2:$A$25,'DSO_GIC GROUP'!$B$2:$B$25,0)</f>
        <v>Health Care Equipment &amp; Services</v>
      </c>
    </row>
    <row r="3624" spans="1:9" x14ac:dyDescent="0.2">
      <c r="A3624">
        <v>2007</v>
      </c>
      <c r="B3624" t="s">
        <v>573</v>
      </c>
      <c r="C3624" t="s">
        <v>574</v>
      </c>
      <c r="D3624">
        <v>7213</v>
      </c>
      <c r="E3624">
        <v>24603</v>
      </c>
      <c r="F3624">
        <v>101703</v>
      </c>
      <c r="G3624">
        <v>3510</v>
      </c>
      <c r="H3624" s="14">
        <f>365*DSO[[#This Row],[Receivables - Total]]/DSO[[#This Row],[Revenue - Total]]</f>
        <v>25.88660118187271</v>
      </c>
      <c r="I3624" t="str">
        <f>_xlfn.XLOOKUP(DSO[[#This Row],[GIC Industry Groups]],'DSO_GIC GROUP'!$A$2:$A$25,'DSO_GIC GROUP'!$B$2:$B$25,0)</f>
        <v>Health Care Equipment &amp; Services</v>
      </c>
    </row>
    <row r="3625" spans="1:9" x14ac:dyDescent="0.2">
      <c r="A3625">
        <v>2008</v>
      </c>
      <c r="B3625" t="s">
        <v>573</v>
      </c>
      <c r="C3625" t="s">
        <v>574</v>
      </c>
      <c r="D3625">
        <v>7774</v>
      </c>
      <c r="E3625">
        <v>25267</v>
      </c>
      <c r="F3625">
        <v>106632</v>
      </c>
      <c r="G3625">
        <v>3510</v>
      </c>
      <c r="H3625" s="14">
        <f>365*DSO[[#This Row],[Receivables - Total]]/DSO[[#This Row],[Revenue - Total]]</f>
        <v>26.610304598994674</v>
      </c>
      <c r="I3625" t="str">
        <f>_xlfn.XLOOKUP(DSO[[#This Row],[GIC Industry Groups]],'DSO_GIC GROUP'!$A$2:$A$25,'DSO_GIC GROUP'!$B$2:$B$25,0)</f>
        <v>Health Care Equipment &amp; Services</v>
      </c>
    </row>
    <row r="3626" spans="1:9" x14ac:dyDescent="0.2">
      <c r="A3626">
        <v>2009</v>
      </c>
      <c r="B3626" t="s">
        <v>573</v>
      </c>
      <c r="C3626" t="s">
        <v>574</v>
      </c>
      <c r="D3626">
        <v>8075</v>
      </c>
      <c r="E3626">
        <v>28189</v>
      </c>
      <c r="F3626">
        <v>108702</v>
      </c>
      <c r="G3626">
        <v>3510</v>
      </c>
      <c r="H3626" s="14">
        <f>365*DSO[[#This Row],[Receivables - Total]]/DSO[[#This Row],[Revenue - Total]]</f>
        <v>27.114266526834832</v>
      </c>
      <c r="I3626" t="str">
        <f>_xlfn.XLOOKUP(DSO[[#This Row],[GIC Industry Groups]],'DSO_GIC GROUP'!$A$2:$A$25,'DSO_GIC GROUP'!$B$2:$B$25,0)</f>
        <v>Health Care Equipment &amp; Services</v>
      </c>
    </row>
    <row r="3627" spans="1:9" x14ac:dyDescent="0.2">
      <c r="A3627">
        <v>2010</v>
      </c>
      <c r="B3627" t="s">
        <v>573</v>
      </c>
      <c r="C3627" t="s">
        <v>574</v>
      </c>
      <c r="D3627">
        <v>9187</v>
      </c>
      <c r="E3627">
        <v>30886</v>
      </c>
      <c r="F3627">
        <v>112084</v>
      </c>
      <c r="G3627">
        <v>3510</v>
      </c>
      <c r="H3627" s="14">
        <f>365*DSO[[#This Row],[Receivables - Total]]/DSO[[#This Row],[Revenue - Total]]</f>
        <v>29.917338781628064</v>
      </c>
      <c r="I3627" t="str">
        <f>_xlfn.XLOOKUP(DSO[[#This Row],[GIC Industry Groups]],'DSO_GIC GROUP'!$A$2:$A$25,'DSO_GIC GROUP'!$B$2:$B$25,0)</f>
        <v>Health Care Equipment &amp; Services</v>
      </c>
    </row>
    <row r="3628" spans="1:9" x14ac:dyDescent="0.2">
      <c r="A3628">
        <v>2011</v>
      </c>
      <c r="B3628" t="s">
        <v>573</v>
      </c>
      <c r="C3628" t="s">
        <v>574</v>
      </c>
      <c r="D3628">
        <v>9977</v>
      </c>
      <c r="E3628">
        <v>33093</v>
      </c>
      <c r="F3628">
        <v>122734</v>
      </c>
      <c r="G3628">
        <v>3510</v>
      </c>
      <c r="H3628" s="14">
        <f>365*DSO[[#This Row],[Receivables - Total]]/DSO[[#This Row],[Revenue - Total]]</f>
        <v>29.670710642527744</v>
      </c>
      <c r="I3628" t="str">
        <f>_xlfn.XLOOKUP(DSO[[#This Row],[GIC Industry Groups]],'DSO_GIC GROUP'!$A$2:$A$25,'DSO_GIC GROUP'!$B$2:$B$25,0)</f>
        <v>Health Care Equipment &amp; Services</v>
      </c>
    </row>
    <row r="3629" spans="1:9" x14ac:dyDescent="0.2">
      <c r="A3629">
        <v>2012</v>
      </c>
      <c r="B3629" t="s">
        <v>573</v>
      </c>
      <c r="C3629" t="s">
        <v>574</v>
      </c>
      <c r="D3629">
        <v>9975</v>
      </c>
      <c r="E3629">
        <v>34786</v>
      </c>
      <c r="F3629">
        <v>122455</v>
      </c>
      <c r="G3629">
        <v>3510</v>
      </c>
      <c r="H3629" s="14">
        <f>365*DSO[[#This Row],[Receivables - Total]]/DSO[[#This Row],[Revenue - Total]]</f>
        <v>29.732350659425911</v>
      </c>
      <c r="I3629" t="str">
        <f>_xlfn.XLOOKUP(DSO[[#This Row],[GIC Industry Groups]],'DSO_GIC GROUP'!$A$2:$A$25,'DSO_GIC GROUP'!$B$2:$B$25,0)</f>
        <v>Health Care Equipment &amp; Services</v>
      </c>
    </row>
    <row r="3630" spans="1:9" x14ac:dyDescent="0.2">
      <c r="A3630">
        <v>2013</v>
      </c>
      <c r="B3630" t="s">
        <v>573</v>
      </c>
      <c r="C3630" t="s">
        <v>574</v>
      </c>
      <c r="D3630">
        <v>14193</v>
      </c>
      <c r="E3630">
        <v>51759</v>
      </c>
      <c r="F3630">
        <v>137609</v>
      </c>
      <c r="G3630">
        <v>3510</v>
      </c>
      <c r="H3630" s="14">
        <f>365*DSO[[#This Row],[Receivables - Total]]/DSO[[#This Row],[Revenue - Total]]</f>
        <v>37.646120529907201</v>
      </c>
      <c r="I3630" t="str">
        <f>_xlfn.XLOOKUP(DSO[[#This Row],[GIC Industry Groups]],'DSO_GIC GROUP'!$A$2:$A$25,'DSO_GIC GROUP'!$B$2:$B$25,0)</f>
        <v>Health Care Equipment &amp; Services</v>
      </c>
    </row>
    <row r="3631" spans="1:9" x14ac:dyDescent="0.2">
      <c r="A3631">
        <v>2014</v>
      </c>
      <c r="B3631" t="s">
        <v>573</v>
      </c>
      <c r="C3631" t="s">
        <v>574</v>
      </c>
      <c r="D3631">
        <v>15914</v>
      </c>
      <c r="E3631">
        <v>53870</v>
      </c>
      <c r="F3631">
        <v>179045</v>
      </c>
      <c r="G3631">
        <v>3510</v>
      </c>
      <c r="H3631" s="14">
        <f>365*DSO[[#This Row],[Receivables - Total]]/DSO[[#This Row],[Revenue - Total]]</f>
        <v>32.442179340389288</v>
      </c>
      <c r="I3631" t="str">
        <f>_xlfn.XLOOKUP(DSO[[#This Row],[GIC Industry Groups]],'DSO_GIC GROUP'!$A$2:$A$25,'DSO_GIC GROUP'!$B$2:$B$25,0)</f>
        <v>Health Care Equipment &amp; Services</v>
      </c>
    </row>
    <row r="3632" spans="1:9" x14ac:dyDescent="0.2">
      <c r="A3632">
        <v>2015</v>
      </c>
      <c r="B3632" t="s">
        <v>573</v>
      </c>
      <c r="C3632" t="s">
        <v>574</v>
      </c>
      <c r="D3632">
        <v>17980</v>
      </c>
      <c r="E3632">
        <v>56563</v>
      </c>
      <c r="F3632">
        <v>190884</v>
      </c>
      <c r="G3632">
        <v>3510</v>
      </c>
      <c r="H3632" s="14">
        <f>365*DSO[[#This Row],[Receivables - Total]]/DSO[[#This Row],[Revenue - Total]]</f>
        <v>34.380566207749212</v>
      </c>
      <c r="I3632" t="str">
        <f>_xlfn.XLOOKUP(DSO[[#This Row],[GIC Industry Groups]],'DSO_GIC GROUP'!$A$2:$A$25,'DSO_GIC GROUP'!$B$2:$B$25,0)</f>
        <v>Health Care Equipment &amp; Services</v>
      </c>
    </row>
    <row r="3633" spans="1:9" x14ac:dyDescent="0.2">
      <c r="A3633">
        <v>2016</v>
      </c>
      <c r="B3633" t="s">
        <v>573</v>
      </c>
      <c r="C3633" t="s">
        <v>574</v>
      </c>
      <c r="D3633">
        <v>18215</v>
      </c>
      <c r="E3633">
        <v>60969</v>
      </c>
      <c r="F3633">
        <v>198533</v>
      </c>
      <c r="G3633">
        <v>3510</v>
      </c>
      <c r="H3633" s="14">
        <f>365*DSO[[#This Row],[Receivables - Total]]/DSO[[#This Row],[Revenue - Total]]</f>
        <v>33.488009550049611</v>
      </c>
      <c r="I3633" t="str">
        <f>_xlfn.XLOOKUP(DSO[[#This Row],[GIC Industry Groups]],'DSO_GIC GROUP'!$A$2:$A$25,'DSO_GIC GROUP'!$B$2:$B$25,0)</f>
        <v>Health Care Equipment &amp; Services</v>
      </c>
    </row>
    <row r="3634" spans="1:9" x14ac:dyDescent="0.2">
      <c r="A3634">
        <v>2017</v>
      </c>
      <c r="B3634" t="s">
        <v>573</v>
      </c>
      <c r="C3634" t="s">
        <v>574</v>
      </c>
      <c r="D3634">
        <v>17711</v>
      </c>
      <c r="E3634">
        <v>60381</v>
      </c>
      <c r="F3634">
        <v>208357</v>
      </c>
      <c r="G3634">
        <v>3510</v>
      </c>
      <c r="H3634" s="14">
        <f>365*DSO[[#This Row],[Receivables - Total]]/DSO[[#This Row],[Revenue - Total]]</f>
        <v>31.026147429651992</v>
      </c>
      <c r="I3634" t="str">
        <f>_xlfn.XLOOKUP(DSO[[#This Row],[GIC Industry Groups]],'DSO_GIC GROUP'!$A$2:$A$25,'DSO_GIC GROUP'!$B$2:$B$25,0)</f>
        <v>Health Care Equipment &amp; Services</v>
      </c>
    </row>
    <row r="3635" spans="1:9" x14ac:dyDescent="0.2">
      <c r="A3635">
        <v>2018</v>
      </c>
      <c r="B3635" t="s">
        <v>573</v>
      </c>
      <c r="C3635" t="s">
        <v>574</v>
      </c>
      <c r="D3635">
        <v>18246</v>
      </c>
      <c r="E3635">
        <v>59672</v>
      </c>
      <c r="F3635">
        <v>214319</v>
      </c>
      <c r="G3635">
        <v>3510</v>
      </c>
      <c r="H3635" s="14">
        <f>365*DSO[[#This Row],[Receivables - Total]]/DSO[[#This Row],[Revenue - Total]]</f>
        <v>31.074193141998609</v>
      </c>
      <c r="I3635" t="str">
        <f>_xlfn.XLOOKUP(DSO[[#This Row],[GIC Industry Groups]],'DSO_GIC GROUP'!$A$2:$A$25,'DSO_GIC GROUP'!$B$2:$B$25,0)</f>
        <v>Health Care Equipment &amp; Services</v>
      </c>
    </row>
    <row r="3636" spans="1:9" x14ac:dyDescent="0.2">
      <c r="A3636">
        <v>2003</v>
      </c>
      <c r="B3636" t="s">
        <v>579</v>
      </c>
      <c r="C3636" t="s">
        <v>580</v>
      </c>
      <c r="D3636">
        <v>1994.3</v>
      </c>
      <c r="E3636">
        <v>14110.8</v>
      </c>
      <c r="F3636">
        <v>9087.2000000000007</v>
      </c>
      <c r="G3636">
        <v>3510</v>
      </c>
      <c r="H3636" s="14">
        <f>365*DSO[[#This Row],[Receivables - Total]]/DSO[[#This Row],[Revenue - Total]]</f>
        <v>80.103827361563518</v>
      </c>
      <c r="I3636" t="str">
        <f>_xlfn.XLOOKUP(DSO[[#This Row],[GIC Industry Groups]],'DSO_GIC GROUP'!$A$2:$A$25,'DSO_GIC GROUP'!$B$2:$B$25,0)</f>
        <v>Health Care Equipment &amp; Services</v>
      </c>
    </row>
    <row r="3637" spans="1:9" x14ac:dyDescent="0.2">
      <c r="A3637">
        <v>2004</v>
      </c>
      <c r="B3637" t="s">
        <v>579</v>
      </c>
      <c r="C3637" t="s">
        <v>580</v>
      </c>
      <c r="D3637">
        <v>2292.6999999999998</v>
      </c>
      <c r="E3637">
        <v>16617.400000000001</v>
      </c>
      <c r="F3637">
        <v>10054.6</v>
      </c>
      <c r="G3637">
        <v>3510</v>
      </c>
      <c r="H3637" s="14">
        <f>365*DSO[[#This Row],[Receivables - Total]]/DSO[[#This Row],[Revenue - Total]]</f>
        <v>83.229119010204272</v>
      </c>
      <c r="I3637" t="str">
        <f>_xlfn.XLOOKUP(DSO[[#This Row],[GIC Industry Groups]],'DSO_GIC GROUP'!$A$2:$A$25,'DSO_GIC GROUP'!$B$2:$B$25,0)</f>
        <v>Health Care Equipment &amp; Services</v>
      </c>
    </row>
    <row r="3638" spans="1:9" x14ac:dyDescent="0.2">
      <c r="A3638">
        <v>2005</v>
      </c>
      <c r="B3638" t="s">
        <v>579</v>
      </c>
      <c r="C3638" t="s">
        <v>580</v>
      </c>
      <c r="D3638">
        <v>2429</v>
      </c>
      <c r="E3638">
        <v>19664.8</v>
      </c>
      <c r="F3638">
        <v>11292</v>
      </c>
      <c r="G3638">
        <v>3510</v>
      </c>
      <c r="H3638" s="14">
        <f>365*DSO[[#This Row],[Receivables - Total]]/DSO[[#This Row],[Revenue - Total]]</f>
        <v>78.514434998228836</v>
      </c>
      <c r="I3638" t="str">
        <f>_xlfn.XLOOKUP(DSO[[#This Row],[GIC Industry Groups]],'DSO_GIC GROUP'!$A$2:$A$25,'DSO_GIC GROUP'!$B$2:$B$25,0)</f>
        <v>Health Care Equipment &amp; Services</v>
      </c>
    </row>
    <row r="3639" spans="1:9" x14ac:dyDescent="0.2">
      <c r="A3639">
        <v>2006</v>
      </c>
      <c r="B3639" t="s">
        <v>579</v>
      </c>
      <c r="C3639" t="s">
        <v>580</v>
      </c>
      <c r="D3639">
        <v>2737</v>
      </c>
      <c r="E3639">
        <v>19512</v>
      </c>
      <c r="F3639">
        <v>12299</v>
      </c>
      <c r="G3639">
        <v>3510</v>
      </c>
      <c r="H3639" s="14">
        <f>365*DSO[[#This Row],[Receivables - Total]]/DSO[[#This Row],[Revenue - Total]]</f>
        <v>81.226522481502556</v>
      </c>
      <c r="I3639" t="str">
        <f>_xlfn.XLOOKUP(DSO[[#This Row],[GIC Industry Groups]],'DSO_GIC GROUP'!$A$2:$A$25,'DSO_GIC GROUP'!$B$2:$B$25,0)</f>
        <v>Health Care Equipment &amp; Services</v>
      </c>
    </row>
    <row r="3640" spans="1:9" x14ac:dyDescent="0.2">
      <c r="A3640">
        <v>2007</v>
      </c>
      <c r="B3640" t="s">
        <v>579</v>
      </c>
      <c r="C3640" t="s">
        <v>580</v>
      </c>
      <c r="D3640">
        <v>3360</v>
      </c>
      <c r="E3640">
        <v>22198</v>
      </c>
      <c r="F3640">
        <v>13515</v>
      </c>
      <c r="G3640">
        <v>3510</v>
      </c>
      <c r="H3640" s="14">
        <f>365*DSO[[#This Row],[Receivables - Total]]/DSO[[#This Row],[Revenue - Total]]</f>
        <v>90.743618201997776</v>
      </c>
      <c r="I3640" t="str">
        <f>_xlfn.XLOOKUP(DSO[[#This Row],[GIC Industry Groups]],'DSO_GIC GROUP'!$A$2:$A$25,'DSO_GIC GROUP'!$B$2:$B$25,0)</f>
        <v>Health Care Equipment &amp; Services</v>
      </c>
    </row>
    <row r="3641" spans="1:9" x14ac:dyDescent="0.2">
      <c r="A3641">
        <v>2008</v>
      </c>
      <c r="B3641" t="s">
        <v>579</v>
      </c>
      <c r="C3641" t="s">
        <v>580</v>
      </c>
      <c r="D3641">
        <v>3123</v>
      </c>
      <c r="E3641">
        <v>23661</v>
      </c>
      <c r="F3641">
        <v>14599</v>
      </c>
      <c r="G3641">
        <v>3510</v>
      </c>
      <c r="H3641" s="14">
        <f>365*DSO[[#This Row],[Receivables - Total]]/DSO[[#This Row],[Revenue - Total]]</f>
        <v>78.080347969038982</v>
      </c>
      <c r="I3641" t="str">
        <f>_xlfn.XLOOKUP(DSO[[#This Row],[GIC Industry Groups]],'DSO_GIC GROUP'!$A$2:$A$25,'DSO_GIC GROUP'!$B$2:$B$25,0)</f>
        <v>Health Care Equipment &amp; Services</v>
      </c>
    </row>
    <row r="3642" spans="1:9" x14ac:dyDescent="0.2">
      <c r="A3642">
        <v>2009</v>
      </c>
      <c r="B3642" t="s">
        <v>579</v>
      </c>
      <c r="C3642" t="s">
        <v>580</v>
      </c>
      <c r="D3642">
        <v>3335</v>
      </c>
      <c r="E3642">
        <v>28090</v>
      </c>
      <c r="F3642">
        <v>15835</v>
      </c>
      <c r="G3642">
        <v>3510</v>
      </c>
      <c r="H3642" s="14">
        <f>365*DSO[[#This Row],[Receivables - Total]]/DSO[[#This Row],[Revenue - Total]]</f>
        <v>76.872434480580992</v>
      </c>
      <c r="I3642" t="str">
        <f>_xlfn.XLOOKUP(DSO[[#This Row],[GIC Industry Groups]],'DSO_GIC GROUP'!$A$2:$A$25,'DSO_GIC GROUP'!$B$2:$B$25,0)</f>
        <v>Health Care Equipment &amp; Services</v>
      </c>
    </row>
    <row r="3643" spans="1:9" x14ac:dyDescent="0.2">
      <c r="A3643">
        <v>2010</v>
      </c>
      <c r="B3643" t="s">
        <v>579</v>
      </c>
      <c r="C3643" t="s">
        <v>580</v>
      </c>
      <c r="D3643">
        <v>3822</v>
      </c>
      <c r="E3643">
        <v>30424</v>
      </c>
      <c r="F3643">
        <v>15933</v>
      </c>
      <c r="G3643">
        <v>3510</v>
      </c>
      <c r="H3643" s="14">
        <f>365*DSO[[#This Row],[Receivables - Total]]/DSO[[#This Row],[Revenue - Total]]</f>
        <v>87.55601581623047</v>
      </c>
      <c r="I3643" t="str">
        <f>_xlfn.XLOOKUP(DSO[[#This Row],[GIC Industry Groups]],'DSO_GIC GROUP'!$A$2:$A$25,'DSO_GIC GROUP'!$B$2:$B$25,0)</f>
        <v>Health Care Equipment &amp; Services</v>
      </c>
    </row>
    <row r="3644" spans="1:9" x14ac:dyDescent="0.2">
      <c r="A3644">
        <v>2011</v>
      </c>
      <c r="B3644" t="s">
        <v>579</v>
      </c>
      <c r="C3644" t="s">
        <v>580</v>
      </c>
      <c r="D3644">
        <v>3808</v>
      </c>
      <c r="E3644">
        <v>33083</v>
      </c>
      <c r="F3644">
        <v>16184</v>
      </c>
      <c r="G3644">
        <v>3510</v>
      </c>
      <c r="H3644" s="14">
        <f>365*DSO[[#This Row],[Receivables - Total]]/DSO[[#This Row],[Revenue - Total]]</f>
        <v>85.882352941176464</v>
      </c>
      <c r="I3644" t="str">
        <f>_xlfn.XLOOKUP(DSO[[#This Row],[GIC Industry Groups]],'DSO_GIC GROUP'!$A$2:$A$25,'DSO_GIC GROUP'!$B$2:$B$25,0)</f>
        <v>Health Care Equipment &amp; Services</v>
      </c>
    </row>
    <row r="3645" spans="1:9" x14ac:dyDescent="0.2">
      <c r="A3645">
        <v>2012</v>
      </c>
      <c r="B3645" t="s">
        <v>579</v>
      </c>
      <c r="C3645" t="s">
        <v>580</v>
      </c>
      <c r="D3645">
        <v>3727</v>
      </c>
      <c r="E3645">
        <v>34841</v>
      </c>
      <c r="F3645">
        <v>16590</v>
      </c>
      <c r="G3645">
        <v>3510</v>
      </c>
      <c r="H3645" s="14">
        <f>365*DSO[[#This Row],[Receivables - Total]]/DSO[[#This Row],[Revenue - Total]]</f>
        <v>81.998493068113319</v>
      </c>
      <c r="I3645" t="str">
        <f>_xlfn.XLOOKUP(DSO[[#This Row],[GIC Industry Groups]],'DSO_GIC GROUP'!$A$2:$A$25,'DSO_GIC GROUP'!$B$2:$B$25,0)</f>
        <v>Health Care Equipment &amp; Services</v>
      </c>
    </row>
    <row r="3646" spans="1:9" x14ac:dyDescent="0.2">
      <c r="A3646">
        <v>2013</v>
      </c>
      <c r="B3646" t="s">
        <v>579</v>
      </c>
      <c r="C3646" t="s">
        <v>580</v>
      </c>
      <c r="D3646">
        <v>3811</v>
      </c>
      <c r="E3646">
        <v>37943</v>
      </c>
      <c r="F3646">
        <v>17005</v>
      </c>
      <c r="G3646">
        <v>3510</v>
      </c>
      <c r="H3646" s="14">
        <f>365*DSO[[#This Row],[Receivables - Total]]/DSO[[#This Row],[Revenue - Total]]</f>
        <v>81.800352837400766</v>
      </c>
      <c r="I3646" t="str">
        <f>_xlfn.XLOOKUP(DSO[[#This Row],[GIC Industry Groups]],'DSO_GIC GROUP'!$A$2:$A$25,'DSO_GIC GROUP'!$B$2:$B$25,0)</f>
        <v>Health Care Equipment &amp; Services</v>
      </c>
    </row>
    <row r="3647" spans="1:9" x14ac:dyDescent="0.2">
      <c r="A3647">
        <v>2014</v>
      </c>
      <c r="B3647" t="s">
        <v>579</v>
      </c>
      <c r="C3647" t="s">
        <v>580</v>
      </c>
      <c r="D3647">
        <v>5112</v>
      </c>
      <c r="E3647">
        <v>106685</v>
      </c>
      <c r="F3647">
        <v>20261</v>
      </c>
      <c r="G3647">
        <v>3510</v>
      </c>
      <c r="H3647" s="14">
        <f>365*DSO[[#This Row],[Receivables - Total]]/DSO[[#This Row],[Revenue - Total]]</f>
        <v>92.092196831350876</v>
      </c>
      <c r="I3647" t="str">
        <f>_xlfn.XLOOKUP(DSO[[#This Row],[GIC Industry Groups]],'DSO_GIC GROUP'!$A$2:$A$25,'DSO_GIC GROUP'!$B$2:$B$25,0)</f>
        <v>Health Care Equipment &amp; Services</v>
      </c>
    </row>
    <row r="3648" spans="1:9" x14ac:dyDescent="0.2">
      <c r="A3648">
        <v>2015</v>
      </c>
      <c r="B3648" t="s">
        <v>579</v>
      </c>
      <c r="C3648" t="s">
        <v>580</v>
      </c>
      <c r="D3648">
        <v>5562</v>
      </c>
      <c r="E3648">
        <v>99782</v>
      </c>
      <c r="F3648">
        <v>28833</v>
      </c>
      <c r="G3648">
        <v>3510</v>
      </c>
      <c r="H3648" s="14">
        <f>365*DSO[[#This Row],[Receivables - Total]]/DSO[[#This Row],[Revenue - Total]]</f>
        <v>70.409946935802722</v>
      </c>
      <c r="I3648" t="str">
        <f>_xlfn.XLOOKUP(DSO[[#This Row],[GIC Industry Groups]],'DSO_GIC GROUP'!$A$2:$A$25,'DSO_GIC GROUP'!$B$2:$B$25,0)</f>
        <v>Health Care Equipment &amp; Services</v>
      </c>
    </row>
    <row r="3649" spans="1:9" x14ac:dyDescent="0.2">
      <c r="A3649">
        <v>2016</v>
      </c>
      <c r="B3649" t="s">
        <v>579</v>
      </c>
      <c r="C3649" t="s">
        <v>580</v>
      </c>
      <c r="D3649">
        <v>5591</v>
      </c>
      <c r="E3649">
        <v>99816</v>
      </c>
      <c r="F3649">
        <v>29710</v>
      </c>
      <c r="G3649">
        <v>3510</v>
      </c>
      <c r="H3649" s="14">
        <f>365*DSO[[#This Row],[Receivables - Total]]/DSO[[#This Row],[Revenue - Total]]</f>
        <v>68.687815550319755</v>
      </c>
      <c r="I3649" t="str">
        <f>_xlfn.XLOOKUP(DSO[[#This Row],[GIC Industry Groups]],'DSO_GIC GROUP'!$A$2:$A$25,'DSO_GIC GROUP'!$B$2:$B$25,0)</f>
        <v>Health Care Equipment &amp; Services</v>
      </c>
    </row>
    <row r="3650" spans="1:9" x14ac:dyDescent="0.2">
      <c r="A3650">
        <v>2017</v>
      </c>
      <c r="B3650" t="s">
        <v>579</v>
      </c>
      <c r="C3650" t="s">
        <v>580</v>
      </c>
      <c r="D3650">
        <v>5987</v>
      </c>
      <c r="E3650">
        <v>91393</v>
      </c>
      <c r="F3650">
        <v>29953</v>
      </c>
      <c r="G3650">
        <v>3510</v>
      </c>
      <c r="H3650" s="14">
        <f>365*DSO[[#This Row],[Receivables - Total]]/DSO[[#This Row],[Revenue - Total]]</f>
        <v>72.956131272326644</v>
      </c>
      <c r="I3650" t="str">
        <f>_xlfn.XLOOKUP(DSO[[#This Row],[GIC Industry Groups]],'DSO_GIC GROUP'!$A$2:$A$25,'DSO_GIC GROUP'!$B$2:$B$25,0)</f>
        <v>Health Care Equipment &amp; Services</v>
      </c>
    </row>
    <row r="3651" spans="1:9" x14ac:dyDescent="0.2">
      <c r="A3651">
        <v>2018</v>
      </c>
      <c r="B3651" t="s">
        <v>579</v>
      </c>
      <c r="C3651" t="s">
        <v>580</v>
      </c>
      <c r="D3651">
        <v>6222</v>
      </c>
      <c r="E3651">
        <v>89694</v>
      </c>
      <c r="F3651">
        <v>30557</v>
      </c>
      <c r="G3651">
        <v>3510</v>
      </c>
      <c r="H3651" s="14">
        <f>365*DSO[[#This Row],[Receivables - Total]]/DSO[[#This Row],[Revenue - Total]]</f>
        <v>74.3211048204994</v>
      </c>
      <c r="I3651" t="str">
        <f>_xlfn.XLOOKUP(DSO[[#This Row],[GIC Industry Groups]],'DSO_GIC GROUP'!$A$2:$A$25,'DSO_GIC GROUP'!$B$2:$B$25,0)</f>
        <v>Health Care Equipment &amp; Services</v>
      </c>
    </row>
    <row r="3652" spans="1:9" x14ac:dyDescent="0.2">
      <c r="A3652">
        <v>2003</v>
      </c>
      <c r="B3652" t="s">
        <v>681</v>
      </c>
      <c r="C3652" t="s">
        <v>682</v>
      </c>
      <c r="D3652">
        <v>285.24900000000002</v>
      </c>
      <c r="E3652">
        <v>1588.9570000000001</v>
      </c>
      <c r="F3652">
        <v>1969.3489999999999</v>
      </c>
      <c r="G3652">
        <v>3510</v>
      </c>
      <c r="H3652" s="14">
        <f>365*DSO[[#This Row],[Receivables - Total]]/DSO[[#This Row],[Revenue - Total]]</f>
        <v>52.86817369597771</v>
      </c>
      <c r="I3652" t="str">
        <f>_xlfn.XLOOKUP(DSO[[#This Row],[GIC Industry Groups]],'DSO_GIC GROUP'!$A$2:$A$25,'DSO_GIC GROUP'!$B$2:$B$25,0)</f>
        <v>Health Care Equipment &amp; Services</v>
      </c>
    </row>
    <row r="3653" spans="1:9" x14ac:dyDescent="0.2">
      <c r="A3653">
        <v>2004</v>
      </c>
      <c r="B3653" t="s">
        <v>681</v>
      </c>
      <c r="C3653" t="s">
        <v>682</v>
      </c>
      <c r="D3653">
        <v>317.16800000000001</v>
      </c>
      <c r="E3653">
        <v>1685.3009999999999</v>
      </c>
      <c r="F3653">
        <v>2421.4569999999999</v>
      </c>
      <c r="G3653">
        <v>3510</v>
      </c>
      <c r="H3653" s="14">
        <f>365*DSO[[#This Row],[Receivables - Total]]/DSO[[#This Row],[Revenue - Total]]</f>
        <v>47.808538413029844</v>
      </c>
      <c r="I3653" t="str">
        <f>_xlfn.XLOOKUP(DSO[[#This Row],[GIC Industry Groups]],'DSO_GIC GROUP'!$A$2:$A$25,'DSO_GIC GROUP'!$B$2:$B$25,0)</f>
        <v>Health Care Equipment &amp; Services</v>
      </c>
    </row>
    <row r="3654" spans="1:9" x14ac:dyDescent="0.2">
      <c r="A3654">
        <v>2005</v>
      </c>
      <c r="B3654" t="s">
        <v>681</v>
      </c>
      <c r="C3654" t="s">
        <v>682</v>
      </c>
      <c r="D3654">
        <v>350.29899999999998</v>
      </c>
      <c r="E3654">
        <v>1911.7180000000001</v>
      </c>
      <c r="F3654">
        <v>2615.123</v>
      </c>
      <c r="G3654">
        <v>3510</v>
      </c>
      <c r="H3654" s="14">
        <f>365*DSO[[#This Row],[Receivables - Total]]/DSO[[#This Row],[Revenue - Total]]</f>
        <v>48.892206982233716</v>
      </c>
      <c r="I3654" t="str">
        <f>_xlfn.XLOOKUP(DSO[[#This Row],[GIC Industry Groups]],'DSO_GIC GROUP'!$A$2:$A$25,'DSO_GIC GROUP'!$B$2:$B$25,0)</f>
        <v>Health Care Equipment &amp; Services</v>
      </c>
    </row>
    <row r="3655" spans="1:9" x14ac:dyDescent="0.2">
      <c r="A3655">
        <v>2006</v>
      </c>
      <c r="B3655" t="s">
        <v>681</v>
      </c>
      <c r="C3655" t="s">
        <v>682</v>
      </c>
      <c r="D3655">
        <v>361.40100000000001</v>
      </c>
      <c r="E3655">
        <v>1940.32</v>
      </c>
      <c r="F3655">
        <v>2798.3980000000001</v>
      </c>
      <c r="G3655">
        <v>3510</v>
      </c>
      <c r="H3655" s="14">
        <f>365*DSO[[#This Row],[Receivables - Total]]/DSO[[#This Row],[Revenue - Total]]</f>
        <v>47.1381715538676</v>
      </c>
      <c r="I3655" t="str">
        <f>_xlfn.XLOOKUP(DSO[[#This Row],[GIC Industry Groups]],'DSO_GIC GROUP'!$A$2:$A$25,'DSO_GIC GROUP'!$B$2:$B$25,0)</f>
        <v>Health Care Equipment &amp; Services</v>
      </c>
    </row>
    <row r="3656" spans="1:9" x14ac:dyDescent="0.2">
      <c r="A3656">
        <v>2007</v>
      </c>
      <c r="B3656" t="s">
        <v>681</v>
      </c>
      <c r="C3656" t="s">
        <v>682</v>
      </c>
      <c r="D3656">
        <v>364.05</v>
      </c>
      <c r="E3656">
        <v>2076.373</v>
      </c>
      <c r="F3656">
        <v>2998.7289999999998</v>
      </c>
      <c r="G3656">
        <v>3510</v>
      </c>
      <c r="H3656" s="14">
        <f>365*DSO[[#This Row],[Receivables - Total]]/DSO[[#This Row],[Revenue - Total]]</f>
        <v>44.311523315377954</v>
      </c>
      <c r="I3656" t="str">
        <f>_xlfn.XLOOKUP(DSO[[#This Row],[GIC Industry Groups]],'DSO_GIC GROUP'!$A$2:$A$25,'DSO_GIC GROUP'!$B$2:$B$25,0)</f>
        <v>Health Care Equipment &amp; Services</v>
      </c>
    </row>
    <row r="3657" spans="1:9" x14ac:dyDescent="0.2">
      <c r="A3657">
        <v>2008</v>
      </c>
      <c r="B3657" t="s">
        <v>681</v>
      </c>
      <c r="C3657" t="s">
        <v>682</v>
      </c>
      <c r="D3657">
        <v>476.15600000000001</v>
      </c>
      <c r="E3657">
        <v>2133.62</v>
      </c>
      <c r="F3657">
        <v>3094.2269999999999</v>
      </c>
      <c r="G3657">
        <v>3510</v>
      </c>
      <c r="H3657" s="14">
        <f>365*DSO[[#This Row],[Receivables - Total]]/DSO[[#This Row],[Revenue - Total]]</f>
        <v>56.168128582679941</v>
      </c>
      <c r="I3657" t="str">
        <f>_xlfn.XLOOKUP(DSO[[#This Row],[GIC Industry Groups]],'DSO_GIC GROUP'!$A$2:$A$25,'DSO_GIC GROUP'!$B$2:$B$25,0)</f>
        <v>Health Care Equipment &amp; Services</v>
      </c>
    </row>
    <row r="3658" spans="1:9" x14ac:dyDescent="0.2">
      <c r="A3658">
        <v>2009</v>
      </c>
      <c r="B3658" t="s">
        <v>681</v>
      </c>
      <c r="C3658" t="s">
        <v>682</v>
      </c>
      <c r="D3658">
        <v>452.74599999999998</v>
      </c>
      <c r="E3658">
        <v>2422.9690000000001</v>
      </c>
      <c r="F3658">
        <v>3237.3760000000002</v>
      </c>
      <c r="G3658">
        <v>3510</v>
      </c>
      <c r="H3658" s="14">
        <f>365*DSO[[#This Row],[Receivables - Total]]/DSO[[#This Row],[Revenue - Total]]</f>
        <v>51.045133466115757</v>
      </c>
      <c r="I3658" t="str">
        <f>_xlfn.XLOOKUP(DSO[[#This Row],[GIC Industry Groups]],'DSO_GIC GROUP'!$A$2:$A$25,'DSO_GIC GROUP'!$B$2:$B$25,0)</f>
        <v>Health Care Equipment &amp; Services</v>
      </c>
    </row>
    <row r="3659" spans="1:9" x14ac:dyDescent="0.2">
      <c r="A3659">
        <v>2010</v>
      </c>
      <c r="B3659" t="s">
        <v>681</v>
      </c>
      <c r="C3659" t="s">
        <v>682</v>
      </c>
      <c r="D3659">
        <v>465.17</v>
      </c>
      <c r="E3659">
        <v>2564.9679999999998</v>
      </c>
      <c r="F3659">
        <v>3415.67</v>
      </c>
      <c r="G3659">
        <v>3510</v>
      </c>
      <c r="H3659" s="14">
        <f>365*DSO[[#This Row],[Receivables - Total]]/DSO[[#This Row],[Revenue - Total]]</f>
        <v>49.708270998076515</v>
      </c>
      <c r="I3659" t="str">
        <f>_xlfn.XLOOKUP(DSO[[#This Row],[GIC Industry Groups]],'DSO_GIC GROUP'!$A$2:$A$25,'DSO_GIC GROUP'!$B$2:$B$25,0)</f>
        <v>Health Care Equipment &amp; Services</v>
      </c>
    </row>
    <row r="3660" spans="1:9" x14ac:dyDescent="0.2">
      <c r="A3660">
        <v>2011</v>
      </c>
      <c r="B3660" t="s">
        <v>681</v>
      </c>
      <c r="C3660" t="s">
        <v>682</v>
      </c>
      <c r="D3660">
        <v>464.86900000000003</v>
      </c>
      <c r="E3660">
        <v>2739.3679999999999</v>
      </c>
      <c r="F3660">
        <v>3535.6610000000001</v>
      </c>
      <c r="G3660">
        <v>3510</v>
      </c>
      <c r="H3660" s="14">
        <f>365*DSO[[#This Row],[Receivables - Total]]/DSO[[#This Row],[Revenue - Total]]</f>
        <v>47.990230115387192</v>
      </c>
      <c r="I3660" t="str">
        <f>_xlfn.XLOOKUP(DSO[[#This Row],[GIC Industry Groups]],'DSO_GIC GROUP'!$A$2:$A$25,'DSO_GIC GROUP'!$B$2:$B$25,0)</f>
        <v>Health Care Equipment &amp; Services</v>
      </c>
    </row>
    <row r="3661" spans="1:9" x14ac:dyDescent="0.2">
      <c r="A3661">
        <v>2012</v>
      </c>
      <c r="B3661" t="s">
        <v>681</v>
      </c>
      <c r="C3661" t="s">
        <v>682</v>
      </c>
      <c r="D3661">
        <v>448.15800000000002</v>
      </c>
      <c r="E3661">
        <v>2681.7779999999998</v>
      </c>
      <c r="F3661">
        <v>3637.212</v>
      </c>
      <c r="G3661">
        <v>3510</v>
      </c>
      <c r="H3661" s="14">
        <f>365*DSO[[#This Row],[Receivables - Total]]/DSO[[#This Row],[Revenue - Total]]</f>
        <v>44.973366963487422</v>
      </c>
      <c r="I3661" t="str">
        <f>_xlfn.XLOOKUP(DSO[[#This Row],[GIC Industry Groups]],'DSO_GIC GROUP'!$A$2:$A$25,'DSO_GIC GROUP'!$B$2:$B$25,0)</f>
        <v>Health Care Equipment &amp; Services</v>
      </c>
    </row>
    <row r="3662" spans="1:9" x14ac:dyDescent="0.2">
      <c r="A3662">
        <v>2013</v>
      </c>
      <c r="B3662" t="s">
        <v>681</v>
      </c>
      <c r="C3662" t="s">
        <v>682</v>
      </c>
      <c r="D3662">
        <v>607.58000000000004</v>
      </c>
      <c r="E3662">
        <v>2864.6770000000001</v>
      </c>
      <c r="F3662">
        <v>4063.7150000000001</v>
      </c>
      <c r="G3662">
        <v>3510</v>
      </c>
      <c r="H3662" s="14">
        <f>365*DSO[[#This Row],[Receivables - Total]]/DSO[[#This Row],[Revenue - Total]]</f>
        <v>54.572404806931587</v>
      </c>
      <c r="I3662" t="str">
        <f>_xlfn.XLOOKUP(DSO[[#This Row],[GIC Industry Groups]],'DSO_GIC GROUP'!$A$2:$A$25,'DSO_GIC GROUP'!$B$2:$B$25,0)</f>
        <v>Health Care Equipment &amp; Services</v>
      </c>
    </row>
    <row r="3663" spans="1:9" x14ac:dyDescent="0.2">
      <c r="A3663">
        <v>2014</v>
      </c>
      <c r="B3663" t="s">
        <v>681</v>
      </c>
      <c r="C3663" t="s">
        <v>682</v>
      </c>
      <c r="D3663">
        <v>644.13900000000001</v>
      </c>
      <c r="E3663">
        <v>2947.7060000000001</v>
      </c>
      <c r="F3663">
        <v>4375.0200000000004</v>
      </c>
      <c r="G3663">
        <v>3510</v>
      </c>
      <c r="H3663" s="14">
        <f>365*DSO[[#This Row],[Receivables - Total]]/DSO[[#This Row],[Revenue - Total]]</f>
        <v>53.739350905824431</v>
      </c>
      <c r="I3663" t="str">
        <f>_xlfn.XLOOKUP(DSO[[#This Row],[GIC Industry Groups]],'DSO_GIC GROUP'!$A$2:$A$25,'DSO_GIC GROUP'!$B$2:$B$25,0)</f>
        <v>Health Care Equipment &amp; Services</v>
      </c>
    </row>
    <row r="3664" spans="1:9" x14ac:dyDescent="0.2">
      <c r="A3664">
        <v>2015</v>
      </c>
      <c r="B3664" t="s">
        <v>681</v>
      </c>
      <c r="C3664" t="s">
        <v>682</v>
      </c>
      <c r="D3664">
        <v>796.69299999999998</v>
      </c>
      <c r="E3664">
        <v>3520.8040000000001</v>
      </c>
      <c r="F3664">
        <v>5386.7030000000004</v>
      </c>
      <c r="G3664">
        <v>3510</v>
      </c>
      <c r="H3664" s="14">
        <f>365*DSO[[#This Row],[Receivables - Total]]/DSO[[#This Row],[Revenue - Total]]</f>
        <v>53.983474678295792</v>
      </c>
      <c r="I3664" t="str">
        <f>_xlfn.XLOOKUP(DSO[[#This Row],[GIC Industry Groups]],'DSO_GIC GROUP'!$A$2:$A$25,'DSO_GIC GROUP'!$B$2:$B$25,0)</f>
        <v>Health Care Equipment &amp; Services</v>
      </c>
    </row>
    <row r="3665" spans="1:9" x14ac:dyDescent="0.2">
      <c r="A3665">
        <v>2016</v>
      </c>
      <c r="B3665" t="s">
        <v>681</v>
      </c>
      <c r="C3665" t="s">
        <v>682</v>
      </c>
      <c r="D3665">
        <v>884.803</v>
      </c>
      <c r="E3665">
        <v>3507.913</v>
      </c>
      <c r="F3665">
        <v>5593.1270000000004</v>
      </c>
      <c r="G3665">
        <v>3510</v>
      </c>
      <c r="H3665" s="14">
        <f>365*DSO[[#This Row],[Receivables - Total]]/DSO[[#This Row],[Revenue - Total]]</f>
        <v>57.741062378880358</v>
      </c>
      <c r="I3665" t="str">
        <f>_xlfn.XLOOKUP(DSO[[#This Row],[GIC Industry Groups]],'DSO_GIC GROUP'!$A$2:$A$25,'DSO_GIC GROUP'!$B$2:$B$25,0)</f>
        <v>Health Care Equipment &amp; Services</v>
      </c>
    </row>
    <row r="3666" spans="1:9" x14ac:dyDescent="0.2">
      <c r="A3666">
        <v>2017</v>
      </c>
      <c r="B3666" t="s">
        <v>681</v>
      </c>
      <c r="C3666" t="s">
        <v>682</v>
      </c>
      <c r="D3666">
        <v>826.87699999999995</v>
      </c>
      <c r="E3666">
        <v>3471.6640000000002</v>
      </c>
      <c r="F3666">
        <v>5465.683</v>
      </c>
      <c r="G3666">
        <v>3510</v>
      </c>
      <c r="H3666" s="14">
        <f>365*DSO[[#This Row],[Receivables - Total]]/DSO[[#This Row],[Revenue - Total]]</f>
        <v>55.219101620053699</v>
      </c>
      <c r="I3666" t="str">
        <f>_xlfn.XLOOKUP(DSO[[#This Row],[GIC Industry Groups]],'DSO_GIC GROUP'!$A$2:$A$25,'DSO_GIC GROUP'!$B$2:$B$25,0)</f>
        <v>Health Care Equipment &amp; Services</v>
      </c>
    </row>
    <row r="3667" spans="1:9" x14ac:dyDescent="0.2">
      <c r="A3667">
        <v>2018</v>
      </c>
      <c r="B3667" t="s">
        <v>681</v>
      </c>
      <c r="C3667" t="s">
        <v>682</v>
      </c>
      <c r="D3667">
        <v>639.33199999999999</v>
      </c>
      <c r="E3667">
        <v>3269.2689999999998</v>
      </c>
      <c r="F3667">
        <v>5574.5230000000001</v>
      </c>
      <c r="G3667">
        <v>3510</v>
      </c>
      <c r="H3667" s="14">
        <f>365*DSO[[#This Row],[Receivables - Total]]/DSO[[#This Row],[Revenue - Total]]</f>
        <v>41.861192428482219</v>
      </c>
      <c r="I3667" t="str">
        <f>_xlfn.XLOOKUP(DSO[[#This Row],[GIC Industry Groups]],'DSO_GIC GROUP'!$A$2:$A$25,'DSO_GIC GROUP'!$B$2:$B$25,0)</f>
        <v>Health Care Equipment &amp; Services</v>
      </c>
    </row>
    <row r="3668" spans="1:9" x14ac:dyDescent="0.2">
      <c r="A3668">
        <v>2004</v>
      </c>
      <c r="B3668" t="s">
        <v>753</v>
      </c>
      <c r="C3668" t="s">
        <v>754</v>
      </c>
      <c r="D3668">
        <v>67.242000000000004</v>
      </c>
      <c r="E3668">
        <v>544.15899999999999</v>
      </c>
      <c r="F3668">
        <v>339.33800000000002</v>
      </c>
      <c r="G3668">
        <v>3510</v>
      </c>
      <c r="H3668" s="14">
        <f>365*DSO[[#This Row],[Receivables - Total]]/DSO[[#This Row],[Revenue - Total]]</f>
        <v>72.327089804265952</v>
      </c>
      <c r="I3668" t="str">
        <f>_xlfn.XLOOKUP(DSO[[#This Row],[GIC Industry Groups]],'DSO_GIC GROUP'!$A$2:$A$25,'DSO_GIC GROUP'!$B$2:$B$25,0)</f>
        <v>Health Care Equipment &amp; Services</v>
      </c>
    </row>
    <row r="3669" spans="1:9" x14ac:dyDescent="0.2">
      <c r="A3669">
        <v>2005</v>
      </c>
      <c r="B3669" t="s">
        <v>753</v>
      </c>
      <c r="C3669" t="s">
        <v>754</v>
      </c>
      <c r="D3669">
        <v>103.95099999999999</v>
      </c>
      <c r="E3669">
        <v>774.14599999999996</v>
      </c>
      <c r="F3669">
        <v>425.505</v>
      </c>
      <c r="G3669">
        <v>3510</v>
      </c>
      <c r="H3669" s="14">
        <f>365*DSO[[#This Row],[Receivables - Total]]/DSO[[#This Row],[Revenue - Total]]</f>
        <v>89.169610227846903</v>
      </c>
      <c r="I3669" t="str">
        <f>_xlfn.XLOOKUP(DSO[[#This Row],[GIC Industry Groups]],'DSO_GIC GROUP'!$A$2:$A$25,'DSO_GIC GROUP'!$B$2:$B$25,0)</f>
        <v>Health Care Equipment &amp; Services</v>
      </c>
    </row>
    <row r="3670" spans="1:9" x14ac:dyDescent="0.2">
      <c r="A3670">
        <v>2006</v>
      </c>
      <c r="B3670" t="s">
        <v>753</v>
      </c>
      <c r="C3670" t="s">
        <v>754</v>
      </c>
      <c r="D3670">
        <v>138.14699999999999</v>
      </c>
      <c r="E3670">
        <v>1007.221</v>
      </c>
      <c r="F3670">
        <v>606.99599999999998</v>
      </c>
      <c r="G3670">
        <v>3510</v>
      </c>
      <c r="H3670" s="14">
        <f>365*DSO[[#This Row],[Receivables - Total]]/DSO[[#This Row],[Revenue - Total]]</f>
        <v>83.070819247573297</v>
      </c>
      <c r="I3670" t="str">
        <f>_xlfn.XLOOKUP(DSO[[#This Row],[GIC Industry Groups]],'DSO_GIC GROUP'!$A$2:$A$25,'DSO_GIC GROUP'!$B$2:$B$25,0)</f>
        <v>Health Care Equipment &amp; Services</v>
      </c>
    </row>
    <row r="3671" spans="1:9" x14ac:dyDescent="0.2">
      <c r="A3671">
        <v>2007</v>
      </c>
      <c r="B3671" t="s">
        <v>753</v>
      </c>
      <c r="C3671" t="s">
        <v>754</v>
      </c>
      <c r="D3671">
        <v>175.773</v>
      </c>
      <c r="E3671">
        <v>1252.0419999999999</v>
      </c>
      <c r="F3671">
        <v>716.33199999999999</v>
      </c>
      <c r="G3671">
        <v>3510</v>
      </c>
      <c r="H3671" s="14">
        <f>365*DSO[[#This Row],[Receivables - Total]]/DSO[[#This Row],[Revenue - Total]]</f>
        <v>89.563421709486661</v>
      </c>
      <c r="I3671" t="str">
        <f>_xlfn.XLOOKUP(DSO[[#This Row],[GIC Industry Groups]],'DSO_GIC GROUP'!$A$2:$A$25,'DSO_GIC GROUP'!$B$2:$B$25,0)</f>
        <v>Health Care Equipment &amp; Services</v>
      </c>
    </row>
    <row r="3672" spans="1:9" x14ac:dyDescent="0.2">
      <c r="A3672">
        <v>2008</v>
      </c>
      <c r="B3672" t="s">
        <v>753</v>
      </c>
      <c r="C3672" t="s">
        <v>754</v>
      </c>
      <c r="D3672">
        <v>209.315</v>
      </c>
      <c r="E3672">
        <v>1406</v>
      </c>
      <c r="F3672">
        <v>835.39700000000005</v>
      </c>
      <c r="G3672">
        <v>3510</v>
      </c>
      <c r="H3672" s="14">
        <f>365*DSO[[#This Row],[Receivables - Total]]/DSO[[#This Row],[Revenue - Total]]</f>
        <v>91.453494566056619</v>
      </c>
      <c r="I3672" t="str">
        <f>_xlfn.XLOOKUP(DSO[[#This Row],[GIC Industry Groups]],'DSO_GIC GROUP'!$A$2:$A$25,'DSO_GIC GROUP'!$B$2:$B$25,0)</f>
        <v>Health Care Equipment &amp; Services</v>
      </c>
    </row>
    <row r="3673" spans="1:9" x14ac:dyDescent="0.2">
      <c r="A3673">
        <v>2009</v>
      </c>
      <c r="B3673" t="s">
        <v>753</v>
      </c>
      <c r="C3673" t="s">
        <v>754</v>
      </c>
      <c r="D3673">
        <v>214.16300000000001</v>
      </c>
      <c r="E3673">
        <v>1507.9680000000001</v>
      </c>
      <c r="F3673">
        <v>920.73500000000001</v>
      </c>
      <c r="G3673">
        <v>3510</v>
      </c>
      <c r="H3673" s="14">
        <f>365*DSO[[#This Row],[Receivables - Total]]/DSO[[#This Row],[Revenue - Total]]</f>
        <v>84.899015460474516</v>
      </c>
      <c r="I3673" t="str">
        <f>_xlfn.XLOOKUP(DSO[[#This Row],[GIC Industry Groups]],'DSO_GIC GROUP'!$A$2:$A$25,'DSO_GIC GROUP'!$B$2:$B$25,0)</f>
        <v>Health Care Equipment &amp; Services</v>
      </c>
    </row>
    <row r="3674" spans="1:9" x14ac:dyDescent="0.2">
      <c r="A3674">
        <v>2010</v>
      </c>
      <c r="B3674" t="s">
        <v>753</v>
      </c>
      <c r="C3674" t="s">
        <v>754</v>
      </c>
      <c r="D3674">
        <v>232.22800000000001</v>
      </c>
      <c r="E3674">
        <v>1626.3969999999999</v>
      </c>
      <c r="F3674">
        <v>1092.357</v>
      </c>
      <c r="G3674">
        <v>3510</v>
      </c>
      <c r="H3674" s="14">
        <f>365*DSO[[#This Row],[Receivables - Total]]/DSO[[#This Row],[Revenue - Total]]</f>
        <v>77.596628208543549</v>
      </c>
      <c r="I3674" t="str">
        <f>_xlfn.XLOOKUP(DSO[[#This Row],[GIC Industry Groups]],'DSO_GIC GROUP'!$A$2:$A$25,'DSO_GIC GROUP'!$B$2:$B$25,0)</f>
        <v>Health Care Equipment &amp; Services</v>
      </c>
    </row>
    <row r="3675" spans="1:9" x14ac:dyDescent="0.2">
      <c r="A3675">
        <v>2011</v>
      </c>
      <c r="B3675" t="s">
        <v>753</v>
      </c>
      <c r="C3675" t="s">
        <v>754</v>
      </c>
      <c r="D3675">
        <v>283.64600000000002</v>
      </c>
      <c r="E3675">
        <v>2068.922</v>
      </c>
      <c r="F3675">
        <v>1243.1479999999999</v>
      </c>
      <c r="G3675">
        <v>3510</v>
      </c>
      <c r="H3675" s="14">
        <f>365*DSO[[#This Row],[Receivables - Total]]/DSO[[#This Row],[Revenue - Total]]</f>
        <v>83.281145929527312</v>
      </c>
      <c r="I3675" t="str">
        <f>_xlfn.XLOOKUP(DSO[[#This Row],[GIC Industry Groups]],'DSO_GIC GROUP'!$A$2:$A$25,'DSO_GIC GROUP'!$B$2:$B$25,0)</f>
        <v>Health Care Equipment &amp; Services</v>
      </c>
    </row>
    <row r="3676" spans="1:9" x14ac:dyDescent="0.2">
      <c r="A3676">
        <v>2012</v>
      </c>
      <c r="B3676" t="s">
        <v>753</v>
      </c>
      <c r="C3676" t="s">
        <v>754</v>
      </c>
      <c r="D3676">
        <v>285.44200000000001</v>
      </c>
      <c r="E3676">
        <v>2137.8690000000001</v>
      </c>
      <c r="F3676">
        <v>1368.5150000000001</v>
      </c>
      <c r="G3676">
        <v>3510</v>
      </c>
      <c r="H3676" s="14">
        <f>365*DSO[[#This Row],[Receivables - Total]]/DSO[[#This Row],[Revenue - Total]]</f>
        <v>76.130937549095179</v>
      </c>
      <c r="I3676" t="str">
        <f>_xlfn.XLOOKUP(DSO[[#This Row],[GIC Industry Groups]],'DSO_GIC GROUP'!$A$2:$A$25,'DSO_GIC GROUP'!$B$2:$B$25,0)</f>
        <v>Health Care Equipment &amp; Services</v>
      </c>
    </row>
    <row r="3677" spans="1:9" x14ac:dyDescent="0.2">
      <c r="A3677">
        <v>2013</v>
      </c>
      <c r="B3677" t="s">
        <v>753</v>
      </c>
      <c r="C3677" t="s">
        <v>754</v>
      </c>
      <c r="D3677">
        <v>327.25900000000001</v>
      </c>
      <c r="E3677">
        <v>2210.721</v>
      </c>
      <c r="F3677">
        <v>1514.4570000000001</v>
      </c>
      <c r="G3677">
        <v>3510</v>
      </c>
      <c r="H3677" s="14">
        <f>365*DSO[[#This Row],[Receivables - Total]]/DSO[[#This Row],[Revenue - Total]]</f>
        <v>78.872846835532471</v>
      </c>
      <c r="I3677" t="str">
        <f>_xlfn.XLOOKUP(DSO[[#This Row],[GIC Industry Groups]],'DSO_GIC GROUP'!$A$2:$A$25,'DSO_GIC GROUP'!$B$2:$B$25,0)</f>
        <v>Health Care Equipment &amp; Services</v>
      </c>
    </row>
    <row r="3678" spans="1:9" x14ac:dyDescent="0.2">
      <c r="A3678">
        <v>2014</v>
      </c>
      <c r="B3678" t="s">
        <v>753</v>
      </c>
      <c r="C3678" t="s">
        <v>754</v>
      </c>
      <c r="D3678">
        <v>374.44600000000003</v>
      </c>
      <c r="E3678">
        <v>2360.962</v>
      </c>
      <c r="F3678">
        <v>1554.973</v>
      </c>
      <c r="G3678">
        <v>3510</v>
      </c>
      <c r="H3678" s="14">
        <f>365*DSO[[#This Row],[Receivables - Total]]/DSO[[#This Row],[Revenue - Total]]</f>
        <v>87.893995587061653</v>
      </c>
      <c r="I3678" t="str">
        <f>_xlfn.XLOOKUP(DSO[[#This Row],[GIC Industry Groups]],'DSO_GIC GROUP'!$A$2:$A$25,'DSO_GIC GROUP'!$B$2:$B$25,0)</f>
        <v>Health Care Equipment &amp; Services</v>
      </c>
    </row>
    <row r="3679" spans="1:9" x14ac:dyDescent="0.2">
      <c r="A3679">
        <v>2015</v>
      </c>
      <c r="B3679" t="s">
        <v>753</v>
      </c>
      <c r="C3679" t="s">
        <v>754</v>
      </c>
      <c r="D3679">
        <v>362.56799999999998</v>
      </c>
      <c r="E3679">
        <v>2184.2600000000002</v>
      </c>
      <c r="F3679">
        <v>1678.912</v>
      </c>
      <c r="G3679">
        <v>3510</v>
      </c>
      <c r="H3679" s="14">
        <f>365*DSO[[#This Row],[Receivables - Total]]/DSO[[#This Row],[Revenue - Total]]</f>
        <v>78.823261731407015</v>
      </c>
      <c r="I3679" t="str">
        <f>_xlfn.XLOOKUP(DSO[[#This Row],[GIC Industry Groups]],'DSO_GIC GROUP'!$A$2:$A$25,'DSO_GIC GROUP'!$B$2:$B$25,0)</f>
        <v>Health Care Equipment &amp; Services</v>
      </c>
    </row>
    <row r="3680" spans="1:9" x14ac:dyDescent="0.2">
      <c r="A3680">
        <v>2016</v>
      </c>
      <c r="B3680" t="s">
        <v>753</v>
      </c>
      <c r="C3680" t="s">
        <v>754</v>
      </c>
      <c r="D3680">
        <v>382.08600000000001</v>
      </c>
      <c r="E3680">
        <v>3258.9349999999999</v>
      </c>
      <c r="F3680">
        <v>1838.713</v>
      </c>
      <c r="G3680">
        <v>3510</v>
      </c>
      <c r="H3680" s="14">
        <f>365*DSO[[#This Row],[Receivables - Total]]/DSO[[#This Row],[Revenue - Total]]</f>
        <v>75.847285574203269</v>
      </c>
      <c r="I3680" t="str">
        <f>_xlfn.XLOOKUP(DSO[[#This Row],[GIC Industry Groups]],'DSO_GIC GROUP'!$A$2:$A$25,'DSO_GIC GROUP'!$B$2:$B$25,0)</f>
        <v>Health Care Equipment &amp; Services</v>
      </c>
    </row>
    <row r="3681" spans="1:9" x14ac:dyDescent="0.2">
      <c r="A3681">
        <v>2017</v>
      </c>
      <c r="B3681" t="s">
        <v>753</v>
      </c>
      <c r="C3681" t="s">
        <v>754</v>
      </c>
      <c r="D3681">
        <v>450.53</v>
      </c>
      <c r="E3681">
        <v>3468.4870000000001</v>
      </c>
      <c r="F3681">
        <v>2066.7370000000001</v>
      </c>
      <c r="G3681">
        <v>3510</v>
      </c>
      <c r="H3681" s="14">
        <f>365*DSO[[#This Row],[Receivables - Total]]/DSO[[#This Row],[Revenue - Total]]</f>
        <v>79.566703455737226</v>
      </c>
      <c r="I3681" t="str">
        <f>_xlfn.XLOOKUP(DSO[[#This Row],[GIC Industry Groups]],'DSO_GIC GROUP'!$A$2:$A$25,'DSO_GIC GROUP'!$B$2:$B$25,0)</f>
        <v>Health Care Equipment &amp; Services</v>
      </c>
    </row>
    <row r="3682" spans="1:9" x14ac:dyDescent="0.2">
      <c r="A3682">
        <v>2018</v>
      </c>
      <c r="B3682" t="s">
        <v>753</v>
      </c>
      <c r="C3682" t="s">
        <v>754</v>
      </c>
      <c r="D3682">
        <v>483.68099999999998</v>
      </c>
      <c r="E3682">
        <v>3063.9229999999998</v>
      </c>
      <c r="F3682">
        <v>2340.1959999999999</v>
      </c>
      <c r="G3682">
        <v>3510</v>
      </c>
      <c r="H3682" s="14">
        <f>365*DSO[[#This Row],[Receivables - Total]]/DSO[[#This Row],[Revenue - Total]]</f>
        <v>75.439649072129001</v>
      </c>
      <c r="I3682" t="str">
        <f>_xlfn.XLOOKUP(DSO[[#This Row],[GIC Industry Groups]],'DSO_GIC GROUP'!$A$2:$A$25,'DSO_GIC GROUP'!$B$2:$B$25,0)</f>
        <v>Health Care Equipment &amp; Services</v>
      </c>
    </row>
    <row r="3683" spans="1:9" x14ac:dyDescent="0.2">
      <c r="A3683">
        <v>2019</v>
      </c>
      <c r="B3683" t="s">
        <v>753</v>
      </c>
      <c r="C3683" t="s">
        <v>754</v>
      </c>
      <c r="D3683">
        <v>538.31799999999998</v>
      </c>
      <c r="E3683">
        <v>4107.6819999999998</v>
      </c>
      <c r="F3683">
        <v>2606.5720000000001</v>
      </c>
      <c r="G3683">
        <v>3510</v>
      </c>
      <c r="H3683" s="14">
        <f>365*DSO[[#This Row],[Receivables - Total]]/DSO[[#This Row],[Revenue - Total]]</f>
        <v>75.381025346700568</v>
      </c>
      <c r="I3683" t="str">
        <f>_xlfn.XLOOKUP(DSO[[#This Row],[GIC Industry Groups]],'DSO_GIC GROUP'!$A$2:$A$25,'DSO_GIC GROUP'!$B$2:$B$25,0)</f>
        <v>Health Care Equipment &amp; Services</v>
      </c>
    </row>
    <row r="3684" spans="1:9" x14ac:dyDescent="0.2">
      <c r="A3684">
        <v>2004</v>
      </c>
      <c r="B3684" t="s">
        <v>811</v>
      </c>
      <c r="C3684" t="s">
        <v>812</v>
      </c>
      <c r="D3684">
        <v>751.1</v>
      </c>
      <c r="E3684">
        <v>4083.8</v>
      </c>
      <c r="F3684">
        <v>4262.3</v>
      </c>
      <c r="G3684">
        <v>3510</v>
      </c>
      <c r="H3684" s="14">
        <f>365*DSO[[#This Row],[Receivables - Total]]/DSO[[#This Row],[Revenue - Total]]</f>
        <v>64.320085399901458</v>
      </c>
      <c r="I3684" t="str">
        <f>_xlfn.XLOOKUP(DSO[[#This Row],[GIC Industry Groups]],'DSO_GIC GROUP'!$A$2:$A$25,'DSO_GIC GROUP'!$B$2:$B$25,0)</f>
        <v>Health Care Equipment &amp; Services</v>
      </c>
    </row>
    <row r="3685" spans="1:9" x14ac:dyDescent="0.2">
      <c r="A3685">
        <v>2005</v>
      </c>
      <c r="B3685" t="s">
        <v>811</v>
      </c>
      <c r="C3685" t="s">
        <v>812</v>
      </c>
      <c r="D3685">
        <v>770.3</v>
      </c>
      <c r="E3685">
        <v>4944.1000000000004</v>
      </c>
      <c r="F3685">
        <v>4871.5</v>
      </c>
      <c r="G3685">
        <v>3510</v>
      </c>
      <c r="H3685" s="14">
        <f>365*DSO[[#This Row],[Receivables - Total]]/DSO[[#This Row],[Revenue - Total]]</f>
        <v>57.71518012932362</v>
      </c>
      <c r="I3685" t="str">
        <f>_xlfn.XLOOKUP(DSO[[#This Row],[GIC Industry Groups]],'DSO_GIC GROUP'!$A$2:$A$25,'DSO_GIC GROUP'!$B$2:$B$25,0)</f>
        <v>Health Care Equipment &amp; Services</v>
      </c>
    </row>
    <row r="3686" spans="1:9" x14ac:dyDescent="0.2">
      <c r="A3686">
        <v>2006</v>
      </c>
      <c r="B3686" t="s">
        <v>811</v>
      </c>
      <c r="C3686" t="s">
        <v>812</v>
      </c>
      <c r="D3686">
        <v>907</v>
      </c>
      <c r="E3686">
        <v>5873.8</v>
      </c>
      <c r="F3686">
        <v>5405.6</v>
      </c>
      <c r="G3686">
        <v>3510</v>
      </c>
      <c r="H3686" s="14">
        <f>365*DSO[[#This Row],[Receivables - Total]]/DSO[[#This Row],[Revenue - Total]]</f>
        <v>61.242970253070887</v>
      </c>
      <c r="I3686" t="str">
        <f>_xlfn.XLOOKUP(DSO[[#This Row],[GIC Industry Groups]],'DSO_GIC GROUP'!$A$2:$A$25,'DSO_GIC GROUP'!$B$2:$B$25,0)</f>
        <v>Health Care Equipment &amp; Services</v>
      </c>
    </row>
    <row r="3687" spans="1:9" x14ac:dyDescent="0.2">
      <c r="A3687">
        <v>2007</v>
      </c>
      <c r="B3687" t="s">
        <v>811</v>
      </c>
      <c r="C3687" t="s">
        <v>812</v>
      </c>
      <c r="D3687">
        <v>1030.7</v>
      </c>
      <c r="E3687">
        <v>7354</v>
      </c>
      <c r="F3687">
        <v>6000.5</v>
      </c>
      <c r="G3687">
        <v>3510</v>
      </c>
      <c r="H3687" s="14">
        <f>365*DSO[[#This Row],[Receivables - Total]]/DSO[[#This Row],[Revenue - Total]]</f>
        <v>62.695692025664528</v>
      </c>
      <c r="I3687" t="str">
        <f>_xlfn.XLOOKUP(DSO[[#This Row],[GIC Industry Groups]],'DSO_GIC GROUP'!$A$2:$A$25,'DSO_GIC GROUP'!$B$2:$B$25,0)</f>
        <v>Health Care Equipment &amp; Services</v>
      </c>
    </row>
    <row r="3688" spans="1:9" x14ac:dyDescent="0.2">
      <c r="A3688">
        <v>2008</v>
      </c>
      <c r="B3688" t="s">
        <v>811</v>
      </c>
      <c r="C3688" t="s">
        <v>812</v>
      </c>
      <c r="D3688">
        <v>1129.5</v>
      </c>
      <c r="E3688">
        <v>7603.3</v>
      </c>
      <c r="F3688">
        <v>6718.2</v>
      </c>
      <c r="G3688">
        <v>3510</v>
      </c>
      <c r="H3688" s="14">
        <f>365*DSO[[#This Row],[Receivables - Total]]/DSO[[#This Row],[Revenue - Total]]</f>
        <v>61.365767616325805</v>
      </c>
      <c r="I3688" t="str">
        <f>_xlfn.XLOOKUP(DSO[[#This Row],[GIC Industry Groups]],'DSO_GIC GROUP'!$A$2:$A$25,'DSO_GIC GROUP'!$B$2:$B$25,0)</f>
        <v>Health Care Equipment &amp; Services</v>
      </c>
    </row>
    <row r="3689" spans="1:9" x14ac:dyDescent="0.2">
      <c r="A3689">
        <v>2009</v>
      </c>
      <c r="B3689" t="s">
        <v>811</v>
      </c>
      <c r="C3689" t="s">
        <v>812</v>
      </c>
      <c r="D3689">
        <v>1147.0999999999999</v>
      </c>
      <c r="E3689">
        <v>9071.2999999999993</v>
      </c>
      <c r="F3689">
        <v>6723.1</v>
      </c>
      <c r="G3689">
        <v>3510</v>
      </c>
      <c r="H3689" s="14">
        <f>365*DSO[[#This Row],[Receivables - Total]]/DSO[[#This Row],[Revenue - Total]]</f>
        <v>62.276553970638531</v>
      </c>
      <c r="I3689" t="str">
        <f>_xlfn.XLOOKUP(DSO[[#This Row],[GIC Industry Groups]],'DSO_GIC GROUP'!$A$2:$A$25,'DSO_GIC GROUP'!$B$2:$B$25,0)</f>
        <v>Health Care Equipment &amp; Services</v>
      </c>
    </row>
    <row r="3690" spans="1:9" x14ac:dyDescent="0.2">
      <c r="A3690">
        <v>2010</v>
      </c>
      <c r="B3690" t="s">
        <v>811</v>
      </c>
      <c r="C3690" t="s">
        <v>812</v>
      </c>
      <c r="D3690">
        <v>1251.9000000000001</v>
      </c>
      <c r="E3690">
        <v>10895.1</v>
      </c>
      <c r="F3690">
        <v>7320</v>
      </c>
      <c r="G3690">
        <v>3510</v>
      </c>
      <c r="H3690" s="14">
        <f>365*DSO[[#This Row],[Receivables - Total]]/DSO[[#This Row],[Revenue - Total]]</f>
        <v>62.423975409836075</v>
      </c>
      <c r="I3690" t="str">
        <f>_xlfn.XLOOKUP(DSO[[#This Row],[GIC Industry Groups]],'DSO_GIC GROUP'!$A$2:$A$25,'DSO_GIC GROUP'!$B$2:$B$25,0)</f>
        <v>Health Care Equipment &amp; Services</v>
      </c>
    </row>
    <row r="3691" spans="1:9" x14ac:dyDescent="0.2">
      <c r="A3691">
        <v>2011</v>
      </c>
      <c r="B3691" t="s">
        <v>811</v>
      </c>
      <c r="C3691" t="s">
        <v>812</v>
      </c>
      <c r="D3691">
        <v>1417</v>
      </c>
      <c r="E3691">
        <v>12405</v>
      </c>
      <c r="F3691">
        <v>8307</v>
      </c>
      <c r="G3691">
        <v>3510</v>
      </c>
      <c r="H3691" s="14">
        <f>365*DSO[[#This Row],[Receivables - Total]]/DSO[[#This Row],[Revenue - Total]]</f>
        <v>62.261345852895147</v>
      </c>
      <c r="I3691" t="str">
        <f>_xlfn.XLOOKUP(DSO[[#This Row],[GIC Industry Groups]],'DSO_GIC GROUP'!$A$2:$A$25,'DSO_GIC GROUP'!$B$2:$B$25,0)</f>
        <v>Health Care Equipment &amp; Services</v>
      </c>
    </row>
    <row r="3692" spans="1:9" x14ac:dyDescent="0.2">
      <c r="A3692">
        <v>2012</v>
      </c>
      <c r="B3692" t="s">
        <v>811</v>
      </c>
      <c r="C3692" t="s">
        <v>812</v>
      </c>
      <c r="D3692">
        <v>1430</v>
      </c>
      <c r="E3692">
        <v>13206</v>
      </c>
      <c r="F3692">
        <v>8657</v>
      </c>
      <c r="G3692">
        <v>3510</v>
      </c>
      <c r="H3692" s="14">
        <f>365*DSO[[#This Row],[Receivables - Total]]/DSO[[#This Row],[Revenue - Total]]</f>
        <v>60.292249047013975</v>
      </c>
      <c r="I3692" t="str">
        <f>_xlfn.XLOOKUP(DSO[[#This Row],[GIC Industry Groups]],'DSO_GIC GROUP'!$A$2:$A$25,'DSO_GIC GROUP'!$B$2:$B$25,0)</f>
        <v>Health Care Equipment &amp; Services</v>
      </c>
    </row>
    <row r="3693" spans="1:9" x14ac:dyDescent="0.2">
      <c r="A3693">
        <v>2013</v>
      </c>
      <c r="B3693" t="s">
        <v>811</v>
      </c>
      <c r="C3693" t="s">
        <v>812</v>
      </c>
      <c r="D3693">
        <v>1518</v>
      </c>
      <c r="E3693">
        <v>15743</v>
      </c>
      <c r="F3693">
        <v>9021</v>
      </c>
      <c r="G3693">
        <v>3510</v>
      </c>
      <c r="H3693" s="14">
        <f>365*DSO[[#This Row],[Receivables - Total]]/DSO[[#This Row],[Revenue - Total]]</f>
        <v>61.420019953441965</v>
      </c>
      <c r="I3693" t="str">
        <f>_xlfn.XLOOKUP(DSO[[#This Row],[GIC Industry Groups]],'DSO_GIC GROUP'!$A$2:$A$25,'DSO_GIC GROUP'!$B$2:$B$25,0)</f>
        <v>Health Care Equipment &amp; Services</v>
      </c>
    </row>
    <row r="3694" spans="1:9" x14ac:dyDescent="0.2">
      <c r="A3694">
        <v>2014</v>
      </c>
      <c r="B3694" t="s">
        <v>811</v>
      </c>
      <c r="C3694" t="s">
        <v>812</v>
      </c>
      <c r="D3694">
        <v>1572</v>
      </c>
      <c r="E3694">
        <v>17713</v>
      </c>
      <c r="F3694">
        <v>9675</v>
      </c>
      <c r="G3694">
        <v>3510</v>
      </c>
      <c r="H3694" s="14">
        <f>365*DSO[[#This Row],[Receivables - Total]]/DSO[[#This Row],[Revenue - Total]]</f>
        <v>59.305426356589145</v>
      </c>
      <c r="I3694" t="str">
        <f>_xlfn.XLOOKUP(DSO[[#This Row],[GIC Industry Groups]],'DSO_GIC GROUP'!$A$2:$A$25,'DSO_GIC GROUP'!$B$2:$B$25,0)</f>
        <v>Health Care Equipment &amp; Services</v>
      </c>
    </row>
    <row r="3695" spans="1:9" x14ac:dyDescent="0.2">
      <c r="A3695">
        <v>2015</v>
      </c>
      <c r="B3695" t="s">
        <v>811</v>
      </c>
      <c r="C3695" t="s">
        <v>812</v>
      </c>
      <c r="D3695">
        <v>1662</v>
      </c>
      <c r="E3695">
        <v>16247</v>
      </c>
      <c r="F3695">
        <v>9946</v>
      </c>
      <c r="G3695">
        <v>3510</v>
      </c>
      <c r="H3695" s="14">
        <f>365*DSO[[#This Row],[Receivables - Total]]/DSO[[#This Row],[Revenue - Total]]</f>
        <v>60.992358737180773</v>
      </c>
      <c r="I3695" t="str">
        <f>_xlfn.XLOOKUP(DSO[[#This Row],[GIC Industry Groups]],'DSO_GIC GROUP'!$A$2:$A$25,'DSO_GIC GROUP'!$B$2:$B$25,0)</f>
        <v>Health Care Equipment &amp; Services</v>
      </c>
    </row>
    <row r="3696" spans="1:9" x14ac:dyDescent="0.2">
      <c r="A3696">
        <v>2016</v>
      </c>
      <c r="B3696" t="s">
        <v>811</v>
      </c>
      <c r="C3696" t="s">
        <v>812</v>
      </c>
      <c r="D3696">
        <v>1967</v>
      </c>
      <c r="E3696">
        <v>20435</v>
      </c>
      <c r="F3696">
        <v>11325</v>
      </c>
      <c r="G3696">
        <v>3510</v>
      </c>
      <c r="H3696" s="14">
        <f>365*DSO[[#This Row],[Receivables - Total]]/DSO[[#This Row],[Revenue - Total]]</f>
        <v>63.395584988962476</v>
      </c>
      <c r="I3696" t="str">
        <f>_xlfn.XLOOKUP(DSO[[#This Row],[GIC Industry Groups]],'DSO_GIC GROUP'!$A$2:$A$25,'DSO_GIC GROUP'!$B$2:$B$25,0)</f>
        <v>Health Care Equipment &amp; Services</v>
      </c>
    </row>
    <row r="3697" spans="1:9" x14ac:dyDescent="0.2">
      <c r="A3697">
        <v>2017</v>
      </c>
      <c r="B3697" t="s">
        <v>811</v>
      </c>
      <c r="C3697" t="s">
        <v>812</v>
      </c>
      <c r="D3697">
        <v>2198</v>
      </c>
      <c r="E3697">
        <v>22197</v>
      </c>
      <c r="F3697">
        <v>12444</v>
      </c>
      <c r="G3697">
        <v>3510</v>
      </c>
      <c r="H3697" s="14">
        <f>365*DSO[[#This Row],[Receivables - Total]]/DSO[[#This Row],[Revenue - Total]]</f>
        <v>64.470427515268398</v>
      </c>
      <c r="I3697" t="str">
        <f>_xlfn.XLOOKUP(DSO[[#This Row],[GIC Industry Groups]],'DSO_GIC GROUP'!$A$2:$A$25,'DSO_GIC GROUP'!$B$2:$B$25,0)</f>
        <v>Health Care Equipment &amp; Services</v>
      </c>
    </row>
    <row r="3698" spans="1:9" x14ac:dyDescent="0.2">
      <c r="A3698">
        <v>2018</v>
      </c>
      <c r="B3698" t="s">
        <v>811</v>
      </c>
      <c r="C3698" t="s">
        <v>812</v>
      </c>
      <c r="D3698">
        <v>2332</v>
      </c>
      <c r="E3698">
        <v>27229</v>
      </c>
      <c r="F3698">
        <v>13601</v>
      </c>
      <c r="G3698">
        <v>3510</v>
      </c>
      <c r="H3698" s="14">
        <f>365*DSO[[#This Row],[Receivables - Total]]/DSO[[#This Row],[Revenue - Total]]</f>
        <v>62.582163076244392</v>
      </c>
      <c r="I3698" t="str">
        <f>_xlfn.XLOOKUP(DSO[[#This Row],[GIC Industry Groups]],'DSO_GIC GROUP'!$A$2:$A$25,'DSO_GIC GROUP'!$B$2:$B$25,0)</f>
        <v>Health Care Equipment &amp; Services</v>
      </c>
    </row>
    <row r="3699" spans="1:9" x14ac:dyDescent="0.2">
      <c r="A3699">
        <v>2019</v>
      </c>
      <c r="B3699" t="s">
        <v>811</v>
      </c>
      <c r="C3699" t="s">
        <v>812</v>
      </c>
      <c r="D3699">
        <v>2893</v>
      </c>
      <c r="E3699">
        <v>30167</v>
      </c>
      <c r="F3699">
        <v>14884</v>
      </c>
      <c r="G3699">
        <v>3510</v>
      </c>
      <c r="H3699" s="14">
        <f>365*DSO[[#This Row],[Receivables - Total]]/DSO[[#This Row],[Revenue - Total]]</f>
        <v>70.944974469228697</v>
      </c>
      <c r="I3699" t="str">
        <f>_xlfn.XLOOKUP(DSO[[#This Row],[GIC Industry Groups]],'DSO_GIC GROUP'!$A$2:$A$25,'DSO_GIC GROUP'!$B$2:$B$25,0)</f>
        <v>Health Care Equipment &amp; Services</v>
      </c>
    </row>
    <row r="3700" spans="1:9" x14ac:dyDescent="0.2">
      <c r="A3700">
        <v>2004</v>
      </c>
      <c r="B3700" t="s">
        <v>853</v>
      </c>
      <c r="C3700" t="s">
        <v>854</v>
      </c>
      <c r="D3700">
        <v>552.53800000000001</v>
      </c>
      <c r="E3700">
        <v>3022.8429999999998</v>
      </c>
      <c r="F3700">
        <v>3936.72</v>
      </c>
      <c r="G3700">
        <v>3510</v>
      </c>
      <c r="H3700" s="14">
        <f>365*DSO[[#This Row],[Receivables - Total]]/DSO[[#This Row],[Revenue - Total]]</f>
        <v>51.22954388424882</v>
      </c>
      <c r="I3700" t="str">
        <f>_xlfn.XLOOKUP(DSO[[#This Row],[GIC Industry Groups]],'DSO_GIC GROUP'!$A$2:$A$25,'DSO_GIC GROUP'!$B$2:$B$25,0)</f>
        <v>Health Care Equipment &amp; Services</v>
      </c>
    </row>
    <row r="3701" spans="1:9" x14ac:dyDescent="0.2">
      <c r="A3701">
        <v>2005</v>
      </c>
      <c r="B3701" t="s">
        <v>853</v>
      </c>
      <c r="C3701" t="s">
        <v>854</v>
      </c>
      <c r="D3701">
        <v>499.726</v>
      </c>
      <c r="E3701">
        <v>2858.7089999999998</v>
      </c>
      <c r="F3701">
        <v>3933.78</v>
      </c>
      <c r="G3701">
        <v>3510</v>
      </c>
      <c r="H3701" s="14">
        <f>365*DSO[[#This Row],[Receivables - Total]]/DSO[[#This Row],[Revenue - Total]]</f>
        <v>46.367613338824228</v>
      </c>
      <c r="I3701" t="str">
        <f>_xlfn.XLOOKUP(DSO[[#This Row],[GIC Industry Groups]],'DSO_GIC GROUP'!$A$2:$A$25,'DSO_GIC GROUP'!$B$2:$B$25,0)</f>
        <v>Health Care Equipment &amp; Services</v>
      </c>
    </row>
    <row r="3702" spans="1:9" x14ac:dyDescent="0.2">
      <c r="A3702">
        <v>2006</v>
      </c>
      <c r="B3702" t="s">
        <v>853</v>
      </c>
      <c r="C3702" t="s">
        <v>854</v>
      </c>
      <c r="D3702">
        <v>595.00900000000001</v>
      </c>
      <c r="E3702">
        <v>3277.0419999999999</v>
      </c>
      <c r="F3702">
        <v>4189</v>
      </c>
      <c r="G3702">
        <v>3510</v>
      </c>
      <c r="H3702" s="14">
        <f>365*DSO[[#This Row],[Receivables - Total]]/DSO[[#This Row],[Revenue - Total]]</f>
        <v>51.844899737407495</v>
      </c>
      <c r="I3702" t="str">
        <f>_xlfn.XLOOKUP(DSO[[#This Row],[GIC Industry Groups]],'DSO_GIC GROUP'!$A$2:$A$25,'DSO_GIC GROUP'!$B$2:$B$25,0)</f>
        <v>Health Care Equipment &amp; Services</v>
      </c>
    </row>
    <row r="3703" spans="1:9" x14ac:dyDescent="0.2">
      <c r="A3703">
        <v>2007</v>
      </c>
      <c r="B3703" t="s">
        <v>853</v>
      </c>
      <c r="C3703" t="s">
        <v>854</v>
      </c>
      <c r="D3703">
        <v>627.18600000000004</v>
      </c>
      <c r="E3703">
        <v>3608.6570000000002</v>
      </c>
      <c r="F3703">
        <v>4749.5050000000001</v>
      </c>
      <c r="G3703">
        <v>3510</v>
      </c>
      <c r="H3703" s="14">
        <f>365*DSO[[#This Row],[Receivables - Total]]/DSO[[#This Row],[Revenue - Total]]</f>
        <v>48.199315507616056</v>
      </c>
      <c r="I3703" t="str">
        <f>_xlfn.XLOOKUP(DSO[[#This Row],[GIC Industry Groups]],'DSO_GIC GROUP'!$A$2:$A$25,'DSO_GIC GROUP'!$B$2:$B$25,0)</f>
        <v>Health Care Equipment &amp; Services</v>
      </c>
    </row>
    <row r="3704" spans="1:9" x14ac:dyDescent="0.2">
      <c r="A3704">
        <v>2008</v>
      </c>
      <c r="B3704" t="s">
        <v>853</v>
      </c>
      <c r="C3704" t="s">
        <v>854</v>
      </c>
      <c r="D3704">
        <v>625.43700000000001</v>
      </c>
      <c r="E3704">
        <v>3742.462</v>
      </c>
      <c r="F3704">
        <v>5021.5169999999998</v>
      </c>
      <c r="G3704">
        <v>3510</v>
      </c>
      <c r="H3704" s="14">
        <f>365*DSO[[#This Row],[Receivables - Total]]/DSO[[#This Row],[Revenue - Total]]</f>
        <v>45.461263000802347</v>
      </c>
      <c r="I3704" t="str">
        <f>_xlfn.XLOOKUP(DSO[[#This Row],[GIC Industry Groups]],'DSO_GIC GROUP'!$A$2:$A$25,'DSO_GIC GROUP'!$B$2:$B$25,0)</f>
        <v>Health Care Equipment &amp; Services</v>
      </c>
    </row>
    <row r="3705" spans="1:9" x14ac:dyDescent="0.2">
      <c r="A3705">
        <v>2009</v>
      </c>
      <c r="B3705" t="s">
        <v>853</v>
      </c>
      <c r="C3705" t="s">
        <v>854</v>
      </c>
      <c r="D3705">
        <v>602.55899999999997</v>
      </c>
      <c r="E3705">
        <v>3964.4630000000002</v>
      </c>
      <c r="F3705">
        <v>5201.2790000000005</v>
      </c>
      <c r="G3705">
        <v>3510</v>
      </c>
      <c r="H3705" s="14">
        <f>365*DSO[[#This Row],[Receivables - Total]]/DSO[[#This Row],[Revenue - Total]]</f>
        <v>42.284606343939629</v>
      </c>
      <c r="I3705" t="str">
        <f>_xlfn.XLOOKUP(DSO[[#This Row],[GIC Industry Groups]],'DSO_GIC GROUP'!$A$2:$A$25,'DSO_GIC GROUP'!$B$2:$B$25,0)</f>
        <v>Health Care Equipment &amp; Services</v>
      </c>
    </row>
    <row r="3706" spans="1:9" x14ac:dyDescent="0.2">
      <c r="A3706">
        <v>2010</v>
      </c>
      <c r="B3706" t="s">
        <v>853</v>
      </c>
      <c r="C3706" t="s">
        <v>854</v>
      </c>
      <c r="D3706">
        <v>837.82</v>
      </c>
      <c r="E3706">
        <v>7527.9359999999997</v>
      </c>
      <c r="F3706">
        <v>5567.1850000000004</v>
      </c>
      <c r="G3706">
        <v>3510</v>
      </c>
      <c r="H3706" s="14">
        <f>365*DSO[[#This Row],[Receivables - Total]]/DSO[[#This Row],[Revenue - Total]]</f>
        <v>54.929789471698896</v>
      </c>
      <c r="I3706" t="str">
        <f>_xlfn.XLOOKUP(DSO[[#This Row],[GIC Industry Groups]],'DSO_GIC GROUP'!$A$2:$A$25,'DSO_GIC GROUP'!$B$2:$B$25,0)</f>
        <v>Health Care Equipment &amp; Services</v>
      </c>
    </row>
    <row r="3707" spans="1:9" x14ac:dyDescent="0.2">
      <c r="A3707">
        <v>2011</v>
      </c>
      <c r="B3707" t="s">
        <v>853</v>
      </c>
      <c r="C3707" t="s">
        <v>854</v>
      </c>
      <c r="D3707">
        <v>969.80200000000002</v>
      </c>
      <c r="E3707">
        <v>7665.2449999999999</v>
      </c>
      <c r="F3707">
        <v>7495.598</v>
      </c>
      <c r="G3707">
        <v>3510</v>
      </c>
      <c r="H3707" s="14">
        <f>365*DSO[[#This Row],[Receivables - Total]]/DSO[[#This Row],[Revenue - Total]]</f>
        <v>47.224748445687723</v>
      </c>
      <c r="I3707" t="str">
        <f>_xlfn.XLOOKUP(DSO[[#This Row],[GIC Industry Groups]],'DSO_GIC GROUP'!$A$2:$A$25,'DSO_GIC GROUP'!$B$2:$B$25,0)</f>
        <v>Health Care Equipment &amp; Services</v>
      </c>
    </row>
    <row r="3708" spans="1:9" x14ac:dyDescent="0.2">
      <c r="A3708">
        <v>2012</v>
      </c>
      <c r="B3708" t="s">
        <v>853</v>
      </c>
      <c r="C3708" t="s">
        <v>854</v>
      </c>
      <c r="D3708">
        <v>1067.1969999999999</v>
      </c>
      <c r="E3708">
        <v>8200.8430000000008</v>
      </c>
      <c r="F3708">
        <v>6923</v>
      </c>
      <c r="G3708">
        <v>3510</v>
      </c>
      <c r="H3708" s="14">
        <f>365*DSO[[#This Row],[Receivables - Total]]/DSO[[#This Row],[Revenue - Total]]</f>
        <v>56.265622562472913</v>
      </c>
      <c r="I3708" t="str">
        <f>_xlfn.XLOOKUP(DSO[[#This Row],[GIC Industry Groups]],'DSO_GIC GROUP'!$A$2:$A$25,'DSO_GIC GROUP'!$B$2:$B$25,0)</f>
        <v>Health Care Equipment &amp; Services</v>
      </c>
    </row>
    <row r="3709" spans="1:9" x14ac:dyDescent="0.2">
      <c r="A3709">
        <v>2013</v>
      </c>
      <c r="B3709" t="s">
        <v>853</v>
      </c>
      <c r="C3709" t="s">
        <v>854</v>
      </c>
      <c r="D3709">
        <v>1116.961</v>
      </c>
      <c r="E3709">
        <v>8311.723</v>
      </c>
      <c r="F3709">
        <v>7282.98</v>
      </c>
      <c r="G3709">
        <v>3510</v>
      </c>
      <c r="H3709" s="14">
        <f>365*DSO[[#This Row],[Receivables - Total]]/DSO[[#This Row],[Revenue - Total]]</f>
        <v>55.978564406328182</v>
      </c>
      <c r="I3709" t="str">
        <f>_xlfn.XLOOKUP(DSO[[#This Row],[GIC Industry Groups]],'DSO_GIC GROUP'!$A$2:$A$25,'DSO_GIC GROUP'!$B$2:$B$25,0)</f>
        <v>Health Care Equipment &amp; Services</v>
      </c>
    </row>
    <row r="3710" spans="1:9" x14ac:dyDescent="0.2">
      <c r="A3710">
        <v>2014</v>
      </c>
      <c r="B3710" t="s">
        <v>853</v>
      </c>
      <c r="C3710" t="s">
        <v>854</v>
      </c>
      <c r="D3710">
        <v>1282.7349999999999</v>
      </c>
      <c r="E3710">
        <v>8974.4429999999993</v>
      </c>
      <c r="F3710">
        <v>8062.1260000000002</v>
      </c>
      <c r="G3710">
        <v>3510</v>
      </c>
      <c r="H3710" s="14">
        <f>365*DSO[[#This Row],[Receivables - Total]]/DSO[[#This Row],[Revenue - Total]]</f>
        <v>58.07379777989081</v>
      </c>
      <c r="I3710" t="str">
        <f>_xlfn.XLOOKUP(DSO[[#This Row],[GIC Industry Groups]],'DSO_GIC GROUP'!$A$2:$A$25,'DSO_GIC GROUP'!$B$2:$B$25,0)</f>
        <v>Health Care Equipment &amp; Services</v>
      </c>
    </row>
    <row r="3711" spans="1:9" x14ac:dyDescent="0.2">
      <c r="A3711">
        <v>2015</v>
      </c>
      <c r="B3711" t="s">
        <v>853</v>
      </c>
      <c r="C3711" t="s">
        <v>854</v>
      </c>
      <c r="D3711">
        <v>1302.4290000000001</v>
      </c>
      <c r="E3711">
        <v>9634.1129999999994</v>
      </c>
      <c r="F3711">
        <v>9042.0509999999995</v>
      </c>
      <c r="G3711">
        <v>3510</v>
      </c>
      <c r="H3711" s="14">
        <f>365*DSO[[#This Row],[Receivables - Total]]/DSO[[#This Row],[Revenue - Total]]</f>
        <v>52.575083352217327</v>
      </c>
      <c r="I3711" t="str">
        <f>_xlfn.XLOOKUP(DSO[[#This Row],[GIC Industry Groups]],'DSO_GIC GROUP'!$A$2:$A$25,'DSO_GIC GROUP'!$B$2:$B$25,0)</f>
        <v>Health Care Equipment &amp; Services</v>
      </c>
    </row>
    <row r="3712" spans="1:9" x14ac:dyDescent="0.2">
      <c r="A3712">
        <v>2016</v>
      </c>
      <c r="B3712" t="s">
        <v>853</v>
      </c>
      <c r="C3712" t="s">
        <v>854</v>
      </c>
      <c r="D3712">
        <v>1439.5530000000001</v>
      </c>
      <c r="E3712">
        <v>10317.802</v>
      </c>
      <c r="F3712">
        <v>9765.2099999999991</v>
      </c>
      <c r="G3712">
        <v>3510</v>
      </c>
      <c r="H3712" s="14">
        <f>365*DSO[[#This Row],[Receivables - Total]]/DSO[[#This Row],[Revenue - Total]]</f>
        <v>53.80701951110116</v>
      </c>
      <c r="I3712" t="str">
        <f>_xlfn.XLOOKUP(DSO[[#This Row],[GIC Industry Groups]],'DSO_GIC GROUP'!$A$2:$A$25,'DSO_GIC GROUP'!$B$2:$B$25,0)</f>
        <v>Health Care Equipment &amp; Services</v>
      </c>
    </row>
    <row r="3713" spans="1:9" x14ac:dyDescent="0.2">
      <c r="A3713">
        <v>2017</v>
      </c>
      <c r="B3713" t="s">
        <v>853</v>
      </c>
      <c r="C3713" t="s">
        <v>854</v>
      </c>
      <c r="D3713">
        <v>1500.8979999999999</v>
      </c>
      <c r="E3713">
        <v>10761.828</v>
      </c>
      <c r="F3713">
        <v>10407.264999999999</v>
      </c>
      <c r="G3713">
        <v>3510</v>
      </c>
      <c r="H3713" s="14">
        <f>365*DSO[[#This Row],[Receivables - Total]]/DSO[[#This Row],[Revenue - Total]]</f>
        <v>52.638975753956494</v>
      </c>
      <c r="I3713" t="str">
        <f>_xlfn.XLOOKUP(DSO[[#This Row],[GIC Industry Groups]],'DSO_GIC GROUP'!$A$2:$A$25,'DSO_GIC GROUP'!$B$2:$B$25,0)</f>
        <v>Health Care Equipment &amp; Services</v>
      </c>
    </row>
    <row r="3714" spans="1:9" x14ac:dyDescent="0.2">
      <c r="A3714">
        <v>2018</v>
      </c>
      <c r="B3714" t="s">
        <v>853</v>
      </c>
      <c r="C3714" t="s">
        <v>854</v>
      </c>
      <c r="D3714">
        <v>1505.9839999999999</v>
      </c>
      <c r="E3714">
        <v>11265.48</v>
      </c>
      <c r="F3714">
        <v>10772.278</v>
      </c>
      <c r="G3714">
        <v>3510</v>
      </c>
      <c r="H3714" s="14">
        <f>365*DSO[[#This Row],[Receivables - Total]]/DSO[[#This Row],[Revenue - Total]]</f>
        <v>51.027661930002168</v>
      </c>
      <c r="I3714" t="str">
        <f>_xlfn.XLOOKUP(DSO[[#This Row],[GIC Industry Groups]],'DSO_GIC GROUP'!$A$2:$A$25,'DSO_GIC GROUP'!$B$2:$B$25,0)</f>
        <v>Health Care Equipment &amp; Services</v>
      </c>
    </row>
    <row r="3715" spans="1:9" x14ac:dyDescent="0.2">
      <c r="A3715">
        <v>2019</v>
      </c>
      <c r="B3715" t="s">
        <v>853</v>
      </c>
      <c r="C3715" t="s">
        <v>854</v>
      </c>
      <c r="D3715">
        <v>1560.847</v>
      </c>
      <c r="E3715">
        <v>11668.25</v>
      </c>
      <c r="F3715">
        <v>11378.259</v>
      </c>
      <c r="G3715">
        <v>3510</v>
      </c>
      <c r="H3715" s="14">
        <f>365*DSO[[#This Row],[Receivables - Total]]/DSO[[#This Row],[Revenue - Total]]</f>
        <v>50.069975995448864</v>
      </c>
      <c r="I3715" t="str">
        <f>_xlfn.XLOOKUP(DSO[[#This Row],[GIC Industry Groups]],'DSO_GIC GROUP'!$A$2:$A$25,'DSO_GIC GROUP'!$B$2:$B$25,0)</f>
        <v>Health Care Equipment &amp; Services</v>
      </c>
    </row>
    <row r="3716" spans="1:9" x14ac:dyDescent="0.2">
      <c r="A3716">
        <v>2004</v>
      </c>
      <c r="B3716" t="s">
        <v>857</v>
      </c>
      <c r="C3716" t="s">
        <v>858</v>
      </c>
      <c r="D3716">
        <v>906</v>
      </c>
      <c r="E3716">
        <v>27879</v>
      </c>
      <c r="F3716">
        <v>37218</v>
      </c>
      <c r="G3716">
        <v>3510</v>
      </c>
      <c r="H3716" s="14">
        <f>365*DSO[[#This Row],[Receivables - Total]]/DSO[[#This Row],[Revenue - Total]]</f>
        <v>8.8852168305658559</v>
      </c>
      <c r="I3716" t="str">
        <f>_xlfn.XLOOKUP(DSO[[#This Row],[GIC Industry Groups]],'DSO_GIC GROUP'!$A$2:$A$25,'DSO_GIC GROUP'!$B$2:$B$25,0)</f>
        <v>Health Care Equipment &amp; Services</v>
      </c>
    </row>
    <row r="3717" spans="1:9" x14ac:dyDescent="0.2">
      <c r="A3717">
        <v>2005</v>
      </c>
      <c r="B3717" t="s">
        <v>857</v>
      </c>
      <c r="C3717" t="s">
        <v>858</v>
      </c>
      <c r="D3717">
        <v>1290</v>
      </c>
      <c r="E3717">
        <v>41374</v>
      </c>
      <c r="F3717">
        <v>45365</v>
      </c>
      <c r="G3717">
        <v>3510</v>
      </c>
      <c r="H3717" s="14">
        <f>365*DSO[[#This Row],[Receivables - Total]]/DSO[[#This Row],[Revenue - Total]]</f>
        <v>10.37914691943128</v>
      </c>
      <c r="I3717" t="str">
        <f>_xlfn.XLOOKUP(DSO[[#This Row],[GIC Industry Groups]],'DSO_GIC GROUP'!$A$2:$A$25,'DSO_GIC GROUP'!$B$2:$B$25,0)</f>
        <v>Health Care Equipment &amp; Services</v>
      </c>
    </row>
    <row r="3718" spans="1:9" x14ac:dyDescent="0.2">
      <c r="A3718">
        <v>2006</v>
      </c>
      <c r="B3718" t="s">
        <v>857</v>
      </c>
      <c r="C3718" t="s">
        <v>858</v>
      </c>
      <c r="D3718">
        <v>1323</v>
      </c>
      <c r="E3718">
        <v>48320</v>
      </c>
      <c r="F3718">
        <v>71542</v>
      </c>
      <c r="G3718">
        <v>3510</v>
      </c>
      <c r="H3718" s="14">
        <f>365*DSO[[#This Row],[Receivables - Total]]/DSO[[#This Row],[Revenue - Total]]</f>
        <v>6.7498112996561463</v>
      </c>
      <c r="I3718" t="str">
        <f>_xlfn.XLOOKUP(DSO[[#This Row],[GIC Industry Groups]],'DSO_GIC GROUP'!$A$2:$A$25,'DSO_GIC GROUP'!$B$2:$B$25,0)</f>
        <v>Health Care Equipment &amp; Services</v>
      </c>
    </row>
    <row r="3719" spans="1:9" x14ac:dyDescent="0.2">
      <c r="A3719">
        <v>2007</v>
      </c>
      <c r="B3719" t="s">
        <v>857</v>
      </c>
      <c r="C3719" t="s">
        <v>858</v>
      </c>
      <c r="D3719">
        <v>1574</v>
      </c>
      <c r="E3719">
        <v>50899</v>
      </c>
      <c r="F3719">
        <v>75431</v>
      </c>
      <c r="G3719">
        <v>3510</v>
      </c>
      <c r="H3719" s="14">
        <f>365*DSO[[#This Row],[Receivables - Total]]/DSO[[#This Row],[Revenue - Total]]</f>
        <v>7.6163646246238281</v>
      </c>
      <c r="I3719" t="str">
        <f>_xlfn.XLOOKUP(DSO[[#This Row],[GIC Industry Groups]],'DSO_GIC GROUP'!$A$2:$A$25,'DSO_GIC GROUP'!$B$2:$B$25,0)</f>
        <v>Health Care Equipment &amp; Services</v>
      </c>
    </row>
    <row r="3720" spans="1:9" x14ac:dyDescent="0.2">
      <c r="A3720">
        <v>2008</v>
      </c>
      <c r="B3720" t="s">
        <v>857</v>
      </c>
      <c r="C3720" t="s">
        <v>858</v>
      </c>
      <c r="D3720">
        <v>3644</v>
      </c>
      <c r="E3720">
        <v>55815</v>
      </c>
      <c r="F3720">
        <v>81186</v>
      </c>
      <c r="G3720">
        <v>3510</v>
      </c>
      <c r="H3720" s="14">
        <f>365*DSO[[#This Row],[Receivables - Total]]/DSO[[#This Row],[Revenue - Total]]</f>
        <v>16.382873894513832</v>
      </c>
      <c r="I3720" t="str">
        <f>_xlfn.XLOOKUP(DSO[[#This Row],[GIC Industry Groups]],'DSO_GIC GROUP'!$A$2:$A$25,'DSO_GIC GROUP'!$B$2:$B$25,0)</f>
        <v>Health Care Equipment &amp; Services</v>
      </c>
    </row>
    <row r="3721" spans="1:9" x14ac:dyDescent="0.2">
      <c r="A3721">
        <v>2009</v>
      </c>
      <c r="B3721" t="s">
        <v>857</v>
      </c>
      <c r="C3721" t="s">
        <v>858</v>
      </c>
      <c r="D3721">
        <v>3792</v>
      </c>
      <c r="E3721">
        <v>59045</v>
      </c>
      <c r="F3721">
        <v>87138</v>
      </c>
      <c r="G3721">
        <v>3510</v>
      </c>
      <c r="H3721" s="14">
        <f>365*DSO[[#This Row],[Receivables - Total]]/DSO[[#This Row],[Revenue - Total]]</f>
        <v>15.883770570818701</v>
      </c>
      <c r="I3721" t="str">
        <f>_xlfn.XLOOKUP(DSO[[#This Row],[GIC Industry Groups]],'DSO_GIC GROUP'!$A$2:$A$25,'DSO_GIC GROUP'!$B$2:$B$25,0)</f>
        <v>Health Care Equipment &amp; Services</v>
      </c>
    </row>
    <row r="3722" spans="1:9" x14ac:dyDescent="0.2">
      <c r="A3722">
        <v>2010</v>
      </c>
      <c r="B3722" t="s">
        <v>857</v>
      </c>
      <c r="C3722" t="s">
        <v>858</v>
      </c>
      <c r="D3722">
        <v>3704</v>
      </c>
      <c r="E3722">
        <v>63063</v>
      </c>
      <c r="F3722">
        <v>94155</v>
      </c>
      <c r="G3722">
        <v>3510</v>
      </c>
      <c r="H3722" s="14">
        <f>365*DSO[[#This Row],[Receivables - Total]]/DSO[[#This Row],[Revenue - Total]]</f>
        <v>14.358876320960119</v>
      </c>
      <c r="I3722" t="str">
        <f>_xlfn.XLOOKUP(DSO[[#This Row],[GIC Industry Groups]],'DSO_GIC GROUP'!$A$2:$A$25,'DSO_GIC GROUP'!$B$2:$B$25,0)</f>
        <v>Health Care Equipment &amp; Services</v>
      </c>
    </row>
    <row r="3723" spans="1:9" x14ac:dyDescent="0.2">
      <c r="A3723">
        <v>2011</v>
      </c>
      <c r="B3723" t="s">
        <v>857</v>
      </c>
      <c r="C3723" t="s">
        <v>858</v>
      </c>
      <c r="D3723">
        <v>4549</v>
      </c>
      <c r="E3723">
        <v>67889</v>
      </c>
      <c r="F3723">
        <v>101862</v>
      </c>
      <c r="G3723">
        <v>3510</v>
      </c>
      <c r="H3723" s="14">
        <f>365*DSO[[#This Row],[Receivables - Total]]/DSO[[#This Row],[Revenue - Total]]</f>
        <v>16.300337711806169</v>
      </c>
      <c r="I3723" t="str">
        <f>_xlfn.XLOOKUP(DSO[[#This Row],[GIC Industry Groups]],'DSO_GIC GROUP'!$A$2:$A$25,'DSO_GIC GROUP'!$B$2:$B$25,0)</f>
        <v>Health Care Equipment &amp; Services</v>
      </c>
    </row>
    <row r="3724" spans="1:9" x14ac:dyDescent="0.2">
      <c r="A3724">
        <v>2012</v>
      </c>
      <c r="B3724" t="s">
        <v>857</v>
      </c>
      <c r="C3724" t="s">
        <v>858</v>
      </c>
      <c r="D3724">
        <v>5598</v>
      </c>
      <c r="E3724">
        <v>80885</v>
      </c>
      <c r="F3724">
        <v>110618</v>
      </c>
      <c r="G3724">
        <v>3510</v>
      </c>
      <c r="H3724" s="14">
        <f>365*DSO[[#This Row],[Receivables - Total]]/DSO[[#This Row],[Revenue - Total]]</f>
        <v>18.471406100273011</v>
      </c>
      <c r="I3724" t="str">
        <f>_xlfn.XLOOKUP(DSO[[#This Row],[GIC Industry Groups]],'DSO_GIC GROUP'!$A$2:$A$25,'DSO_GIC GROUP'!$B$2:$B$25,0)</f>
        <v>Health Care Equipment &amp; Services</v>
      </c>
    </row>
    <row r="3725" spans="1:9" x14ac:dyDescent="0.2">
      <c r="A3725">
        <v>2013</v>
      </c>
      <c r="B3725" t="s">
        <v>857</v>
      </c>
      <c r="C3725" t="s">
        <v>858</v>
      </c>
      <c r="D3725">
        <v>7050</v>
      </c>
      <c r="E3725">
        <v>81882</v>
      </c>
      <c r="F3725">
        <v>122489</v>
      </c>
      <c r="G3725">
        <v>3510</v>
      </c>
      <c r="H3725" s="14">
        <f>365*DSO[[#This Row],[Receivables - Total]]/DSO[[#This Row],[Revenue - Total]]</f>
        <v>21.008008882430261</v>
      </c>
      <c r="I3725" t="str">
        <f>_xlfn.XLOOKUP(DSO[[#This Row],[GIC Industry Groups]],'DSO_GIC GROUP'!$A$2:$A$25,'DSO_GIC GROUP'!$B$2:$B$25,0)</f>
        <v>Health Care Equipment &amp; Services</v>
      </c>
    </row>
    <row r="3726" spans="1:9" x14ac:dyDescent="0.2">
      <c r="A3726">
        <v>2014</v>
      </c>
      <c r="B3726" t="s">
        <v>857</v>
      </c>
      <c r="C3726" t="s">
        <v>858</v>
      </c>
      <c r="D3726">
        <v>9750</v>
      </c>
      <c r="E3726">
        <v>86382</v>
      </c>
      <c r="F3726">
        <v>130474</v>
      </c>
      <c r="G3726">
        <v>3510</v>
      </c>
      <c r="H3726" s="14">
        <f>365*DSO[[#This Row],[Receivables - Total]]/DSO[[#This Row],[Revenue - Total]]</f>
        <v>27.275549151555101</v>
      </c>
      <c r="I3726" t="str">
        <f>_xlfn.XLOOKUP(DSO[[#This Row],[GIC Industry Groups]],'DSO_GIC GROUP'!$A$2:$A$25,'DSO_GIC GROUP'!$B$2:$B$25,0)</f>
        <v>Health Care Equipment &amp; Services</v>
      </c>
    </row>
    <row r="3727" spans="1:9" x14ac:dyDescent="0.2">
      <c r="A3727">
        <v>2015</v>
      </c>
      <c r="B3727" t="s">
        <v>857</v>
      </c>
      <c r="C3727" t="s">
        <v>858</v>
      </c>
      <c r="D3727">
        <v>13324</v>
      </c>
      <c r="E3727">
        <v>111383</v>
      </c>
      <c r="F3727">
        <v>157107</v>
      </c>
      <c r="G3727">
        <v>3510</v>
      </c>
      <c r="H3727" s="14">
        <f>365*DSO[[#This Row],[Receivables - Total]]/DSO[[#This Row],[Revenue - Total]]</f>
        <v>30.955081568612474</v>
      </c>
      <c r="I3727" t="str">
        <f>_xlfn.XLOOKUP(DSO[[#This Row],[GIC Industry Groups]],'DSO_GIC GROUP'!$A$2:$A$25,'DSO_GIC GROUP'!$B$2:$B$25,0)</f>
        <v>Health Care Equipment &amp; Services</v>
      </c>
    </row>
    <row r="3728" spans="1:9" x14ac:dyDescent="0.2">
      <c r="A3728">
        <v>2016</v>
      </c>
      <c r="B3728" t="s">
        <v>857</v>
      </c>
      <c r="C3728" t="s">
        <v>858</v>
      </c>
      <c r="D3728">
        <v>15651</v>
      </c>
      <c r="E3728">
        <v>122810</v>
      </c>
      <c r="F3728">
        <v>184840</v>
      </c>
      <c r="G3728">
        <v>3510</v>
      </c>
      <c r="H3728" s="14">
        <f>365*DSO[[#This Row],[Receivables - Total]]/DSO[[#This Row],[Revenue - Total]]</f>
        <v>30.905729279376757</v>
      </c>
      <c r="I3728" t="str">
        <f>_xlfn.XLOOKUP(DSO[[#This Row],[GIC Industry Groups]],'DSO_GIC GROUP'!$A$2:$A$25,'DSO_GIC GROUP'!$B$2:$B$25,0)</f>
        <v>Health Care Equipment &amp; Services</v>
      </c>
    </row>
    <row r="3729" spans="1:9" x14ac:dyDescent="0.2">
      <c r="A3729">
        <v>2017</v>
      </c>
      <c r="B3729" t="s">
        <v>857</v>
      </c>
      <c r="C3729" t="s">
        <v>858</v>
      </c>
      <c r="D3729">
        <v>15830</v>
      </c>
      <c r="E3729">
        <v>139058</v>
      </c>
      <c r="F3729">
        <v>201159</v>
      </c>
      <c r="G3729">
        <v>3510</v>
      </c>
      <c r="H3729" s="14">
        <f>365*DSO[[#This Row],[Receivables - Total]]/DSO[[#This Row],[Revenue - Total]]</f>
        <v>28.723298485277816</v>
      </c>
      <c r="I3729" t="str">
        <f>_xlfn.XLOOKUP(DSO[[#This Row],[GIC Industry Groups]],'DSO_GIC GROUP'!$A$2:$A$25,'DSO_GIC GROUP'!$B$2:$B$25,0)</f>
        <v>Health Care Equipment &amp; Services</v>
      </c>
    </row>
    <row r="3730" spans="1:9" x14ac:dyDescent="0.2">
      <c r="A3730">
        <v>2018</v>
      </c>
      <c r="B3730" t="s">
        <v>857</v>
      </c>
      <c r="C3730" t="s">
        <v>858</v>
      </c>
      <c r="D3730">
        <v>18250</v>
      </c>
      <c r="E3730">
        <v>152221</v>
      </c>
      <c r="F3730">
        <v>226247</v>
      </c>
      <c r="G3730">
        <v>3510</v>
      </c>
      <c r="H3730" s="14">
        <f>365*DSO[[#This Row],[Receivables - Total]]/DSO[[#This Row],[Revenue - Total]]</f>
        <v>29.442379346466474</v>
      </c>
      <c r="I3730" t="str">
        <f>_xlfn.XLOOKUP(DSO[[#This Row],[GIC Industry Groups]],'DSO_GIC GROUP'!$A$2:$A$25,'DSO_GIC GROUP'!$B$2:$B$25,0)</f>
        <v>Health Care Equipment &amp; Services</v>
      </c>
    </row>
    <row r="3731" spans="1:9" x14ac:dyDescent="0.2">
      <c r="A3731">
        <v>2019</v>
      </c>
      <c r="B3731" t="s">
        <v>857</v>
      </c>
      <c r="C3731" t="s">
        <v>858</v>
      </c>
      <c r="D3731">
        <v>21462</v>
      </c>
      <c r="E3731">
        <v>173889</v>
      </c>
      <c r="F3731">
        <v>242155</v>
      </c>
      <c r="G3731">
        <v>3510</v>
      </c>
      <c r="H3731" s="14">
        <f>365*DSO[[#This Row],[Receivables - Total]]/DSO[[#This Row],[Revenue - Total]]</f>
        <v>32.349652082343951</v>
      </c>
      <c r="I3731" t="str">
        <f>_xlfn.XLOOKUP(DSO[[#This Row],[GIC Industry Groups]],'DSO_GIC GROUP'!$A$2:$A$25,'DSO_GIC GROUP'!$B$2:$B$25,0)</f>
        <v>Health Care Equipment &amp; Services</v>
      </c>
    </row>
    <row r="3732" spans="1:9" x14ac:dyDescent="0.2">
      <c r="A3732">
        <v>2004</v>
      </c>
      <c r="B3732" t="s">
        <v>873</v>
      </c>
      <c r="C3732" t="s">
        <v>874</v>
      </c>
      <c r="D3732">
        <v>288.66300000000001</v>
      </c>
      <c r="E3732">
        <v>1170.192</v>
      </c>
      <c r="F3732">
        <v>1235.5229999999999</v>
      </c>
      <c r="G3732">
        <v>3510</v>
      </c>
      <c r="H3732" s="14">
        <f>365*DSO[[#This Row],[Receivables - Total]]/DSO[[#This Row],[Revenue - Total]]</f>
        <v>85.277242916562471</v>
      </c>
      <c r="I3732" t="str">
        <f>_xlfn.XLOOKUP(DSO[[#This Row],[GIC Industry Groups]],'DSO_GIC GROUP'!$A$2:$A$25,'DSO_GIC GROUP'!$B$2:$B$25,0)</f>
        <v>Health Care Equipment &amp; Services</v>
      </c>
    </row>
    <row r="3733" spans="1:9" x14ac:dyDescent="0.2">
      <c r="A3733">
        <v>2005</v>
      </c>
      <c r="B3733" t="s">
        <v>873</v>
      </c>
      <c r="C3733" t="s">
        <v>874</v>
      </c>
      <c r="D3733">
        <v>351.899</v>
      </c>
      <c r="E3733">
        <v>1317.402</v>
      </c>
      <c r="F3733">
        <v>1382.557</v>
      </c>
      <c r="G3733">
        <v>3510</v>
      </c>
      <c r="H3733" s="14">
        <f>365*DSO[[#This Row],[Receivables - Total]]/DSO[[#This Row],[Revenue - Total]]</f>
        <v>92.902596420979378</v>
      </c>
      <c r="I3733" t="str">
        <f>_xlfn.XLOOKUP(DSO[[#This Row],[GIC Industry Groups]],'DSO_GIC GROUP'!$A$2:$A$25,'DSO_GIC GROUP'!$B$2:$B$25,0)</f>
        <v>Health Care Equipment &amp; Services</v>
      </c>
    </row>
    <row r="3734" spans="1:9" x14ac:dyDescent="0.2">
      <c r="A3734">
        <v>2006</v>
      </c>
      <c r="B3734" t="s">
        <v>873</v>
      </c>
      <c r="C3734" t="s">
        <v>874</v>
      </c>
      <c r="D3734">
        <v>471.82</v>
      </c>
      <c r="E3734">
        <v>1511.751</v>
      </c>
      <c r="F3734">
        <v>1597.82</v>
      </c>
      <c r="G3734">
        <v>3510</v>
      </c>
      <c r="H3734" s="14">
        <f>365*DSO[[#This Row],[Receivables - Total]]/DSO[[#This Row],[Revenue - Total]]</f>
        <v>107.78078882477375</v>
      </c>
      <c r="I3734" t="str">
        <f>_xlfn.XLOOKUP(DSO[[#This Row],[GIC Industry Groups]],'DSO_GIC GROUP'!$A$2:$A$25,'DSO_GIC GROUP'!$B$2:$B$25,0)</f>
        <v>Health Care Equipment &amp; Services</v>
      </c>
    </row>
    <row r="3735" spans="1:9" x14ac:dyDescent="0.2">
      <c r="A3735">
        <v>2007</v>
      </c>
      <c r="B3735" t="s">
        <v>873</v>
      </c>
      <c r="C3735" t="s">
        <v>874</v>
      </c>
      <c r="D3735">
        <v>507.04</v>
      </c>
      <c r="E3735">
        <v>1684.375</v>
      </c>
      <c r="F3735">
        <v>1776.624</v>
      </c>
      <c r="G3735">
        <v>3510</v>
      </c>
      <c r="H3735" s="14">
        <f>365*DSO[[#This Row],[Receivables - Total]]/DSO[[#This Row],[Revenue - Total]]</f>
        <v>104.16925584704474</v>
      </c>
      <c r="I3735" t="str">
        <f>_xlfn.XLOOKUP(DSO[[#This Row],[GIC Industry Groups]],'DSO_GIC GROUP'!$A$2:$A$25,'DSO_GIC GROUP'!$B$2:$B$25,0)</f>
        <v>Health Care Equipment &amp; Services</v>
      </c>
    </row>
    <row r="3736" spans="1:9" x14ac:dyDescent="0.2">
      <c r="A3736">
        <v>2008</v>
      </c>
      <c r="B3736" t="s">
        <v>873</v>
      </c>
      <c r="C3736" t="s">
        <v>874</v>
      </c>
      <c r="D3736">
        <v>486.31</v>
      </c>
      <c r="E3736">
        <v>1975.5119999999999</v>
      </c>
      <c r="F3736">
        <v>2069.73</v>
      </c>
      <c r="G3736">
        <v>3510</v>
      </c>
      <c r="H3736" s="14">
        <f>365*DSO[[#This Row],[Receivables - Total]]/DSO[[#This Row],[Revenue - Total]]</f>
        <v>85.761500292308654</v>
      </c>
      <c r="I3736" t="str">
        <f>_xlfn.XLOOKUP(DSO[[#This Row],[GIC Industry Groups]],'DSO_GIC GROUP'!$A$2:$A$25,'DSO_GIC GROUP'!$B$2:$B$25,0)</f>
        <v>Health Care Equipment &amp; Services</v>
      </c>
    </row>
    <row r="3737" spans="1:9" x14ac:dyDescent="0.2">
      <c r="A3737">
        <v>2009</v>
      </c>
      <c r="B3737" t="s">
        <v>873</v>
      </c>
      <c r="C3737" t="s">
        <v>874</v>
      </c>
      <c r="D3737">
        <v>580.91800000000001</v>
      </c>
      <c r="E3737">
        <v>2308.248</v>
      </c>
      <c r="F3737">
        <v>2214.06</v>
      </c>
      <c r="G3737">
        <v>3510</v>
      </c>
      <c r="H3737" s="14">
        <f>365*DSO[[#This Row],[Receivables - Total]]/DSO[[#This Row],[Revenue - Total]]</f>
        <v>95.767535658473577</v>
      </c>
      <c r="I3737" t="str">
        <f>_xlfn.XLOOKUP(DSO[[#This Row],[GIC Industry Groups]],'DSO_GIC GROUP'!$A$2:$A$25,'DSO_GIC GROUP'!$B$2:$B$25,0)</f>
        <v>Health Care Equipment &amp; Services</v>
      </c>
    </row>
    <row r="3738" spans="1:9" x14ac:dyDescent="0.2">
      <c r="A3738">
        <v>2010</v>
      </c>
      <c r="B3738" t="s">
        <v>873</v>
      </c>
      <c r="C3738" t="s">
        <v>874</v>
      </c>
      <c r="D3738">
        <v>591.67700000000002</v>
      </c>
      <c r="E3738">
        <v>2323.9520000000002</v>
      </c>
      <c r="F3738">
        <v>2356.585</v>
      </c>
      <c r="G3738">
        <v>3510</v>
      </c>
      <c r="H3738" s="14">
        <f>365*DSO[[#This Row],[Receivables - Total]]/DSO[[#This Row],[Revenue - Total]]</f>
        <v>91.641975570582005</v>
      </c>
      <c r="I3738" t="str">
        <f>_xlfn.XLOOKUP(DSO[[#This Row],[GIC Industry Groups]],'DSO_GIC GROUP'!$A$2:$A$25,'DSO_GIC GROUP'!$B$2:$B$25,0)</f>
        <v>Health Care Equipment &amp; Services</v>
      </c>
    </row>
    <row r="3739" spans="1:9" x14ac:dyDescent="0.2">
      <c r="A3739">
        <v>2011</v>
      </c>
      <c r="B3739" t="s">
        <v>873</v>
      </c>
      <c r="C3739" t="s">
        <v>874</v>
      </c>
      <c r="D3739">
        <v>635.15300000000002</v>
      </c>
      <c r="E3739">
        <v>2498.761</v>
      </c>
      <c r="F3739">
        <v>2596.6660000000002</v>
      </c>
      <c r="G3739">
        <v>3510</v>
      </c>
      <c r="H3739" s="14">
        <f>365*DSO[[#This Row],[Receivables - Total]]/DSO[[#This Row],[Revenue - Total]]</f>
        <v>89.280194295300205</v>
      </c>
      <c r="I3739" t="str">
        <f>_xlfn.XLOOKUP(DSO[[#This Row],[GIC Industry Groups]],'DSO_GIC GROUP'!$A$2:$A$25,'DSO_GIC GROUP'!$B$2:$B$25,0)</f>
        <v>Health Care Equipment &amp; Services</v>
      </c>
    </row>
    <row r="3740" spans="1:9" x14ac:dyDescent="0.2">
      <c r="A3740">
        <v>2012</v>
      </c>
      <c r="B3740" t="s">
        <v>873</v>
      </c>
      <c r="C3740" t="s">
        <v>874</v>
      </c>
      <c r="D3740">
        <v>691.80600000000004</v>
      </c>
      <c r="E3740">
        <v>2878.7260000000001</v>
      </c>
      <c r="F3740">
        <v>2807.0149999999999</v>
      </c>
      <c r="G3740">
        <v>3510</v>
      </c>
      <c r="H3740" s="14">
        <f>365*DSO[[#This Row],[Receivables - Total]]/DSO[[#This Row],[Revenue - Total]]</f>
        <v>89.956480460560428</v>
      </c>
      <c r="I3740" t="str">
        <f>_xlfn.XLOOKUP(DSO[[#This Row],[GIC Industry Groups]],'DSO_GIC GROUP'!$A$2:$A$25,'DSO_GIC GROUP'!$B$2:$B$25,0)</f>
        <v>Health Care Equipment &amp; Services</v>
      </c>
    </row>
    <row r="3741" spans="1:9" x14ac:dyDescent="0.2">
      <c r="A3741">
        <v>2013</v>
      </c>
      <c r="B3741" t="s">
        <v>873</v>
      </c>
      <c r="C3741" t="s">
        <v>874</v>
      </c>
      <c r="D3741">
        <v>698.25400000000002</v>
      </c>
      <c r="E3741">
        <v>3468.4740000000002</v>
      </c>
      <c r="F3741">
        <v>2942.8969999999999</v>
      </c>
      <c r="G3741">
        <v>3510</v>
      </c>
      <c r="H3741" s="14">
        <f>365*DSO[[#This Row],[Receivables - Total]]/DSO[[#This Row],[Revenue - Total]]</f>
        <v>86.602660575616483</v>
      </c>
      <c r="I3741" t="str">
        <f>_xlfn.XLOOKUP(DSO[[#This Row],[GIC Industry Groups]],'DSO_GIC GROUP'!$A$2:$A$25,'DSO_GIC GROUP'!$B$2:$B$25,0)</f>
        <v>Health Care Equipment &amp; Services</v>
      </c>
    </row>
    <row r="3742" spans="1:9" x14ac:dyDescent="0.2">
      <c r="A3742">
        <v>2014</v>
      </c>
      <c r="B3742" t="s">
        <v>873</v>
      </c>
      <c r="C3742" t="s">
        <v>874</v>
      </c>
      <c r="D3742">
        <v>731.92899999999997</v>
      </c>
      <c r="E3742">
        <v>3357.29</v>
      </c>
      <c r="F3742">
        <v>3049.8</v>
      </c>
      <c r="G3742">
        <v>3510</v>
      </c>
      <c r="H3742" s="14">
        <f>365*DSO[[#This Row],[Receivables - Total]]/DSO[[#This Row],[Revenue - Total]]</f>
        <v>87.59724736048264</v>
      </c>
      <c r="I3742" t="str">
        <f>_xlfn.XLOOKUP(DSO[[#This Row],[GIC Industry Groups]],'DSO_GIC GROUP'!$A$2:$A$25,'DSO_GIC GROUP'!$B$2:$B$25,0)</f>
        <v>Health Care Equipment &amp; Services</v>
      </c>
    </row>
    <row r="3743" spans="1:9" x14ac:dyDescent="0.2">
      <c r="A3743">
        <v>2015</v>
      </c>
      <c r="B3743" t="s">
        <v>873</v>
      </c>
      <c r="C3743" t="s">
        <v>874</v>
      </c>
      <c r="D3743">
        <v>770.92</v>
      </c>
      <c r="E3743">
        <v>3600.748</v>
      </c>
      <c r="F3743">
        <v>3099.1109999999999</v>
      </c>
      <c r="G3743">
        <v>3510</v>
      </c>
      <c r="H3743" s="14">
        <f>365*DSO[[#This Row],[Receivables - Total]]/DSO[[#This Row],[Revenue - Total]]</f>
        <v>90.795650752748131</v>
      </c>
      <c r="I3743" t="str">
        <f>_xlfn.XLOOKUP(DSO[[#This Row],[GIC Industry Groups]],'DSO_GIC GROUP'!$A$2:$A$25,'DSO_GIC GROUP'!$B$2:$B$25,0)</f>
        <v>Health Care Equipment &amp; Services</v>
      </c>
    </row>
    <row r="3744" spans="1:9" x14ac:dyDescent="0.2">
      <c r="A3744">
        <v>2016</v>
      </c>
      <c r="B3744" t="s">
        <v>873</v>
      </c>
      <c r="C3744" t="s">
        <v>874</v>
      </c>
      <c r="D3744">
        <v>897.6</v>
      </c>
      <c r="E3744">
        <v>3816</v>
      </c>
      <c r="F3744">
        <v>3217.8</v>
      </c>
      <c r="G3744">
        <v>3510</v>
      </c>
      <c r="H3744" s="14">
        <f>365*DSO[[#This Row],[Receivables - Total]]/DSO[[#This Row],[Revenue - Total]]</f>
        <v>101.81614767853813</v>
      </c>
      <c r="I3744" t="str">
        <f>_xlfn.XLOOKUP(DSO[[#This Row],[GIC Industry Groups]],'DSO_GIC GROUP'!$A$2:$A$25,'DSO_GIC GROUP'!$B$2:$B$25,0)</f>
        <v>Health Care Equipment &amp; Services</v>
      </c>
    </row>
    <row r="3745" spans="1:9" x14ac:dyDescent="0.2">
      <c r="A3745">
        <v>2017</v>
      </c>
      <c r="B3745" t="s">
        <v>873</v>
      </c>
      <c r="C3745" t="s">
        <v>874</v>
      </c>
      <c r="D3745">
        <v>881.4</v>
      </c>
      <c r="E3745">
        <v>3179.4</v>
      </c>
      <c r="F3745">
        <v>2668.2</v>
      </c>
      <c r="G3745">
        <v>3510</v>
      </c>
      <c r="H3745" s="14">
        <f>365*DSO[[#This Row],[Receivables - Total]]/DSO[[#This Row],[Revenue - Total]]</f>
        <v>120.57229592984035</v>
      </c>
      <c r="I3745" t="str">
        <f>_xlfn.XLOOKUP(DSO[[#This Row],[GIC Industry Groups]],'DSO_GIC GROUP'!$A$2:$A$25,'DSO_GIC GROUP'!$B$2:$B$25,0)</f>
        <v>Health Care Equipment &amp; Services</v>
      </c>
    </row>
    <row r="3746" spans="1:9" x14ac:dyDescent="0.2">
      <c r="A3746">
        <v>2018</v>
      </c>
      <c r="B3746" t="s">
        <v>873</v>
      </c>
      <c r="C3746" t="s">
        <v>874</v>
      </c>
      <c r="D3746">
        <v>1058.9000000000001</v>
      </c>
      <c r="E3746">
        <v>3252.7</v>
      </c>
      <c r="F3746">
        <v>2919.1</v>
      </c>
      <c r="G3746">
        <v>3510</v>
      </c>
      <c r="H3746" s="14">
        <f>365*DSO[[#This Row],[Receivables - Total]]/DSO[[#This Row],[Revenue - Total]]</f>
        <v>132.40330923914908</v>
      </c>
      <c r="I3746" t="str">
        <f>_xlfn.XLOOKUP(DSO[[#This Row],[GIC Industry Groups]],'DSO_GIC GROUP'!$A$2:$A$25,'DSO_GIC GROUP'!$B$2:$B$25,0)</f>
        <v>Health Care Equipment &amp; Services</v>
      </c>
    </row>
    <row r="3747" spans="1:9" x14ac:dyDescent="0.2">
      <c r="A3747">
        <v>2019</v>
      </c>
      <c r="B3747" t="s">
        <v>873</v>
      </c>
      <c r="C3747" t="s">
        <v>874</v>
      </c>
      <c r="D3747">
        <v>1153.5</v>
      </c>
      <c r="E3747">
        <v>4101.7</v>
      </c>
      <c r="F3747">
        <v>3225.1</v>
      </c>
      <c r="G3747">
        <v>3510</v>
      </c>
      <c r="H3747" s="14">
        <f>365*DSO[[#This Row],[Receivables - Total]]/DSO[[#This Row],[Revenue - Total]]</f>
        <v>130.54711481814519</v>
      </c>
      <c r="I3747" t="str">
        <f>_xlfn.XLOOKUP(DSO[[#This Row],[GIC Industry Groups]],'DSO_GIC GROUP'!$A$2:$A$25,'DSO_GIC GROUP'!$B$2:$B$25,0)</f>
        <v>Health Care Equipment &amp; Services</v>
      </c>
    </row>
    <row r="3748" spans="1:9" x14ac:dyDescent="0.2">
      <c r="A3748">
        <v>2004</v>
      </c>
      <c r="B3748" t="s">
        <v>929</v>
      </c>
      <c r="C3748" t="s">
        <v>930</v>
      </c>
      <c r="D3748">
        <v>238.87299999999999</v>
      </c>
      <c r="E3748">
        <v>2798.145</v>
      </c>
      <c r="F3748">
        <v>1694.232</v>
      </c>
      <c r="G3748">
        <v>3510</v>
      </c>
      <c r="H3748" s="14">
        <f>365*DSO[[#This Row],[Receivables - Total]]/DSO[[#This Row],[Revenue - Total]]</f>
        <v>51.462045929955281</v>
      </c>
      <c r="I3748" t="str">
        <f>_xlfn.XLOOKUP(DSO[[#This Row],[GIC Industry Groups]],'DSO_GIC GROUP'!$A$2:$A$25,'DSO_GIC GROUP'!$B$2:$B$25,0)</f>
        <v>Health Care Equipment &amp; Services</v>
      </c>
    </row>
    <row r="3749" spans="1:9" x14ac:dyDescent="0.2">
      <c r="A3749">
        <v>2005</v>
      </c>
      <c r="B3749" t="s">
        <v>929</v>
      </c>
      <c r="C3749" t="s">
        <v>930</v>
      </c>
      <c r="D3749">
        <v>254.822</v>
      </c>
      <c r="E3749">
        <v>2407.3290000000002</v>
      </c>
      <c r="F3749">
        <v>1715.135</v>
      </c>
      <c r="G3749">
        <v>3510</v>
      </c>
      <c r="H3749" s="14">
        <f>365*DSO[[#This Row],[Receivables - Total]]/DSO[[#This Row],[Revenue - Total]]</f>
        <v>54.228984890402209</v>
      </c>
      <c r="I3749" t="str">
        <f>_xlfn.XLOOKUP(DSO[[#This Row],[GIC Industry Groups]],'DSO_GIC GROUP'!$A$2:$A$25,'DSO_GIC GROUP'!$B$2:$B$25,0)</f>
        <v>Health Care Equipment &amp; Services</v>
      </c>
    </row>
    <row r="3750" spans="1:9" x14ac:dyDescent="0.2">
      <c r="A3750">
        <v>2006</v>
      </c>
      <c r="B3750" t="s">
        <v>929</v>
      </c>
      <c r="C3750" t="s">
        <v>930</v>
      </c>
      <c r="D3750">
        <v>290.791</v>
      </c>
      <c r="E3750">
        <v>2181.35</v>
      </c>
      <c r="F3750">
        <v>1810.4960000000001</v>
      </c>
      <c r="G3750">
        <v>3510</v>
      </c>
      <c r="H3750" s="14">
        <f>365*DSO[[#This Row],[Receivables - Total]]/DSO[[#This Row],[Revenue - Total]]</f>
        <v>58.624109083919542</v>
      </c>
      <c r="I3750" t="str">
        <f>_xlfn.XLOOKUP(DSO[[#This Row],[GIC Industry Groups]],'DSO_GIC GROUP'!$A$2:$A$25,'DSO_GIC GROUP'!$B$2:$B$25,0)</f>
        <v>Health Care Equipment &amp; Services</v>
      </c>
    </row>
    <row r="3751" spans="1:9" x14ac:dyDescent="0.2">
      <c r="A3751">
        <v>2007</v>
      </c>
      <c r="B3751" t="s">
        <v>929</v>
      </c>
      <c r="C3751" t="s">
        <v>930</v>
      </c>
      <c r="D3751">
        <v>307.62200000000001</v>
      </c>
      <c r="E3751">
        <v>2675.569</v>
      </c>
      <c r="F3751">
        <v>2009.8330000000001</v>
      </c>
      <c r="G3751">
        <v>3510</v>
      </c>
      <c r="H3751" s="14">
        <f>365*DSO[[#This Row],[Receivables - Total]]/DSO[[#This Row],[Revenue - Total]]</f>
        <v>55.866348099568469</v>
      </c>
      <c r="I3751" t="str">
        <f>_xlfn.XLOOKUP(DSO[[#This Row],[GIC Industry Groups]],'DSO_GIC GROUP'!$A$2:$A$25,'DSO_GIC GROUP'!$B$2:$B$25,0)</f>
        <v>Health Care Equipment &amp; Services</v>
      </c>
    </row>
    <row r="3752" spans="1:9" x14ac:dyDescent="0.2">
      <c r="A3752">
        <v>2008</v>
      </c>
      <c r="B3752" t="s">
        <v>929</v>
      </c>
      <c r="C3752" t="s">
        <v>930</v>
      </c>
      <c r="D3752">
        <v>319.26</v>
      </c>
      <c r="E3752">
        <v>2830.4</v>
      </c>
      <c r="F3752">
        <v>2193.723</v>
      </c>
      <c r="G3752">
        <v>3510</v>
      </c>
      <c r="H3752" s="14">
        <f>365*DSO[[#This Row],[Receivables - Total]]/DSO[[#This Row],[Revenue - Total]]</f>
        <v>53.119696515922932</v>
      </c>
      <c r="I3752" t="str">
        <f>_xlfn.XLOOKUP(DSO[[#This Row],[GIC Industry Groups]],'DSO_GIC GROUP'!$A$2:$A$25,'DSO_GIC GROUP'!$B$2:$B$25,0)</f>
        <v>Health Care Equipment &amp; Services</v>
      </c>
    </row>
    <row r="3753" spans="1:9" x14ac:dyDescent="0.2">
      <c r="A3753">
        <v>2009</v>
      </c>
      <c r="B3753" t="s">
        <v>929</v>
      </c>
      <c r="C3753" t="s">
        <v>930</v>
      </c>
      <c r="D3753">
        <v>348.68400000000003</v>
      </c>
      <c r="E3753">
        <v>3087.9319999999998</v>
      </c>
      <c r="F3753">
        <v>2159.9160000000002</v>
      </c>
      <c r="G3753">
        <v>3510</v>
      </c>
      <c r="H3753" s="14">
        <f>365*DSO[[#This Row],[Receivables - Total]]/DSO[[#This Row],[Revenue - Total]]</f>
        <v>58.923430355624937</v>
      </c>
      <c r="I3753" t="str">
        <f>_xlfn.XLOOKUP(DSO[[#This Row],[GIC Industry Groups]],'DSO_GIC GROUP'!$A$2:$A$25,'DSO_GIC GROUP'!$B$2:$B$25,0)</f>
        <v>Health Care Equipment &amp; Services</v>
      </c>
    </row>
    <row r="3754" spans="1:9" x14ac:dyDescent="0.2">
      <c r="A3754">
        <v>2010</v>
      </c>
      <c r="B3754" t="s">
        <v>929</v>
      </c>
      <c r="C3754" t="s">
        <v>930</v>
      </c>
      <c r="D3754">
        <v>344.79599999999999</v>
      </c>
      <c r="E3754">
        <v>3257.951</v>
      </c>
      <c r="F3754">
        <v>2221.0140000000001</v>
      </c>
      <c r="G3754">
        <v>3510</v>
      </c>
      <c r="H3754" s="14">
        <f>365*DSO[[#This Row],[Receivables - Total]]/DSO[[#This Row],[Revenue - Total]]</f>
        <v>56.663550972663835</v>
      </c>
      <c r="I3754" t="str">
        <f>_xlfn.XLOOKUP(DSO[[#This Row],[GIC Industry Groups]],'DSO_GIC GROUP'!$A$2:$A$25,'DSO_GIC GROUP'!$B$2:$B$25,0)</f>
        <v>Health Care Equipment &amp; Services</v>
      </c>
    </row>
    <row r="3755" spans="1:9" x14ac:dyDescent="0.2">
      <c r="A3755">
        <v>2011</v>
      </c>
      <c r="B3755" t="s">
        <v>929</v>
      </c>
      <c r="C3755" t="s">
        <v>930</v>
      </c>
      <c r="D3755">
        <v>427.709</v>
      </c>
      <c r="E3755">
        <v>4755.3980000000001</v>
      </c>
      <c r="F3755">
        <v>2537.7179999999998</v>
      </c>
      <c r="G3755">
        <v>3510</v>
      </c>
      <c r="H3755" s="14">
        <f>365*DSO[[#This Row],[Receivables - Total]]/DSO[[#This Row],[Revenue - Total]]</f>
        <v>61.517388850928278</v>
      </c>
      <c r="I3755" t="str">
        <f>_xlfn.XLOOKUP(DSO[[#This Row],[GIC Industry Groups]],'DSO_GIC GROUP'!$A$2:$A$25,'DSO_GIC GROUP'!$B$2:$B$25,0)</f>
        <v>Health Care Equipment &amp; Services</v>
      </c>
    </row>
    <row r="3756" spans="1:9" x14ac:dyDescent="0.2">
      <c r="A3756">
        <v>2012</v>
      </c>
      <c r="B3756" t="s">
        <v>929</v>
      </c>
      <c r="C3756" t="s">
        <v>930</v>
      </c>
      <c r="D3756">
        <v>442.41199999999998</v>
      </c>
      <c r="E3756">
        <v>4972.2969999999996</v>
      </c>
      <c r="F3756">
        <v>2928.4290000000001</v>
      </c>
      <c r="G3756">
        <v>3510</v>
      </c>
      <c r="H3756" s="14">
        <f>365*DSO[[#This Row],[Receivables - Total]]/DSO[[#This Row],[Revenue - Total]]</f>
        <v>55.142323751062428</v>
      </c>
      <c r="I3756" t="str">
        <f>_xlfn.XLOOKUP(DSO[[#This Row],[GIC Industry Groups]],'DSO_GIC GROUP'!$A$2:$A$25,'DSO_GIC GROUP'!$B$2:$B$25,0)</f>
        <v>Health Care Equipment &amp; Services</v>
      </c>
    </row>
    <row r="3757" spans="1:9" x14ac:dyDescent="0.2">
      <c r="A3757">
        <v>2013</v>
      </c>
      <c r="B3757" t="s">
        <v>929</v>
      </c>
      <c r="C3757" t="s">
        <v>930</v>
      </c>
      <c r="D3757">
        <v>472.80200000000002</v>
      </c>
      <c r="E3757">
        <v>5078.0469999999996</v>
      </c>
      <c r="F3757">
        <v>2950.77</v>
      </c>
      <c r="G3757">
        <v>3510</v>
      </c>
      <c r="H3757" s="14">
        <f>365*DSO[[#This Row],[Receivables - Total]]/DSO[[#This Row],[Revenue - Total]]</f>
        <v>58.483965202303132</v>
      </c>
      <c r="I3757" t="str">
        <f>_xlfn.XLOOKUP(DSO[[#This Row],[GIC Industry Groups]],'DSO_GIC GROUP'!$A$2:$A$25,'DSO_GIC GROUP'!$B$2:$B$25,0)</f>
        <v>Health Care Equipment &amp; Services</v>
      </c>
    </row>
    <row r="3758" spans="1:9" x14ac:dyDescent="0.2">
      <c r="A3758">
        <v>2014</v>
      </c>
      <c r="B3758" t="s">
        <v>929</v>
      </c>
      <c r="C3758" t="s">
        <v>930</v>
      </c>
      <c r="D3758">
        <v>426.60599999999999</v>
      </c>
      <c r="E3758">
        <v>4650.2650000000003</v>
      </c>
      <c r="F3758">
        <v>2922.62</v>
      </c>
      <c r="G3758">
        <v>3510</v>
      </c>
      <c r="H3758" s="14">
        <f>365*DSO[[#This Row],[Receivables - Total]]/DSO[[#This Row],[Revenue - Total]]</f>
        <v>53.277945815740672</v>
      </c>
      <c r="I3758" t="str">
        <f>_xlfn.XLOOKUP(DSO[[#This Row],[GIC Industry Groups]],'DSO_GIC GROUP'!$A$2:$A$25,'DSO_GIC GROUP'!$B$2:$B$25,0)</f>
        <v>Health Care Equipment &amp; Services</v>
      </c>
    </row>
    <row r="3759" spans="1:9" x14ac:dyDescent="0.2">
      <c r="A3759">
        <v>2015</v>
      </c>
      <c r="B3759" t="s">
        <v>929</v>
      </c>
      <c r="C3759" t="s">
        <v>930</v>
      </c>
      <c r="D3759">
        <v>399.9</v>
      </c>
      <c r="E3759">
        <v>4402.8999999999996</v>
      </c>
      <c r="F3759">
        <v>2674.3</v>
      </c>
      <c r="G3759">
        <v>3510</v>
      </c>
      <c r="H3759" s="14">
        <f>365*DSO[[#This Row],[Receivables - Total]]/DSO[[#This Row],[Revenue - Total]]</f>
        <v>54.580077029503045</v>
      </c>
      <c r="I3759" t="str">
        <f>_xlfn.XLOOKUP(DSO[[#This Row],[GIC Industry Groups]],'DSO_GIC GROUP'!$A$2:$A$25,'DSO_GIC GROUP'!$B$2:$B$25,0)</f>
        <v>Health Care Equipment &amp; Services</v>
      </c>
    </row>
    <row r="3760" spans="1:9" x14ac:dyDescent="0.2">
      <c r="A3760">
        <v>2016</v>
      </c>
      <c r="B3760" t="s">
        <v>929</v>
      </c>
      <c r="C3760" t="s">
        <v>930</v>
      </c>
      <c r="D3760">
        <v>636</v>
      </c>
      <c r="E3760">
        <v>11656.1</v>
      </c>
      <c r="F3760">
        <v>3745.3</v>
      </c>
      <c r="G3760">
        <v>3510</v>
      </c>
      <c r="H3760" s="14">
        <f>365*DSO[[#This Row],[Receivables - Total]]/DSO[[#This Row],[Revenue - Total]]</f>
        <v>61.981683710250181</v>
      </c>
      <c r="I3760" t="str">
        <f>_xlfn.XLOOKUP(DSO[[#This Row],[GIC Industry Groups]],'DSO_GIC GROUP'!$A$2:$A$25,'DSO_GIC GROUP'!$B$2:$B$25,0)</f>
        <v>Health Care Equipment &amp; Services</v>
      </c>
    </row>
    <row r="3761" spans="1:9" x14ac:dyDescent="0.2">
      <c r="A3761">
        <v>2017</v>
      </c>
      <c r="B3761" t="s">
        <v>929</v>
      </c>
      <c r="C3761" t="s">
        <v>930</v>
      </c>
      <c r="D3761">
        <v>746.2</v>
      </c>
      <c r="E3761">
        <v>10374.5</v>
      </c>
      <c r="F3761">
        <v>3993.4</v>
      </c>
      <c r="G3761">
        <v>3510</v>
      </c>
      <c r="H3761" s="14">
        <f>365*DSO[[#This Row],[Receivables - Total]]/DSO[[#This Row],[Revenue - Total]]</f>
        <v>68.203285420944553</v>
      </c>
      <c r="I3761" t="str">
        <f>_xlfn.XLOOKUP(DSO[[#This Row],[GIC Industry Groups]],'DSO_GIC GROUP'!$A$2:$A$25,'DSO_GIC GROUP'!$B$2:$B$25,0)</f>
        <v>Health Care Equipment &amp; Services</v>
      </c>
    </row>
    <row r="3762" spans="1:9" x14ac:dyDescent="0.2">
      <c r="A3762">
        <v>2018</v>
      </c>
      <c r="B3762" t="s">
        <v>929</v>
      </c>
      <c r="C3762" t="s">
        <v>930</v>
      </c>
      <c r="D3762">
        <v>701.9</v>
      </c>
      <c r="E3762">
        <v>8687</v>
      </c>
      <c r="F3762">
        <v>3986.3</v>
      </c>
      <c r="G3762">
        <v>3510</v>
      </c>
      <c r="H3762" s="14">
        <f>365*DSO[[#This Row],[Receivables - Total]]/DSO[[#This Row],[Revenue - Total]]</f>
        <v>64.2684945939844</v>
      </c>
      <c r="I3762" t="str">
        <f>_xlfn.XLOOKUP(DSO[[#This Row],[GIC Industry Groups]],'DSO_GIC GROUP'!$A$2:$A$25,'DSO_GIC GROUP'!$B$2:$B$25,0)</f>
        <v>Health Care Equipment &amp; Services</v>
      </c>
    </row>
    <row r="3763" spans="1:9" x14ac:dyDescent="0.2">
      <c r="A3763">
        <v>2019</v>
      </c>
      <c r="B3763" t="s">
        <v>929</v>
      </c>
      <c r="C3763" t="s">
        <v>930</v>
      </c>
      <c r="D3763">
        <v>782</v>
      </c>
      <c r="E3763">
        <v>8602.9</v>
      </c>
      <c r="F3763">
        <v>4029.2</v>
      </c>
      <c r="G3763">
        <v>3510</v>
      </c>
      <c r="H3763" s="14">
        <f>365*DSO[[#This Row],[Receivables - Total]]/DSO[[#This Row],[Revenue - Total]]</f>
        <v>70.840365333068604</v>
      </c>
      <c r="I3763" t="str">
        <f>_xlfn.XLOOKUP(DSO[[#This Row],[GIC Industry Groups]],'DSO_GIC GROUP'!$A$2:$A$25,'DSO_GIC GROUP'!$B$2:$B$25,0)</f>
        <v>Health Care Equipment &amp; Services</v>
      </c>
    </row>
    <row r="3764" spans="1:9" x14ac:dyDescent="0.2">
      <c r="A3764">
        <v>2004</v>
      </c>
      <c r="B3764" t="s">
        <v>937</v>
      </c>
      <c r="C3764" t="s">
        <v>938</v>
      </c>
      <c r="D3764">
        <v>524.79999999999995</v>
      </c>
      <c r="E3764">
        <v>5695.5</v>
      </c>
      <c r="F3764">
        <v>2980.9</v>
      </c>
      <c r="G3764">
        <v>3510</v>
      </c>
      <c r="H3764" s="14">
        <f>365*DSO[[#This Row],[Receivables - Total]]/DSO[[#This Row],[Revenue - Total]]</f>
        <v>64.259787312556597</v>
      </c>
      <c r="I3764" t="str">
        <f>_xlfn.XLOOKUP(DSO[[#This Row],[GIC Industry Groups]],'DSO_GIC GROUP'!$A$2:$A$25,'DSO_GIC GROUP'!$B$2:$B$25,0)</f>
        <v>Health Care Equipment &amp; Services</v>
      </c>
    </row>
    <row r="3765" spans="1:9" x14ac:dyDescent="0.2">
      <c r="A3765">
        <v>2005</v>
      </c>
      <c r="B3765" t="s">
        <v>937</v>
      </c>
      <c r="C3765" t="s">
        <v>938</v>
      </c>
      <c r="D3765">
        <v>524.20000000000005</v>
      </c>
      <c r="E3765">
        <v>5721.9</v>
      </c>
      <c r="F3765">
        <v>3286.1</v>
      </c>
      <c r="G3765">
        <v>3510</v>
      </c>
      <c r="H3765" s="14">
        <f>365*DSO[[#This Row],[Receivables - Total]]/DSO[[#This Row],[Revenue - Total]]</f>
        <v>58.22494750616233</v>
      </c>
      <c r="I3765" t="str">
        <f>_xlfn.XLOOKUP(DSO[[#This Row],[GIC Industry Groups]],'DSO_GIC GROUP'!$A$2:$A$25,'DSO_GIC GROUP'!$B$2:$B$25,0)</f>
        <v>Health Care Equipment &amp; Services</v>
      </c>
    </row>
    <row r="3766" spans="1:9" x14ac:dyDescent="0.2">
      <c r="A3766">
        <v>2006</v>
      </c>
      <c r="B3766" t="s">
        <v>937</v>
      </c>
      <c r="C3766" t="s">
        <v>938</v>
      </c>
      <c r="D3766">
        <v>625.5</v>
      </c>
      <c r="E3766">
        <v>5974.4</v>
      </c>
      <c r="F3766">
        <v>3495.4</v>
      </c>
      <c r="G3766">
        <v>3510</v>
      </c>
      <c r="H3766" s="14">
        <f>365*DSO[[#This Row],[Receivables - Total]]/DSO[[#This Row],[Revenue - Total]]</f>
        <v>65.316558905990732</v>
      </c>
      <c r="I3766" t="str">
        <f>_xlfn.XLOOKUP(DSO[[#This Row],[GIC Industry Groups]],'DSO_GIC GROUP'!$A$2:$A$25,'DSO_GIC GROUP'!$B$2:$B$25,0)</f>
        <v>Health Care Equipment &amp; Services</v>
      </c>
    </row>
    <row r="3767" spans="1:9" x14ac:dyDescent="0.2">
      <c r="A3767">
        <v>2007</v>
      </c>
      <c r="B3767" t="s">
        <v>937</v>
      </c>
      <c r="C3767" t="s">
        <v>938</v>
      </c>
      <c r="D3767">
        <v>674.3</v>
      </c>
      <c r="E3767">
        <v>6633.7</v>
      </c>
      <c r="F3767">
        <v>3897.5</v>
      </c>
      <c r="G3767">
        <v>3510</v>
      </c>
      <c r="H3767" s="14">
        <f>365*DSO[[#This Row],[Receivables - Total]]/DSO[[#This Row],[Revenue - Total]]</f>
        <v>63.148043617703649</v>
      </c>
      <c r="I3767" t="str">
        <f>_xlfn.XLOOKUP(DSO[[#This Row],[GIC Industry Groups]],'DSO_GIC GROUP'!$A$2:$A$25,'DSO_GIC GROUP'!$B$2:$B$25,0)</f>
        <v>Health Care Equipment &amp; Services</v>
      </c>
    </row>
    <row r="3768" spans="1:9" x14ac:dyDescent="0.2">
      <c r="A3768">
        <v>2008</v>
      </c>
      <c r="B3768" t="s">
        <v>937</v>
      </c>
      <c r="C3768" t="s">
        <v>938</v>
      </c>
      <c r="D3768">
        <v>732.8</v>
      </c>
      <c r="E3768">
        <v>7239</v>
      </c>
      <c r="F3768">
        <v>4121.1000000000004</v>
      </c>
      <c r="G3768">
        <v>3510</v>
      </c>
      <c r="H3768" s="14">
        <f>365*DSO[[#This Row],[Receivables - Total]]/DSO[[#This Row],[Revenue - Total]]</f>
        <v>64.903059862658026</v>
      </c>
      <c r="I3768" t="str">
        <f>_xlfn.XLOOKUP(DSO[[#This Row],[GIC Industry Groups]],'DSO_GIC GROUP'!$A$2:$A$25,'DSO_GIC GROUP'!$B$2:$B$25,0)</f>
        <v>Health Care Equipment &amp; Services</v>
      </c>
    </row>
    <row r="3769" spans="1:9" x14ac:dyDescent="0.2">
      <c r="A3769">
        <v>2009</v>
      </c>
      <c r="B3769" t="s">
        <v>937</v>
      </c>
      <c r="C3769" t="s">
        <v>938</v>
      </c>
      <c r="D3769">
        <v>751.4</v>
      </c>
      <c r="E3769">
        <v>7785.5</v>
      </c>
      <c r="F3769">
        <v>4095.4</v>
      </c>
      <c r="G3769">
        <v>3510</v>
      </c>
      <c r="H3769" s="14">
        <f>365*DSO[[#This Row],[Receivables - Total]]/DSO[[#This Row],[Revenue - Total]]</f>
        <v>66.968061727792161</v>
      </c>
      <c r="I3769" t="str">
        <f>_xlfn.XLOOKUP(DSO[[#This Row],[GIC Industry Groups]],'DSO_GIC GROUP'!$A$2:$A$25,'DSO_GIC GROUP'!$B$2:$B$25,0)</f>
        <v>Health Care Equipment &amp; Services</v>
      </c>
    </row>
    <row r="3770" spans="1:9" x14ac:dyDescent="0.2">
      <c r="A3770">
        <v>2010</v>
      </c>
      <c r="B3770" t="s">
        <v>937</v>
      </c>
      <c r="C3770" t="s">
        <v>938</v>
      </c>
      <c r="D3770">
        <v>775.9</v>
      </c>
      <c r="E3770">
        <v>7999.9</v>
      </c>
      <c r="F3770">
        <v>4220.2</v>
      </c>
      <c r="G3770">
        <v>3510</v>
      </c>
      <c r="H3770" s="14">
        <f>365*DSO[[#This Row],[Receivables - Total]]/DSO[[#This Row],[Revenue - Total]]</f>
        <v>67.106653713094175</v>
      </c>
      <c r="I3770" t="str">
        <f>_xlfn.XLOOKUP(DSO[[#This Row],[GIC Industry Groups]],'DSO_GIC GROUP'!$A$2:$A$25,'DSO_GIC GROUP'!$B$2:$B$25,0)</f>
        <v>Health Care Equipment &amp; Services</v>
      </c>
    </row>
    <row r="3771" spans="1:9" x14ac:dyDescent="0.2">
      <c r="A3771">
        <v>2011</v>
      </c>
      <c r="B3771" t="s">
        <v>937</v>
      </c>
      <c r="C3771" t="s">
        <v>938</v>
      </c>
      <c r="D3771">
        <v>838.8</v>
      </c>
      <c r="E3771">
        <v>8515.2999999999993</v>
      </c>
      <c r="F3771">
        <v>4451.8</v>
      </c>
      <c r="G3771">
        <v>3510</v>
      </c>
      <c r="H3771" s="14">
        <f>365*DSO[[#This Row],[Receivables - Total]]/DSO[[#This Row],[Revenue - Total]]</f>
        <v>68.772631295206438</v>
      </c>
      <c r="I3771" t="str">
        <f>_xlfn.XLOOKUP(DSO[[#This Row],[GIC Industry Groups]],'DSO_GIC GROUP'!$A$2:$A$25,'DSO_GIC GROUP'!$B$2:$B$25,0)</f>
        <v>Health Care Equipment &amp; Services</v>
      </c>
    </row>
    <row r="3772" spans="1:9" x14ac:dyDescent="0.2">
      <c r="A3772">
        <v>2012</v>
      </c>
      <c r="B3772" t="s">
        <v>937</v>
      </c>
      <c r="C3772" t="s">
        <v>938</v>
      </c>
      <c r="D3772">
        <v>884.6</v>
      </c>
      <c r="E3772">
        <v>9012.4</v>
      </c>
      <c r="F3772">
        <v>4471.7</v>
      </c>
      <c r="G3772">
        <v>3510</v>
      </c>
      <c r="H3772" s="14">
        <f>365*DSO[[#This Row],[Receivables - Total]]/DSO[[#This Row],[Revenue - Total]]</f>
        <v>72.204977972583137</v>
      </c>
      <c r="I3772" t="str">
        <f>_xlfn.XLOOKUP(DSO[[#This Row],[GIC Industry Groups]],'DSO_GIC GROUP'!$A$2:$A$25,'DSO_GIC GROUP'!$B$2:$B$25,0)</f>
        <v>Health Care Equipment &amp; Services</v>
      </c>
    </row>
    <row r="3773" spans="1:9" x14ac:dyDescent="0.2">
      <c r="A3773">
        <v>2013</v>
      </c>
      <c r="B3773" t="s">
        <v>937</v>
      </c>
      <c r="C3773" t="s">
        <v>938</v>
      </c>
      <c r="D3773">
        <v>936.6</v>
      </c>
      <c r="E3773">
        <v>9580.6</v>
      </c>
      <c r="F3773">
        <v>4623.3999999999996</v>
      </c>
      <c r="G3773">
        <v>3510</v>
      </c>
      <c r="H3773" s="14">
        <f>365*DSO[[#This Row],[Receivables - Total]]/DSO[[#This Row],[Revenue - Total]]</f>
        <v>73.941039062162048</v>
      </c>
      <c r="I3773" t="str">
        <f>_xlfn.XLOOKUP(DSO[[#This Row],[GIC Industry Groups]],'DSO_GIC GROUP'!$A$2:$A$25,'DSO_GIC GROUP'!$B$2:$B$25,0)</f>
        <v>Health Care Equipment &amp; Services</v>
      </c>
    </row>
    <row r="3774" spans="1:9" x14ac:dyDescent="0.2">
      <c r="A3774">
        <v>2014</v>
      </c>
      <c r="B3774" t="s">
        <v>937</v>
      </c>
      <c r="C3774" t="s">
        <v>938</v>
      </c>
      <c r="D3774">
        <v>912.1</v>
      </c>
      <c r="E3774">
        <v>9634.7000000000007</v>
      </c>
      <c r="F3774">
        <v>4673.3</v>
      </c>
      <c r="G3774">
        <v>3510</v>
      </c>
      <c r="H3774" s="14">
        <f>365*DSO[[#This Row],[Receivables - Total]]/DSO[[#This Row],[Revenue - Total]]</f>
        <v>71.237990285237416</v>
      </c>
      <c r="I3774" t="str">
        <f>_xlfn.XLOOKUP(DSO[[#This Row],[GIC Industry Groups]],'DSO_GIC GROUP'!$A$2:$A$25,'DSO_GIC GROUP'!$B$2:$B$25,0)</f>
        <v>Health Care Equipment &amp; Services</v>
      </c>
    </row>
    <row r="3775" spans="1:9" x14ac:dyDescent="0.2">
      <c r="A3775">
        <v>2015</v>
      </c>
      <c r="B3775" t="s">
        <v>937</v>
      </c>
      <c r="C3775" t="s">
        <v>938</v>
      </c>
      <c r="D3775">
        <v>1446.5</v>
      </c>
      <c r="E3775">
        <v>27219.5</v>
      </c>
      <c r="F3775">
        <v>5997.8</v>
      </c>
      <c r="G3775">
        <v>3510</v>
      </c>
      <c r="H3775" s="14">
        <f>365*DSO[[#This Row],[Receivables - Total]]/DSO[[#This Row],[Revenue - Total]]</f>
        <v>88.027693487612126</v>
      </c>
      <c r="I3775" t="str">
        <f>_xlfn.XLOOKUP(DSO[[#This Row],[GIC Industry Groups]],'DSO_GIC GROUP'!$A$2:$A$25,'DSO_GIC GROUP'!$B$2:$B$25,0)</f>
        <v>Health Care Equipment &amp; Services</v>
      </c>
    </row>
    <row r="3776" spans="1:9" x14ac:dyDescent="0.2">
      <c r="A3776">
        <v>2016</v>
      </c>
      <c r="B3776" t="s">
        <v>937</v>
      </c>
      <c r="C3776" t="s">
        <v>938</v>
      </c>
      <c r="D3776">
        <v>1604.4</v>
      </c>
      <c r="E3776">
        <v>26684.400000000001</v>
      </c>
      <c r="F3776">
        <v>7683.9</v>
      </c>
      <c r="G3776">
        <v>3510</v>
      </c>
      <c r="H3776" s="14">
        <f>365*DSO[[#This Row],[Receivables - Total]]/DSO[[#This Row],[Revenue - Total]]</f>
        <v>76.212079803224924</v>
      </c>
      <c r="I3776" t="str">
        <f>_xlfn.XLOOKUP(DSO[[#This Row],[GIC Industry Groups]],'DSO_GIC GROUP'!$A$2:$A$25,'DSO_GIC GROUP'!$B$2:$B$25,0)</f>
        <v>Health Care Equipment &amp; Services</v>
      </c>
    </row>
    <row r="3777" spans="1:9" x14ac:dyDescent="0.2">
      <c r="A3777">
        <v>2017</v>
      </c>
      <c r="B3777" t="s">
        <v>937</v>
      </c>
      <c r="C3777" t="s">
        <v>938</v>
      </c>
      <c r="D3777">
        <v>1494.6</v>
      </c>
      <c r="E3777">
        <v>25964.5</v>
      </c>
      <c r="F3777">
        <v>7824.1</v>
      </c>
      <c r="G3777">
        <v>3510</v>
      </c>
      <c r="H3777" s="14">
        <f>365*DSO[[#This Row],[Receivables - Total]]/DSO[[#This Row],[Revenue - Total]]</f>
        <v>69.72418552932605</v>
      </c>
      <c r="I3777" t="str">
        <f>_xlfn.XLOOKUP(DSO[[#This Row],[GIC Industry Groups]],'DSO_GIC GROUP'!$A$2:$A$25,'DSO_GIC GROUP'!$B$2:$B$25,0)</f>
        <v>Health Care Equipment &amp; Services</v>
      </c>
    </row>
    <row r="3778" spans="1:9" x14ac:dyDescent="0.2">
      <c r="A3778">
        <v>2018</v>
      </c>
      <c r="B3778" t="s">
        <v>937</v>
      </c>
      <c r="C3778" t="s">
        <v>938</v>
      </c>
      <c r="D3778">
        <v>1275.8</v>
      </c>
      <c r="E3778">
        <v>24126.799999999999</v>
      </c>
      <c r="F3778">
        <v>7932.9</v>
      </c>
      <c r="G3778">
        <v>3510</v>
      </c>
      <c r="H3778" s="14">
        <f>365*DSO[[#This Row],[Receivables - Total]]/DSO[[#This Row],[Revenue - Total]]</f>
        <v>58.700727350653608</v>
      </c>
      <c r="I3778" t="str">
        <f>_xlfn.XLOOKUP(DSO[[#This Row],[GIC Industry Groups]],'DSO_GIC GROUP'!$A$2:$A$25,'DSO_GIC GROUP'!$B$2:$B$25,0)</f>
        <v>Health Care Equipment &amp; Services</v>
      </c>
    </row>
    <row r="3779" spans="1:9" x14ac:dyDescent="0.2">
      <c r="A3779">
        <v>2019</v>
      </c>
      <c r="B3779" t="s">
        <v>937</v>
      </c>
      <c r="C3779" t="s">
        <v>938</v>
      </c>
      <c r="D3779">
        <v>1363.9</v>
      </c>
      <c r="E3779">
        <v>24638.7</v>
      </c>
      <c r="F3779">
        <v>7982.2</v>
      </c>
      <c r="G3779">
        <v>3510</v>
      </c>
      <c r="H3779" s="14">
        <f>365*DSO[[#This Row],[Receivables - Total]]/DSO[[#This Row],[Revenue - Total]]</f>
        <v>62.366703415098605</v>
      </c>
      <c r="I3779" t="str">
        <f>_xlfn.XLOOKUP(DSO[[#This Row],[GIC Industry Groups]],'DSO_GIC GROUP'!$A$2:$A$25,'DSO_GIC GROUP'!$B$2:$B$25,0)</f>
        <v>Health Care Equipment &amp; Services</v>
      </c>
    </row>
    <row r="3780" spans="1:9" x14ac:dyDescent="0.2">
      <c r="A3780">
        <v>2004</v>
      </c>
      <c r="B3780" t="s">
        <v>17</v>
      </c>
      <c r="C3780" t="s">
        <v>18</v>
      </c>
      <c r="D3780">
        <v>1044</v>
      </c>
      <c r="E3780">
        <v>7056</v>
      </c>
      <c r="F3780">
        <v>7181</v>
      </c>
      <c r="G3780">
        <v>3520</v>
      </c>
      <c r="H3780" s="14">
        <f>365*DSO[[#This Row],[Receivables - Total]]/DSO[[#This Row],[Revenue - Total]]</f>
        <v>53.065032725247178</v>
      </c>
      <c r="I3780" t="str">
        <f>_xlfn.XLOOKUP(DSO[[#This Row],[GIC Industry Groups]],'DSO_GIC GROUP'!$A$2:$A$25,'DSO_GIC GROUP'!$B$2:$B$25,0)</f>
        <v>Pharmaceuticals, Biotechnology &amp; Life Sciences</v>
      </c>
    </row>
    <row r="3781" spans="1:9" x14ac:dyDescent="0.2">
      <c r="A3781">
        <v>2005</v>
      </c>
      <c r="B3781" t="s">
        <v>17</v>
      </c>
      <c r="C3781" t="s">
        <v>18</v>
      </c>
      <c r="D3781">
        <v>753</v>
      </c>
      <c r="E3781">
        <v>6751</v>
      </c>
      <c r="F3781">
        <v>5139</v>
      </c>
      <c r="G3781">
        <v>3520</v>
      </c>
      <c r="H3781" s="14">
        <f>365*DSO[[#This Row],[Receivables - Total]]/DSO[[#This Row],[Revenue - Total]]</f>
        <v>53.482194979568007</v>
      </c>
      <c r="I3781" t="str">
        <f>_xlfn.XLOOKUP(DSO[[#This Row],[GIC Industry Groups]],'DSO_GIC GROUP'!$A$2:$A$25,'DSO_GIC GROUP'!$B$2:$B$25,0)</f>
        <v>Pharmaceuticals, Biotechnology &amp; Life Sciences</v>
      </c>
    </row>
    <row r="3782" spans="1:9" x14ac:dyDescent="0.2">
      <c r="A3782">
        <v>2006</v>
      </c>
      <c r="B3782" t="s">
        <v>17</v>
      </c>
      <c r="C3782" t="s">
        <v>18</v>
      </c>
      <c r="D3782">
        <v>692</v>
      </c>
      <c r="E3782">
        <v>7369</v>
      </c>
      <c r="F3782">
        <v>4973</v>
      </c>
      <c r="G3782">
        <v>3520</v>
      </c>
      <c r="H3782" s="14">
        <f>365*DSO[[#This Row],[Receivables - Total]]/DSO[[#This Row],[Revenue - Total]]</f>
        <v>50.790267444198676</v>
      </c>
      <c r="I3782" t="str">
        <f>_xlfn.XLOOKUP(DSO[[#This Row],[GIC Industry Groups]],'DSO_GIC GROUP'!$A$2:$A$25,'DSO_GIC GROUP'!$B$2:$B$25,0)</f>
        <v>Pharmaceuticals, Biotechnology &amp; Life Sciences</v>
      </c>
    </row>
    <row r="3783" spans="1:9" x14ac:dyDescent="0.2">
      <c r="A3783">
        <v>2007</v>
      </c>
      <c r="B3783" t="s">
        <v>17</v>
      </c>
      <c r="C3783" t="s">
        <v>18</v>
      </c>
      <c r="D3783">
        <v>735</v>
      </c>
      <c r="E3783">
        <v>7554</v>
      </c>
      <c r="F3783">
        <v>5420</v>
      </c>
      <c r="G3783">
        <v>3520</v>
      </c>
      <c r="H3783" s="14">
        <f>365*DSO[[#This Row],[Receivables - Total]]/DSO[[#This Row],[Revenue - Total]]</f>
        <v>49.497232472324725</v>
      </c>
      <c r="I3783" t="str">
        <f>_xlfn.XLOOKUP(DSO[[#This Row],[GIC Industry Groups]],'DSO_GIC GROUP'!$A$2:$A$25,'DSO_GIC GROUP'!$B$2:$B$25,0)</f>
        <v>Pharmaceuticals, Biotechnology &amp; Life Sciences</v>
      </c>
    </row>
    <row r="3784" spans="1:9" x14ac:dyDescent="0.2">
      <c r="A3784">
        <v>2008</v>
      </c>
      <c r="B3784" t="s">
        <v>17</v>
      </c>
      <c r="C3784" t="s">
        <v>18</v>
      </c>
      <c r="D3784">
        <v>770</v>
      </c>
      <c r="E3784">
        <v>7437</v>
      </c>
      <c r="F3784">
        <v>5774</v>
      </c>
      <c r="G3784">
        <v>3520</v>
      </c>
      <c r="H3784" s="14">
        <f>365*DSO[[#This Row],[Receivables - Total]]/DSO[[#This Row],[Revenue - Total]]</f>
        <v>48.675095254589536</v>
      </c>
      <c r="I3784" t="str">
        <f>_xlfn.XLOOKUP(DSO[[#This Row],[GIC Industry Groups]],'DSO_GIC GROUP'!$A$2:$A$25,'DSO_GIC GROUP'!$B$2:$B$25,0)</f>
        <v>Pharmaceuticals, Biotechnology &amp; Life Sciences</v>
      </c>
    </row>
    <row r="3785" spans="1:9" x14ac:dyDescent="0.2">
      <c r="A3785">
        <v>2009</v>
      </c>
      <c r="B3785" t="s">
        <v>17</v>
      </c>
      <c r="C3785" t="s">
        <v>18</v>
      </c>
      <c r="D3785">
        <v>595</v>
      </c>
      <c r="E3785">
        <v>7612</v>
      </c>
      <c r="F3785">
        <v>4481</v>
      </c>
      <c r="G3785">
        <v>3520</v>
      </c>
      <c r="H3785" s="14">
        <f>365*DSO[[#This Row],[Receivables - Total]]/DSO[[#This Row],[Revenue - Total]]</f>
        <v>48.465744253514842</v>
      </c>
      <c r="I3785" t="str">
        <f>_xlfn.XLOOKUP(DSO[[#This Row],[GIC Industry Groups]],'DSO_GIC GROUP'!$A$2:$A$25,'DSO_GIC GROUP'!$B$2:$B$25,0)</f>
        <v>Pharmaceuticals, Biotechnology &amp; Life Sciences</v>
      </c>
    </row>
    <row r="3786" spans="1:9" x14ac:dyDescent="0.2">
      <c r="A3786">
        <v>2010</v>
      </c>
      <c r="B3786" t="s">
        <v>17</v>
      </c>
      <c r="C3786" t="s">
        <v>18</v>
      </c>
      <c r="D3786">
        <v>869</v>
      </c>
      <c r="E3786">
        <v>9696</v>
      </c>
      <c r="F3786">
        <v>5463</v>
      </c>
      <c r="G3786">
        <v>3520</v>
      </c>
      <c r="H3786" s="14">
        <f>365*DSO[[#This Row],[Receivables - Total]]/DSO[[#This Row],[Revenue - Total]]</f>
        <v>58.06058941973275</v>
      </c>
      <c r="I3786" t="str">
        <f>_xlfn.XLOOKUP(DSO[[#This Row],[GIC Industry Groups]],'DSO_GIC GROUP'!$A$2:$A$25,'DSO_GIC GROUP'!$B$2:$B$25,0)</f>
        <v>Pharmaceuticals, Biotechnology &amp; Life Sciences</v>
      </c>
    </row>
    <row r="3787" spans="1:9" x14ac:dyDescent="0.2">
      <c r="A3787">
        <v>2011</v>
      </c>
      <c r="B3787" t="s">
        <v>17</v>
      </c>
      <c r="C3787" t="s">
        <v>18</v>
      </c>
      <c r="D3787">
        <v>860</v>
      </c>
      <c r="E3787">
        <v>9057</v>
      </c>
      <c r="F3787">
        <v>6626</v>
      </c>
      <c r="G3787">
        <v>3520</v>
      </c>
      <c r="H3787" s="14">
        <f>365*DSO[[#This Row],[Receivables - Total]]/DSO[[#This Row],[Revenue - Total]]</f>
        <v>47.373981285843648</v>
      </c>
      <c r="I3787" t="str">
        <f>_xlfn.XLOOKUP(DSO[[#This Row],[GIC Industry Groups]],'DSO_GIC GROUP'!$A$2:$A$25,'DSO_GIC GROUP'!$B$2:$B$25,0)</f>
        <v>Pharmaceuticals, Biotechnology &amp; Life Sciences</v>
      </c>
    </row>
    <row r="3788" spans="1:9" x14ac:dyDescent="0.2">
      <c r="A3788">
        <v>2012</v>
      </c>
      <c r="B3788" t="s">
        <v>17</v>
      </c>
      <c r="C3788" t="s">
        <v>18</v>
      </c>
      <c r="D3788">
        <v>923</v>
      </c>
      <c r="E3788">
        <v>10536</v>
      </c>
      <c r="F3788">
        <v>6858</v>
      </c>
      <c r="G3788">
        <v>3520</v>
      </c>
      <c r="H3788" s="14">
        <f>365*DSO[[#This Row],[Receivables - Total]]/DSO[[#This Row],[Revenue - Total]]</f>
        <v>49.124380285797606</v>
      </c>
      <c r="I3788" t="str">
        <f>_xlfn.XLOOKUP(DSO[[#This Row],[GIC Industry Groups]],'DSO_GIC GROUP'!$A$2:$A$25,'DSO_GIC GROUP'!$B$2:$B$25,0)</f>
        <v>Pharmaceuticals, Biotechnology &amp; Life Sciences</v>
      </c>
    </row>
    <row r="3789" spans="1:9" x14ac:dyDescent="0.2">
      <c r="A3789">
        <v>2013</v>
      </c>
      <c r="B3789" t="s">
        <v>17</v>
      </c>
      <c r="C3789" t="s">
        <v>18</v>
      </c>
      <c r="D3789">
        <v>899</v>
      </c>
      <c r="E3789">
        <v>10686</v>
      </c>
      <c r="F3789">
        <v>6782</v>
      </c>
      <c r="G3789">
        <v>3520</v>
      </c>
      <c r="H3789" s="14">
        <f>365*DSO[[#This Row],[Receivables - Total]]/DSO[[#This Row],[Revenue - Total]]</f>
        <v>48.383220289000292</v>
      </c>
      <c r="I3789" t="str">
        <f>_xlfn.XLOOKUP(DSO[[#This Row],[GIC Industry Groups]],'DSO_GIC GROUP'!$A$2:$A$25,'DSO_GIC GROUP'!$B$2:$B$25,0)</f>
        <v>Pharmaceuticals, Biotechnology &amp; Life Sciences</v>
      </c>
    </row>
    <row r="3790" spans="1:9" x14ac:dyDescent="0.2">
      <c r="A3790">
        <v>2014</v>
      </c>
      <c r="B3790" t="s">
        <v>17</v>
      </c>
      <c r="C3790" t="s">
        <v>18</v>
      </c>
      <c r="D3790">
        <v>983</v>
      </c>
      <c r="E3790">
        <v>10831</v>
      </c>
      <c r="F3790">
        <v>6981</v>
      </c>
      <c r="G3790">
        <v>3520</v>
      </c>
      <c r="H3790" s="14">
        <f>365*DSO[[#This Row],[Receivables - Total]]/DSO[[#This Row],[Revenue - Total]]</f>
        <v>51.395931814926229</v>
      </c>
      <c r="I3790" t="str">
        <f>_xlfn.XLOOKUP(DSO[[#This Row],[GIC Industry Groups]],'DSO_GIC GROUP'!$A$2:$A$25,'DSO_GIC GROUP'!$B$2:$B$25,0)</f>
        <v>Pharmaceuticals, Biotechnology &amp; Life Sciences</v>
      </c>
    </row>
    <row r="3791" spans="1:9" x14ac:dyDescent="0.2">
      <c r="A3791">
        <v>2015</v>
      </c>
      <c r="B3791" t="s">
        <v>17</v>
      </c>
      <c r="C3791" t="s">
        <v>18</v>
      </c>
      <c r="D3791">
        <v>606</v>
      </c>
      <c r="E3791">
        <v>7479</v>
      </c>
      <c r="F3791">
        <v>4038</v>
      </c>
      <c r="G3791">
        <v>3520</v>
      </c>
      <c r="H3791" s="14">
        <f>365*DSO[[#This Row],[Receivables - Total]]/DSO[[#This Row],[Revenue - Total]]</f>
        <v>54.777117384843983</v>
      </c>
      <c r="I3791" t="str">
        <f>_xlfn.XLOOKUP(DSO[[#This Row],[GIC Industry Groups]],'DSO_GIC GROUP'!$A$2:$A$25,'DSO_GIC GROUP'!$B$2:$B$25,0)</f>
        <v>Pharmaceuticals, Biotechnology &amp; Life Sciences</v>
      </c>
    </row>
    <row r="3792" spans="1:9" x14ac:dyDescent="0.2">
      <c r="A3792">
        <v>2016</v>
      </c>
      <c r="B3792" t="s">
        <v>17</v>
      </c>
      <c r="C3792" t="s">
        <v>18</v>
      </c>
      <c r="D3792">
        <v>631</v>
      </c>
      <c r="E3792">
        <v>7802</v>
      </c>
      <c r="F3792">
        <v>4202</v>
      </c>
      <c r="G3792">
        <v>3520</v>
      </c>
      <c r="H3792" s="14">
        <f>365*DSO[[#This Row],[Receivables - Total]]/DSO[[#This Row],[Revenue - Total]]</f>
        <v>54.810804378867203</v>
      </c>
      <c r="I3792" t="str">
        <f>_xlfn.XLOOKUP(DSO[[#This Row],[GIC Industry Groups]],'DSO_GIC GROUP'!$A$2:$A$25,'DSO_GIC GROUP'!$B$2:$B$25,0)</f>
        <v>Pharmaceuticals, Biotechnology &amp; Life Sciences</v>
      </c>
    </row>
    <row r="3793" spans="1:9" x14ac:dyDescent="0.2">
      <c r="A3793">
        <v>2017</v>
      </c>
      <c r="B3793" t="s">
        <v>17</v>
      </c>
      <c r="C3793" t="s">
        <v>18</v>
      </c>
      <c r="D3793">
        <v>724</v>
      </c>
      <c r="E3793">
        <v>8426</v>
      </c>
      <c r="F3793">
        <v>4472</v>
      </c>
      <c r="G3793">
        <v>3520</v>
      </c>
      <c r="H3793" s="14">
        <f>365*DSO[[#This Row],[Receivables - Total]]/DSO[[#This Row],[Revenue - Total]]</f>
        <v>59.09212880143113</v>
      </c>
      <c r="I3793" t="str">
        <f>_xlfn.XLOOKUP(DSO[[#This Row],[GIC Industry Groups]],'DSO_GIC GROUP'!$A$2:$A$25,'DSO_GIC GROUP'!$B$2:$B$25,0)</f>
        <v>Pharmaceuticals, Biotechnology &amp; Life Sciences</v>
      </c>
    </row>
    <row r="3794" spans="1:9" x14ac:dyDescent="0.2">
      <c r="A3794">
        <v>2018</v>
      </c>
      <c r="B3794" t="s">
        <v>17</v>
      </c>
      <c r="C3794" t="s">
        <v>18</v>
      </c>
      <c r="D3794">
        <v>776</v>
      </c>
      <c r="E3794">
        <v>8541</v>
      </c>
      <c r="F3794">
        <v>4914</v>
      </c>
      <c r="G3794">
        <v>3520</v>
      </c>
      <c r="H3794" s="14">
        <f>365*DSO[[#This Row],[Receivables - Total]]/DSO[[#This Row],[Revenue - Total]]</f>
        <v>57.639397639397636</v>
      </c>
      <c r="I3794" t="str">
        <f>_xlfn.XLOOKUP(DSO[[#This Row],[GIC Industry Groups]],'DSO_GIC GROUP'!$A$2:$A$25,'DSO_GIC GROUP'!$B$2:$B$25,0)</f>
        <v>Pharmaceuticals, Biotechnology &amp; Life Sciences</v>
      </c>
    </row>
    <row r="3795" spans="1:9" x14ac:dyDescent="0.2">
      <c r="A3795">
        <v>2019</v>
      </c>
      <c r="B3795" t="s">
        <v>17</v>
      </c>
      <c r="C3795" t="s">
        <v>18</v>
      </c>
      <c r="D3795">
        <v>930</v>
      </c>
      <c r="E3795">
        <v>9452</v>
      </c>
      <c r="F3795">
        <v>5163</v>
      </c>
      <c r="G3795">
        <v>3520</v>
      </c>
      <c r="H3795" s="14">
        <f>365*DSO[[#This Row],[Receivables - Total]]/DSO[[#This Row],[Revenue - Total]]</f>
        <v>65.746658919232999</v>
      </c>
      <c r="I3795" t="str">
        <f>_xlfn.XLOOKUP(DSO[[#This Row],[GIC Industry Groups]],'DSO_GIC GROUP'!$A$2:$A$25,'DSO_GIC GROUP'!$B$2:$B$25,0)</f>
        <v>Pharmaceuticals, Biotechnology &amp; Life Sciences</v>
      </c>
    </row>
    <row r="3796" spans="1:9" x14ac:dyDescent="0.2">
      <c r="A3796">
        <v>2010</v>
      </c>
      <c r="B3796" t="s">
        <v>25</v>
      </c>
      <c r="C3796" t="s">
        <v>26</v>
      </c>
      <c r="D3796">
        <v>3373.1039999999998</v>
      </c>
      <c r="E3796">
        <v>21134.705000000002</v>
      </c>
      <c r="F3796">
        <v>15637.731</v>
      </c>
      <c r="G3796">
        <v>3520</v>
      </c>
      <c r="H3796" s="14">
        <f>365*DSO[[#This Row],[Receivables - Total]]/DSO[[#This Row],[Revenue - Total]]</f>
        <v>78.731560224434091</v>
      </c>
      <c r="I3796" t="str">
        <f>_xlfn.XLOOKUP(DSO[[#This Row],[GIC Industry Groups]],'DSO_GIC GROUP'!$A$2:$A$25,'DSO_GIC GROUP'!$B$2:$B$25,0)</f>
        <v>Pharmaceuticals, Biotechnology &amp; Life Sciences</v>
      </c>
    </row>
    <row r="3797" spans="1:9" x14ac:dyDescent="0.2">
      <c r="A3797">
        <v>2011</v>
      </c>
      <c r="B3797" t="s">
        <v>25</v>
      </c>
      <c r="C3797" t="s">
        <v>26</v>
      </c>
      <c r="D3797">
        <v>3817.4859999999999</v>
      </c>
      <c r="E3797">
        <v>19657.166000000001</v>
      </c>
      <c r="F3797">
        <v>17443.951000000001</v>
      </c>
      <c r="G3797">
        <v>3520</v>
      </c>
      <c r="H3797" s="14">
        <f>365*DSO[[#This Row],[Receivables - Total]]/DSO[[#This Row],[Revenue - Total]]</f>
        <v>79.877683100577372</v>
      </c>
      <c r="I3797" t="str">
        <f>_xlfn.XLOOKUP(DSO[[#This Row],[GIC Industry Groups]],'DSO_GIC GROUP'!$A$2:$A$25,'DSO_GIC GROUP'!$B$2:$B$25,0)</f>
        <v>Pharmaceuticals, Biotechnology &amp; Life Sciences</v>
      </c>
    </row>
    <row r="3798" spans="1:9" x14ac:dyDescent="0.2">
      <c r="A3798">
        <v>2012</v>
      </c>
      <c r="B3798" t="s">
        <v>25</v>
      </c>
      <c r="C3798" t="s">
        <v>26</v>
      </c>
      <c r="D3798">
        <v>4298</v>
      </c>
      <c r="E3798">
        <v>27008</v>
      </c>
      <c r="F3798">
        <v>18380</v>
      </c>
      <c r="G3798">
        <v>3520</v>
      </c>
      <c r="H3798" s="14">
        <f>365*DSO[[#This Row],[Receivables - Total]]/DSO[[#This Row],[Revenue - Total]]</f>
        <v>85.352013057671385</v>
      </c>
      <c r="I3798" t="str">
        <f>_xlfn.XLOOKUP(DSO[[#This Row],[GIC Industry Groups]],'DSO_GIC GROUP'!$A$2:$A$25,'DSO_GIC GROUP'!$B$2:$B$25,0)</f>
        <v>Pharmaceuticals, Biotechnology &amp; Life Sciences</v>
      </c>
    </row>
    <row r="3799" spans="1:9" x14ac:dyDescent="0.2">
      <c r="A3799">
        <v>2013</v>
      </c>
      <c r="B3799" t="s">
        <v>25</v>
      </c>
      <c r="C3799" t="s">
        <v>26</v>
      </c>
      <c r="D3799">
        <v>4803</v>
      </c>
      <c r="E3799">
        <v>29198</v>
      </c>
      <c r="F3799">
        <v>18790</v>
      </c>
      <c r="G3799">
        <v>3520</v>
      </c>
      <c r="H3799" s="14">
        <f>365*DSO[[#This Row],[Receivables - Total]]/DSO[[#This Row],[Revenue - Total]]</f>
        <v>93.299361362426822</v>
      </c>
      <c r="I3799" t="str">
        <f>_xlfn.XLOOKUP(DSO[[#This Row],[GIC Industry Groups]],'DSO_GIC GROUP'!$A$2:$A$25,'DSO_GIC GROUP'!$B$2:$B$25,0)</f>
        <v>Pharmaceuticals, Biotechnology &amp; Life Sciences</v>
      </c>
    </row>
    <row r="3800" spans="1:9" x14ac:dyDescent="0.2">
      <c r="A3800">
        <v>2014</v>
      </c>
      <c r="B3800" t="s">
        <v>25</v>
      </c>
      <c r="C3800" t="s">
        <v>26</v>
      </c>
      <c r="D3800">
        <v>4291</v>
      </c>
      <c r="E3800">
        <v>27547</v>
      </c>
      <c r="F3800">
        <v>19960</v>
      </c>
      <c r="G3800">
        <v>3520</v>
      </c>
      <c r="H3800" s="14">
        <f>365*DSO[[#This Row],[Receivables - Total]]/DSO[[#This Row],[Revenue - Total]]</f>
        <v>78.467685370741478</v>
      </c>
      <c r="I3800" t="str">
        <f>_xlfn.XLOOKUP(DSO[[#This Row],[GIC Industry Groups]],'DSO_GIC GROUP'!$A$2:$A$25,'DSO_GIC GROUP'!$B$2:$B$25,0)</f>
        <v>Pharmaceuticals, Biotechnology &amp; Life Sciences</v>
      </c>
    </row>
    <row r="3801" spans="1:9" x14ac:dyDescent="0.2">
      <c r="A3801">
        <v>2015</v>
      </c>
      <c r="B3801" t="s">
        <v>25</v>
      </c>
      <c r="C3801" t="s">
        <v>26</v>
      </c>
      <c r="D3801">
        <v>4730</v>
      </c>
      <c r="E3801">
        <v>53050</v>
      </c>
      <c r="F3801">
        <v>22859</v>
      </c>
      <c r="G3801">
        <v>3520</v>
      </c>
      <c r="H3801" s="14">
        <f>365*DSO[[#This Row],[Receivables - Total]]/DSO[[#This Row],[Revenue - Total]]</f>
        <v>75.526051008355566</v>
      </c>
      <c r="I3801" t="str">
        <f>_xlfn.XLOOKUP(DSO[[#This Row],[GIC Industry Groups]],'DSO_GIC GROUP'!$A$2:$A$25,'DSO_GIC GROUP'!$B$2:$B$25,0)</f>
        <v>Pharmaceuticals, Biotechnology &amp; Life Sciences</v>
      </c>
    </row>
    <row r="3802" spans="1:9" x14ac:dyDescent="0.2">
      <c r="A3802">
        <v>2016</v>
      </c>
      <c r="B3802" t="s">
        <v>25</v>
      </c>
      <c r="C3802" t="s">
        <v>26</v>
      </c>
      <c r="D3802">
        <v>4758</v>
      </c>
      <c r="E3802">
        <v>66099</v>
      </c>
      <c r="F3802">
        <v>25638</v>
      </c>
      <c r="G3802">
        <v>3520</v>
      </c>
      <c r="H3802" s="14">
        <f>365*DSO[[#This Row],[Receivables - Total]]/DSO[[#This Row],[Revenue - Total]]</f>
        <v>67.73812309852562</v>
      </c>
      <c r="I3802" t="str">
        <f>_xlfn.XLOOKUP(DSO[[#This Row],[GIC Industry Groups]],'DSO_GIC GROUP'!$A$2:$A$25,'DSO_GIC GROUP'!$B$2:$B$25,0)</f>
        <v>Pharmaceuticals, Biotechnology &amp; Life Sciences</v>
      </c>
    </row>
    <row r="3803" spans="1:9" x14ac:dyDescent="0.2">
      <c r="A3803">
        <v>2017</v>
      </c>
      <c r="B3803" t="s">
        <v>25</v>
      </c>
      <c r="C3803" t="s">
        <v>26</v>
      </c>
      <c r="D3803">
        <v>7188</v>
      </c>
      <c r="E3803">
        <v>70786</v>
      </c>
      <c r="F3803">
        <v>28216</v>
      </c>
      <c r="G3803">
        <v>3520</v>
      </c>
      <c r="H3803" s="14">
        <f>365*DSO[[#This Row],[Receivables - Total]]/DSO[[#This Row],[Revenue - Total]]</f>
        <v>92.983413666005106</v>
      </c>
      <c r="I3803" t="str">
        <f>_xlfn.XLOOKUP(DSO[[#This Row],[GIC Industry Groups]],'DSO_GIC GROUP'!$A$2:$A$25,'DSO_GIC GROUP'!$B$2:$B$25,0)</f>
        <v>Pharmaceuticals, Biotechnology &amp; Life Sciences</v>
      </c>
    </row>
    <row r="3804" spans="1:9" x14ac:dyDescent="0.2">
      <c r="A3804">
        <v>2018</v>
      </c>
      <c r="B3804" t="s">
        <v>25</v>
      </c>
      <c r="C3804" t="s">
        <v>26</v>
      </c>
      <c r="D3804">
        <v>5872</v>
      </c>
      <c r="E3804">
        <v>59352</v>
      </c>
      <c r="F3804">
        <v>32753</v>
      </c>
      <c r="G3804">
        <v>3520</v>
      </c>
      <c r="H3804" s="14">
        <f>365*DSO[[#This Row],[Receivables - Total]]/DSO[[#This Row],[Revenue - Total]]</f>
        <v>65.437669831771132</v>
      </c>
      <c r="I3804" t="str">
        <f>_xlfn.XLOOKUP(DSO[[#This Row],[GIC Industry Groups]],'DSO_GIC GROUP'!$A$2:$A$25,'DSO_GIC GROUP'!$B$2:$B$25,0)</f>
        <v>Pharmaceuticals, Biotechnology &amp; Life Sciences</v>
      </c>
    </row>
    <row r="3805" spans="1:9" x14ac:dyDescent="0.2">
      <c r="A3805">
        <v>2019</v>
      </c>
      <c r="B3805" t="s">
        <v>25</v>
      </c>
      <c r="C3805" t="s">
        <v>26</v>
      </c>
      <c r="D3805">
        <v>5428</v>
      </c>
      <c r="E3805">
        <v>89115</v>
      </c>
      <c r="F3805">
        <v>33266</v>
      </c>
      <c r="G3805">
        <v>3520</v>
      </c>
      <c r="H3805" s="14">
        <f>365*DSO[[#This Row],[Receivables - Total]]/DSO[[#This Row],[Revenue - Total]]</f>
        <v>59.556904947994951</v>
      </c>
      <c r="I3805" t="str">
        <f>_xlfn.XLOOKUP(DSO[[#This Row],[GIC Industry Groups]],'DSO_GIC GROUP'!$A$2:$A$25,'DSO_GIC GROUP'!$B$2:$B$25,0)</f>
        <v>Pharmaceuticals, Biotechnology &amp; Life Sciences</v>
      </c>
    </row>
    <row r="3806" spans="1:9" x14ac:dyDescent="0.2">
      <c r="A3806">
        <v>2004</v>
      </c>
      <c r="B3806" t="s">
        <v>53</v>
      </c>
      <c r="C3806" t="s">
        <v>54</v>
      </c>
      <c r="D3806">
        <v>251.459</v>
      </c>
      <c r="E3806">
        <v>3243.683</v>
      </c>
      <c r="F3806">
        <v>1640.5509999999999</v>
      </c>
      <c r="G3806">
        <v>3520</v>
      </c>
      <c r="H3806" s="14">
        <f>365*DSO[[#This Row],[Receivables - Total]]/DSO[[#This Row],[Revenue - Total]]</f>
        <v>55.946163819350943</v>
      </c>
      <c r="I3806" t="str">
        <f>_xlfn.XLOOKUP(DSO[[#This Row],[GIC Industry Groups]],'DSO_GIC GROUP'!$A$2:$A$25,'DSO_GIC GROUP'!$B$2:$B$25,0)</f>
        <v>Pharmaceuticals, Biotechnology &amp; Life Sciences</v>
      </c>
    </row>
    <row r="3807" spans="1:9" x14ac:dyDescent="0.2">
      <c r="A3807">
        <v>2005</v>
      </c>
      <c r="B3807" t="s">
        <v>53</v>
      </c>
      <c r="C3807" t="s">
        <v>54</v>
      </c>
      <c r="D3807">
        <v>333.83199999999999</v>
      </c>
      <c r="E3807">
        <v>3080.0329999999999</v>
      </c>
      <c r="F3807">
        <v>1646.203</v>
      </c>
      <c r="G3807">
        <v>3520</v>
      </c>
      <c r="H3807" s="14">
        <f>365*DSO[[#This Row],[Receivables - Total]]/DSO[[#This Row],[Revenue - Total]]</f>
        <v>74.018016004101554</v>
      </c>
      <c r="I3807" t="str">
        <f>_xlfn.XLOOKUP(DSO[[#This Row],[GIC Industry Groups]],'DSO_GIC GROUP'!$A$2:$A$25,'DSO_GIC GROUP'!$B$2:$B$25,0)</f>
        <v>Pharmaceuticals, Biotechnology &amp; Life Sciences</v>
      </c>
    </row>
    <row r="3808" spans="1:9" x14ac:dyDescent="0.2">
      <c r="A3808">
        <v>2006</v>
      </c>
      <c r="B3808" t="s">
        <v>53</v>
      </c>
      <c r="C3808" t="s">
        <v>54</v>
      </c>
      <c r="D3808">
        <v>384.69200000000001</v>
      </c>
      <c r="E3808">
        <v>3760.5770000000002</v>
      </c>
      <c r="F3808">
        <v>1979.2439999999999</v>
      </c>
      <c r="G3808">
        <v>3520</v>
      </c>
      <c r="H3808" s="14">
        <f>365*DSO[[#This Row],[Receivables - Total]]/DSO[[#This Row],[Revenue - Total]]</f>
        <v>70.942531592870822</v>
      </c>
      <c r="I3808" t="str">
        <f>_xlfn.XLOOKUP(DSO[[#This Row],[GIC Industry Groups]],'DSO_GIC GROUP'!$A$2:$A$25,'DSO_GIC GROUP'!$B$2:$B$25,0)</f>
        <v>Pharmaceuticals, Biotechnology &amp; Life Sciences</v>
      </c>
    </row>
    <row r="3809" spans="1:9" x14ac:dyDescent="0.2">
      <c r="A3809">
        <v>2007</v>
      </c>
      <c r="B3809" t="s">
        <v>53</v>
      </c>
      <c r="C3809" t="s">
        <v>54</v>
      </c>
      <c r="D3809">
        <v>267.11700000000002</v>
      </c>
      <c r="E3809">
        <v>3472.027</v>
      </c>
      <c r="F3809">
        <v>2496.6509999999998</v>
      </c>
      <c r="G3809">
        <v>3520</v>
      </c>
      <c r="H3809" s="14">
        <f>365*DSO[[#This Row],[Receivables - Total]]/DSO[[#This Row],[Revenue - Total]]</f>
        <v>39.051395249075668</v>
      </c>
      <c r="I3809" t="str">
        <f>_xlfn.XLOOKUP(DSO[[#This Row],[GIC Industry Groups]],'DSO_GIC GROUP'!$A$2:$A$25,'DSO_GIC GROUP'!$B$2:$B$25,0)</f>
        <v>Pharmaceuticals, Biotechnology &amp; Life Sciences</v>
      </c>
    </row>
    <row r="3810" spans="1:9" x14ac:dyDescent="0.2">
      <c r="A3810">
        <v>2008</v>
      </c>
      <c r="B3810" t="s">
        <v>53</v>
      </c>
      <c r="C3810" t="s">
        <v>54</v>
      </c>
      <c r="D3810">
        <v>305.00900000000001</v>
      </c>
      <c r="E3810">
        <v>3677.8870000000002</v>
      </c>
      <c r="F3810">
        <v>2535.5010000000002</v>
      </c>
      <c r="G3810">
        <v>3520</v>
      </c>
      <c r="H3810" s="14">
        <f>365*DSO[[#This Row],[Receivables - Total]]/DSO[[#This Row],[Revenue - Total]]</f>
        <v>43.907805597394756</v>
      </c>
      <c r="I3810" t="str">
        <f>_xlfn.XLOOKUP(DSO[[#This Row],[GIC Industry Groups]],'DSO_GIC GROUP'!$A$2:$A$25,'DSO_GIC GROUP'!$B$2:$B$25,0)</f>
        <v>Pharmaceuticals, Biotechnology &amp; Life Sciences</v>
      </c>
    </row>
    <row r="3811" spans="1:9" x14ac:dyDescent="0.2">
      <c r="A3811">
        <v>2009</v>
      </c>
      <c r="B3811" t="s">
        <v>53</v>
      </c>
      <c r="C3811" t="s">
        <v>54</v>
      </c>
      <c r="D3811">
        <v>519.5</v>
      </c>
      <c r="E3811">
        <v>5992.2</v>
      </c>
      <c r="F3811">
        <v>2793</v>
      </c>
      <c r="G3811">
        <v>3520</v>
      </c>
      <c r="H3811" s="14">
        <f>365*DSO[[#This Row],[Receivables - Total]]/DSO[[#This Row],[Revenue - Total]]</f>
        <v>67.89026136770498</v>
      </c>
      <c r="I3811" t="str">
        <f>_xlfn.XLOOKUP(DSO[[#This Row],[GIC Industry Groups]],'DSO_GIC GROUP'!$A$2:$A$25,'DSO_GIC GROUP'!$B$2:$B$25,0)</f>
        <v>Pharmaceuticals, Biotechnology &amp; Life Sciences</v>
      </c>
    </row>
    <row r="3812" spans="1:9" x14ac:dyDescent="0.2">
      <c r="A3812">
        <v>2010</v>
      </c>
      <c r="B3812" t="s">
        <v>53</v>
      </c>
      <c r="C3812" t="s">
        <v>54</v>
      </c>
      <c r="D3812">
        <v>560.9</v>
      </c>
      <c r="E3812">
        <v>5827.3</v>
      </c>
      <c r="F3812">
        <v>3566.9</v>
      </c>
      <c r="G3812">
        <v>3520</v>
      </c>
      <c r="H3812" s="14">
        <f>365*DSO[[#This Row],[Receivables - Total]]/DSO[[#This Row],[Revenue - Total]]</f>
        <v>57.396759090526785</v>
      </c>
      <c r="I3812" t="str">
        <f>_xlfn.XLOOKUP(DSO[[#This Row],[GIC Industry Groups]],'DSO_GIC GROUP'!$A$2:$A$25,'DSO_GIC GROUP'!$B$2:$B$25,0)</f>
        <v>Pharmaceuticals, Biotechnology &amp; Life Sciences</v>
      </c>
    </row>
    <row r="3813" spans="1:9" x14ac:dyDescent="0.2">
      <c r="A3813">
        <v>2011</v>
      </c>
      <c r="B3813" t="s">
        <v>53</v>
      </c>
      <c r="C3813" t="s">
        <v>54</v>
      </c>
      <c r="D3813">
        <v>1165.7</v>
      </c>
      <c r="E3813">
        <v>6698.3</v>
      </c>
      <c r="F3813">
        <v>4577</v>
      </c>
      <c r="G3813">
        <v>3520</v>
      </c>
      <c r="H3813" s="14">
        <f>365*DSO[[#This Row],[Receivables - Total]]/DSO[[#This Row],[Revenue - Total]]</f>
        <v>92.960563688005237</v>
      </c>
      <c r="I3813" t="str">
        <f>_xlfn.XLOOKUP(DSO[[#This Row],[GIC Industry Groups]],'DSO_GIC GROUP'!$A$2:$A$25,'DSO_GIC GROUP'!$B$2:$B$25,0)</f>
        <v>Pharmaceuticals, Biotechnology &amp; Life Sciences</v>
      </c>
    </row>
    <row r="3814" spans="1:9" x14ac:dyDescent="0.2">
      <c r="A3814">
        <v>2012</v>
      </c>
      <c r="B3814" t="s">
        <v>53</v>
      </c>
      <c r="C3814" t="s">
        <v>54</v>
      </c>
      <c r="D3814">
        <v>1303.4000000000001</v>
      </c>
      <c r="E3814">
        <v>14103.5</v>
      </c>
      <c r="F3814">
        <v>5914.9</v>
      </c>
      <c r="G3814">
        <v>3520</v>
      </c>
      <c r="H3814" s="14">
        <f>365*DSO[[#This Row],[Receivables - Total]]/DSO[[#This Row],[Revenue - Total]]</f>
        <v>80.430945578116294</v>
      </c>
      <c r="I3814" t="str">
        <f>_xlfn.XLOOKUP(DSO[[#This Row],[GIC Industry Groups]],'DSO_GIC GROUP'!$A$2:$A$25,'DSO_GIC GROUP'!$B$2:$B$25,0)</f>
        <v>Pharmaceuticals, Biotechnology &amp; Life Sciences</v>
      </c>
    </row>
    <row r="3815" spans="1:9" x14ac:dyDescent="0.2">
      <c r="A3815">
        <v>2013</v>
      </c>
      <c r="B3815" t="s">
        <v>53</v>
      </c>
      <c r="C3815" t="s">
        <v>54</v>
      </c>
      <c r="D3815">
        <v>1404.9</v>
      </c>
      <c r="E3815">
        <v>22725.9</v>
      </c>
      <c r="F3815">
        <v>8677.6</v>
      </c>
      <c r="G3815">
        <v>3520</v>
      </c>
      <c r="H3815" s="14">
        <f>365*DSO[[#This Row],[Receivables - Total]]/DSO[[#This Row],[Revenue - Total]]</f>
        <v>59.093355305614459</v>
      </c>
      <c r="I3815" t="str">
        <f>_xlfn.XLOOKUP(DSO[[#This Row],[GIC Industry Groups]],'DSO_GIC GROUP'!$A$2:$A$25,'DSO_GIC GROUP'!$B$2:$B$25,0)</f>
        <v>Pharmaceuticals, Biotechnology &amp; Life Sciences</v>
      </c>
    </row>
    <row r="3816" spans="1:9" x14ac:dyDescent="0.2">
      <c r="A3816">
        <v>2014</v>
      </c>
      <c r="B3816" t="s">
        <v>53</v>
      </c>
      <c r="C3816" t="s">
        <v>54</v>
      </c>
      <c r="D3816">
        <v>2372.3000000000002</v>
      </c>
      <c r="E3816">
        <v>52529.1</v>
      </c>
      <c r="F3816">
        <v>13062.3</v>
      </c>
      <c r="G3816">
        <v>3520</v>
      </c>
      <c r="H3816" s="14">
        <f>365*DSO[[#This Row],[Receivables - Total]]/DSO[[#This Row],[Revenue - Total]]</f>
        <v>66.289206341915289</v>
      </c>
      <c r="I3816" t="str">
        <f>_xlfn.XLOOKUP(DSO[[#This Row],[GIC Industry Groups]],'DSO_GIC GROUP'!$A$2:$A$25,'DSO_GIC GROUP'!$B$2:$B$25,0)</f>
        <v>Pharmaceuticals, Biotechnology &amp; Life Sciences</v>
      </c>
    </row>
    <row r="3817" spans="1:9" x14ac:dyDescent="0.2">
      <c r="A3817">
        <v>2015</v>
      </c>
      <c r="B3817" t="s">
        <v>53</v>
      </c>
      <c r="C3817" t="s">
        <v>54</v>
      </c>
      <c r="D3817">
        <v>2401.6</v>
      </c>
      <c r="E3817">
        <v>135840.70000000001</v>
      </c>
      <c r="F3817">
        <v>15071</v>
      </c>
      <c r="G3817">
        <v>3520</v>
      </c>
      <c r="H3817" s="14">
        <f>365*DSO[[#This Row],[Receivables - Total]]/DSO[[#This Row],[Revenue - Total]]</f>
        <v>58.163625505938555</v>
      </c>
      <c r="I3817" t="str">
        <f>_xlfn.XLOOKUP(DSO[[#This Row],[GIC Industry Groups]],'DSO_GIC GROUP'!$A$2:$A$25,'DSO_GIC GROUP'!$B$2:$B$25,0)</f>
        <v>Pharmaceuticals, Biotechnology &amp; Life Sciences</v>
      </c>
    </row>
    <row r="3818" spans="1:9" x14ac:dyDescent="0.2">
      <c r="A3818">
        <v>2016</v>
      </c>
      <c r="B3818" t="s">
        <v>53</v>
      </c>
      <c r="C3818" t="s">
        <v>54</v>
      </c>
      <c r="D3818">
        <v>2625.3</v>
      </c>
      <c r="E3818">
        <v>128986.3</v>
      </c>
      <c r="F3818">
        <v>14570.6</v>
      </c>
      <c r="G3818">
        <v>3520</v>
      </c>
      <c r="H3818" s="14">
        <f>365*DSO[[#This Row],[Receivables - Total]]/DSO[[#This Row],[Revenue - Total]]</f>
        <v>65.764930750964282</v>
      </c>
      <c r="I3818" t="str">
        <f>_xlfn.XLOOKUP(DSO[[#This Row],[GIC Industry Groups]],'DSO_GIC GROUP'!$A$2:$A$25,'DSO_GIC GROUP'!$B$2:$B$25,0)</f>
        <v>Pharmaceuticals, Biotechnology &amp; Life Sciences</v>
      </c>
    </row>
    <row r="3819" spans="1:9" x14ac:dyDescent="0.2">
      <c r="A3819">
        <v>2017</v>
      </c>
      <c r="B3819" t="s">
        <v>53</v>
      </c>
      <c r="C3819" t="s">
        <v>54</v>
      </c>
      <c r="D3819">
        <v>2979.1</v>
      </c>
      <c r="E3819">
        <v>118341.9</v>
      </c>
      <c r="F3819">
        <v>15940.7</v>
      </c>
      <c r="G3819">
        <v>3520</v>
      </c>
      <c r="H3819" s="14">
        <f>365*DSO[[#This Row],[Receivables - Total]]/DSO[[#This Row],[Revenue - Total]]</f>
        <v>68.213535164704183</v>
      </c>
      <c r="I3819" t="str">
        <f>_xlfn.XLOOKUP(DSO[[#This Row],[GIC Industry Groups]],'DSO_GIC GROUP'!$A$2:$A$25,'DSO_GIC GROUP'!$B$2:$B$25,0)</f>
        <v>Pharmaceuticals, Biotechnology &amp; Life Sciences</v>
      </c>
    </row>
    <row r="3820" spans="1:9" x14ac:dyDescent="0.2">
      <c r="A3820">
        <v>2018</v>
      </c>
      <c r="B3820" t="s">
        <v>53</v>
      </c>
      <c r="C3820" t="s">
        <v>54</v>
      </c>
      <c r="D3820">
        <v>2935.8</v>
      </c>
      <c r="E3820">
        <v>101787.6</v>
      </c>
      <c r="F3820">
        <v>15787.4</v>
      </c>
      <c r="G3820">
        <v>3520</v>
      </c>
      <c r="H3820" s="14">
        <f>365*DSO[[#This Row],[Receivables - Total]]/DSO[[#This Row],[Revenue - Total]]</f>
        <v>67.874824226915138</v>
      </c>
      <c r="I3820" t="str">
        <f>_xlfn.XLOOKUP(DSO[[#This Row],[GIC Industry Groups]],'DSO_GIC GROUP'!$A$2:$A$25,'DSO_GIC GROUP'!$B$2:$B$25,0)</f>
        <v>Pharmaceuticals, Biotechnology &amp; Life Sciences</v>
      </c>
    </row>
    <row r="3821" spans="1:9" x14ac:dyDescent="0.2">
      <c r="A3821">
        <v>2019</v>
      </c>
      <c r="B3821" t="s">
        <v>53</v>
      </c>
      <c r="C3821" t="s">
        <v>54</v>
      </c>
      <c r="D3821">
        <v>3275.9</v>
      </c>
      <c r="E3821">
        <v>94699.1</v>
      </c>
      <c r="F3821">
        <v>16126.8</v>
      </c>
      <c r="G3821">
        <v>3520</v>
      </c>
      <c r="H3821" s="14">
        <f>365*DSO[[#This Row],[Receivables - Total]]/DSO[[#This Row],[Revenue - Total]]</f>
        <v>74.143878512786173</v>
      </c>
      <c r="I3821" t="str">
        <f>_xlfn.XLOOKUP(DSO[[#This Row],[GIC Industry Groups]],'DSO_GIC GROUP'!$A$2:$A$25,'DSO_GIC GROUP'!$B$2:$B$25,0)</f>
        <v>Pharmaceuticals, Biotechnology &amp; Life Sciences</v>
      </c>
    </row>
    <row r="3822" spans="1:9" x14ac:dyDescent="0.2">
      <c r="A3822">
        <v>2004</v>
      </c>
      <c r="B3822" t="s">
        <v>75</v>
      </c>
      <c r="C3822" t="s">
        <v>76</v>
      </c>
      <c r="D3822">
        <v>6.319</v>
      </c>
      <c r="E3822">
        <v>319.57499999999999</v>
      </c>
      <c r="F3822">
        <v>4.609</v>
      </c>
      <c r="G3822">
        <v>3520</v>
      </c>
      <c r="H3822" s="14">
        <f>365*DSO[[#This Row],[Receivables - Total]]/DSO[[#This Row],[Revenue - Total]]</f>
        <v>500.41983076589281</v>
      </c>
      <c r="I3822" t="str">
        <f>_xlfn.XLOOKUP(DSO[[#This Row],[GIC Industry Groups]],'DSO_GIC GROUP'!$A$2:$A$25,'DSO_GIC GROUP'!$B$2:$B$25,0)</f>
        <v>Pharmaceuticals, Biotechnology &amp; Life Sciences</v>
      </c>
    </row>
    <row r="3823" spans="1:9" x14ac:dyDescent="0.2">
      <c r="A3823">
        <v>2005</v>
      </c>
      <c r="B3823" t="s">
        <v>75</v>
      </c>
      <c r="C3823" t="s">
        <v>76</v>
      </c>
      <c r="D3823">
        <v>1.4550000000000001</v>
      </c>
      <c r="E3823">
        <v>248.12200000000001</v>
      </c>
      <c r="F3823">
        <v>1.0640000000000001</v>
      </c>
      <c r="G3823">
        <v>3520</v>
      </c>
      <c r="H3823" s="14">
        <f>365*DSO[[#This Row],[Receivables - Total]]/DSO[[#This Row],[Revenue - Total]]</f>
        <v>499.13063909774439</v>
      </c>
      <c r="I3823" t="str">
        <f>_xlfn.XLOOKUP(DSO[[#This Row],[GIC Industry Groups]],'DSO_GIC GROUP'!$A$2:$A$25,'DSO_GIC GROUP'!$B$2:$B$25,0)</f>
        <v>Pharmaceuticals, Biotechnology &amp; Life Sciences</v>
      </c>
    </row>
    <row r="3824" spans="1:9" x14ac:dyDescent="0.2">
      <c r="A3824">
        <v>2006</v>
      </c>
      <c r="B3824" t="s">
        <v>75</v>
      </c>
      <c r="C3824" t="s">
        <v>76</v>
      </c>
      <c r="D3824">
        <v>1.6419999999999999</v>
      </c>
      <c r="E3824">
        <v>333.53699999999998</v>
      </c>
      <c r="F3824">
        <v>1.5580000000000001</v>
      </c>
      <c r="G3824">
        <v>3520</v>
      </c>
      <c r="H3824" s="14">
        <f>365*DSO[[#This Row],[Receivables - Total]]/DSO[[#This Row],[Revenue - Total]]</f>
        <v>384.67907573812573</v>
      </c>
      <c r="I3824" t="str">
        <f>_xlfn.XLOOKUP(DSO[[#This Row],[GIC Industry Groups]],'DSO_GIC GROUP'!$A$2:$A$25,'DSO_GIC GROUP'!$B$2:$B$25,0)</f>
        <v>Pharmaceuticals, Biotechnology &amp; Life Sciences</v>
      </c>
    </row>
    <row r="3825" spans="1:9" x14ac:dyDescent="0.2">
      <c r="A3825">
        <v>2007</v>
      </c>
      <c r="B3825" t="s">
        <v>75</v>
      </c>
      <c r="C3825" t="s">
        <v>76</v>
      </c>
      <c r="D3825">
        <v>49.646999999999998</v>
      </c>
      <c r="E3825">
        <v>334.35700000000003</v>
      </c>
      <c r="F3825">
        <v>72.040999999999997</v>
      </c>
      <c r="G3825">
        <v>3520</v>
      </c>
      <c r="H3825" s="14">
        <f>365*DSO[[#This Row],[Receivables - Total]]/DSO[[#This Row],[Revenue - Total]]</f>
        <v>251.53947057925348</v>
      </c>
      <c r="I3825" t="str">
        <f>_xlfn.XLOOKUP(DSO[[#This Row],[GIC Industry Groups]],'DSO_GIC GROUP'!$A$2:$A$25,'DSO_GIC GROUP'!$B$2:$B$25,0)</f>
        <v>Pharmaceuticals, Biotechnology &amp; Life Sciences</v>
      </c>
    </row>
    <row r="3826" spans="1:9" x14ac:dyDescent="0.2">
      <c r="A3826">
        <v>2008</v>
      </c>
      <c r="B3826" t="s">
        <v>75</v>
      </c>
      <c r="C3826" t="s">
        <v>76</v>
      </c>
      <c r="D3826">
        <v>81.944999999999993</v>
      </c>
      <c r="E3826">
        <v>477.55099999999999</v>
      </c>
      <c r="F3826">
        <v>259.09899999999999</v>
      </c>
      <c r="G3826">
        <v>3520</v>
      </c>
      <c r="H3826" s="14">
        <f>365*DSO[[#This Row],[Receivables - Total]]/DSO[[#This Row],[Revenue - Total]]</f>
        <v>115.43821087692349</v>
      </c>
      <c r="I3826" t="str">
        <f>_xlfn.XLOOKUP(DSO[[#This Row],[GIC Industry Groups]],'DSO_GIC GROUP'!$A$2:$A$25,'DSO_GIC GROUP'!$B$2:$B$25,0)</f>
        <v>Pharmaceuticals, Biotechnology &amp; Life Sciences</v>
      </c>
    </row>
    <row r="3827" spans="1:9" x14ac:dyDescent="0.2">
      <c r="A3827">
        <v>2009</v>
      </c>
      <c r="B3827" t="s">
        <v>75</v>
      </c>
      <c r="C3827" t="s">
        <v>76</v>
      </c>
      <c r="D3827">
        <v>120.441</v>
      </c>
      <c r="E3827">
        <v>786.40099999999995</v>
      </c>
      <c r="F3827">
        <v>386.8</v>
      </c>
      <c r="G3827">
        <v>3520</v>
      </c>
      <c r="H3827" s="14">
        <f>365*DSO[[#This Row],[Receivables - Total]]/DSO[[#This Row],[Revenue - Total]]</f>
        <v>113.65296018614272</v>
      </c>
      <c r="I3827" t="str">
        <f>_xlfn.XLOOKUP(DSO[[#This Row],[GIC Industry Groups]],'DSO_GIC GROUP'!$A$2:$A$25,'DSO_GIC GROUP'!$B$2:$B$25,0)</f>
        <v>Pharmaceuticals, Biotechnology &amp; Life Sciences</v>
      </c>
    </row>
    <row r="3828" spans="1:9" x14ac:dyDescent="0.2">
      <c r="A3828">
        <v>2010</v>
      </c>
      <c r="B3828" t="s">
        <v>75</v>
      </c>
      <c r="C3828" t="s">
        <v>76</v>
      </c>
      <c r="D3828">
        <v>178.09700000000001</v>
      </c>
      <c r="E3828">
        <v>1012.037</v>
      </c>
      <c r="F3828">
        <v>540.95699999999999</v>
      </c>
      <c r="G3828">
        <v>3520</v>
      </c>
      <c r="H3828" s="14">
        <f>365*DSO[[#This Row],[Receivables - Total]]/DSO[[#This Row],[Revenue - Total]]</f>
        <v>120.16741626413931</v>
      </c>
      <c r="I3828" t="str">
        <f>_xlfn.XLOOKUP(DSO[[#This Row],[GIC Industry Groups]],'DSO_GIC GROUP'!$A$2:$A$25,'DSO_GIC GROUP'!$B$2:$B$25,0)</f>
        <v>Pharmaceuticals, Biotechnology &amp; Life Sciences</v>
      </c>
    </row>
    <row r="3829" spans="1:9" x14ac:dyDescent="0.2">
      <c r="A3829">
        <v>2011</v>
      </c>
      <c r="B3829" t="s">
        <v>75</v>
      </c>
      <c r="C3829" t="s">
        <v>76</v>
      </c>
      <c r="D3829">
        <v>263.15100000000001</v>
      </c>
      <c r="E3829">
        <v>1394.751</v>
      </c>
      <c r="F3829">
        <v>783.43100000000004</v>
      </c>
      <c r="G3829">
        <v>3520</v>
      </c>
      <c r="H3829" s="14">
        <f>365*DSO[[#This Row],[Receivables - Total]]/DSO[[#This Row],[Revenue - Total]]</f>
        <v>122.60188197811932</v>
      </c>
      <c r="I3829" t="str">
        <f>_xlfn.XLOOKUP(DSO[[#This Row],[GIC Industry Groups]],'DSO_GIC GROUP'!$A$2:$A$25,'DSO_GIC GROUP'!$B$2:$B$25,0)</f>
        <v>Pharmaceuticals, Biotechnology &amp; Life Sciences</v>
      </c>
    </row>
    <row r="3830" spans="1:9" x14ac:dyDescent="0.2">
      <c r="A3830">
        <v>2012</v>
      </c>
      <c r="B3830" t="s">
        <v>75</v>
      </c>
      <c r="C3830" t="s">
        <v>76</v>
      </c>
      <c r="D3830">
        <v>313.45999999999998</v>
      </c>
      <c r="E3830">
        <v>2613.56</v>
      </c>
      <c r="F3830">
        <v>1134.114</v>
      </c>
      <c r="G3830">
        <v>3520</v>
      </c>
      <c r="H3830" s="14">
        <f>365*DSO[[#This Row],[Receivables - Total]]/DSO[[#This Row],[Revenue - Total]]</f>
        <v>100.8830681924392</v>
      </c>
      <c r="I3830" t="str">
        <f>_xlfn.XLOOKUP(DSO[[#This Row],[GIC Industry Groups]],'DSO_GIC GROUP'!$A$2:$A$25,'DSO_GIC GROUP'!$B$2:$B$25,0)</f>
        <v>Pharmaceuticals, Biotechnology &amp; Life Sciences</v>
      </c>
    </row>
    <row r="3831" spans="1:9" x14ac:dyDescent="0.2">
      <c r="A3831">
        <v>2013</v>
      </c>
      <c r="B3831" t="s">
        <v>75</v>
      </c>
      <c r="C3831" t="s">
        <v>76</v>
      </c>
      <c r="D3831">
        <v>443.56700000000001</v>
      </c>
      <c r="E3831">
        <v>3317.6959999999999</v>
      </c>
      <c r="F3831">
        <v>1551.346</v>
      </c>
      <c r="G3831">
        <v>3520</v>
      </c>
      <c r="H3831" s="14">
        <f>365*DSO[[#This Row],[Receivables - Total]]/DSO[[#This Row],[Revenue - Total]]</f>
        <v>104.36224736454668</v>
      </c>
      <c r="I3831" t="str">
        <f>_xlfn.XLOOKUP(DSO[[#This Row],[GIC Industry Groups]],'DSO_GIC GROUP'!$A$2:$A$25,'DSO_GIC GROUP'!$B$2:$B$25,0)</f>
        <v>Pharmaceuticals, Biotechnology &amp; Life Sciences</v>
      </c>
    </row>
    <row r="3832" spans="1:9" x14ac:dyDescent="0.2">
      <c r="A3832">
        <v>2014</v>
      </c>
      <c r="B3832" t="s">
        <v>75</v>
      </c>
      <c r="C3832" t="s">
        <v>76</v>
      </c>
      <c r="D3832">
        <v>432.88799999999998</v>
      </c>
      <c r="E3832">
        <v>4201.9620000000004</v>
      </c>
      <c r="F3832">
        <v>2233.7330000000002</v>
      </c>
      <c r="G3832">
        <v>3520</v>
      </c>
      <c r="H3832" s="14">
        <f>365*DSO[[#This Row],[Receivables - Total]]/DSO[[#This Row],[Revenue - Total]]</f>
        <v>70.735454953658291</v>
      </c>
      <c r="I3832" t="str">
        <f>_xlfn.XLOOKUP(DSO[[#This Row],[GIC Industry Groups]],'DSO_GIC GROUP'!$A$2:$A$25,'DSO_GIC GROUP'!$B$2:$B$25,0)</f>
        <v>Pharmaceuticals, Biotechnology &amp; Life Sciences</v>
      </c>
    </row>
    <row r="3833" spans="1:9" x14ac:dyDescent="0.2">
      <c r="A3833">
        <v>2015</v>
      </c>
      <c r="B3833" t="s">
        <v>75</v>
      </c>
      <c r="C3833" t="s">
        <v>76</v>
      </c>
      <c r="D3833">
        <v>532.83199999999999</v>
      </c>
      <c r="E3833">
        <v>13133.23</v>
      </c>
      <c r="F3833">
        <v>2604.047</v>
      </c>
      <c r="G3833">
        <v>3520</v>
      </c>
      <c r="H3833" s="14">
        <f>365*DSO[[#This Row],[Receivables - Total]]/DSO[[#This Row],[Revenue - Total]]</f>
        <v>74.685165052704505</v>
      </c>
      <c r="I3833" t="str">
        <f>_xlfn.XLOOKUP(DSO[[#This Row],[GIC Industry Groups]],'DSO_GIC GROUP'!$A$2:$A$25,'DSO_GIC GROUP'!$B$2:$B$25,0)</f>
        <v>Pharmaceuticals, Biotechnology &amp; Life Sciences</v>
      </c>
    </row>
    <row r="3834" spans="1:9" x14ac:dyDescent="0.2">
      <c r="A3834">
        <v>2016</v>
      </c>
      <c r="B3834" t="s">
        <v>75</v>
      </c>
      <c r="C3834" t="s">
        <v>76</v>
      </c>
      <c r="D3834">
        <v>650</v>
      </c>
      <c r="E3834">
        <v>13253</v>
      </c>
      <c r="F3834">
        <v>3084</v>
      </c>
      <c r="G3834">
        <v>3520</v>
      </c>
      <c r="H3834" s="14">
        <f>365*DSO[[#This Row],[Receivables - Total]]/DSO[[#This Row],[Revenue - Total]]</f>
        <v>76.929312581063556</v>
      </c>
      <c r="I3834" t="str">
        <f>_xlfn.XLOOKUP(DSO[[#This Row],[GIC Industry Groups]],'DSO_GIC GROUP'!$A$2:$A$25,'DSO_GIC GROUP'!$B$2:$B$25,0)</f>
        <v>Pharmaceuticals, Biotechnology &amp; Life Sciences</v>
      </c>
    </row>
    <row r="3835" spans="1:9" x14ac:dyDescent="0.2">
      <c r="A3835">
        <v>2017</v>
      </c>
      <c r="B3835" t="s">
        <v>75</v>
      </c>
      <c r="C3835" t="s">
        <v>76</v>
      </c>
      <c r="D3835">
        <v>726.5</v>
      </c>
      <c r="E3835">
        <v>13583.3</v>
      </c>
      <c r="F3835">
        <v>3551.1</v>
      </c>
      <c r="G3835">
        <v>3520</v>
      </c>
      <c r="H3835" s="14">
        <f>365*DSO[[#This Row],[Receivables - Total]]/DSO[[#This Row],[Revenue - Total]]</f>
        <v>74.673340655008303</v>
      </c>
      <c r="I3835" t="str">
        <f>_xlfn.XLOOKUP(DSO[[#This Row],[GIC Industry Groups]],'DSO_GIC GROUP'!$A$2:$A$25,'DSO_GIC GROUP'!$B$2:$B$25,0)</f>
        <v>Pharmaceuticals, Biotechnology &amp; Life Sciences</v>
      </c>
    </row>
    <row r="3836" spans="1:9" x14ac:dyDescent="0.2">
      <c r="A3836">
        <v>2018</v>
      </c>
      <c r="B3836" t="s">
        <v>75</v>
      </c>
      <c r="C3836" t="s">
        <v>76</v>
      </c>
      <c r="D3836">
        <v>922.3</v>
      </c>
      <c r="E3836">
        <v>13931.9</v>
      </c>
      <c r="F3836">
        <v>4131.2</v>
      </c>
      <c r="G3836">
        <v>3520</v>
      </c>
      <c r="H3836" s="14">
        <f>365*DSO[[#This Row],[Receivables - Total]]/DSO[[#This Row],[Revenue - Total]]</f>
        <v>81.487098179705654</v>
      </c>
      <c r="I3836" t="str">
        <f>_xlfn.XLOOKUP(DSO[[#This Row],[GIC Industry Groups]],'DSO_GIC GROUP'!$A$2:$A$25,'DSO_GIC GROUP'!$B$2:$B$25,0)</f>
        <v>Pharmaceuticals, Biotechnology &amp; Life Sciences</v>
      </c>
    </row>
    <row r="3837" spans="1:9" x14ac:dyDescent="0.2">
      <c r="A3837">
        <v>2019</v>
      </c>
      <c r="B3837" t="s">
        <v>75</v>
      </c>
      <c r="C3837" t="s">
        <v>76</v>
      </c>
      <c r="D3837">
        <v>1243.2</v>
      </c>
      <c r="E3837">
        <v>17544.599999999999</v>
      </c>
      <c r="F3837">
        <v>4991.1000000000004</v>
      </c>
      <c r="G3837">
        <v>3520</v>
      </c>
      <c r="H3837" s="14">
        <f>365*DSO[[#This Row],[Receivables - Total]]/DSO[[#This Row],[Revenue - Total]]</f>
        <v>90.915429464446703</v>
      </c>
      <c r="I3837" t="str">
        <f>_xlfn.XLOOKUP(DSO[[#This Row],[GIC Industry Groups]],'DSO_GIC GROUP'!$A$2:$A$25,'DSO_GIC GROUP'!$B$2:$B$25,0)</f>
        <v>Pharmaceuticals, Biotechnology &amp; Life Sciences</v>
      </c>
    </row>
    <row r="3838" spans="1:9" x14ac:dyDescent="0.2">
      <c r="A3838">
        <v>2004</v>
      </c>
      <c r="B3838" t="s">
        <v>85</v>
      </c>
      <c r="C3838" t="s">
        <v>86</v>
      </c>
      <c r="D3838">
        <v>1461</v>
      </c>
      <c r="E3838">
        <v>29221</v>
      </c>
      <c r="F3838">
        <v>10550</v>
      </c>
      <c r="G3838">
        <v>3520</v>
      </c>
      <c r="H3838" s="14">
        <f>365*DSO[[#This Row],[Receivables - Total]]/DSO[[#This Row],[Revenue - Total]]</f>
        <v>50.54644549763033</v>
      </c>
      <c r="I3838" t="str">
        <f>_xlfn.XLOOKUP(DSO[[#This Row],[GIC Industry Groups]],'DSO_GIC GROUP'!$A$2:$A$25,'DSO_GIC GROUP'!$B$2:$B$25,0)</f>
        <v>Pharmaceuticals, Biotechnology &amp; Life Sciences</v>
      </c>
    </row>
    <row r="3839" spans="1:9" x14ac:dyDescent="0.2">
      <c r="A3839">
        <v>2005</v>
      </c>
      <c r="B3839" t="s">
        <v>85</v>
      </c>
      <c r="C3839" t="s">
        <v>86</v>
      </c>
      <c r="D3839">
        <v>1769</v>
      </c>
      <c r="E3839">
        <v>29297</v>
      </c>
      <c r="F3839">
        <v>12430</v>
      </c>
      <c r="G3839">
        <v>3520</v>
      </c>
      <c r="H3839" s="14">
        <f>365*DSO[[#This Row],[Receivables - Total]]/DSO[[#This Row],[Revenue - Total]]</f>
        <v>51.945695897023327</v>
      </c>
      <c r="I3839" t="str">
        <f>_xlfn.XLOOKUP(DSO[[#This Row],[GIC Industry Groups]],'DSO_GIC GROUP'!$A$2:$A$25,'DSO_GIC GROUP'!$B$2:$B$25,0)</f>
        <v>Pharmaceuticals, Biotechnology &amp; Life Sciences</v>
      </c>
    </row>
    <row r="3840" spans="1:9" x14ac:dyDescent="0.2">
      <c r="A3840">
        <v>2006</v>
      </c>
      <c r="B3840" t="s">
        <v>85</v>
      </c>
      <c r="C3840" t="s">
        <v>86</v>
      </c>
      <c r="D3840">
        <v>2124</v>
      </c>
      <c r="E3840">
        <v>33788</v>
      </c>
      <c r="F3840">
        <v>14268</v>
      </c>
      <c r="G3840">
        <v>3520</v>
      </c>
      <c r="H3840" s="14">
        <f>365*DSO[[#This Row],[Receivables - Total]]/DSO[[#This Row],[Revenue - Total]]</f>
        <v>54.335576114381837</v>
      </c>
      <c r="I3840" t="str">
        <f>_xlfn.XLOOKUP(DSO[[#This Row],[GIC Industry Groups]],'DSO_GIC GROUP'!$A$2:$A$25,'DSO_GIC GROUP'!$B$2:$B$25,0)</f>
        <v>Pharmaceuticals, Biotechnology &amp; Life Sciences</v>
      </c>
    </row>
    <row r="3841" spans="1:9" x14ac:dyDescent="0.2">
      <c r="A3841">
        <v>2007</v>
      </c>
      <c r="B3841" t="s">
        <v>85</v>
      </c>
      <c r="C3841" t="s">
        <v>86</v>
      </c>
      <c r="D3841">
        <v>2101</v>
      </c>
      <c r="E3841">
        <v>34639</v>
      </c>
      <c r="F3841">
        <v>14771</v>
      </c>
      <c r="G3841">
        <v>3520</v>
      </c>
      <c r="H3841" s="14">
        <f>365*DSO[[#This Row],[Receivables - Total]]/DSO[[#This Row],[Revenue - Total]]</f>
        <v>51.916931825875025</v>
      </c>
      <c r="I3841" t="str">
        <f>_xlfn.XLOOKUP(DSO[[#This Row],[GIC Industry Groups]],'DSO_GIC GROUP'!$A$2:$A$25,'DSO_GIC GROUP'!$B$2:$B$25,0)</f>
        <v>Pharmaceuticals, Biotechnology &amp; Life Sciences</v>
      </c>
    </row>
    <row r="3842" spans="1:9" x14ac:dyDescent="0.2">
      <c r="A3842">
        <v>2008</v>
      </c>
      <c r="B3842" t="s">
        <v>85</v>
      </c>
      <c r="C3842" t="s">
        <v>86</v>
      </c>
      <c r="D3842">
        <v>2073</v>
      </c>
      <c r="E3842">
        <v>36443</v>
      </c>
      <c r="F3842">
        <v>15003</v>
      </c>
      <c r="G3842">
        <v>3520</v>
      </c>
      <c r="H3842" s="14">
        <f>365*DSO[[#This Row],[Receivables - Total]]/DSO[[#This Row],[Revenue - Total]]</f>
        <v>50.432913417316534</v>
      </c>
      <c r="I3842" t="str">
        <f>_xlfn.XLOOKUP(DSO[[#This Row],[GIC Industry Groups]],'DSO_GIC GROUP'!$A$2:$A$25,'DSO_GIC GROUP'!$B$2:$B$25,0)</f>
        <v>Pharmaceuticals, Biotechnology &amp; Life Sciences</v>
      </c>
    </row>
    <row r="3843" spans="1:9" x14ac:dyDescent="0.2">
      <c r="A3843">
        <v>2009</v>
      </c>
      <c r="B3843" t="s">
        <v>85</v>
      </c>
      <c r="C3843" t="s">
        <v>86</v>
      </c>
      <c r="D3843">
        <v>2109</v>
      </c>
      <c r="E3843">
        <v>39629</v>
      </c>
      <c r="F3843">
        <v>14642</v>
      </c>
      <c r="G3843">
        <v>3520</v>
      </c>
      <c r="H3843" s="14">
        <f>365*DSO[[#This Row],[Receivables - Total]]/DSO[[#This Row],[Revenue - Total]]</f>
        <v>52.573760415243818</v>
      </c>
      <c r="I3843" t="str">
        <f>_xlfn.XLOOKUP(DSO[[#This Row],[GIC Industry Groups]],'DSO_GIC GROUP'!$A$2:$A$25,'DSO_GIC GROUP'!$B$2:$B$25,0)</f>
        <v>Pharmaceuticals, Biotechnology &amp; Life Sciences</v>
      </c>
    </row>
    <row r="3844" spans="1:9" x14ac:dyDescent="0.2">
      <c r="A3844">
        <v>2010</v>
      </c>
      <c r="B3844" t="s">
        <v>85</v>
      </c>
      <c r="C3844" t="s">
        <v>86</v>
      </c>
      <c r="D3844">
        <v>2335</v>
      </c>
      <c r="E3844">
        <v>43486</v>
      </c>
      <c r="F3844">
        <v>15053</v>
      </c>
      <c r="G3844">
        <v>3520</v>
      </c>
      <c r="H3844" s="14">
        <f>365*DSO[[#This Row],[Receivables - Total]]/DSO[[#This Row],[Revenue - Total]]</f>
        <v>56.618282070019262</v>
      </c>
      <c r="I3844" t="str">
        <f>_xlfn.XLOOKUP(DSO[[#This Row],[GIC Industry Groups]],'DSO_GIC GROUP'!$A$2:$A$25,'DSO_GIC GROUP'!$B$2:$B$25,0)</f>
        <v>Pharmaceuticals, Biotechnology &amp; Life Sciences</v>
      </c>
    </row>
    <row r="3845" spans="1:9" x14ac:dyDescent="0.2">
      <c r="A3845">
        <v>2011</v>
      </c>
      <c r="B3845" t="s">
        <v>85</v>
      </c>
      <c r="C3845" t="s">
        <v>86</v>
      </c>
      <c r="D3845">
        <v>2896</v>
      </c>
      <c r="E3845">
        <v>48871</v>
      </c>
      <c r="F3845">
        <v>15582</v>
      </c>
      <c r="G3845">
        <v>3520</v>
      </c>
      <c r="H3845" s="14">
        <f>365*DSO[[#This Row],[Receivables - Total]]/DSO[[#This Row],[Revenue - Total]]</f>
        <v>67.837248106789886</v>
      </c>
      <c r="I3845" t="str">
        <f>_xlfn.XLOOKUP(DSO[[#This Row],[GIC Industry Groups]],'DSO_GIC GROUP'!$A$2:$A$25,'DSO_GIC GROUP'!$B$2:$B$25,0)</f>
        <v>Pharmaceuticals, Biotechnology &amp; Life Sciences</v>
      </c>
    </row>
    <row r="3846" spans="1:9" x14ac:dyDescent="0.2">
      <c r="A3846">
        <v>2012</v>
      </c>
      <c r="B3846" t="s">
        <v>85</v>
      </c>
      <c r="C3846" t="s">
        <v>86</v>
      </c>
      <c r="D3846">
        <v>2518</v>
      </c>
      <c r="E3846">
        <v>54298</v>
      </c>
      <c r="F3846">
        <v>17265</v>
      </c>
      <c r="G3846">
        <v>3520</v>
      </c>
      <c r="H3846" s="14">
        <f>365*DSO[[#This Row],[Receivables - Total]]/DSO[[#This Row],[Revenue - Total]]</f>
        <v>53.23313061106284</v>
      </c>
      <c r="I3846" t="str">
        <f>_xlfn.XLOOKUP(DSO[[#This Row],[GIC Industry Groups]],'DSO_GIC GROUP'!$A$2:$A$25,'DSO_GIC GROUP'!$B$2:$B$25,0)</f>
        <v>Pharmaceuticals, Biotechnology &amp; Life Sciences</v>
      </c>
    </row>
    <row r="3847" spans="1:9" x14ac:dyDescent="0.2">
      <c r="A3847">
        <v>2013</v>
      </c>
      <c r="B3847" t="s">
        <v>85</v>
      </c>
      <c r="C3847" t="s">
        <v>86</v>
      </c>
      <c r="D3847">
        <v>2719</v>
      </c>
      <c r="E3847">
        <v>66125</v>
      </c>
      <c r="F3847">
        <v>18676</v>
      </c>
      <c r="G3847">
        <v>3520</v>
      </c>
      <c r="H3847" s="14">
        <f>365*DSO[[#This Row],[Receivables - Total]]/DSO[[#This Row],[Revenue - Total]]</f>
        <v>53.1395909188263</v>
      </c>
      <c r="I3847" t="str">
        <f>_xlfn.XLOOKUP(DSO[[#This Row],[GIC Industry Groups]],'DSO_GIC GROUP'!$A$2:$A$25,'DSO_GIC GROUP'!$B$2:$B$25,0)</f>
        <v>Pharmaceuticals, Biotechnology &amp; Life Sciences</v>
      </c>
    </row>
    <row r="3848" spans="1:9" x14ac:dyDescent="0.2">
      <c r="A3848">
        <v>2014</v>
      </c>
      <c r="B3848" t="s">
        <v>85</v>
      </c>
      <c r="C3848" t="s">
        <v>86</v>
      </c>
      <c r="D3848">
        <v>2568</v>
      </c>
      <c r="E3848">
        <v>69009</v>
      </c>
      <c r="F3848">
        <v>20063</v>
      </c>
      <c r="G3848">
        <v>3520</v>
      </c>
      <c r="H3848" s="14">
        <f>365*DSO[[#This Row],[Receivables - Total]]/DSO[[#This Row],[Revenue - Total]]</f>
        <v>46.718835667646914</v>
      </c>
      <c r="I3848" t="str">
        <f>_xlfn.XLOOKUP(DSO[[#This Row],[GIC Industry Groups]],'DSO_GIC GROUP'!$A$2:$A$25,'DSO_GIC GROUP'!$B$2:$B$25,0)</f>
        <v>Pharmaceuticals, Biotechnology &amp; Life Sciences</v>
      </c>
    </row>
    <row r="3849" spans="1:9" x14ac:dyDescent="0.2">
      <c r="A3849">
        <v>2015</v>
      </c>
      <c r="B3849" t="s">
        <v>85</v>
      </c>
      <c r="C3849" t="s">
        <v>86</v>
      </c>
      <c r="D3849">
        <v>2995</v>
      </c>
      <c r="E3849">
        <v>71576</v>
      </c>
      <c r="F3849">
        <v>21662</v>
      </c>
      <c r="G3849">
        <v>3520</v>
      </c>
      <c r="H3849" s="14">
        <f>365*DSO[[#This Row],[Receivables - Total]]/DSO[[#This Row],[Revenue - Total]]</f>
        <v>50.4651001754224</v>
      </c>
      <c r="I3849" t="str">
        <f>_xlfn.XLOOKUP(DSO[[#This Row],[GIC Industry Groups]],'DSO_GIC GROUP'!$A$2:$A$25,'DSO_GIC GROUP'!$B$2:$B$25,0)</f>
        <v>Pharmaceuticals, Biotechnology &amp; Life Sciences</v>
      </c>
    </row>
    <row r="3850" spans="1:9" x14ac:dyDescent="0.2">
      <c r="A3850">
        <v>2016</v>
      </c>
      <c r="B3850" t="s">
        <v>85</v>
      </c>
      <c r="C3850" t="s">
        <v>86</v>
      </c>
      <c r="D3850">
        <v>3165</v>
      </c>
      <c r="E3850">
        <v>77626</v>
      </c>
      <c r="F3850">
        <v>22991</v>
      </c>
      <c r="G3850">
        <v>3520</v>
      </c>
      <c r="H3850" s="14">
        <f>365*DSO[[#This Row],[Receivables - Total]]/DSO[[#This Row],[Revenue - Total]]</f>
        <v>50.246835718324562</v>
      </c>
      <c r="I3850" t="str">
        <f>_xlfn.XLOOKUP(DSO[[#This Row],[GIC Industry Groups]],'DSO_GIC GROUP'!$A$2:$A$25,'DSO_GIC GROUP'!$B$2:$B$25,0)</f>
        <v>Pharmaceuticals, Biotechnology &amp; Life Sciences</v>
      </c>
    </row>
    <row r="3851" spans="1:9" x14ac:dyDescent="0.2">
      <c r="A3851">
        <v>2017</v>
      </c>
      <c r="B3851" t="s">
        <v>85</v>
      </c>
      <c r="C3851" t="s">
        <v>86</v>
      </c>
      <c r="D3851">
        <v>3237</v>
      </c>
      <c r="E3851">
        <v>79954</v>
      </c>
      <c r="F3851">
        <v>22849</v>
      </c>
      <c r="G3851">
        <v>3520</v>
      </c>
      <c r="H3851" s="14">
        <f>365*DSO[[#This Row],[Receivables - Total]]/DSO[[#This Row],[Revenue - Total]]</f>
        <v>51.709265175718848</v>
      </c>
      <c r="I3851" t="str">
        <f>_xlfn.XLOOKUP(DSO[[#This Row],[GIC Industry Groups]],'DSO_GIC GROUP'!$A$2:$A$25,'DSO_GIC GROUP'!$B$2:$B$25,0)</f>
        <v>Pharmaceuticals, Biotechnology &amp; Life Sciences</v>
      </c>
    </row>
    <row r="3852" spans="1:9" x14ac:dyDescent="0.2">
      <c r="A3852">
        <v>2018</v>
      </c>
      <c r="B3852" t="s">
        <v>85</v>
      </c>
      <c r="C3852" t="s">
        <v>86</v>
      </c>
      <c r="D3852">
        <v>3580</v>
      </c>
      <c r="E3852">
        <v>66416</v>
      </c>
      <c r="F3852">
        <v>23747</v>
      </c>
      <c r="G3852">
        <v>3520</v>
      </c>
      <c r="H3852" s="14">
        <f>365*DSO[[#This Row],[Receivables - Total]]/DSO[[#This Row],[Revenue - Total]]</f>
        <v>55.025898008169456</v>
      </c>
      <c r="I3852" t="str">
        <f>_xlfn.XLOOKUP(DSO[[#This Row],[GIC Industry Groups]],'DSO_GIC GROUP'!$A$2:$A$25,'DSO_GIC GROUP'!$B$2:$B$25,0)</f>
        <v>Pharmaceuticals, Biotechnology &amp; Life Sciences</v>
      </c>
    </row>
    <row r="3853" spans="1:9" x14ac:dyDescent="0.2">
      <c r="A3853">
        <v>2019</v>
      </c>
      <c r="B3853" t="s">
        <v>85</v>
      </c>
      <c r="C3853" t="s">
        <v>86</v>
      </c>
      <c r="D3853">
        <v>4652</v>
      </c>
      <c r="E3853">
        <v>59707</v>
      </c>
      <c r="F3853">
        <v>23362</v>
      </c>
      <c r="G3853">
        <v>3520</v>
      </c>
      <c r="H3853" s="14">
        <f>365*DSO[[#This Row],[Receivables - Total]]/DSO[[#This Row],[Revenue - Total]]</f>
        <v>72.681277287903427</v>
      </c>
      <c r="I3853" t="str">
        <f>_xlfn.XLOOKUP(DSO[[#This Row],[GIC Industry Groups]],'DSO_GIC GROUP'!$A$2:$A$25,'DSO_GIC GROUP'!$B$2:$B$25,0)</f>
        <v>Pharmaceuticals, Biotechnology &amp; Life Sciences</v>
      </c>
    </row>
    <row r="3854" spans="1:9" x14ac:dyDescent="0.2">
      <c r="A3854">
        <v>2004</v>
      </c>
      <c r="B3854" t="s">
        <v>145</v>
      </c>
      <c r="C3854" t="s">
        <v>146</v>
      </c>
      <c r="D3854">
        <v>416.08800000000002</v>
      </c>
      <c r="E3854">
        <v>9165.7579999999998</v>
      </c>
      <c r="F3854">
        <v>2211.5619999999999</v>
      </c>
      <c r="G3854">
        <v>3520</v>
      </c>
      <c r="H3854" s="14">
        <f>365*DSO[[#This Row],[Receivables - Total]]/DSO[[#This Row],[Revenue - Total]]</f>
        <v>68.671879874948118</v>
      </c>
      <c r="I3854" t="str">
        <f>_xlfn.XLOOKUP(DSO[[#This Row],[GIC Industry Groups]],'DSO_GIC GROUP'!$A$2:$A$25,'DSO_GIC GROUP'!$B$2:$B$25,0)</f>
        <v>Pharmaceuticals, Biotechnology &amp; Life Sciences</v>
      </c>
    </row>
    <row r="3855" spans="1:9" x14ac:dyDescent="0.2">
      <c r="A3855">
        <v>2005</v>
      </c>
      <c r="B3855" t="s">
        <v>145</v>
      </c>
      <c r="C3855" t="s">
        <v>146</v>
      </c>
      <c r="D3855">
        <v>406.80099999999999</v>
      </c>
      <c r="E3855">
        <v>8366.9470000000001</v>
      </c>
      <c r="F3855">
        <v>2422.5</v>
      </c>
      <c r="G3855">
        <v>3520</v>
      </c>
      <c r="H3855" s="14">
        <f>365*DSO[[#This Row],[Receivables - Total]]/DSO[[#This Row],[Revenue - Total]]</f>
        <v>61.293029927760571</v>
      </c>
      <c r="I3855" t="str">
        <f>_xlfn.XLOOKUP(DSO[[#This Row],[GIC Industry Groups]],'DSO_GIC GROUP'!$A$2:$A$25,'DSO_GIC GROUP'!$B$2:$B$25,0)</f>
        <v>Pharmaceuticals, Biotechnology &amp; Life Sciences</v>
      </c>
    </row>
    <row r="3856" spans="1:9" x14ac:dyDescent="0.2">
      <c r="A3856">
        <v>2006</v>
      </c>
      <c r="B3856" t="s">
        <v>145</v>
      </c>
      <c r="C3856" t="s">
        <v>146</v>
      </c>
      <c r="D3856">
        <v>539.35500000000002</v>
      </c>
      <c r="E3856">
        <v>8552.8080000000009</v>
      </c>
      <c r="F3856">
        <v>2683.049</v>
      </c>
      <c r="G3856">
        <v>3520</v>
      </c>
      <c r="H3856" s="14">
        <f>365*DSO[[#This Row],[Receivables - Total]]/DSO[[#This Row],[Revenue - Total]]</f>
        <v>73.373454976036598</v>
      </c>
      <c r="I3856" t="str">
        <f>_xlfn.XLOOKUP(DSO[[#This Row],[GIC Industry Groups]],'DSO_GIC GROUP'!$A$2:$A$25,'DSO_GIC GROUP'!$B$2:$B$25,0)</f>
        <v>Pharmaceuticals, Biotechnology &amp; Life Sciences</v>
      </c>
    </row>
    <row r="3857" spans="1:9" x14ac:dyDescent="0.2">
      <c r="A3857">
        <v>2007</v>
      </c>
      <c r="B3857" t="s">
        <v>145</v>
      </c>
      <c r="C3857" t="s">
        <v>146</v>
      </c>
      <c r="D3857">
        <v>800.16499999999996</v>
      </c>
      <c r="E3857">
        <v>8628.8150000000005</v>
      </c>
      <c r="F3857">
        <v>3171.6170000000002</v>
      </c>
      <c r="G3857">
        <v>3520</v>
      </c>
      <c r="H3857" s="14">
        <f>365*DSO[[#This Row],[Receivables - Total]]/DSO[[#This Row],[Revenue - Total]]</f>
        <v>92.085590725487961</v>
      </c>
      <c r="I3857" t="str">
        <f>_xlfn.XLOOKUP(DSO[[#This Row],[GIC Industry Groups]],'DSO_GIC GROUP'!$A$2:$A$25,'DSO_GIC GROUP'!$B$2:$B$25,0)</f>
        <v>Pharmaceuticals, Biotechnology &amp; Life Sciences</v>
      </c>
    </row>
    <row r="3858" spans="1:9" x14ac:dyDescent="0.2">
      <c r="A3858">
        <v>2008</v>
      </c>
      <c r="B3858" t="s">
        <v>145</v>
      </c>
      <c r="C3858" t="s">
        <v>146</v>
      </c>
      <c r="D3858">
        <v>696.53599999999994</v>
      </c>
      <c r="E3858">
        <v>8478.991</v>
      </c>
      <c r="F3858">
        <v>4097.5069999999996</v>
      </c>
      <c r="G3858">
        <v>3520</v>
      </c>
      <c r="H3858" s="14">
        <f>365*DSO[[#This Row],[Receivables - Total]]/DSO[[#This Row],[Revenue - Total]]</f>
        <v>62.046419932900669</v>
      </c>
      <c r="I3858" t="str">
        <f>_xlfn.XLOOKUP(DSO[[#This Row],[GIC Industry Groups]],'DSO_GIC GROUP'!$A$2:$A$25,'DSO_GIC GROUP'!$B$2:$B$25,0)</f>
        <v>Pharmaceuticals, Biotechnology &amp; Life Sciences</v>
      </c>
    </row>
    <row r="3859" spans="1:9" x14ac:dyDescent="0.2">
      <c r="A3859">
        <v>2009</v>
      </c>
      <c r="B3859" t="s">
        <v>145</v>
      </c>
      <c r="C3859" t="s">
        <v>146</v>
      </c>
      <c r="D3859">
        <v>760.89700000000005</v>
      </c>
      <c r="E3859">
        <v>8551.8539999999994</v>
      </c>
      <c r="F3859">
        <v>4377.348</v>
      </c>
      <c r="G3859">
        <v>3520</v>
      </c>
      <c r="H3859" s="14">
        <f>365*DSO[[#This Row],[Receivables - Total]]/DSO[[#This Row],[Revenue - Total]]</f>
        <v>63.446498884712852</v>
      </c>
      <c r="I3859" t="str">
        <f>_xlfn.XLOOKUP(DSO[[#This Row],[GIC Industry Groups]],'DSO_GIC GROUP'!$A$2:$A$25,'DSO_GIC GROUP'!$B$2:$B$25,0)</f>
        <v>Pharmaceuticals, Biotechnology &amp; Life Sciences</v>
      </c>
    </row>
    <row r="3860" spans="1:9" x14ac:dyDescent="0.2">
      <c r="A3860">
        <v>2010</v>
      </c>
      <c r="B3860" t="s">
        <v>145</v>
      </c>
      <c r="C3860" t="s">
        <v>146</v>
      </c>
      <c r="D3860">
        <v>839.98800000000006</v>
      </c>
      <c r="E3860">
        <v>8092.4930000000004</v>
      </c>
      <c r="F3860">
        <v>4716.4229999999998</v>
      </c>
      <c r="G3860">
        <v>3520</v>
      </c>
      <c r="H3860" s="14">
        <f>365*DSO[[#This Row],[Receivables - Total]]/DSO[[#This Row],[Revenue - Total]]</f>
        <v>65.005963205590334</v>
      </c>
      <c r="I3860" t="str">
        <f>_xlfn.XLOOKUP(DSO[[#This Row],[GIC Industry Groups]],'DSO_GIC GROUP'!$A$2:$A$25,'DSO_GIC GROUP'!$B$2:$B$25,0)</f>
        <v>Pharmaceuticals, Biotechnology &amp; Life Sciences</v>
      </c>
    </row>
    <row r="3861" spans="1:9" x14ac:dyDescent="0.2">
      <c r="A3861">
        <v>2011</v>
      </c>
      <c r="B3861" t="s">
        <v>145</v>
      </c>
      <c r="C3861" t="s">
        <v>146</v>
      </c>
      <c r="D3861">
        <v>831.22699999999998</v>
      </c>
      <c r="E3861">
        <v>9049.6039999999994</v>
      </c>
      <c r="F3861">
        <v>5048.634</v>
      </c>
      <c r="G3861">
        <v>3520</v>
      </c>
      <c r="H3861" s="14">
        <f>365*DSO[[#This Row],[Receivables - Total]]/DSO[[#This Row],[Revenue - Total]]</f>
        <v>60.095038578752188</v>
      </c>
      <c r="I3861" t="str">
        <f>_xlfn.XLOOKUP(DSO[[#This Row],[GIC Industry Groups]],'DSO_GIC GROUP'!$A$2:$A$25,'DSO_GIC GROUP'!$B$2:$B$25,0)</f>
        <v>Pharmaceuticals, Biotechnology &amp; Life Sciences</v>
      </c>
    </row>
    <row r="3862" spans="1:9" x14ac:dyDescent="0.2">
      <c r="A3862">
        <v>2012</v>
      </c>
      <c r="B3862" t="s">
        <v>145</v>
      </c>
      <c r="C3862" t="s">
        <v>146</v>
      </c>
      <c r="D3862">
        <v>955.24300000000005</v>
      </c>
      <c r="E3862">
        <v>10130.118</v>
      </c>
      <c r="F3862">
        <v>5516.4610000000002</v>
      </c>
      <c r="G3862">
        <v>3520</v>
      </c>
      <c r="H3862" s="14">
        <f>365*DSO[[#This Row],[Receivables - Total]]/DSO[[#This Row],[Revenue - Total]]</f>
        <v>63.204234562702425</v>
      </c>
      <c r="I3862" t="str">
        <f>_xlfn.XLOOKUP(DSO[[#This Row],[GIC Industry Groups]],'DSO_GIC GROUP'!$A$2:$A$25,'DSO_GIC GROUP'!$B$2:$B$25,0)</f>
        <v>Pharmaceuticals, Biotechnology &amp; Life Sciences</v>
      </c>
    </row>
    <row r="3863" spans="1:9" x14ac:dyDescent="0.2">
      <c r="A3863">
        <v>2013</v>
      </c>
      <c r="B3863" t="s">
        <v>145</v>
      </c>
      <c r="C3863" t="s">
        <v>146</v>
      </c>
      <c r="D3863">
        <v>1077.068</v>
      </c>
      <c r="E3863">
        <v>11863.334999999999</v>
      </c>
      <c r="F3863">
        <v>6932.1989999999996</v>
      </c>
      <c r="G3863">
        <v>3520</v>
      </c>
      <c r="H3863" s="14">
        <f>365*DSO[[#This Row],[Receivables - Total]]/DSO[[#This Row],[Revenue - Total]]</f>
        <v>56.710694542958166</v>
      </c>
      <c r="I3863" t="str">
        <f>_xlfn.XLOOKUP(DSO[[#This Row],[GIC Industry Groups]],'DSO_GIC GROUP'!$A$2:$A$25,'DSO_GIC GROUP'!$B$2:$B$25,0)</f>
        <v>Pharmaceuticals, Biotechnology &amp; Life Sciences</v>
      </c>
    </row>
    <row r="3864" spans="1:9" x14ac:dyDescent="0.2">
      <c r="A3864">
        <v>2014</v>
      </c>
      <c r="B3864" t="s">
        <v>145</v>
      </c>
      <c r="C3864" t="s">
        <v>146</v>
      </c>
      <c r="D3864">
        <v>1575.8050000000001</v>
      </c>
      <c r="E3864">
        <v>14316.558999999999</v>
      </c>
      <c r="F3864">
        <v>9703.3240000000005</v>
      </c>
      <c r="G3864">
        <v>3520</v>
      </c>
      <c r="H3864" s="14">
        <f>365*DSO[[#This Row],[Receivables - Total]]/DSO[[#This Row],[Revenue - Total]]</f>
        <v>59.275442621518152</v>
      </c>
      <c r="I3864" t="str">
        <f>_xlfn.XLOOKUP(DSO[[#This Row],[GIC Industry Groups]],'DSO_GIC GROUP'!$A$2:$A$25,'DSO_GIC GROUP'!$B$2:$B$25,0)</f>
        <v>Pharmaceuticals, Biotechnology &amp; Life Sciences</v>
      </c>
    </row>
    <row r="3865" spans="1:9" x14ac:dyDescent="0.2">
      <c r="A3865">
        <v>2015</v>
      </c>
      <c r="B3865" t="s">
        <v>145</v>
      </c>
      <c r="C3865" t="s">
        <v>146</v>
      </c>
      <c r="D3865">
        <v>1541.5</v>
      </c>
      <c r="E3865">
        <v>19504.8</v>
      </c>
      <c r="F3865">
        <v>10763.8</v>
      </c>
      <c r="G3865">
        <v>3520</v>
      </c>
      <c r="H3865" s="14">
        <f>365*DSO[[#This Row],[Receivables - Total]]/DSO[[#This Row],[Revenue - Total]]</f>
        <v>52.272199409130607</v>
      </c>
      <c r="I3865" t="str">
        <f>_xlfn.XLOOKUP(DSO[[#This Row],[GIC Industry Groups]],'DSO_GIC GROUP'!$A$2:$A$25,'DSO_GIC GROUP'!$B$2:$B$25,0)</f>
        <v>Pharmaceuticals, Biotechnology &amp; Life Sciences</v>
      </c>
    </row>
    <row r="3866" spans="1:9" x14ac:dyDescent="0.2">
      <c r="A3866">
        <v>2016</v>
      </c>
      <c r="B3866" t="s">
        <v>145</v>
      </c>
      <c r="C3866" t="s">
        <v>146</v>
      </c>
      <c r="D3866">
        <v>1742.2</v>
      </c>
      <c r="E3866">
        <v>22876.799999999999</v>
      </c>
      <c r="F3866">
        <v>11448.8</v>
      </c>
      <c r="G3866">
        <v>3520</v>
      </c>
      <c r="H3866" s="14">
        <f>365*DSO[[#This Row],[Receivables - Total]]/DSO[[#This Row],[Revenue - Total]]</f>
        <v>55.54320103416952</v>
      </c>
      <c r="I3866" t="str">
        <f>_xlfn.XLOOKUP(DSO[[#This Row],[GIC Industry Groups]],'DSO_GIC GROUP'!$A$2:$A$25,'DSO_GIC GROUP'!$B$2:$B$25,0)</f>
        <v>Pharmaceuticals, Biotechnology &amp; Life Sciences</v>
      </c>
    </row>
    <row r="3867" spans="1:9" x14ac:dyDescent="0.2">
      <c r="A3867">
        <v>2017</v>
      </c>
      <c r="B3867" t="s">
        <v>145</v>
      </c>
      <c r="C3867" t="s">
        <v>146</v>
      </c>
      <c r="D3867">
        <v>2319.6</v>
      </c>
      <c r="E3867">
        <v>23652.6</v>
      </c>
      <c r="F3867">
        <v>12273.9</v>
      </c>
      <c r="G3867">
        <v>3520</v>
      </c>
      <c r="H3867" s="14">
        <f>365*DSO[[#This Row],[Receivables - Total]]/DSO[[#This Row],[Revenue - Total]]</f>
        <v>68.980030797057168</v>
      </c>
      <c r="I3867" t="str">
        <f>_xlfn.XLOOKUP(DSO[[#This Row],[GIC Industry Groups]],'DSO_GIC GROUP'!$A$2:$A$25,'DSO_GIC GROUP'!$B$2:$B$25,0)</f>
        <v>Pharmaceuticals, Biotechnology &amp; Life Sciences</v>
      </c>
    </row>
    <row r="3868" spans="1:9" x14ac:dyDescent="0.2">
      <c r="A3868">
        <v>2018</v>
      </c>
      <c r="B3868" t="s">
        <v>145</v>
      </c>
      <c r="C3868" t="s">
        <v>146</v>
      </c>
      <c r="D3868">
        <v>2485.4</v>
      </c>
      <c r="E3868">
        <v>25288.9</v>
      </c>
      <c r="F3868">
        <v>13452.9</v>
      </c>
      <c r="G3868">
        <v>3520</v>
      </c>
      <c r="H3868" s="14">
        <f>365*DSO[[#This Row],[Receivables - Total]]/DSO[[#This Row],[Revenue - Total]]</f>
        <v>67.433118509763702</v>
      </c>
      <c r="I3868" t="str">
        <f>_xlfn.XLOOKUP(DSO[[#This Row],[GIC Industry Groups]],'DSO_GIC GROUP'!$A$2:$A$25,'DSO_GIC GROUP'!$B$2:$B$25,0)</f>
        <v>Pharmaceuticals, Biotechnology &amp; Life Sciences</v>
      </c>
    </row>
    <row r="3869" spans="1:9" x14ac:dyDescent="0.2">
      <c r="A3869">
        <v>2019</v>
      </c>
      <c r="B3869" t="s">
        <v>145</v>
      </c>
      <c r="C3869" t="s">
        <v>146</v>
      </c>
      <c r="D3869">
        <v>2470.6999999999998</v>
      </c>
      <c r="E3869">
        <v>27234.3</v>
      </c>
      <c r="F3869">
        <v>14377.9</v>
      </c>
      <c r="G3869">
        <v>3520</v>
      </c>
      <c r="H3869" s="14">
        <f>365*DSO[[#This Row],[Receivables - Total]]/DSO[[#This Row],[Revenue - Total]]</f>
        <v>62.721642242608439</v>
      </c>
      <c r="I3869" t="str">
        <f>_xlfn.XLOOKUP(DSO[[#This Row],[GIC Industry Groups]],'DSO_GIC GROUP'!$A$2:$A$25,'DSO_GIC GROUP'!$B$2:$B$25,0)</f>
        <v>Pharmaceuticals, Biotechnology &amp; Life Sciences</v>
      </c>
    </row>
    <row r="3870" spans="1:9" x14ac:dyDescent="0.2">
      <c r="A3870">
        <v>2004</v>
      </c>
      <c r="B3870" t="s">
        <v>153</v>
      </c>
      <c r="C3870" t="s">
        <v>154</v>
      </c>
      <c r="D3870">
        <v>4373</v>
      </c>
      <c r="E3870">
        <v>30435</v>
      </c>
      <c r="F3870">
        <v>19380</v>
      </c>
      <c r="G3870">
        <v>3520</v>
      </c>
      <c r="H3870" s="14">
        <f>365*DSO[[#This Row],[Receivables - Total]]/DSO[[#This Row],[Revenue - Total]]</f>
        <v>82.360423116615067</v>
      </c>
      <c r="I3870" t="str">
        <f>_xlfn.XLOOKUP(DSO[[#This Row],[GIC Industry Groups]],'DSO_GIC GROUP'!$A$2:$A$25,'DSO_GIC GROUP'!$B$2:$B$25,0)</f>
        <v>Pharmaceuticals, Biotechnology &amp; Life Sciences</v>
      </c>
    </row>
    <row r="3871" spans="1:9" x14ac:dyDescent="0.2">
      <c r="A3871">
        <v>2005</v>
      </c>
      <c r="B3871" t="s">
        <v>153</v>
      </c>
      <c r="C3871" t="s">
        <v>154</v>
      </c>
      <c r="D3871">
        <v>3378</v>
      </c>
      <c r="E3871">
        <v>28138</v>
      </c>
      <c r="F3871">
        <v>19207</v>
      </c>
      <c r="G3871">
        <v>3520</v>
      </c>
      <c r="H3871" s="14">
        <f>365*DSO[[#This Row],[Receivables - Total]]/DSO[[#This Row],[Revenue - Total]]</f>
        <v>64.193783516426308</v>
      </c>
      <c r="I3871" t="str">
        <f>_xlfn.XLOOKUP(DSO[[#This Row],[GIC Industry Groups]],'DSO_GIC GROUP'!$A$2:$A$25,'DSO_GIC GROUP'!$B$2:$B$25,0)</f>
        <v>Pharmaceuticals, Biotechnology &amp; Life Sciences</v>
      </c>
    </row>
    <row r="3872" spans="1:9" x14ac:dyDescent="0.2">
      <c r="A3872">
        <v>2006</v>
      </c>
      <c r="B3872" t="s">
        <v>153</v>
      </c>
      <c r="C3872" t="s">
        <v>154</v>
      </c>
      <c r="D3872">
        <v>3247</v>
      </c>
      <c r="E3872">
        <v>25575</v>
      </c>
      <c r="F3872">
        <v>17914</v>
      </c>
      <c r="G3872">
        <v>3520</v>
      </c>
      <c r="H3872" s="14">
        <f>365*DSO[[#This Row],[Receivables - Total]]/DSO[[#This Row],[Revenue - Total]]</f>
        <v>66.158032823490004</v>
      </c>
      <c r="I3872" t="str">
        <f>_xlfn.XLOOKUP(DSO[[#This Row],[GIC Industry Groups]],'DSO_GIC GROUP'!$A$2:$A$25,'DSO_GIC GROUP'!$B$2:$B$25,0)</f>
        <v>Pharmaceuticals, Biotechnology &amp; Life Sciences</v>
      </c>
    </row>
    <row r="3873" spans="1:9" x14ac:dyDescent="0.2">
      <c r="A3873">
        <v>2007</v>
      </c>
      <c r="B3873" t="s">
        <v>153</v>
      </c>
      <c r="C3873" t="s">
        <v>154</v>
      </c>
      <c r="D3873">
        <v>4240</v>
      </c>
      <c r="E3873">
        <v>26172</v>
      </c>
      <c r="F3873">
        <v>19348</v>
      </c>
      <c r="G3873">
        <v>3520</v>
      </c>
      <c r="H3873" s="14">
        <f>365*DSO[[#This Row],[Receivables - Total]]/DSO[[#This Row],[Revenue - Total]]</f>
        <v>79.987595617118046</v>
      </c>
      <c r="I3873" t="str">
        <f>_xlfn.XLOOKUP(DSO[[#This Row],[GIC Industry Groups]],'DSO_GIC GROUP'!$A$2:$A$25,'DSO_GIC GROUP'!$B$2:$B$25,0)</f>
        <v>Pharmaceuticals, Biotechnology &amp; Life Sciences</v>
      </c>
    </row>
    <row r="3874" spans="1:9" x14ac:dyDescent="0.2">
      <c r="A3874">
        <v>2008</v>
      </c>
      <c r="B3874" t="s">
        <v>153</v>
      </c>
      <c r="C3874" t="s">
        <v>154</v>
      </c>
      <c r="D3874">
        <v>3710</v>
      </c>
      <c r="E3874">
        <v>29552</v>
      </c>
      <c r="F3874">
        <v>20597</v>
      </c>
      <c r="G3874">
        <v>3520</v>
      </c>
      <c r="H3874" s="14">
        <f>365*DSO[[#This Row],[Receivables - Total]]/DSO[[#This Row],[Revenue - Total]]</f>
        <v>65.745011409428557</v>
      </c>
      <c r="I3874" t="str">
        <f>_xlfn.XLOOKUP(DSO[[#This Row],[GIC Industry Groups]],'DSO_GIC GROUP'!$A$2:$A$25,'DSO_GIC GROUP'!$B$2:$B$25,0)</f>
        <v>Pharmaceuticals, Biotechnology &amp; Life Sciences</v>
      </c>
    </row>
    <row r="3875" spans="1:9" x14ac:dyDescent="0.2">
      <c r="A3875">
        <v>2009</v>
      </c>
      <c r="B3875" t="s">
        <v>153</v>
      </c>
      <c r="C3875" t="s">
        <v>154</v>
      </c>
      <c r="D3875">
        <v>3164</v>
      </c>
      <c r="E3875">
        <v>31008</v>
      </c>
      <c r="F3875">
        <v>18808</v>
      </c>
      <c r="G3875">
        <v>3520</v>
      </c>
      <c r="H3875" s="14">
        <f>365*DSO[[#This Row],[Receivables - Total]]/DSO[[#This Row],[Revenue - Total]]</f>
        <v>61.402594640578478</v>
      </c>
      <c r="I3875" t="str">
        <f>_xlfn.XLOOKUP(DSO[[#This Row],[GIC Industry Groups]],'DSO_GIC GROUP'!$A$2:$A$25,'DSO_GIC GROUP'!$B$2:$B$25,0)</f>
        <v>Pharmaceuticals, Biotechnology &amp; Life Sciences</v>
      </c>
    </row>
    <row r="3876" spans="1:9" x14ac:dyDescent="0.2">
      <c r="A3876">
        <v>2010</v>
      </c>
      <c r="B3876" t="s">
        <v>153</v>
      </c>
      <c r="C3876" t="s">
        <v>154</v>
      </c>
      <c r="D3876">
        <v>3257</v>
      </c>
      <c r="E3876">
        <v>31076</v>
      </c>
      <c r="F3876">
        <v>19484</v>
      </c>
      <c r="G3876">
        <v>3520</v>
      </c>
      <c r="H3876" s="14">
        <f>365*DSO[[#This Row],[Receivables - Total]]/DSO[[#This Row],[Revenue - Total]]</f>
        <v>61.014422089919933</v>
      </c>
      <c r="I3876" t="str">
        <f>_xlfn.XLOOKUP(DSO[[#This Row],[GIC Industry Groups]],'DSO_GIC GROUP'!$A$2:$A$25,'DSO_GIC GROUP'!$B$2:$B$25,0)</f>
        <v>Pharmaceuticals, Biotechnology &amp; Life Sciences</v>
      </c>
    </row>
    <row r="3877" spans="1:9" x14ac:dyDescent="0.2">
      <c r="A3877">
        <v>2011</v>
      </c>
      <c r="B3877" t="s">
        <v>153</v>
      </c>
      <c r="C3877" t="s">
        <v>154</v>
      </c>
      <c r="D3877">
        <v>3487</v>
      </c>
      <c r="E3877">
        <v>32970</v>
      </c>
      <c r="F3877">
        <v>21244</v>
      </c>
      <c r="G3877">
        <v>3520</v>
      </c>
      <c r="H3877" s="14">
        <f>365*DSO[[#This Row],[Receivables - Total]]/DSO[[#This Row],[Revenue - Total]]</f>
        <v>59.911269064206365</v>
      </c>
      <c r="I3877" t="str">
        <f>_xlfn.XLOOKUP(DSO[[#This Row],[GIC Industry Groups]],'DSO_GIC GROUP'!$A$2:$A$25,'DSO_GIC GROUP'!$B$2:$B$25,0)</f>
        <v>Pharmaceuticals, Biotechnology &amp; Life Sciences</v>
      </c>
    </row>
    <row r="3878" spans="1:9" x14ac:dyDescent="0.2">
      <c r="A3878">
        <v>2012</v>
      </c>
      <c r="B3878" t="s">
        <v>153</v>
      </c>
      <c r="C3878" t="s">
        <v>154</v>
      </c>
      <c r="D3878">
        <v>2764</v>
      </c>
      <c r="E3878">
        <v>35897</v>
      </c>
      <c r="F3878">
        <v>17621</v>
      </c>
      <c r="G3878">
        <v>3520</v>
      </c>
      <c r="H3878" s="14">
        <f>365*DSO[[#This Row],[Receivables - Total]]/DSO[[#This Row],[Revenue - Total]]</f>
        <v>57.253277339538052</v>
      </c>
      <c r="I3878" t="str">
        <f>_xlfn.XLOOKUP(DSO[[#This Row],[GIC Industry Groups]],'DSO_GIC GROUP'!$A$2:$A$25,'DSO_GIC GROUP'!$B$2:$B$25,0)</f>
        <v>Pharmaceuticals, Biotechnology &amp; Life Sciences</v>
      </c>
    </row>
    <row r="3879" spans="1:9" x14ac:dyDescent="0.2">
      <c r="A3879">
        <v>2013</v>
      </c>
      <c r="B3879" t="s">
        <v>153</v>
      </c>
      <c r="C3879" t="s">
        <v>154</v>
      </c>
      <c r="D3879">
        <v>3098</v>
      </c>
      <c r="E3879">
        <v>38592</v>
      </c>
      <c r="F3879">
        <v>16385</v>
      </c>
      <c r="G3879">
        <v>3520</v>
      </c>
      <c r="H3879" s="14">
        <f>365*DSO[[#This Row],[Receivables - Total]]/DSO[[#This Row],[Revenue - Total]]</f>
        <v>69.01251144339335</v>
      </c>
      <c r="I3879" t="str">
        <f>_xlfn.XLOOKUP(DSO[[#This Row],[GIC Industry Groups]],'DSO_GIC GROUP'!$A$2:$A$25,'DSO_GIC GROUP'!$B$2:$B$25,0)</f>
        <v>Pharmaceuticals, Biotechnology &amp; Life Sciences</v>
      </c>
    </row>
    <row r="3880" spans="1:9" x14ac:dyDescent="0.2">
      <c r="A3880">
        <v>2014</v>
      </c>
      <c r="B3880" t="s">
        <v>153</v>
      </c>
      <c r="C3880" t="s">
        <v>154</v>
      </c>
      <c r="D3880">
        <v>3212</v>
      </c>
      <c r="E3880">
        <v>33749</v>
      </c>
      <c r="F3880">
        <v>15879</v>
      </c>
      <c r="G3880">
        <v>3520</v>
      </c>
      <c r="H3880" s="14">
        <f>365*DSO[[#This Row],[Receivables - Total]]/DSO[[#This Row],[Revenue - Total]]</f>
        <v>73.832105296303297</v>
      </c>
      <c r="I3880" t="str">
        <f>_xlfn.XLOOKUP(DSO[[#This Row],[GIC Industry Groups]],'DSO_GIC GROUP'!$A$2:$A$25,'DSO_GIC GROUP'!$B$2:$B$25,0)</f>
        <v>Pharmaceuticals, Biotechnology &amp; Life Sciences</v>
      </c>
    </row>
    <row r="3881" spans="1:9" x14ac:dyDescent="0.2">
      <c r="A3881">
        <v>2015</v>
      </c>
      <c r="B3881" t="s">
        <v>153</v>
      </c>
      <c r="C3881" t="s">
        <v>154</v>
      </c>
      <c r="D3881">
        <v>4117</v>
      </c>
      <c r="E3881">
        <v>31748</v>
      </c>
      <c r="F3881">
        <v>16560</v>
      </c>
      <c r="G3881">
        <v>3520</v>
      </c>
      <c r="H3881" s="14">
        <f>365*DSO[[#This Row],[Receivables - Total]]/DSO[[#This Row],[Revenue - Total]]</f>
        <v>90.743055555555557</v>
      </c>
      <c r="I3881" t="str">
        <f>_xlfn.XLOOKUP(DSO[[#This Row],[GIC Industry Groups]],'DSO_GIC GROUP'!$A$2:$A$25,'DSO_GIC GROUP'!$B$2:$B$25,0)</f>
        <v>Pharmaceuticals, Biotechnology &amp; Life Sciences</v>
      </c>
    </row>
    <row r="3882" spans="1:9" x14ac:dyDescent="0.2">
      <c r="A3882">
        <v>2016</v>
      </c>
      <c r="B3882" t="s">
        <v>153</v>
      </c>
      <c r="C3882" t="s">
        <v>154</v>
      </c>
      <c r="D3882">
        <v>4916</v>
      </c>
      <c r="E3882">
        <v>33707</v>
      </c>
      <c r="F3882">
        <v>19427</v>
      </c>
      <c r="G3882">
        <v>3520</v>
      </c>
      <c r="H3882" s="14">
        <f>365*DSO[[#This Row],[Receivables - Total]]/DSO[[#This Row],[Revenue - Total]]</f>
        <v>92.363205847531788</v>
      </c>
      <c r="I3882" t="str">
        <f>_xlfn.XLOOKUP(DSO[[#This Row],[GIC Industry Groups]],'DSO_GIC GROUP'!$A$2:$A$25,'DSO_GIC GROUP'!$B$2:$B$25,0)</f>
        <v>Pharmaceuticals, Biotechnology &amp; Life Sciences</v>
      </c>
    </row>
    <row r="3883" spans="1:9" x14ac:dyDescent="0.2">
      <c r="A3883">
        <v>2017</v>
      </c>
      <c r="B3883" t="s">
        <v>153</v>
      </c>
      <c r="C3883" t="s">
        <v>154</v>
      </c>
      <c r="D3883">
        <v>5609</v>
      </c>
      <c r="E3883">
        <v>33551</v>
      </c>
      <c r="F3883">
        <v>20776</v>
      </c>
      <c r="G3883">
        <v>3520</v>
      </c>
      <c r="H3883" s="14">
        <f>365*DSO[[#This Row],[Receivables - Total]]/DSO[[#This Row],[Revenue - Total]]</f>
        <v>98.540864458991138</v>
      </c>
      <c r="I3883" t="str">
        <f>_xlfn.XLOOKUP(DSO[[#This Row],[GIC Industry Groups]],'DSO_GIC GROUP'!$A$2:$A$25,'DSO_GIC GROUP'!$B$2:$B$25,0)</f>
        <v>Pharmaceuticals, Biotechnology &amp; Life Sciences</v>
      </c>
    </row>
    <row r="3884" spans="1:9" x14ac:dyDescent="0.2">
      <c r="A3884">
        <v>2018</v>
      </c>
      <c r="B3884" t="s">
        <v>153</v>
      </c>
      <c r="C3884" t="s">
        <v>154</v>
      </c>
      <c r="D3884">
        <v>5782</v>
      </c>
      <c r="E3884">
        <v>34986</v>
      </c>
      <c r="F3884">
        <v>22561</v>
      </c>
      <c r="G3884">
        <v>3520</v>
      </c>
      <c r="H3884" s="14">
        <f>365*DSO[[#This Row],[Receivables - Total]]/DSO[[#This Row],[Revenue - Total]]</f>
        <v>93.543282655910645</v>
      </c>
      <c r="I3884" t="str">
        <f>_xlfn.XLOOKUP(DSO[[#This Row],[GIC Industry Groups]],'DSO_GIC GROUP'!$A$2:$A$25,'DSO_GIC GROUP'!$B$2:$B$25,0)</f>
        <v>Pharmaceuticals, Biotechnology &amp; Life Sciences</v>
      </c>
    </row>
    <row r="3885" spans="1:9" x14ac:dyDescent="0.2">
      <c r="A3885">
        <v>2019</v>
      </c>
      <c r="B3885" t="s">
        <v>153</v>
      </c>
      <c r="C3885" t="s">
        <v>154</v>
      </c>
      <c r="D3885">
        <v>7685</v>
      </c>
      <c r="E3885">
        <v>129944</v>
      </c>
      <c r="F3885">
        <v>26145</v>
      </c>
      <c r="G3885">
        <v>3520</v>
      </c>
      <c r="H3885" s="14">
        <f>365*DSO[[#This Row],[Receivables - Total]]/DSO[[#This Row],[Revenue - Total]]</f>
        <v>107.28724421495505</v>
      </c>
      <c r="I3885" t="str">
        <f>_xlfn.XLOOKUP(DSO[[#This Row],[GIC Industry Groups]],'DSO_GIC GROUP'!$A$2:$A$25,'DSO_GIC GROUP'!$B$2:$B$25,0)</f>
        <v>Pharmaceuticals, Biotechnology &amp; Life Sciences</v>
      </c>
    </row>
    <row r="3886" spans="1:9" x14ac:dyDescent="0.2">
      <c r="A3886">
        <v>2004</v>
      </c>
      <c r="B3886" t="s">
        <v>385</v>
      </c>
      <c r="C3886" t="s">
        <v>386</v>
      </c>
      <c r="D3886">
        <v>371.245</v>
      </c>
      <c r="E3886">
        <v>2155.9630000000002</v>
      </c>
      <c r="F3886">
        <v>1324.6210000000001</v>
      </c>
      <c r="G3886">
        <v>3520</v>
      </c>
      <c r="H3886" s="14">
        <f>365*DSO[[#This Row],[Receivables - Total]]/DSO[[#This Row],[Revenue - Total]]</f>
        <v>102.29675129716347</v>
      </c>
      <c r="I3886" t="str">
        <f>_xlfn.XLOOKUP(DSO[[#This Row],[GIC Industry Groups]],'DSO_GIC GROUP'!$A$2:$A$25,'DSO_GIC GROUP'!$B$2:$B$25,0)</f>
        <v>Pharmaceuticals, Biotechnology &amp; Life Sciences</v>
      </c>
    </row>
    <row r="3887" spans="1:9" x14ac:dyDescent="0.2">
      <c r="A3887">
        <v>2005</v>
      </c>
      <c r="B3887" t="s">
        <v>385</v>
      </c>
      <c r="C3887" t="s">
        <v>386</v>
      </c>
      <c r="D3887">
        <v>396.125</v>
      </c>
      <c r="E3887">
        <v>3764.6509999999998</v>
      </c>
      <c r="F3887">
        <v>2028.4</v>
      </c>
      <c r="G3887">
        <v>3520</v>
      </c>
      <c r="H3887" s="14">
        <f>365*DSO[[#This Row],[Receivables - Total]]/DSO[[#This Row],[Revenue - Total]]</f>
        <v>71.280627588246887</v>
      </c>
      <c r="I3887" t="str">
        <f>_xlfn.XLOOKUP(DSO[[#This Row],[GIC Industry Groups]],'DSO_GIC GROUP'!$A$2:$A$25,'DSO_GIC GROUP'!$B$2:$B$25,0)</f>
        <v>Pharmaceuticals, Biotechnology &amp; Life Sciences</v>
      </c>
    </row>
    <row r="3888" spans="1:9" x14ac:dyDescent="0.2">
      <c r="A3888">
        <v>2006</v>
      </c>
      <c r="B3888" t="s">
        <v>385</v>
      </c>
      <c r="C3888" t="s">
        <v>386</v>
      </c>
      <c r="D3888">
        <v>609.32000000000005</v>
      </c>
      <c r="E3888">
        <v>4085.9810000000002</v>
      </c>
      <c r="F3888">
        <v>3026.1390000000001</v>
      </c>
      <c r="G3888">
        <v>3520</v>
      </c>
      <c r="H3888" s="14">
        <f>365*DSO[[#This Row],[Receivables - Total]]/DSO[[#This Row],[Revenue - Total]]</f>
        <v>73.493583738222199</v>
      </c>
      <c r="I3888" t="str">
        <f>_xlfn.XLOOKUP(DSO[[#This Row],[GIC Industry Groups]],'DSO_GIC GROUP'!$A$2:$A$25,'DSO_GIC GROUP'!$B$2:$B$25,0)</f>
        <v>Pharmaceuticals, Biotechnology &amp; Life Sciences</v>
      </c>
    </row>
    <row r="3889" spans="1:9" x14ac:dyDescent="0.2">
      <c r="A3889">
        <v>2007</v>
      </c>
      <c r="B3889" t="s">
        <v>385</v>
      </c>
      <c r="C3889" t="s">
        <v>386</v>
      </c>
      <c r="D3889">
        <v>795.12699999999995</v>
      </c>
      <c r="E3889">
        <v>5834.7160000000003</v>
      </c>
      <c r="F3889">
        <v>4230.0450000000001</v>
      </c>
      <c r="G3889">
        <v>3520</v>
      </c>
      <c r="H3889" s="14">
        <f>365*DSO[[#This Row],[Receivables - Total]]/DSO[[#This Row],[Revenue - Total]]</f>
        <v>68.609519520477903</v>
      </c>
      <c r="I3889" t="str">
        <f>_xlfn.XLOOKUP(DSO[[#This Row],[GIC Industry Groups]],'DSO_GIC GROUP'!$A$2:$A$25,'DSO_GIC GROUP'!$B$2:$B$25,0)</f>
        <v>Pharmaceuticals, Biotechnology &amp; Life Sciences</v>
      </c>
    </row>
    <row r="3890" spans="1:9" x14ac:dyDescent="0.2">
      <c r="A3890">
        <v>2008</v>
      </c>
      <c r="B3890" t="s">
        <v>385</v>
      </c>
      <c r="C3890" t="s">
        <v>386</v>
      </c>
      <c r="D3890">
        <v>1023.397</v>
      </c>
      <c r="E3890">
        <v>7018.5739999999996</v>
      </c>
      <c r="F3890">
        <v>5335.75</v>
      </c>
      <c r="G3890">
        <v>3520</v>
      </c>
      <c r="H3890" s="14">
        <f>365*DSO[[#This Row],[Receivables - Total]]/DSO[[#This Row],[Revenue - Total]]</f>
        <v>70.007010260975505</v>
      </c>
      <c r="I3890" t="str">
        <f>_xlfn.XLOOKUP(DSO[[#This Row],[GIC Industry Groups]],'DSO_GIC GROUP'!$A$2:$A$25,'DSO_GIC GROUP'!$B$2:$B$25,0)</f>
        <v>Pharmaceuticals, Biotechnology &amp; Life Sciences</v>
      </c>
    </row>
    <row r="3891" spans="1:9" x14ac:dyDescent="0.2">
      <c r="A3891">
        <v>2009</v>
      </c>
      <c r="B3891" t="s">
        <v>385</v>
      </c>
      <c r="C3891" t="s">
        <v>386</v>
      </c>
      <c r="D3891">
        <v>1389.5340000000001</v>
      </c>
      <c r="E3891">
        <v>9698.5589999999993</v>
      </c>
      <c r="F3891">
        <v>7011.3829999999998</v>
      </c>
      <c r="G3891">
        <v>3520</v>
      </c>
      <c r="H3891" s="14">
        <f>365*DSO[[#This Row],[Receivables - Total]]/DSO[[#This Row],[Revenue - Total]]</f>
        <v>72.336643141588482</v>
      </c>
      <c r="I3891" t="str">
        <f>_xlfn.XLOOKUP(DSO[[#This Row],[GIC Industry Groups]],'DSO_GIC GROUP'!$A$2:$A$25,'DSO_GIC GROUP'!$B$2:$B$25,0)</f>
        <v>Pharmaceuticals, Biotechnology &amp; Life Sciences</v>
      </c>
    </row>
    <row r="3892" spans="1:9" x14ac:dyDescent="0.2">
      <c r="A3892">
        <v>2010</v>
      </c>
      <c r="B3892" t="s">
        <v>385</v>
      </c>
      <c r="C3892" t="s">
        <v>386</v>
      </c>
      <c r="D3892">
        <v>1621.9659999999999</v>
      </c>
      <c r="E3892">
        <v>11592.63</v>
      </c>
      <c r="F3892">
        <v>7949.42</v>
      </c>
      <c r="G3892">
        <v>3520</v>
      </c>
      <c r="H3892" s="14">
        <f>365*DSO[[#This Row],[Receivables - Total]]/DSO[[#This Row],[Revenue - Total]]</f>
        <v>74.473054637948422</v>
      </c>
      <c r="I3892" t="str">
        <f>_xlfn.XLOOKUP(DSO[[#This Row],[GIC Industry Groups]],'DSO_GIC GROUP'!$A$2:$A$25,'DSO_GIC GROUP'!$B$2:$B$25,0)</f>
        <v>Pharmaceuticals, Biotechnology &amp; Life Sciences</v>
      </c>
    </row>
    <row r="3893" spans="1:9" x14ac:dyDescent="0.2">
      <c r="A3893">
        <v>2011</v>
      </c>
      <c r="B3893" t="s">
        <v>385</v>
      </c>
      <c r="C3893" t="s">
        <v>386</v>
      </c>
      <c r="D3893">
        <v>1951.1669999999999</v>
      </c>
      <c r="E3893">
        <v>17303.133999999998</v>
      </c>
      <c r="F3893">
        <v>8385.3850000000002</v>
      </c>
      <c r="G3893">
        <v>3520</v>
      </c>
      <c r="H3893" s="14">
        <f>365*DSO[[#This Row],[Receivables - Total]]/DSO[[#This Row],[Revenue - Total]]</f>
        <v>84.930620955388449</v>
      </c>
      <c r="I3893" t="str">
        <f>_xlfn.XLOOKUP(DSO[[#This Row],[GIC Industry Groups]],'DSO_GIC GROUP'!$A$2:$A$25,'DSO_GIC GROUP'!$B$2:$B$25,0)</f>
        <v>Pharmaceuticals, Biotechnology &amp; Life Sciences</v>
      </c>
    </row>
    <row r="3894" spans="1:9" x14ac:dyDescent="0.2">
      <c r="A3894">
        <v>2012</v>
      </c>
      <c r="B3894" t="s">
        <v>385</v>
      </c>
      <c r="C3894" t="s">
        <v>386</v>
      </c>
      <c r="D3894">
        <v>1751.3879999999999</v>
      </c>
      <c r="E3894">
        <v>21239.838</v>
      </c>
      <c r="F3894">
        <v>9702.5169999999998</v>
      </c>
      <c r="G3894">
        <v>3520</v>
      </c>
      <c r="H3894" s="14">
        <f>365*DSO[[#This Row],[Receivables - Total]]/DSO[[#This Row],[Revenue - Total]]</f>
        <v>65.885648023085139</v>
      </c>
      <c r="I3894" t="str">
        <f>_xlfn.XLOOKUP(DSO[[#This Row],[GIC Industry Groups]],'DSO_GIC GROUP'!$A$2:$A$25,'DSO_GIC GROUP'!$B$2:$B$25,0)</f>
        <v>Pharmaceuticals, Biotechnology &amp; Life Sciences</v>
      </c>
    </row>
    <row r="3895" spans="1:9" x14ac:dyDescent="0.2">
      <c r="A3895">
        <v>2013</v>
      </c>
      <c r="B3895" t="s">
        <v>385</v>
      </c>
      <c r="C3895" t="s">
        <v>386</v>
      </c>
      <c r="D3895">
        <v>2100.2860000000001</v>
      </c>
      <c r="E3895">
        <v>22496.785</v>
      </c>
      <c r="F3895">
        <v>11201.688</v>
      </c>
      <c r="G3895">
        <v>3520</v>
      </c>
      <c r="H3895" s="14">
        <f>365*DSO[[#This Row],[Receivables - Total]]/DSO[[#This Row],[Revenue - Total]]</f>
        <v>68.436506176569097</v>
      </c>
      <c r="I3895" t="str">
        <f>_xlfn.XLOOKUP(DSO[[#This Row],[GIC Industry Groups]],'DSO_GIC GROUP'!$A$2:$A$25,'DSO_GIC GROUP'!$B$2:$B$25,0)</f>
        <v>Pharmaceuticals, Biotechnology &amp; Life Sciences</v>
      </c>
    </row>
    <row r="3896" spans="1:9" x14ac:dyDescent="0.2">
      <c r="A3896">
        <v>2014</v>
      </c>
      <c r="B3896" t="s">
        <v>385</v>
      </c>
      <c r="C3896" t="s">
        <v>386</v>
      </c>
      <c r="D3896">
        <v>4635</v>
      </c>
      <c r="E3896">
        <v>34664</v>
      </c>
      <c r="F3896">
        <v>24890</v>
      </c>
      <c r="G3896">
        <v>3520</v>
      </c>
      <c r="H3896" s="14">
        <f>365*DSO[[#This Row],[Receivables - Total]]/DSO[[#This Row],[Revenue - Total]]</f>
        <v>67.9700683005223</v>
      </c>
      <c r="I3896" t="str">
        <f>_xlfn.XLOOKUP(DSO[[#This Row],[GIC Industry Groups]],'DSO_GIC GROUP'!$A$2:$A$25,'DSO_GIC GROUP'!$B$2:$B$25,0)</f>
        <v>Pharmaceuticals, Biotechnology &amp; Life Sciences</v>
      </c>
    </row>
    <row r="3897" spans="1:9" x14ac:dyDescent="0.2">
      <c r="A3897">
        <v>2015</v>
      </c>
      <c r="B3897" t="s">
        <v>385</v>
      </c>
      <c r="C3897" t="s">
        <v>386</v>
      </c>
      <c r="D3897">
        <v>5854</v>
      </c>
      <c r="E3897">
        <v>51839</v>
      </c>
      <c r="F3897">
        <v>32639</v>
      </c>
      <c r="G3897">
        <v>3520</v>
      </c>
      <c r="H3897" s="14">
        <f>365*DSO[[#This Row],[Receivables - Total]]/DSO[[#This Row],[Revenue - Total]]</f>
        <v>65.464934587456725</v>
      </c>
      <c r="I3897" t="str">
        <f>_xlfn.XLOOKUP(DSO[[#This Row],[GIC Industry Groups]],'DSO_GIC GROUP'!$A$2:$A$25,'DSO_GIC GROUP'!$B$2:$B$25,0)</f>
        <v>Pharmaceuticals, Biotechnology &amp; Life Sciences</v>
      </c>
    </row>
    <row r="3898" spans="1:9" x14ac:dyDescent="0.2">
      <c r="A3898">
        <v>2016</v>
      </c>
      <c r="B3898" t="s">
        <v>385</v>
      </c>
      <c r="C3898" t="s">
        <v>386</v>
      </c>
      <c r="D3898">
        <v>4514</v>
      </c>
      <c r="E3898">
        <v>56977</v>
      </c>
      <c r="F3898">
        <v>30390</v>
      </c>
      <c r="G3898">
        <v>3520</v>
      </c>
      <c r="H3898" s="14">
        <f>365*DSO[[#This Row],[Receivables - Total]]/DSO[[#This Row],[Revenue - Total]]</f>
        <v>54.215531424810791</v>
      </c>
      <c r="I3898" t="str">
        <f>_xlfn.XLOOKUP(DSO[[#This Row],[GIC Industry Groups]],'DSO_GIC GROUP'!$A$2:$A$25,'DSO_GIC GROUP'!$B$2:$B$25,0)</f>
        <v>Pharmaceuticals, Biotechnology &amp; Life Sciences</v>
      </c>
    </row>
    <row r="3899" spans="1:9" x14ac:dyDescent="0.2">
      <c r="A3899">
        <v>2017</v>
      </c>
      <c r="B3899" t="s">
        <v>385</v>
      </c>
      <c r="C3899" t="s">
        <v>386</v>
      </c>
      <c r="D3899">
        <v>3851</v>
      </c>
      <c r="E3899">
        <v>70283</v>
      </c>
      <c r="F3899">
        <v>26107</v>
      </c>
      <c r="G3899">
        <v>3520</v>
      </c>
      <c r="H3899" s="14">
        <f>365*DSO[[#This Row],[Receivables - Total]]/DSO[[#This Row],[Revenue - Total]]</f>
        <v>53.840540851112728</v>
      </c>
      <c r="I3899" t="str">
        <f>_xlfn.XLOOKUP(DSO[[#This Row],[GIC Industry Groups]],'DSO_GIC GROUP'!$A$2:$A$25,'DSO_GIC GROUP'!$B$2:$B$25,0)</f>
        <v>Pharmaceuticals, Biotechnology &amp; Life Sciences</v>
      </c>
    </row>
    <row r="3900" spans="1:9" x14ac:dyDescent="0.2">
      <c r="A3900">
        <v>2018</v>
      </c>
      <c r="B3900" t="s">
        <v>385</v>
      </c>
      <c r="C3900" t="s">
        <v>386</v>
      </c>
      <c r="D3900">
        <v>3327</v>
      </c>
      <c r="E3900">
        <v>63675</v>
      </c>
      <c r="F3900">
        <v>22127</v>
      </c>
      <c r="G3900">
        <v>3520</v>
      </c>
      <c r="H3900" s="14">
        <f>365*DSO[[#This Row],[Receivables - Total]]/DSO[[#This Row],[Revenue - Total]]</f>
        <v>54.881140687847427</v>
      </c>
      <c r="I3900" t="str">
        <f>_xlfn.XLOOKUP(DSO[[#This Row],[GIC Industry Groups]],'DSO_GIC GROUP'!$A$2:$A$25,'DSO_GIC GROUP'!$B$2:$B$25,0)</f>
        <v>Pharmaceuticals, Biotechnology &amp; Life Sciences</v>
      </c>
    </row>
    <row r="3901" spans="1:9" x14ac:dyDescent="0.2">
      <c r="A3901">
        <v>2019</v>
      </c>
      <c r="B3901" t="s">
        <v>385</v>
      </c>
      <c r="C3901" t="s">
        <v>386</v>
      </c>
      <c r="D3901">
        <v>3582</v>
      </c>
      <c r="E3901">
        <v>61627</v>
      </c>
      <c r="F3901">
        <v>22449</v>
      </c>
      <c r="G3901">
        <v>3520</v>
      </c>
      <c r="H3901" s="14">
        <f>365*DSO[[#This Row],[Receivables - Total]]/DSO[[#This Row],[Revenue - Total]]</f>
        <v>58.240010690899375</v>
      </c>
      <c r="I3901" t="str">
        <f>_xlfn.XLOOKUP(DSO[[#This Row],[GIC Industry Groups]],'DSO_GIC GROUP'!$A$2:$A$25,'DSO_GIC GROUP'!$B$2:$B$25,0)</f>
        <v>Pharmaceuticals, Biotechnology &amp; Life Sciences</v>
      </c>
    </row>
    <row r="3902" spans="1:9" x14ac:dyDescent="0.2">
      <c r="A3902">
        <v>2004</v>
      </c>
      <c r="B3902" t="s">
        <v>461</v>
      </c>
      <c r="C3902" t="s">
        <v>462</v>
      </c>
      <c r="D3902">
        <v>11.891</v>
      </c>
      <c r="E3902">
        <v>94.906999999999996</v>
      </c>
      <c r="F3902">
        <v>50.582999999999998</v>
      </c>
      <c r="G3902">
        <v>3520</v>
      </c>
      <c r="H3902" s="14">
        <f>365*DSO[[#This Row],[Receivables - Total]]/DSO[[#This Row],[Revenue - Total]]</f>
        <v>85.803827372832771</v>
      </c>
      <c r="I3902" t="str">
        <f>_xlfn.XLOOKUP(DSO[[#This Row],[GIC Industry Groups]],'DSO_GIC GROUP'!$A$2:$A$25,'DSO_GIC GROUP'!$B$2:$B$25,0)</f>
        <v>Pharmaceuticals, Biotechnology &amp; Life Sciences</v>
      </c>
    </row>
    <row r="3903" spans="1:9" x14ac:dyDescent="0.2">
      <c r="A3903">
        <v>2005</v>
      </c>
      <c r="B3903" t="s">
        <v>461</v>
      </c>
      <c r="C3903" t="s">
        <v>462</v>
      </c>
      <c r="D3903">
        <v>17.62</v>
      </c>
      <c r="E3903">
        <v>100.61</v>
      </c>
      <c r="F3903">
        <v>73.501000000000005</v>
      </c>
      <c r="G3903">
        <v>3520</v>
      </c>
      <c r="H3903" s="14">
        <f>365*DSO[[#This Row],[Receivables - Total]]/DSO[[#This Row],[Revenue - Total]]</f>
        <v>87.499489802859827</v>
      </c>
      <c r="I3903" t="str">
        <f>_xlfn.XLOOKUP(DSO[[#This Row],[GIC Industry Groups]],'DSO_GIC GROUP'!$A$2:$A$25,'DSO_GIC GROUP'!$B$2:$B$25,0)</f>
        <v>Pharmaceuticals, Biotechnology &amp; Life Sciences</v>
      </c>
    </row>
    <row r="3904" spans="1:9" x14ac:dyDescent="0.2">
      <c r="A3904">
        <v>2006</v>
      </c>
      <c r="B3904" t="s">
        <v>461</v>
      </c>
      <c r="C3904" t="s">
        <v>462</v>
      </c>
      <c r="D3904">
        <v>39.984000000000002</v>
      </c>
      <c r="E3904">
        <v>300.584</v>
      </c>
      <c r="F3904">
        <v>184.58600000000001</v>
      </c>
      <c r="G3904">
        <v>3520</v>
      </c>
      <c r="H3904" s="14">
        <f>365*DSO[[#This Row],[Receivables - Total]]/DSO[[#This Row],[Revenue - Total]]</f>
        <v>79.064284398600108</v>
      </c>
      <c r="I3904" t="str">
        <f>_xlfn.XLOOKUP(DSO[[#This Row],[GIC Industry Groups]],'DSO_GIC GROUP'!$A$2:$A$25,'DSO_GIC GROUP'!$B$2:$B$25,0)</f>
        <v>Pharmaceuticals, Biotechnology &amp; Life Sciences</v>
      </c>
    </row>
    <row r="3905" spans="1:9" x14ac:dyDescent="0.2">
      <c r="A3905">
        <v>2007</v>
      </c>
      <c r="B3905" t="s">
        <v>461</v>
      </c>
      <c r="C3905" t="s">
        <v>462</v>
      </c>
      <c r="D3905">
        <v>83.119</v>
      </c>
      <c r="E3905">
        <v>987.73199999999997</v>
      </c>
      <c r="F3905">
        <v>366.79899999999998</v>
      </c>
      <c r="G3905">
        <v>3520</v>
      </c>
      <c r="H3905" s="14">
        <f>365*DSO[[#This Row],[Receivables - Total]]/DSO[[#This Row],[Revenue - Total]]</f>
        <v>82.711335090880851</v>
      </c>
      <c r="I3905" t="str">
        <f>_xlfn.XLOOKUP(DSO[[#This Row],[GIC Industry Groups]],'DSO_GIC GROUP'!$A$2:$A$25,'DSO_GIC GROUP'!$B$2:$B$25,0)</f>
        <v>Pharmaceuticals, Biotechnology &amp; Life Sciences</v>
      </c>
    </row>
    <row r="3906" spans="1:9" x14ac:dyDescent="0.2">
      <c r="A3906">
        <v>2008</v>
      </c>
      <c r="B3906" t="s">
        <v>461</v>
      </c>
      <c r="C3906" t="s">
        <v>462</v>
      </c>
      <c r="D3906">
        <v>133.26599999999999</v>
      </c>
      <c r="E3906">
        <v>1377.1</v>
      </c>
      <c r="F3906">
        <v>573.22500000000002</v>
      </c>
      <c r="G3906">
        <v>3520</v>
      </c>
      <c r="H3906" s="14">
        <f>365*DSO[[#This Row],[Receivables - Total]]/DSO[[#This Row],[Revenue - Total]]</f>
        <v>84.856888656286785</v>
      </c>
      <c r="I3906" t="str">
        <f>_xlfn.XLOOKUP(DSO[[#This Row],[GIC Industry Groups]],'DSO_GIC GROUP'!$A$2:$A$25,'DSO_GIC GROUP'!$B$2:$B$25,0)</f>
        <v>Pharmaceuticals, Biotechnology &amp; Life Sciences</v>
      </c>
    </row>
    <row r="3907" spans="1:9" x14ac:dyDescent="0.2">
      <c r="A3907">
        <v>2009</v>
      </c>
      <c r="B3907" t="s">
        <v>461</v>
      </c>
      <c r="C3907" t="s">
        <v>462</v>
      </c>
      <c r="D3907">
        <v>157.751</v>
      </c>
      <c r="E3907">
        <v>1429.9369999999999</v>
      </c>
      <c r="F3907">
        <v>666.32399999999996</v>
      </c>
      <c r="G3907">
        <v>3520</v>
      </c>
      <c r="H3907" s="14">
        <f>365*DSO[[#This Row],[Receivables - Total]]/DSO[[#This Row],[Revenue - Total]]</f>
        <v>86.413088827657432</v>
      </c>
      <c r="I3907" t="str">
        <f>_xlfn.XLOOKUP(DSO[[#This Row],[GIC Industry Groups]],'DSO_GIC GROUP'!$A$2:$A$25,'DSO_GIC GROUP'!$B$2:$B$25,0)</f>
        <v>Pharmaceuticals, Biotechnology &amp; Life Sciences</v>
      </c>
    </row>
    <row r="3908" spans="1:9" x14ac:dyDescent="0.2">
      <c r="A3908">
        <v>2010</v>
      </c>
      <c r="B3908" t="s">
        <v>461</v>
      </c>
      <c r="C3908" t="s">
        <v>462</v>
      </c>
      <c r="D3908">
        <v>165.59800000000001</v>
      </c>
      <c r="E3908">
        <v>1839.1130000000001</v>
      </c>
      <c r="F3908">
        <v>902.74099999999999</v>
      </c>
      <c r="G3908">
        <v>3520</v>
      </c>
      <c r="H3908" s="14">
        <f>365*DSO[[#This Row],[Receivables - Total]]/DSO[[#This Row],[Revenue - Total]]</f>
        <v>66.955272885578481</v>
      </c>
      <c r="I3908" t="str">
        <f>_xlfn.XLOOKUP(DSO[[#This Row],[GIC Industry Groups]],'DSO_GIC GROUP'!$A$2:$A$25,'DSO_GIC GROUP'!$B$2:$B$25,0)</f>
        <v>Pharmaceuticals, Biotechnology &amp; Life Sciences</v>
      </c>
    </row>
    <row r="3909" spans="1:9" x14ac:dyDescent="0.2">
      <c r="A3909">
        <v>2011</v>
      </c>
      <c r="B3909" t="s">
        <v>461</v>
      </c>
      <c r="C3909" t="s">
        <v>462</v>
      </c>
      <c r="D3909">
        <v>173.886</v>
      </c>
      <c r="E3909">
        <v>2195.84</v>
      </c>
      <c r="F3909">
        <v>1055.5350000000001</v>
      </c>
      <c r="G3909">
        <v>3520</v>
      </c>
      <c r="H3909" s="14">
        <f>365*DSO[[#This Row],[Receivables - Total]]/DSO[[#This Row],[Revenue - Total]]</f>
        <v>60.129119356534829</v>
      </c>
      <c r="I3909" t="str">
        <f>_xlfn.XLOOKUP(DSO[[#This Row],[GIC Industry Groups]],'DSO_GIC GROUP'!$A$2:$A$25,'DSO_GIC GROUP'!$B$2:$B$25,0)</f>
        <v>Pharmaceuticals, Biotechnology &amp; Life Sciences</v>
      </c>
    </row>
    <row r="3910" spans="1:9" x14ac:dyDescent="0.2">
      <c r="A3910">
        <v>2012</v>
      </c>
      <c r="B3910" t="s">
        <v>461</v>
      </c>
      <c r="C3910" t="s">
        <v>462</v>
      </c>
      <c r="D3910">
        <v>214.97499999999999</v>
      </c>
      <c r="E3910">
        <v>2566.085</v>
      </c>
      <c r="F3910">
        <v>1148.5160000000001</v>
      </c>
      <c r="G3910">
        <v>3520</v>
      </c>
      <c r="H3910" s="14">
        <f>365*DSO[[#This Row],[Receivables - Total]]/DSO[[#This Row],[Revenue - Total]]</f>
        <v>68.319357327194396</v>
      </c>
      <c r="I3910" t="str">
        <f>_xlfn.XLOOKUP(DSO[[#This Row],[GIC Industry Groups]],'DSO_GIC GROUP'!$A$2:$A$25,'DSO_GIC GROUP'!$B$2:$B$25,0)</f>
        <v>Pharmaceuticals, Biotechnology &amp; Life Sciences</v>
      </c>
    </row>
    <row r="3911" spans="1:9" x14ac:dyDescent="0.2">
      <c r="A3911">
        <v>2013</v>
      </c>
      <c r="B3911" t="s">
        <v>461</v>
      </c>
      <c r="C3911" t="s">
        <v>462</v>
      </c>
      <c r="D3911">
        <v>238.946</v>
      </c>
      <c r="E3911">
        <v>3019.0059999999999</v>
      </c>
      <c r="F3911">
        <v>1421.1780000000001</v>
      </c>
      <c r="G3911">
        <v>3520</v>
      </c>
      <c r="H3911" s="14">
        <f>365*DSO[[#This Row],[Receivables - Total]]/DSO[[#This Row],[Revenue - Total]]</f>
        <v>61.368308544038811</v>
      </c>
      <c r="I3911" t="str">
        <f>_xlfn.XLOOKUP(DSO[[#This Row],[GIC Industry Groups]],'DSO_GIC GROUP'!$A$2:$A$25,'DSO_GIC GROUP'!$B$2:$B$25,0)</f>
        <v>Pharmaceuticals, Biotechnology &amp; Life Sciences</v>
      </c>
    </row>
    <row r="3912" spans="1:9" x14ac:dyDescent="0.2">
      <c r="A3912">
        <v>2014</v>
      </c>
      <c r="B3912" t="s">
        <v>461</v>
      </c>
      <c r="C3912" t="s">
        <v>462</v>
      </c>
      <c r="D3912">
        <v>289.45800000000003</v>
      </c>
      <c r="E3912">
        <v>3339.64</v>
      </c>
      <c r="F3912">
        <v>1861.3579999999999</v>
      </c>
      <c r="G3912">
        <v>3520</v>
      </c>
      <c r="H3912" s="14">
        <f>365*DSO[[#This Row],[Receivables - Total]]/DSO[[#This Row],[Revenue - Total]]</f>
        <v>56.760800447845078</v>
      </c>
      <c r="I3912" t="str">
        <f>_xlfn.XLOOKUP(DSO[[#This Row],[GIC Industry Groups]],'DSO_GIC GROUP'!$A$2:$A$25,'DSO_GIC GROUP'!$B$2:$B$25,0)</f>
        <v>Pharmaceuticals, Biotechnology &amp; Life Sciences</v>
      </c>
    </row>
    <row r="3913" spans="1:9" x14ac:dyDescent="0.2">
      <c r="A3913">
        <v>2015</v>
      </c>
      <c r="B3913" t="s">
        <v>461</v>
      </c>
      <c r="C3913" t="s">
        <v>462</v>
      </c>
      <c r="D3913">
        <v>385.529</v>
      </c>
      <c r="E3913">
        <v>3687.7469999999998</v>
      </c>
      <c r="F3913">
        <v>2219.7620000000002</v>
      </c>
      <c r="G3913">
        <v>3520</v>
      </c>
      <c r="H3913" s="14">
        <f>365*DSO[[#This Row],[Receivables - Total]]/DSO[[#This Row],[Revenue - Total]]</f>
        <v>63.393320995674301</v>
      </c>
      <c r="I3913" t="str">
        <f>_xlfn.XLOOKUP(DSO[[#This Row],[GIC Industry Groups]],'DSO_GIC GROUP'!$A$2:$A$25,'DSO_GIC GROUP'!$B$2:$B$25,0)</f>
        <v>Pharmaceuticals, Biotechnology &amp; Life Sciences</v>
      </c>
    </row>
    <row r="3914" spans="1:9" x14ac:dyDescent="0.2">
      <c r="A3914">
        <v>2016</v>
      </c>
      <c r="B3914" t="s">
        <v>461</v>
      </c>
      <c r="C3914" t="s">
        <v>462</v>
      </c>
      <c r="D3914">
        <v>381.31599999999997</v>
      </c>
      <c r="E3914">
        <v>4280.6000000000004</v>
      </c>
      <c r="F3914">
        <v>2398.373</v>
      </c>
      <c r="G3914">
        <v>3520</v>
      </c>
      <c r="H3914" s="14">
        <f>365*DSO[[#This Row],[Receivables - Total]]/DSO[[#This Row],[Revenue - Total]]</f>
        <v>58.031148616166043</v>
      </c>
      <c r="I3914" t="str">
        <f>_xlfn.XLOOKUP(DSO[[#This Row],[GIC Industry Groups]],'DSO_GIC GROUP'!$A$2:$A$25,'DSO_GIC GROUP'!$B$2:$B$25,0)</f>
        <v>Pharmaceuticals, Biotechnology &amp; Life Sciences</v>
      </c>
    </row>
    <row r="3915" spans="1:9" x14ac:dyDescent="0.2">
      <c r="A3915">
        <v>2017</v>
      </c>
      <c r="B3915" t="s">
        <v>461</v>
      </c>
      <c r="C3915" t="s">
        <v>462</v>
      </c>
      <c r="D3915">
        <v>411</v>
      </c>
      <c r="E3915">
        <v>5257</v>
      </c>
      <c r="F3915">
        <v>2752</v>
      </c>
      <c r="G3915">
        <v>3520</v>
      </c>
      <c r="H3915" s="14">
        <f>365*DSO[[#This Row],[Receivables - Total]]/DSO[[#This Row],[Revenue - Total]]</f>
        <v>54.511264534883722</v>
      </c>
      <c r="I3915" t="str">
        <f>_xlfn.XLOOKUP(DSO[[#This Row],[GIC Industry Groups]],'DSO_GIC GROUP'!$A$2:$A$25,'DSO_GIC GROUP'!$B$2:$B$25,0)</f>
        <v>Pharmaceuticals, Biotechnology &amp; Life Sciences</v>
      </c>
    </row>
    <row r="3916" spans="1:9" x14ac:dyDescent="0.2">
      <c r="A3916">
        <v>2018</v>
      </c>
      <c r="B3916" t="s">
        <v>461</v>
      </c>
      <c r="C3916" t="s">
        <v>462</v>
      </c>
      <c r="D3916">
        <v>514</v>
      </c>
      <c r="E3916">
        <v>6959</v>
      </c>
      <c r="F3916">
        <v>3333</v>
      </c>
      <c r="G3916">
        <v>3520</v>
      </c>
      <c r="H3916" s="14">
        <f>365*DSO[[#This Row],[Receivables - Total]]/DSO[[#This Row],[Revenue - Total]]</f>
        <v>56.288628862886291</v>
      </c>
      <c r="I3916" t="str">
        <f>_xlfn.XLOOKUP(DSO[[#This Row],[GIC Industry Groups]],'DSO_GIC GROUP'!$A$2:$A$25,'DSO_GIC GROUP'!$B$2:$B$25,0)</f>
        <v>Pharmaceuticals, Biotechnology &amp; Life Sciences</v>
      </c>
    </row>
    <row r="3917" spans="1:9" x14ac:dyDescent="0.2">
      <c r="A3917">
        <v>2019</v>
      </c>
      <c r="B3917" t="s">
        <v>461</v>
      </c>
      <c r="C3917" t="s">
        <v>462</v>
      </c>
      <c r="D3917">
        <v>573</v>
      </c>
      <c r="E3917">
        <v>7316</v>
      </c>
      <c r="F3917">
        <v>3543</v>
      </c>
      <c r="G3917">
        <v>3520</v>
      </c>
      <c r="H3917" s="14">
        <f>365*DSO[[#This Row],[Receivables - Total]]/DSO[[#This Row],[Revenue - Total]]</f>
        <v>59.030482641828961</v>
      </c>
      <c r="I3917" t="str">
        <f>_xlfn.XLOOKUP(DSO[[#This Row],[GIC Industry Groups]],'DSO_GIC GROUP'!$A$2:$A$25,'DSO_GIC GROUP'!$B$2:$B$25,0)</f>
        <v>Pharmaceuticals, Biotechnology &amp; Life Sciences</v>
      </c>
    </row>
    <row r="3918" spans="1:9" x14ac:dyDescent="0.2">
      <c r="A3918">
        <v>2004</v>
      </c>
      <c r="B3918" t="s">
        <v>463</v>
      </c>
      <c r="C3918" t="s">
        <v>464</v>
      </c>
      <c r="D3918">
        <v>2.1429999999999998</v>
      </c>
      <c r="E3918">
        <v>516.91899999999998</v>
      </c>
      <c r="F3918">
        <v>14.146000000000001</v>
      </c>
      <c r="G3918">
        <v>3520</v>
      </c>
      <c r="H3918" s="14">
        <f>365*DSO[[#This Row],[Receivables - Total]]/DSO[[#This Row],[Revenue - Total]]</f>
        <v>55.294429520712562</v>
      </c>
      <c r="I3918" t="str">
        <f>_xlfn.XLOOKUP(DSO[[#This Row],[GIC Industry Groups]],'DSO_GIC GROUP'!$A$2:$A$25,'DSO_GIC GROUP'!$B$2:$B$25,0)</f>
        <v>Pharmaceuticals, Biotechnology &amp; Life Sciences</v>
      </c>
    </row>
    <row r="3919" spans="1:9" x14ac:dyDescent="0.2">
      <c r="A3919">
        <v>2005</v>
      </c>
      <c r="B3919" t="s">
        <v>463</v>
      </c>
      <c r="C3919" t="s">
        <v>464</v>
      </c>
      <c r="D3919">
        <v>1.423</v>
      </c>
      <c r="E3919">
        <v>374.108</v>
      </c>
      <c r="F3919">
        <v>7.8460000000000001</v>
      </c>
      <c r="G3919">
        <v>3520</v>
      </c>
      <c r="H3919" s="14">
        <f>365*DSO[[#This Row],[Receivables - Total]]/DSO[[#This Row],[Revenue - Total]]</f>
        <v>66.198699974509296</v>
      </c>
      <c r="I3919" t="str">
        <f>_xlfn.XLOOKUP(DSO[[#This Row],[GIC Industry Groups]],'DSO_GIC GROUP'!$A$2:$A$25,'DSO_GIC GROUP'!$B$2:$B$25,0)</f>
        <v>Pharmaceuticals, Biotechnology &amp; Life Sciences</v>
      </c>
    </row>
    <row r="3920" spans="1:9" x14ac:dyDescent="0.2">
      <c r="A3920">
        <v>2006</v>
      </c>
      <c r="B3920" t="s">
        <v>463</v>
      </c>
      <c r="C3920" t="s">
        <v>464</v>
      </c>
      <c r="D3920">
        <v>2.073</v>
      </c>
      <c r="E3920">
        <v>353.60300000000001</v>
      </c>
      <c r="F3920">
        <v>27.643000000000001</v>
      </c>
      <c r="G3920">
        <v>3520</v>
      </c>
      <c r="H3920" s="14">
        <f>365*DSO[[#This Row],[Receivables - Total]]/DSO[[#This Row],[Revenue - Total]]</f>
        <v>27.372029085121007</v>
      </c>
      <c r="I3920" t="str">
        <f>_xlfn.XLOOKUP(DSO[[#This Row],[GIC Industry Groups]],'DSO_GIC GROUP'!$A$2:$A$25,'DSO_GIC GROUP'!$B$2:$B$25,0)</f>
        <v>Pharmaceuticals, Biotechnology &amp; Life Sciences</v>
      </c>
    </row>
    <row r="3921" spans="1:9" x14ac:dyDescent="0.2">
      <c r="A3921">
        <v>2007</v>
      </c>
      <c r="B3921" t="s">
        <v>463</v>
      </c>
      <c r="C3921" t="s">
        <v>464</v>
      </c>
      <c r="D3921">
        <v>1.5509999999999999</v>
      </c>
      <c r="E3921">
        <v>275.69499999999999</v>
      </c>
      <c r="F3921">
        <v>34.44</v>
      </c>
      <c r="G3921">
        <v>3520</v>
      </c>
      <c r="H3921" s="14">
        <f>365*DSO[[#This Row],[Receivables - Total]]/DSO[[#This Row],[Revenue - Total]]</f>
        <v>16.437717770034844</v>
      </c>
      <c r="I3921" t="str">
        <f>_xlfn.XLOOKUP(DSO[[#This Row],[GIC Industry Groups]],'DSO_GIC GROUP'!$A$2:$A$25,'DSO_GIC GROUP'!$B$2:$B$25,0)</f>
        <v>Pharmaceuticals, Biotechnology &amp; Life Sciences</v>
      </c>
    </row>
    <row r="3922" spans="1:9" x14ac:dyDescent="0.2">
      <c r="A3922">
        <v>2008</v>
      </c>
      <c r="B3922" t="s">
        <v>463</v>
      </c>
      <c r="C3922" t="s">
        <v>464</v>
      </c>
      <c r="D3922">
        <v>1.05</v>
      </c>
      <c r="E3922">
        <v>232.38800000000001</v>
      </c>
      <c r="F3922">
        <v>3.919</v>
      </c>
      <c r="G3922">
        <v>3520</v>
      </c>
      <c r="H3922" s="14">
        <f>365*DSO[[#This Row],[Receivables - Total]]/DSO[[#This Row],[Revenue - Total]]</f>
        <v>97.792804286807865</v>
      </c>
      <c r="I3922" t="str">
        <f>_xlfn.XLOOKUP(DSO[[#This Row],[GIC Industry Groups]],'DSO_GIC GROUP'!$A$2:$A$25,'DSO_GIC GROUP'!$B$2:$B$25,0)</f>
        <v>Pharmaceuticals, Biotechnology &amp; Life Sciences</v>
      </c>
    </row>
    <row r="3923" spans="1:9" x14ac:dyDescent="0.2">
      <c r="A3923">
        <v>2009</v>
      </c>
      <c r="B3923" t="s">
        <v>463</v>
      </c>
      <c r="C3923" t="s">
        <v>464</v>
      </c>
      <c r="D3923">
        <v>163.661</v>
      </c>
      <c r="E3923">
        <v>712.39</v>
      </c>
      <c r="F3923">
        <v>9.2650000000000006</v>
      </c>
      <c r="G3923">
        <v>3520</v>
      </c>
      <c r="H3923" s="14">
        <f>365*DSO[[#This Row],[Receivables - Total]]/DSO[[#This Row],[Revenue - Total]]</f>
        <v>6447.5191581219642</v>
      </c>
      <c r="I3923" t="str">
        <f>_xlfn.XLOOKUP(DSO[[#This Row],[GIC Industry Groups]],'DSO_GIC GROUP'!$A$2:$A$25,'DSO_GIC GROUP'!$B$2:$B$25,0)</f>
        <v>Pharmaceuticals, Biotechnology &amp; Life Sciences</v>
      </c>
    </row>
    <row r="3924" spans="1:9" x14ac:dyDescent="0.2">
      <c r="A3924">
        <v>2010</v>
      </c>
      <c r="B3924" t="s">
        <v>463</v>
      </c>
      <c r="C3924" t="s">
        <v>464</v>
      </c>
      <c r="D3924">
        <v>5.7009999999999996</v>
      </c>
      <c r="E3924">
        <v>489.58100000000002</v>
      </c>
      <c r="F3924">
        <v>169.87799999999999</v>
      </c>
      <c r="G3924">
        <v>3520</v>
      </c>
      <c r="H3924" s="14">
        <f>365*DSO[[#This Row],[Receivables - Total]]/DSO[[#This Row],[Revenue - Total]]</f>
        <v>12.249172935871625</v>
      </c>
      <c r="I3924" t="str">
        <f>_xlfn.XLOOKUP(DSO[[#This Row],[GIC Industry Groups]],'DSO_GIC GROUP'!$A$2:$A$25,'DSO_GIC GROUP'!$B$2:$B$25,0)</f>
        <v>Pharmaceuticals, Biotechnology &amp; Life Sciences</v>
      </c>
    </row>
    <row r="3925" spans="1:9" x14ac:dyDescent="0.2">
      <c r="A3925">
        <v>2011</v>
      </c>
      <c r="B3925" t="s">
        <v>463</v>
      </c>
      <c r="C3925" t="s">
        <v>464</v>
      </c>
      <c r="D3925">
        <v>6.415</v>
      </c>
      <c r="E3925">
        <v>328.96199999999999</v>
      </c>
      <c r="F3925">
        <v>94.454999999999998</v>
      </c>
      <c r="G3925">
        <v>3520</v>
      </c>
      <c r="H3925" s="14">
        <f>365*DSO[[#This Row],[Receivables - Total]]/DSO[[#This Row],[Revenue - Total]]</f>
        <v>24.78931766449632</v>
      </c>
      <c r="I3925" t="str">
        <f>_xlfn.XLOOKUP(DSO[[#This Row],[GIC Industry Groups]],'DSO_GIC GROUP'!$A$2:$A$25,'DSO_GIC GROUP'!$B$2:$B$25,0)</f>
        <v>Pharmaceuticals, Biotechnology &amp; Life Sciences</v>
      </c>
    </row>
    <row r="3926" spans="1:9" x14ac:dyDescent="0.2">
      <c r="A3926">
        <v>2012</v>
      </c>
      <c r="B3926" t="s">
        <v>463</v>
      </c>
      <c r="C3926" t="s">
        <v>464</v>
      </c>
      <c r="D3926">
        <v>70.950999999999993</v>
      </c>
      <c r="E3926">
        <v>330.41899999999998</v>
      </c>
      <c r="F3926">
        <v>297.05900000000003</v>
      </c>
      <c r="G3926">
        <v>3520</v>
      </c>
      <c r="H3926" s="14">
        <f>365*DSO[[#This Row],[Receivables - Total]]/DSO[[#This Row],[Revenue - Total]]</f>
        <v>87.178355141571188</v>
      </c>
      <c r="I3926" t="str">
        <f>_xlfn.XLOOKUP(DSO[[#This Row],[GIC Industry Groups]],'DSO_GIC GROUP'!$A$2:$A$25,'DSO_GIC GROUP'!$B$2:$B$25,0)</f>
        <v>Pharmaceuticals, Biotechnology &amp; Life Sciences</v>
      </c>
    </row>
    <row r="3927" spans="1:9" x14ac:dyDescent="0.2">
      <c r="A3927">
        <v>2013</v>
      </c>
      <c r="B3927" t="s">
        <v>463</v>
      </c>
      <c r="C3927" t="s">
        <v>464</v>
      </c>
      <c r="D3927">
        <v>35.374000000000002</v>
      </c>
      <c r="E3927">
        <v>629.56799999999998</v>
      </c>
      <c r="F3927">
        <v>354.947</v>
      </c>
      <c r="G3927">
        <v>3520</v>
      </c>
      <c r="H3927" s="14">
        <f>365*DSO[[#This Row],[Receivables - Total]]/DSO[[#This Row],[Revenue - Total]]</f>
        <v>36.375881469627863</v>
      </c>
      <c r="I3927" t="str">
        <f>_xlfn.XLOOKUP(DSO[[#This Row],[GIC Industry Groups]],'DSO_GIC GROUP'!$A$2:$A$25,'DSO_GIC GROUP'!$B$2:$B$25,0)</f>
        <v>Pharmaceuticals, Biotechnology &amp; Life Sciences</v>
      </c>
    </row>
    <row r="3928" spans="1:9" x14ac:dyDescent="0.2">
      <c r="A3928">
        <v>2014</v>
      </c>
      <c r="B3928" t="s">
        <v>463</v>
      </c>
      <c r="C3928" t="s">
        <v>464</v>
      </c>
      <c r="D3928">
        <v>57.933</v>
      </c>
      <c r="E3928">
        <v>830.06899999999996</v>
      </c>
      <c r="F3928">
        <v>511.495</v>
      </c>
      <c r="G3928">
        <v>3520</v>
      </c>
      <c r="H3928" s="14">
        <f>365*DSO[[#This Row],[Receivables - Total]]/DSO[[#This Row],[Revenue - Total]]</f>
        <v>41.340668041720832</v>
      </c>
      <c r="I3928" t="str">
        <f>_xlfn.XLOOKUP(DSO[[#This Row],[GIC Industry Groups]],'DSO_GIC GROUP'!$A$2:$A$25,'DSO_GIC GROUP'!$B$2:$B$25,0)</f>
        <v>Pharmaceuticals, Biotechnology &amp; Life Sciences</v>
      </c>
    </row>
    <row r="3929" spans="1:9" x14ac:dyDescent="0.2">
      <c r="A3929">
        <v>2015</v>
      </c>
      <c r="B3929" t="s">
        <v>463</v>
      </c>
      <c r="C3929" t="s">
        <v>464</v>
      </c>
      <c r="D3929">
        <v>114.45</v>
      </c>
      <c r="E3929">
        <v>1007.44</v>
      </c>
      <c r="F3929">
        <v>753.75099999999998</v>
      </c>
      <c r="G3929">
        <v>3520</v>
      </c>
      <c r="H3929" s="14">
        <f>365*DSO[[#This Row],[Receivables - Total]]/DSO[[#This Row],[Revenue - Total]]</f>
        <v>55.421817019148236</v>
      </c>
      <c r="I3929" t="str">
        <f>_xlfn.XLOOKUP(DSO[[#This Row],[GIC Industry Groups]],'DSO_GIC GROUP'!$A$2:$A$25,'DSO_GIC GROUP'!$B$2:$B$25,0)</f>
        <v>Pharmaceuticals, Biotechnology &amp; Life Sciences</v>
      </c>
    </row>
    <row r="3930" spans="1:9" x14ac:dyDescent="0.2">
      <c r="A3930">
        <v>2016</v>
      </c>
      <c r="B3930" t="s">
        <v>463</v>
      </c>
      <c r="C3930" t="s">
        <v>464</v>
      </c>
      <c r="D3930">
        <v>148.75800000000001</v>
      </c>
      <c r="E3930">
        <v>1638.597</v>
      </c>
      <c r="F3930">
        <v>1105.7190000000001</v>
      </c>
      <c r="G3930">
        <v>3520</v>
      </c>
      <c r="H3930" s="14">
        <f>365*DSO[[#This Row],[Receivables - Total]]/DSO[[#This Row],[Revenue - Total]]</f>
        <v>49.10530614016762</v>
      </c>
      <c r="I3930" t="str">
        <f>_xlfn.XLOOKUP(DSO[[#This Row],[GIC Industry Groups]],'DSO_GIC GROUP'!$A$2:$A$25,'DSO_GIC GROUP'!$B$2:$B$25,0)</f>
        <v>Pharmaceuticals, Biotechnology &amp; Life Sciences</v>
      </c>
    </row>
    <row r="3931" spans="1:9" x14ac:dyDescent="0.2">
      <c r="A3931">
        <v>2017</v>
      </c>
      <c r="B3931" t="s">
        <v>463</v>
      </c>
      <c r="C3931" t="s">
        <v>464</v>
      </c>
      <c r="D3931">
        <v>266.29899999999998</v>
      </c>
      <c r="E3931">
        <v>2302.5819999999999</v>
      </c>
      <c r="F3931">
        <v>1536.2159999999999</v>
      </c>
      <c r="G3931">
        <v>3520</v>
      </c>
      <c r="H3931" s="14">
        <f>365*DSO[[#This Row],[Receivables - Total]]/DSO[[#This Row],[Revenue - Total]]</f>
        <v>63.271789253594548</v>
      </c>
      <c r="I3931" t="str">
        <f>_xlfn.XLOOKUP(DSO[[#This Row],[GIC Industry Groups]],'DSO_GIC GROUP'!$A$2:$A$25,'DSO_GIC GROUP'!$B$2:$B$25,0)</f>
        <v>Pharmaceuticals, Biotechnology &amp; Life Sciences</v>
      </c>
    </row>
    <row r="3932" spans="1:9" x14ac:dyDescent="0.2">
      <c r="A3932">
        <v>2018</v>
      </c>
      <c r="B3932" t="s">
        <v>463</v>
      </c>
      <c r="C3932" t="s">
        <v>464</v>
      </c>
      <c r="D3932">
        <v>307.59800000000001</v>
      </c>
      <c r="E3932">
        <v>2645.7620000000002</v>
      </c>
      <c r="F3932">
        <v>1881.883</v>
      </c>
      <c r="G3932">
        <v>3520</v>
      </c>
      <c r="H3932" s="14">
        <f>365*DSO[[#This Row],[Receivables - Total]]/DSO[[#This Row],[Revenue - Total]]</f>
        <v>59.660069196650376</v>
      </c>
      <c r="I3932" t="str">
        <f>_xlfn.XLOOKUP(DSO[[#This Row],[GIC Industry Groups]],'DSO_GIC GROUP'!$A$2:$A$25,'DSO_GIC GROUP'!$B$2:$B$25,0)</f>
        <v>Pharmaceuticals, Biotechnology &amp; Life Sciences</v>
      </c>
    </row>
    <row r="3933" spans="1:9" x14ac:dyDescent="0.2">
      <c r="A3933">
        <v>2019</v>
      </c>
      <c r="B3933" t="s">
        <v>463</v>
      </c>
      <c r="C3933" t="s">
        <v>464</v>
      </c>
      <c r="D3933">
        <v>308.80900000000003</v>
      </c>
      <c r="E3933">
        <v>3426.75</v>
      </c>
      <c r="F3933">
        <v>2158.759</v>
      </c>
      <c r="G3933">
        <v>3520</v>
      </c>
      <c r="H3933" s="14">
        <f>365*DSO[[#This Row],[Receivables - Total]]/DSO[[#This Row],[Revenue - Total]]</f>
        <v>52.213000617484397</v>
      </c>
      <c r="I3933" t="str">
        <f>_xlfn.XLOOKUP(DSO[[#This Row],[GIC Industry Groups]],'DSO_GIC GROUP'!$A$2:$A$25,'DSO_GIC GROUP'!$B$2:$B$25,0)</f>
        <v>Pharmaceuticals, Biotechnology &amp; Life Sciences</v>
      </c>
    </row>
    <row r="3934" spans="1:9" x14ac:dyDescent="0.2">
      <c r="A3934">
        <v>2011</v>
      </c>
      <c r="B3934" t="s">
        <v>475</v>
      </c>
      <c r="C3934" t="s">
        <v>476</v>
      </c>
      <c r="D3934">
        <v>716.49</v>
      </c>
      <c r="E3934">
        <v>2322.9169999999999</v>
      </c>
      <c r="F3934">
        <v>4327.7479999999996</v>
      </c>
      <c r="G3934">
        <v>3520</v>
      </c>
      <c r="H3934" s="14">
        <f>365*DSO[[#This Row],[Receivables - Total]]/DSO[[#This Row],[Revenue - Total]]</f>
        <v>60.428391394323334</v>
      </c>
      <c r="I3934" t="str">
        <f>_xlfn.XLOOKUP(DSO[[#This Row],[GIC Industry Groups]],'DSO_GIC GROUP'!$A$2:$A$25,'DSO_GIC GROUP'!$B$2:$B$25,0)</f>
        <v>Pharmaceuticals, Biotechnology &amp; Life Sciences</v>
      </c>
    </row>
    <row r="3935" spans="1:9" x14ac:dyDescent="0.2">
      <c r="A3935">
        <v>2012</v>
      </c>
      <c r="B3935" t="s">
        <v>475</v>
      </c>
      <c r="C3935" t="s">
        <v>476</v>
      </c>
      <c r="D3935">
        <v>762.97</v>
      </c>
      <c r="E3935">
        <v>2499.1529999999998</v>
      </c>
      <c r="F3935">
        <v>4865.5129999999999</v>
      </c>
      <c r="G3935">
        <v>3520</v>
      </c>
      <c r="H3935" s="14">
        <f>365*DSO[[#This Row],[Receivables - Total]]/DSO[[#This Row],[Revenue - Total]]</f>
        <v>57.236318143636652</v>
      </c>
      <c r="I3935" t="str">
        <f>_xlfn.XLOOKUP(DSO[[#This Row],[GIC Industry Groups]],'DSO_GIC GROUP'!$A$2:$A$25,'DSO_GIC GROUP'!$B$2:$B$25,0)</f>
        <v>Pharmaceuticals, Biotechnology &amp; Life Sciences</v>
      </c>
    </row>
    <row r="3936" spans="1:9" x14ac:dyDescent="0.2">
      <c r="A3936">
        <v>2013</v>
      </c>
      <c r="B3936" t="s">
        <v>475</v>
      </c>
      <c r="C3936" t="s">
        <v>476</v>
      </c>
      <c r="D3936">
        <v>940.37599999999998</v>
      </c>
      <c r="E3936">
        <v>3066.797</v>
      </c>
      <c r="F3936">
        <v>5099.5450000000001</v>
      </c>
      <c r="G3936">
        <v>3520</v>
      </c>
      <c r="H3936" s="14">
        <f>365*DSO[[#This Row],[Receivables - Total]]/DSO[[#This Row],[Revenue - Total]]</f>
        <v>67.307424485910019</v>
      </c>
      <c r="I3936" t="str">
        <f>_xlfn.XLOOKUP(DSO[[#This Row],[GIC Industry Groups]],'DSO_GIC GROUP'!$A$2:$A$25,'DSO_GIC GROUP'!$B$2:$B$25,0)</f>
        <v>Pharmaceuticals, Biotechnology &amp; Life Sciences</v>
      </c>
    </row>
    <row r="3937" spans="1:9" x14ac:dyDescent="0.2">
      <c r="A3937">
        <v>2014</v>
      </c>
      <c r="B3937" t="s">
        <v>475</v>
      </c>
      <c r="C3937" t="s">
        <v>476</v>
      </c>
      <c r="D3937">
        <v>1020.612</v>
      </c>
      <c r="E3937">
        <v>3305.8319999999999</v>
      </c>
      <c r="F3937">
        <v>5459.9979999999996</v>
      </c>
      <c r="G3937">
        <v>3520</v>
      </c>
      <c r="H3937" s="14">
        <f>365*DSO[[#This Row],[Receivables - Total]]/DSO[[#This Row],[Revenue - Total]]</f>
        <v>68.2277502665752</v>
      </c>
      <c r="I3937" t="str">
        <f>_xlfn.XLOOKUP(DSO[[#This Row],[GIC Industry Groups]],'DSO_GIC GROUP'!$A$2:$A$25,'DSO_GIC GROUP'!$B$2:$B$25,0)</f>
        <v>Pharmaceuticals, Biotechnology &amp; Life Sciences</v>
      </c>
    </row>
    <row r="3938" spans="1:9" x14ac:dyDescent="0.2">
      <c r="A3938">
        <v>2015</v>
      </c>
      <c r="B3938" t="s">
        <v>475</v>
      </c>
      <c r="C3938" t="s">
        <v>476</v>
      </c>
      <c r="D3938">
        <v>1199.838</v>
      </c>
      <c r="E3938">
        <v>3926.3159999999998</v>
      </c>
      <c r="F3938">
        <v>5737.6189999999997</v>
      </c>
      <c r="G3938">
        <v>3520</v>
      </c>
      <c r="H3938" s="14">
        <f>365*DSO[[#This Row],[Receivables - Total]]/DSO[[#This Row],[Revenue - Total]]</f>
        <v>76.327980299842153</v>
      </c>
      <c r="I3938" t="str">
        <f>_xlfn.XLOOKUP(DSO[[#This Row],[GIC Industry Groups]],'DSO_GIC GROUP'!$A$2:$A$25,'DSO_GIC GROUP'!$B$2:$B$25,0)</f>
        <v>Pharmaceuticals, Biotechnology &amp; Life Sciences</v>
      </c>
    </row>
    <row r="3939" spans="1:9" x14ac:dyDescent="0.2">
      <c r="A3939">
        <v>2016</v>
      </c>
      <c r="B3939" t="s">
        <v>475</v>
      </c>
      <c r="C3939" t="s">
        <v>476</v>
      </c>
      <c r="D3939">
        <v>1741</v>
      </c>
      <c r="E3939">
        <v>21208</v>
      </c>
      <c r="F3939">
        <v>6878</v>
      </c>
      <c r="G3939">
        <v>3520</v>
      </c>
      <c r="H3939" s="14">
        <f>365*DSO[[#This Row],[Receivables - Total]]/DSO[[#This Row],[Revenue - Total]]</f>
        <v>92.390956673451583</v>
      </c>
      <c r="I3939" t="str">
        <f>_xlfn.XLOOKUP(DSO[[#This Row],[GIC Industry Groups]],'DSO_GIC GROUP'!$A$2:$A$25,'DSO_GIC GROUP'!$B$2:$B$25,0)</f>
        <v>Pharmaceuticals, Biotechnology &amp; Life Sciences</v>
      </c>
    </row>
    <row r="3940" spans="1:9" x14ac:dyDescent="0.2">
      <c r="A3940">
        <v>2017</v>
      </c>
      <c r="B3940" t="s">
        <v>475</v>
      </c>
      <c r="C3940" t="s">
        <v>476</v>
      </c>
      <c r="D3940">
        <v>2040</v>
      </c>
      <c r="E3940">
        <v>22742</v>
      </c>
      <c r="F3940">
        <v>9739</v>
      </c>
      <c r="G3940">
        <v>3520</v>
      </c>
      <c r="H3940" s="14">
        <f>365*DSO[[#This Row],[Receivables - Total]]/DSO[[#This Row],[Revenue - Total]]</f>
        <v>76.455488243146107</v>
      </c>
      <c r="I3940" t="str">
        <f>_xlfn.XLOOKUP(DSO[[#This Row],[GIC Industry Groups]],'DSO_GIC GROUP'!$A$2:$A$25,'DSO_GIC GROUP'!$B$2:$B$25,0)</f>
        <v>Pharmaceuticals, Biotechnology &amp; Life Sciences</v>
      </c>
    </row>
    <row r="3941" spans="1:9" x14ac:dyDescent="0.2">
      <c r="A3941">
        <v>2018</v>
      </c>
      <c r="B3941" t="s">
        <v>475</v>
      </c>
      <c r="C3941" t="s">
        <v>476</v>
      </c>
      <c r="D3941">
        <v>2463</v>
      </c>
      <c r="E3941">
        <v>22549</v>
      </c>
      <c r="F3941">
        <v>10412</v>
      </c>
      <c r="G3941">
        <v>3520</v>
      </c>
      <c r="H3941" s="14">
        <f>365*DSO[[#This Row],[Receivables - Total]]/DSO[[#This Row],[Revenue - Total]]</f>
        <v>86.342201306185174</v>
      </c>
      <c r="I3941" t="str">
        <f>_xlfn.XLOOKUP(DSO[[#This Row],[GIC Industry Groups]],'DSO_GIC GROUP'!$A$2:$A$25,'DSO_GIC GROUP'!$B$2:$B$25,0)</f>
        <v>Pharmaceuticals, Biotechnology &amp; Life Sciences</v>
      </c>
    </row>
    <row r="3942" spans="1:9" x14ac:dyDescent="0.2">
      <c r="A3942">
        <v>2019</v>
      </c>
      <c r="B3942" t="s">
        <v>475</v>
      </c>
      <c r="C3942" t="s">
        <v>476</v>
      </c>
      <c r="D3942">
        <v>2638</v>
      </c>
      <c r="E3942">
        <v>23251</v>
      </c>
      <c r="F3942">
        <v>11088</v>
      </c>
      <c r="G3942">
        <v>3520</v>
      </c>
      <c r="H3942" s="14">
        <f>365*DSO[[#This Row],[Receivables - Total]]/DSO[[#This Row],[Revenue - Total]]</f>
        <v>86.838924963924967</v>
      </c>
      <c r="I3942" t="str">
        <f>_xlfn.XLOOKUP(DSO[[#This Row],[GIC Industry Groups]],'DSO_GIC GROUP'!$A$2:$A$25,'DSO_GIC GROUP'!$B$2:$B$25,0)</f>
        <v>Pharmaceuticals, Biotechnology &amp; Life Sciences</v>
      </c>
    </row>
    <row r="3943" spans="1:9" x14ac:dyDescent="0.2">
      <c r="A3943">
        <v>2004</v>
      </c>
      <c r="B3943" t="s">
        <v>493</v>
      </c>
      <c r="C3943" t="s">
        <v>494</v>
      </c>
      <c r="D3943">
        <v>6831</v>
      </c>
      <c r="E3943">
        <v>53317</v>
      </c>
      <c r="F3943">
        <v>47348</v>
      </c>
      <c r="G3943">
        <v>3520</v>
      </c>
      <c r="H3943" s="14">
        <f>365*DSO[[#This Row],[Receivables - Total]]/DSO[[#This Row],[Revenue - Total]]</f>
        <v>52.659352031764804</v>
      </c>
      <c r="I3943" t="str">
        <f>_xlfn.XLOOKUP(DSO[[#This Row],[GIC Industry Groups]],'DSO_GIC GROUP'!$A$2:$A$25,'DSO_GIC GROUP'!$B$2:$B$25,0)</f>
        <v>Pharmaceuticals, Biotechnology &amp; Life Sciences</v>
      </c>
    </row>
    <row r="3944" spans="1:9" x14ac:dyDescent="0.2">
      <c r="A3944">
        <v>2005</v>
      </c>
      <c r="B3944" t="s">
        <v>493</v>
      </c>
      <c r="C3944" t="s">
        <v>494</v>
      </c>
      <c r="D3944">
        <v>7010</v>
      </c>
      <c r="E3944">
        <v>58025</v>
      </c>
      <c r="F3944">
        <v>50434</v>
      </c>
      <c r="G3944">
        <v>3520</v>
      </c>
      <c r="H3944" s="14">
        <f>365*DSO[[#This Row],[Receivables - Total]]/DSO[[#This Row],[Revenue - Total]]</f>
        <v>50.732640678907089</v>
      </c>
      <c r="I3944" t="str">
        <f>_xlfn.XLOOKUP(DSO[[#This Row],[GIC Industry Groups]],'DSO_GIC GROUP'!$A$2:$A$25,'DSO_GIC GROUP'!$B$2:$B$25,0)</f>
        <v>Pharmaceuticals, Biotechnology &amp; Life Sciences</v>
      </c>
    </row>
    <row r="3945" spans="1:9" x14ac:dyDescent="0.2">
      <c r="A3945">
        <v>2006</v>
      </c>
      <c r="B3945" t="s">
        <v>493</v>
      </c>
      <c r="C3945" t="s">
        <v>494</v>
      </c>
      <c r="D3945">
        <v>8712</v>
      </c>
      <c r="E3945">
        <v>70556</v>
      </c>
      <c r="F3945">
        <v>53194</v>
      </c>
      <c r="G3945">
        <v>3520</v>
      </c>
      <c r="H3945" s="14">
        <f>365*DSO[[#This Row],[Receivables - Total]]/DSO[[#This Row],[Revenue - Total]]</f>
        <v>59.778922434861073</v>
      </c>
      <c r="I3945" t="str">
        <f>_xlfn.XLOOKUP(DSO[[#This Row],[GIC Industry Groups]],'DSO_GIC GROUP'!$A$2:$A$25,'DSO_GIC GROUP'!$B$2:$B$25,0)</f>
        <v>Pharmaceuticals, Biotechnology &amp; Life Sciences</v>
      </c>
    </row>
    <row r="3946" spans="1:9" x14ac:dyDescent="0.2">
      <c r="A3946">
        <v>2007</v>
      </c>
      <c r="B3946" t="s">
        <v>493</v>
      </c>
      <c r="C3946" t="s">
        <v>494</v>
      </c>
      <c r="D3946">
        <v>9444</v>
      </c>
      <c r="E3946">
        <v>80954</v>
      </c>
      <c r="F3946">
        <v>61035</v>
      </c>
      <c r="G3946">
        <v>3520</v>
      </c>
      <c r="H3946" s="14">
        <f>365*DSO[[#This Row],[Receivables - Total]]/DSO[[#This Row],[Revenue - Total]]</f>
        <v>56.476775620545588</v>
      </c>
      <c r="I3946" t="str">
        <f>_xlfn.XLOOKUP(DSO[[#This Row],[GIC Industry Groups]],'DSO_GIC GROUP'!$A$2:$A$25,'DSO_GIC GROUP'!$B$2:$B$25,0)</f>
        <v>Pharmaceuticals, Biotechnology &amp; Life Sciences</v>
      </c>
    </row>
    <row r="3947" spans="1:9" x14ac:dyDescent="0.2">
      <c r="A3947">
        <v>2008</v>
      </c>
      <c r="B3947" t="s">
        <v>493</v>
      </c>
      <c r="C3947" t="s">
        <v>494</v>
      </c>
      <c r="D3947">
        <v>9719</v>
      </c>
      <c r="E3947">
        <v>84912</v>
      </c>
      <c r="F3947">
        <v>63747</v>
      </c>
      <c r="G3947">
        <v>3520</v>
      </c>
      <c r="H3947" s="14">
        <f>365*DSO[[#This Row],[Receivables - Total]]/DSO[[#This Row],[Revenue - Total]]</f>
        <v>55.648657976061621</v>
      </c>
      <c r="I3947" t="str">
        <f>_xlfn.XLOOKUP(DSO[[#This Row],[GIC Industry Groups]],'DSO_GIC GROUP'!$A$2:$A$25,'DSO_GIC GROUP'!$B$2:$B$25,0)</f>
        <v>Pharmaceuticals, Biotechnology &amp; Life Sciences</v>
      </c>
    </row>
    <row r="3948" spans="1:9" x14ac:dyDescent="0.2">
      <c r="A3948">
        <v>2009</v>
      </c>
      <c r="B3948" t="s">
        <v>493</v>
      </c>
      <c r="C3948" t="s">
        <v>494</v>
      </c>
      <c r="D3948">
        <v>9646</v>
      </c>
      <c r="E3948">
        <v>94682</v>
      </c>
      <c r="F3948">
        <v>61897</v>
      </c>
      <c r="G3948">
        <v>3520</v>
      </c>
      <c r="H3948" s="14">
        <f>365*DSO[[#This Row],[Receivables - Total]]/DSO[[#This Row],[Revenue - Total]]</f>
        <v>56.881432056480925</v>
      </c>
      <c r="I3948" t="str">
        <f>_xlfn.XLOOKUP(DSO[[#This Row],[GIC Industry Groups]],'DSO_GIC GROUP'!$A$2:$A$25,'DSO_GIC GROUP'!$B$2:$B$25,0)</f>
        <v>Pharmaceuticals, Biotechnology &amp; Life Sciences</v>
      </c>
    </row>
    <row r="3949" spans="1:9" x14ac:dyDescent="0.2">
      <c r="A3949">
        <v>2010</v>
      </c>
      <c r="B3949" t="s">
        <v>493</v>
      </c>
      <c r="C3949" t="s">
        <v>494</v>
      </c>
      <c r="D3949">
        <v>9774</v>
      </c>
      <c r="E3949">
        <v>102908</v>
      </c>
      <c r="F3949">
        <v>61587</v>
      </c>
      <c r="G3949">
        <v>3520</v>
      </c>
      <c r="H3949" s="14">
        <f>365*DSO[[#This Row],[Receivables - Total]]/DSO[[#This Row],[Revenue - Total]]</f>
        <v>57.926348092941694</v>
      </c>
      <c r="I3949" t="str">
        <f>_xlfn.XLOOKUP(DSO[[#This Row],[GIC Industry Groups]],'DSO_GIC GROUP'!$A$2:$A$25,'DSO_GIC GROUP'!$B$2:$B$25,0)</f>
        <v>Pharmaceuticals, Biotechnology &amp; Life Sciences</v>
      </c>
    </row>
    <row r="3950" spans="1:9" x14ac:dyDescent="0.2">
      <c r="A3950">
        <v>2011</v>
      </c>
      <c r="B3950" t="s">
        <v>493</v>
      </c>
      <c r="C3950" t="s">
        <v>494</v>
      </c>
      <c r="D3950">
        <v>10581</v>
      </c>
      <c r="E3950">
        <v>113644</v>
      </c>
      <c r="F3950">
        <v>65030</v>
      </c>
      <c r="G3950">
        <v>3520</v>
      </c>
      <c r="H3950" s="14">
        <f>365*DSO[[#This Row],[Receivables - Total]]/DSO[[#This Row],[Revenue - Total]]</f>
        <v>59.388974319544829</v>
      </c>
      <c r="I3950" t="str">
        <f>_xlfn.XLOOKUP(DSO[[#This Row],[GIC Industry Groups]],'DSO_GIC GROUP'!$A$2:$A$25,'DSO_GIC GROUP'!$B$2:$B$25,0)</f>
        <v>Pharmaceuticals, Biotechnology &amp; Life Sciences</v>
      </c>
    </row>
    <row r="3951" spans="1:9" x14ac:dyDescent="0.2">
      <c r="A3951">
        <v>2012</v>
      </c>
      <c r="B3951" t="s">
        <v>493</v>
      </c>
      <c r="C3951" t="s">
        <v>494</v>
      </c>
      <c r="D3951">
        <v>11309</v>
      </c>
      <c r="E3951">
        <v>121347</v>
      </c>
      <c r="F3951">
        <v>67224</v>
      </c>
      <c r="G3951">
        <v>3520</v>
      </c>
      <c r="H3951" s="14">
        <f>365*DSO[[#This Row],[Receivables - Total]]/DSO[[#This Row],[Revenue - Total]]</f>
        <v>61.403442223015588</v>
      </c>
      <c r="I3951" t="str">
        <f>_xlfn.XLOOKUP(DSO[[#This Row],[GIC Industry Groups]],'DSO_GIC GROUP'!$A$2:$A$25,'DSO_GIC GROUP'!$B$2:$B$25,0)</f>
        <v>Pharmaceuticals, Biotechnology &amp; Life Sciences</v>
      </c>
    </row>
    <row r="3952" spans="1:9" x14ac:dyDescent="0.2">
      <c r="A3952">
        <v>2013</v>
      </c>
      <c r="B3952" t="s">
        <v>493</v>
      </c>
      <c r="C3952" t="s">
        <v>494</v>
      </c>
      <c r="D3952">
        <v>11713</v>
      </c>
      <c r="E3952">
        <v>132683</v>
      </c>
      <c r="F3952">
        <v>71312</v>
      </c>
      <c r="G3952">
        <v>3520</v>
      </c>
      <c r="H3952" s="14">
        <f>365*DSO[[#This Row],[Receivables - Total]]/DSO[[#This Row],[Revenue - Total]]</f>
        <v>59.951270473412606</v>
      </c>
      <c r="I3952" t="str">
        <f>_xlfn.XLOOKUP(DSO[[#This Row],[GIC Industry Groups]],'DSO_GIC GROUP'!$A$2:$A$25,'DSO_GIC GROUP'!$B$2:$B$25,0)</f>
        <v>Pharmaceuticals, Biotechnology &amp; Life Sciences</v>
      </c>
    </row>
    <row r="3953" spans="1:9" x14ac:dyDescent="0.2">
      <c r="A3953">
        <v>2014</v>
      </c>
      <c r="B3953" t="s">
        <v>493</v>
      </c>
      <c r="C3953" t="s">
        <v>494</v>
      </c>
      <c r="D3953">
        <v>10985</v>
      </c>
      <c r="E3953">
        <v>131119</v>
      </c>
      <c r="F3953">
        <v>74331</v>
      </c>
      <c r="G3953">
        <v>3520</v>
      </c>
      <c r="H3953" s="14">
        <f>365*DSO[[#This Row],[Receivables - Total]]/DSO[[#This Row],[Revenue - Total]]</f>
        <v>53.941491436950933</v>
      </c>
      <c r="I3953" t="str">
        <f>_xlfn.XLOOKUP(DSO[[#This Row],[GIC Industry Groups]],'DSO_GIC GROUP'!$A$2:$A$25,'DSO_GIC GROUP'!$B$2:$B$25,0)</f>
        <v>Pharmaceuticals, Biotechnology &amp; Life Sciences</v>
      </c>
    </row>
    <row r="3954" spans="1:9" x14ac:dyDescent="0.2">
      <c r="A3954">
        <v>2015</v>
      </c>
      <c r="B3954" t="s">
        <v>493</v>
      </c>
      <c r="C3954" t="s">
        <v>494</v>
      </c>
      <c r="D3954">
        <v>10734</v>
      </c>
      <c r="E3954">
        <v>133411</v>
      </c>
      <c r="F3954">
        <v>70074</v>
      </c>
      <c r="G3954">
        <v>3520</v>
      </c>
      <c r="H3954" s="14">
        <f>365*DSO[[#This Row],[Receivables - Total]]/DSO[[#This Row],[Revenue - Total]]</f>
        <v>55.911036903844504</v>
      </c>
      <c r="I3954" t="str">
        <f>_xlfn.XLOOKUP(DSO[[#This Row],[GIC Industry Groups]],'DSO_GIC GROUP'!$A$2:$A$25,'DSO_GIC GROUP'!$B$2:$B$25,0)</f>
        <v>Pharmaceuticals, Biotechnology &amp; Life Sciences</v>
      </c>
    </row>
    <row r="3955" spans="1:9" x14ac:dyDescent="0.2">
      <c r="A3955">
        <v>2016</v>
      </c>
      <c r="B3955" t="s">
        <v>493</v>
      </c>
      <c r="C3955" t="s">
        <v>494</v>
      </c>
      <c r="D3955">
        <v>11699</v>
      </c>
      <c r="E3955">
        <v>141208</v>
      </c>
      <c r="F3955">
        <v>71890</v>
      </c>
      <c r="G3955">
        <v>3520</v>
      </c>
      <c r="H3955" s="14">
        <f>365*DSO[[#This Row],[Receivables - Total]]/DSO[[#This Row],[Revenue - Total]]</f>
        <v>59.398177771595492</v>
      </c>
      <c r="I3955" t="str">
        <f>_xlfn.XLOOKUP(DSO[[#This Row],[GIC Industry Groups]],'DSO_GIC GROUP'!$A$2:$A$25,'DSO_GIC GROUP'!$B$2:$B$25,0)</f>
        <v>Pharmaceuticals, Biotechnology &amp; Life Sciences</v>
      </c>
    </row>
    <row r="3956" spans="1:9" x14ac:dyDescent="0.2">
      <c r="A3956">
        <v>2017</v>
      </c>
      <c r="B3956" t="s">
        <v>493</v>
      </c>
      <c r="C3956" t="s">
        <v>494</v>
      </c>
      <c r="D3956">
        <v>13490</v>
      </c>
      <c r="E3956">
        <v>157303</v>
      </c>
      <c r="F3956">
        <v>76450</v>
      </c>
      <c r="G3956">
        <v>3520</v>
      </c>
      <c r="H3956" s="14">
        <f>365*DSO[[#This Row],[Receivables - Total]]/DSO[[#This Row],[Revenue - Total]]</f>
        <v>64.406147809025512</v>
      </c>
      <c r="I3956" t="str">
        <f>_xlfn.XLOOKUP(DSO[[#This Row],[GIC Industry Groups]],'DSO_GIC GROUP'!$A$2:$A$25,'DSO_GIC GROUP'!$B$2:$B$25,0)</f>
        <v>Pharmaceuticals, Biotechnology &amp; Life Sciences</v>
      </c>
    </row>
    <row r="3957" spans="1:9" x14ac:dyDescent="0.2">
      <c r="A3957">
        <v>2018</v>
      </c>
      <c r="B3957" t="s">
        <v>493</v>
      </c>
      <c r="C3957" t="s">
        <v>494</v>
      </c>
      <c r="D3957">
        <v>14098</v>
      </c>
      <c r="E3957">
        <v>152954</v>
      </c>
      <c r="F3957">
        <v>81581</v>
      </c>
      <c r="G3957">
        <v>3520</v>
      </c>
      <c r="H3957" s="14">
        <f>365*DSO[[#This Row],[Receivables - Total]]/DSO[[#This Row],[Revenue - Total]]</f>
        <v>63.075593581838909</v>
      </c>
      <c r="I3957" t="str">
        <f>_xlfn.XLOOKUP(DSO[[#This Row],[GIC Industry Groups]],'DSO_GIC GROUP'!$A$2:$A$25,'DSO_GIC GROUP'!$B$2:$B$25,0)</f>
        <v>Pharmaceuticals, Biotechnology &amp; Life Sciences</v>
      </c>
    </row>
    <row r="3958" spans="1:9" x14ac:dyDescent="0.2">
      <c r="A3958">
        <v>2019</v>
      </c>
      <c r="B3958" t="s">
        <v>493</v>
      </c>
      <c r="C3958" t="s">
        <v>494</v>
      </c>
      <c r="D3958">
        <v>14481</v>
      </c>
      <c r="E3958">
        <v>157728</v>
      </c>
      <c r="F3958">
        <v>82059</v>
      </c>
      <c r="G3958">
        <v>3520</v>
      </c>
      <c r="H3958" s="14">
        <f>365*DSO[[#This Row],[Receivables - Total]]/DSO[[#This Row],[Revenue - Total]]</f>
        <v>64.411764705882348</v>
      </c>
      <c r="I3958" t="str">
        <f>_xlfn.XLOOKUP(DSO[[#This Row],[GIC Industry Groups]],'DSO_GIC GROUP'!$A$2:$A$25,'DSO_GIC GROUP'!$B$2:$B$25,0)</f>
        <v>Pharmaceuticals, Biotechnology &amp; Life Sciences</v>
      </c>
    </row>
    <row r="3959" spans="1:9" x14ac:dyDescent="0.2">
      <c r="A3959">
        <v>2004</v>
      </c>
      <c r="B3959" t="s">
        <v>539</v>
      </c>
      <c r="C3959" t="s">
        <v>540</v>
      </c>
      <c r="D3959">
        <v>2553</v>
      </c>
      <c r="E3959">
        <v>24867</v>
      </c>
      <c r="F3959">
        <v>13857.9</v>
      </c>
      <c r="G3959">
        <v>3520</v>
      </c>
      <c r="H3959" s="14">
        <f>365*DSO[[#This Row],[Receivables - Total]]/DSO[[#This Row],[Revenue - Total]]</f>
        <v>67.242872296668324</v>
      </c>
      <c r="I3959" t="str">
        <f>_xlfn.XLOOKUP(DSO[[#This Row],[GIC Industry Groups]],'DSO_GIC GROUP'!$A$2:$A$25,'DSO_GIC GROUP'!$B$2:$B$25,0)</f>
        <v>Pharmaceuticals, Biotechnology &amp; Life Sciences</v>
      </c>
    </row>
    <row r="3960" spans="1:9" x14ac:dyDescent="0.2">
      <c r="A3960">
        <v>2005</v>
      </c>
      <c r="B3960" t="s">
        <v>539</v>
      </c>
      <c r="C3960" t="s">
        <v>540</v>
      </c>
      <c r="D3960">
        <v>2761.7</v>
      </c>
      <c r="E3960">
        <v>24580.799999999999</v>
      </c>
      <c r="F3960">
        <v>14645.3</v>
      </c>
      <c r="G3960">
        <v>3520</v>
      </c>
      <c r="H3960" s="14">
        <f>365*DSO[[#This Row],[Receivables - Total]]/DSO[[#This Row],[Revenue - Total]]</f>
        <v>68.828941708261354</v>
      </c>
      <c r="I3960" t="str">
        <f>_xlfn.XLOOKUP(DSO[[#This Row],[GIC Industry Groups]],'DSO_GIC GROUP'!$A$2:$A$25,'DSO_GIC GROUP'!$B$2:$B$25,0)</f>
        <v>Pharmaceuticals, Biotechnology &amp; Life Sciences</v>
      </c>
    </row>
    <row r="3961" spans="1:9" x14ac:dyDescent="0.2">
      <c r="A3961">
        <v>2006</v>
      </c>
      <c r="B3961" t="s">
        <v>539</v>
      </c>
      <c r="C3961" t="s">
        <v>540</v>
      </c>
      <c r="D3961">
        <v>2694.4</v>
      </c>
      <c r="E3961">
        <v>21955.4</v>
      </c>
      <c r="F3961">
        <v>15691</v>
      </c>
      <c r="G3961">
        <v>3520</v>
      </c>
      <c r="H3961" s="14">
        <f>365*DSO[[#This Row],[Receivables - Total]]/DSO[[#This Row],[Revenue - Total]]</f>
        <v>62.676438722834746</v>
      </c>
      <c r="I3961" t="str">
        <f>_xlfn.XLOOKUP(DSO[[#This Row],[GIC Industry Groups]],'DSO_GIC GROUP'!$A$2:$A$25,'DSO_GIC GROUP'!$B$2:$B$25,0)</f>
        <v>Pharmaceuticals, Biotechnology &amp; Life Sciences</v>
      </c>
    </row>
    <row r="3962" spans="1:9" x14ac:dyDescent="0.2">
      <c r="A3962">
        <v>2007</v>
      </c>
      <c r="B3962" t="s">
        <v>539</v>
      </c>
      <c r="C3962" t="s">
        <v>540</v>
      </c>
      <c r="D3962">
        <v>3704.8</v>
      </c>
      <c r="E3962">
        <v>26874.799999999999</v>
      </c>
      <c r="F3962">
        <v>18633.5</v>
      </c>
      <c r="G3962">
        <v>3520</v>
      </c>
      <c r="H3962" s="14">
        <f>365*DSO[[#This Row],[Receivables - Total]]/DSO[[#This Row],[Revenue - Total]]</f>
        <v>72.571014570531574</v>
      </c>
      <c r="I3962" t="str">
        <f>_xlfn.XLOOKUP(DSO[[#This Row],[GIC Industry Groups]],'DSO_GIC GROUP'!$A$2:$A$25,'DSO_GIC GROUP'!$B$2:$B$25,0)</f>
        <v>Pharmaceuticals, Biotechnology &amp; Life Sciences</v>
      </c>
    </row>
    <row r="3963" spans="1:9" x14ac:dyDescent="0.2">
      <c r="A3963">
        <v>2008</v>
      </c>
      <c r="B3963" t="s">
        <v>539</v>
      </c>
      <c r="C3963" t="s">
        <v>540</v>
      </c>
      <c r="D3963">
        <v>3277.3</v>
      </c>
      <c r="E3963">
        <v>29212.6</v>
      </c>
      <c r="F3963">
        <v>20378</v>
      </c>
      <c r="G3963">
        <v>3520</v>
      </c>
      <c r="H3963" s="14">
        <f>365*DSO[[#This Row],[Receivables - Total]]/DSO[[#This Row],[Revenue - Total]]</f>
        <v>58.70127097850623</v>
      </c>
      <c r="I3963" t="str">
        <f>_xlfn.XLOOKUP(DSO[[#This Row],[GIC Industry Groups]],'DSO_GIC GROUP'!$A$2:$A$25,'DSO_GIC GROUP'!$B$2:$B$25,0)</f>
        <v>Pharmaceuticals, Biotechnology &amp; Life Sciences</v>
      </c>
    </row>
    <row r="3964" spans="1:9" x14ac:dyDescent="0.2">
      <c r="A3964">
        <v>2009</v>
      </c>
      <c r="B3964" t="s">
        <v>539</v>
      </c>
      <c r="C3964" t="s">
        <v>540</v>
      </c>
      <c r="D3964">
        <v>3831.8</v>
      </c>
      <c r="E3964">
        <v>27460.9</v>
      </c>
      <c r="F3964">
        <v>21836</v>
      </c>
      <c r="G3964">
        <v>3520</v>
      </c>
      <c r="H3964" s="14">
        <f>365*DSO[[#This Row],[Receivables - Total]]/DSO[[#This Row],[Revenue - Total]]</f>
        <v>64.050512914453194</v>
      </c>
      <c r="I3964" t="str">
        <f>_xlfn.XLOOKUP(DSO[[#This Row],[GIC Industry Groups]],'DSO_GIC GROUP'!$A$2:$A$25,'DSO_GIC GROUP'!$B$2:$B$25,0)</f>
        <v>Pharmaceuticals, Biotechnology &amp; Life Sciences</v>
      </c>
    </row>
    <row r="3965" spans="1:9" x14ac:dyDescent="0.2">
      <c r="A3965">
        <v>2010</v>
      </c>
      <c r="B3965" t="s">
        <v>539</v>
      </c>
      <c r="C3965" t="s">
        <v>540</v>
      </c>
      <c r="D3965">
        <v>4158.1000000000004</v>
      </c>
      <c r="E3965">
        <v>31001.4</v>
      </c>
      <c r="F3965">
        <v>23076</v>
      </c>
      <c r="G3965">
        <v>3520</v>
      </c>
      <c r="H3965" s="14">
        <f>365*DSO[[#This Row],[Receivables - Total]]/DSO[[#This Row],[Revenue - Total]]</f>
        <v>65.769912463165198</v>
      </c>
      <c r="I3965" t="str">
        <f>_xlfn.XLOOKUP(DSO[[#This Row],[GIC Industry Groups]],'DSO_GIC GROUP'!$A$2:$A$25,'DSO_GIC GROUP'!$B$2:$B$25,0)</f>
        <v>Pharmaceuticals, Biotechnology &amp; Life Sciences</v>
      </c>
    </row>
    <row r="3966" spans="1:9" x14ac:dyDescent="0.2">
      <c r="A3966">
        <v>2011</v>
      </c>
      <c r="B3966" t="s">
        <v>539</v>
      </c>
      <c r="C3966" t="s">
        <v>540</v>
      </c>
      <c r="D3966">
        <v>4237.8999999999996</v>
      </c>
      <c r="E3966">
        <v>33659.800000000003</v>
      </c>
      <c r="F3966">
        <v>24286.5</v>
      </c>
      <c r="G3966">
        <v>3520</v>
      </c>
      <c r="H3966" s="14">
        <f>365*DSO[[#This Row],[Receivables - Total]]/DSO[[#This Row],[Revenue - Total]]</f>
        <v>63.691083523768341</v>
      </c>
      <c r="I3966" t="str">
        <f>_xlfn.XLOOKUP(DSO[[#This Row],[GIC Industry Groups]],'DSO_GIC GROUP'!$A$2:$A$25,'DSO_GIC GROUP'!$B$2:$B$25,0)</f>
        <v>Pharmaceuticals, Biotechnology &amp; Life Sciences</v>
      </c>
    </row>
    <row r="3967" spans="1:9" x14ac:dyDescent="0.2">
      <c r="A3967">
        <v>2012</v>
      </c>
      <c r="B3967" t="s">
        <v>539</v>
      </c>
      <c r="C3967" t="s">
        <v>540</v>
      </c>
      <c r="D3967">
        <v>3888.3</v>
      </c>
      <c r="E3967">
        <v>34398.9</v>
      </c>
      <c r="F3967">
        <v>22603.4</v>
      </c>
      <c r="G3967">
        <v>3520</v>
      </c>
      <c r="H3967" s="14">
        <f>365*DSO[[#This Row],[Receivables - Total]]/DSO[[#This Row],[Revenue - Total]]</f>
        <v>62.788319456364967</v>
      </c>
      <c r="I3967" t="str">
        <f>_xlfn.XLOOKUP(DSO[[#This Row],[GIC Industry Groups]],'DSO_GIC GROUP'!$A$2:$A$25,'DSO_GIC GROUP'!$B$2:$B$25,0)</f>
        <v>Pharmaceuticals, Biotechnology &amp; Life Sciences</v>
      </c>
    </row>
    <row r="3968" spans="1:9" x14ac:dyDescent="0.2">
      <c r="A3968">
        <v>2013</v>
      </c>
      <c r="B3968" t="s">
        <v>539</v>
      </c>
      <c r="C3968" t="s">
        <v>540</v>
      </c>
      <c r="D3968">
        <v>4022.8</v>
      </c>
      <c r="E3968">
        <v>35248.699999999997</v>
      </c>
      <c r="F3968">
        <v>23113.1</v>
      </c>
      <c r="G3968">
        <v>3520</v>
      </c>
      <c r="H3968" s="14">
        <f>365*DSO[[#This Row],[Receivables - Total]]/DSO[[#This Row],[Revenue - Total]]</f>
        <v>63.527696414587403</v>
      </c>
      <c r="I3968" t="str">
        <f>_xlfn.XLOOKUP(DSO[[#This Row],[GIC Industry Groups]],'DSO_GIC GROUP'!$A$2:$A$25,'DSO_GIC GROUP'!$B$2:$B$25,0)</f>
        <v>Pharmaceuticals, Biotechnology &amp; Life Sciences</v>
      </c>
    </row>
    <row r="3969" spans="1:9" x14ac:dyDescent="0.2">
      <c r="A3969">
        <v>2014</v>
      </c>
      <c r="B3969" t="s">
        <v>539</v>
      </c>
      <c r="C3969" t="s">
        <v>540</v>
      </c>
      <c r="D3969">
        <v>3801.3</v>
      </c>
      <c r="E3969">
        <v>37178.199999999997</v>
      </c>
      <c r="F3969">
        <v>19615.599999999999</v>
      </c>
      <c r="G3969">
        <v>3520</v>
      </c>
      <c r="H3969" s="14">
        <f>365*DSO[[#This Row],[Receivables - Total]]/DSO[[#This Row],[Revenue - Total]]</f>
        <v>70.733217439181061</v>
      </c>
      <c r="I3969" t="str">
        <f>_xlfn.XLOOKUP(DSO[[#This Row],[GIC Industry Groups]],'DSO_GIC GROUP'!$A$2:$A$25,'DSO_GIC GROUP'!$B$2:$B$25,0)</f>
        <v>Pharmaceuticals, Biotechnology &amp; Life Sciences</v>
      </c>
    </row>
    <row r="3970" spans="1:9" x14ac:dyDescent="0.2">
      <c r="A3970">
        <v>2015</v>
      </c>
      <c r="B3970" t="s">
        <v>539</v>
      </c>
      <c r="C3970" t="s">
        <v>540</v>
      </c>
      <c r="D3970">
        <v>4071.6</v>
      </c>
      <c r="E3970">
        <v>35568.9</v>
      </c>
      <c r="F3970">
        <v>19958.7</v>
      </c>
      <c r="G3970">
        <v>3520</v>
      </c>
      <c r="H3970" s="14">
        <f>365*DSO[[#This Row],[Receivables - Total]]/DSO[[#This Row],[Revenue - Total]]</f>
        <v>74.460460851658667</v>
      </c>
      <c r="I3970" t="str">
        <f>_xlfn.XLOOKUP(DSO[[#This Row],[GIC Industry Groups]],'DSO_GIC GROUP'!$A$2:$A$25,'DSO_GIC GROUP'!$B$2:$B$25,0)</f>
        <v>Pharmaceuticals, Biotechnology &amp; Life Sciences</v>
      </c>
    </row>
    <row r="3971" spans="1:9" x14ac:dyDescent="0.2">
      <c r="A3971">
        <v>2016</v>
      </c>
      <c r="B3971" t="s">
        <v>539</v>
      </c>
      <c r="C3971" t="s">
        <v>540</v>
      </c>
      <c r="D3971">
        <v>4766.3</v>
      </c>
      <c r="E3971">
        <v>38805.9</v>
      </c>
      <c r="F3971">
        <v>21222.1</v>
      </c>
      <c r="G3971">
        <v>3520</v>
      </c>
      <c r="H3971" s="14">
        <f>365*DSO[[#This Row],[Receivables - Total]]/DSO[[#This Row],[Revenue - Total]]</f>
        <v>81.975841222122227</v>
      </c>
      <c r="I3971" t="str">
        <f>_xlfn.XLOOKUP(DSO[[#This Row],[GIC Industry Groups]],'DSO_GIC GROUP'!$A$2:$A$25,'DSO_GIC GROUP'!$B$2:$B$25,0)</f>
        <v>Pharmaceuticals, Biotechnology &amp; Life Sciences</v>
      </c>
    </row>
    <row r="3972" spans="1:9" x14ac:dyDescent="0.2">
      <c r="A3972">
        <v>2017</v>
      </c>
      <c r="B3972" t="s">
        <v>539</v>
      </c>
      <c r="C3972" t="s">
        <v>540</v>
      </c>
      <c r="D3972">
        <v>5262.2</v>
      </c>
      <c r="E3972">
        <v>44981</v>
      </c>
      <c r="F3972">
        <v>22871.3</v>
      </c>
      <c r="G3972">
        <v>3520</v>
      </c>
      <c r="H3972" s="14">
        <f>365*DSO[[#This Row],[Receivables - Total]]/DSO[[#This Row],[Revenue - Total]]</f>
        <v>83.978741916725326</v>
      </c>
      <c r="I3972" t="str">
        <f>_xlfn.XLOOKUP(DSO[[#This Row],[GIC Industry Groups]],'DSO_GIC GROUP'!$A$2:$A$25,'DSO_GIC GROUP'!$B$2:$B$25,0)</f>
        <v>Pharmaceuticals, Biotechnology &amp; Life Sciences</v>
      </c>
    </row>
    <row r="3973" spans="1:9" x14ac:dyDescent="0.2">
      <c r="A3973">
        <v>2018</v>
      </c>
      <c r="B3973" t="s">
        <v>539</v>
      </c>
      <c r="C3973" t="s">
        <v>540</v>
      </c>
      <c r="D3973">
        <v>6204.9</v>
      </c>
      <c r="E3973">
        <v>43908.4</v>
      </c>
      <c r="F3973">
        <v>24555.7</v>
      </c>
      <c r="G3973">
        <v>3520</v>
      </c>
      <c r="H3973" s="14">
        <f>365*DSO[[#This Row],[Receivables - Total]]/DSO[[#This Row],[Revenue - Total]]</f>
        <v>92.230663349039119</v>
      </c>
      <c r="I3973" t="str">
        <f>_xlfn.XLOOKUP(DSO[[#This Row],[GIC Industry Groups]],'DSO_GIC GROUP'!$A$2:$A$25,'DSO_GIC GROUP'!$B$2:$B$25,0)</f>
        <v>Pharmaceuticals, Biotechnology &amp; Life Sciences</v>
      </c>
    </row>
    <row r="3974" spans="1:9" x14ac:dyDescent="0.2">
      <c r="A3974">
        <v>2019</v>
      </c>
      <c r="B3974" t="s">
        <v>539</v>
      </c>
      <c r="C3974" t="s">
        <v>540</v>
      </c>
      <c r="D3974">
        <v>5541.5</v>
      </c>
      <c r="E3974">
        <v>39286.1</v>
      </c>
      <c r="F3974">
        <v>22319.5</v>
      </c>
      <c r="G3974">
        <v>3520</v>
      </c>
      <c r="H3974" s="14">
        <f>365*DSO[[#This Row],[Receivables - Total]]/DSO[[#This Row],[Revenue - Total]]</f>
        <v>90.622437778624075</v>
      </c>
      <c r="I3974" t="str">
        <f>_xlfn.XLOOKUP(DSO[[#This Row],[GIC Industry Groups]],'DSO_GIC GROUP'!$A$2:$A$25,'DSO_GIC GROUP'!$B$2:$B$25,0)</f>
        <v>Pharmaceuticals, Biotechnology &amp; Life Sciences</v>
      </c>
    </row>
    <row r="3975" spans="1:9" x14ac:dyDescent="0.2">
      <c r="A3975">
        <v>2004</v>
      </c>
      <c r="B3975" t="s">
        <v>603</v>
      </c>
      <c r="C3975" t="s">
        <v>604</v>
      </c>
      <c r="D3975">
        <v>3627.7</v>
      </c>
      <c r="E3975">
        <v>42572.800000000003</v>
      </c>
      <c r="F3975">
        <v>23430.2</v>
      </c>
      <c r="G3975">
        <v>3520</v>
      </c>
      <c r="H3975" s="14">
        <f>365*DSO[[#This Row],[Receivables - Total]]/DSO[[#This Row],[Revenue - Total]]</f>
        <v>56.512983243847685</v>
      </c>
      <c r="I3975" t="str">
        <f>_xlfn.XLOOKUP(DSO[[#This Row],[GIC Industry Groups]],'DSO_GIC GROUP'!$A$2:$A$25,'DSO_GIC GROUP'!$B$2:$B$25,0)</f>
        <v>Pharmaceuticals, Biotechnology &amp; Life Sciences</v>
      </c>
    </row>
    <row r="3976" spans="1:9" x14ac:dyDescent="0.2">
      <c r="A3976">
        <v>2005</v>
      </c>
      <c r="B3976" t="s">
        <v>603</v>
      </c>
      <c r="C3976" t="s">
        <v>604</v>
      </c>
      <c r="D3976">
        <v>2927.3</v>
      </c>
      <c r="E3976">
        <v>44845.8</v>
      </c>
      <c r="F3976">
        <v>22011.9</v>
      </c>
      <c r="G3976">
        <v>3520</v>
      </c>
      <c r="H3976" s="14">
        <f>365*DSO[[#This Row],[Receivables - Total]]/DSO[[#This Row],[Revenue - Total]]</f>
        <v>48.540312285627316</v>
      </c>
      <c r="I3976" t="str">
        <f>_xlfn.XLOOKUP(DSO[[#This Row],[GIC Industry Groups]],'DSO_GIC GROUP'!$A$2:$A$25,'DSO_GIC GROUP'!$B$2:$B$25,0)</f>
        <v>Pharmaceuticals, Biotechnology &amp; Life Sciences</v>
      </c>
    </row>
    <row r="3977" spans="1:9" x14ac:dyDescent="0.2">
      <c r="A3977">
        <v>2006</v>
      </c>
      <c r="B3977" t="s">
        <v>603</v>
      </c>
      <c r="C3977" t="s">
        <v>604</v>
      </c>
      <c r="D3977">
        <v>3314.8</v>
      </c>
      <c r="E3977">
        <v>44569.8</v>
      </c>
      <c r="F3977">
        <v>22636</v>
      </c>
      <c r="G3977">
        <v>3520</v>
      </c>
      <c r="H3977" s="14">
        <f>365*DSO[[#This Row],[Receivables - Total]]/DSO[[#This Row],[Revenue - Total]]</f>
        <v>53.450344583848739</v>
      </c>
      <c r="I3977" t="str">
        <f>_xlfn.XLOOKUP(DSO[[#This Row],[GIC Industry Groups]],'DSO_GIC GROUP'!$A$2:$A$25,'DSO_GIC GROUP'!$B$2:$B$25,0)</f>
        <v>Pharmaceuticals, Biotechnology &amp; Life Sciences</v>
      </c>
    </row>
    <row r="3978" spans="1:9" x14ac:dyDescent="0.2">
      <c r="A3978">
        <v>2007</v>
      </c>
      <c r="B3978" t="s">
        <v>603</v>
      </c>
      <c r="C3978" t="s">
        <v>604</v>
      </c>
      <c r="D3978">
        <v>3636.2</v>
      </c>
      <c r="E3978">
        <v>48350.7</v>
      </c>
      <c r="F3978">
        <v>24197.7</v>
      </c>
      <c r="G3978">
        <v>3520</v>
      </c>
      <c r="H3978" s="14">
        <f>365*DSO[[#This Row],[Receivables - Total]]/DSO[[#This Row],[Revenue - Total]]</f>
        <v>54.848725292073212</v>
      </c>
      <c r="I3978" t="str">
        <f>_xlfn.XLOOKUP(DSO[[#This Row],[GIC Industry Groups]],'DSO_GIC GROUP'!$A$2:$A$25,'DSO_GIC GROUP'!$B$2:$B$25,0)</f>
        <v>Pharmaceuticals, Biotechnology &amp; Life Sciences</v>
      </c>
    </row>
    <row r="3979" spans="1:9" x14ac:dyDescent="0.2">
      <c r="A3979">
        <v>2008</v>
      </c>
      <c r="B3979" t="s">
        <v>603</v>
      </c>
      <c r="C3979" t="s">
        <v>604</v>
      </c>
      <c r="D3979">
        <v>3778.9</v>
      </c>
      <c r="E3979">
        <v>47195.7</v>
      </c>
      <c r="F3979">
        <v>23850.3</v>
      </c>
      <c r="G3979">
        <v>3520</v>
      </c>
      <c r="H3979" s="14">
        <f>365*DSO[[#This Row],[Receivables - Total]]/DSO[[#This Row],[Revenue - Total]]</f>
        <v>57.831494782036287</v>
      </c>
      <c r="I3979" t="str">
        <f>_xlfn.XLOOKUP(DSO[[#This Row],[GIC Industry Groups]],'DSO_GIC GROUP'!$A$2:$A$25,'DSO_GIC GROUP'!$B$2:$B$25,0)</f>
        <v>Pharmaceuticals, Biotechnology &amp; Life Sciences</v>
      </c>
    </row>
    <row r="3980" spans="1:9" x14ac:dyDescent="0.2">
      <c r="A3980">
        <v>2009</v>
      </c>
      <c r="B3980" t="s">
        <v>603</v>
      </c>
      <c r="C3980" t="s">
        <v>604</v>
      </c>
      <c r="D3980">
        <v>6602.9</v>
      </c>
      <c r="E3980">
        <v>112089.7</v>
      </c>
      <c r="F3980">
        <v>27428.3</v>
      </c>
      <c r="G3980">
        <v>3520</v>
      </c>
      <c r="H3980" s="14">
        <f>365*DSO[[#This Row],[Receivables - Total]]/DSO[[#This Row],[Revenue - Total]]</f>
        <v>87.867585668816517</v>
      </c>
      <c r="I3980" t="str">
        <f>_xlfn.XLOOKUP(DSO[[#This Row],[GIC Industry Groups]],'DSO_GIC GROUP'!$A$2:$A$25,'DSO_GIC GROUP'!$B$2:$B$25,0)</f>
        <v>Pharmaceuticals, Biotechnology &amp; Life Sciences</v>
      </c>
    </row>
    <row r="3981" spans="1:9" x14ac:dyDescent="0.2">
      <c r="A3981">
        <v>2010</v>
      </c>
      <c r="B3981" t="s">
        <v>603</v>
      </c>
      <c r="C3981" t="s">
        <v>604</v>
      </c>
      <c r="D3981">
        <v>7344</v>
      </c>
      <c r="E3981">
        <v>105781</v>
      </c>
      <c r="F3981">
        <v>45987</v>
      </c>
      <c r="G3981">
        <v>3520</v>
      </c>
      <c r="H3981" s="14">
        <f>365*DSO[[#This Row],[Receivables - Total]]/DSO[[#This Row],[Revenue - Total]]</f>
        <v>58.289516602518106</v>
      </c>
      <c r="I3981" t="str">
        <f>_xlfn.XLOOKUP(DSO[[#This Row],[GIC Industry Groups]],'DSO_GIC GROUP'!$A$2:$A$25,'DSO_GIC GROUP'!$B$2:$B$25,0)</f>
        <v>Pharmaceuticals, Biotechnology &amp; Life Sciences</v>
      </c>
    </row>
    <row r="3982" spans="1:9" x14ac:dyDescent="0.2">
      <c r="A3982">
        <v>2011</v>
      </c>
      <c r="B3982" t="s">
        <v>603</v>
      </c>
      <c r="C3982" t="s">
        <v>604</v>
      </c>
      <c r="D3982">
        <v>8261</v>
      </c>
      <c r="E3982">
        <v>105128</v>
      </c>
      <c r="F3982">
        <v>48047</v>
      </c>
      <c r="G3982">
        <v>3520</v>
      </c>
      <c r="H3982" s="14">
        <f>365*DSO[[#This Row],[Receivables - Total]]/DSO[[#This Row],[Revenue - Total]]</f>
        <v>62.756571690219992</v>
      </c>
      <c r="I3982" t="str">
        <f>_xlfn.XLOOKUP(DSO[[#This Row],[GIC Industry Groups]],'DSO_GIC GROUP'!$A$2:$A$25,'DSO_GIC GROUP'!$B$2:$B$25,0)</f>
        <v>Pharmaceuticals, Biotechnology &amp; Life Sciences</v>
      </c>
    </row>
    <row r="3983" spans="1:9" x14ac:dyDescent="0.2">
      <c r="A3983">
        <v>2012</v>
      </c>
      <c r="B3983" t="s">
        <v>603</v>
      </c>
      <c r="C3983" t="s">
        <v>604</v>
      </c>
      <c r="D3983">
        <v>7672</v>
      </c>
      <c r="E3983">
        <v>106132</v>
      </c>
      <c r="F3983">
        <v>47267</v>
      </c>
      <c r="G3983">
        <v>3520</v>
      </c>
      <c r="H3983" s="14">
        <f>365*DSO[[#This Row],[Receivables - Total]]/DSO[[#This Row],[Revenue - Total]]</f>
        <v>59.243869930395412</v>
      </c>
      <c r="I3983" t="str">
        <f>_xlfn.XLOOKUP(DSO[[#This Row],[GIC Industry Groups]],'DSO_GIC GROUP'!$A$2:$A$25,'DSO_GIC GROUP'!$B$2:$B$25,0)</f>
        <v>Pharmaceuticals, Biotechnology &amp; Life Sciences</v>
      </c>
    </row>
    <row r="3984" spans="1:9" x14ac:dyDescent="0.2">
      <c r="A3984">
        <v>2013</v>
      </c>
      <c r="B3984" t="s">
        <v>603</v>
      </c>
      <c r="C3984" t="s">
        <v>604</v>
      </c>
      <c r="D3984">
        <v>7184</v>
      </c>
      <c r="E3984">
        <v>105645</v>
      </c>
      <c r="F3984">
        <v>44033</v>
      </c>
      <c r="G3984">
        <v>3520</v>
      </c>
      <c r="H3984" s="14">
        <f>365*DSO[[#This Row],[Receivables - Total]]/DSO[[#This Row],[Revenue - Total]]</f>
        <v>59.549883042263758</v>
      </c>
      <c r="I3984" t="str">
        <f>_xlfn.XLOOKUP(DSO[[#This Row],[GIC Industry Groups]],'DSO_GIC GROUP'!$A$2:$A$25,'DSO_GIC GROUP'!$B$2:$B$25,0)</f>
        <v>Pharmaceuticals, Biotechnology &amp; Life Sciences</v>
      </c>
    </row>
    <row r="3985" spans="1:9" x14ac:dyDescent="0.2">
      <c r="A3985">
        <v>2014</v>
      </c>
      <c r="B3985" t="s">
        <v>603</v>
      </c>
      <c r="C3985" t="s">
        <v>604</v>
      </c>
      <c r="D3985">
        <v>6626</v>
      </c>
      <c r="E3985">
        <v>98335</v>
      </c>
      <c r="F3985">
        <v>42237</v>
      </c>
      <c r="G3985">
        <v>3520</v>
      </c>
      <c r="H3985" s="14">
        <f>365*DSO[[#This Row],[Receivables - Total]]/DSO[[#This Row],[Revenue - Total]]</f>
        <v>57.25998532092715</v>
      </c>
      <c r="I3985" t="str">
        <f>_xlfn.XLOOKUP(DSO[[#This Row],[GIC Industry Groups]],'DSO_GIC GROUP'!$A$2:$A$25,'DSO_GIC GROUP'!$B$2:$B$25,0)</f>
        <v>Pharmaceuticals, Biotechnology &amp; Life Sciences</v>
      </c>
    </row>
    <row r="3986" spans="1:9" x14ac:dyDescent="0.2">
      <c r="A3986">
        <v>2015</v>
      </c>
      <c r="B3986" t="s">
        <v>603</v>
      </c>
      <c r="C3986" t="s">
        <v>604</v>
      </c>
      <c r="D3986">
        <v>6484</v>
      </c>
      <c r="E3986">
        <v>101779</v>
      </c>
      <c r="F3986">
        <v>39498</v>
      </c>
      <c r="G3986">
        <v>3520</v>
      </c>
      <c r="H3986" s="14">
        <f>365*DSO[[#This Row],[Receivables - Total]]/DSO[[#This Row],[Revenue - Total]]</f>
        <v>59.918476884905566</v>
      </c>
      <c r="I3986" t="str">
        <f>_xlfn.XLOOKUP(DSO[[#This Row],[GIC Industry Groups]],'DSO_GIC GROUP'!$A$2:$A$25,'DSO_GIC GROUP'!$B$2:$B$25,0)</f>
        <v>Pharmaceuticals, Biotechnology &amp; Life Sciences</v>
      </c>
    </row>
    <row r="3987" spans="1:9" x14ac:dyDescent="0.2">
      <c r="A3987">
        <v>2016</v>
      </c>
      <c r="B3987" t="s">
        <v>603</v>
      </c>
      <c r="C3987" t="s">
        <v>604</v>
      </c>
      <c r="D3987">
        <v>7018</v>
      </c>
      <c r="E3987">
        <v>95377</v>
      </c>
      <c r="F3987">
        <v>39807</v>
      </c>
      <c r="G3987">
        <v>3520</v>
      </c>
      <c r="H3987" s="14">
        <f>365*DSO[[#This Row],[Receivables - Total]]/DSO[[#This Row],[Revenue - Total]]</f>
        <v>64.349737483357202</v>
      </c>
      <c r="I3987" t="str">
        <f>_xlfn.XLOOKUP(DSO[[#This Row],[GIC Industry Groups]],'DSO_GIC GROUP'!$A$2:$A$25,'DSO_GIC GROUP'!$B$2:$B$25,0)</f>
        <v>Pharmaceuticals, Biotechnology &amp; Life Sciences</v>
      </c>
    </row>
    <row r="3988" spans="1:9" x14ac:dyDescent="0.2">
      <c r="A3988">
        <v>2017</v>
      </c>
      <c r="B3988" t="s">
        <v>603</v>
      </c>
      <c r="C3988" t="s">
        <v>604</v>
      </c>
      <c r="D3988">
        <v>6918</v>
      </c>
      <c r="E3988">
        <v>87872</v>
      </c>
      <c r="F3988">
        <v>40122</v>
      </c>
      <c r="G3988">
        <v>3520</v>
      </c>
      <c r="H3988" s="14">
        <f>365*DSO[[#This Row],[Receivables - Total]]/DSO[[#This Row],[Revenue - Total]]</f>
        <v>62.934798863466426</v>
      </c>
      <c r="I3988" t="str">
        <f>_xlfn.XLOOKUP(DSO[[#This Row],[GIC Industry Groups]],'DSO_GIC GROUP'!$A$2:$A$25,'DSO_GIC GROUP'!$B$2:$B$25,0)</f>
        <v>Pharmaceuticals, Biotechnology &amp; Life Sciences</v>
      </c>
    </row>
    <row r="3989" spans="1:9" x14ac:dyDescent="0.2">
      <c r="A3989">
        <v>2018</v>
      </c>
      <c r="B3989" t="s">
        <v>603</v>
      </c>
      <c r="C3989" t="s">
        <v>604</v>
      </c>
      <c r="D3989">
        <v>7226</v>
      </c>
      <c r="E3989">
        <v>82637</v>
      </c>
      <c r="F3989">
        <v>42294</v>
      </c>
      <c r="G3989">
        <v>3520</v>
      </c>
      <c r="H3989" s="14">
        <f>365*DSO[[#This Row],[Receivables - Total]]/DSO[[#This Row],[Revenue - Total]]</f>
        <v>62.3608549676077</v>
      </c>
      <c r="I3989" t="str">
        <f>_xlfn.XLOOKUP(DSO[[#This Row],[GIC Industry Groups]],'DSO_GIC GROUP'!$A$2:$A$25,'DSO_GIC GROUP'!$B$2:$B$25,0)</f>
        <v>Pharmaceuticals, Biotechnology &amp; Life Sciences</v>
      </c>
    </row>
    <row r="3990" spans="1:9" x14ac:dyDescent="0.2">
      <c r="A3990">
        <v>2019</v>
      </c>
      <c r="B3990" t="s">
        <v>603</v>
      </c>
      <c r="C3990" t="s">
        <v>604</v>
      </c>
      <c r="D3990">
        <v>7105</v>
      </c>
      <c r="E3990">
        <v>84397</v>
      </c>
      <c r="F3990">
        <v>46840</v>
      </c>
      <c r="G3990">
        <v>3520</v>
      </c>
      <c r="H3990" s="14">
        <f>365*DSO[[#This Row],[Receivables - Total]]/DSO[[#This Row],[Revenue - Total]]</f>
        <v>55.365606319385144</v>
      </c>
      <c r="I3990" t="str">
        <f>_xlfn.XLOOKUP(DSO[[#This Row],[GIC Industry Groups]],'DSO_GIC GROUP'!$A$2:$A$25,'DSO_GIC GROUP'!$B$2:$B$25,0)</f>
        <v>Pharmaceuticals, Biotechnology &amp; Life Sciences</v>
      </c>
    </row>
    <row r="3991" spans="1:9" x14ac:dyDescent="0.2">
      <c r="A3991">
        <v>2004</v>
      </c>
      <c r="B3991" t="s">
        <v>615</v>
      </c>
      <c r="C3991" t="s">
        <v>616</v>
      </c>
      <c r="D3991">
        <v>271.09699999999998</v>
      </c>
      <c r="E3991">
        <v>1480.0719999999999</v>
      </c>
      <c r="F3991">
        <v>1404.454</v>
      </c>
      <c r="G3991">
        <v>3520</v>
      </c>
      <c r="H3991" s="14">
        <f>365*DSO[[#This Row],[Receivables - Total]]/DSO[[#This Row],[Revenue - Total]]</f>
        <v>70.454714073939058</v>
      </c>
      <c r="I3991" t="str">
        <f>_xlfn.XLOOKUP(DSO[[#This Row],[GIC Industry Groups]],'DSO_GIC GROUP'!$A$2:$A$25,'DSO_GIC GROUP'!$B$2:$B$25,0)</f>
        <v>Pharmaceuticals, Biotechnology &amp; Life Sciences</v>
      </c>
    </row>
    <row r="3992" spans="1:9" x14ac:dyDescent="0.2">
      <c r="A3992">
        <v>2005</v>
      </c>
      <c r="B3992" t="s">
        <v>615</v>
      </c>
      <c r="C3992" t="s">
        <v>616</v>
      </c>
      <c r="D3992">
        <v>271.91500000000002</v>
      </c>
      <c r="E3992">
        <v>1669.7729999999999</v>
      </c>
      <c r="F3992">
        <v>1482.472</v>
      </c>
      <c r="G3992">
        <v>3520</v>
      </c>
      <c r="H3992" s="14">
        <f>365*DSO[[#This Row],[Receivables - Total]]/DSO[[#This Row],[Revenue - Total]]</f>
        <v>66.948296493964136</v>
      </c>
      <c r="I3992" t="str">
        <f>_xlfn.XLOOKUP(DSO[[#This Row],[GIC Industry Groups]],'DSO_GIC GROUP'!$A$2:$A$25,'DSO_GIC GROUP'!$B$2:$B$25,0)</f>
        <v>Pharmaceuticals, Biotechnology &amp; Life Sciences</v>
      </c>
    </row>
    <row r="3993" spans="1:9" x14ac:dyDescent="0.2">
      <c r="A3993">
        <v>2006</v>
      </c>
      <c r="B3993" t="s">
        <v>615</v>
      </c>
      <c r="C3993" t="s">
        <v>616</v>
      </c>
      <c r="D3993">
        <v>306.87900000000002</v>
      </c>
      <c r="E3993">
        <v>1587.085</v>
      </c>
      <c r="F3993">
        <v>1594.912</v>
      </c>
      <c r="G3993">
        <v>3520</v>
      </c>
      <c r="H3993" s="14">
        <f>365*DSO[[#This Row],[Receivables - Total]]/DSO[[#This Row],[Revenue - Total]]</f>
        <v>70.230103604462187</v>
      </c>
      <c r="I3993" t="str">
        <f>_xlfn.XLOOKUP(DSO[[#This Row],[GIC Industry Groups]],'DSO_GIC GROUP'!$A$2:$A$25,'DSO_GIC GROUP'!$B$2:$B$25,0)</f>
        <v>Pharmaceuticals, Biotechnology &amp; Life Sciences</v>
      </c>
    </row>
    <row r="3994" spans="1:9" x14ac:dyDescent="0.2">
      <c r="A3994">
        <v>2007</v>
      </c>
      <c r="B3994" t="s">
        <v>615</v>
      </c>
      <c r="C3994" t="s">
        <v>616</v>
      </c>
      <c r="D3994">
        <v>354.596</v>
      </c>
      <c r="E3994">
        <v>1678.2139999999999</v>
      </c>
      <c r="F3994">
        <v>1793.748</v>
      </c>
      <c r="G3994">
        <v>3520</v>
      </c>
      <c r="H3994" s="14">
        <f>365*DSO[[#This Row],[Receivables - Total]]/DSO[[#This Row],[Revenue - Total]]</f>
        <v>72.154806583756468</v>
      </c>
      <c r="I3994" t="str">
        <f>_xlfn.XLOOKUP(DSO[[#This Row],[GIC Industry Groups]],'DSO_GIC GROUP'!$A$2:$A$25,'DSO_GIC GROUP'!$B$2:$B$25,0)</f>
        <v>Pharmaceuticals, Biotechnology &amp; Life Sciences</v>
      </c>
    </row>
    <row r="3995" spans="1:9" x14ac:dyDescent="0.2">
      <c r="A3995">
        <v>2008</v>
      </c>
      <c r="B3995" t="s">
        <v>615</v>
      </c>
      <c r="C3995" t="s">
        <v>616</v>
      </c>
      <c r="D3995">
        <v>348.61399999999998</v>
      </c>
      <c r="E3995">
        <v>1662.529</v>
      </c>
      <c r="F3995">
        <v>1973.3440000000001</v>
      </c>
      <c r="G3995">
        <v>3520</v>
      </c>
      <c r="H3995" s="14">
        <f>365*DSO[[#This Row],[Receivables - Total]]/DSO[[#This Row],[Revenue - Total]]</f>
        <v>64.481463951546203</v>
      </c>
      <c r="I3995" t="str">
        <f>_xlfn.XLOOKUP(DSO[[#This Row],[GIC Industry Groups]],'DSO_GIC GROUP'!$A$2:$A$25,'DSO_GIC GROUP'!$B$2:$B$25,0)</f>
        <v>Pharmaceuticals, Biotechnology &amp; Life Sciences</v>
      </c>
    </row>
    <row r="3996" spans="1:9" x14ac:dyDescent="0.2">
      <c r="A3996">
        <v>2009</v>
      </c>
      <c r="B3996" t="s">
        <v>615</v>
      </c>
      <c r="C3996" t="s">
        <v>616</v>
      </c>
      <c r="D3996">
        <v>312.99799999999999</v>
      </c>
      <c r="E3996">
        <v>1718.787</v>
      </c>
      <c r="F3996">
        <v>1728.8530000000001</v>
      </c>
      <c r="G3996">
        <v>3520</v>
      </c>
      <c r="H3996" s="14">
        <f>365*DSO[[#This Row],[Receivables - Total]]/DSO[[#This Row],[Revenue - Total]]</f>
        <v>66.080962349025612</v>
      </c>
      <c r="I3996" t="str">
        <f>_xlfn.XLOOKUP(DSO[[#This Row],[GIC Industry Groups]],'DSO_GIC GROUP'!$A$2:$A$25,'DSO_GIC GROUP'!$B$2:$B$25,0)</f>
        <v>Pharmaceuticals, Biotechnology &amp; Life Sciences</v>
      </c>
    </row>
    <row r="3997" spans="1:9" x14ac:dyDescent="0.2">
      <c r="A3997">
        <v>2010</v>
      </c>
      <c r="B3997" t="s">
        <v>615</v>
      </c>
      <c r="C3997" t="s">
        <v>616</v>
      </c>
      <c r="D3997">
        <v>368.93599999999998</v>
      </c>
      <c r="E3997">
        <v>2283.0630000000001</v>
      </c>
      <c r="F3997">
        <v>1968.1780000000001</v>
      </c>
      <c r="G3997">
        <v>3520</v>
      </c>
      <c r="H3997" s="14">
        <f>365*DSO[[#This Row],[Receivables - Total]]/DSO[[#This Row],[Revenue - Total]]</f>
        <v>68.419441737485116</v>
      </c>
      <c r="I3997" t="str">
        <f>_xlfn.XLOOKUP(DSO[[#This Row],[GIC Industry Groups]],'DSO_GIC GROUP'!$A$2:$A$25,'DSO_GIC GROUP'!$B$2:$B$25,0)</f>
        <v>Pharmaceuticals, Biotechnology &amp; Life Sciences</v>
      </c>
    </row>
    <row r="3998" spans="1:9" x14ac:dyDescent="0.2">
      <c r="A3998">
        <v>2011</v>
      </c>
      <c r="B3998" t="s">
        <v>615</v>
      </c>
      <c r="C3998" t="s">
        <v>616</v>
      </c>
      <c r="D3998">
        <v>425.14699999999999</v>
      </c>
      <c r="E3998">
        <v>2203.4740000000002</v>
      </c>
      <c r="F3998">
        <v>2309.328</v>
      </c>
      <c r="G3998">
        <v>3520</v>
      </c>
      <c r="H3998" s="14">
        <f>365*DSO[[#This Row],[Receivables - Total]]/DSO[[#This Row],[Revenue - Total]]</f>
        <v>67.196454986039228</v>
      </c>
      <c r="I3998" t="str">
        <f>_xlfn.XLOOKUP(DSO[[#This Row],[GIC Industry Groups]],'DSO_GIC GROUP'!$A$2:$A$25,'DSO_GIC GROUP'!$B$2:$B$25,0)</f>
        <v>Pharmaceuticals, Biotechnology &amp; Life Sciences</v>
      </c>
    </row>
    <row r="3999" spans="1:9" x14ac:dyDescent="0.2">
      <c r="A3999">
        <v>2012</v>
      </c>
      <c r="B3999" t="s">
        <v>615</v>
      </c>
      <c r="C3999" t="s">
        <v>616</v>
      </c>
      <c r="D3999">
        <v>437.39</v>
      </c>
      <c r="E3999">
        <v>2117.4</v>
      </c>
      <c r="F3999">
        <v>2341.5279999999998</v>
      </c>
      <c r="G3999">
        <v>3520</v>
      </c>
      <c r="H3999" s="14">
        <f>365*DSO[[#This Row],[Receivables - Total]]/DSO[[#This Row],[Revenue - Total]]</f>
        <v>68.180841740948651</v>
      </c>
      <c r="I3999" t="str">
        <f>_xlfn.XLOOKUP(DSO[[#This Row],[GIC Industry Groups]],'DSO_GIC GROUP'!$A$2:$A$25,'DSO_GIC GROUP'!$B$2:$B$25,0)</f>
        <v>Pharmaceuticals, Biotechnology &amp; Life Sciences</v>
      </c>
    </row>
    <row r="4000" spans="1:9" x14ac:dyDescent="0.2">
      <c r="A4000">
        <v>2013</v>
      </c>
      <c r="B4000" t="s">
        <v>615</v>
      </c>
      <c r="C4000" t="s">
        <v>616</v>
      </c>
      <c r="D4000">
        <v>466.70299999999997</v>
      </c>
      <c r="E4000">
        <v>2152.819</v>
      </c>
      <c r="F4000">
        <v>2378.9720000000002</v>
      </c>
      <c r="G4000">
        <v>3520</v>
      </c>
      <c r="H4000" s="14">
        <f>365*DSO[[#This Row],[Receivables - Total]]/DSO[[#This Row],[Revenue - Total]]</f>
        <v>71.605128181416163</v>
      </c>
      <c r="I4000" t="str">
        <f>_xlfn.XLOOKUP(DSO[[#This Row],[GIC Industry Groups]],'DSO_GIC GROUP'!$A$2:$A$25,'DSO_GIC GROUP'!$B$2:$B$25,0)</f>
        <v>Pharmaceuticals, Biotechnology &amp; Life Sciences</v>
      </c>
    </row>
    <row r="4001" spans="1:9" x14ac:dyDescent="0.2">
      <c r="A4001">
        <v>2014</v>
      </c>
      <c r="B4001" t="s">
        <v>615</v>
      </c>
      <c r="C4001" t="s">
        <v>616</v>
      </c>
      <c r="D4001">
        <v>435.64800000000002</v>
      </c>
      <c r="E4001">
        <v>2009.11</v>
      </c>
      <c r="F4001">
        <v>2485.9830000000002</v>
      </c>
      <c r="G4001">
        <v>3520</v>
      </c>
      <c r="H4001" s="14">
        <f>365*DSO[[#This Row],[Receivables - Total]]/DSO[[#This Row],[Revenue - Total]]</f>
        <v>63.963237077646951</v>
      </c>
      <c r="I4001" t="str">
        <f>_xlfn.XLOOKUP(DSO[[#This Row],[GIC Industry Groups]],'DSO_GIC GROUP'!$A$2:$A$25,'DSO_GIC GROUP'!$B$2:$B$25,0)</f>
        <v>Pharmaceuticals, Biotechnology &amp; Life Sciences</v>
      </c>
    </row>
    <row r="4002" spans="1:9" x14ac:dyDescent="0.2">
      <c r="A4002">
        <v>2015</v>
      </c>
      <c r="B4002" t="s">
        <v>615</v>
      </c>
      <c r="C4002" t="s">
        <v>616</v>
      </c>
      <c r="D4002">
        <v>411.42</v>
      </c>
      <c r="E4002">
        <v>2018.4849999999999</v>
      </c>
      <c r="F4002">
        <v>2395.4470000000001</v>
      </c>
      <c r="G4002">
        <v>3520</v>
      </c>
      <c r="H4002" s="14">
        <f>365*DSO[[#This Row],[Receivables - Total]]/DSO[[#This Row],[Revenue - Total]]</f>
        <v>62.689051354507114</v>
      </c>
      <c r="I4002" t="str">
        <f>_xlfn.XLOOKUP(DSO[[#This Row],[GIC Industry Groups]],'DSO_GIC GROUP'!$A$2:$A$25,'DSO_GIC GROUP'!$B$2:$B$25,0)</f>
        <v>Pharmaceuticals, Biotechnology &amp; Life Sciences</v>
      </c>
    </row>
    <row r="4003" spans="1:9" x14ac:dyDescent="0.2">
      <c r="A4003">
        <v>2016</v>
      </c>
      <c r="B4003" t="s">
        <v>615</v>
      </c>
      <c r="C4003" t="s">
        <v>616</v>
      </c>
      <c r="D4003">
        <v>454.988</v>
      </c>
      <c r="E4003">
        <v>2166.777</v>
      </c>
      <c r="F4003">
        <v>2508.2570000000001</v>
      </c>
      <c r="G4003">
        <v>3520</v>
      </c>
      <c r="H4003" s="14">
        <f>365*DSO[[#This Row],[Receivables - Total]]/DSO[[#This Row],[Revenue - Total]]</f>
        <v>66.209571028806053</v>
      </c>
      <c r="I4003" t="str">
        <f>_xlfn.XLOOKUP(DSO[[#This Row],[GIC Industry Groups]],'DSO_GIC GROUP'!$A$2:$A$25,'DSO_GIC GROUP'!$B$2:$B$25,0)</f>
        <v>Pharmaceuticals, Biotechnology &amp; Life Sciences</v>
      </c>
    </row>
    <row r="4004" spans="1:9" x14ac:dyDescent="0.2">
      <c r="A4004">
        <v>2017</v>
      </c>
      <c r="B4004" t="s">
        <v>615</v>
      </c>
      <c r="C4004" t="s">
        <v>616</v>
      </c>
      <c r="D4004">
        <v>528.61500000000001</v>
      </c>
      <c r="E4004">
        <v>2549.8049999999998</v>
      </c>
      <c r="F4004">
        <v>2725.0529999999999</v>
      </c>
      <c r="G4004">
        <v>3520</v>
      </c>
      <c r="H4004" s="14">
        <f>365*DSO[[#This Row],[Receivables - Total]]/DSO[[#This Row],[Revenue - Total]]</f>
        <v>70.80393482255208</v>
      </c>
      <c r="I4004" t="str">
        <f>_xlfn.XLOOKUP(DSO[[#This Row],[GIC Industry Groups]],'DSO_GIC GROUP'!$A$2:$A$25,'DSO_GIC GROUP'!$B$2:$B$25,0)</f>
        <v>Pharmaceuticals, Biotechnology &amp; Life Sciences</v>
      </c>
    </row>
    <row r="4005" spans="1:9" x14ac:dyDescent="0.2">
      <c r="A4005">
        <v>2018</v>
      </c>
      <c r="B4005" t="s">
        <v>615</v>
      </c>
      <c r="C4005" t="s">
        <v>616</v>
      </c>
      <c r="D4005">
        <v>535.52800000000002</v>
      </c>
      <c r="E4005">
        <v>2618.8470000000002</v>
      </c>
      <c r="F4005">
        <v>2935.5859999999998</v>
      </c>
      <c r="G4005">
        <v>3520</v>
      </c>
      <c r="H4005" s="14">
        <f>365*DSO[[#This Row],[Receivables - Total]]/DSO[[#This Row],[Revenue - Total]]</f>
        <v>66.585588022289258</v>
      </c>
      <c r="I4005" t="str">
        <f>_xlfn.XLOOKUP(DSO[[#This Row],[GIC Industry Groups]],'DSO_GIC GROUP'!$A$2:$A$25,'DSO_GIC GROUP'!$B$2:$B$25,0)</f>
        <v>Pharmaceuticals, Biotechnology &amp; Life Sciences</v>
      </c>
    </row>
    <row r="4006" spans="1:9" x14ac:dyDescent="0.2">
      <c r="A4006">
        <v>2019</v>
      </c>
      <c r="B4006" t="s">
        <v>615</v>
      </c>
      <c r="C4006" t="s">
        <v>616</v>
      </c>
      <c r="D4006">
        <v>566.25599999999997</v>
      </c>
      <c r="E4006">
        <v>2789.3209999999999</v>
      </c>
      <c r="F4006">
        <v>3008.652</v>
      </c>
      <c r="G4006">
        <v>3520</v>
      </c>
      <c r="H4006" s="14">
        <f>365*DSO[[#This Row],[Receivables - Total]]/DSO[[#This Row],[Revenue - Total]]</f>
        <v>68.696359698629152</v>
      </c>
      <c r="I4006" t="str">
        <f>_xlfn.XLOOKUP(DSO[[#This Row],[GIC Industry Groups]],'DSO_GIC GROUP'!$A$2:$A$25,'DSO_GIC GROUP'!$B$2:$B$25,0)</f>
        <v>Pharmaceuticals, Biotechnology &amp; Life Sciences</v>
      </c>
    </row>
    <row r="4007" spans="1:9" x14ac:dyDescent="0.2">
      <c r="A4007">
        <v>2003</v>
      </c>
      <c r="B4007" t="s">
        <v>619</v>
      </c>
      <c r="C4007" t="s">
        <v>620</v>
      </c>
      <c r="D4007">
        <v>191.09399999999999</v>
      </c>
      <c r="E4007">
        <v>1875.29</v>
      </c>
      <c r="F4007">
        <v>1374.617</v>
      </c>
      <c r="G4007">
        <v>3520</v>
      </c>
      <c r="H4007" s="14">
        <f>365*DSO[[#This Row],[Receivables - Total]]/DSO[[#This Row],[Revenue - Total]]</f>
        <v>50.7409045574149</v>
      </c>
      <c r="I4007" t="str">
        <f>_xlfn.XLOOKUP(DSO[[#This Row],[GIC Industry Groups]],'DSO_GIC GROUP'!$A$2:$A$25,'DSO_GIC GROUP'!$B$2:$B$25,0)</f>
        <v>Pharmaceuticals, Biotechnology &amp; Life Sciences</v>
      </c>
    </row>
    <row r="4008" spans="1:9" x14ac:dyDescent="0.2">
      <c r="A4008">
        <v>2004</v>
      </c>
      <c r="B4008" t="s">
        <v>619</v>
      </c>
      <c r="C4008" t="s">
        <v>620</v>
      </c>
      <c r="D4008">
        <v>297.334</v>
      </c>
      <c r="E4008">
        <v>2135.6729999999998</v>
      </c>
      <c r="F4008">
        <v>1253.374</v>
      </c>
      <c r="G4008">
        <v>3520</v>
      </c>
      <c r="H4008" s="14">
        <f>365*DSO[[#This Row],[Receivables - Total]]/DSO[[#This Row],[Revenue - Total]]</f>
        <v>86.587810182754708</v>
      </c>
      <c r="I4008" t="str">
        <f>_xlfn.XLOOKUP(DSO[[#This Row],[GIC Industry Groups]],'DSO_GIC GROUP'!$A$2:$A$25,'DSO_GIC GROUP'!$B$2:$B$25,0)</f>
        <v>Pharmaceuticals, Biotechnology &amp; Life Sciences</v>
      </c>
    </row>
    <row r="4009" spans="1:9" x14ac:dyDescent="0.2">
      <c r="A4009">
        <v>2005</v>
      </c>
      <c r="B4009" t="s">
        <v>619</v>
      </c>
      <c r="C4009" t="s">
        <v>620</v>
      </c>
      <c r="D4009">
        <v>242.19300000000001</v>
      </c>
      <c r="E4009">
        <v>1870.5260000000001</v>
      </c>
      <c r="F4009">
        <v>1257.164</v>
      </c>
      <c r="G4009">
        <v>3520</v>
      </c>
      <c r="H4009" s="14">
        <f>365*DSO[[#This Row],[Receivables - Total]]/DSO[[#This Row],[Revenue - Total]]</f>
        <v>70.317353185423713</v>
      </c>
      <c r="I4009" t="str">
        <f>_xlfn.XLOOKUP(DSO[[#This Row],[GIC Industry Groups]],'DSO_GIC GROUP'!$A$2:$A$25,'DSO_GIC GROUP'!$B$2:$B$25,0)</f>
        <v>Pharmaceuticals, Biotechnology &amp; Life Sciences</v>
      </c>
    </row>
    <row r="4010" spans="1:9" x14ac:dyDescent="0.2">
      <c r="A4010">
        <v>2006</v>
      </c>
      <c r="B4010" t="s">
        <v>619</v>
      </c>
      <c r="C4010" t="s">
        <v>620</v>
      </c>
      <c r="D4010">
        <v>350.29399999999998</v>
      </c>
      <c r="E4010">
        <v>4253.8670000000002</v>
      </c>
      <c r="F4010">
        <v>1611.819</v>
      </c>
      <c r="G4010">
        <v>3520</v>
      </c>
      <c r="H4010" s="14">
        <f>365*DSO[[#This Row],[Receivables - Total]]/DSO[[#This Row],[Revenue - Total]]</f>
        <v>79.324855954669843</v>
      </c>
      <c r="I4010" t="str">
        <f>_xlfn.XLOOKUP(DSO[[#This Row],[GIC Industry Groups]],'DSO_GIC GROUP'!$A$2:$A$25,'DSO_GIC GROUP'!$B$2:$B$25,0)</f>
        <v>Pharmaceuticals, Biotechnology &amp; Life Sciences</v>
      </c>
    </row>
    <row r="4011" spans="1:9" x14ac:dyDescent="0.2">
      <c r="A4011">
        <v>2007</v>
      </c>
      <c r="B4011" t="s">
        <v>619</v>
      </c>
      <c r="C4011" t="s">
        <v>620</v>
      </c>
      <c r="D4011">
        <v>1132.1210000000001</v>
      </c>
      <c r="E4011">
        <v>11353.175999999999</v>
      </c>
      <c r="F4011">
        <v>2178.761</v>
      </c>
      <c r="G4011">
        <v>3520</v>
      </c>
      <c r="H4011" s="14">
        <f>365*DSO[[#This Row],[Receivables - Total]]/DSO[[#This Row],[Revenue - Total]]</f>
        <v>189.66016235833121</v>
      </c>
      <c r="I4011" t="str">
        <f>_xlfn.XLOOKUP(DSO[[#This Row],[GIC Industry Groups]],'DSO_GIC GROUP'!$A$2:$A$25,'DSO_GIC GROUP'!$B$2:$B$25,0)</f>
        <v>Pharmaceuticals, Biotechnology &amp; Life Sciences</v>
      </c>
    </row>
    <row r="4012" spans="1:9" x14ac:dyDescent="0.2">
      <c r="A4012">
        <v>2008</v>
      </c>
      <c r="B4012" t="s">
        <v>619</v>
      </c>
      <c r="C4012" t="s">
        <v>620</v>
      </c>
      <c r="D4012">
        <v>1164.6130000000001</v>
      </c>
      <c r="E4012">
        <v>10409.859</v>
      </c>
      <c r="F4012">
        <v>5137.585</v>
      </c>
      <c r="G4012">
        <v>3520</v>
      </c>
      <c r="H4012" s="14">
        <f>365*DSO[[#This Row],[Receivables - Total]]/DSO[[#This Row],[Revenue - Total]]</f>
        <v>82.7399926229931</v>
      </c>
      <c r="I4012" t="str">
        <f>_xlfn.XLOOKUP(DSO[[#This Row],[GIC Industry Groups]],'DSO_GIC GROUP'!$A$2:$A$25,'DSO_GIC GROUP'!$B$2:$B$25,0)</f>
        <v>Pharmaceuticals, Biotechnology &amp; Life Sciences</v>
      </c>
    </row>
    <row r="4013" spans="1:9" x14ac:dyDescent="0.2">
      <c r="A4013">
        <v>2009</v>
      </c>
      <c r="B4013" t="s">
        <v>619</v>
      </c>
      <c r="C4013" t="s">
        <v>620</v>
      </c>
      <c r="D4013">
        <v>1234.634</v>
      </c>
      <c r="E4013">
        <v>10801.734</v>
      </c>
      <c r="F4013">
        <v>5090.4849999999997</v>
      </c>
      <c r="G4013">
        <v>3520</v>
      </c>
      <c r="H4013" s="14">
        <f>365*DSO[[#This Row],[Receivables - Total]]/DSO[[#This Row],[Revenue - Total]]</f>
        <v>88.526222943393421</v>
      </c>
      <c r="I4013" t="str">
        <f>_xlfn.XLOOKUP(DSO[[#This Row],[GIC Industry Groups]],'DSO_GIC GROUP'!$A$2:$A$25,'DSO_GIC GROUP'!$B$2:$B$25,0)</f>
        <v>Pharmaceuticals, Biotechnology &amp; Life Sciences</v>
      </c>
    </row>
    <row r="4014" spans="1:9" x14ac:dyDescent="0.2">
      <c r="A4014">
        <v>2010</v>
      </c>
      <c r="B4014" t="s">
        <v>619</v>
      </c>
      <c r="C4014" t="s">
        <v>620</v>
      </c>
      <c r="D4014">
        <v>1157.0809999999999</v>
      </c>
      <c r="E4014">
        <v>11536.804</v>
      </c>
      <c r="F4014">
        <v>5450.5219999999999</v>
      </c>
      <c r="G4014">
        <v>3520</v>
      </c>
      <c r="H4014" s="14">
        <f>365*DSO[[#This Row],[Receivables - Total]]/DSO[[#This Row],[Revenue - Total]]</f>
        <v>77.485159219612356</v>
      </c>
      <c r="I4014" t="str">
        <f>_xlfn.XLOOKUP(DSO[[#This Row],[GIC Industry Groups]],'DSO_GIC GROUP'!$A$2:$A$25,'DSO_GIC GROUP'!$B$2:$B$25,0)</f>
        <v>Pharmaceuticals, Biotechnology &amp; Life Sciences</v>
      </c>
    </row>
    <row r="4015" spans="1:9" x14ac:dyDescent="0.2">
      <c r="A4015">
        <v>2011</v>
      </c>
      <c r="B4015" t="s">
        <v>619</v>
      </c>
      <c r="C4015" t="s">
        <v>620</v>
      </c>
      <c r="D4015">
        <v>1426.4380000000001</v>
      </c>
      <c r="E4015">
        <v>11598.143</v>
      </c>
      <c r="F4015">
        <v>6129.8249999999998</v>
      </c>
      <c r="G4015">
        <v>3520</v>
      </c>
      <c r="H4015" s="14">
        <f>365*DSO[[#This Row],[Receivables - Total]]/DSO[[#This Row],[Revenue - Total]]</f>
        <v>84.937150734319502</v>
      </c>
      <c r="I4015" t="str">
        <f>_xlfn.XLOOKUP(DSO[[#This Row],[GIC Industry Groups]],'DSO_GIC GROUP'!$A$2:$A$25,'DSO_GIC GROUP'!$B$2:$B$25,0)</f>
        <v>Pharmaceuticals, Biotechnology &amp; Life Sciences</v>
      </c>
    </row>
    <row r="4016" spans="1:9" x14ac:dyDescent="0.2">
      <c r="A4016">
        <v>2012</v>
      </c>
      <c r="B4016" t="s">
        <v>619</v>
      </c>
      <c r="C4016" t="s">
        <v>620</v>
      </c>
      <c r="D4016">
        <v>1554.3420000000001</v>
      </c>
      <c r="E4016">
        <v>11931.897000000001</v>
      </c>
      <c r="F4016">
        <v>6796.11</v>
      </c>
      <c r="G4016">
        <v>3520</v>
      </c>
      <c r="H4016" s="14">
        <f>365*DSO[[#This Row],[Receivables - Total]]/DSO[[#This Row],[Revenue - Total]]</f>
        <v>83.479347744518577</v>
      </c>
      <c r="I4016" t="str">
        <f>_xlfn.XLOOKUP(DSO[[#This Row],[GIC Industry Groups]],'DSO_GIC GROUP'!$A$2:$A$25,'DSO_GIC GROUP'!$B$2:$B$25,0)</f>
        <v>Pharmaceuticals, Biotechnology &amp; Life Sciences</v>
      </c>
    </row>
    <row r="4017" spans="1:9" x14ac:dyDescent="0.2">
      <c r="A4017">
        <v>2013</v>
      </c>
      <c r="B4017" t="s">
        <v>619</v>
      </c>
      <c r="C4017" t="s">
        <v>620</v>
      </c>
      <c r="D4017">
        <v>1820.2729999999999</v>
      </c>
      <c r="E4017">
        <v>15236.341</v>
      </c>
      <c r="F4017">
        <v>6909.143</v>
      </c>
      <c r="G4017">
        <v>3520</v>
      </c>
      <c r="H4017" s="14">
        <f>365*DSO[[#This Row],[Receivables - Total]]/DSO[[#This Row],[Revenue - Total]]</f>
        <v>96.162381499413172</v>
      </c>
      <c r="I4017" t="str">
        <f>_xlfn.XLOOKUP(DSO[[#This Row],[GIC Industry Groups]],'DSO_GIC GROUP'!$A$2:$A$25,'DSO_GIC GROUP'!$B$2:$B$25,0)</f>
        <v>Pharmaceuticals, Biotechnology &amp; Life Sciences</v>
      </c>
    </row>
    <row r="4018" spans="1:9" x14ac:dyDescent="0.2">
      <c r="A4018">
        <v>2014</v>
      </c>
      <c r="B4018" t="s">
        <v>619</v>
      </c>
      <c r="C4018" t="s">
        <v>620</v>
      </c>
      <c r="D4018">
        <v>2268.5</v>
      </c>
      <c r="E4018">
        <v>15886.6</v>
      </c>
      <c r="F4018">
        <v>7719.6</v>
      </c>
      <c r="G4018">
        <v>3520</v>
      </c>
      <c r="H4018" s="14">
        <f>365*DSO[[#This Row],[Receivables - Total]]/DSO[[#This Row],[Revenue - Total]]</f>
        <v>107.25976734545831</v>
      </c>
      <c r="I4018" t="str">
        <f>_xlfn.XLOOKUP(DSO[[#This Row],[GIC Industry Groups]],'DSO_GIC GROUP'!$A$2:$A$25,'DSO_GIC GROUP'!$B$2:$B$25,0)</f>
        <v>Pharmaceuticals, Biotechnology &amp; Life Sciences</v>
      </c>
    </row>
    <row r="4019" spans="1:9" x14ac:dyDescent="0.2">
      <c r="A4019">
        <v>2015</v>
      </c>
      <c r="B4019" t="s">
        <v>619</v>
      </c>
      <c r="C4019" t="s">
        <v>620</v>
      </c>
      <c r="D4019">
        <v>2689.1</v>
      </c>
      <c r="E4019">
        <v>22267.7</v>
      </c>
      <c r="F4019">
        <v>9429.2999999999993</v>
      </c>
      <c r="G4019">
        <v>3520</v>
      </c>
      <c r="H4019" s="14">
        <f>365*DSO[[#This Row],[Receivables - Total]]/DSO[[#This Row],[Revenue - Total]]</f>
        <v>104.09272162302611</v>
      </c>
      <c r="I4019" t="str">
        <f>_xlfn.XLOOKUP(DSO[[#This Row],[GIC Industry Groups]],'DSO_GIC GROUP'!$A$2:$A$25,'DSO_GIC GROUP'!$B$2:$B$25,0)</f>
        <v>Pharmaceuticals, Biotechnology &amp; Life Sciences</v>
      </c>
    </row>
    <row r="4020" spans="1:9" x14ac:dyDescent="0.2">
      <c r="A4020">
        <v>2016</v>
      </c>
      <c r="B4020" t="s">
        <v>619</v>
      </c>
      <c r="C4020" t="s">
        <v>620</v>
      </c>
      <c r="D4020">
        <v>3310.9</v>
      </c>
      <c r="E4020">
        <v>34726.199999999997</v>
      </c>
      <c r="F4020">
        <v>11076.9</v>
      </c>
      <c r="G4020">
        <v>3520</v>
      </c>
      <c r="H4020" s="14">
        <f>365*DSO[[#This Row],[Receivables - Total]]/DSO[[#This Row],[Revenue - Total]]</f>
        <v>109.09898076176547</v>
      </c>
      <c r="I4020" t="str">
        <f>_xlfn.XLOOKUP(DSO[[#This Row],[GIC Industry Groups]],'DSO_GIC GROUP'!$A$2:$A$25,'DSO_GIC GROUP'!$B$2:$B$25,0)</f>
        <v>Pharmaceuticals, Biotechnology &amp; Life Sciences</v>
      </c>
    </row>
    <row r="4021" spans="1:9" x14ac:dyDescent="0.2">
      <c r="A4021">
        <v>2017</v>
      </c>
      <c r="B4021" t="s">
        <v>619</v>
      </c>
      <c r="C4021" t="s">
        <v>620</v>
      </c>
      <c r="D4021">
        <v>3612.4</v>
      </c>
      <c r="E4021">
        <v>35806.300000000003</v>
      </c>
      <c r="F4021">
        <v>11907.7</v>
      </c>
      <c r="G4021">
        <v>3520</v>
      </c>
      <c r="H4021" s="14">
        <f>365*DSO[[#This Row],[Receivables - Total]]/DSO[[#This Row],[Revenue - Total]]</f>
        <v>110.72885611830999</v>
      </c>
      <c r="I4021" t="str">
        <f>_xlfn.XLOOKUP(DSO[[#This Row],[GIC Industry Groups]],'DSO_GIC GROUP'!$A$2:$A$25,'DSO_GIC GROUP'!$B$2:$B$25,0)</f>
        <v>Pharmaceuticals, Biotechnology &amp; Life Sciences</v>
      </c>
    </row>
    <row r="4022" spans="1:9" x14ac:dyDescent="0.2">
      <c r="A4022">
        <v>2018</v>
      </c>
      <c r="B4022" t="s">
        <v>619</v>
      </c>
      <c r="C4022" t="s">
        <v>620</v>
      </c>
      <c r="D4022">
        <v>2881</v>
      </c>
      <c r="E4022">
        <v>32734.9</v>
      </c>
      <c r="F4022">
        <v>11433.9</v>
      </c>
      <c r="G4022">
        <v>3520</v>
      </c>
      <c r="H4022" s="14">
        <f>365*DSO[[#This Row],[Receivables - Total]]/DSO[[#This Row],[Revenue - Total]]</f>
        <v>91.969056927207689</v>
      </c>
      <c r="I4022" t="str">
        <f>_xlfn.XLOOKUP(DSO[[#This Row],[GIC Industry Groups]],'DSO_GIC GROUP'!$A$2:$A$25,'DSO_GIC GROUP'!$B$2:$B$25,0)</f>
        <v>Pharmaceuticals, Biotechnology &amp; Life Sciences</v>
      </c>
    </row>
    <row r="4023" spans="1:9" x14ac:dyDescent="0.2">
      <c r="A4023">
        <v>2019</v>
      </c>
      <c r="B4023" t="s">
        <v>619</v>
      </c>
      <c r="C4023" t="s">
        <v>620</v>
      </c>
      <c r="D4023">
        <v>3058.8</v>
      </c>
      <c r="E4023">
        <v>31255.5</v>
      </c>
      <c r="F4023">
        <v>11500.5</v>
      </c>
      <c r="G4023">
        <v>3520</v>
      </c>
      <c r="H4023" s="14">
        <f>365*DSO[[#This Row],[Receivables - Total]]/DSO[[#This Row],[Revenue - Total]]</f>
        <v>97.079431329072648</v>
      </c>
      <c r="I4023" t="str">
        <f>_xlfn.XLOOKUP(DSO[[#This Row],[GIC Industry Groups]],'DSO_GIC GROUP'!$A$2:$A$25,'DSO_GIC GROUP'!$B$2:$B$25,0)</f>
        <v>Pharmaceuticals, Biotechnology &amp; Life Sciences</v>
      </c>
    </row>
    <row r="4024" spans="1:9" x14ac:dyDescent="0.2">
      <c r="A4024">
        <v>2004</v>
      </c>
      <c r="B4024" t="s">
        <v>687</v>
      </c>
      <c r="C4024" t="s">
        <v>688</v>
      </c>
      <c r="D4024">
        <v>10020</v>
      </c>
      <c r="E4024">
        <v>123684</v>
      </c>
      <c r="F4024">
        <v>52516</v>
      </c>
      <c r="G4024">
        <v>3520</v>
      </c>
      <c r="H4024" s="14">
        <f>365*DSO[[#This Row],[Receivables - Total]]/DSO[[#This Row],[Revenue - Total]]</f>
        <v>69.641633026125376</v>
      </c>
      <c r="I4024" t="str">
        <f>_xlfn.XLOOKUP(DSO[[#This Row],[GIC Industry Groups]],'DSO_GIC GROUP'!$A$2:$A$25,'DSO_GIC GROUP'!$B$2:$B$25,0)</f>
        <v>Pharmaceuticals, Biotechnology &amp; Life Sciences</v>
      </c>
    </row>
    <row r="4025" spans="1:9" x14ac:dyDescent="0.2">
      <c r="A4025">
        <v>2005</v>
      </c>
      <c r="B4025" t="s">
        <v>687</v>
      </c>
      <c r="C4025" t="s">
        <v>688</v>
      </c>
      <c r="D4025">
        <v>10275</v>
      </c>
      <c r="E4025">
        <v>117565</v>
      </c>
      <c r="F4025">
        <v>51298</v>
      </c>
      <c r="G4025">
        <v>3520</v>
      </c>
      <c r="H4025" s="14">
        <f>365*DSO[[#This Row],[Receivables - Total]]/DSO[[#This Row],[Revenue - Total]]</f>
        <v>73.109575422043747</v>
      </c>
      <c r="I4025" t="str">
        <f>_xlfn.XLOOKUP(DSO[[#This Row],[GIC Industry Groups]],'DSO_GIC GROUP'!$A$2:$A$25,'DSO_GIC GROUP'!$B$2:$B$25,0)</f>
        <v>Pharmaceuticals, Biotechnology &amp; Life Sciences</v>
      </c>
    </row>
    <row r="4026" spans="1:9" x14ac:dyDescent="0.2">
      <c r="A4026">
        <v>2006</v>
      </c>
      <c r="B4026" t="s">
        <v>687</v>
      </c>
      <c r="C4026" t="s">
        <v>688</v>
      </c>
      <c r="D4026">
        <v>9906</v>
      </c>
      <c r="E4026">
        <v>114837</v>
      </c>
      <c r="F4026">
        <v>48201</v>
      </c>
      <c r="G4026">
        <v>3520</v>
      </c>
      <c r="H4026" s="14">
        <f>365*DSO[[#This Row],[Receivables - Total]]/DSO[[#This Row],[Revenue - Total]]</f>
        <v>75.012759071388558</v>
      </c>
      <c r="I4026" t="str">
        <f>_xlfn.XLOOKUP(DSO[[#This Row],[GIC Industry Groups]],'DSO_GIC GROUP'!$A$2:$A$25,'DSO_GIC GROUP'!$B$2:$B$25,0)</f>
        <v>Pharmaceuticals, Biotechnology &amp; Life Sciences</v>
      </c>
    </row>
    <row r="4027" spans="1:9" x14ac:dyDescent="0.2">
      <c r="A4027">
        <v>2007</v>
      </c>
      <c r="B4027" t="s">
        <v>687</v>
      </c>
      <c r="C4027" t="s">
        <v>688</v>
      </c>
      <c r="D4027">
        <v>10460</v>
      </c>
      <c r="E4027">
        <v>115268</v>
      </c>
      <c r="F4027">
        <v>48209</v>
      </c>
      <c r="G4027">
        <v>3520</v>
      </c>
      <c r="H4027" s="14">
        <f>365*DSO[[#This Row],[Receivables - Total]]/DSO[[#This Row],[Revenue - Total]]</f>
        <v>79.194756165861151</v>
      </c>
      <c r="I4027" t="str">
        <f>_xlfn.XLOOKUP(DSO[[#This Row],[GIC Industry Groups]],'DSO_GIC GROUP'!$A$2:$A$25,'DSO_GIC GROUP'!$B$2:$B$25,0)</f>
        <v>Pharmaceuticals, Biotechnology &amp; Life Sciences</v>
      </c>
    </row>
    <row r="4028" spans="1:9" x14ac:dyDescent="0.2">
      <c r="A4028">
        <v>2008</v>
      </c>
      <c r="B4028" t="s">
        <v>687</v>
      </c>
      <c r="C4028" t="s">
        <v>688</v>
      </c>
      <c r="D4028">
        <v>9782</v>
      </c>
      <c r="E4028">
        <v>111148</v>
      </c>
      <c r="F4028">
        <v>48341</v>
      </c>
      <c r="G4028">
        <v>3520</v>
      </c>
      <c r="H4028" s="14">
        <f>365*DSO[[#This Row],[Receivables - Total]]/DSO[[#This Row],[Revenue - Total]]</f>
        <v>73.859249912082916</v>
      </c>
      <c r="I4028" t="str">
        <f>_xlfn.XLOOKUP(DSO[[#This Row],[GIC Industry Groups]],'DSO_GIC GROUP'!$A$2:$A$25,'DSO_GIC GROUP'!$B$2:$B$25,0)</f>
        <v>Pharmaceuticals, Biotechnology &amp; Life Sciences</v>
      </c>
    </row>
    <row r="4029" spans="1:9" x14ac:dyDescent="0.2">
      <c r="A4029">
        <v>2009</v>
      </c>
      <c r="B4029" t="s">
        <v>687</v>
      </c>
      <c r="C4029" t="s">
        <v>688</v>
      </c>
      <c r="D4029">
        <v>15840</v>
      </c>
      <c r="E4029">
        <v>212949</v>
      </c>
      <c r="F4029">
        <v>49934</v>
      </c>
      <c r="G4029">
        <v>3520</v>
      </c>
      <c r="H4029" s="14">
        <f>365*DSO[[#This Row],[Receivables - Total]]/DSO[[#This Row],[Revenue - Total]]</f>
        <v>115.78483598349821</v>
      </c>
      <c r="I4029" t="str">
        <f>_xlfn.XLOOKUP(DSO[[#This Row],[GIC Industry Groups]],'DSO_GIC GROUP'!$A$2:$A$25,'DSO_GIC GROUP'!$B$2:$B$25,0)</f>
        <v>Pharmaceuticals, Biotechnology &amp; Life Sciences</v>
      </c>
    </row>
    <row r="4030" spans="1:9" x14ac:dyDescent="0.2">
      <c r="A4030">
        <v>2010</v>
      </c>
      <c r="B4030" t="s">
        <v>687</v>
      </c>
      <c r="C4030" t="s">
        <v>688</v>
      </c>
      <c r="D4030">
        <v>15079</v>
      </c>
      <c r="E4030">
        <v>195014</v>
      </c>
      <c r="F4030">
        <v>67791</v>
      </c>
      <c r="G4030">
        <v>3520</v>
      </c>
      <c r="H4030" s="14">
        <f>365*DSO[[#This Row],[Receivables - Total]]/DSO[[#This Row],[Revenue - Total]]</f>
        <v>81.188284580549038</v>
      </c>
      <c r="I4030" t="str">
        <f>_xlfn.XLOOKUP(DSO[[#This Row],[GIC Industry Groups]],'DSO_GIC GROUP'!$A$2:$A$25,'DSO_GIC GROUP'!$B$2:$B$25,0)</f>
        <v>Pharmaceuticals, Biotechnology &amp; Life Sciences</v>
      </c>
    </row>
    <row r="4031" spans="1:9" x14ac:dyDescent="0.2">
      <c r="A4031">
        <v>2011</v>
      </c>
      <c r="B4031" t="s">
        <v>687</v>
      </c>
      <c r="C4031" t="s">
        <v>688</v>
      </c>
      <c r="D4031">
        <v>13659</v>
      </c>
      <c r="E4031">
        <v>188002</v>
      </c>
      <c r="F4031">
        <v>67425</v>
      </c>
      <c r="G4031">
        <v>3520</v>
      </c>
      <c r="H4031" s="14">
        <f>365*DSO[[#This Row],[Receivables - Total]]/DSO[[#This Row],[Revenue - Total]]</f>
        <v>73.941935483870964</v>
      </c>
      <c r="I4031" t="str">
        <f>_xlfn.XLOOKUP(DSO[[#This Row],[GIC Industry Groups]],'DSO_GIC GROUP'!$A$2:$A$25,'DSO_GIC GROUP'!$B$2:$B$25,0)</f>
        <v>Pharmaceuticals, Biotechnology &amp; Life Sciences</v>
      </c>
    </row>
    <row r="4032" spans="1:9" x14ac:dyDescent="0.2">
      <c r="A4032">
        <v>2012</v>
      </c>
      <c r="B4032" t="s">
        <v>687</v>
      </c>
      <c r="C4032" t="s">
        <v>688</v>
      </c>
      <c r="D4032">
        <v>12378</v>
      </c>
      <c r="E4032">
        <v>185798</v>
      </c>
      <c r="F4032">
        <v>58986</v>
      </c>
      <c r="G4032">
        <v>3520</v>
      </c>
      <c r="H4032" s="14">
        <f>365*DSO[[#This Row],[Receivables - Total]]/DSO[[#This Row],[Revenue - Total]]</f>
        <v>76.593937544502083</v>
      </c>
      <c r="I4032" t="str">
        <f>_xlfn.XLOOKUP(DSO[[#This Row],[GIC Industry Groups]],'DSO_GIC GROUP'!$A$2:$A$25,'DSO_GIC GROUP'!$B$2:$B$25,0)</f>
        <v>Pharmaceuticals, Biotechnology &amp; Life Sciences</v>
      </c>
    </row>
    <row r="4033" spans="1:9" x14ac:dyDescent="0.2">
      <c r="A4033">
        <v>2013</v>
      </c>
      <c r="B4033" t="s">
        <v>687</v>
      </c>
      <c r="C4033" t="s">
        <v>688</v>
      </c>
      <c r="D4033">
        <v>9357</v>
      </c>
      <c r="E4033">
        <v>172101</v>
      </c>
      <c r="F4033">
        <v>51584</v>
      </c>
      <c r="G4033">
        <v>3520</v>
      </c>
      <c r="H4033" s="14">
        <f>365*DSO[[#This Row],[Receivables - Total]]/DSO[[#This Row],[Revenue - Total]]</f>
        <v>66.208611197270471</v>
      </c>
      <c r="I4033" t="str">
        <f>_xlfn.XLOOKUP(DSO[[#This Row],[GIC Industry Groups]],'DSO_GIC GROUP'!$A$2:$A$25,'DSO_GIC GROUP'!$B$2:$B$25,0)</f>
        <v>Pharmaceuticals, Biotechnology &amp; Life Sciences</v>
      </c>
    </row>
    <row r="4034" spans="1:9" x14ac:dyDescent="0.2">
      <c r="A4034">
        <v>2014</v>
      </c>
      <c r="B4034" t="s">
        <v>687</v>
      </c>
      <c r="C4034" t="s">
        <v>688</v>
      </c>
      <c r="D4034">
        <v>8669</v>
      </c>
      <c r="E4034">
        <v>169274</v>
      </c>
      <c r="F4034">
        <v>49605</v>
      </c>
      <c r="G4034">
        <v>3520</v>
      </c>
      <c r="H4034" s="14">
        <f>365*DSO[[#This Row],[Receivables - Total]]/DSO[[#This Row],[Revenue - Total]]</f>
        <v>63.787622215502466</v>
      </c>
      <c r="I4034" t="str">
        <f>_xlfn.XLOOKUP(DSO[[#This Row],[GIC Industry Groups]],'DSO_GIC GROUP'!$A$2:$A$25,'DSO_GIC GROUP'!$B$2:$B$25,0)</f>
        <v>Pharmaceuticals, Biotechnology &amp; Life Sciences</v>
      </c>
    </row>
    <row r="4035" spans="1:9" x14ac:dyDescent="0.2">
      <c r="A4035">
        <v>2015</v>
      </c>
      <c r="B4035" t="s">
        <v>687</v>
      </c>
      <c r="C4035" t="s">
        <v>688</v>
      </c>
      <c r="D4035">
        <v>8176</v>
      </c>
      <c r="E4035">
        <v>167460</v>
      </c>
      <c r="F4035">
        <v>48851</v>
      </c>
      <c r="G4035">
        <v>3520</v>
      </c>
      <c r="H4035" s="14">
        <f>365*DSO[[#This Row],[Receivables - Total]]/DSO[[#This Row],[Revenue - Total]]</f>
        <v>61.088616404986595</v>
      </c>
      <c r="I4035" t="str">
        <f>_xlfn.XLOOKUP(DSO[[#This Row],[GIC Industry Groups]],'DSO_GIC GROUP'!$A$2:$A$25,'DSO_GIC GROUP'!$B$2:$B$25,0)</f>
        <v>Pharmaceuticals, Biotechnology &amp; Life Sciences</v>
      </c>
    </row>
    <row r="4036" spans="1:9" x14ac:dyDescent="0.2">
      <c r="A4036">
        <v>2016</v>
      </c>
      <c r="B4036" t="s">
        <v>687</v>
      </c>
      <c r="C4036" t="s">
        <v>688</v>
      </c>
      <c r="D4036">
        <v>8225</v>
      </c>
      <c r="E4036">
        <v>171615</v>
      </c>
      <c r="F4036">
        <v>52824</v>
      </c>
      <c r="G4036">
        <v>3520</v>
      </c>
      <c r="H4036" s="14">
        <f>365*DSO[[#This Row],[Receivables - Total]]/DSO[[#This Row],[Revenue - Total]]</f>
        <v>56.83259503256096</v>
      </c>
      <c r="I4036" t="str">
        <f>_xlfn.XLOOKUP(DSO[[#This Row],[GIC Industry Groups]],'DSO_GIC GROUP'!$A$2:$A$25,'DSO_GIC GROUP'!$B$2:$B$25,0)</f>
        <v>Pharmaceuticals, Biotechnology &amp; Life Sciences</v>
      </c>
    </row>
    <row r="4037" spans="1:9" x14ac:dyDescent="0.2">
      <c r="A4037">
        <v>2017</v>
      </c>
      <c r="B4037" t="s">
        <v>687</v>
      </c>
      <c r="C4037" t="s">
        <v>688</v>
      </c>
      <c r="D4037">
        <v>8221</v>
      </c>
      <c r="E4037">
        <v>171797</v>
      </c>
      <c r="F4037">
        <v>52546</v>
      </c>
      <c r="G4037">
        <v>3520</v>
      </c>
      <c r="H4037" s="14">
        <f>365*DSO[[#This Row],[Receivables - Total]]/DSO[[#This Row],[Revenue - Total]]</f>
        <v>57.105488524340579</v>
      </c>
      <c r="I4037" t="str">
        <f>_xlfn.XLOOKUP(DSO[[#This Row],[GIC Industry Groups]],'DSO_GIC GROUP'!$A$2:$A$25,'DSO_GIC GROUP'!$B$2:$B$25,0)</f>
        <v>Pharmaceuticals, Biotechnology &amp; Life Sciences</v>
      </c>
    </row>
    <row r="4038" spans="1:9" x14ac:dyDescent="0.2">
      <c r="A4038">
        <v>2018</v>
      </c>
      <c r="B4038" t="s">
        <v>687</v>
      </c>
      <c r="C4038" t="s">
        <v>688</v>
      </c>
      <c r="D4038">
        <v>8025</v>
      </c>
      <c r="E4038">
        <v>159422</v>
      </c>
      <c r="F4038">
        <v>53647</v>
      </c>
      <c r="G4038">
        <v>3520</v>
      </c>
      <c r="H4038" s="14">
        <f>365*DSO[[#This Row],[Receivables - Total]]/DSO[[#This Row],[Revenue - Total]]</f>
        <v>54.599977631554424</v>
      </c>
      <c r="I4038" t="str">
        <f>_xlfn.XLOOKUP(DSO[[#This Row],[GIC Industry Groups]],'DSO_GIC GROUP'!$A$2:$A$25,'DSO_GIC GROUP'!$B$2:$B$25,0)</f>
        <v>Pharmaceuticals, Biotechnology &amp; Life Sciences</v>
      </c>
    </row>
    <row r="4039" spans="1:9" x14ac:dyDescent="0.2">
      <c r="A4039">
        <v>2019</v>
      </c>
      <c r="B4039" t="s">
        <v>687</v>
      </c>
      <c r="C4039" t="s">
        <v>688</v>
      </c>
      <c r="D4039">
        <v>8725</v>
      </c>
      <c r="E4039">
        <v>167489</v>
      </c>
      <c r="F4039">
        <v>51750</v>
      </c>
      <c r="G4039">
        <v>3520</v>
      </c>
      <c r="H4039" s="14">
        <f>365*DSO[[#This Row],[Receivables - Total]]/DSO[[#This Row],[Revenue - Total]]</f>
        <v>61.538647342995169</v>
      </c>
      <c r="I4039" t="str">
        <f>_xlfn.XLOOKUP(DSO[[#This Row],[GIC Industry Groups]],'DSO_GIC GROUP'!$A$2:$A$25,'DSO_GIC GROUP'!$B$2:$B$25,0)</f>
        <v>Pharmaceuticals, Biotechnology &amp; Life Sciences</v>
      </c>
    </row>
    <row r="4040" spans="1:9" x14ac:dyDescent="0.2">
      <c r="A4040">
        <v>2004</v>
      </c>
      <c r="B4040" t="s">
        <v>701</v>
      </c>
      <c r="C4040" t="s">
        <v>702</v>
      </c>
      <c r="D4040">
        <v>287.29899999999998</v>
      </c>
      <c r="E4040">
        <v>2575.5070000000001</v>
      </c>
      <c r="F4040">
        <v>1687.231</v>
      </c>
      <c r="G4040">
        <v>3520</v>
      </c>
      <c r="H4040" s="14">
        <f>365*DSO[[#This Row],[Receivables - Total]]/DSO[[#This Row],[Revenue - Total]]</f>
        <v>62.151617057770984</v>
      </c>
      <c r="I4040" t="str">
        <f>_xlfn.XLOOKUP(DSO[[#This Row],[GIC Industry Groups]],'DSO_GIC GROUP'!$A$2:$A$25,'DSO_GIC GROUP'!$B$2:$B$25,0)</f>
        <v>Pharmaceuticals, Biotechnology &amp; Life Sciences</v>
      </c>
    </row>
    <row r="4041" spans="1:9" x14ac:dyDescent="0.2">
      <c r="A4041">
        <v>2005</v>
      </c>
      <c r="B4041" t="s">
        <v>701</v>
      </c>
      <c r="C4041" t="s">
        <v>702</v>
      </c>
      <c r="D4041">
        <v>250.84399999999999</v>
      </c>
      <c r="E4041">
        <v>2693.4609999999998</v>
      </c>
      <c r="F4041">
        <v>1473.8309999999999</v>
      </c>
      <c r="G4041">
        <v>3520</v>
      </c>
      <c r="H4041" s="14">
        <f>365*DSO[[#This Row],[Receivables - Total]]/DSO[[#This Row],[Revenue - Total]]</f>
        <v>62.122495727122043</v>
      </c>
      <c r="I4041" t="str">
        <f>_xlfn.XLOOKUP(DSO[[#This Row],[GIC Industry Groups]],'DSO_GIC GROUP'!$A$2:$A$25,'DSO_GIC GROUP'!$B$2:$B$25,0)</f>
        <v>Pharmaceuticals, Biotechnology &amp; Life Sciences</v>
      </c>
    </row>
    <row r="4042" spans="1:9" x14ac:dyDescent="0.2">
      <c r="A4042">
        <v>2006</v>
      </c>
      <c r="B4042" t="s">
        <v>701</v>
      </c>
      <c r="C4042" t="s">
        <v>702</v>
      </c>
      <c r="D4042">
        <v>268.459</v>
      </c>
      <c r="E4042">
        <v>2510.3220000000001</v>
      </c>
      <c r="F4042">
        <v>1546.3579999999999</v>
      </c>
      <c r="G4042">
        <v>3520</v>
      </c>
      <c r="H4042" s="14">
        <f>365*DSO[[#This Row],[Receivables - Total]]/DSO[[#This Row],[Revenue - Total]]</f>
        <v>63.366655716205436</v>
      </c>
      <c r="I4042" t="str">
        <f>_xlfn.XLOOKUP(DSO[[#This Row],[GIC Industry Groups]],'DSO_GIC GROUP'!$A$2:$A$25,'DSO_GIC GROUP'!$B$2:$B$25,0)</f>
        <v>Pharmaceuticals, Biotechnology &amp; Life Sciences</v>
      </c>
    </row>
    <row r="4043" spans="1:9" x14ac:dyDescent="0.2">
      <c r="A4043">
        <v>2007</v>
      </c>
      <c r="B4043" t="s">
        <v>701</v>
      </c>
      <c r="C4043" t="s">
        <v>702</v>
      </c>
      <c r="D4043">
        <v>337.65899999999999</v>
      </c>
      <c r="E4043">
        <v>2949.337</v>
      </c>
      <c r="F4043">
        <v>1787.3309999999999</v>
      </c>
      <c r="G4043">
        <v>3520</v>
      </c>
      <c r="H4043" s="14">
        <f>365*DSO[[#This Row],[Receivables - Total]]/DSO[[#This Row],[Revenue - Total]]</f>
        <v>68.955070437428773</v>
      </c>
      <c r="I4043" t="str">
        <f>_xlfn.XLOOKUP(DSO[[#This Row],[GIC Industry Groups]],'DSO_GIC GROUP'!$A$2:$A$25,'DSO_GIC GROUP'!$B$2:$B$25,0)</f>
        <v>Pharmaceuticals, Biotechnology &amp; Life Sciences</v>
      </c>
    </row>
    <row r="4044" spans="1:9" x14ac:dyDescent="0.2">
      <c r="A4044">
        <v>2008</v>
      </c>
      <c r="B4044" t="s">
        <v>701</v>
      </c>
      <c r="C4044" t="s">
        <v>702</v>
      </c>
      <c r="D4044">
        <v>327.63600000000002</v>
      </c>
      <c r="E4044">
        <v>2931.7669999999998</v>
      </c>
      <c r="F4044">
        <v>1937.4649999999999</v>
      </c>
      <c r="G4044">
        <v>3520</v>
      </c>
      <c r="H4044" s="14">
        <f>365*DSO[[#This Row],[Receivables - Total]]/DSO[[#This Row],[Revenue - Total]]</f>
        <v>61.723509844048806</v>
      </c>
      <c r="I4044" t="str">
        <f>_xlfn.XLOOKUP(DSO[[#This Row],[GIC Industry Groups]],'DSO_GIC GROUP'!$A$2:$A$25,'DSO_GIC GROUP'!$B$2:$B$25,0)</f>
        <v>Pharmaceuticals, Biotechnology &amp; Life Sciences</v>
      </c>
    </row>
    <row r="4045" spans="1:9" x14ac:dyDescent="0.2">
      <c r="A4045">
        <v>2009</v>
      </c>
      <c r="B4045" t="s">
        <v>701</v>
      </c>
      <c r="C4045" t="s">
        <v>702</v>
      </c>
      <c r="D4045">
        <v>365.62900000000002</v>
      </c>
      <c r="E4045">
        <v>3064.2420000000002</v>
      </c>
      <c r="F4045">
        <v>1812.202</v>
      </c>
      <c r="G4045">
        <v>3520</v>
      </c>
      <c r="H4045" s="14">
        <f>365*DSO[[#This Row],[Receivables - Total]]/DSO[[#This Row],[Revenue - Total]]</f>
        <v>73.642223659393395</v>
      </c>
      <c r="I4045" t="str">
        <f>_xlfn.XLOOKUP(DSO[[#This Row],[GIC Industry Groups]],'DSO_GIC GROUP'!$A$2:$A$25,'DSO_GIC GROUP'!$B$2:$B$25,0)</f>
        <v>Pharmaceuticals, Biotechnology &amp; Life Sciences</v>
      </c>
    </row>
    <row r="4046" spans="1:9" x14ac:dyDescent="0.2">
      <c r="A4046">
        <v>2010</v>
      </c>
      <c r="B4046" t="s">
        <v>701</v>
      </c>
      <c r="C4046" t="s">
        <v>702</v>
      </c>
      <c r="D4046">
        <v>356.76299999999998</v>
      </c>
      <c r="E4046">
        <v>3209.373</v>
      </c>
      <c r="F4046">
        <v>1704.346</v>
      </c>
      <c r="G4046">
        <v>3520</v>
      </c>
      <c r="H4046" s="14">
        <f>365*DSO[[#This Row],[Receivables - Total]]/DSO[[#This Row],[Revenue - Total]]</f>
        <v>76.403790662224679</v>
      </c>
      <c r="I4046" t="str">
        <f>_xlfn.XLOOKUP(DSO[[#This Row],[GIC Industry Groups]],'DSO_GIC GROUP'!$A$2:$A$25,'DSO_GIC GROUP'!$B$2:$B$25,0)</f>
        <v>Pharmaceuticals, Biotechnology &amp; Life Sciences</v>
      </c>
    </row>
    <row r="4047" spans="1:9" x14ac:dyDescent="0.2">
      <c r="A4047">
        <v>2011</v>
      </c>
      <c r="B4047" t="s">
        <v>701</v>
      </c>
      <c r="C4047" t="s">
        <v>702</v>
      </c>
      <c r="D4047">
        <v>409.88799999999998</v>
      </c>
      <c r="E4047">
        <v>3834.1979999999999</v>
      </c>
      <c r="F4047">
        <v>1921.287</v>
      </c>
      <c r="G4047">
        <v>3520</v>
      </c>
      <c r="H4047" s="14">
        <f>365*DSO[[#This Row],[Receivables - Total]]/DSO[[#This Row],[Revenue - Total]]</f>
        <v>77.869219955165462</v>
      </c>
      <c r="I4047" t="str">
        <f>_xlfn.XLOOKUP(DSO[[#This Row],[GIC Industry Groups]],'DSO_GIC GROUP'!$A$2:$A$25,'DSO_GIC GROUP'!$B$2:$B$25,0)</f>
        <v>Pharmaceuticals, Biotechnology &amp; Life Sciences</v>
      </c>
    </row>
    <row r="4048" spans="1:9" x14ac:dyDescent="0.2">
      <c r="A4048">
        <v>2012</v>
      </c>
      <c r="B4048" t="s">
        <v>701</v>
      </c>
      <c r="C4048" t="s">
        <v>702</v>
      </c>
      <c r="D4048">
        <v>457.01100000000002</v>
      </c>
      <c r="E4048">
        <v>3901.7620000000002</v>
      </c>
      <c r="F4048">
        <v>2115.2049999999999</v>
      </c>
      <c r="G4048">
        <v>3520</v>
      </c>
      <c r="H4048" s="14">
        <f>365*DSO[[#This Row],[Receivables - Total]]/DSO[[#This Row],[Revenue - Total]]</f>
        <v>78.861866816691531</v>
      </c>
      <c r="I4048" t="str">
        <f>_xlfn.XLOOKUP(DSO[[#This Row],[GIC Industry Groups]],'DSO_GIC GROUP'!$A$2:$A$25,'DSO_GIC GROUP'!$B$2:$B$25,0)</f>
        <v>Pharmaceuticals, Biotechnology &amp; Life Sciences</v>
      </c>
    </row>
    <row r="4049" spans="1:9" x14ac:dyDescent="0.2">
      <c r="A4049">
        <v>2013</v>
      </c>
      <c r="B4049" t="s">
        <v>701</v>
      </c>
      <c r="C4049" t="s">
        <v>702</v>
      </c>
      <c r="D4049">
        <v>470.02800000000002</v>
      </c>
      <c r="E4049">
        <v>3946.712</v>
      </c>
      <c r="F4049">
        <v>2166.232</v>
      </c>
      <c r="G4049">
        <v>3520</v>
      </c>
      <c r="H4049" s="14">
        <f>365*DSO[[#This Row],[Receivables - Total]]/DSO[[#This Row],[Revenue - Total]]</f>
        <v>79.197528242588973</v>
      </c>
      <c r="I4049" t="str">
        <f>_xlfn.XLOOKUP(DSO[[#This Row],[GIC Industry Groups]],'DSO_GIC GROUP'!$A$2:$A$25,'DSO_GIC GROUP'!$B$2:$B$25,0)</f>
        <v>Pharmaceuticals, Biotechnology &amp; Life Sciences</v>
      </c>
    </row>
    <row r="4050" spans="1:9" x14ac:dyDescent="0.2">
      <c r="A4050">
        <v>2014</v>
      </c>
      <c r="B4050" t="s">
        <v>701</v>
      </c>
      <c r="C4050" t="s">
        <v>702</v>
      </c>
      <c r="D4050">
        <v>470.56299999999999</v>
      </c>
      <c r="E4050">
        <v>4134.0749999999998</v>
      </c>
      <c r="F4050">
        <v>2237.2190000000001</v>
      </c>
      <c r="G4050">
        <v>3520</v>
      </c>
      <c r="H4050" s="14">
        <f>365*DSO[[#This Row],[Receivables - Total]]/DSO[[#This Row],[Revenue - Total]]</f>
        <v>76.771873920255459</v>
      </c>
      <c r="I4050" t="str">
        <f>_xlfn.XLOOKUP(DSO[[#This Row],[GIC Industry Groups]],'DSO_GIC GROUP'!$A$2:$A$25,'DSO_GIC GROUP'!$B$2:$B$25,0)</f>
        <v>Pharmaceuticals, Biotechnology &amp; Life Sciences</v>
      </c>
    </row>
    <row r="4051" spans="1:9" x14ac:dyDescent="0.2">
      <c r="A4051">
        <v>2015</v>
      </c>
      <c r="B4051" t="s">
        <v>701</v>
      </c>
      <c r="C4051" t="s">
        <v>702</v>
      </c>
      <c r="D4051">
        <v>439.01499999999999</v>
      </c>
      <c r="E4051">
        <v>4166.2950000000001</v>
      </c>
      <c r="F4051">
        <v>2262.3589999999999</v>
      </c>
      <c r="G4051">
        <v>3520</v>
      </c>
      <c r="H4051" s="14">
        <f>365*DSO[[#This Row],[Receivables - Total]]/DSO[[#This Row],[Revenue - Total]]</f>
        <v>70.828933427453379</v>
      </c>
      <c r="I4051" t="str">
        <f>_xlfn.XLOOKUP(DSO[[#This Row],[GIC Industry Groups]],'DSO_GIC GROUP'!$A$2:$A$25,'DSO_GIC GROUP'!$B$2:$B$25,0)</f>
        <v>Pharmaceuticals, Biotechnology &amp; Life Sciences</v>
      </c>
    </row>
    <row r="4052" spans="1:9" x14ac:dyDescent="0.2">
      <c r="A4052">
        <v>2016</v>
      </c>
      <c r="B4052" t="s">
        <v>701</v>
      </c>
      <c r="C4052" t="s">
        <v>702</v>
      </c>
      <c r="D4052">
        <v>425.58800000000002</v>
      </c>
      <c r="E4052">
        <v>4276.683</v>
      </c>
      <c r="F4052">
        <v>2115.5169999999998</v>
      </c>
      <c r="G4052">
        <v>3520</v>
      </c>
      <c r="H4052" s="14">
        <f>365*DSO[[#This Row],[Receivables - Total]]/DSO[[#This Row],[Revenue - Total]]</f>
        <v>73.428679608814306</v>
      </c>
      <c r="I4052" t="str">
        <f>_xlfn.XLOOKUP(DSO[[#This Row],[GIC Industry Groups]],'DSO_GIC GROUP'!$A$2:$A$25,'DSO_GIC GROUP'!$B$2:$B$25,0)</f>
        <v>Pharmaceuticals, Biotechnology &amp; Life Sciences</v>
      </c>
    </row>
    <row r="4053" spans="1:9" x14ac:dyDescent="0.2">
      <c r="A4053">
        <v>2017</v>
      </c>
      <c r="B4053" t="s">
        <v>701</v>
      </c>
      <c r="C4053" t="s">
        <v>702</v>
      </c>
      <c r="D4053">
        <v>552.30399999999997</v>
      </c>
      <c r="E4053">
        <v>6091.4629999999997</v>
      </c>
      <c r="F4053">
        <v>2256.982</v>
      </c>
      <c r="G4053">
        <v>3520</v>
      </c>
      <c r="H4053" s="14">
        <f>365*DSO[[#This Row],[Receivables - Total]]/DSO[[#This Row],[Revenue - Total]]</f>
        <v>89.318816011824637</v>
      </c>
      <c r="I4053" t="str">
        <f>_xlfn.XLOOKUP(DSO[[#This Row],[GIC Industry Groups]],'DSO_GIC GROUP'!$A$2:$A$25,'DSO_GIC GROUP'!$B$2:$B$25,0)</f>
        <v>Pharmaceuticals, Biotechnology &amp; Life Sciences</v>
      </c>
    </row>
    <row r="4054" spans="1:9" x14ac:dyDescent="0.2">
      <c r="A4054">
        <v>2018</v>
      </c>
      <c r="B4054" t="s">
        <v>701</v>
      </c>
      <c r="C4054" t="s">
        <v>702</v>
      </c>
      <c r="D4054">
        <v>632.66899999999998</v>
      </c>
      <c r="E4054">
        <v>5975.5219999999999</v>
      </c>
      <c r="F4054">
        <v>2777.9960000000001</v>
      </c>
      <c r="G4054">
        <v>3520</v>
      </c>
      <c r="H4054" s="14">
        <f>365*DSO[[#This Row],[Receivables - Total]]/DSO[[#This Row],[Revenue - Total]]</f>
        <v>83.126176207597126</v>
      </c>
      <c r="I4054" t="str">
        <f>_xlfn.XLOOKUP(DSO[[#This Row],[GIC Industry Groups]],'DSO_GIC GROUP'!$A$2:$A$25,'DSO_GIC GROUP'!$B$2:$B$25,0)</f>
        <v>Pharmaceuticals, Biotechnology &amp; Life Sciences</v>
      </c>
    </row>
    <row r="4055" spans="1:9" x14ac:dyDescent="0.2">
      <c r="A4055">
        <v>2019</v>
      </c>
      <c r="B4055" t="s">
        <v>701</v>
      </c>
      <c r="C4055" t="s">
        <v>702</v>
      </c>
      <c r="D4055">
        <v>725.18399999999997</v>
      </c>
      <c r="E4055">
        <v>6538.5640000000003</v>
      </c>
      <c r="F4055">
        <v>2883.6729999999998</v>
      </c>
      <c r="G4055">
        <v>3520</v>
      </c>
      <c r="H4055" s="14">
        <f>365*DSO[[#This Row],[Receivables - Total]]/DSO[[#This Row],[Revenue - Total]]</f>
        <v>91.789935960145272</v>
      </c>
      <c r="I4055" t="str">
        <f>_xlfn.XLOOKUP(DSO[[#This Row],[GIC Industry Groups]],'DSO_GIC GROUP'!$A$2:$A$25,'DSO_GIC GROUP'!$B$2:$B$25,0)</f>
        <v>Pharmaceuticals, Biotechnology &amp; Life Sciences</v>
      </c>
    </row>
    <row r="4056" spans="1:9" x14ac:dyDescent="0.2">
      <c r="A4056">
        <v>2004</v>
      </c>
      <c r="B4056" t="s">
        <v>717</v>
      </c>
      <c r="C4056" t="s">
        <v>718</v>
      </c>
      <c r="D4056">
        <v>86.04</v>
      </c>
      <c r="E4056">
        <v>759.09400000000005</v>
      </c>
      <c r="F4056">
        <v>898.20399999999995</v>
      </c>
      <c r="G4056">
        <v>3520</v>
      </c>
      <c r="H4056" s="14">
        <f>365*DSO[[#This Row],[Receivables - Total]]/DSO[[#This Row],[Revenue - Total]]</f>
        <v>34.963772149756629</v>
      </c>
      <c r="I4056" t="str">
        <f>_xlfn.XLOOKUP(DSO[[#This Row],[GIC Industry Groups]],'DSO_GIC GROUP'!$A$2:$A$25,'DSO_GIC GROUP'!$B$2:$B$25,0)</f>
        <v>Pharmaceuticals, Biotechnology &amp; Life Sciences</v>
      </c>
    </row>
    <row r="4057" spans="1:9" x14ac:dyDescent="0.2">
      <c r="A4057">
        <v>2005</v>
      </c>
      <c r="B4057" t="s">
        <v>717</v>
      </c>
      <c r="C4057" t="s">
        <v>718</v>
      </c>
      <c r="D4057">
        <v>210.30799999999999</v>
      </c>
      <c r="E4057">
        <v>1704.9760000000001</v>
      </c>
      <c r="F4057">
        <v>1024.098</v>
      </c>
      <c r="G4057">
        <v>3520</v>
      </c>
      <c r="H4057" s="14">
        <f>365*DSO[[#This Row],[Receivables - Total]]/DSO[[#This Row],[Revenue - Total]]</f>
        <v>74.95612724563469</v>
      </c>
      <c r="I4057" t="str">
        <f>_xlfn.XLOOKUP(DSO[[#This Row],[GIC Industry Groups]],'DSO_GIC GROUP'!$A$2:$A$25,'DSO_GIC GROUP'!$B$2:$B$25,0)</f>
        <v>Pharmaceuticals, Biotechnology &amp; Life Sciences</v>
      </c>
    </row>
    <row r="4058" spans="1:9" x14ac:dyDescent="0.2">
      <c r="A4058">
        <v>2006</v>
      </c>
      <c r="B4058" t="s">
        <v>717</v>
      </c>
      <c r="C4058" t="s">
        <v>718</v>
      </c>
      <c r="D4058">
        <v>240.13</v>
      </c>
      <c r="E4058">
        <v>1750.624</v>
      </c>
      <c r="F4058">
        <v>1366.8209999999999</v>
      </c>
      <c r="G4058">
        <v>3520</v>
      </c>
      <c r="H4058" s="14">
        <f>365*DSO[[#This Row],[Receivables - Total]]/DSO[[#This Row],[Revenue - Total]]</f>
        <v>64.125039050468203</v>
      </c>
      <c r="I4058" t="str">
        <f>_xlfn.XLOOKUP(DSO[[#This Row],[GIC Industry Groups]],'DSO_GIC GROUP'!$A$2:$A$25,'DSO_GIC GROUP'!$B$2:$B$25,0)</f>
        <v>Pharmaceuticals, Biotechnology &amp; Life Sciences</v>
      </c>
    </row>
    <row r="4059" spans="1:9" x14ac:dyDescent="0.2">
      <c r="A4059">
        <v>2007</v>
      </c>
      <c r="B4059" t="s">
        <v>717</v>
      </c>
      <c r="C4059" t="s">
        <v>718</v>
      </c>
      <c r="D4059">
        <v>282.04500000000002</v>
      </c>
      <c r="E4059">
        <v>1925.154</v>
      </c>
      <c r="F4059">
        <v>1447.4280000000001</v>
      </c>
      <c r="G4059">
        <v>3520</v>
      </c>
      <c r="H4059" s="14">
        <f>365*DSO[[#This Row],[Receivables - Total]]/DSO[[#This Row],[Revenue - Total]]</f>
        <v>71.123693199247214</v>
      </c>
      <c r="I4059" t="str">
        <f>_xlfn.XLOOKUP(DSO[[#This Row],[GIC Industry Groups]],'DSO_GIC GROUP'!$A$2:$A$25,'DSO_GIC GROUP'!$B$2:$B$25,0)</f>
        <v>Pharmaceuticals, Biotechnology &amp; Life Sciences</v>
      </c>
    </row>
    <row r="4060" spans="1:9" x14ac:dyDescent="0.2">
      <c r="A4060">
        <v>2008</v>
      </c>
      <c r="B4060" t="s">
        <v>717</v>
      </c>
      <c r="C4060" t="s">
        <v>718</v>
      </c>
      <c r="D4060">
        <v>357.15499999999997</v>
      </c>
      <c r="E4060">
        <v>2575.0770000000002</v>
      </c>
      <c r="F4060">
        <v>1817.231</v>
      </c>
      <c r="G4060">
        <v>3520</v>
      </c>
      <c r="H4060" s="14">
        <f>365*DSO[[#This Row],[Receivables - Total]]/DSO[[#This Row],[Revenue - Total]]</f>
        <v>71.736380790334309</v>
      </c>
      <c r="I4060" t="str">
        <f>_xlfn.XLOOKUP(DSO[[#This Row],[GIC Industry Groups]],'DSO_GIC GROUP'!$A$2:$A$25,'DSO_GIC GROUP'!$B$2:$B$25,0)</f>
        <v>Pharmaceuticals, Biotechnology &amp; Life Sciences</v>
      </c>
    </row>
    <row r="4061" spans="1:9" x14ac:dyDescent="0.2">
      <c r="A4061">
        <v>2009</v>
      </c>
      <c r="B4061" t="s">
        <v>717</v>
      </c>
      <c r="C4061" t="s">
        <v>718</v>
      </c>
      <c r="D4061">
        <v>334.73599999999999</v>
      </c>
      <c r="E4061">
        <v>2536.355</v>
      </c>
      <c r="F4061">
        <v>2006.8620000000001</v>
      </c>
      <c r="G4061">
        <v>3520</v>
      </c>
      <c r="H4061" s="14">
        <f>365*DSO[[#This Row],[Receivables - Total]]/DSO[[#This Row],[Revenue - Total]]</f>
        <v>60.880439213059987</v>
      </c>
      <c r="I4061" t="str">
        <f>_xlfn.XLOOKUP(DSO[[#This Row],[GIC Industry Groups]],'DSO_GIC GROUP'!$A$2:$A$25,'DSO_GIC GROUP'!$B$2:$B$25,0)</f>
        <v>Pharmaceuticals, Biotechnology &amp; Life Sciences</v>
      </c>
    </row>
    <row r="4062" spans="1:9" x14ac:dyDescent="0.2">
      <c r="A4062">
        <v>2010</v>
      </c>
      <c r="B4062" t="s">
        <v>717</v>
      </c>
      <c r="C4062" t="s">
        <v>718</v>
      </c>
      <c r="D4062">
        <v>372.36399999999998</v>
      </c>
      <c r="E4062">
        <v>3092.7359999999999</v>
      </c>
      <c r="F4062">
        <v>2268.87</v>
      </c>
      <c r="G4062">
        <v>3520</v>
      </c>
      <c r="H4062" s="14">
        <f>365*DSO[[#This Row],[Receivables - Total]]/DSO[[#This Row],[Revenue - Total]]</f>
        <v>59.903326325439529</v>
      </c>
      <c r="I4062" t="str">
        <f>_xlfn.XLOOKUP(DSO[[#This Row],[GIC Industry Groups]],'DSO_GIC GROUP'!$A$2:$A$25,'DSO_GIC GROUP'!$B$2:$B$25,0)</f>
        <v>Pharmaceuticals, Biotechnology &amp; Life Sciences</v>
      </c>
    </row>
    <row r="4063" spans="1:9" x14ac:dyDescent="0.2">
      <c r="A4063">
        <v>2011</v>
      </c>
      <c r="B4063" t="s">
        <v>717</v>
      </c>
      <c r="C4063" t="s">
        <v>718</v>
      </c>
      <c r="D4063">
        <v>478.221</v>
      </c>
      <c r="E4063">
        <v>3189.221</v>
      </c>
      <c r="F4063">
        <v>2755.029</v>
      </c>
      <c r="G4063">
        <v>3520</v>
      </c>
      <c r="H4063" s="14">
        <f>365*DSO[[#This Row],[Receivables - Total]]/DSO[[#This Row],[Revenue - Total]]</f>
        <v>63.357106222838311</v>
      </c>
      <c r="I4063" t="str">
        <f>_xlfn.XLOOKUP(DSO[[#This Row],[GIC Industry Groups]],'DSO_GIC GROUP'!$A$2:$A$25,'DSO_GIC GROUP'!$B$2:$B$25,0)</f>
        <v>Pharmaceuticals, Biotechnology &amp; Life Sciences</v>
      </c>
    </row>
    <row r="4064" spans="1:9" x14ac:dyDescent="0.2">
      <c r="A4064">
        <v>2012</v>
      </c>
      <c r="B4064" t="s">
        <v>717</v>
      </c>
      <c r="C4064" t="s">
        <v>718</v>
      </c>
      <c r="D4064">
        <v>573.62900000000002</v>
      </c>
      <c r="E4064">
        <v>4024.047</v>
      </c>
      <c r="F4064">
        <v>3173.2489999999998</v>
      </c>
      <c r="G4064">
        <v>3520</v>
      </c>
      <c r="H4064" s="14">
        <f>365*DSO[[#This Row],[Receivables - Total]]/DSO[[#This Row],[Revenue - Total]]</f>
        <v>65.981139519779262</v>
      </c>
      <c r="I4064" t="str">
        <f>_xlfn.XLOOKUP(DSO[[#This Row],[GIC Industry Groups]],'DSO_GIC GROUP'!$A$2:$A$25,'DSO_GIC GROUP'!$B$2:$B$25,0)</f>
        <v>Pharmaceuticals, Biotechnology &amp; Life Sciences</v>
      </c>
    </row>
    <row r="4065" spans="1:9" x14ac:dyDescent="0.2">
      <c r="A4065">
        <v>2013</v>
      </c>
      <c r="B4065" t="s">
        <v>717</v>
      </c>
      <c r="C4065" t="s">
        <v>718</v>
      </c>
      <c r="D4065">
        <v>658</v>
      </c>
      <c r="E4065">
        <v>5350.8</v>
      </c>
      <c r="F4065">
        <v>3539.8</v>
      </c>
      <c r="G4065">
        <v>3520</v>
      </c>
      <c r="H4065" s="14">
        <f>365*DSO[[#This Row],[Receivables - Total]]/DSO[[#This Row],[Revenue - Total]]</f>
        <v>67.848466015029089</v>
      </c>
      <c r="I4065" t="str">
        <f>_xlfn.XLOOKUP(DSO[[#This Row],[GIC Industry Groups]],'DSO_GIC GROUP'!$A$2:$A$25,'DSO_GIC GROUP'!$B$2:$B$25,0)</f>
        <v>Pharmaceuticals, Biotechnology &amp; Life Sciences</v>
      </c>
    </row>
    <row r="4066" spans="1:9" x14ac:dyDescent="0.2">
      <c r="A4066">
        <v>2014</v>
      </c>
      <c r="B4066" t="s">
        <v>717</v>
      </c>
      <c r="C4066" t="s">
        <v>718</v>
      </c>
      <c r="D4066">
        <v>935.1</v>
      </c>
      <c r="E4066">
        <v>13880.2</v>
      </c>
      <c r="F4066">
        <v>4060.8</v>
      </c>
      <c r="G4066">
        <v>3520</v>
      </c>
      <c r="H4066" s="14">
        <f>365*DSO[[#This Row],[Receivables - Total]]/DSO[[#This Row],[Revenue - Total]]</f>
        <v>84.050310283687935</v>
      </c>
      <c r="I4066" t="str">
        <f>_xlfn.XLOOKUP(DSO[[#This Row],[GIC Industry Groups]],'DSO_GIC GROUP'!$A$2:$A$25,'DSO_GIC GROUP'!$B$2:$B$25,0)</f>
        <v>Pharmaceuticals, Biotechnology &amp; Life Sciences</v>
      </c>
    </row>
    <row r="4067" spans="1:9" x14ac:dyDescent="0.2">
      <c r="A4067">
        <v>2015</v>
      </c>
      <c r="B4067" t="s">
        <v>717</v>
      </c>
      <c r="C4067" t="s">
        <v>718</v>
      </c>
      <c r="D4067">
        <v>1282.0999999999999</v>
      </c>
      <c r="E4067">
        <v>19720.599999999999</v>
      </c>
      <c r="F4067">
        <v>4603.8999999999996</v>
      </c>
      <c r="G4067">
        <v>3520</v>
      </c>
      <c r="H4067" s="14">
        <f>365*DSO[[#This Row],[Receivables - Total]]/DSO[[#This Row],[Revenue - Total]]</f>
        <v>101.64566997545559</v>
      </c>
      <c r="I4067" t="str">
        <f>_xlfn.XLOOKUP(DSO[[#This Row],[GIC Industry Groups]],'DSO_GIC GROUP'!$A$2:$A$25,'DSO_GIC GROUP'!$B$2:$B$25,0)</f>
        <v>Pharmaceuticals, Biotechnology &amp; Life Sciences</v>
      </c>
    </row>
    <row r="4068" spans="1:9" x14ac:dyDescent="0.2">
      <c r="A4068">
        <v>2016</v>
      </c>
      <c r="B4068" t="s">
        <v>717</v>
      </c>
      <c r="C4068" t="s">
        <v>718</v>
      </c>
      <c r="D4068">
        <v>1176</v>
      </c>
      <c r="E4068">
        <v>13870.1</v>
      </c>
      <c r="F4068">
        <v>5280.6</v>
      </c>
      <c r="G4068">
        <v>3520</v>
      </c>
      <c r="H4068" s="14">
        <f>365*DSO[[#This Row],[Receivables - Total]]/DSO[[#This Row],[Revenue - Total]]</f>
        <v>81.28621747528689</v>
      </c>
      <c r="I4068" t="str">
        <f>_xlfn.XLOOKUP(DSO[[#This Row],[GIC Industry Groups]],'DSO_GIC GROUP'!$A$2:$A$25,'DSO_GIC GROUP'!$B$2:$B$25,0)</f>
        <v>Pharmaceuticals, Biotechnology &amp; Life Sciences</v>
      </c>
    </row>
    <row r="4069" spans="1:9" x14ac:dyDescent="0.2">
      <c r="A4069">
        <v>2017</v>
      </c>
      <c r="B4069" t="s">
        <v>717</v>
      </c>
      <c r="C4069" t="s">
        <v>718</v>
      </c>
      <c r="D4069">
        <v>1130.8</v>
      </c>
      <c r="E4069">
        <v>11628.8</v>
      </c>
      <c r="F4069">
        <v>4946.2</v>
      </c>
      <c r="G4069">
        <v>3520</v>
      </c>
      <c r="H4069" s="14">
        <f>365*DSO[[#This Row],[Receivables - Total]]/DSO[[#This Row],[Revenue - Total]]</f>
        <v>83.446281994258229</v>
      </c>
      <c r="I4069" t="str">
        <f>_xlfn.XLOOKUP(DSO[[#This Row],[GIC Industry Groups]],'DSO_GIC GROUP'!$A$2:$A$25,'DSO_GIC GROUP'!$B$2:$B$25,0)</f>
        <v>Pharmaceuticals, Biotechnology &amp; Life Sciences</v>
      </c>
    </row>
    <row r="4070" spans="1:9" x14ac:dyDescent="0.2">
      <c r="A4070">
        <v>2018</v>
      </c>
      <c r="B4070" t="s">
        <v>717</v>
      </c>
      <c r="C4070" t="s">
        <v>718</v>
      </c>
      <c r="D4070">
        <v>1098.5999999999999</v>
      </c>
      <c r="E4070">
        <v>10983.4</v>
      </c>
      <c r="F4070">
        <v>4731.7</v>
      </c>
      <c r="G4070">
        <v>3520</v>
      </c>
      <c r="H4070" s="14">
        <f>365*DSO[[#This Row],[Receivables - Total]]/DSO[[#This Row],[Revenue - Total]]</f>
        <v>84.745228987467499</v>
      </c>
      <c r="I4070" t="str">
        <f>_xlfn.XLOOKUP(DSO[[#This Row],[GIC Industry Groups]],'DSO_GIC GROUP'!$A$2:$A$25,'DSO_GIC GROUP'!$B$2:$B$25,0)</f>
        <v>Pharmaceuticals, Biotechnology &amp; Life Sciences</v>
      </c>
    </row>
    <row r="4071" spans="1:9" x14ac:dyDescent="0.2">
      <c r="A4071">
        <v>2019</v>
      </c>
      <c r="B4071" t="s">
        <v>717</v>
      </c>
      <c r="C4071" t="s">
        <v>718</v>
      </c>
      <c r="D4071">
        <v>1269.5</v>
      </c>
      <c r="E4071">
        <v>11301.4</v>
      </c>
      <c r="F4071">
        <v>4837.3999999999996</v>
      </c>
      <c r="G4071">
        <v>3520</v>
      </c>
      <c r="H4071" s="14">
        <f>365*DSO[[#This Row],[Receivables - Total]]/DSO[[#This Row],[Revenue - Total]]</f>
        <v>95.788543432422387</v>
      </c>
      <c r="I4071" t="str">
        <f>_xlfn.XLOOKUP(DSO[[#This Row],[GIC Industry Groups]],'DSO_GIC GROUP'!$A$2:$A$25,'DSO_GIC GROUP'!$B$2:$B$25,0)</f>
        <v>Pharmaceuticals, Biotechnology &amp; Life Sciences</v>
      </c>
    </row>
    <row r="4072" spans="1:9" x14ac:dyDescent="0.2">
      <c r="A4072">
        <v>2004</v>
      </c>
      <c r="B4072" t="s">
        <v>743</v>
      </c>
      <c r="C4072" t="s">
        <v>744</v>
      </c>
      <c r="D4072">
        <v>43.101999999999997</v>
      </c>
      <c r="E4072">
        <v>473.108</v>
      </c>
      <c r="F4072">
        <v>174.017</v>
      </c>
      <c r="G4072">
        <v>3520</v>
      </c>
      <c r="H4072" s="14">
        <f>365*DSO[[#This Row],[Receivables - Total]]/DSO[[#This Row],[Revenue - Total]]</f>
        <v>90.406282144847921</v>
      </c>
      <c r="I4072" t="str">
        <f>_xlfn.XLOOKUP(DSO[[#This Row],[GIC Industry Groups]],'DSO_GIC GROUP'!$A$2:$A$25,'DSO_GIC GROUP'!$B$2:$B$25,0)</f>
        <v>Pharmaceuticals, Biotechnology &amp; Life Sciences</v>
      </c>
    </row>
    <row r="4073" spans="1:9" x14ac:dyDescent="0.2">
      <c r="A4073">
        <v>2005</v>
      </c>
      <c r="B4073" t="s">
        <v>743</v>
      </c>
      <c r="C4073" t="s">
        <v>744</v>
      </c>
      <c r="D4073">
        <v>36.521000000000001</v>
      </c>
      <c r="E4073">
        <v>423.50099999999998</v>
      </c>
      <c r="F4073">
        <v>66.192999999999998</v>
      </c>
      <c r="G4073">
        <v>3520</v>
      </c>
      <c r="H4073" s="14">
        <f>365*DSO[[#This Row],[Receivables - Total]]/DSO[[#This Row],[Revenue - Total]]</f>
        <v>201.38330337044704</v>
      </c>
      <c r="I4073" t="str">
        <f>_xlfn.XLOOKUP(DSO[[#This Row],[GIC Industry Groups]],'DSO_GIC GROUP'!$A$2:$A$25,'DSO_GIC GROUP'!$B$2:$B$25,0)</f>
        <v>Pharmaceuticals, Biotechnology &amp; Life Sciences</v>
      </c>
    </row>
    <row r="4074" spans="1:9" x14ac:dyDescent="0.2">
      <c r="A4074">
        <v>2006</v>
      </c>
      <c r="B4074" t="s">
        <v>743</v>
      </c>
      <c r="C4074" t="s">
        <v>744</v>
      </c>
      <c r="D4074">
        <v>7.4930000000000003</v>
      </c>
      <c r="E4074">
        <v>585.09</v>
      </c>
      <c r="F4074">
        <v>63.447000000000003</v>
      </c>
      <c r="G4074">
        <v>3520</v>
      </c>
      <c r="H4074" s="14">
        <f>365*DSO[[#This Row],[Receivables - Total]]/DSO[[#This Row],[Revenue - Total]]</f>
        <v>43.105978218040256</v>
      </c>
      <c r="I4074" t="str">
        <f>_xlfn.XLOOKUP(DSO[[#This Row],[GIC Industry Groups]],'DSO_GIC GROUP'!$A$2:$A$25,'DSO_GIC GROUP'!$B$2:$B$25,0)</f>
        <v>Pharmaceuticals, Biotechnology &amp; Life Sciences</v>
      </c>
    </row>
    <row r="4075" spans="1:9" x14ac:dyDescent="0.2">
      <c r="A4075">
        <v>2007</v>
      </c>
      <c r="B4075" t="s">
        <v>743</v>
      </c>
      <c r="C4075" t="s">
        <v>744</v>
      </c>
      <c r="D4075">
        <v>18.32</v>
      </c>
      <c r="E4075">
        <v>936.25800000000004</v>
      </c>
      <c r="F4075">
        <v>125.024</v>
      </c>
      <c r="G4075">
        <v>3520</v>
      </c>
      <c r="H4075" s="14">
        <f>365*DSO[[#This Row],[Receivables - Total]]/DSO[[#This Row],[Revenue - Total]]</f>
        <v>53.484131046839011</v>
      </c>
      <c r="I4075" t="str">
        <f>_xlfn.XLOOKUP(DSO[[#This Row],[GIC Industry Groups]],'DSO_GIC GROUP'!$A$2:$A$25,'DSO_GIC GROUP'!$B$2:$B$25,0)</f>
        <v>Pharmaceuticals, Biotechnology &amp; Life Sciences</v>
      </c>
    </row>
    <row r="4076" spans="1:9" x14ac:dyDescent="0.2">
      <c r="A4076">
        <v>2008</v>
      </c>
      <c r="B4076" t="s">
        <v>743</v>
      </c>
      <c r="C4076" t="s">
        <v>744</v>
      </c>
      <c r="D4076">
        <v>35.212000000000003</v>
      </c>
      <c r="E4076">
        <v>670.03800000000001</v>
      </c>
      <c r="F4076">
        <v>238.45699999999999</v>
      </c>
      <c r="G4076">
        <v>3520</v>
      </c>
      <c r="H4076" s="14">
        <f>365*DSO[[#This Row],[Receivables - Total]]/DSO[[#This Row],[Revenue - Total]]</f>
        <v>53.898103221964554</v>
      </c>
      <c r="I4076" t="str">
        <f>_xlfn.XLOOKUP(DSO[[#This Row],[GIC Industry Groups]],'DSO_GIC GROUP'!$A$2:$A$25,'DSO_GIC GROUP'!$B$2:$B$25,0)</f>
        <v>Pharmaceuticals, Biotechnology &amp; Life Sciences</v>
      </c>
    </row>
    <row r="4077" spans="1:9" x14ac:dyDescent="0.2">
      <c r="A4077">
        <v>2009</v>
      </c>
      <c r="B4077" t="s">
        <v>743</v>
      </c>
      <c r="C4077" t="s">
        <v>744</v>
      </c>
      <c r="D4077">
        <v>65.567999999999998</v>
      </c>
      <c r="E4077">
        <v>741.202</v>
      </c>
      <c r="F4077">
        <v>379.26799999999997</v>
      </c>
      <c r="G4077">
        <v>3520</v>
      </c>
      <c r="H4077" s="14">
        <f>365*DSO[[#This Row],[Receivables - Total]]/DSO[[#This Row],[Revenue - Total]]</f>
        <v>63.101342586245089</v>
      </c>
      <c r="I4077" t="str">
        <f>_xlfn.XLOOKUP(DSO[[#This Row],[GIC Industry Groups]],'DSO_GIC GROUP'!$A$2:$A$25,'DSO_GIC GROUP'!$B$2:$B$25,0)</f>
        <v>Pharmaceuticals, Biotechnology &amp; Life Sciences</v>
      </c>
    </row>
    <row r="4078" spans="1:9" x14ac:dyDescent="0.2">
      <c r="A4078">
        <v>2010</v>
      </c>
      <c r="B4078" t="s">
        <v>743</v>
      </c>
      <c r="C4078" t="s">
        <v>744</v>
      </c>
      <c r="D4078">
        <v>93.111999999999995</v>
      </c>
      <c r="E4078">
        <v>1089.432</v>
      </c>
      <c r="F4078">
        <v>459.07400000000001</v>
      </c>
      <c r="G4078">
        <v>3520</v>
      </c>
      <c r="H4078" s="14">
        <f>365*DSO[[#This Row],[Receivables - Total]]/DSO[[#This Row],[Revenue - Total]]</f>
        <v>74.031376205143388</v>
      </c>
      <c r="I4078" t="str">
        <f>_xlfn.XLOOKUP(DSO[[#This Row],[GIC Industry Groups]],'DSO_GIC GROUP'!$A$2:$A$25,'DSO_GIC GROUP'!$B$2:$B$25,0)</f>
        <v>Pharmaceuticals, Biotechnology &amp; Life Sciences</v>
      </c>
    </row>
    <row r="4079" spans="1:9" x14ac:dyDescent="0.2">
      <c r="A4079">
        <v>2011</v>
      </c>
      <c r="B4079" t="s">
        <v>743</v>
      </c>
      <c r="C4079" t="s">
        <v>744</v>
      </c>
      <c r="D4079">
        <v>103.035</v>
      </c>
      <c r="E4079">
        <v>1323.5830000000001</v>
      </c>
      <c r="F4079">
        <v>445.82400000000001</v>
      </c>
      <c r="G4079">
        <v>3520</v>
      </c>
      <c r="H4079" s="14">
        <f>365*DSO[[#This Row],[Receivables - Total]]/DSO[[#This Row],[Revenue - Total]]</f>
        <v>84.355653800602923</v>
      </c>
      <c r="I4079" t="str">
        <f>_xlfn.XLOOKUP(DSO[[#This Row],[GIC Industry Groups]],'DSO_GIC GROUP'!$A$2:$A$25,'DSO_GIC GROUP'!$B$2:$B$25,0)</f>
        <v>Pharmaceuticals, Biotechnology &amp; Life Sciences</v>
      </c>
    </row>
    <row r="4080" spans="1:9" x14ac:dyDescent="0.2">
      <c r="A4080">
        <v>2012</v>
      </c>
      <c r="B4080" t="s">
        <v>743</v>
      </c>
      <c r="C4080" t="s">
        <v>744</v>
      </c>
      <c r="D4080">
        <v>693.12</v>
      </c>
      <c r="E4080">
        <v>2080.4899999999998</v>
      </c>
      <c r="F4080">
        <v>1378.4770000000001</v>
      </c>
      <c r="G4080">
        <v>3520</v>
      </c>
      <c r="H4080" s="14">
        <f>365*DSO[[#This Row],[Receivables - Total]]/DSO[[#This Row],[Revenue - Total]]</f>
        <v>183.52776288614172</v>
      </c>
      <c r="I4080" t="str">
        <f>_xlfn.XLOOKUP(DSO[[#This Row],[GIC Industry Groups]],'DSO_GIC GROUP'!$A$2:$A$25,'DSO_GIC GROUP'!$B$2:$B$25,0)</f>
        <v>Pharmaceuticals, Biotechnology &amp; Life Sciences</v>
      </c>
    </row>
    <row r="4081" spans="1:9" x14ac:dyDescent="0.2">
      <c r="A4081">
        <v>2013</v>
      </c>
      <c r="B4081" t="s">
        <v>743</v>
      </c>
      <c r="C4081" t="s">
        <v>744</v>
      </c>
      <c r="D4081">
        <v>891.77800000000002</v>
      </c>
      <c r="E4081">
        <v>2951.0129999999999</v>
      </c>
      <c r="F4081">
        <v>2104.7449999999999</v>
      </c>
      <c r="G4081">
        <v>3520</v>
      </c>
      <c r="H4081" s="14">
        <f>365*DSO[[#This Row],[Receivables - Total]]/DSO[[#This Row],[Revenue - Total]]</f>
        <v>154.65007399946313</v>
      </c>
      <c r="I4081" t="str">
        <f>_xlfn.XLOOKUP(DSO[[#This Row],[GIC Industry Groups]],'DSO_GIC GROUP'!$A$2:$A$25,'DSO_GIC GROUP'!$B$2:$B$25,0)</f>
        <v>Pharmaceuticals, Biotechnology &amp; Life Sciences</v>
      </c>
    </row>
    <row r="4082" spans="1:9" x14ac:dyDescent="0.2">
      <c r="A4082">
        <v>2014</v>
      </c>
      <c r="B4082" t="s">
        <v>743</v>
      </c>
      <c r="C4082" t="s">
        <v>744</v>
      </c>
      <c r="D4082">
        <v>1017.399</v>
      </c>
      <c r="E4082">
        <v>3871.8270000000002</v>
      </c>
      <c r="F4082">
        <v>2819.5569999999998</v>
      </c>
      <c r="G4082">
        <v>3520</v>
      </c>
      <c r="H4082" s="14">
        <f>365*DSO[[#This Row],[Receivables - Total]]/DSO[[#This Row],[Revenue - Total]]</f>
        <v>131.70531221748666</v>
      </c>
      <c r="I4082" t="str">
        <f>_xlfn.XLOOKUP(DSO[[#This Row],[GIC Industry Groups]],'DSO_GIC GROUP'!$A$2:$A$25,'DSO_GIC GROUP'!$B$2:$B$25,0)</f>
        <v>Pharmaceuticals, Biotechnology &amp; Life Sciences</v>
      </c>
    </row>
    <row r="4083" spans="1:9" x14ac:dyDescent="0.2">
      <c r="A4083">
        <v>2015</v>
      </c>
      <c r="B4083" t="s">
        <v>743</v>
      </c>
      <c r="C4083" t="s">
        <v>744</v>
      </c>
      <c r="D4083">
        <v>1467.7929999999999</v>
      </c>
      <c r="E4083">
        <v>5609.1319999999996</v>
      </c>
      <c r="F4083">
        <v>4103.7280000000001</v>
      </c>
      <c r="G4083">
        <v>3520</v>
      </c>
      <c r="H4083" s="14">
        <f>365*DSO[[#This Row],[Receivables - Total]]/DSO[[#This Row],[Revenue - Total]]</f>
        <v>130.55067124331825</v>
      </c>
      <c r="I4083" t="str">
        <f>_xlfn.XLOOKUP(DSO[[#This Row],[GIC Industry Groups]],'DSO_GIC GROUP'!$A$2:$A$25,'DSO_GIC GROUP'!$B$2:$B$25,0)</f>
        <v>Pharmaceuticals, Biotechnology &amp; Life Sciences</v>
      </c>
    </row>
    <row r="4084" spans="1:9" x14ac:dyDescent="0.2">
      <c r="A4084">
        <v>2016</v>
      </c>
      <c r="B4084" t="s">
        <v>743</v>
      </c>
      <c r="C4084" t="s">
        <v>744</v>
      </c>
      <c r="D4084">
        <v>1611.62</v>
      </c>
      <c r="E4084">
        <v>6973.4660000000003</v>
      </c>
      <c r="F4084">
        <v>4860.4269999999997</v>
      </c>
      <c r="G4084">
        <v>3520</v>
      </c>
      <c r="H4084" s="14">
        <f>365*DSO[[#This Row],[Receivables - Total]]/DSO[[#This Row],[Revenue - Total]]</f>
        <v>121.02667111346389</v>
      </c>
      <c r="I4084" t="str">
        <f>_xlfn.XLOOKUP(DSO[[#This Row],[GIC Industry Groups]],'DSO_GIC GROUP'!$A$2:$A$25,'DSO_GIC GROUP'!$B$2:$B$25,0)</f>
        <v>Pharmaceuticals, Biotechnology &amp; Life Sciences</v>
      </c>
    </row>
    <row r="4085" spans="1:9" x14ac:dyDescent="0.2">
      <c r="A4085">
        <v>2017</v>
      </c>
      <c r="B4085" t="s">
        <v>743</v>
      </c>
      <c r="C4085" t="s">
        <v>744</v>
      </c>
      <c r="D4085">
        <v>1974.34</v>
      </c>
      <c r="E4085">
        <v>8764.2860000000001</v>
      </c>
      <c r="F4085">
        <v>5872.2269999999999</v>
      </c>
      <c r="G4085">
        <v>3520</v>
      </c>
      <c r="H4085" s="14">
        <f>365*DSO[[#This Row],[Receivables - Total]]/DSO[[#This Row],[Revenue - Total]]</f>
        <v>122.71904679434225</v>
      </c>
      <c r="I4085" t="str">
        <f>_xlfn.XLOOKUP(DSO[[#This Row],[GIC Industry Groups]],'DSO_GIC GROUP'!$A$2:$A$25,'DSO_GIC GROUP'!$B$2:$B$25,0)</f>
        <v>Pharmaceuticals, Biotechnology &amp; Life Sciences</v>
      </c>
    </row>
    <row r="4086" spans="1:9" x14ac:dyDescent="0.2">
      <c r="A4086">
        <v>2018</v>
      </c>
      <c r="B4086" t="s">
        <v>743</v>
      </c>
      <c r="C4086" t="s">
        <v>744</v>
      </c>
      <c r="D4086">
        <v>2272</v>
      </c>
      <c r="E4086">
        <v>11734.5</v>
      </c>
      <c r="F4086">
        <v>6710.8</v>
      </c>
      <c r="G4086">
        <v>3520</v>
      </c>
      <c r="H4086" s="14">
        <f>365*DSO[[#This Row],[Receivables - Total]]/DSO[[#This Row],[Revenue - Total]]</f>
        <v>123.57394051379865</v>
      </c>
      <c r="I4086" t="str">
        <f>_xlfn.XLOOKUP(DSO[[#This Row],[GIC Industry Groups]],'DSO_GIC GROUP'!$A$2:$A$25,'DSO_GIC GROUP'!$B$2:$B$25,0)</f>
        <v>Pharmaceuticals, Biotechnology &amp; Life Sciences</v>
      </c>
    </row>
    <row r="4087" spans="1:9" x14ac:dyDescent="0.2">
      <c r="A4087">
        <v>2019</v>
      </c>
      <c r="B4087" t="s">
        <v>743</v>
      </c>
      <c r="C4087" t="s">
        <v>744</v>
      </c>
      <c r="D4087">
        <v>2693.4</v>
      </c>
      <c r="E4087">
        <v>14805.2</v>
      </c>
      <c r="F4087">
        <v>7863.4</v>
      </c>
      <c r="G4087">
        <v>3520</v>
      </c>
      <c r="H4087" s="14">
        <f>365*DSO[[#This Row],[Receivables - Total]]/DSO[[#This Row],[Revenue - Total]]</f>
        <v>125.0211104611237</v>
      </c>
      <c r="I4087" t="str">
        <f>_xlfn.XLOOKUP(DSO[[#This Row],[GIC Industry Groups]],'DSO_GIC GROUP'!$A$2:$A$25,'DSO_GIC GROUP'!$B$2:$B$25,0)</f>
        <v>Pharmaceuticals, Biotechnology &amp; Life Sciences</v>
      </c>
    </row>
    <row r="4088" spans="1:9" x14ac:dyDescent="0.2">
      <c r="A4088">
        <v>2004</v>
      </c>
      <c r="B4088" t="s">
        <v>829</v>
      </c>
      <c r="C4088" t="s">
        <v>830</v>
      </c>
      <c r="D4088">
        <v>469.553</v>
      </c>
      <c r="E4088">
        <v>3576.7249999999999</v>
      </c>
      <c r="F4088">
        <v>2205.9949999999999</v>
      </c>
      <c r="G4088">
        <v>3520</v>
      </c>
      <c r="H4088" s="14">
        <f>365*DSO[[#This Row],[Receivables - Total]]/DSO[[#This Row],[Revenue - Total]]</f>
        <v>77.691402292389611</v>
      </c>
      <c r="I4088" t="str">
        <f>_xlfn.XLOOKUP(DSO[[#This Row],[GIC Industry Groups]],'DSO_GIC GROUP'!$A$2:$A$25,'DSO_GIC GROUP'!$B$2:$B$25,0)</f>
        <v>Pharmaceuticals, Biotechnology &amp; Life Sciences</v>
      </c>
    </row>
    <row r="4089" spans="1:9" x14ac:dyDescent="0.2">
      <c r="A4089">
        <v>2005</v>
      </c>
      <c r="B4089" t="s">
        <v>829</v>
      </c>
      <c r="C4089" t="s">
        <v>830</v>
      </c>
      <c r="D4089">
        <v>565.56399999999996</v>
      </c>
      <c r="E4089">
        <v>4251.5690000000004</v>
      </c>
      <c r="F4089">
        <v>2633.027</v>
      </c>
      <c r="G4089">
        <v>3520</v>
      </c>
      <c r="H4089" s="14">
        <f>365*DSO[[#This Row],[Receivables - Total]]/DSO[[#This Row],[Revenue - Total]]</f>
        <v>78.400586093496187</v>
      </c>
      <c r="I4089" t="str">
        <f>_xlfn.XLOOKUP(DSO[[#This Row],[GIC Industry Groups]],'DSO_GIC GROUP'!$A$2:$A$25,'DSO_GIC GROUP'!$B$2:$B$25,0)</f>
        <v>Pharmaceuticals, Biotechnology &amp; Life Sciences</v>
      </c>
    </row>
    <row r="4090" spans="1:9" x14ac:dyDescent="0.2">
      <c r="A4090">
        <v>2006</v>
      </c>
      <c r="B4090" t="s">
        <v>829</v>
      </c>
      <c r="C4090" t="s">
        <v>830</v>
      </c>
      <c r="D4090">
        <v>1392.7429999999999</v>
      </c>
      <c r="E4090">
        <v>21262.238000000001</v>
      </c>
      <c r="F4090">
        <v>3791.6170000000002</v>
      </c>
      <c r="G4090">
        <v>3520</v>
      </c>
      <c r="H4090" s="14">
        <f>365*DSO[[#This Row],[Receivables - Total]]/DSO[[#This Row],[Revenue - Total]]</f>
        <v>134.0724010362861</v>
      </c>
      <c r="I4090" t="str">
        <f>_xlfn.XLOOKUP(DSO[[#This Row],[GIC Industry Groups]],'DSO_GIC GROUP'!$A$2:$A$25,'DSO_GIC GROUP'!$B$2:$B$25,0)</f>
        <v>Pharmaceuticals, Biotechnology &amp; Life Sciences</v>
      </c>
    </row>
    <row r="4091" spans="1:9" x14ac:dyDescent="0.2">
      <c r="A4091">
        <v>2007</v>
      </c>
      <c r="B4091" t="s">
        <v>829</v>
      </c>
      <c r="C4091" t="s">
        <v>830</v>
      </c>
      <c r="D4091">
        <v>1450</v>
      </c>
      <c r="E4091">
        <v>21207.4</v>
      </c>
      <c r="F4091">
        <v>9746.4</v>
      </c>
      <c r="G4091">
        <v>3520</v>
      </c>
      <c r="H4091" s="14">
        <f>365*DSO[[#This Row],[Receivables - Total]]/DSO[[#This Row],[Revenue - Total]]</f>
        <v>54.302101288680952</v>
      </c>
      <c r="I4091" t="str">
        <f>_xlfn.XLOOKUP(DSO[[#This Row],[GIC Industry Groups]],'DSO_GIC GROUP'!$A$2:$A$25,'DSO_GIC GROUP'!$B$2:$B$25,0)</f>
        <v>Pharmaceuticals, Biotechnology &amp; Life Sciences</v>
      </c>
    </row>
    <row r="4092" spans="1:9" x14ac:dyDescent="0.2">
      <c r="A4092">
        <v>2008</v>
      </c>
      <c r="B4092" t="s">
        <v>829</v>
      </c>
      <c r="C4092" t="s">
        <v>830</v>
      </c>
      <c r="D4092">
        <v>1478.1</v>
      </c>
      <c r="E4092">
        <v>21090</v>
      </c>
      <c r="F4092">
        <v>10498</v>
      </c>
      <c r="G4092">
        <v>3520</v>
      </c>
      <c r="H4092" s="14">
        <f>365*DSO[[#This Row],[Receivables - Total]]/DSO[[#This Row],[Revenue - Total]]</f>
        <v>51.39136025909697</v>
      </c>
      <c r="I4092" t="str">
        <f>_xlfn.XLOOKUP(DSO[[#This Row],[GIC Industry Groups]],'DSO_GIC GROUP'!$A$2:$A$25,'DSO_GIC GROUP'!$B$2:$B$25,0)</f>
        <v>Pharmaceuticals, Biotechnology &amp; Life Sciences</v>
      </c>
    </row>
    <row r="4093" spans="1:9" x14ac:dyDescent="0.2">
      <c r="A4093">
        <v>2009</v>
      </c>
      <c r="B4093" t="s">
        <v>829</v>
      </c>
      <c r="C4093" t="s">
        <v>830</v>
      </c>
      <c r="D4093">
        <v>1409.6</v>
      </c>
      <c r="E4093">
        <v>21625</v>
      </c>
      <c r="F4093">
        <v>10109.700000000001</v>
      </c>
      <c r="G4093">
        <v>3520</v>
      </c>
      <c r="H4093" s="14">
        <f>365*DSO[[#This Row],[Receivables - Total]]/DSO[[#This Row],[Revenue - Total]]</f>
        <v>50.892113514743258</v>
      </c>
      <c r="I4093" t="str">
        <f>_xlfn.XLOOKUP(DSO[[#This Row],[GIC Industry Groups]],'DSO_GIC GROUP'!$A$2:$A$25,'DSO_GIC GROUP'!$B$2:$B$25,0)</f>
        <v>Pharmaceuticals, Biotechnology &amp; Life Sciences</v>
      </c>
    </row>
    <row r="4094" spans="1:9" x14ac:dyDescent="0.2">
      <c r="A4094">
        <v>2010</v>
      </c>
      <c r="B4094" t="s">
        <v>829</v>
      </c>
      <c r="C4094" t="s">
        <v>830</v>
      </c>
      <c r="D4094">
        <v>1516.8</v>
      </c>
      <c r="E4094">
        <v>21349.4</v>
      </c>
      <c r="F4094">
        <v>10788.7</v>
      </c>
      <c r="G4094">
        <v>3520</v>
      </c>
      <c r="H4094" s="14">
        <f>365*DSO[[#This Row],[Receivables - Total]]/DSO[[#This Row],[Revenue - Total]]</f>
        <v>51.315913872848441</v>
      </c>
      <c r="I4094" t="str">
        <f>_xlfn.XLOOKUP(DSO[[#This Row],[GIC Industry Groups]],'DSO_GIC GROUP'!$A$2:$A$25,'DSO_GIC GROUP'!$B$2:$B$25,0)</f>
        <v>Pharmaceuticals, Biotechnology &amp; Life Sciences</v>
      </c>
    </row>
    <row r="4095" spans="1:9" x14ac:dyDescent="0.2">
      <c r="A4095">
        <v>2011</v>
      </c>
      <c r="B4095" t="s">
        <v>829</v>
      </c>
      <c r="C4095" t="s">
        <v>830</v>
      </c>
      <c r="D4095">
        <v>1814.1</v>
      </c>
      <c r="E4095">
        <v>26833.7</v>
      </c>
      <c r="F4095">
        <v>11725.9</v>
      </c>
      <c r="G4095">
        <v>3520</v>
      </c>
      <c r="H4095" s="14">
        <f>365*DSO[[#This Row],[Receivables - Total]]/DSO[[#This Row],[Revenue - Total]]</f>
        <v>56.468714554959533</v>
      </c>
      <c r="I4095" t="str">
        <f>_xlfn.XLOOKUP(DSO[[#This Row],[GIC Industry Groups]],'DSO_GIC GROUP'!$A$2:$A$25,'DSO_GIC GROUP'!$B$2:$B$25,0)</f>
        <v>Pharmaceuticals, Biotechnology &amp; Life Sciences</v>
      </c>
    </row>
    <row r="4096" spans="1:9" x14ac:dyDescent="0.2">
      <c r="A4096">
        <v>2012</v>
      </c>
      <c r="B4096" t="s">
        <v>829</v>
      </c>
      <c r="C4096" t="s">
        <v>830</v>
      </c>
      <c r="D4096">
        <v>1804.9</v>
      </c>
      <c r="E4096">
        <v>27444.6</v>
      </c>
      <c r="F4096">
        <v>12509.9</v>
      </c>
      <c r="G4096">
        <v>3520</v>
      </c>
      <c r="H4096" s="14">
        <f>365*DSO[[#This Row],[Receivables - Total]]/DSO[[#This Row],[Revenue - Total]]</f>
        <v>52.661372193222967</v>
      </c>
      <c r="I4096" t="str">
        <f>_xlfn.XLOOKUP(DSO[[#This Row],[GIC Industry Groups]],'DSO_GIC GROUP'!$A$2:$A$25,'DSO_GIC GROUP'!$B$2:$B$25,0)</f>
        <v>Pharmaceuticals, Biotechnology &amp; Life Sciences</v>
      </c>
    </row>
    <row r="4097" spans="1:9" x14ac:dyDescent="0.2">
      <c r="A4097">
        <v>2013</v>
      </c>
      <c r="B4097" t="s">
        <v>829</v>
      </c>
      <c r="C4097" t="s">
        <v>830</v>
      </c>
      <c r="D4097">
        <v>1942.3</v>
      </c>
      <c r="E4097">
        <v>31863.4</v>
      </c>
      <c r="F4097">
        <v>13090.3</v>
      </c>
      <c r="G4097">
        <v>3520</v>
      </c>
      <c r="H4097" s="14">
        <f>365*DSO[[#This Row],[Receivables - Total]]/DSO[[#This Row],[Revenue - Total]]</f>
        <v>54.157620528177354</v>
      </c>
      <c r="I4097" t="str">
        <f>_xlfn.XLOOKUP(DSO[[#This Row],[GIC Industry Groups]],'DSO_GIC GROUP'!$A$2:$A$25,'DSO_GIC GROUP'!$B$2:$B$25,0)</f>
        <v>Pharmaceuticals, Biotechnology &amp; Life Sciences</v>
      </c>
    </row>
    <row r="4098" spans="1:9" x14ac:dyDescent="0.2">
      <c r="A4098">
        <v>2014</v>
      </c>
      <c r="B4098" t="s">
        <v>829</v>
      </c>
      <c r="C4098" t="s">
        <v>830</v>
      </c>
      <c r="D4098">
        <v>2473.6</v>
      </c>
      <c r="E4098">
        <v>42852.1</v>
      </c>
      <c r="F4098">
        <v>16889.599999999999</v>
      </c>
      <c r="G4098">
        <v>3520</v>
      </c>
      <c r="H4098" s="14">
        <f>365*DSO[[#This Row],[Receivables - Total]]/DSO[[#This Row],[Revenue - Total]]</f>
        <v>53.456801818870787</v>
      </c>
      <c r="I4098" t="str">
        <f>_xlfn.XLOOKUP(DSO[[#This Row],[GIC Industry Groups]],'DSO_GIC GROUP'!$A$2:$A$25,'DSO_GIC GROUP'!$B$2:$B$25,0)</f>
        <v>Pharmaceuticals, Biotechnology &amp; Life Sciences</v>
      </c>
    </row>
    <row r="4099" spans="1:9" x14ac:dyDescent="0.2">
      <c r="A4099">
        <v>2015</v>
      </c>
      <c r="B4099" t="s">
        <v>829</v>
      </c>
      <c r="C4099" t="s">
        <v>830</v>
      </c>
      <c r="D4099">
        <v>2544.9</v>
      </c>
      <c r="E4099">
        <v>40889</v>
      </c>
      <c r="F4099">
        <v>16965.400000000001</v>
      </c>
      <c r="G4099">
        <v>3520</v>
      </c>
      <c r="H4099" s="14">
        <f>365*DSO[[#This Row],[Receivables - Total]]/DSO[[#This Row],[Revenue - Total]]</f>
        <v>54.751936293868695</v>
      </c>
      <c r="I4099" t="str">
        <f>_xlfn.XLOOKUP(DSO[[#This Row],[GIC Industry Groups]],'DSO_GIC GROUP'!$A$2:$A$25,'DSO_GIC GROUP'!$B$2:$B$25,0)</f>
        <v>Pharmaceuticals, Biotechnology &amp; Life Sciences</v>
      </c>
    </row>
    <row r="4100" spans="1:9" x14ac:dyDescent="0.2">
      <c r="A4100">
        <v>2016</v>
      </c>
      <c r="B4100" t="s">
        <v>829</v>
      </c>
      <c r="C4100" t="s">
        <v>830</v>
      </c>
      <c r="D4100">
        <v>3426.8</v>
      </c>
      <c r="E4100">
        <v>45907.5</v>
      </c>
      <c r="F4100">
        <v>18274.099999999999</v>
      </c>
      <c r="G4100">
        <v>3520</v>
      </c>
      <c r="H4100" s="14">
        <f>365*DSO[[#This Row],[Receivables - Total]]/DSO[[#This Row],[Revenue - Total]]</f>
        <v>68.445614284698024</v>
      </c>
      <c r="I4100" t="str">
        <f>_xlfn.XLOOKUP(DSO[[#This Row],[GIC Industry Groups]],'DSO_GIC GROUP'!$A$2:$A$25,'DSO_GIC GROUP'!$B$2:$B$25,0)</f>
        <v>Pharmaceuticals, Biotechnology &amp; Life Sciences</v>
      </c>
    </row>
    <row r="4101" spans="1:9" x14ac:dyDescent="0.2">
      <c r="A4101">
        <v>2017</v>
      </c>
      <c r="B4101" t="s">
        <v>829</v>
      </c>
      <c r="C4101" t="s">
        <v>830</v>
      </c>
      <c r="D4101">
        <v>4311</v>
      </c>
      <c r="E4101">
        <v>56669</v>
      </c>
      <c r="F4101">
        <v>20918</v>
      </c>
      <c r="G4101">
        <v>3520</v>
      </c>
      <c r="H4101" s="14">
        <f>365*DSO[[#This Row],[Receivables - Total]]/DSO[[#This Row],[Revenue - Total]]</f>
        <v>75.223013672435229</v>
      </c>
      <c r="I4101" t="str">
        <f>_xlfn.XLOOKUP(DSO[[#This Row],[GIC Industry Groups]],'DSO_GIC GROUP'!$A$2:$A$25,'DSO_GIC GROUP'!$B$2:$B$25,0)</f>
        <v>Pharmaceuticals, Biotechnology &amp; Life Sciences</v>
      </c>
    </row>
    <row r="4102" spans="1:9" x14ac:dyDescent="0.2">
      <c r="A4102">
        <v>2018</v>
      </c>
      <c r="B4102" t="s">
        <v>829</v>
      </c>
      <c r="C4102" t="s">
        <v>830</v>
      </c>
      <c r="D4102">
        <v>4595</v>
      </c>
      <c r="E4102">
        <v>56232</v>
      </c>
      <c r="F4102">
        <v>24358</v>
      </c>
      <c r="G4102">
        <v>3520</v>
      </c>
      <c r="H4102" s="14">
        <f>365*DSO[[#This Row],[Receivables - Total]]/DSO[[#This Row],[Revenue - Total]]</f>
        <v>68.855201576484106</v>
      </c>
      <c r="I4102" t="str">
        <f>_xlfn.XLOOKUP(DSO[[#This Row],[GIC Industry Groups]],'DSO_GIC GROUP'!$A$2:$A$25,'DSO_GIC GROUP'!$B$2:$B$25,0)</f>
        <v>Pharmaceuticals, Biotechnology &amp; Life Sciences</v>
      </c>
    </row>
    <row r="4103" spans="1:9" x14ac:dyDescent="0.2">
      <c r="A4103">
        <v>2019</v>
      </c>
      <c r="B4103" t="s">
        <v>829</v>
      </c>
      <c r="C4103" t="s">
        <v>830</v>
      </c>
      <c r="D4103">
        <v>4952</v>
      </c>
      <c r="E4103">
        <v>58381</v>
      </c>
      <c r="F4103">
        <v>25542</v>
      </c>
      <c r="G4103">
        <v>3520</v>
      </c>
      <c r="H4103" s="14">
        <f>365*DSO[[#This Row],[Receivables - Total]]/DSO[[#This Row],[Revenue - Total]]</f>
        <v>70.765014485944718</v>
      </c>
      <c r="I4103" t="str">
        <f>_xlfn.XLOOKUP(DSO[[#This Row],[GIC Industry Groups]],'DSO_GIC GROUP'!$A$2:$A$25,'DSO_GIC GROUP'!$B$2:$B$25,0)</f>
        <v>Pharmaceuticals, Biotechnology &amp; Life Sciences</v>
      </c>
    </row>
    <row r="4104" spans="1:9" x14ac:dyDescent="0.2">
      <c r="A4104">
        <v>2004</v>
      </c>
      <c r="B4104" t="s">
        <v>887</v>
      </c>
      <c r="C4104" t="s">
        <v>888</v>
      </c>
      <c r="D4104">
        <v>11.891</v>
      </c>
      <c r="E4104">
        <v>545.45299999999997</v>
      </c>
      <c r="F4104">
        <v>102.717</v>
      </c>
      <c r="G4104">
        <v>3520</v>
      </c>
      <c r="H4104" s="14">
        <f>365*DSO[[#This Row],[Receivables - Total]]/DSO[[#This Row],[Revenue - Total]]</f>
        <v>42.254105941567609</v>
      </c>
      <c r="I4104" t="str">
        <f>_xlfn.XLOOKUP(DSO[[#This Row],[GIC Industry Groups]],'DSO_GIC GROUP'!$A$2:$A$25,'DSO_GIC GROUP'!$B$2:$B$25,0)</f>
        <v>Pharmaceuticals, Biotechnology &amp; Life Sciences</v>
      </c>
    </row>
    <row r="4105" spans="1:9" x14ac:dyDescent="0.2">
      <c r="A4105">
        <v>2005</v>
      </c>
      <c r="B4105" t="s">
        <v>887</v>
      </c>
      <c r="C4105" t="s">
        <v>888</v>
      </c>
      <c r="D4105">
        <v>20.594999999999999</v>
      </c>
      <c r="E4105">
        <v>548.99800000000005</v>
      </c>
      <c r="F4105">
        <v>160.88999999999999</v>
      </c>
      <c r="G4105">
        <v>3520</v>
      </c>
      <c r="H4105" s="14">
        <f>365*DSO[[#This Row],[Receivables - Total]]/DSO[[#This Row],[Revenue - Total]]</f>
        <v>46.722450121200822</v>
      </c>
      <c r="I4105" t="str">
        <f>_xlfn.XLOOKUP(DSO[[#This Row],[GIC Industry Groups]],'DSO_GIC GROUP'!$A$2:$A$25,'DSO_GIC GROUP'!$B$2:$B$25,0)</f>
        <v>Pharmaceuticals, Biotechnology &amp; Life Sciences</v>
      </c>
    </row>
    <row r="4106" spans="1:9" x14ac:dyDescent="0.2">
      <c r="A4106">
        <v>2006</v>
      </c>
      <c r="B4106" t="s">
        <v>887</v>
      </c>
      <c r="C4106" t="s">
        <v>888</v>
      </c>
      <c r="D4106">
        <v>62.923000000000002</v>
      </c>
      <c r="E4106">
        <v>921.57899999999995</v>
      </c>
      <c r="F4106">
        <v>216.35599999999999</v>
      </c>
      <c r="G4106">
        <v>3520</v>
      </c>
      <c r="H4106" s="14">
        <f>365*DSO[[#This Row],[Receivables - Total]]/DSO[[#This Row],[Revenue - Total]]</f>
        <v>106.15326129157501</v>
      </c>
      <c r="I4106" t="str">
        <f>_xlfn.XLOOKUP(DSO[[#This Row],[GIC Industry Groups]],'DSO_GIC GROUP'!$A$2:$A$25,'DSO_GIC GROUP'!$B$2:$B$25,0)</f>
        <v>Pharmaceuticals, Biotechnology &amp; Life Sciences</v>
      </c>
    </row>
    <row r="4107" spans="1:9" x14ac:dyDescent="0.2">
      <c r="A4107">
        <v>2007</v>
      </c>
      <c r="B4107" t="s">
        <v>887</v>
      </c>
      <c r="C4107" t="s">
        <v>888</v>
      </c>
      <c r="D4107">
        <v>31.32</v>
      </c>
      <c r="E4107">
        <v>601.47699999999998</v>
      </c>
      <c r="F4107">
        <v>199.012</v>
      </c>
      <c r="G4107">
        <v>3520</v>
      </c>
      <c r="H4107" s="14">
        <f>365*DSO[[#This Row],[Receivables - Total]]/DSO[[#This Row],[Revenue - Total]]</f>
        <v>57.442767270315358</v>
      </c>
      <c r="I4107" t="str">
        <f>_xlfn.XLOOKUP(DSO[[#This Row],[GIC Industry Groups]],'DSO_GIC GROUP'!$A$2:$A$25,'DSO_GIC GROUP'!$B$2:$B$25,0)</f>
        <v>Pharmaceuticals, Biotechnology &amp; Life Sciences</v>
      </c>
    </row>
    <row r="4108" spans="1:9" x14ac:dyDescent="0.2">
      <c r="A4108">
        <v>2008</v>
      </c>
      <c r="B4108" t="s">
        <v>887</v>
      </c>
      <c r="C4108" t="s">
        <v>888</v>
      </c>
      <c r="D4108">
        <v>23.489000000000001</v>
      </c>
      <c r="E4108">
        <v>980.47900000000004</v>
      </c>
      <c r="F4108">
        <v>175.50399999999999</v>
      </c>
      <c r="G4108">
        <v>3520</v>
      </c>
      <c r="H4108" s="14">
        <f>365*DSO[[#This Row],[Receivables - Total]]/DSO[[#This Row],[Revenue - Total]]</f>
        <v>48.850652976570338</v>
      </c>
      <c r="I4108" t="str">
        <f>_xlfn.XLOOKUP(DSO[[#This Row],[GIC Industry Groups]],'DSO_GIC GROUP'!$A$2:$A$25,'DSO_GIC GROUP'!$B$2:$B$25,0)</f>
        <v>Pharmaceuticals, Biotechnology &amp; Life Sciences</v>
      </c>
    </row>
    <row r="4109" spans="1:9" x14ac:dyDescent="0.2">
      <c r="A4109">
        <v>2009</v>
      </c>
      <c r="B4109" t="s">
        <v>887</v>
      </c>
      <c r="C4109" t="s">
        <v>888</v>
      </c>
      <c r="D4109">
        <v>9.6010000000000009</v>
      </c>
      <c r="E4109">
        <v>1955.4880000000001</v>
      </c>
      <c r="F4109">
        <v>101.889</v>
      </c>
      <c r="G4109">
        <v>3520</v>
      </c>
      <c r="H4109" s="14">
        <f>365*DSO[[#This Row],[Receivables - Total]]/DSO[[#This Row],[Revenue - Total]]</f>
        <v>34.393948316305</v>
      </c>
      <c r="I4109" t="str">
        <f>_xlfn.XLOOKUP(DSO[[#This Row],[GIC Industry Groups]],'DSO_GIC GROUP'!$A$2:$A$25,'DSO_GIC GROUP'!$B$2:$B$25,0)</f>
        <v>Pharmaceuticals, Biotechnology &amp; Life Sciences</v>
      </c>
    </row>
    <row r="4110" spans="1:9" x14ac:dyDescent="0.2">
      <c r="A4110">
        <v>2010</v>
      </c>
      <c r="B4110" t="s">
        <v>887</v>
      </c>
      <c r="C4110" t="s">
        <v>888</v>
      </c>
      <c r="D4110">
        <v>12.529</v>
      </c>
      <c r="E4110">
        <v>1725.4459999999999</v>
      </c>
      <c r="F4110">
        <v>143.37</v>
      </c>
      <c r="G4110">
        <v>3520</v>
      </c>
      <c r="H4110" s="14">
        <f>365*DSO[[#This Row],[Receivables - Total]]/DSO[[#This Row],[Revenue - Total]]</f>
        <v>31.897084466764316</v>
      </c>
      <c r="I4110" t="str">
        <f>_xlfn.XLOOKUP(DSO[[#This Row],[GIC Industry Groups]],'DSO_GIC GROUP'!$A$2:$A$25,'DSO_GIC GROUP'!$B$2:$B$25,0)</f>
        <v>Pharmaceuticals, Biotechnology &amp; Life Sciences</v>
      </c>
    </row>
    <row r="4111" spans="1:9" x14ac:dyDescent="0.2">
      <c r="A4111">
        <v>2011</v>
      </c>
      <c r="B4111" t="s">
        <v>887</v>
      </c>
      <c r="C4111" t="s">
        <v>888</v>
      </c>
      <c r="D4111">
        <v>183.13499999999999</v>
      </c>
      <c r="E4111">
        <v>2204.2800000000002</v>
      </c>
      <c r="F4111">
        <v>1410.626</v>
      </c>
      <c r="G4111">
        <v>3520</v>
      </c>
      <c r="H4111" s="14">
        <f>365*DSO[[#This Row],[Receivables - Total]]/DSO[[#This Row],[Revenue - Total]]</f>
        <v>47.386249083740125</v>
      </c>
      <c r="I4111" t="str">
        <f>_xlfn.XLOOKUP(DSO[[#This Row],[GIC Industry Groups]],'DSO_GIC GROUP'!$A$2:$A$25,'DSO_GIC GROUP'!$B$2:$B$25,0)</f>
        <v>Pharmaceuticals, Biotechnology &amp; Life Sciences</v>
      </c>
    </row>
    <row r="4112" spans="1:9" x14ac:dyDescent="0.2">
      <c r="A4112">
        <v>2012</v>
      </c>
      <c r="B4112" t="s">
        <v>887</v>
      </c>
      <c r="C4112" t="s">
        <v>888</v>
      </c>
      <c r="D4112">
        <v>143.25</v>
      </c>
      <c r="E4112">
        <v>2759.288</v>
      </c>
      <c r="F4112">
        <v>1527.0419999999999</v>
      </c>
      <c r="G4112">
        <v>3520</v>
      </c>
      <c r="H4112" s="14">
        <f>365*DSO[[#This Row],[Receivables - Total]]/DSO[[#This Row],[Revenue - Total]]</f>
        <v>34.240217361408526</v>
      </c>
      <c r="I4112" t="str">
        <f>_xlfn.XLOOKUP(DSO[[#This Row],[GIC Industry Groups]],'DSO_GIC GROUP'!$A$2:$A$25,'DSO_GIC GROUP'!$B$2:$B$25,0)</f>
        <v>Pharmaceuticals, Biotechnology &amp; Life Sciences</v>
      </c>
    </row>
    <row r="4113" spans="1:9" x14ac:dyDescent="0.2">
      <c r="A4113">
        <v>2013</v>
      </c>
      <c r="B4113" t="s">
        <v>887</v>
      </c>
      <c r="C4113" t="s">
        <v>888</v>
      </c>
      <c r="D4113">
        <v>93.475999999999999</v>
      </c>
      <c r="E4113">
        <v>2319.0410000000002</v>
      </c>
      <c r="F4113">
        <v>1211.9749999999999</v>
      </c>
      <c r="G4113">
        <v>3520</v>
      </c>
      <c r="H4113" s="14">
        <f>365*DSO[[#This Row],[Receivables - Total]]/DSO[[#This Row],[Revenue - Total]]</f>
        <v>28.151356257348542</v>
      </c>
      <c r="I4113" t="str">
        <f>_xlfn.XLOOKUP(DSO[[#This Row],[GIC Industry Groups]],'DSO_GIC GROUP'!$A$2:$A$25,'DSO_GIC GROUP'!$B$2:$B$25,0)</f>
        <v>Pharmaceuticals, Biotechnology &amp; Life Sciences</v>
      </c>
    </row>
    <row r="4114" spans="1:9" x14ac:dyDescent="0.2">
      <c r="A4114">
        <v>2014</v>
      </c>
      <c r="B4114" t="s">
        <v>887</v>
      </c>
      <c r="C4114" t="s">
        <v>888</v>
      </c>
      <c r="D4114">
        <v>90.057000000000002</v>
      </c>
      <c r="E4114">
        <v>2334.6790000000001</v>
      </c>
      <c r="F4114">
        <v>580.41499999999996</v>
      </c>
      <c r="G4114">
        <v>3520</v>
      </c>
      <c r="H4114" s="14">
        <f>365*DSO[[#This Row],[Receivables - Total]]/DSO[[#This Row],[Revenue - Total]]</f>
        <v>56.633279636122431</v>
      </c>
      <c r="I4114" t="str">
        <f>_xlfn.XLOOKUP(DSO[[#This Row],[GIC Industry Groups]],'DSO_GIC GROUP'!$A$2:$A$25,'DSO_GIC GROUP'!$B$2:$B$25,0)</f>
        <v>Pharmaceuticals, Biotechnology &amp; Life Sciences</v>
      </c>
    </row>
    <row r="4115" spans="1:9" x14ac:dyDescent="0.2">
      <c r="A4115">
        <v>2015</v>
      </c>
      <c r="B4115" t="s">
        <v>887</v>
      </c>
      <c r="C4115" t="s">
        <v>888</v>
      </c>
      <c r="D4115">
        <v>189.29</v>
      </c>
      <c r="E4115">
        <v>2498.875</v>
      </c>
      <c r="F4115">
        <v>1032.336</v>
      </c>
      <c r="G4115">
        <v>3520</v>
      </c>
      <c r="H4115" s="14">
        <f>365*DSO[[#This Row],[Receivables - Total]]/DSO[[#This Row],[Revenue - Total]]</f>
        <v>66.926707971048174</v>
      </c>
      <c r="I4115" t="str">
        <f>_xlfn.XLOOKUP(DSO[[#This Row],[GIC Industry Groups]],'DSO_GIC GROUP'!$A$2:$A$25,'DSO_GIC GROUP'!$B$2:$B$25,0)</f>
        <v>Pharmaceuticals, Biotechnology &amp; Life Sciences</v>
      </c>
    </row>
    <row r="4116" spans="1:9" x14ac:dyDescent="0.2">
      <c r="A4116">
        <v>2016</v>
      </c>
      <c r="B4116" t="s">
        <v>887</v>
      </c>
      <c r="C4116" t="s">
        <v>888</v>
      </c>
      <c r="D4116">
        <v>204.29599999999999</v>
      </c>
      <c r="E4116">
        <v>2896.7869999999998</v>
      </c>
      <c r="F4116">
        <v>1702.1769999999999</v>
      </c>
      <c r="G4116">
        <v>3520</v>
      </c>
      <c r="H4116" s="14">
        <f>365*DSO[[#This Row],[Receivables - Total]]/DSO[[#This Row],[Revenue - Total]]</f>
        <v>43.807453631437859</v>
      </c>
      <c r="I4116" t="str">
        <f>_xlfn.XLOOKUP(DSO[[#This Row],[GIC Industry Groups]],'DSO_GIC GROUP'!$A$2:$A$25,'DSO_GIC GROUP'!$B$2:$B$25,0)</f>
        <v>Pharmaceuticals, Biotechnology &amp; Life Sciences</v>
      </c>
    </row>
    <row r="4117" spans="1:9" x14ac:dyDescent="0.2">
      <c r="A4117">
        <v>2017</v>
      </c>
      <c r="B4117" t="s">
        <v>887</v>
      </c>
      <c r="C4117" t="s">
        <v>888</v>
      </c>
      <c r="D4117">
        <v>281.34300000000002</v>
      </c>
      <c r="E4117">
        <v>3546.0140000000001</v>
      </c>
      <c r="F4117">
        <v>2488.652</v>
      </c>
      <c r="G4117">
        <v>3520</v>
      </c>
      <c r="H4117" s="14">
        <f>365*DSO[[#This Row],[Receivables - Total]]/DSO[[#This Row],[Revenue - Total]]</f>
        <v>41.263380737845232</v>
      </c>
      <c r="I4117" t="str">
        <f>_xlfn.XLOOKUP(DSO[[#This Row],[GIC Industry Groups]],'DSO_GIC GROUP'!$A$2:$A$25,'DSO_GIC GROUP'!$B$2:$B$25,0)</f>
        <v>Pharmaceuticals, Biotechnology &amp; Life Sciences</v>
      </c>
    </row>
    <row r="4118" spans="1:9" x14ac:dyDescent="0.2">
      <c r="A4118">
        <v>2018</v>
      </c>
      <c r="B4118" t="s">
        <v>887</v>
      </c>
      <c r="C4118" t="s">
        <v>888</v>
      </c>
      <c r="D4118">
        <v>409.68799999999999</v>
      </c>
      <c r="E4118">
        <v>6245.8980000000001</v>
      </c>
      <c r="F4118">
        <v>3047.5970000000002</v>
      </c>
      <c r="G4118">
        <v>3520</v>
      </c>
      <c r="H4118" s="14">
        <f>365*DSO[[#This Row],[Receivables - Total]]/DSO[[#This Row],[Revenue - Total]]</f>
        <v>49.066894343313763</v>
      </c>
      <c r="I4118" t="str">
        <f>_xlfn.XLOOKUP(DSO[[#This Row],[GIC Industry Groups]],'DSO_GIC GROUP'!$A$2:$A$25,'DSO_GIC GROUP'!$B$2:$B$25,0)</f>
        <v>Pharmaceuticals, Biotechnology &amp; Life Sciences</v>
      </c>
    </row>
    <row r="4119" spans="1:9" x14ac:dyDescent="0.2">
      <c r="A4119">
        <v>2019</v>
      </c>
      <c r="B4119" t="s">
        <v>887</v>
      </c>
      <c r="C4119" t="s">
        <v>888</v>
      </c>
      <c r="D4119">
        <v>633.51800000000003</v>
      </c>
      <c r="E4119">
        <v>8318.4650000000001</v>
      </c>
      <c r="F4119">
        <v>4162.8209999999999</v>
      </c>
      <c r="G4119">
        <v>3520</v>
      </c>
      <c r="H4119" s="14">
        <f>365*DSO[[#This Row],[Receivables - Total]]/DSO[[#This Row],[Revenue - Total]]</f>
        <v>55.547444869716955</v>
      </c>
      <c r="I4119" t="str">
        <f>_xlfn.XLOOKUP(DSO[[#This Row],[GIC Industry Groups]],'DSO_GIC GROUP'!$A$2:$A$25,'DSO_GIC GROUP'!$B$2:$B$25,0)</f>
        <v>Pharmaceuticals, Biotechnology &amp; Life Sciences</v>
      </c>
    </row>
    <row r="4120" spans="1:9" x14ac:dyDescent="0.2">
      <c r="A4120">
        <v>2004</v>
      </c>
      <c r="B4120" t="s">
        <v>893</v>
      </c>
      <c r="C4120" t="s">
        <v>894</v>
      </c>
      <c r="D4120">
        <v>271.73099999999999</v>
      </c>
      <c r="E4120">
        <v>1460.4259999999999</v>
      </c>
      <c r="F4120">
        <v>1104.5360000000001</v>
      </c>
      <c r="G4120">
        <v>3520</v>
      </c>
      <c r="H4120" s="14">
        <f>365*DSO[[#This Row],[Receivables - Total]]/DSO[[#This Row],[Revenue - Total]]</f>
        <v>89.795004418144813</v>
      </c>
      <c r="I4120" t="str">
        <f>_xlfn.XLOOKUP(DSO[[#This Row],[GIC Industry Groups]],'DSO_GIC GROUP'!$A$2:$A$25,'DSO_GIC GROUP'!$B$2:$B$25,0)</f>
        <v>Pharmaceuticals, Biotechnology &amp; Life Sciences</v>
      </c>
    </row>
    <row r="4121" spans="1:9" x14ac:dyDescent="0.2">
      <c r="A4121">
        <v>2005</v>
      </c>
      <c r="B4121" t="s">
        <v>893</v>
      </c>
      <c r="C4121" t="s">
        <v>894</v>
      </c>
      <c r="D4121">
        <v>256.80900000000003</v>
      </c>
      <c r="E4121">
        <v>1428.931</v>
      </c>
      <c r="F4121">
        <v>1158.2360000000001</v>
      </c>
      <c r="G4121">
        <v>3520</v>
      </c>
      <c r="H4121" s="14">
        <f>365*DSO[[#This Row],[Receivables - Total]]/DSO[[#This Row],[Revenue - Total]]</f>
        <v>80.929348595622997</v>
      </c>
      <c r="I4121" t="str">
        <f>_xlfn.XLOOKUP(DSO[[#This Row],[GIC Industry Groups]],'DSO_GIC GROUP'!$A$2:$A$25,'DSO_GIC GROUP'!$B$2:$B$25,0)</f>
        <v>Pharmaceuticals, Biotechnology &amp; Life Sciences</v>
      </c>
    </row>
    <row r="4122" spans="1:9" x14ac:dyDescent="0.2">
      <c r="A4122">
        <v>2006</v>
      </c>
      <c r="B4122" t="s">
        <v>893</v>
      </c>
      <c r="C4122" t="s">
        <v>894</v>
      </c>
      <c r="D4122">
        <v>272.15699999999998</v>
      </c>
      <c r="E4122">
        <v>1617.3130000000001</v>
      </c>
      <c r="F4122">
        <v>1280.229</v>
      </c>
      <c r="G4122">
        <v>3520</v>
      </c>
      <c r="H4122" s="14">
        <f>365*DSO[[#This Row],[Receivables - Total]]/DSO[[#This Row],[Revenue - Total]]</f>
        <v>77.593387589251606</v>
      </c>
      <c r="I4122" t="str">
        <f>_xlfn.XLOOKUP(DSO[[#This Row],[GIC Industry Groups]],'DSO_GIC GROUP'!$A$2:$A$25,'DSO_GIC GROUP'!$B$2:$B$25,0)</f>
        <v>Pharmaceuticals, Biotechnology &amp; Life Sciences</v>
      </c>
    </row>
    <row r="4123" spans="1:9" x14ac:dyDescent="0.2">
      <c r="A4123">
        <v>2007</v>
      </c>
      <c r="B4123" t="s">
        <v>893</v>
      </c>
      <c r="C4123" t="s">
        <v>894</v>
      </c>
      <c r="D4123">
        <v>317.79199999999997</v>
      </c>
      <c r="E4123">
        <v>1881.0550000000001</v>
      </c>
      <c r="F4123">
        <v>1473.048</v>
      </c>
      <c r="G4123">
        <v>3520</v>
      </c>
      <c r="H4123" s="14">
        <f>365*DSO[[#This Row],[Receivables - Total]]/DSO[[#This Row],[Revenue - Total]]</f>
        <v>78.744263594940549</v>
      </c>
      <c r="I4123" t="str">
        <f>_xlfn.XLOOKUP(DSO[[#This Row],[GIC Industry Groups]],'DSO_GIC GROUP'!$A$2:$A$25,'DSO_GIC GROUP'!$B$2:$B$25,0)</f>
        <v>Pharmaceuticals, Biotechnology &amp; Life Sciences</v>
      </c>
    </row>
    <row r="4124" spans="1:9" x14ac:dyDescent="0.2">
      <c r="A4124">
        <v>2008</v>
      </c>
      <c r="B4124" t="s">
        <v>893</v>
      </c>
      <c r="C4124" t="s">
        <v>894</v>
      </c>
      <c r="D4124">
        <v>291.76299999999998</v>
      </c>
      <c r="E4124">
        <v>1622.8979999999999</v>
      </c>
      <c r="F4124">
        <v>1575.124</v>
      </c>
      <c r="G4124">
        <v>3520</v>
      </c>
      <c r="H4124" s="14">
        <f>365*DSO[[#This Row],[Receivables - Total]]/DSO[[#This Row],[Revenue - Total]]</f>
        <v>67.609594546207148</v>
      </c>
      <c r="I4124" t="str">
        <f>_xlfn.XLOOKUP(DSO[[#This Row],[GIC Industry Groups]],'DSO_GIC GROUP'!$A$2:$A$25,'DSO_GIC GROUP'!$B$2:$B$25,0)</f>
        <v>Pharmaceuticals, Biotechnology &amp; Life Sciences</v>
      </c>
    </row>
    <row r="4125" spans="1:9" x14ac:dyDescent="0.2">
      <c r="A4125">
        <v>2009</v>
      </c>
      <c r="B4125" t="s">
        <v>893</v>
      </c>
      <c r="C4125" t="s">
        <v>894</v>
      </c>
      <c r="D4125">
        <v>314.24700000000001</v>
      </c>
      <c r="E4125">
        <v>1907.931</v>
      </c>
      <c r="F4125">
        <v>1498.7</v>
      </c>
      <c r="G4125">
        <v>3520</v>
      </c>
      <c r="H4125" s="14">
        <f>365*DSO[[#This Row],[Receivables - Total]]/DSO[[#This Row],[Revenue - Total]]</f>
        <v>76.533098685527449</v>
      </c>
      <c r="I4125" t="str">
        <f>_xlfn.XLOOKUP(DSO[[#This Row],[GIC Industry Groups]],'DSO_GIC GROUP'!$A$2:$A$25,'DSO_GIC GROUP'!$B$2:$B$25,0)</f>
        <v>Pharmaceuticals, Biotechnology &amp; Life Sciences</v>
      </c>
    </row>
    <row r="4126" spans="1:9" x14ac:dyDescent="0.2">
      <c r="A4126">
        <v>2010</v>
      </c>
      <c r="B4126" t="s">
        <v>893</v>
      </c>
      <c r="C4126" t="s">
        <v>894</v>
      </c>
      <c r="D4126">
        <v>358.23700000000002</v>
      </c>
      <c r="E4126">
        <v>2327.67</v>
      </c>
      <c r="F4126">
        <v>1643.3710000000001</v>
      </c>
      <c r="G4126">
        <v>3520</v>
      </c>
      <c r="H4126" s="14">
        <f>365*DSO[[#This Row],[Receivables - Total]]/DSO[[#This Row],[Revenue - Total]]</f>
        <v>79.566029216774538</v>
      </c>
      <c r="I4126" t="str">
        <f>_xlfn.XLOOKUP(DSO[[#This Row],[GIC Industry Groups]],'DSO_GIC GROUP'!$A$2:$A$25,'DSO_GIC GROUP'!$B$2:$B$25,0)</f>
        <v>Pharmaceuticals, Biotechnology &amp; Life Sciences</v>
      </c>
    </row>
    <row r="4127" spans="1:9" x14ac:dyDescent="0.2">
      <c r="A4127">
        <v>2011</v>
      </c>
      <c r="B4127" t="s">
        <v>893</v>
      </c>
      <c r="C4127" t="s">
        <v>894</v>
      </c>
      <c r="D4127">
        <v>367.08499999999998</v>
      </c>
      <c r="E4127">
        <v>2723.2339999999999</v>
      </c>
      <c r="F4127">
        <v>1851.184</v>
      </c>
      <c r="G4127">
        <v>3520</v>
      </c>
      <c r="H4127" s="14">
        <f>365*DSO[[#This Row],[Receivables - Total]]/DSO[[#This Row],[Revenue - Total]]</f>
        <v>72.3785561024728</v>
      </c>
      <c r="I4127" t="str">
        <f>_xlfn.XLOOKUP(DSO[[#This Row],[GIC Industry Groups]],'DSO_GIC GROUP'!$A$2:$A$25,'DSO_GIC GROUP'!$B$2:$B$25,0)</f>
        <v>Pharmaceuticals, Biotechnology &amp; Life Sciences</v>
      </c>
    </row>
    <row r="4128" spans="1:9" x14ac:dyDescent="0.2">
      <c r="A4128">
        <v>2012</v>
      </c>
      <c r="B4128" t="s">
        <v>893</v>
      </c>
      <c r="C4128" t="s">
        <v>894</v>
      </c>
      <c r="D4128">
        <v>404.55599999999998</v>
      </c>
      <c r="E4128">
        <v>3168.15</v>
      </c>
      <c r="F4128">
        <v>1843.6410000000001</v>
      </c>
      <c r="G4128">
        <v>3520</v>
      </c>
      <c r="H4128" s="14">
        <f>365*DSO[[#This Row],[Receivables - Total]]/DSO[[#This Row],[Revenue - Total]]</f>
        <v>80.093109233305185</v>
      </c>
      <c r="I4128" t="str">
        <f>_xlfn.XLOOKUP(DSO[[#This Row],[GIC Industry Groups]],'DSO_GIC GROUP'!$A$2:$A$25,'DSO_GIC GROUP'!$B$2:$B$25,0)</f>
        <v>Pharmaceuticals, Biotechnology &amp; Life Sciences</v>
      </c>
    </row>
    <row r="4129" spans="1:9" x14ac:dyDescent="0.2">
      <c r="A4129">
        <v>2013</v>
      </c>
      <c r="B4129" t="s">
        <v>893</v>
      </c>
      <c r="C4129" t="s">
        <v>894</v>
      </c>
      <c r="D4129">
        <v>430.98500000000001</v>
      </c>
      <c r="E4129">
        <v>3582.6289999999999</v>
      </c>
      <c r="F4129">
        <v>1904.2180000000001</v>
      </c>
      <c r="G4129">
        <v>3520</v>
      </c>
      <c r="H4129" s="14">
        <f>365*DSO[[#This Row],[Receivables - Total]]/DSO[[#This Row],[Revenue - Total]]</f>
        <v>82.61109022181283</v>
      </c>
      <c r="I4129" t="str">
        <f>_xlfn.XLOOKUP(DSO[[#This Row],[GIC Industry Groups]],'DSO_GIC GROUP'!$A$2:$A$25,'DSO_GIC GROUP'!$B$2:$B$25,0)</f>
        <v>Pharmaceuticals, Biotechnology &amp; Life Sciences</v>
      </c>
    </row>
    <row r="4130" spans="1:9" x14ac:dyDescent="0.2">
      <c r="A4130">
        <v>2014</v>
      </c>
      <c r="B4130" t="s">
        <v>893</v>
      </c>
      <c r="C4130" t="s">
        <v>894</v>
      </c>
      <c r="D4130">
        <v>433.61599999999999</v>
      </c>
      <c r="E4130">
        <v>3877.9340000000002</v>
      </c>
      <c r="F4130">
        <v>1989.3440000000001</v>
      </c>
      <c r="G4130">
        <v>3520</v>
      </c>
      <c r="H4130" s="14">
        <f>365*DSO[[#This Row],[Receivables - Total]]/DSO[[#This Row],[Revenue - Total]]</f>
        <v>79.558809336142971</v>
      </c>
      <c r="I4130" t="str">
        <f>_xlfn.XLOOKUP(DSO[[#This Row],[GIC Industry Groups]],'DSO_GIC GROUP'!$A$2:$A$25,'DSO_GIC GROUP'!$B$2:$B$25,0)</f>
        <v>Pharmaceuticals, Biotechnology &amp; Life Sciences</v>
      </c>
    </row>
    <row r="4131" spans="1:9" x14ac:dyDescent="0.2">
      <c r="A4131">
        <v>2015</v>
      </c>
      <c r="B4131" t="s">
        <v>893</v>
      </c>
      <c r="C4131" t="s">
        <v>894</v>
      </c>
      <c r="D4131">
        <v>468.315</v>
      </c>
      <c r="E4131">
        <v>4268.6769999999997</v>
      </c>
      <c r="F4131">
        <v>2042.3320000000001</v>
      </c>
      <c r="G4131">
        <v>3520</v>
      </c>
      <c r="H4131" s="14">
        <f>365*DSO[[#This Row],[Receivables - Total]]/DSO[[#This Row],[Revenue - Total]]</f>
        <v>83.695978420746485</v>
      </c>
      <c r="I4131" t="str">
        <f>_xlfn.XLOOKUP(DSO[[#This Row],[GIC Industry Groups]],'DSO_GIC GROUP'!$A$2:$A$25,'DSO_GIC GROUP'!$B$2:$B$25,0)</f>
        <v>Pharmaceuticals, Biotechnology &amp; Life Sciences</v>
      </c>
    </row>
    <row r="4132" spans="1:9" x14ac:dyDescent="0.2">
      <c r="A4132">
        <v>2016</v>
      </c>
      <c r="B4132" t="s">
        <v>893</v>
      </c>
      <c r="C4132" t="s">
        <v>894</v>
      </c>
      <c r="D4132">
        <v>489.34</v>
      </c>
      <c r="E4132">
        <v>4662.0590000000002</v>
      </c>
      <c r="F4132">
        <v>2167.4229999999998</v>
      </c>
      <c r="G4132">
        <v>3520</v>
      </c>
      <c r="H4132" s="14">
        <f>365*DSO[[#This Row],[Receivables - Total]]/DSO[[#This Row],[Revenue - Total]]</f>
        <v>82.406203126939218</v>
      </c>
      <c r="I4132" t="str">
        <f>_xlfn.XLOOKUP(DSO[[#This Row],[GIC Industry Groups]],'DSO_GIC GROUP'!$A$2:$A$25,'DSO_GIC GROUP'!$B$2:$B$25,0)</f>
        <v>Pharmaceuticals, Biotechnology &amp; Life Sciences</v>
      </c>
    </row>
    <row r="4133" spans="1:9" x14ac:dyDescent="0.2">
      <c r="A4133">
        <v>2017</v>
      </c>
      <c r="B4133" t="s">
        <v>893</v>
      </c>
      <c r="C4133" t="s">
        <v>894</v>
      </c>
      <c r="D4133">
        <v>533.82500000000005</v>
      </c>
      <c r="E4133">
        <v>5324.3540000000003</v>
      </c>
      <c r="F4133">
        <v>2309.078</v>
      </c>
      <c r="G4133">
        <v>3520</v>
      </c>
      <c r="H4133" s="14">
        <f>365*DSO[[#This Row],[Receivables - Total]]/DSO[[#This Row],[Revenue - Total]]</f>
        <v>84.382651863644284</v>
      </c>
      <c r="I4133" t="str">
        <f>_xlfn.XLOOKUP(DSO[[#This Row],[GIC Industry Groups]],'DSO_GIC GROUP'!$A$2:$A$25,'DSO_GIC GROUP'!$B$2:$B$25,0)</f>
        <v>Pharmaceuticals, Biotechnology &amp; Life Sciences</v>
      </c>
    </row>
    <row r="4134" spans="1:9" x14ac:dyDescent="0.2">
      <c r="A4134">
        <v>2018</v>
      </c>
      <c r="B4134" t="s">
        <v>893</v>
      </c>
      <c r="C4134" t="s">
        <v>894</v>
      </c>
      <c r="D4134">
        <v>568.31600000000003</v>
      </c>
      <c r="E4134">
        <v>3727.4259999999999</v>
      </c>
      <c r="F4134">
        <v>2419.9290000000001</v>
      </c>
      <c r="G4134">
        <v>3520</v>
      </c>
      <c r="H4134" s="14">
        <f>365*DSO[[#This Row],[Receivables - Total]]/DSO[[#This Row],[Revenue - Total]]</f>
        <v>85.719597558440768</v>
      </c>
      <c r="I4134" t="str">
        <f>_xlfn.XLOOKUP(DSO[[#This Row],[GIC Industry Groups]],'DSO_GIC GROUP'!$A$2:$A$25,'DSO_GIC GROUP'!$B$2:$B$25,0)</f>
        <v>Pharmaceuticals, Biotechnology &amp; Life Sciences</v>
      </c>
    </row>
    <row r="4135" spans="1:9" x14ac:dyDescent="0.2">
      <c r="A4135">
        <v>2019</v>
      </c>
      <c r="B4135" t="s">
        <v>893</v>
      </c>
      <c r="C4135" t="s">
        <v>894</v>
      </c>
      <c r="D4135">
        <v>587.73400000000004</v>
      </c>
      <c r="E4135">
        <v>2557.0549999999998</v>
      </c>
      <c r="F4135">
        <v>2406.596</v>
      </c>
      <c r="G4135">
        <v>3520</v>
      </c>
      <c r="H4135" s="14">
        <f>365*DSO[[#This Row],[Receivables - Total]]/DSO[[#This Row],[Revenue - Total]]</f>
        <v>89.139560607596792</v>
      </c>
      <c r="I4135" t="str">
        <f>_xlfn.XLOOKUP(DSO[[#This Row],[GIC Industry Groups]],'DSO_GIC GROUP'!$A$2:$A$25,'DSO_GIC GROUP'!$B$2:$B$25,0)</f>
        <v>Pharmaceuticals, Biotechnology &amp; Life Sciences</v>
      </c>
    </row>
    <row r="4136" spans="1:9" x14ac:dyDescent="0.2">
      <c r="A4136">
        <v>2010</v>
      </c>
      <c r="B4136" t="s">
        <v>941</v>
      </c>
      <c r="C4136" t="s">
        <v>942</v>
      </c>
      <c r="D4136">
        <v>773</v>
      </c>
      <c r="E4136">
        <v>5284</v>
      </c>
      <c r="F4136">
        <v>3612</v>
      </c>
      <c r="G4136">
        <v>3520</v>
      </c>
      <c r="H4136" s="14">
        <f>365*DSO[[#This Row],[Receivables - Total]]/DSO[[#This Row],[Revenue - Total]]</f>
        <v>78.11323366555925</v>
      </c>
      <c r="I4136" t="str">
        <f>_xlfn.XLOOKUP(DSO[[#This Row],[GIC Industry Groups]],'DSO_GIC GROUP'!$A$2:$A$25,'DSO_GIC GROUP'!$B$2:$B$25,0)</f>
        <v>Pharmaceuticals, Biotechnology &amp; Life Sciences</v>
      </c>
    </row>
    <row r="4137" spans="1:9" x14ac:dyDescent="0.2">
      <c r="A4137">
        <v>2011</v>
      </c>
      <c r="B4137" t="s">
        <v>941</v>
      </c>
      <c r="C4137" t="s">
        <v>942</v>
      </c>
      <c r="D4137">
        <v>871</v>
      </c>
      <c r="E4137">
        <v>5711</v>
      </c>
      <c r="F4137">
        <v>4259</v>
      </c>
      <c r="G4137">
        <v>3520</v>
      </c>
      <c r="H4137" s="14">
        <f>365*DSO[[#This Row],[Receivables - Total]]/DSO[[#This Row],[Revenue - Total]]</f>
        <v>74.645456679971829</v>
      </c>
      <c r="I4137" t="str">
        <f>_xlfn.XLOOKUP(DSO[[#This Row],[GIC Industry Groups]],'DSO_GIC GROUP'!$A$2:$A$25,'DSO_GIC GROUP'!$B$2:$B$25,0)</f>
        <v>Pharmaceuticals, Biotechnology &amp; Life Sciences</v>
      </c>
    </row>
    <row r="4138" spans="1:9" x14ac:dyDescent="0.2">
      <c r="A4138">
        <v>2012</v>
      </c>
      <c r="B4138" t="s">
        <v>941</v>
      </c>
      <c r="C4138" t="s">
        <v>942</v>
      </c>
      <c r="D4138">
        <v>900</v>
      </c>
      <c r="E4138">
        <v>6262</v>
      </c>
      <c r="F4138">
        <v>4368</v>
      </c>
      <c r="G4138">
        <v>3520</v>
      </c>
      <c r="H4138" s="14">
        <f>365*DSO[[#This Row],[Receivables - Total]]/DSO[[#This Row],[Revenue - Total]]</f>
        <v>75.206043956043956</v>
      </c>
      <c r="I4138" t="str">
        <f>_xlfn.XLOOKUP(DSO[[#This Row],[GIC Industry Groups]],'DSO_GIC GROUP'!$A$2:$A$25,'DSO_GIC GROUP'!$B$2:$B$25,0)</f>
        <v>Pharmaceuticals, Biotechnology &amp; Life Sciences</v>
      </c>
    </row>
    <row r="4139" spans="1:9" x14ac:dyDescent="0.2">
      <c r="A4139">
        <v>2013</v>
      </c>
      <c r="B4139" t="s">
        <v>941</v>
      </c>
      <c r="C4139" t="s">
        <v>942</v>
      </c>
      <c r="D4139">
        <v>1138</v>
      </c>
      <c r="E4139">
        <v>6558</v>
      </c>
      <c r="F4139">
        <v>4584</v>
      </c>
      <c r="G4139">
        <v>3520</v>
      </c>
      <c r="H4139" s="14">
        <f>365*DSO[[#This Row],[Receivables - Total]]/DSO[[#This Row],[Revenue - Total]]</f>
        <v>90.613001745200691</v>
      </c>
      <c r="I4139" t="str">
        <f>_xlfn.XLOOKUP(DSO[[#This Row],[GIC Industry Groups]],'DSO_GIC GROUP'!$A$2:$A$25,'DSO_GIC GROUP'!$B$2:$B$25,0)</f>
        <v>Pharmaceuticals, Biotechnology &amp; Life Sciences</v>
      </c>
    </row>
    <row r="4140" spans="1:9" x14ac:dyDescent="0.2">
      <c r="A4140">
        <v>2014</v>
      </c>
      <c r="B4140" t="s">
        <v>941</v>
      </c>
      <c r="C4140" t="s">
        <v>942</v>
      </c>
      <c r="D4140">
        <v>980</v>
      </c>
      <c r="E4140">
        <v>6607</v>
      </c>
      <c r="F4140">
        <v>4817</v>
      </c>
      <c r="G4140">
        <v>3520</v>
      </c>
      <c r="H4140" s="14">
        <f>365*DSO[[#This Row],[Receivables - Total]]/DSO[[#This Row],[Revenue - Total]]</f>
        <v>74.257836827901187</v>
      </c>
      <c r="I4140" t="str">
        <f>_xlfn.XLOOKUP(DSO[[#This Row],[GIC Industry Groups]],'DSO_GIC GROUP'!$A$2:$A$25,'DSO_GIC GROUP'!$B$2:$B$25,0)</f>
        <v>Pharmaceuticals, Biotechnology &amp; Life Sciences</v>
      </c>
    </row>
    <row r="4141" spans="1:9" x14ac:dyDescent="0.2">
      <c r="A4141">
        <v>2015</v>
      </c>
      <c r="B4141" t="s">
        <v>941</v>
      </c>
      <c r="C4141" t="s">
        <v>942</v>
      </c>
      <c r="D4141">
        <v>937</v>
      </c>
      <c r="E4141">
        <v>7913</v>
      </c>
      <c r="F4141">
        <v>4789</v>
      </c>
      <c r="G4141">
        <v>3520</v>
      </c>
      <c r="H4141" s="14">
        <f>365*DSO[[#This Row],[Receivables - Total]]/DSO[[#This Row],[Revenue - Total]]</f>
        <v>71.41470035498017</v>
      </c>
      <c r="I4141" t="str">
        <f>_xlfn.XLOOKUP(DSO[[#This Row],[GIC Industry Groups]],'DSO_GIC GROUP'!$A$2:$A$25,'DSO_GIC GROUP'!$B$2:$B$25,0)</f>
        <v>Pharmaceuticals, Biotechnology &amp; Life Sciences</v>
      </c>
    </row>
    <row r="4142" spans="1:9" x14ac:dyDescent="0.2">
      <c r="A4142">
        <v>2016</v>
      </c>
      <c r="B4142" t="s">
        <v>941</v>
      </c>
      <c r="C4142" t="s">
        <v>942</v>
      </c>
      <c r="D4142">
        <v>913</v>
      </c>
      <c r="E4142">
        <v>7649</v>
      </c>
      <c r="F4142">
        <v>4918</v>
      </c>
      <c r="G4142">
        <v>3520</v>
      </c>
      <c r="H4142" s="14">
        <f>365*DSO[[#This Row],[Receivables - Total]]/DSO[[#This Row],[Revenue - Total]]</f>
        <v>67.760268401789347</v>
      </c>
      <c r="I4142" t="str">
        <f>_xlfn.XLOOKUP(DSO[[#This Row],[GIC Industry Groups]],'DSO_GIC GROUP'!$A$2:$A$25,'DSO_GIC GROUP'!$B$2:$B$25,0)</f>
        <v>Pharmaceuticals, Biotechnology &amp; Life Sciences</v>
      </c>
    </row>
    <row r="4143" spans="1:9" x14ac:dyDescent="0.2">
      <c r="A4143">
        <v>2017</v>
      </c>
      <c r="B4143" t="s">
        <v>941</v>
      </c>
      <c r="C4143" t="s">
        <v>942</v>
      </c>
      <c r="D4143">
        <v>998</v>
      </c>
      <c r="E4143">
        <v>8586</v>
      </c>
      <c r="F4143">
        <v>5319</v>
      </c>
      <c r="G4143">
        <v>3520</v>
      </c>
      <c r="H4143" s="14">
        <f>365*DSO[[#This Row],[Receivables - Total]]/DSO[[#This Row],[Revenue - Total]]</f>
        <v>68.484677570971982</v>
      </c>
      <c r="I4143" t="str">
        <f>_xlfn.XLOOKUP(DSO[[#This Row],[GIC Industry Groups]],'DSO_GIC GROUP'!$A$2:$A$25,'DSO_GIC GROUP'!$B$2:$B$25,0)</f>
        <v>Pharmaceuticals, Biotechnology &amp; Life Sciences</v>
      </c>
    </row>
    <row r="4144" spans="1:9" x14ac:dyDescent="0.2">
      <c r="A4144">
        <v>2018</v>
      </c>
      <c r="B4144" t="s">
        <v>941</v>
      </c>
      <c r="C4144" t="s">
        <v>942</v>
      </c>
      <c r="D4144">
        <v>1036</v>
      </c>
      <c r="E4144">
        <v>10777</v>
      </c>
      <c r="F4144">
        <v>5853</v>
      </c>
      <c r="G4144">
        <v>3520</v>
      </c>
      <c r="H4144" s="14">
        <f>365*DSO[[#This Row],[Receivables - Total]]/DSO[[#This Row],[Revenue - Total]]</f>
        <v>64.606184862463692</v>
      </c>
      <c r="I4144" t="str">
        <f>_xlfn.XLOOKUP(DSO[[#This Row],[GIC Industry Groups]],'DSO_GIC GROUP'!$A$2:$A$25,'DSO_GIC GROUP'!$B$2:$B$25,0)</f>
        <v>Pharmaceuticals, Biotechnology &amp; Life Sciences</v>
      </c>
    </row>
    <row r="4145" spans="1:9" x14ac:dyDescent="0.2">
      <c r="A4145">
        <v>2019</v>
      </c>
      <c r="B4145" t="s">
        <v>941</v>
      </c>
      <c r="C4145" t="s">
        <v>942</v>
      </c>
      <c r="D4145">
        <v>1086</v>
      </c>
      <c r="E4145">
        <v>11545</v>
      </c>
      <c r="F4145">
        <v>6276</v>
      </c>
      <c r="G4145">
        <v>3520</v>
      </c>
      <c r="H4145" s="14">
        <f>365*DSO[[#This Row],[Receivables - Total]]/DSO[[#This Row],[Revenue - Total]]</f>
        <v>63.159655831739961</v>
      </c>
      <c r="I4145" t="str">
        <f>_xlfn.XLOOKUP(DSO[[#This Row],[GIC Industry Groups]],'DSO_GIC GROUP'!$A$2:$A$25,'DSO_GIC GROUP'!$B$2:$B$25,0)</f>
        <v>Pharmaceuticals, Biotechnology &amp; Life Sciences</v>
      </c>
    </row>
    <row r="4146" spans="1:9" x14ac:dyDescent="0.2">
      <c r="A4146">
        <v>2004</v>
      </c>
      <c r="B4146" t="s">
        <v>31</v>
      </c>
      <c r="C4146" t="s">
        <v>32</v>
      </c>
      <c r="D4146">
        <v>2677.0810000000001</v>
      </c>
      <c r="E4146">
        <v>7987.6790000000001</v>
      </c>
      <c r="F4146">
        <v>15113.582</v>
      </c>
      <c r="G4146">
        <v>4510</v>
      </c>
      <c r="H4146" s="14">
        <f>365*DSO[[#This Row],[Receivables - Total]]/DSO[[#This Row],[Revenue - Total]]</f>
        <v>64.652745126866691</v>
      </c>
      <c r="I4146" t="str">
        <f>_xlfn.XLOOKUP(DSO[[#This Row],[GIC Industry Groups]],'DSO_GIC GROUP'!$A$2:$A$25,'DSO_GIC GROUP'!$B$2:$B$25,0)</f>
        <v>Software &amp; Services</v>
      </c>
    </row>
    <row r="4147" spans="1:9" x14ac:dyDescent="0.2">
      <c r="A4147">
        <v>2005</v>
      </c>
      <c r="B4147" t="s">
        <v>31</v>
      </c>
      <c r="C4147" t="s">
        <v>32</v>
      </c>
      <c r="D4147">
        <v>3106.6129999999998</v>
      </c>
      <c r="E4147">
        <v>8957.3520000000008</v>
      </c>
      <c r="F4147">
        <v>17094.419999999998</v>
      </c>
      <c r="G4147">
        <v>4510</v>
      </c>
      <c r="H4147" s="14">
        <f>365*DSO[[#This Row],[Receivables - Total]]/DSO[[#This Row],[Revenue - Total]]</f>
        <v>66.332390628052892</v>
      </c>
      <c r="I4147" t="str">
        <f>_xlfn.XLOOKUP(DSO[[#This Row],[GIC Industry Groups]],'DSO_GIC GROUP'!$A$2:$A$25,'DSO_GIC GROUP'!$B$2:$B$25,0)</f>
        <v>Software &amp; Services</v>
      </c>
    </row>
    <row r="4148" spans="1:9" x14ac:dyDescent="0.2">
      <c r="A4148">
        <v>2006</v>
      </c>
      <c r="B4148" t="s">
        <v>31</v>
      </c>
      <c r="C4148" t="s">
        <v>32</v>
      </c>
      <c r="D4148">
        <v>3266.6610000000001</v>
      </c>
      <c r="E4148">
        <v>9418.08</v>
      </c>
      <c r="F4148">
        <v>18228.366000000002</v>
      </c>
      <c r="G4148">
        <v>4510</v>
      </c>
      <c r="H4148" s="14">
        <f>365*DSO[[#This Row],[Receivables - Total]]/DSO[[#This Row],[Revenue - Total]]</f>
        <v>65.410759527211596</v>
      </c>
      <c r="I4148" t="str">
        <f>_xlfn.XLOOKUP(DSO[[#This Row],[GIC Industry Groups]],'DSO_GIC GROUP'!$A$2:$A$25,'DSO_GIC GROUP'!$B$2:$B$25,0)</f>
        <v>Software &amp; Services</v>
      </c>
    </row>
    <row r="4149" spans="1:9" x14ac:dyDescent="0.2">
      <c r="A4149">
        <v>2007</v>
      </c>
      <c r="B4149" t="s">
        <v>31</v>
      </c>
      <c r="C4149" t="s">
        <v>32</v>
      </c>
      <c r="D4149">
        <v>3699.3339999999998</v>
      </c>
      <c r="E4149">
        <v>10747.162</v>
      </c>
      <c r="F4149">
        <v>21452.746999999999</v>
      </c>
      <c r="G4149">
        <v>4510</v>
      </c>
      <c r="H4149" s="14">
        <f>365*DSO[[#This Row],[Receivables - Total]]/DSO[[#This Row],[Revenue - Total]]</f>
        <v>62.940979539823033</v>
      </c>
      <c r="I4149" t="str">
        <f>_xlfn.XLOOKUP(DSO[[#This Row],[GIC Industry Groups]],'DSO_GIC GROUP'!$A$2:$A$25,'DSO_GIC GROUP'!$B$2:$B$25,0)</f>
        <v>Software &amp; Services</v>
      </c>
    </row>
    <row r="4150" spans="1:9" x14ac:dyDescent="0.2">
      <c r="A4150">
        <v>2008</v>
      </c>
      <c r="B4150" t="s">
        <v>31</v>
      </c>
      <c r="C4150" t="s">
        <v>32</v>
      </c>
      <c r="D4150">
        <v>4515.3950000000004</v>
      </c>
      <c r="E4150">
        <v>12398.525</v>
      </c>
      <c r="F4150">
        <v>25313.826000000001</v>
      </c>
      <c r="G4150">
        <v>4510</v>
      </c>
      <c r="H4150" s="14">
        <f>365*DSO[[#This Row],[Receivables - Total]]/DSO[[#This Row],[Revenue - Total]]</f>
        <v>65.107470320764634</v>
      </c>
      <c r="I4150" t="str">
        <f>_xlfn.XLOOKUP(DSO[[#This Row],[GIC Industry Groups]],'DSO_GIC GROUP'!$A$2:$A$25,'DSO_GIC GROUP'!$B$2:$B$25,0)</f>
        <v>Software &amp; Services</v>
      </c>
    </row>
    <row r="4151" spans="1:9" x14ac:dyDescent="0.2">
      <c r="A4151">
        <v>2009</v>
      </c>
      <c r="B4151" t="s">
        <v>31</v>
      </c>
      <c r="C4151" t="s">
        <v>32</v>
      </c>
      <c r="D4151">
        <v>3361.7849999999999</v>
      </c>
      <c r="E4151">
        <v>12255.734</v>
      </c>
      <c r="F4151">
        <v>23170.968000000001</v>
      </c>
      <c r="G4151">
        <v>4510</v>
      </c>
      <c r="H4151" s="14">
        <f>365*DSO[[#This Row],[Receivables - Total]]/DSO[[#This Row],[Revenue - Total]]</f>
        <v>52.956420508629584</v>
      </c>
      <c r="I4151" t="str">
        <f>_xlfn.XLOOKUP(DSO[[#This Row],[GIC Industry Groups]],'DSO_GIC GROUP'!$A$2:$A$25,'DSO_GIC GROUP'!$B$2:$B$25,0)</f>
        <v>Software &amp; Services</v>
      </c>
    </row>
    <row r="4152" spans="1:9" x14ac:dyDescent="0.2">
      <c r="A4152">
        <v>2010</v>
      </c>
      <c r="B4152" t="s">
        <v>31</v>
      </c>
      <c r="C4152" t="s">
        <v>32</v>
      </c>
      <c r="D4152">
        <v>3662.4250000000002</v>
      </c>
      <c r="E4152">
        <v>12835.253000000001</v>
      </c>
      <c r="F4152">
        <v>23094.078000000001</v>
      </c>
      <c r="G4152">
        <v>4510</v>
      </c>
      <c r="H4152" s="14">
        <f>365*DSO[[#This Row],[Receivables - Total]]/DSO[[#This Row],[Revenue - Total]]</f>
        <v>57.884325366875437</v>
      </c>
      <c r="I4152" t="str">
        <f>_xlfn.XLOOKUP(DSO[[#This Row],[GIC Industry Groups]],'DSO_GIC GROUP'!$A$2:$A$25,'DSO_GIC GROUP'!$B$2:$B$25,0)</f>
        <v>Software &amp; Services</v>
      </c>
    </row>
    <row r="4153" spans="1:9" x14ac:dyDescent="0.2">
      <c r="A4153">
        <v>2011</v>
      </c>
      <c r="B4153" t="s">
        <v>31</v>
      </c>
      <c r="C4153" t="s">
        <v>32</v>
      </c>
      <c r="D4153">
        <v>4621.7920000000004</v>
      </c>
      <c r="E4153">
        <v>15731.51</v>
      </c>
      <c r="F4153">
        <v>27352.914000000001</v>
      </c>
      <c r="G4153">
        <v>4510</v>
      </c>
      <c r="H4153" s="14">
        <f>365*DSO[[#This Row],[Receivables - Total]]/DSO[[#This Row],[Revenue - Total]]</f>
        <v>61.673651297262147</v>
      </c>
      <c r="I4153" t="str">
        <f>_xlfn.XLOOKUP(DSO[[#This Row],[GIC Industry Groups]],'DSO_GIC GROUP'!$A$2:$A$25,'DSO_GIC GROUP'!$B$2:$B$25,0)</f>
        <v>Software &amp; Services</v>
      </c>
    </row>
    <row r="4154" spans="1:9" x14ac:dyDescent="0.2">
      <c r="A4154">
        <v>2012</v>
      </c>
      <c r="B4154" t="s">
        <v>31</v>
      </c>
      <c r="C4154" t="s">
        <v>32</v>
      </c>
      <c r="D4154">
        <v>4480.7110000000002</v>
      </c>
      <c r="E4154">
        <v>16665.415000000001</v>
      </c>
      <c r="F4154">
        <v>29777.985000000001</v>
      </c>
      <c r="G4154">
        <v>4510</v>
      </c>
      <c r="H4154" s="14">
        <f>365*DSO[[#This Row],[Receivables - Total]]/DSO[[#This Row],[Revenue - Total]]</f>
        <v>54.921765693682772</v>
      </c>
      <c r="I4154" t="str">
        <f>_xlfn.XLOOKUP(DSO[[#This Row],[GIC Industry Groups]],'DSO_GIC GROUP'!$A$2:$A$25,'DSO_GIC GROUP'!$B$2:$B$25,0)</f>
        <v>Software &amp; Services</v>
      </c>
    </row>
    <row r="4155" spans="1:9" x14ac:dyDescent="0.2">
      <c r="A4155">
        <v>2013</v>
      </c>
      <c r="B4155" t="s">
        <v>31</v>
      </c>
      <c r="C4155" t="s">
        <v>32</v>
      </c>
      <c r="D4155">
        <v>4846.5739999999996</v>
      </c>
      <c r="E4155">
        <v>16867.048999999999</v>
      </c>
      <c r="F4155">
        <v>30394.285</v>
      </c>
      <c r="G4155">
        <v>4510</v>
      </c>
      <c r="H4155" s="14">
        <f>365*DSO[[#This Row],[Receivables - Total]]/DSO[[#This Row],[Revenue - Total]]</f>
        <v>58.201714894757345</v>
      </c>
      <c r="I4155" t="str">
        <f>_xlfn.XLOOKUP(DSO[[#This Row],[GIC Industry Groups]],'DSO_GIC GROUP'!$A$2:$A$25,'DSO_GIC GROUP'!$B$2:$B$25,0)</f>
        <v>Software &amp; Services</v>
      </c>
    </row>
    <row r="4156" spans="1:9" x14ac:dyDescent="0.2">
      <c r="A4156">
        <v>2014</v>
      </c>
      <c r="B4156" t="s">
        <v>31</v>
      </c>
      <c r="C4156" t="s">
        <v>32</v>
      </c>
      <c r="D4156">
        <v>5663.3339999999998</v>
      </c>
      <c r="E4156">
        <v>17930.452000000001</v>
      </c>
      <c r="F4156">
        <v>31874.678</v>
      </c>
      <c r="G4156">
        <v>4510</v>
      </c>
      <c r="H4156" s="14">
        <f>365*DSO[[#This Row],[Receivables - Total]]/DSO[[#This Row],[Revenue - Total]]</f>
        <v>64.851381714350183</v>
      </c>
      <c r="I4156" t="str">
        <f>_xlfn.XLOOKUP(DSO[[#This Row],[GIC Industry Groups]],'DSO_GIC GROUP'!$A$2:$A$25,'DSO_GIC GROUP'!$B$2:$B$25,0)</f>
        <v>Software &amp; Services</v>
      </c>
    </row>
    <row r="4157" spans="1:9" x14ac:dyDescent="0.2">
      <c r="A4157">
        <v>2015</v>
      </c>
      <c r="B4157" t="s">
        <v>31</v>
      </c>
      <c r="C4157" t="s">
        <v>32</v>
      </c>
      <c r="D4157">
        <v>5725.424</v>
      </c>
      <c r="E4157">
        <v>18266.058000000001</v>
      </c>
      <c r="F4157">
        <v>32914.423999999999</v>
      </c>
      <c r="G4157">
        <v>4510</v>
      </c>
      <c r="H4157" s="14">
        <f>365*DSO[[#This Row],[Receivables - Total]]/DSO[[#This Row],[Revenue - Total]]</f>
        <v>63.491305817777643</v>
      </c>
      <c r="I4157" t="str">
        <f>_xlfn.XLOOKUP(DSO[[#This Row],[GIC Industry Groups]],'DSO_GIC GROUP'!$A$2:$A$25,'DSO_GIC GROUP'!$B$2:$B$25,0)</f>
        <v>Software &amp; Services</v>
      </c>
    </row>
    <row r="4158" spans="1:9" x14ac:dyDescent="0.2">
      <c r="A4158">
        <v>2016</v>
      </c>
      <c r="B4158" t="s">
        <v>31</v>
      </c>
      <c r="C4158" t="s">
        <v>32</v>
      </c>
      <c r="D4158">
        <v>6222.3990000000003</v>
      </c>
      <c r="E4158">
        <v>20609.004000000001</v>
      </c>
      <c r="F4158">
        <v>34797.661</v>
      </c>
      <c r="G4158">
        <v>4510</v>
      </c>
      <c r="H4158" s="14">
        <f>365*DSO[[#This Row],[Receivables - Total]]/DSO[[#This Row],[Revenue - Total]]</f>
        <v>65.268054510905202</v>
      </c>
      <c r="I4158" t="str">
        <f>_xlfn.XLOOKUP(DSO[[#This Row],[GIC Industry Groups]],'DSO_GIC GROUP'!$A$2:$A$25,'DSO_GIC GROUP'!$B$2:$B$25,0)</f>
        <v>Software &amp; Services</v>
      </c>
    </row>
    <row r="4159" spans="1:9" x14ac:dyDescent="0.2">
      <c r="A4159">
        <v>2017</v>
      </c>
      <c r="B4159" t="s">
        <v>31</v>
      </c>
      <c r="C4159" t="s">
        <v>32</v>
      </c>
      <c r="D4159">
        <v>6885.2569999999996</v>
      </c>
      <c r="E4159">
        <v>22689.89</v>
      </c>
      <c r="F4159">
        <v>36765.478000000003</v>
      </c>
      <c r="G4159">
        <v>4510</v>
      </c>
      <c r="H4159" s="14">
        <f>365*DSO[[#This Row],[Receivables - Total]]/DSO[[#This Row],[Revenue - Total]]</f>
        <v>68.355395923316962</v>
      </c>
      <c r="I4159" t="str">
        <f>_xlfn.XLOOKUP(DSO[[#This Row],[GIC Industry Groups]],'DSO_GIC GROUP'!$A$2:$A$25,'DSO_GIC GROUP'!$B$2:$B$25,0)</f>
        <v>Software &amp; Services</v>
      </c>
    </row>
    <row r="4160" spans="1:9" x14ac:dyDescent="0.2">
      <c r="A4160">
        <v>2018</v>
      </c>
      <c r="B4160" t="s">
        <v>31</v>
      </c>
      <c r="C4160" t="s">
        <v>32</v>
      </c>
      <c r="D4160">
        <v>7496.3680000000004</v>
      </c>
      <c r="E4160">
        <v>24449.082999999999</v>
      </c>
      <c r="F4160">
        <v>41603.428</v>
      </c>
      <c r="G4160">
        <v>4510</v>
      </c>
      <c r="H4160" s="14">
        <f>365*DSO[[#This Row],[Receivables - Total]]/DSO[[#This Row],[Revenue - Total]]</f>
        <v>65.768001617559023</v>
      </c>
      <c r="I4160" t="str">
        <f>_xlfn.XLOOKUP(DSO[[#This Row],[GIC Industry Groups]],'DSO_GIC GROUP'!$A$2:$A$25,'DSO_GIC GROUP'!$B$2:$B$25,0)</f>
        <v>Software &amp; Services</v>
      </c>
    </row>
    <row r="4161" spans="1:9" x14ac:dyDescent="0.2">
      <c r="A4161">
        <v>2019</v>
      </c>
      <c r="B4161" t="s">
        <v>31</v>
      </c>
      <c r="C4161" t="s">
        <v>32</v>
      </c>
      <c r="D4161">
        <v>8095.0709999999999</v>
      </c>
      <c r="E4161">
        <v>29789.88</v>
      </c>
      <c r="F4161">
        <v>43215.012999999999</v>
      </c>
      <c r="G4161">
        <v>4510</v>
      </c>
      <c r="H4161" s="14">
        <f>365*DSO[[#This Row],[Receivables - Total]]/DSO[[#This Row],[Revenue - Total]]</f>
        <v>68.372093628665581</v>
      </c>
      <c r="I4161" t="str">
        <f>_xlfn.XLOOKUP(DSO[[#This Row],[GIC Industry Groups]],'DSO_GIC GROUP'!$A$2:$A$25,'DSO_GIC GROUP'!$B$2:$B$25,0)</f>
        <v>Software &amp; Services</v>
      </c>
    </row>
    <row r="4162" spans="1:9" x14ac:dyDescent="0.2">
      <c r="A4162">
        <v>2004</v>
      </c>
      <c r="B4162" t="s">
        <v>33</v>
      </c>
      <c r="C4162" t="s">
        <v>34</v>
      </c>
      <c r="D4162">
        <v>167.44</v>
      </c>
      <c r="E4162">
        <v>1958.6320000000001</v>
      </c>
      <c r="F4162">
        <v>1666.5809999999999</v>
      </c>
      <c r="G4162">
        <v>4510</v>
      </c>
      <c r="H4162" s="14">
        <f>365*DSO[[#This Row],[Receivables - Total]]/DSO[[#This Row],[Revenue - Total]]</f>
        <v>36.671244901987961</v>
      </c>
      <c r="I4162" t="str">
        <f>_xlfn.XLOOKUP(DSO[[#This Row],[GIC Industry Groups]],'DSO_GIC GROUP'!$A$2:$A$25,'DSO_GIC GROUP'!$B$2:$B$25,0)</f>
        <v>Software &amp; Services</v>
      </c>
    </row>
    <row r="4163" spans="1:9" x14ac:dyDescent="0.2">
      <c r="A4163">
        <v>2005</v>
      </c>
      <c r="B4163" t="s">
        <v>33</v>
      </c>
      <c r="C4163" t="s">
        <v>34</v>
      </c>
      <c r="D4163">
        <v>204.749</v>
      </c>
      <c r="E4163">
        <v>2440.3150000000001</v>
      </c>
      <c r="F4163">
        <v>1966.3209999999999</v>
      </c>
      <c r="G4163">
        <v>4510</v>
      </c>
      <c r="H4163" s="14">
        <f>365*DSO[[#This Row],[Receivables - Total]]/DSO[[#This Row],[Revenue - Total]]</f>
        <v>38.006706432978135</v>
      </c>
      <c r="I4163" t="str">
        <f>_xlfn.XLOOKUP(DSO[[#This Row],[GIC Industry Groups]],'DSO_GIC GROUP'!$A$2:$A$25,'DSO_GIC GROUP'!$B$2:$B$25,0)</f>
        <v>Software &amp; Services</v>
      </c>
    </row>
    <row r="4164" spans="1:9" x14ac:dyDescent="0.2">
      <c r="A4164">
        <v>2006</v>
      </c>
      <c r="B4164" t="s">
        <v>33</v>
      </c>
      <c r="C4164" t="s">
        <v>34</v>
      </c>
      <c r="D4164">
        <v>408.666</v>
      </c>
      <c r="E4164">
        <v>5962.5479999999998</v>
      </c>
      <c r="F4164">
        <v>2575.3000000000002</v>
      </c>
      <c r="G4164">
        <v>4510</v>
      </c>
      <c r="H4164" s="14">
        <f>365*DSO[[#This Row],[Receivables - Total]]/DSO[[#This Row],[Revenue - Total]]</f>
        <v>57.920665553527741</v>
      </c>
      <c r="I4164" t="str">
        <f>_xlfn.XLOOKUP(DSO[[#This Row],[GIC Industry Groups]],'DSO_GIC GROUP'!$A$2:$A$25,'DSO_GIC GROUP'!$B$2:$B$25,0)</f>
        <v>Software &amp; Services</v>
      </c>
    </row>
    <row r="4165" spans="1:9" x14ac:dyDescent="0.2">
      <c r="A4165">
        <v>2007</v>
      </c>
      <c r="B4165" t="s">
        <v>33</v>
      </c>
      <c r="C4165" t="s">
        <v>34</v>
      </c>
      <c r="D4165">
        <v>362.81099999999998</v>
      </c>
      <c r="E4165">
        <v>5713.6790000000001</v>
      </c>
      <c r="F4165">
        <v>3157.8809999999999</v>
      </c>
      <c r="G4165">
        <v>4510</v>
      </c>
      <c r="H4165" s="14">
        <f>365*DSO[[#This Row],[Receivables - Total]]/DSO[[#This Row],[Revenue - Total]]</f>
        <v>41.935087167629177</v>
      </c>
      <c r="I4165" t="str">
        <f>_xlfn.XLOOKUP(DSO[[#This Row],[GIC Industry Groups]],'DSO_GIC GROUP'!$A$2:$A$25,'DSO_GIC GROUP'!$B$2:$B$25,0)</f>
        <v>Software &amp; Services</v>
      </c>
    </row>
    <row r="4166" spans="1:9" x14ac:dyDescent="0.2">
      <c r="A4166">
        <v>2008</v>
      </c>
      <c r="B4166" t="s">
        <v>33</v>
      </c>
      <c r="C4166" t="s">
        <v>34</v>
      </c>
      <c r="D4166">
        <v>467.23399999999998</v>
      </c>
      <c r="E4166">
        <v>5821.598</v>
      </c>
      <c r="F4166">
        <v>3579.8890000000001</v>
      </c>
      <c r="G4166">
        <v>4510</v>
      </c>
      <c r="H4166" s="14">
        <f>365*DSO[[#This Row],[Receivables - Total]]/DSO[[#This Row],[Revenue - Total]]</f>
        <v>47.638463092012067</v>
      </c>
      <c r="I4166" t="str">
        <f>_xlfn.XLOOKUP(DSO[[#This Row],[GIC Industry Groups]],'DSO_GIC GROUP'!$A$2:$A$25,'DSO_GIC GROUP'!$B$2:$B$25,0)</f>
        <v>Software &amp; Services</v>
      </c>
    </row>
    <row r="4167" spans="1:9" x14ac:dyDescent="0.2">
      <c r="A4167">
        <v>2009</v>
      </c>
      <c r="B4167" t="s">
        <v>33</v>
      </c>
      <c r="C4167" t="s">
        <v>34</v>
      </c>
      <c r="D4167">
        <v>410.87900000000002</v>
      </c>
      <c r="E4167">
        <v>7282.2370000000001</v>
      </c>
      <c r="F4167">
        <v>2945.8530000000001</v>
      </c>
      <c r="G4167">
        <v>4510</v>
      </c>
      <c r="H4167" s="14">
        <f>365*DSO[[#This Row],[Receivables - Total]]/DSO[[#This Row],[Revenue - Total]]</f>
        <v>50.909137353425315</v>
      </c>
      <c r="I4167" t="str">
        <f>_xlfn.XLOOKUP(DSO[[#This Row],[GIC Industry Groups]],'DSO_GIC GROUP'!$A$2:$A$25,'DSO_GIC GROUP'!$B$2:$B$25,0)</f>
        <v>Software &amp; Services</v>
      </c>
    </row>
    <row r="4168" spans="1:9" x14ac:dyDescent="0.2">
      <c r="A4168">
        <v>2010</v>
      </c>
      <c r="B4168" t="s">
        <v>33</v>
      </c>
      <c r="C4168" t="s">
        <v>34</v>
      </c>
      <c r="D4168">
        <v>554.32799999999997</v>
      </c>
      <c r="E4168">
        <v>8141.1480000000001</v>
      </c>
      <c r="F4168">
        <v>3800</v>
      </c>
      <c r="G4168">
        <v>4510</v>
      </c>
      <c r="H4168" s="14">
        <f>365*DSO[[#This Row],[Receivables - Total]]/DSO[[#This Row],[Revenue - Total]]</f>
        <v>53.244663157894735</v>
      </c>
      <c r="I4168" t="str">
        <f>_xlfn.XLOOKUP(DSO[[#This Row],[GIC Industry Groups]],'DSO_GIC GROUP'!$A$2:$A$25,'DSO_GIC GROUP'!$B$2:$B$25,0)</f>
        <v>Software &amp; Services</v>
      </c>
    </row>
    <row r="4169" spans="1:9" x14ac:dyDescent="0.2">
      <c r="A4169">
        <v>2011</v>
      </c>
      <c r="B4169" t="s">
        <v>33</v>
      </c>
      <c r="C4169" t="s">
        <v>34</v>
      </c>
      <c r="D4169">
        <v>634.37300000000005</v>
      </c>
      <c r="E4169">
        <v>8991.1830000000009</v>
      </c>
      <c r="F4169">
        <v>4216.2579999999998</v>
      </c>
      <c r="G4169">
        <v>4510</v>
      </c>
      <c r="H4169" s="14">
        <f>365*DSO[[#This Row],[Receivables - Total]]/DSO[[#This Row],[Revenue - Total]]</f>
        <v>54.917451683459603</v>
      </c>
      <c r="I4169" t="str">
        <f>_xlfn.XLOOKUP(DSO[[#This Row],[GIC Industry Groups]],'DSO_GIC GROUP'!$A$2:$A$25,'DSO_GIC GROUP'!$B$2:$B$25,0)</f>
        <v>Software &amp; Services</v>
      </c>
    </row>
    <row r="4170" spans="1:9" x14ac:dyDescent="0.2">
      <c r="A4170">
        <v>2012</v>
      </c>
      <c r="B4170" t="s">
        <v>33</v>
      </c>
      <c r="C4170" t="s">
        <v>34</v>
      </c>
      <c r="D4170">
        <v>617.23299999999995</v>
      </c>
      <c r="E4170">
        <v>9974.5229999999992</v>
      </c>
      <c r="F4170">
        <v>4403.6769999999997</v>
      </c>
      <c r="G4170">
        <v>4510</v>
      </c>
      <c r="H4170" s="14">
        <f>365*DSO[[#This Row],[Receivables - Total]]/DSO[[#This Row],[Revenue - Total]]</f>
        <v>51.159529865610033</v>
      </c>
      <c r="I4170" t="str">
        <f>_xlfn.XLOOKUP(DSO[[#This Row],[GIC Industry Groups]],'DSO_GIC GROUP'!$A$2:$A$25,'DSO_GIC GROUP'!$B$2:$B$25,0)</f>
        <v>Software &amp; Services</v>
      </c>
    </row>
    <row r="4171" spans="1:9" x14ac:dyDescent="0.2">
      <c r="A4171">
        <v>2013</v>
      </c>
      <c r="B4171" t="s">
        <v>33</v>
      </c>
      <c r="C4171" t="s">
        <v>34</v>
      </c>
      <c r="D4171">
        <v>599.82000000000005</v>
      </c>
      <c r="E4171">
        <v>10380.298000000001</v>
      </c>
      <c r="F4171">
        <v>4055.24</v>
      </c>
      <c r="G4171">
        <v>4510</v>
      </c>
      <c r="H4171" s="14">
        <f>365*DSO[[#This Row],[Receivables - Total]]/DSO[[#This Row],[Revenue - Total]]</f>
        <v>53.988000710192253</v>
      </c>
      <c r="I4171" t="str">
        <f>_xlfn.XLOOKUP(DSO[[#This Row],[GIC Industry Groups]],'DSO_GIC GROUP'!$A$2:$A$25,'DSO_GIC GROUP'!$B$2:$B$25,0)</f>
        <v>Software &amp; Services</v>
      </c>
    </row>
    <row r="4172" spans="1:9" x14ac:dyDescent="0.2">
      <c r="A4172">
        <v>2014</v>
      </c>
      <c r="B4172" t="s">
        <v>33</v>
      </c>
      <c r="C4172" t="s">
        <v>34</v>
      </c>
      <c r="D4172">
        <v>591.79999999999995</v>
      </c>
      <c r="E4172">
        <v>10785.829</v>
      </c>
      <c r="F4172">
        <v>4147.0649999999996</v>
      </c>
      <c r="G4172">
        <v>4510</v>
      </c>
      <c r="H4172" s="14">
        <f>365*DSO[[#This Row],[Receivables - Total]]/DSO[[#This Row],[Revenue - Total]]</f>
        <v>52.086716750280019</v>
      </c>
      <c r="I4172" t="str">
        <f>_xlfn.XLOOKUP(DSO[[#This Row],[GIC Industry Groups]],'DSO_GIC GROUP'!$A$2:$A$25,'DSO_GIC GROUP'!$B$2:$B$25,0)</f>
        <v>Software &amp; Services</v>
      </c>
    </row>
    <row r="4173" spans="1:9" x14ac:dyDescent="0.2">
      <c r="A4173">
        <v>2015</v>
      </c>
      <c r="B4173" t="s">
        <v>33</v>
      </c>
      <c r="C4173" t="s">
        <v>34</v>
      </c>
      <c r="D4173">
        <v>672.00599999999997</v>
      </c>
      <c r="E4173">
        <v>11726.472</v>
      </c>
      <c r="F4173">
        <v>4795.5110000000004</v>
      </c>
      <c r="G4173">
        <v>4510</v>
      </c>
      <c r="H4173" s="14">
        <f>365*DSO[[#This Row],[Receivables - Total]]/DSO[[#This Row],[Revenue - Total]]</f>
        <v>51.148290557565183</v>
      </c>
      <c r="I4173" t="str">
        <f>_xlfn.XLOOKUP(DSO[[#This Row],[GIC Industry Groups]],'DSO_GIC GROUP'!$A$2:$A$25,'DSO_GIC GROUP'!$B$2:$B$25,0)</f>
        <v>Software &amp; Services</v>
      </c>
    </row>
    <row r="4174" spans="1:9" x14ac:dyDescent="0.2">
      <c r="A4174">
        <v>2016</v>
      </c>
      <c r="B4174" t="s">
        <v>33</v>
      </c>
      <c r="C4174" t="s">
        <v>34</v>
      </c>
      <c r="D4174">
        <v>833.03300000000002</v>
      </c>
      <c r="E4174">
        <v>12707.114</v>
      </c>
      <c r="F4174">
        <v>5854.43</v>
      </c>
      <c r="G4174">
        <v>4510</v>
      </c>
      <c r="H4174" s="14">
        <f>365*DSO[[#This Row],[Receivables - Total]]/DSO[[#This Row],[Revenue - Total]]</f>
        <v>51.936233758025971</v>
      </c>
      <c r="I4174" t="str">
        <f>_xlfn.XLOOKUP(DSO[[#This Row],[GIC Industry Groups]],'DSO_GIC GROUP'!$A$2:$A$25,'DSO_GIC GROUP'!$B$2:$B$25,0)</f>
        <v>Software &amp; Services</v>
      </c>
    </row>
    <row r="4175" spans="1:9" x14ac:dyDescent="0.2">
      <c r="A4175">
        <v>2017</v>
      </c>
      <c r="B4175" t="s">
        <v>33</v>
      </c>
      <c r="C4175" t="s">
        <v>34</v>
      </c>
      <c r="D4175">
        <v>1217.9680000000001</v>
      </c>
      <c r="E4175">
        <v>14535.556</v>
      </c>
      <c r="F4175">
        <v>7301.5050000000001</v>
      </c>
      <c r="G4175">
        <v>4510</v>
      </c>
      <c r="H4175" s="14">
        <f>365*DSO[[#This Row],[Receivables - Total]]/DSO[[#This Row],[Revenue - Total]]</f>
        <v>60.88584750678114</v>
      </c>
      <c r="I4175" t="str">
        <f>_xlfn.XLOOKUP(DSO[[#This Row],[GIC Industry Groups]],'DSO_GIC GROUP'!$A$2:$A$25,'DSO_GIC GROUP'!$B$2:$B$25,0)</f>
        <v>Software &amp; Services</v>
      </c>
    </row>
    <row r="4176" spans="1:9" x14ac:dyDescent="0.2">
      <c r="A4176">
        <v>2018</v>
      </c>
      <c r="B4176" t="s">
        <v>33</v>
      </c>
      <c r="C4176" t="s">
        <v>34</v>
      </c>
      <c r="D4176">
        <v>1315.578</v>
      </c>
      <c r="E4176">
        <v>18768.682000000001</v>
      </c>
      <c r="F4176">
        <v>9030.0079999999998</v>
      </c>
      <c r="G4176">
        <v>4510</v>
      </c>
      <c r="H4176" s="14">
        <f>365*DSO[[#This Row],[Receivables - Total]]/DSO[[#This Row],[Revenue - Total]]</f>
        <v>53.176693752652263</v>
      </c>
      <c r="I4176" t="str">
        <f>_xlfn.XLOOKUP(DSO[[#This Row],[GIC Industry Groups]],'DSO_GIC GROUP'!$A$2:$A$25,'DSO_GIC GROUP'!$B$2:$B$25,0)</f>
        <v>Software &amp; Services</v>
      </c>
    </row>
    <row r="4177" spans="1:9" x14ac:dyDescent="0.2">
      <c r="A4177">
        <v>2019</v>
      </c>
      <c r="B4177" t="s">
        <v>33</v>
      </c>
      <c r="C4177" t="s">
        <v>34</v>
      </c>
      <c r="D4177">
        <v>1534.809</v>
      </c>
      <c r="E4177">
        <v>20762.400000000001</v>
      </c>
      <c r="F4177">
        <v>11171.297</v>
      </c>
      <c r="G4177">
        <v>4510</v>
      </c>
      <c r="H4177" s="14">
        <f>365*DSO[[#This Row],[Receivables - Total]]/DSO[[#This Row],[Revenue - Total]]</f>
        <v>50.14684373712381</v>
      </c>
      <c r="I4177" t="str">
        <f>_xlfn.XLOOKUP(DSO[[#This Row],[GIC Industry Groups]],'DSO_GIC GROUP'!$A$2:$A$25,'DSO_GIC GROUP'!$B$2:$B$25,0)</f>
        <v>Software &amp; Services</v>
      </c>
    </row>
    <row r="4178" spans="1:9" x14ac:dyDescent="0.2">
      <c r="A4178">
        <v>2004</v>
      </c>
      <c r="B4178" t="s">
        <v>39</v>
      </c>
      <c r="C4178" t="s">
        <v>40</v>
      </c>
      <c r="D4178">
        <v>1057.9380000000001</v>
      </c>
      <c r="E4178">
        <v>21120.559000000001</v>
      </c>
      <c r="F4178">
        <v>7754.942</v>
      </c>
      <c r="G4178">
        <v>4510</v>
      </c>
      <c r="H4178" s="14">
        <f>365*DSO[[#This Row],[Receivables - Total]]/DSO[[#This Row],[Revenue - Total]]</f>
        <v>49.793714769240061</v>
      </c>
      <c r="I4178" t="str">
        <f>_xlfn.XLOOKUP(DSO[[#This Row],[GIC Industry Groups]],'DSO_GIC GROUP'!$A$2:$A$25,'DSO_GIC GROUP'!$B$2:$B$25,0)</f>
        <v>Software &amp; Services</v>
      </c>
    </row>
    <row r="4179" spans="1:9" x14ac:dyDescent="0.2">
      <c r="A4179">
        <v>2005</v>
      </c>
      <c r="B4179" t="s">
        <v>39</v>
      </c>
      <c r="C4179" t="s">
        <v>40</v>
      </c>
      <c r="D4179">
        <v>2172.4</v>
      </c>
      <c r="E4179">
        <v>27615.4</v>
      </c>
      <c r="F4179">
        <v>8499.1</v>
      </c>
      <c r="G4179">
        <v>4510</v>
      </c>
      <c r="H4179" s="14">
        <f>365*DSO[[#This Row],[Receivables - Total]]/DSO[[#This Row],[Revenue - Total]]</f>
        <v>93.295290089538895</v>
      </c>
      <c r="I4179" t="str">
        <f>_xlfn.XLOOKUP(DSO[[#This Row],[GIC Industry Groups]],'DSO_GIC GROUP'!$A$2:$A$25,'DSO_GIC GROUP'!$B$2:$B$25,0)</f>
        <v>Software &amp; Services</v>
      </c>
    </row>
    <row r="4180" spans="1:9" x14ac:dyDescent="0.2">
      <c r="A4180">
        <v>2006</v>
      </c>
      <c r="B4180" t="s">
        <v>39</v>
      </c>
      <c r="C4180" t="s">
        <v>40</v>
      </c>
      <c r="D4180">
        <v>2039.2</v>
      </c>
      <c r="E4180">
        <v>27490.1</v>
      </c>
      <c r="F4180">
        <v>8881.5</v>
      </c>
      <c r="G4180">
        <v>4510</v>
      </c>
      <c r="H4180" s="14">
        <f>365*DSO[[#This Row],[Receivables - Total]]/DSO[[#This Row],[Revenue - Total]]</f>
        <v>83.804312334628165</v>
      </c>
      <c r="I4180" t="str">
        <f>_xlfn.XLOOKUP(DSO[[#This Row],[GIC Industry Groups]],'DSO_GIC GROUP'!$A$2:$A$25,'DSO_GIC GROUP'!$B$2:$B$25,0)</f>
        <v>Software &amp; Services</v>
      </c>
    </row>
    <row r="4181" spans="1:9" x14ac:dyDescent="0.2">
      <c r="A4181">
        <v>2007</v>
      </c>
      <c r="B4181" t="s">
        <v>39</v>
      </c>
      <c r="C4181" t="s">
        <v>40</v>
      </c>
      <c r="D4181">
        <v>1041.9000000000001</v>
      </c>
      <c r="E4181">
        <v>26648.9</v>
      </c>
      <c r="F4181">
        <v>7800</v>
      </c>
      <c r="G4181">
        <v>4510</v>
      </c>
      <c r="H4181" s="14">
        <f>365*DSO[[#This Row],[Receivables - Total]]/DSO[[#This Row],[Revenue - Total]]</f>
        <v>48.75557692307693</v>
      </c>
      <c r="I4181" t="str">
        <f>_xlfn.XLOOKUP(DSO[[#This Row],[GIC Industry Groups]],'DSO_GIC GROUP'!$A$2:$A$25,'DSO_GIC GROUP'!$B$2:$B$25,0)</f>
        <v>Software &amp; Services</v>
      </c>
    </row>
    <row r="4182" spans="1:9" x14ac:dyDescent="0.2">
      <c r="A4182">
        <v>2008</v>
      </c>
      <c r="B4182" t="s">
        <v>39</v>
      </c>
      <c r="C4182" t="s">
        <v>40</v>
      </c>
      <c r="D4182">
        <v>1034.5999999999999</v>
      </c>
      <c r="E4182">
        <v>23734.400000000001</v>
      </c>
      <c r="F4182">
        <v>8776.5</v>
      </c>
      <c r="G4182">
        <v>4510</v>
      </c>
      <c r="H4182" s="14">
        <f>365*DSO[[#This Row],[Receivables - Total]]/DSO[[#This Row],[Revenue - Total]]</f>
        <v>43.027288782544289</v>
      </c>
      <c r="I4182" t="str">
        <f>_xlfn.XLOOKUP(DSO[[#This Row],[GIC Industry Groups]],'DSO_GIC GROUP'!$A$2:$A$25,'DSO_GIC GROUP'!$B$2:$B$25,0)</f>
        <v>Software &amp; Services</v>
      </c>
    </row>
    <row r="4183" spans="1:9" x14ac:dyDescent="0.2">
      <c r="A4183">
        <v>2009</v>
      </c>
      <c r="B4183" t="s">
        <v>39</v>
      </c>
      <c r="C4183" t="s">
        <v>40</v>
      </c>
      <c r="D4183">
        <v>1055.4000000000001</v>
      </c>
      <c r="E4183">
        <v>25351.7</v>
      </c>
      <c r="F4183">
        <v>8867.1</v>
      </c>
      <c r="G4183">
        <v>4510</v>
      </c>
      <c r="H4183" s="14">
        <f>365*DSO[[#This Row],[Receivables - Total]]/DSO[[#This Row],[Revenue - Total]]</f>
        <v>43.443854247724737</v>
      </c>
      <c r="I4183" t="str">
        <f>_xlfn.XLOOKUP(DSO[[#This Row],[GIC Industry Groups]],'DSO_GIC GROUP'!$A$2:$A$25,'DSO_GIC GROUP'!$B$2:$B$25,0)</f>
        <v>Software &amp; Services</v>
      </c>
    </row>
    <row r="4184" spans="1:9" x14ac:dyDescent="0.2">
      <c r="A4184">
        <v>2010</v>
      </c>
      <c r="B4184" t="s">
        <v>39</v>
      </c>
      <c r="C4184" t="s">
        <v>40</v>
      </c>
      <c r="D4184">
        <v>1127.7</v>
      </c>
      <c r="E4184">
        <v>26862.2</v>
      </c>
      <c r="F4184">
        <v>8927.7000000000007</v>
      </c>
      <c r="G4184">
        <v>4510</v>
      </c>
      <c r="H4184" s="14">
        <f>365*DSO[[#This Row],[Receivables - Total]]/DSO[[#This Row],[Revenue - Total]]</f>
        <v>46.104875835881579</v>
      </c>
      <c r="I4184" t="str">
        <f>_xlfn.XLOOKUP(DSO[[#This Row],[GIC Industry Groups]],'DSO_GIC GROUP'!$A$2:$A$25,'DSO_GIC GROUP'!$B$2:$B$25,0)</f>
        <v>Software &amp; Services</v>
      </c>
    </row>
    <row r="4185" spans="1:9" x14ac:dyDescent="0.2">
      <c r="A4185">
        <v>2011</v>
      </c>
      <c r="B4185" t="s">
        <v>39</v>
      </c>
      <c r="C4185" t="s">
        <v>40</v>
      </c>
      <c r="D4185">
        <v>1364.8</v>
      </c>
      <c r="E4185">
        <v>34238.300000000003</v>
      </c>
      <c r="F4185">
        <v>9879.5</v>
      </c>
      <c r="G4185">
        <v>4510</v>
      </c>
      <c r="H4185" s="14">
        <f>365*DSO[[#This Row],[Receivables - Total]]/DSO[[#This Row],[Revenue - Total]]</f>
        <v>50.422794675843917</v>
      </c>
      <c r="I4185" t="str">
        <f>_xlfn.XLOOKUP(DSO[[#This Row],[GIC Industry Groups]],'DSO_GIC GROUP'!$A$2:$A$25,'DSO_GIC GROUP'!$B$2:$B$25,0)</f>
        <v>Software &amp; Services</v>
      </c>
    </row>
    <row r="4186" spans="1:9" x14ac:dyDescent="0.2">
      <c r="A4186">
        <v>2012</v>
      </c>
      <c r="B4186" t="s">
        <v>39</v>
      </c>
      <c r="C4186" t="s">
        <v>40</v>
      </c>
      <c r="D4186">
        <v>1399.3</v>
      </c>
      <c r="E4186">
        <v>30815.5</v>
      </c>
      <c r="F4186">
        <v>10665.2</v>
      </c>
      <c r="G4186">
        <v>4510</v>
      </c>
      <c r="H4186" s="14">
        <f>365*DSO[[#This Row],[Receivables - Total]]/DSO[[#This Row],[Revenue - Total]]</f>
        <v>47.888881596219477</v>
      </c>
      <c r="I4186" t="str">
        <f>_xlfn.XLOOKUP(DSO[[#This Row],[GIC Industry Groups]],'DSO_GIC GROUP'!$A$2:$A$25,'DSO_GIC GROUP'!$B$2:$B$25,0)</f>
        <v>Software &amp; Services</v>
      </c>
    </row>
    <row r="4187" spans="1:9" x14ac:dyDescent="0.2">
      <c r="A4187">
        <v>2013</v>
      </c>
      <c r="B4187" t="s">
        <v>39</v>
      </c>
      <c r="C4187" t="s">
        <v>40</v>
      </c>
      <c r="D4187">
        <v>1598.3</v>
      </c>
      <c r="E4187">
        <v>32268.1</v>
      </c>
      <c r="F4187">
        <v>11310.1</v>
      </c>
      <c r="G4187">
        <v>4510</v>
      </c>
      <c r="H4187" s="14">
        <f>365*DSO[[#This Row],[Receivables - Total]]/DSO[[#This Row],[Revenue - Total]]</f>
        <v>51.580401587961198</v>
      </c>
      <c r="I4187" t="str">
        <f>_xlfn.XLOOKUP(DSO[[#This Row],[GIC Industry Groups]],'DSO_GIC GROUP'!$A$2:$A$25,'DSO_GIC GROUP'!$B$2:$B$25,0)</f>
        <v>Software &amp; Services</v>
      </c>
    </row>
    <row r="4188" spans="1:9" x14ac:dyDescent="0.2">
      <c r="A4188">
        <v>2014</v>
      </c>
      <c r="B4188" t="s">
        <v>39</v>
      </c>
      <c r="C4188" t="s">
        <v>40</v>
      </c>
      <c r="D4188">
        <v>1800.4</v>
      </c>
      <c r="E4188">
        <v>32051.7</v>
      </c>
      <c r="F4188">
        <v>12206.5</v>
      </c>
      <c r="G4188">
        <v>4510</v>
      </c>
      <c r="H4188" s="14">
        <f>365*DSO[[#This Row],[Receivables - Total]]/DSO[[#This Row],[Revenue - Total]]</f>
        <v>53.835743251546305</v>
      </c>
      <c r="I4188" t="str">
        <f>_xlfn.XLOOKUP(DSO[[#This Row],[GIC Industry Groups]],'DSO_GIC GROUP'!$A$2:$A$25,'DSO_GIC GROUP'!$B$2:$B$25,0)</f>
        <v>Software &amp; Services</v>
      </c>
    </row>
    <row r="4189" spans="1:9" x14ac:dyDescent="0.2">
      <c r="A4189">
        <v>2015</v>
      </c>
      <c r="B4189" t="s">
        <v>39</v>
      </c>
      <c r="C4189" t="s">
        <v>40</v>
      </c>
      <c r="D4189">
        <v>1546.9</v>
      </c>
      <c r="E4189">
        <v>33110.5</v>
      </c>
      <c r="F4189">
        <v>10938.5</v>
      </c>
      <c r="G4189">
        <v>4510</v>
      </c>
      <c r="H4189" s="14">
        <f>365*DSO[[#This Row],[Receivables - Total]]/DSO[[#This Row],[Revenue - Total]]</f>
        <v>51.617543538876447</v>
      </c>
      <c r="I4189" t="str">
        <f>_xlfn.XLOOKUP(DSO[[#This Row],[GIC Industry Groups]],'DSO_GIC GROUP'!$A$2:$A$25,'DSO_GIC GROUP'!$B$2:$B$25,0)</f>
        <v>Software &amp; Services</v>
      </c>
    </row>
    <row r="4190" spans="1:9" x14ac:dyDescent="0.2">
      <c r="A4190">
        <v>2016</v>
      </c>
      <c r="B4190" t="s">
        <v>39</v>
      </c>
      <c r="C4190" t="s">
        <v>40</v>
      </c>
      <c r="D4190">
        <v>1742.8</v>
      </c>
      <c r="E4190">
        <v>43670</v>
      </c>
      <c r="F4190">
        <v>11667.8</v>
      </c>
      <c r="G4190">
        <v>4510</v>
      </c>
      <c r="H4190" s="14">
        <f>365*DSO[[#This Row],[Receivables - Total]]/DSO[[#This Row],[Revenue - Total]]</f>
        <v>54.51944668232229</v>
      </c>
      <c r="I4190" t="str">
        <f>_xlfn.XLOOKUP(DSO[[#This Row],[GIC Industry Groups]],'DSO_GIC GROUP'!$A$2:$A$25,'DSO_GIC GROUP'!$B$2:$B$25,0)</f>
        <v>Software &amp; Services</v>
      </c>
    </row>
    <row r="4191" spans="1:9" x14ac:dyDescent="0.2">
      <c r="A4191">
        <v>2017</v>
      </c>
      <c r="B4191" t="s">
        <v>39</v>
      </c>
      <c r="C4191" t="s">
        <v>40</v>
      </c>
      <c r="D4191">
        <v>1703.6</v>
      </c>
      <c r="E4191">
        <v>37180</v>
      </c>
      <c r="F4191">
        <v>12379.8</v>
      </c>
      <c r="G4191">
        <v>4510</v>
      </c>
      <c r="H4191" s="14">
        <f>365*DSO[[#This Row],[Receivables - Total]]/DSO[[#This Row],[Revenue - Total]]</f>
        <v>50.228113539798706</v>
      </c>
      <c r="I4191" t="str">
        <f>_xlfn.XLOOKUP(DSO[[#This Row],[GIC Industry Groups]],'DSO_GIC GROUP'!$A$2:$A$25,'DSO_GIC GROUP'!$B$2:$B$25,0)</f>
        <v>Software &amp; Services</v>
      </c>
    </row>
    <row r="4192" spans="1:9" x14ac:dyDescent="0.2">
      <c r="A4192">
        <v>2018</v>
      </c>
      <c r="B4192" t="s">
        <v>39</v>
      </c>
      <c r="C4192" t="s">
        <v>40</v>
      </c>
      <c r="D4192">
        <v>1984.2</v>
      </c>
      <c r="E4192">
        <v>37088.699999999997</v>
      </c>
      <c r="F4192">
        <v>13325.8</v>
      </c>
      <c r="G4192">
        <v>4510</v>
      </c>
      <c r="H4192" s="14">
        <f>365*DSO[[#This Row],[Receivables - Total]]/DSO[[#This Row],[Revenue - Total]]</f>
        <v>54.34818172267331</v>
      </c>
      <c r="I4192" t="str">
        <f>_xlfn.XLOOKUP(DSO[[#This Row],[GIC Industry Groups]],'DSO_GIC GROUP'!$A$2:$A$25,'DSO_GIC GROUP'!$B$2:$B$25,0)</f>
        <v>Software &amp; Services</v>
      </c>
    </row>
    <row r="4193" spans="1:9" x14ac:dyDescent="0.2">
      <c r="A4193">
        <v>2019</v>
      </c>
      <c r="B4193" t="s">
        <v>39</v>
      </c>
      <c r="C4193" t="s">
        <v>40</v>
      </c>
      <c r="D4193">
        <v>2439.3000000000002</v>
      </c>
      <c r="E4193">
        <v>41887.699999999997</v>
      </c>
      <c r="F4193">
        <v>14175.2</v>
      </c>
      <c r="G4193">
        <v>4510</v>
      </c>
      <c r="H4193" s="14">
        <f>365*DSO[[#This Row],[Receivables - Total]]/DSO[[#This Row],[Revenue - Total]]</f>
        <v>62.810013262599476</v>
      </c>
      <c r="I4193" t="str">
        <f>_xlfn.XLOOKUP(DSO[[#This Row],[GIC Industry Groups]],'DSO_GIC GROUP'!$A$2:$A$25,'DSO_GIC GROUP'!$B$2:$B$25,0)</f>
        <v>Software &amp; Services</v>
      </c>
    </row>
    <row r="4194" spans="1:9" x14ac:dyDescent="0.2">
      <c r="A4194">
        <v>2004</v>
      </c>
      <c r="B4194" t="s">
        <v>41</v>
      </c>
      <c r="C4194" t="s">
        <v>42</v>
      </c>
      <c r="D4194">
        <v>417.30500000000001</v>
      </c>
      <c r="E4194">
        <v>2239.08</v>
      </c>
      <c r="F4194">
        <v>1257.4380000000001</v>
      </c>
      <c r="G4194">
        <v>4510</v>
      </c>
      <c r="H4194" s="14">
        <f>365*DSO[[#This Row],[Receivables - Total]]/DSO[[#This Row],[Revenue - Total]]</f>
        <v>121.13227451373348</v>
      </c>
      <c r="I4194" t="str">
        <f>_xlfn.XLOOKUP(DSO[[#This Row],[GIC Industry Groups]],'DSO_GIC GROUP'!$A$2:$A$25,'DSO_GIC GROUP'!$B$2:$B$25,0)</f>
        <v>Software &amp; Services</v>
      </c>
    </row>
    <row r="4195" spans="1:9" x14ac:dyDescent="0.2">
      <c r="A4195">
        <v>2005</v>
      </c>
      <c r="B4195" t="s">
        <v>41</v>
      </c>
      <c r="C4195" t="s">
        <v>42</v>
      </c>
      <c r="D4195">
        <v>741.40700000000004</v>
      </c>
      <c r="E4195">
        <v>2926.0819999999999</v>
      </c>
      <c r="F4195">
        <v>1552.4369999999999</v>
      </c>
      <c r="G4195">
        <v>4510</v>
      </c>
      <c r="H4195" s="14">
        <f>365*DSO[[#This Row],[Receivables - Total]]/DSO[[#This Row],[Revenue - Total]]</f>
        <v>174.31532165234404</v>
      </c>
      <c r="I4195" t="str">
        <f>_xlfn.XLOOKUP(DSO[[#This Row],[GIC Industry Groups]],'DSO_GIC GROUP'!$A$2:$A$25,'DSO_GIC GROUP'!$B$2:$B$25,0)</f>
        <v>Software &amp; Services</v>
      </c>
    </row>
    <row r="4196" spans="1:9" x14ac:dyDescent="0.2">
      <c r="A4196">
        <v>2006</v>
      </c>
      <c r="B4196" t="s">
        <v>41</v>
      </c>
      <c r="C4196" t="s">
        <v>42</v>
      </c>
      <c r="D4196">
        <v>949.62300000000005</v>
      </c>
      <c r="E4196">
        <v>3404.0149999999999</v>
      </c>
      <c r="F4196">
        <v>1998.742</v>
      </c>
      <c r="G4196">
        <v>4510</v>
      </c>
      <c r="H4196" s="14">
        <f>365*DSO[[#This Row],[Receivables - Total]]/DSO[[#This Row],[Revenue - Total]]</f>
        <v>173.41527570842061</v>
      </c>
      <c r="I4196" t="str">
        <f>_xlfn.XLOOKUP(DSO[[#This Row],[GIC Industry Groups]],'DSO_GIC GROUP'!$A$2:$A$25,'DSO_GIC GROUP'!$B$2:$B$25,0)</f>
        <v>Software &amp; Services</v>
      </c>
    </row>
    <row r="4197" spans="1:9" x14ac:dyDescent="0.2">
      <c r="A4197">
        <v>2007</v>
      </c>
      <c r="B4197" t="s">
        <v>41</v>
      </c>
      <c r="C4197" t="s">
        <v>42</v>
      </c>
      <c r="D4197">
        <v>980.88199999999995</v>
      </c>
      <c r="E4197">
        <v>4103.5940000000001</v>
      </c>
      <c r="F4197">
        <v>2291.1889999999999</v>
      </c>
      <c r="G4197">
        <v>4510</v>
      </c>
      <c r="H4197" s="14">
        <f>365*DSO[[#This Row],[Receivables - Total]]/DSO[[#This Row],[Revenue - Total]]</f>
        <v>156.26032160594346</v>
      </c>
      <c r="I4197" t="str">
        <f>_xlfn.XLOOKUP(DSO[[#This Row],[GIC Industry Groups]],'DSO_GIC GROUP'!$A$2:$A$25,'DSO_GIC GROUP'!$B$2:$B$25,0)</f>
        <v>Software &amp; Services</v>
      </c>
    </row>
    <row r="4198" spans="1:9" x14ac:dyDescent="0.2">
      <c r="A4198">
        <v>2008</v>
      </c>
      <c r="B4198" t="s">
        <v>41</v>
      </c>
      <c r="C4198" t="s">
        <v>42</v>
      </c>
      <c r="D4198">
        <v>858.93499999999995</v>
      </c>
      <c r="E4198">
        <v>4357.0389999999998</v>
      </c>
      <c r="F4198">
        <v>2025.2670000000001</v>
      </c>
      <c r="G4198">
        <v>4510</v>
      </c>
      <c r="H4198" s="14">
        <f>365*DSO[[#This Row],[Receivables - Total]]/DSO[[#This Row],[Revenue - Total]]</f>
        <v>154.79997205306756</v>
      </c>
      <c r="I4198" t="str">
        <f>_xlfn.XLOOKUP(DSO[[#This Row],[GIC Industry Groups]],'DSO_GIC GROUP'!$A$2:$A$25,'DSO_GIC GROUP'!$B$2:$B$25,0)</f>
        <v>Software &amp; Services</v>
      </c>
    </row>
    <row r="4199" spans="1:9" x14ac:dyDescent="0.2">
      <c r="A4199">
        <v>2009</v>
      </c>
      <c r="B4199" t="s">
        <v>41</v>
      </c>
      <c r="C4199" t="s">
        <v>42</v>
      </c>
      <c r="D4199">
        <v>1138.6179999999999</v>
      </c>
      <c r="E4199">
        <v>5225.6670000000004</v>
      </c>
      <c r="F4199">
        <v>1964.3409999999999</v>
      </c>
      <c r="G4199">
        <v>4510</v>
      </c>
      <c r="H4199" s="14">
        <f>365*DSO[[#This Row],[Receivables - Total]]/DSO[[#This Row],[Revenue - Total]]</f>
        <v>211.56997181242971</v>
      </c>
      <c r="I4199" t="str">
        <f>_xlfn.XLOOKUP(DSO[[#This Row],[GIC Industry Groups]],'DSO_GIC GROUP'!$A$2:$A$25,'DSO_GIC GROUP'!$B$2:$B$25,0)</f>
        <v>Software &amp; Services</v>
      </c>
    </row>
    <row r="4200" spans="1:9" x14ac:dyDescent="0.2">
      <c r="A4200">
        <v>2010</v>
      </c>
      <c r="B4200" t="s">
        <v>41</v>
      </c>
      <c r="C4200" t="s">
        <v>42</v>
      </c>
      <c r="D4200">
        <v>5099.299</v>
      </c>
      <c r="E4200">
        <v>8272.152</v>
      </c>
      <c r="F4200">
        <v>2791.4209999999998</v>
      </c>
      <c r="G4200">
        <v>4510</v>
      </c>
      <c r="H4200" s="14">
        <f>365*DSO[[#This Row],[Receivables - Total]]/DSO[[#This Row],[Revenue - Total]]</f>
        <v>666.77299303831273</v>
      </c>
      <c r="I4200" t="str">
        <f>_xlfn.XLOOKUP(DSO[[#This Row],[GIC Industry Groups]],'DSO_GIC GROUP'!$A$2:$A$25,'DSO_GIC GROUP'!$B$2:$B$25,0)</f>
        <v>Software &amp; Services</v>
      </c>
    </row>
    <row r="4201" spans="1:9" x14ac:dyDescent="0.2">
      <c r="A4201">
        <v>2011</v>
      </c>
      <c r="B4201" t="s">
        <v>41</v>
      </c>
      <c r="C4201" t="s">
        <v>42</v>
      </c>
      <c r="D4201">
        <v>5498.585</v>
      </c>
      <c r="E4201">
        <v>8980.2489999999998</v>
      </c>
      <c r="F4201">
        <v>3173.2869999999998</v>
      </c>
      <c r="G4201">
        <v>4510</v>
      </c>
      <c r="H4201" s="14">
        <f>365*DSO[[#This Row],[Receivables - Total]]/DSO[[#This Row],[Revenue - Total]]</f>
        <v>632.46202596865646</v>
      </c>
      <c r="I4201" t="str">
        <f>_xlfn.XLOOKUP(DSO[[#This Row],[GIC Industry Groups]],'DSO_GIC GROUP'!$A$2:$A$25,'DSO_GIC GROUP'!$B$2:$B$25,0)</f>
        <v>Software &amp; Services</v>
      </c>
    </row>
    <row r="4202" spans="1:9" x14ac:dyDescent="0.2">
      <c r="A4202">
        <v>2012</v>
      </c>
      <c r="B4202" t="s">
        <v>41</v>
      </c>
      <c r="C4202" t="s">
        <v>42</v>
      </c>
      <c r="D4202">
        <v>7337.7839999999997</v>
      </c>
      <c r="E4202">
        <v>12000.138999999999</v>
      </c>
      <c r="F4202">
        <v>3641.39</v>
      </c>
      <c r="G4202">
        <v>4510</v>
      </c>
      <c r="H4202" s="14">
        <f>365*DSO[[#This Row],[Receivables - Total]]/DSO[[#This Row],[Revenue - Total]]</f>
        <v>735.51340559511607</v>
      </c>
      <c r="I4202" t="str">
        <f>_xlfn.XLOOKUP(DSO[[#This Row],[GIC Industry Groups]],'DSO_GIC GROUP'!$A$2:$A$25,'DSO_GIC GROUP'!$B$2:$B$25,0)</f>
        <v>Software &amp; Services</v>
      </c>
    </row>
    <row r="4203" spans="1:9" x14ac:dyDescent="0.2">
      <c r="A4203">
        <v>2013</v>
      </c>
      <c r="B4203" t="s">
        <v>41</v>
      </c>
      <c r="C4203" t="s">
        <v>42</v>
      </c>
      <c r="D4203">
        <v>8526.6170000000002</v>
      </c>
      <c r="E4203">
        <v>13244.257</v>
      </c>
      <c r="F4203">
        <v>4319.0630000000001</v>
      </c>
      <c r="G4203">
        <v>4510</v>
      </c>
      <c r="H4203" s="14">
        <f>365*DSO[[#This Row],[Receivables - Total]]/DSO[[#This Row],[Revenue - Total]]</f>
        <v>720.57647804627993</v>
      </c>
      <c r="I4203" t="str">
        <f>_xlfn.XLOOKUP(DSO[[#This Row],[GIC Industry Groups]],'DSO_GIC GROUP'!$A$2:$A$25,'DSO_GIC GROUP'!$B$2:$B$25,0)</f>
        <v>Software &amp; Services</v>
      </c>
    </row>
    <row r="4204" spans="1:9" x14ac:dyDescent="0.2">
      <c r="A4204">
        <v>2014</v>
      </c>
      <c r="B4204" t="s">
        <v>41</v>
      </c>
      <c r="C4204" t="s">
        <v>42</v>
      </c>
      <c r="D4204">
        <v>11542.063</v>
      </c>
      <c r="E4204">
        <v>20263.976999999999</v>
      </c>
      <c r="F4204">
        <v>5302.94</v>
      </c>
      <c r="G4204">
        <v>4510</v>
      </c>
      <c r="H4204" s="14">
        <f>365*DSO[[#This Row],[Receivables - Total]]/DSO[[#This Row],[Revenue - Total]]</f>
        <v>794.43723575978618</v>
      </c>
      <c r="I4204" t="str">
        <f>_xlfn.XLOOKUP(DSO[[#This Row],[GIC Industry Groups]],'DSO_GIC GROUP'!$A$2:$A$25,'DSO_GIC GROUP'!$B$2:$B$25,0)</f>
        <v>Software &amp; Services</v>
      </c>
    </row>
    <row r="4205" spans="1:9" x14ac:dyDescent="0.2">
      <c r="A4205">
        <v>2015</v>
      </c>
      <c r="B4205" t="s">
        <v>41</v>
      </c>
      <c r="C4205" t="s">
        <v>42</v>
      </c>
      <c r="D4205">
        <v>13859.82</v>
      </c>
      <c r="E4205">
        <v>22421.83</v>
      </c>
      <c r="F4205">
        <v>6439.7460000000001</v>
      </c>
      <c r="G4205">
        <v>4510</v>
      </c>
      <c r="H4205" s="14">
        <f>365*DSO[[#This Row],[Receivables - Total]]/DSO[[#This Row],[Revenue - Total]]</f>
        <v>785.56425983260829</v>
      </c>
      <c r="I4205" t="str">
        <f>_xlfn.XLOOKUP(DSO[[#This Row],[GIC Industry Groups]],'DSO_GIC GROUP'!$A$2:$A$25,'DSO_GIC GROUP'!$B$2:$B$25,0)</f>
        <v>Software &amp; Services</v>
      </c>
    </row>
    <row r="4206" spans="1:9" x14ac:dyDescent="0.2">
      <c r="A4206">
        <v>2016</v>
      </c>
      <c r="B4206" t="s">
        <v>41</v>
      </c>
      <c r="C4206" t="s">
        <v>42</v>
      </c>
      <c r="D4206">
        <v>16810.400000000001</v>
      </c>
      <c r="E4206">
        <v>25514.1</v>
      </c>
      <c r="F4206">
        <v>7379.8</v>
      </c>
      <c r="G4206">
        <v>4510</v>
      </c>
      <c r="H4206" s="14">
        <f>365*DSO[[#This Row],[Receivables - Total]]/DSO[[#This Row],[Revenue - Total]]</f>
        <v>831.43120409767209</v>
      </c>
      <c r="I4206" t="str">
        <f>_xlfn.XLOOKUP(DSO[[#This Row],[GIC Industry Groups]],'DSO_GIC GROUP'!$A$2:$A$25,'DSO_GIC GROUP'!$B$2:$B$25,0)</f>
        <v>Software &amp; Services</v>
      </c>
    </row>
    <row r="4207" spans="1:9" x14ac:dyDescent="0.2">
      <c r="A4207">
        <v>2017</v>
      </c>
      <c r="B4207" t="s">
        <v>41</v>
      </c>
      <c r="C4207" t="s">
        <v>42</v>
      </c>
      <c r="D4207">
        <v>19343.099999999999</v>
      </c>
      <c r="E4207">
        <v>30684.799999999999</v>
      </c>
      <c r="F4207">
        <v>7719.4</v>
      </c>
      <c r="G4207">
        <v>4510</v>
      </c>
      <c r="H4207" s="14">
        <f>365*DSO[[#This Row],[Receivables - Total]]/DSO[[#This Row],[Revenue - Total]]</f>
        <v>914.60884265616494</v>
      </c>
      <c r="I4207" t="str">
        <f>_xlfn.XLOOKUP(DSO[[#This Row],[GIC Industry Groups]],'DSO_GIC GROUP'!$A$2:$A$25,'DSO_GIC GROUP'!$B$2:$B$25,0)</f>
        <v>Software &amp; Services</v>
      </c>
    </row>
    <row r="4208" spans="1:9" x14ac:dyDescent="0.2">
      <c r="A4208">
        <v>2018</v>
      </c>
      <c r="B4208" t="s">
        <v>41</v>
      </c>
      <c r="C4208" t="s">
        <v>42</v>
      </c>
      <c r="D4208">
        <v>19692.2</v>
      </c>
      <c r="E4208">
        <v>30387.7</v>
      </c>
      <c r="F4208">
        <v>7791.2</v>
      </c>
      <c r="G4208">
        <v>4510</v>
      </c>
      <c r="H4208" s="14">
        <f>365*DSO[[#This Row],[Receivables - Total]]/DSO[[#This Row],[Revenue - Total]]</f>
        <v>922.53478283191293</v>
      </c>
      <c r="I4208" t="str">
        <f>_xlfn.XLOOKUP(DSO[[#This Row],[GIC Industry Groups]],'DSO_GIC GROUP'!$A$2:$A$25,'DSO_GIC GROUP'!$B$2:$B$25,0)</f>
        <v>Software &amp; Services</v>
      </c>
    </row>
    <row r="4209" spans="1:9" x14ac:dyDescent="0.2">
      <c r="A4209">
        <v>2019</v>
      </c>
      <c r="B4209" t="s">
        <v>41</v>
      </c>
      <c r="C4209" t="s">
        <v>42</v>
      </c>
      <c r="D4209">
        <v>19151.099999999999</v>
      </c>
      <c r="E4209">
        <v>26494.799999999999</v>
      </c>
      <c r="F4209">
        <v>5581.3</v>
      </c>
      <c r="G4209">
        <v>4510</v>
      </c>
      <c r="H4209" s="14">
        <f>365*DSO[[#This Row],[Receivables - Total]]/DSO[[#This Row],[Revenue - Total]]</f>
        <v>1252.4235393187964</v>
      </c>
      <c r="I4209" t="str">
        <f>_xlfn.XLOOKUP(DSO[[#This Row],[GIC Industry Groups]],'DSO_GIC GROUP'!$A$2:$A$25,'DSO_GIC GROUP'!$B$2:$B$25,0)</f>
        <v>Software &amp; Services</v>
      </c>
    </row>
    <row r="4210" spans="1:9" x14ac:dyDescent="0.2">
      <c r="A4210">
        <v>2003</v>
      </c>
      <c r="B4210" t="s">
        <v>43</v>
      </c>
      <c r="C4210" t="s">
        <v>44</v>
      </c>
      <c r="D4210">
        <v>166.816</v>
      </c>
      <c r="E4210">
        <v>1017.16</v>
      </c>
      <c r="F4210">
        <v>951.64300000000003</v>
      </c>
      <c r="G4210">
        <v>4510</v>
      </c>
      <c r="H4210" s="14">
        <f>365*DSO[[#This Row],[Receivables - Total]]/DSO[[#This Row],[Revenue - Total]]</f>
        <v>63.981808304164481</v>
      </c>
      <c r="I4210" t="str">
        <f>_xlfn.XLOOKUP(DSO[[#This Row],[GIC Industry Groups]],'DSO_GIC GROUP'!$A$2:$A$25,'DSO_GIC GROUP'!$B$2:$B$25,0)</f>
        <v>Software &amp; Services</v>
      </c>
    </row>
    <row r="4211" spans="1:9" x14ac:dyDescent="0.2">
      <c r="A4211">
        <v>2004</v>
      </c>
      <c r="B4211" t="s">
        <v>43</v>
      </c>
      <c r="C4211" t="s">
        <v>44</v>
      </c>
      <c r="D4211">
        <v>196.827</v>
      </c>
      <c r="E4211">
        <v>1142.204</v>
      </c>
      <c r="F4211">
        <v>1234.2670000000001</v>
      </c>
      <c r="G4211">
        <v>4510</v>
      </c>
      <c r="H4211" s="14">
        <f>365*DSO[[#This Row],[Receivables - Total]]/DSO[[#This Row],[Revenue - Total]]</f>
        <v>58.20608912010124</v>
      </c>
      <c r="I4211" t="str">
        <f>_xlfn.XLOOKUP(DSO[[#This Row],[GIC Industry Groups]],'DSO_GIC GROUP'!$A$2:$A$25,'DSO_GIC GROUP'!$B$2:$B$25,0)</f>
        <v>Software &amp; Services</v>
      </c>
    </row>
    <row r="4212" spans="1:9" x14ac:dyDescent="0.2">
      <c r="A4212">
        <v>2005</v>
      </c>
      <c r="B4212" t="s">
        <v>43</v>
      </c>
      <c r="C4212" t="s">
        <v>44</v>
      </c>
      <c r="D4212">
        <v>261.39999999999998</v>
      </c>
      <c r="E4212">
        <v>1360.8</v>
      </c>
      <c r="F4212">
        <v>1523.2</v>
      </c>
      <c r="G4212">
        <v>4510</v>
      </c>
      <c r="H4212" s="14">
        <f>365*DSO[[#This Row],[Receivables - Total]]/DSO[[#This Row],[Revenue - Total]]</f>
        <v>62.638524159663852</v>
      </c>
      <c r="I4212" t="str">
        <f>_xlfn.XLOOKUP(DSO[[#This Row],[GIC Industry Groups]],'DSO_GIC GROUP'!$A$2:$A$25,'DSO_GIC GROUP'!$B$2:$B$25,0)</f>
        <v>Software &amp; Services</v>
      </c>
    </row>
    <row r="4213" spans="1:9" x14ac:dyDescent="0.2">
      <c r="A4213">
        <v>2006</v>
      </c>
      <c r="B4213" t="s">
        <v>43</v>
      </c>
      <c r="C4213" t="s">
        <v>44</v>
      </c>
      <c r="D4213">
        <v>301.3</v>
      </c>
      <c r="E4213">
        <v>1797.5</v>
      </c>
      <c r="F4213">
        <v>1839.8</v>
      </c>
      <c r="G4213">
        <v>4510</v>
      </c>
      <c r="H4213" s="14">
        <f>365*DSO[[#This Row],[Receivables - Total]]/DSO[[#This Row],[Revenue - Total]]</f>
        <v>59.775247309490162</v>
      </c>
      <c r="I4213" t="str">
        <f>_xlfn.XLOOKUP(DSO[[#This Row],[GIC Industry Groups]],'DSO_GIC GROUP'!$A$2:$A$25,'DSO_GIC GROUP'!$B$2:$B$25,0)</f>
        <v>Software &amp; Services</v>
      </c>
    </row>
    <row r="4214" spans="1:9" x14ac:dyDescent="0.2">
      <c r="A4214">
        <v>2007</v>
      </c>
      <c r="B4214" t="s">
        <v>43</v>
      </c>
      <c r="C4214" t="s">
        <v>44</v>
      </c>
      <c r="D4214">
        <v>386.5</v>
      </c>
      <c r="E4214">
        <v>2208.9</v>
      </c>
      <c r="F4214">
        <v>2171.9</v>
      </c>
      <c r="G4214">
        <v>4510</v>
      </c>
      <c r="H4214" s="14">
        <f>365*DSO[[#This Row],[Receivables - Total]]/DSO[[#This Row],[Revenue - Total]]</f>
        <v>64.953496938164733</v>
      </c>
      <c r="I4214" t="str">
        <f>_xlfn.XLOOKUP(DSO[[#This Row],[GIC Industry Groups]],'DSO_GIC GROUP'!$A$2:$A$25,'DSO_GIC GROUP'!$B$2:$B$25,0)</f>
        <v>Software &amp; Services</v>
      </c>
    </row>
    <row r="4215" spans="1:9" x14ac:dyDescent="0.2">
      <c r="A4215">
        <v>2008</v>
      </c>
      <c r="B4215" t="s">
        <v>43</v>
      </c>
      <c r="C4215" t="s">
        <v>44</v>
      </c>
      <c r="D4215">
        <v>316.5</v>
      </c>
      <c r="E4215">
        <v>2420.6999999999998</v>
      </c>
      <c r="F4215">
        <v>2315.1999999999998</v>
      </c>
      <c r="G4215">
        <v>4510</v>
      </c>
      <c r="H4215" s="14">
        <f>365*DSO[[#This Row],[Receivables - Total]]/DSO[[#This Row],[Revenue - Total]]</f>
        <v>49.897417069799587</v>
      </c>
      <c r="I4215" t="str">
        <f>_xlfn.XLOOKUP(DSO[[#This Row],[GIC Industry Groups]],'DSO_GIC GROUP'!$A$2:$A$25,'DSO_GIC GROUP'!$B$2:$B$25,0)</f>
        <v>Software &amp; Services</v>
      </c>
    </row>
    <row r="4216" spans="1:9" x14ac:dyDescent="0.2">
      <c r="A4216">
        <v>2009</v>
      </c>
      <c r="B4216" t="s">
        <v>43</v>
      </c>
      <c r="C4216" t="s">
        <v>44</v>
      </c>
      <c r="D4216">
        <v>277.39999999999998</v>
      </c>
      <c r="E4216">
        <v>2447.1999999999998</v>
      </c>
      <c r="F4216">
        <v>1713.7</v>
      </c>
      <c r="G4216">
        <v>4510</v>
      </c>
      <c r="H4216" s="14">
        <f>365*DSO[[#This Row],[Receivables - Total]]/DSO[[#This Row],[Revenue - Total]]</f>
        <v>59.083270117290063</v>
      </c>
      <c r="I4216" t="str">
        <f>_xlfn.XLOOKUP(DSO[[#This Row],[GIC Industry Groups]],'DSO_GIC GROUP'!$A$2:$A$25,'DSO_GIC GROUP'!$B$2:$B$25,0)</f>
        <v>Software &amp; Services</v>
      </c>
    </row>
    <row r="4217" spans="1:9" x14ac:dyDescent="0.2">
      <c r="A4217">
        <v>2010</v>
      </c>
      <c r="B4217" t="s">
        <v>43</v>
      </c>
      <c r="C4217" t="s">
        <v>44</v>
      </c>
      <c r="D4217">
        <v>318.39999999999998</v>
      </c>
      <c r="E4217">
        <v>2787.6</v>
      </c>
      <c r="F4217">
        <v>1951.8</v>
      </c>
      <c r="G4217">
        <v>4510</v>
      </c>
      <c r="H4217" s="14">
        <f>365*DSO[[#This Row],[Receivables - Total]]/DSO[[#This Row],[Revenue - Total]]</f>
        <v>59.542985961676393</v>
      </c>
      <c r="I4217" t="str">
        <f>_xlfn.XLOOKUP(DSO[[#This Row],[GIC Industry Groups]],'DSO_GIC GROUP'!$A$2:$A$25,'DSO_GIC GROUP'!$B$2:$B$25,0)</f>
        <v>Software &amp; Services</v>
      </c>
    </row>
    <row r="4218" spans="1:9" x14ac:dyDescent="0.2">
      <c r="A4218">
        <v>2011</v>
      </c>
      <c r="B4218" t="s">
        <v>43</v>
      </c>
      <c r="C4218" t="s">
        <v>44</v>
      </c>
      <c r="D4218">
        <v>395.1</v>
      </c>
      <c r="E4218">
        <v>3227.8</v>
      </c>
      <c r="F4218">
        <v>2215.6</v>
      </c>
      <c r="G4218">
        <v>4510</v>
      </c>
      <c r="H4218" s="14">
        <f>365*DSO[[#This Row],[Receivables - Total]]/DSO[[#This Row],[Revenue - Total]]</f>
        <v>65.089140639104528</v>
      </c>
      <c r="I4218" t="str">
        <f>_xlfn.XLOOKUP(DSO[[#This Row],[GIC Industry Groups]],'DSO_GIC GROUP'!$A$2:$A$25,'DSO_GIC GROUP'!$B$2:$B$25,0)</f>
        <v>Software &amp; Services</v>
      </c>
    </row>
    <row r="4219" spans="1:9" x14ac:dyDescent="0.2">
      <c r="A4219">
        <v>2012</v>
      </c>
      <c r="B4219" t="s">
        <v>43</v>
      </c>
      <c r="C4219" t="s">
        <v>44</v>
      </c>
      <c r="D4219">
        <v>495.1</v>
      </c>
      <c r="E4219">
        <v>4308.3999999999996</v>
      </c>
      <c r="F4219">
        <v>2312.1999999999998</v>
      </c>
      <c r="G4219">
        <v>4510</v>
      </c>
      <c r="H4219" s="14">
        <f>365*DSO[[#This Row],[Receivables - Total]]/DSO[[#This Row],[Revenue - Total]]</f>
        <v>78.155652625205434</v>
      </c>
      <c r="I4219" t="str">
        <f>_xlfn.XLOOKUP(DSO[[#This Row],[GIC Industry Groups]],'DSO_GIC GROUP'!$A$2:$A$25,'DSO_GIC GROUP'!$B$2:$B$25,0)</f>
        <v>Software &amp; Services</v>
      </c>
    </row>
    <row r="4220" spans="1:9" x14ac:dyDescent="0.2">
      <c r="A4220">
        <v>2013</v>
      </c>
      <c r="B4220" t="s">
        <v>43</v>
      </c>
      <c r="C4220" t="s">
        <v>44</v>
      </c>
      <c r="D4220">
        <v>423.7</v>
      </c>
      <c r="E4220">
        <v>4595</v>
      </c>
      <c r="F4220">
        <v>2273.9</v>
      </c>
      <c r="G4220">
        <v>4510</v>
      </c>
      <c r="H4220" s="14">
        <f>365*DSO[[#This Row],[Receivables - Total]]/DSO[[#This Row],[Revenue - Total]]</f>
        <v>68.011126258850425</v>
      </c>
      <c r="I4220" t="str">
        <f>_xlfn.XLOOKUP(DSO[[#This Row],[GIC Industry Groups]],'DSO_GIC GROUP'!$A$2:$A$25,'DSO_GIC GROUP'!$B$2:$B$25,0)</f>
        <v>Software &amp; Services</v>
      </c>
    </row>
    <row r="4221" spans="1:9" x14ac:dyDescent="0.2">
      <c r="A4221">
        <v>2014</v>
      </c>
      <c r="B4221" t="s">
        <v>43</v>
      </c>
      <c r="C4221" t="s">
        <v>44</v>
      </c>
      <c r="D4221">
        <v>458.9</v>
      </c>
      <c r="E4221">
        <v>4913.8</v>
      </c>
      <c r="F4221">
        <v>2512.1999999999998</v>
      </c>
      <c r="G4221">
        <v>4510</v>
      </c>
      <c r="H4221" s="14">
        <f>365*DSO[[#This Row],[Receivables - Total]]/DSO[[#This Row],[Revenue - Total]]</f>
        <v>66.674030730037416</v>
      </c>
      <c r="I4221" t="str">
        <f>_xlfn.XLOOKUP(DSO[[#This Row],[GIC Industry Groups]],'DSO_GIC GROUP'!$A$2:$A$25,'DSO_GIC GROUP'!$B$2:$B$25,0)</f>
        <v>Software &amp; Services</v>
      </c>
    </row>
    <row r="4222" spans="1:9" x14ac:dyDescent="0.2">
      <c r="A4222">
        <v>2015</v>
      </c>
      <c r="B4222" t="s">
        <v>43</v>
      </c>
      <c r="C4222" t="s">
        <v>44</v>
      </c>
      <c r="D4222">
        <v>653.6</v>
      </c>
      <c r="E4222">
        <v>5515.3</v>
      </c>
      <c r="F4222">
        <v>2504.1</v>
      </c>
      <c r="G4222">
        <v>4510</v>
      </c>
      <c r="H4222" s="14">
        <f>365*DSO[[#This Row],[Receivables - Total]]/DSO[[#This Row],[Revenue - Total]]</f>
        <v>95.269358252465963</v>
      </c>
      <c r="I4222" t="str">
        <f>_xlfn.XLOOKUP(DSO[[#This Row],[GIC Industry Groups]],'DSO_GIC GROUP'!$A$2:$A$25,'DSO_GIC GROUP'!$B$2:$B$25,0)</f>
        <v>Software &amp; Services</v>
      </c>
    </row>
    <row r="4223" spans="1:9" x14ac:dyDescent="0.2">
      <c r="A4223">
        <v>2016</v>
      </c>
      <c r="B4223" t="s">
        <v>43</v>
      </c>
      <c r="C4223" t="s">
        <v>44</v>
      </c>
      <c r="D4223">
        <v>452.3</v>
      </c>
      <c r="E4223">
        <v>4798.1000000000004</v>
      </c>
      <c r="F4223">
        <v>2031</v>
      </c>
      <c r="G4223">
        <v>4510</v>
      </c>
      <c r="H4223" s="14">
        <f>365*DSO[[#This Row],[Receivables - Total]]/DSO[[#This Row],[Revenue - Total]]</f>
        <v>81.284835056622356</v>
      </c>
      <c r="I4223" t="str">
        <f>_xlfn.XLOOKUP(DSO[[#This Row],[GIC Industry Groups]],'DSO_GIC GROUP'!$A$2:$A$25,'DSO_GIC GROUP'!$B$2:$B$25,0)</f>
        <v>Software &amp; Services</v>
      </c>
    </row>
    <row r="4224" spans="1:9" x14ac:dyDescent="0.2">
      <c r="A4224">
        <v>2017</v>
      </c>
      <c r="B4224" t="s">
        <v>43</v>
      </c>
      <c r="C4224" t="s">
        <v>44</v>
      </c>
      <c r="D4224">
        <v>438.2</v>
      </c>
      <c r="E4224">
        <v>4113.6000000000004</v>
      </c>
      <c r="F4224">
        <v>2056.6</v>
      </c>
      <c r="G4224">
        <v>4510</v>
      </c>
      <c r="H4224" s="14">
        <f>365*DSO[[#This Row],[Receivables - Total]]/DSO[[#This Row],[Revenue - Total]]</f>
        <v>77.770592239618793</v>
      </c>
      <c r="I4224" t="str">
        <f>_xlfn.XLOOKUP(DSO[[#This Row],[GIC Industry Groups]],'DSO_GIC GROUP'!$A$2:$A$25,'DSO_GIC GROUP'!$B$2:$B$25,0)</f>
        <v>Software &amp; Services</v>
      </c>
    </row>
    <row r="4225" spans="1:9" x14ac:dyDescent="0.2">
      <c r="A4225">
        <v>2018</v>
      </c>
      <c r="B4225" t="s">
        <v>43</v>
      </c>
      <c r="C4225" t="s">
        <v>44</v>
      </c>
      <c r="D4225">
        <v>474.3</v>
      </c>
      <c r="E4225">
        <v>4729.2</v>
      </c>
      <c r="F4225">
        <v>2569.8000000000002</v>
      </c>
      <c r="G4225">
        <v>4510</v>
      </c>
      <c r="H4225" s="14">
        <f>365*DSO[[#This Row],[Receivables - Total]]/DSO[[#This Row],[Revenue - Total]]</f>
        <v>67.366915713285081</v>
      </c>
      <c r="I4225" t="str">
        <f>_xlfn.XLOOKUP(DSO[[#This Row],[GIC Industry Groups]],'DSO_GIC GROUP'!$A$2:$A$25,'DSO_GIC GROUP'!$B$2:$B$25,0)</f>
        <v>Software &amp; Services</v>
      </c>
    </row>
    <row r="4226" spans="1:9" x14ac:dyDescent="0.2">
      <c r="A4226">
        <v>2019</v>
      </c>
      <c r="B4226" t="s">
        <v>43</v>
      </c>
      <c r="C4226" t="s">
        <v>44</v>
      </c>
      <c r="D4226">
        <v>652.29999999999995</v>
      </c>
      <c r="E4226">
        <v>6179.3</v>
      </c>
      <c r="F4226">
        <v>3274.3</v>
      </c>
      <c r="G4226">
        <v>4510</v>
      </c>
      <c r="H4226" s="14">
        <f>365*DSO[[#This Row],[Receivables - Total]]/DSO[[#This Row],[Revenue - Total]]</f>
        <v>72.71462602693704</v>
      </c>
      <c r="I4226" t="str">
        <f>_xlfn.XLOOKUP(DSO[[#This Row],[GIC Industry Groups]],'DSO_GIC GROUP'!$A$2:$A$25,'DSO_GIC GROUP'!$B$2:$B$25,0)</f>
        <v>Software &amp; Services</v>
      </c>
    </row>
    <row r="4227" spans="1:9" x14ac:dyDescent="0.2">
      <c r="A4227">
        <v>2004</v>
      </c>
      <c r="B4227" t="s">
        <v>63</v>
      </c>
      <c r="C4227" t="s">
        <v>64</v>
      </c>
      <c r="D4227">
        <v>30.332999999999998</v>
      </c>
      <c r="E4227">
        <v>182.74299999999999</v>
      </c>
      <c r="F4227">
        <v>210.01499999999999</v>
      </c>
      <c r="G4227">
        <v>4510</v>
      </c>
      <c r="H4227" s="14">
        <f>365*DSO[[#This Row],[Receivables - Total]]/DSO[[#This Row],[Revenue - Total]]</f>
        <v>52.717877294478967</v>
      </c>
      <c r="I4227" t="str">
        <f>_xlfn.XLOOKUP(DSO[[#This Row],[GIC Industry Groups]],'DSO_GIC GROUP'!$A$2:$A$25,'DSO_GIC GROUP'!$B$2:$B$25,0)</f>
        <v>Software &amp; Services</v>
      </c>
    </row>
    <row r="4228" spans="1:9" x14ac:dyDescent="0.2">
      <c r="A4228">
        <v>2005</v>
      </c>
      <c r="B4228" t="s">
        <v>63</v>
      </c>
      <c r="C4228" t="s">
        <v>64</v>
      </c>
      <c r="D4228">
        <v>52.161999999999999</v>
      </c>
      <c r="E4228">
        <v>891.49900000000002</v>
      </c>
      <c r="F4228">
        <v>283.11500000000001</v>
      </c>
      <c r="G4228">
        <v>4510</v>
      </c>
      <c r="H4228" s="14">
        <f>365*DSO[[#This Row],[Receivables - Total]]/DSO[[#This Row],[Revenue - Total]]</f>
        <v>67.248750507744205</v>
      </c>
      <c r="I4228" t="str">
        <f>_xlfn.XLOOKUP(DSO[[#This Row],[GIC Industry Groups]],'DSO_GIC GROUP'!$A$2:$A$25,'DSO_GIC GROUP'!$B$2:$B$25,0)</f>
        <v>Software &amp; Services</v>
      </c>
    </row>
    <row r="4229" spans="1:9" x14ac:dyDescent="0.2">
      <c r="A4229">
        <v>2006</v>
      </c>
      <c r="B4229" t="s">
        <v>63</v>
      </c>
      <c r="C4229" t="s">
        <v>64</v>
      </c>
      <c r="D4229">
        <v>86.231999999999999</v>
      </c>
      <c r="E4229">
        <v>1247.932</v>
      </c>
      <c r="F4229">
        <v>428.67200000000003</v>
      </c>
      <c r="G4229">
        <v>4510</v>
      </c>
      <c r="H4229" s="14">
        <f>365*DSO[[#This Row],[Receivables - Total]]/DSO[[#This Row],[Revenue - Total]]</f>
        <v>73.423689907435048</v>
      </c>
      <c r="I4229" t="str">
        <f>_xlfn.XLOOKUP(DSO[[#This Row],[GIC Industry Groups]],'DSO_GIC GROUP'!$A$2:$A$25,'DSO_GIC GROUP'!$B$2:$B$25,0)</f>
        <v>Software &amp; Services</v>
      </c>
    </row>
    <row r="4230" spans="1:9" x14ac:dyDescent="0.2">
      <c r="A4230">
        <v>2007</v>
      </c>
      <c r="B4230" t="s">
        <v>63</v>
      </c>
      <c r="C4230" t="s">
        <v>64</v>
      </c>
      <c r="D4230">
        <v>118.944</v>
      </c>
      <c r="E4230">
        <v>1656.047</v>
      </c>
      <c r="F4230">
        <v>636.40599999999995</v>
      </c>
      <c r="G4230">
        <v>4510</v>
      </c>
      <c r="H4230" s="14">
        <f>365*DSO[[#This Row],[Receivables - Total]]/DSO[[#This Row],[Revenue - Total]]</f>
        <v>68.218338607744116</v>
      </c>
      <c r="I4230" t="str">
        <f>_xlfn.XLOOKUP(DSO[[#This Row],[GIC Industry Groups]],'DSO_GIC GROUP'!$A$2:$A$25,'DSO_GIC GROUP'!$B$2:$B$25,0)</f>
        <v>Software &amp; Services</v>
      </c>
    </row>
    <row r="4231" spans="1:9" x14ac:dyDescent="0.2">
      <c r="A4231">
        <v>2008</v>
      </c>
      <c r="B4231" t="s">
        <v>63</v>
      </c>
      <c r="C4231" t="s">
        <v>64</v>
      </c>
      <c r="D4231">
        <v>139.61199999999999</v>
      </c>
      <c r="E4231">
        <v>1880.951</v>
      </c>
      <c r="F4231">
        <v>790.92399999999998</v>
      </c>
      <c r="G4231">
        <v>4510</v>
      </c>
      <c r="H4231" s="14">
        <f>365*DSO[[#This Row],[Receivables - Total]]/DSO[[#This Row],[Revenue - Total]]</f>
        <v>64.428921109992871</v>
      </c>
      <c r="I4231" t="str">
        <f>_xlfn.XLOOKUP(DSO[[#This Row],[GIC Industry Groups]],'DSO_GIC GROUP'!$A$2:$A$25,'DSO_GIC GROUP'!$B$2:$B$25,0)</f>
        <v>Software &amp; Services</v>
      </c>
    </row>
    <row r="4232" spans="1:9" x14ac:dyDescent="0.2">
      <c r="A4232">
        <v>2009</v>
      </c>
      <c r="B4232" t="s">
        <v>63</v>
      </c>
      <c r="C4232" t="s">
        <v>64</v>
      </c>
      <c r="D4232">
        <v>154.26900000000001</v>
      </c>
      <c r="E4232">
        <v>2087.5100000000002</v>
      </c>
      <c r="F4232">
        <v>859.77300000000002</v>
      </c>
      <c r="G4232">
        <v>4510</v>
      </c>
      <c r="H4232" s="14">
        <f>365*DSO[[#This Row],[Receivables - Total]]/DSO[[#This Row],[Revenue - Total]]</f>
        <v>65.491920541817436</v>
      </c>
      <c r="I4232" t="str">
        <f>_xlfn.XLOOKUP(DSO[[#This Row],[GIC Industry Groups]],'DSO_GIC GROUP'!$A$2:$A$25,'DSO_GIC GROUP'!$B$2:$B$25,0)</f>
        <v>Software &amp; Services</v>
      </c>
    </row>
    <row r="4233" spans="1:9" x14ac:dyDescent="0.2">
      <c r="A4233">
        <v>2010</v>
      </c>
      <c r="B4233" t="s">
        <v>63</v>
      </c>
      <c r="C4233" t="s">
        <v>64</v>
      </c>
      <c r="D4233">
        <v>175.36600000000001</v>
      </c>
      <c r="E4233">
        <v>2352.6759999999999</v>
      </c>
      <c r="F4233">
        <v>1023.586</v>
      </c>
      <c r="G4233">
        <v>4510</v>
      </c>
      <c r="H4233" s="14">
        <f>365*DSO[[#This Row],[Receivables - Total]]/DSO[[#This Row],[Revenue - Total]]</f>
        <v>62.533670839577724</v>
      </c>
      <c r="I4233" t="str">
        <f>_xlfn.XLOOKUP(DSO[[#This Row],[GIC Industry Groups]],'DSO_GIC GROUP'!$A$2:$A$25,'DSO_GIC GROUP'!$B$2:$B$25,0)</f>
        <v>Software &amp; Services</v>
      </c>
    </row>
    <row r="4234" spans="1:9" x14ac:dyDescent="0.2">
      <c r="A4234">
        <v>2011</v>
      </c>
      <c r="B4234" t="s">
        <v>63</v>
      </c>
      <c r="C4234" t="s">
        <v>64</v>
      </c>
      <c r="D4234">
        <v>210.93600000000001</v>
      </c>
      <c r="E4234">
        <v>2345.5010000000002</v>
      </c>
      <c r="F4234">
        <v>1158.538</v>
      </c>
      <c r="G4234">
        <v>4510</v>
      </c>
      <c r="H4234" s="14">
        <f>365*DSO[[#This Row],[Receivables - Total]]/DSO[[#This Row],[Revenue - Total]]</f>
        <v>66.455860748633185</v>
      </c>
      <c r="I4234" t="str">
        <f>_xlfn.XLOOKUP(DSO[[#This Row],[GIC Industry Groups]],'DSO_GIC GROUP'!$A$2:$A$25,'DSO_GIC GROUP'!$B$2:$B$25,0)</f>
        <v>Software &amp; Services</v>
      </c>
    </row>
    <row r="4235" spans="1:9" x14ac:dyDescent="0.2">
      <c r="A4235">
        <v>2012</v>
      </c>
      <c r="B4235" t="s">
        <v>63</v>
      </c>
      <c r="C4235" t="s">
        <v>64</v>
      </c>
      <c r="D4235">
        <v>218.77699999999999</v>
      </c>
      <c r="E4235">
        <v>2600.627</v>
      </c>
      <c r="F4235">
        <v>1373.9469999999999</v>
      </c>
      <c r="G4235">
        <v>4510</v>
      </c>
      <c r="H4235" s="14">
        <f>365*DSO[[#This Row],[Receivables - Total]]/DSO[[#This Row],[Revenue - Total]]</f>
        <v>58.119858335146844</v>
      </c>
      <c r="I4235" t="str">
        <f>_xlfn.XLOOKUP(DSO[[#This Row],[GIC Industry Groups]],'DSO_GIC GROUP'!$A$2:$A$25,'DSO_GIC GROUP'!$B$2:$B$25,0)</f>
        <v>Software &amp; Services</v>
      </c>
    </row>
    <row r="4236" spans="1:9" x14ac:dyDescent="0.2">
      <c r="A4236">
        <v>2013</v>
      </c>
      <c r="B4236" t="s">
        <v>63</v>
      </c>
      <c r="C4236" t="s">
        <v>64</v>
      </c>
      <c r="D4236">
        <v>271.988</v>
      </c>
      <c r="E4236">
        <v>2957.6849999999999</v>
      </c>
      <c r="F4236">
        <v>1577.922</v>
      </c>
      <c r="G4236">
        <v>4510</v>
      </c>
      <c r="H4236" s="14">
        <f>365*DSO[[#This Row],[Receivables - Total]]/DSO[[#This Row],[Revenue - Total]]</f>
        <v>62.915416604876533</v>
      </c>
      <c r="I4236" t="str">
        <f>_xlfn.XLOOKUP(DSO[[#This Row],[GIC Industry Groups]],'DSO_GIC GROUP'!$A$2:$A$25,'DSO_GIC GROUP'!$B$2:$B$25,0)</f>
        <v>Software &amp; Services</v>
      </c>
    </row>
    <row r="4237" spans="1:9" x14ac:dyDescent="0.2">
      <c r="A4237">
        <v>2014</v>
      </c>
      <c r="B4237" t="s">
        <v>63</v>
      </c>
      <c r="C4237" t="s">
        <v>64</v>
      </c>
      <c r="D4237">
        <v>329.57799999999997</v>
      </c>
      <c r="E4237">
        <v>4001.5459999999998</v>
      </c>
      <c r="F4237">
        <v>1963.874</v>
      </c>
      <c r="G4237">
        <v>4510</v>
      </c>
      <c r="H4237" s="14">
        <f>365*DSO[[#This Row],[Receivables - Total]]/DSO[[#This Row],[Revenue - Total]]</f>
        <v>61.254423654470699</v>
      </c>
      <c r="I4237" t="str">
        <f>_xlfn.XLOOKUP(DSO[[#This Row],[GIC Industry Groups]],'DSO_GIC GROUP'!$A$2:$A$25,'DSO_GIC GROUP'!$B$2:$B$25,0)</f>
        <v>Software &amp; Services</v>
      </c>
    </row>
    <row r="4238" spans="1:9" x14ac:dyDescent="0.2">
      <c r="A4238">
        <v>2015</v>
      </c>
      <c r="B4238" t="s">
        <v>63</v>
      </c>
      <c r="C4238" t="s">
        <v>64</v>
      </c>
      <c r="D4238">
        <v>380.399</v>
      </c>
      <c r="E4238">
        <v>4187.9250000000002</v>
      </c>
      <c r="F4238">
        <v>2197.4479999999999</v>
      </c>
      <c r="G4238">
        <v>4510</v>
      </c>
      <c r="H4238" s="14">
        <f>365*DSO[[#This Row],[Receivables - Total]]/DSO[[#This Row],[Revenue - Total]]</f>
        <v>63.184946811028077</v>
      </c>
      <c r="I4238" t="str">
        <f>_xlfn.XLOOKUP(DSO[[#This Row],[GIC Industry Groups]],'DSO_GIC GROUP'!$A$2:$A$25,'DSO_GIC GROUP'!$B$2:$B$25,0)</f>
        <v>Software &amp; Services</v>
      </c>
    </row>
    <row r="4239" spans="1:9" x14ac:dyDescent="0.2">
      <c r="A4239">
        <v>2016</v>
      </c>
      <c r="B4239" t="s">
        <v>63</v>
      </c>
      <c r="C4239" t="s">
        <v>64</v>
      </c>
      <c r="D4239">
        <v>368.596</v>
      </c>
      <c r="E4239">
        <v>4373.1459999999997</v>
      </c>
      <c r="F4239">
        <v>2340.049</v>
      </c>
      <c r="G4239">
        <v>4510</v>
      </c>
      <c r="H4239" s="14">
        <f>365*DSO[[#This Row],[Receivables - Total]]/DSO[[#This Row],[Revenue - Total]]</f>
        <v>57.493471290558446</v>
      </c>
      <c r="I4239" t="str">
        <f>_xlfn.XLOOKUP(DSO[[#This Row],[GIC Industry Groups]],'DSO_GIC GROUP'!$A$2:$A$25,'DSO_GIC GROUP'!$B$2:$B$25,0)</f>
        <v>Software &amp; Services</v>
      </c>
    </row>
    <row r="4240" spans="1:9" x14ac:dyDescent="0.2">
      <c r="A4240">
        <v>2017</v>
      </c>
      <c r="B4240" t="s">
        <v>63</v>
      </c>
      <c r="C4240" t="s">
        <v>64</v>
      </c>
      <c r="D4240">
        <v>459.12700000000001</v>
      </c>
      <c r="E4240">
        <v>4602.8440000000001</v>
      </c>
      <c r="F4240">
        <v>2502.9960000000001</v>
      </c>
      <c r="G4240">
        <v>4510</v>
      </c>
      <c r="H4240" s="14">
        <f>365*DSO[[#This Row],[Receivables - Total]]/DSO[[#This Row],[Revenue - Total]]</f>
        <v>66.952306356062891</v>
      </c>
      <c r="I4240" t="str">
        <f>_xlfn.XLOOKUP(DSO[[#This Row],[GIC Industry Groups]],'DSO_GIC GROUP'!$A$2:$A$25,'DSO_GIC GROUP'!$B$2:$B$25,0)</f>
        <v>Software &amp; Services</v>
      </c>
    </row>
    <row r="4241" spans="1:9" x14ac:dyDescent="0.2">
      <c r="A4241">
        <v>2018</v>
      </c>
      <c r="B4241" t="s">
        <v>63</v>
      </c>
      <c r="C4241" t="s">
        <v>64</v>
      </c>
      <c r="D4241">
        <v>479.88900000000001</v>
      </c>
      <c r="E4241">
        <v>5461.77</v>
      </c>
      <c r="F4241">
        <v>2714.4740000000002</v>
      </c>
      <c r="G4241">
        <v>4510</v>
      </c>
      <c r="H4241" s="14">
        <f>365*DSO[[#This Row],[Receivables - Total]]/DSO[[#This Row],[Revenue - Total]]</f>
        <v>64.52796563901515</v>
      </c>
      <c r="I4241" t="str">
        <f>_xlfn.XLOOKUP(DSO[[#This Row],[GIC Industry Groups]],'DSO_GIC GROUP'!$A$2:$A$25,'DSO_GIC GROUP'!$B$2:$B$25,0)</f>
        <v>Software &amp; Services</v>
      </c>
    </row>
    <row r="4242" spans="1:9" x14ac:dyDescent="0.2">
      <c r="A4242">
        <v>2019</v>
      </c>
      <c r="B4242" t="s">
        <v>63</v>
      </c>
      <c r="C4242" t="s">
        <v>64</v>
      </c>
      <c r="D4242">
        <v>551.94299999999998</v>
      </c>
      <c r="E4242">
        <v>7006.8860000000004</v>
      </c>
      <c r="F4242">
        <v>2893.6170000000002</v>
      </c>
      <c r="G4242">
        <v>4510</v>
      </c>
      <c r="H4242" s="14">
        <f>365*DSO[[#This Row],[Receivables - Total]]/DSO[[#This Row],[Revenue - Total]]</f>
        <v>69.621928195749476</v>
      </c>
      <c r="I4242" t="str">
        <f>_xlfn.XLOOKUP(DSO[[#This Row],[GIC Industry Groups]],'DSO_GIC GROUP'!$A$2:$A$25,'DSO_GIC GROUP'!$B$2:$B$25,0)</f>
        <v>Software &amp; Services</v>
      </c>
    </row>
    <row r="4243" spans="1:9" x14ac:dyDescent="0.2">
      <c r="A4243">
        <v>2004</v>
      </c>
      <c r="B4243" t="s">
        <v>93</v>
      </c>
      <c r="C4243" t="s">
        <v>94</v>
      </c>
      <c r="D4243">
        <v>38.892000000000003</v>
      </c>
      <c r="E4243">
        <v>239.64599999999999</v>
      </c>
      <c r="F4243">
        <v>134.53899999999999</v>
      </c>
      <c r="G4243">
        <v>4510</v>
      </c>
      <c r="H4243" s="14">
        <f>365*DSO[[#This Row],[Receivables - Total]]/DSO[[#This Row],[Revenue - Total]]</f>
        <v>105.51275094953881</v>
      </c>
      <c r="I4243" t="str">
        <f>_xlfn.XLOOKUP(DSO[[#This Row],[GIC Industry Groups]],'DSO_GIC GROUP'!$A$2:$A$25,'DSO_GIC GROUP'!$B$2:$B$25,0)</f>
        <v>Software &amp; Services</v>
      </c>
    </row>
    <row r="4244" spans="1:9" x14ac:dyDescent="0.2">
      <c r="A4244">
        <v>2005</v>
      </c>
      <c r="B4244" t="s">
        <v>93</v>
      </c>
      <c r="C4244" t="s">
        <v>94</v>
      </c>
      <c r="D4244">
        <v>40.134</v>
      </c>
      <c r="E4244">
        <v>305.50900000000001</v>
      </c>
      <c r="F4244">
        <v>158.036</v>
      </c>
      <c r="G4244">
        <v>4510</v>
      </c>
      <c r="H4244" s="14">
        <f>365*DSO[[#This Row],[Receivables - Total]]/DSO[[#This Row],[Revenue - Total]]</f>
        <v>92.693500215140858</v>
      </c>
      <c r="I4244" t="str">
        <f>_xlfn.XLOOKUP(DSO[[#This Row],[GIC Industry Groups]],'DSO_GIC GROUP'!$A$2:$A$25,'DSO_GIC GROUP'!$B$2:$B$25,0)</f>
        <v>Software &amp; Services</v>
      </c>
    </row>
    <row r="4245" spans="1:9" x14ac:dyDescent="0.2">
      <c r="A4245">
        <v>2006</v>
      </c>
      <c r="B4245" t="s">
        <v>93</v>
      </c>
      <c r="C4245" t="s">
        <v>94</v>
      </c>
      <c r="D4245">
        <v>79.641000000000005</v>
      </c>
      <c r="E4245">
        <v>878.04300000000001</v>
      </c>
      <c r="F4245">
        <v>263.64</v>
      </c>
      <c r="G4245">
        <v>4510</v>
      </c>
      <c r="H4245" s="14">
        <f>365*DSO[[#This Row],[Receivables - Total]]/DSO[[#This Row],[Revenue - Total]]</f>
        <v>110.26007055075102</v>
      </c>
      <c r="I4245" t="str">
        <f>_xlfn.XLOOKUP(DSO[[#This Row],[GIC Industry Groups]],'DSO_GIC GROUP'!$A$2:$A$25,'DSO_GIC GROUP'!$B$2:$B$25,0)</f>
        <v>Software &amp; Services</v>
      </c>
    </row>
    <row r="4246" spans="1:9" x14ac:dyDescent="0.2">
      <c r="A4246">
        <v>2007</v>
      </c>
      <c r="B4246" t="s">
        <v>93</v>
      </c>
      <c r="C4246" t="s">
        <v>94</v>
      </c>
      <c r="D4246">
        <v>100.48099999999999</v>
      </c>
      <c r="E4246">
        <v>969.29200000000003</v>
      </c>
      <c r="F4246">
        <v>385.34</v>
      </c>
      <c r="G4246">
        <v>4510</v>
      </c>
      <c r="H4246" s="14">
        <f>365*DSO[[#This Row],[Receivables - Total]]/DSO[[#This Row],[Revenue - Total]]</f>
        <v>95.177155239528716</v>
      </c>
      <c r="I4246" t="str">
        <f>_xlfn.XLOOKUP(DSO[[#This Row],[GIC Industry Groups]],'DSO_GIC GROUP'!$A$2:$A$25,'DSO_GIC GROUP'!$B$2:$B$25,0)</f>
        <v>Software &amp; Services</v>
      </c>
    </row>
    <row r="4247" spans="1:9" x14ac:dyDescent="0.2">
      <c r="A4247">
        <v>2008</v>
      </c>
      <c r="B4247" t="s">
        <v>93</v>
      </c>
      <c r="C4247" t="s">
        <v>94</v>
      </c>
      <c r="D4247">
        <v>136.12299999999999</v>
      </c>
      <c r="E4247">
        <v>1864.5139999999999</v>
      </c>
      <c r="F4247">
        <v>478.339</v>
      </c>
      <c r="G4247">
        <v>4510</v>
      </c>
      <c r="H4247" s="14">
        <f>365*DSO[[#This Row],[Receivables - Total]]/DSO[[#This Row],[Revenue - Total]]</f>
        <v>103.86963011588016</v>
      </c>
      <c r="I4247" t="str">
        <f>_xlfn.XLOOKUP(DSO[[#This Row],[GIC Industry Groups]],'DSO_GIC GROUP'!$A$2:$A$25,'DSO_GIC GROUP'!$B$2:$B$25,0)</f>
        <v>Software &amp; Services</v>
      </c>
    </row>
    <row r="4248" spans="1:9" x14ac:dyDescent="0.2">
      <c r="A4248">
        <v>2009</v>
      </c>
      <c r="B4248" t="s">
        <v>93</v>
      </c>
      <c r="C4248" t="s">
        <v>94</v>
      </c>
      <c r="D4248">
        <v>141.184</v>
      </c>
      <c r="E4248">
        <v>1920.182</v>
      </c>
      <c r="F4248">
        <v>516.88499999999999</v>
      </c>
      <c r="G4248">
        <v>4510</v>
      </c>
      <c r="H4248" s="14">
        <f>365*DSO[[#This Row],[Receivables - Total]]/DSO[[#This Row],[Revenue - Total]]</f>
        <v>99.697534267777158</v>
      </c>
      <c r="I4248" t="str">
        <f>_xlfn.XLOOKUP(DSO[[#This Row],[GIC Industry Groups]],'DSO_GIC GROUP'!$A$2:$A$25,'DSO_GIC GROUP'!$B$2:$B$25,0)</f>
        <v>Software &amp; Services</v>
      </c>
    </row>
    <row r="4249" spans="1:9" x14ac:dyDescent="0.2">
      <c r="A4249">
        <v>2010</v>
      </c>
      <c r="B4249" t="s">
        <v>93</v>
      </c>
      <c r="C4249" t="s">
        <v>94</v>
      </c>
      <c r="D4249">
        <v>199.404</v>
      </c>
      <c r="E4249">
        <v>2126.8760000000002</v>
      </c>
      <c r="F4249">
        <v>580.23599999999999</v>
      </c>
      <c r="G4249">
        <v>4510</v>
      </c>
      <c r="H4249" s="14">
        <f>365*DSO[[#This Row],[Receivables - Total]]/DSO[[#This Row],[Revenue - Total]]</f>
        <v>125.43596054019397</v>
      </c>
      <c r="I4249" t="str">
        <f>_xlfn.XLOOKUP(DSO[[#This Row],[GIC Industry Groups]],'DSO_GIC GROUP'!$A$2:$A$25,'DSO_GIC GROUP'!$B$2:$B$25,0)</f>
        <v>Software &amp; Services</v>
      </c>
    </row>
    <row r="4250" spans="1:9" x14ac:dyDescent="0.2">
      <c r="A4250">
        <v>2011</v>
      </c>
      <c r="B4250" t="s">
        <v>93</v>
      </c>
      <c r="C4250" t="s">
        <v>94</v>
      </c>
      <c r="D4250">
        <v>233.40199999999999</v>
      </c>
      <c r="E4250">
        <v>2448.4699999999998</v>
      </c>
      <c r="F4250">
        <v>691.44899999999996</v>
      </c>
      <c r="G4250">
        <v>4510</v>
      </c>
      <c r="H4250" s="14">
        <f>365*DSO[[#This Row],[Receivables - Total]]/DSO[[#This Row],[Revenue - Total]]</f>
        <v>123.2075395293073</v>
      </c>
      <c r="I4250" t="str">
        <f>_xlfn.XLOOKUP(DSO[[#This Row],[GIC Industry Groups]],'DSO_GIC GROUP'!$A$2:$A$25,'DSO_GIC GROUP'!$B$2:$B$25,0)</f>
        <v>Software &amp; Services</v>
      </c>
    </row>
    <row r="4251" spans="1:9" x14ac:dyDescent="0.2">
      <c r="A4251">
        <v>2012</v>
      </c>
      <c r="B4251" t="s">
        <v>93</v>
      </c>
      <c r="C4251" t="s">
        <v>94</v>
      </c>
      <c r="D4251">
        <v>294.798</v>
      </c>
      <c r="E4251">
        <v>2607.4169999999999</v>
      </c>
      <c r="F4251">
        <v>798.01800000000003</v>
      </c>
      <c r="G4251">
        <v>4510</v>
      </c>
      <c r="H4251" s="14">
        <f>365*DSO[[#This Row],[Receivables - Total]]/DSO[[#This Row],[Revenue - Total]]</f>
        <v>134.8356428050495</v>
      </c>
      <c r="I4251" t="str">
        <f>_xlfn.XLOOKUP(DSO[[#This Row],[GIC Industry Groups]],'DSO_GIC GROUP'!$A$2:$A$25,'DSO_GIC GROUP'!$B$2:$B$25,0)</f>
        <v>Software &amp; Services</v>
      </c>
    </row>
    <row r="4252" spans="1:9" x14ac:dyDescent="0.2">
      <c r="A4252">
        <v>2013</v>
      </c>
      <c r="B4252" t="s">
        <v>93</v>
      </c>
      <c r="C4252" t="s">
        <v>94</v>
      </c>
      <c r="D4252">
        <v>280.34500000000003</v>
      </c>
      <c r="E4252">
        <v>2722.3820000000001</v>
      </c>
      <c r="F4252">
        <v>861.26</v>
      </c>
      <c r="G4252">
        <v>4510</v>
      </c>
      <c r="H4252" s="14">
        <f>365*DSO[[#This Row],[Receivables - Total]]/DSO[[#This Row],[Revenue - Total]]</f>
        <v>118.80956389475885</v>
      </c>
      <c r="I4252" t="str">
        <f>_xlfn.XLOOKUP(DSO[[#This Row],[GIC Industry Groups]],'DSO_GIC GROUP'!$A$2:$A$25,'DSO_GIC GROUP'!$B$2:$B$25,0)</f>
        <v>Software &amp; Services</v>
      </c>
    </row>
    <row r="4253" spans="1:9" x14ac:dyDescent="0.2">
      <c r="A4253">
        <v>2014</v>
      </c>
      <c r="B4253" t="s">
        <v>93</v>
      </c>
      <c r="C4253" t="s">
        <v>94</v>
      </c>
      <c r="D4253">
        <v>272.33499999999998</v>
      </c>
      <c r="E4253">
        <v>2774.1030000000001</v>
      </c>
      <c r="F4253">
        <v>936.02099999999996</v>
      </c>
      <c r="G4253">
        <v>4510</v>
      </c>
      <c r="H4253" s="14">
        <f>365*DSO[[#This Row],[Receivables - Total]]/DSO[[#This Row],[Revenue - Total]]</f>
        <v>106.19662913545743</v>
      </c>
      <c r="I4253" t="str">
        <f>_xlfn.XLOOKUP(DSO[[#This Row],[GIC Industry Groups]],'DSO_GIC GROUP'!$A$2:$A$25,'DSO_GIC GROUP'!$B$2:$B$25,0)</f>
        <v>Software &amp; Services</v>
      </c>
    </row>
    <row r="4254" spans="1:9" x14ac:dyDescent="0.2">
      <c r="A4254">
        <v>2015</v>
      </c>
      <c r="B4254" t="s">
        <v>93</v>
      </c>
      <c r="C4254" t="s">
        <v>94</v>
      </c>
      <c r="D4254">
        <v>269.642</v>
      </c>
      <c r="E4254">
        <v>2729.904</v>
      </c>
      <c r="F4254">
        <v>942.75300000000004</v>
      </c>
      <c r="G4254">
        <v>4510</v>
      </c>
      <c r="H4254" s="14">
        <f>365*DSO[[#This Row],[Receivables - Total]]/DSO[[#This Row],[Revenue - Total]]</f>
        <v>104.39566885493868</v>
      </c>
      <c r="I4254" t="str">
        <f>_xlfn.XLOOKUP(DSO[[#This Row],[GIC Industry Groups]],'DSO_GIC GROUP'!$A$2:$A$25,'DSO_GIC GROUP'!$B$2:$B$25,0)</f>
        <v>Software &amp; Services</v>
      </c>
    </row>
    <row r="4255" spans="1:9" x14ac:dyDescent="0.2">
      <c r="A4255">
        <v>2016</v>
      </c>
      <c r="B4255" t="s">
        <v>93</v>
      </c>
      <c r="C4255" t="s">
        <v>94</v>
      </c>
      <c r="D4255">
        <v>322.029</v>
      </c>
      <c r="E4255">
        <v>2800.5259999999998</v>
      </c>
      <c r="F4255">
        <v>988.46500000000003</v>
      </c>
      <c r="G4255">
        <v>4510</v>
      </c>
      <c r="H4255" s="14">
        <f>365*DSO[[#This Row],[Receivables - Total]]/DSO[[#This Row],[Revenue - Total]]</f>
        <v>118.91223766142453</v>
      </c>
      <c r="I4255" t="str">
        <f>_xlfn.XLOOKUP(DSO[[#This Row],[GIC Industry Groups]],'DSO_GIC GROUP'!$A$2:$A$25,'DSO_GIC GROUP'!$B$2:$B$25,0)</f>
        <v>Software &amp; Services</v>
      </c>
    </row>
    <row r="4256" spans="1:9" x14ac:dyDescent="0.2">
      <c r="A4256">
        <v>2017</v>
      </c>
      <c r="B4256" t="s">
        <v>93</v>
      </c>
      <c r="C4256" t="s">
        <v>94</v>
      </c>
      <c r="D4256">
        <v>361.47699999999998</v>
      </c>
      <c r="E4256">
        <v>2941.623</v>
      </c>
      <c r="F4256">
        <v>1095.25</v>
      </c>
      <c r="G4256">
        <v>4510</v>
      </c>
      <c r="H4256" s="14">
        <f>365*DSO[[#This Row],[Receivables - Total]]/DSO[[#This Row],[Revenue - Total]]</f>
        <v>120.46482994750055</v>
      </c>
      <c r="I4256" t="str">
        <f>_xlfn.XLOOKUP(DSO[[#This Row],[GIC Industry Groups]],'DSO_GIC GROUP'!$A$2:$A$25,'DSO_GIC GROUP'!$B$2:$B$25,0)</f>
        <v>Software &amp; Services</v>
      </c>
    </row>
    <row r="4257" spans="1:9" x14ac:dyDescent="0.2">
      <c r="A4257">
        <v>2018</v>
      </c>
      <c r="B4257" t="s">
        <v>93</v>
      </c>
      <c r="C4257" t="s">
        <v>94</v>
      </c>
      <c r="D4257">
        <v>498.553</v>
      </c>
      <c r="E4257">
        <v>3265.9639999999999</v>
      </c>
      <c r="F4257">
        <v>1293.636</v>
      </c>
      <c r="G4257">
        <v>4510</v>
      </c>
      <c r="H4257" s="14">
        <f>365*DSO[[#This Row],[Receivables - Total]]/DSO[[#This Row],[Revenue - Total]]</f>
        <v>140.66696118537209</v>
      </c>
      <c r="I4257" t="str">
        <f>_xlfn.XLOOKUP(DSO[[#This Row],[GIC Industry Groups]],'DSO_GIC GROUP'!$A$2:$A$25,'DSO_GIC GROUP'!$B$2:$B$25,0)</f>
        <v>Software &amp; Services</v>
      </c>
    </row>
    <row r="4258" spans="1:9" x14ac:dyDescent="0.2">
      <c r="A4258">
        <v>2019</v>
      </c>
      <c r="B4258" t="s">
        <v>93</v>
      </c>
      <c r="C4258" t="s">
        <v>94</v>
      </c>
      <c r="D4258">
        <v>637.83000000000004</v>
      </c>
      <c r="E4258">
        <v>4838.8869999999997</v>
      </c>
      <c r="F4258">
        <v>1515.8920000000001</v>
      </c>
      <c r="G4258">
        <v>4510</v>
      </c>
      <c r="H4258" s="14">
        <f>365*DSO[[#This Row],[Receivables - Total]]/DSO[[#This Row],[Revenue - Total]]</f>
        <v>153.57819026685277</v>
      </c>
      <c r="I4258" t="str">
        <f>_xlfn.XLOOKUP(DSO[[#This Row],[GIC Industry Groups]],'DSO_GIC GROUP'!$A$2:$A$25,'DSO_GIC GROUP'!$B$2:$B$25,0)</f>
        <v>Software &amp; Services</v>
      </c>
    </row>
    <row r="4259" spans="1:9" x14ac:dyDescent="0.2">
      <c r="A4259">
        <v>2004</v>
      </c>
      <c r="B4259" t="s">
        <v>179</v>
      </c>
      <c r="C4259" t="s">
        <v>180</v>
      </c>
      <c r="D4259">
        <v>384.11399999999998</v>
      </c>
      <c r="E4259">
        <v>2989.8389999999999</v>
      </c>
      <c r="F4259">
        <v>1197.48</v>
      </c>
      <c r="G4259">
        <v>4510</v>
      </c>
      <c r="H4259" s="14">
        <f>365*DSO[[#This Row],[Receivables - Total]]/DSO[[#This Row],[Revenue - Total]]</f>
        <v>117.08054414269965</v>
      </c>
      <c r="I4259" t="str">
        <f>_xlfn.XLOOKUP(DSO[[#This Row],[GIC Industry Groups]],'DSO_GIC GROUP'!$A$2:$A$25,'DSO_GIC GROUP'!$B$2:$B$25,0)</f>
        <v>Software &amp; Services</v>
      </c>
    </row>
    <row r="4260" spans="1:9" x14ac:dyDescent="0.2">
      <c r="A4260">
        <v>2005</v>
      </c>
      <c r="B4260" t="s">
        <v>179</v>
      </c>
      <c r="C4260" t="s">
        <v>180</v>
      </c>
      <c r="D4260">
        <v>282.07299999999998</v>
      </c>
      <c r="E4260">
        <v>3401.3119999999999</v>
      </c>
      <c r="F4260">
        <v>1329.192</v>
      </c>
      <c r="G4260">
        <v>4510</v>
      </c>
      <c r="H4260" s="14">
        <f>365*DSO[[#This Row],[Receivables - Total]]/DSO[[#This Row],[Revenue - Total]]</f>
        <v>77.458068510794519</v>
      </c>
      <c r="I4260" t="str">
        <f>_xlfn.XLOOKUP(DSO[[#This Row],[GIC Industry Groups]],'DSO_GIC GROUP'!$A$2:$A$25,'DSO_GIC GROUP'!$B$2:$B$25,0)</f>
        <v>Software &amp; Services</v>
      </c>
    </row>
    <row r="4261" spans="1:9" x14ac:dyDescent="0.2">
      <c r="A4261">
        <v>2006</v>
      </c>
      <c r="B4261" t="s">
        <v>179</v>
      </c>
      <c r="C4261" t="s">
        <v>180</v>
      </c>
      <c r="D4261">
        <v>238.43799999999999</v>
      </c>
      <c r="E4261">
        <v>3442.8220000000001</v>
      </c>
      <c r="F4261">
        <v>1483.895</v>
      </c>
      <c r="G4261">
        <v>4510</v>
      </c>
      <c r="H4261" s="14">
        <f>365*DSO[[#This Row],[Receivables - Total]]/DSO[[#This Row],[Revenue - Total]]</f>
        <v>58.649614696457633</v>
      </c>
      <c r="I4261" t="str">
        <f>_xlfn.XLOOKUP(DSO[[#This Row],[GIC Industry Groups]],'DSO_GIC GROUP'!$A$2:$A$25,'DSO_GIC GROUP'!$B$2:$B$25,0)</f>
        <v>Software &amp; Services</v>
      </c>
    </row>
    <row r="4262" spans="1:9" x14ac:dyDescent="0.2">
      <c r="A4262">
        <v>2007</v>
      </c>
      <c r="B4262" t="s">
        <v>179</v>
      </c>
      <c r="C4262" t="s">
        <v>180</v>
      </c>
      <c r="D4262">
        <v>326.21100000000001</v>
      </c>
      <c r="E4262">
        <v>3871.15</v>
      </c>
      <c r="F4262">
        <v>1615.0129999999999</v>
      </c>
      <c r="G4262">
        <v>4510</v>
      </c>
      <c r="H4262" s="14">
        <f>365*DSO[[#This Row],[Receivables - Total]]/DSO[[#This Row],[Revenue - Total]]</f>
        <v>73.725112429435555</v>
      </c>
      <c r="I4262" t="str">
        <f>_xlfn.XLOOKUP(DSO[[#This Row],[GIC Industry Groups]],'DSO_GIC GROUP'!$A$2:$A$25,'DSO_GIC GROUP'!$B$2:$B$25,0)</f>
        <v>Software &amp; Services</v>
      </c>
    </row>
    <row r="4263" spans="1:9" x14ac:dyDescent="0.2">
      <c r="A4263">
        <v>2008</v>
      </c>
      <c r="B4263" t="s">
        <v>179</v>
      </c>
      <c r="C4263" t="s">
        <v>180</v>
      </c>
      <c r="D4263">
        <v>298.66500000000002</v>
      </c>
      <c r="E4263">
        <v>1678.7139999999999</v>
      </c>
      <c r="F4263">
        <v>1038.614</v>
      </c>
      <c r="G4263">
        <v>4510</v>
      </c>
      <c r="H4263" s="14">
        <f>365*DSO[[#This Row],[Receivables - Total]]/DSO[[#This Row],[Revenue - Total]]</f>
        <v>104.9598070120372</v>
      </c>
      <c r="I4263" t="str">
        <f>_xlfn.XLOOKUP(DSO[[#This Row],[GIC Industry Groups]],'DSO_GIC GROUP'!$A$2:$A$25,'DSO_GIC GROUP'!$B$2:$B$25,0)</f>
        <v>Software &amp; Services</v>
      </c>
    </row>
    <row r="4264" spans="1:9" x14ac:dyDescent="0.2">
      <c r="A4264">
        <v>2009</v>
      </c>
      <c r="B4264" t="s">
        <v>179</v>
      </c>
      <c r="C4264" t="s">
        <v>180</v>
      </c>
      <c r="D4264">
        <v>200.62799999999999</v>
      </c>
      <c r="E4264">
        <v>1410.587</v>
      </c>
      <c r="F4264">
        <v>852.63199999999995</v>
      </c>
      <c r="G4264">
        <v>4510</v>
      </c>
      <c r="H4264" s="14">
        <f>365*DSO[[#This Row],[Receivables - Total]]/DSO[[#This Row],[Revenue - Total]]</f>
        <v>85.886079809343315</v>
      </c>
      <c r="I4264" t="str">
        <f>_xlfn.XLOOKUP(DSO[[#This Row],[GIC Industry Groups]],'DSO_GIC GROUP'!$A$2:$A$25,'DSO_GIC GROUP'!$B$2:$B$25,0)</f>
        <v>Software &amp; Services</v>
      </c>
    </row>
    <row r="4265" spans="1:9" x14ac:dyDescent="0.2">
      <c r="A4265">
        <v>2010</v>
      </c>
      <c r="B4265" t="s">
        <v>179</v>
      </c>
      <c r="C4265" t="s">
        <v>180</v>
      </c>
      <c r="D4265">
        <v>216.09299999999999</v>
      </c>
      <c r="E4265">
        <v>1732.116</v>
      </c>
      <c r="F4265">
        <v>935.95399999999995</v>
      </c>
      <c r="G4265">
        <v>4510</v>
      </c>
      <c r="H4265" s="14">
        <f>365*DSO[[#This Row],[Receivables - Total]]/DSO[[#This Row],[Revenue - Total]]</f>
        <v>84.271176788602858</v>
      </c>
      <c r="I4265" t="str">
        <f>_xlfn.XLOOKUP(DSO[[#This Row],[GIC Industry Groups]],'DSO_GIC GROUP'!$A$2:$A$25,'DSO_GIC GROUP'!$B$2:$B$25,0)</f>
        <v>Software &amp; Services</v>
      </c>
    </row>
    <row r="4266" spans="1:9" x14ac:dyDescent="0.2">
      <c r="A4266">
        <v>2011</v>
      </c>
      <c r="B4266" t="s">
        <v>179</v>
      </c>
      <c r="C4266" t="s">
        <v>180</v>
      </c>
      <c r="D4266">
        <v>138.52199999999999</v>
      </c>
      <c r="E4266">
        <v>1761.269</v>
      </c>
      <c r="F4266">
        <v>1149.835</v>
      </c>
      <c r="G4266">
        <v>4510</v>
      </c>
      <c r="H4266" s="14">
        <f>365*DSO[[#This Row],[Receivables - Total]]/DSO[[#This Row],[Revenue - Total]]</f>
        <v>43.971987285132215</v>
      </c>
      <c r="I4266" t="str">
        <f>_xlfn.XLOOKUP(DSO[[#This Row],[GIC Industry Groups]],'DSO_GIC GROUP'!$A$2:$A$25,'DSO_GIC GROUP'!$B$2:$B$25,0)</f>
        <v>Software &amp; Services</v>
      </c>
    </row>
    <row r="4267" spans="1:9" x14ac:dyDescent="0.2">
      <c r="A4267">
        <v>2012</v>
      </c>
      <c r="B4267" t="s">
        <v>179</v>
      </c>
      <c r="C4267" t="s">
        <v>180</v>
      </c>
      <c r="D4267">
        <v>97.820999999999998</v>
      </c>
      <c r="E4267">
        <v>2287.0030000000002</v>
      </c>
      <c r="F4267">
        <v>1326.424</v>
      </c>
      <c r="G4267">
        <v>4510</v>
      </c>
      <c r="H4267" s="14">
        <f>365*DSO[[#This Row],[Receivables - Total]]/DSO[[#This Row],[Revenue - Total]]</f>
        <v>26.917987762585721</v>
      </c>
      <c r="I4267" t="str">
        <f>_xlfn.XLOOKUP(DSO[[#This Row],[GIC Industry Groups]],'DSO_GIC GROUP'!$A$2:$A$25,'DSO_GIC GROUP'!$B$2:$B$25,0)</f>
        <v>Software &amp; Services</v>
      </c>
    </row>
    <row r="4268" spans="1:9" x14ac:dyDescent="0.2">
      <c r="A4268">
        <v>2013</v>
      </c>
      <c r="B4268" t="s">
        <v>179</v>
      </c>
      <c r="C4268" t="s">
        <v>180</v>
      </c>
      <c r="D4268">
        <v>107.624</v>
      </c>
      <c r="E4268">
        <v>2428.6010000000001</v>
      </c>
      <c r="F4268">
        <v>1460.116</v>
      </c>
      <c r="G4268">
        <v>4510</v>
      </c>
      <c r="H4268" s="14">
        <f>365*DSO[[#This Row],[Receivables - Total]]/DSO[[#This Row],[Revenue - Total]]</f>
        <v>26.903862432847799</v>
      </c>
      <c r="I4268" t="str">
        <f>_xlfn.XLOOKUP(DSO[[#This Row],[GIC Industry Groups]],'DSO_GIC GROUP'!$A$2:$A$25,'DSO_GIC GROUP'!$B$2:$B$25,0)</f>
        <v>Software &amp; Services</v>
      </c>
    </row>
    <row r="4269" spans="1:9" x14ac:dyDescent="0.2">
      <c r="A4269">
        <v>2014</v>
      </c>
      <c r="B4269" t="s">
        <v>179</v>
      </c>
      <c r="C4269" t="s">
        <v>180</v>
      </c>
      <c r="D4269">
        <v>122.492</v>
      </c>
      <c r="E4269">
        <v>3209.556</v>
      </c>
      <c r="F4269">
        <v>1580.932</v>
      </c>
      <c r="G4269">
        <v>4510</v>
      </c>
      <c r="H4269" s="14">
        <f>365*DSO[[#This Row],[Receivables - Total]]/DSO[[#This Row],[Revenue - Total]]</f>
        <v>28.280520604301767</v>
      </c>
      <c r="I4269" t="str">
        <f>_xlfn.XLOOKUP(DSO[[#This Row],[GIC Industry Groups]],'DSO_GIC GROUP'!$A$2:$A$25,'DSO_GIC GROUP'!$B$2:$B$25,0)</f>
        <v>Software &amp; Services</v>
      </c>
    </row>
    <row r="4270" spans="1:9" x14ac:dyDescent="0.2">
      <c r="A4270">
        <v>2015</v>
      </c>
      <c r="B4270" t="s">
        <v>179</v>
      </c>
      <c r="C4270" t="s">
        <v>180</v>
      </c>
      <c r="D4270">
        <v>164.84800000000001</v>
      </c>
      <c r="E4270">
        <v>2351.0149999999999</v>
      </c>
      <c r="F4270">
        <v>1702.0909999999999</v>
      </c>
      <c r="G4270">
        <v>4510</v>
      </c>
      <c r="H4270" s="14">
        <f>365*DSO[[#This Row],[Receivables - Total]]/DSO[[#This Row],[Revenue - Total]]</f>
        <v>35.350354358256993</v>
      </c>
      <c r="I4270" t="str">
        <f>_xlfn.XLOOKUP(DSO[[#This Row],[GIC Industry Groups]],'DSO_GIC GROUP'!$A$2:$A$25,'DSO_GIC GROUP'!$B$2:$B$25,0)</f>
        <v>Software &amp; Services</v>
      </c>
    </row>
    <row r="4271" spans="1:9" x14ac:dyDescent="0.2">
      <c r="A4271">
        <v>2016</v>
      </c>
      <c r="B4271" t="s">
        <v>179</v>
      </c>
      <c r="C4271" t="s">
        <v>180</v>
      </c>
      <c r="D4271">
        <v>157.17099999999999</v>
      </c>
      <c r="E4271">
        <v>2096.9079999999999</v>
      </c>
      <c r="F4271">
        <v>1816.0830000000001</v>
      </c>
      <c r="G4271">
        <v>4510</v>
      </c>
      <c r="H4271" s="14">
        <f>365*DSO[[#This Row],[Receivables - Total]]/DSO[[#This Row],[Revenue - Total]]</f>
        <v>31.588542484016418</v>
      </c>
      <c r="I4271" t="str">
        <f>_xlfn.XLOOKUP(DSO[[#This Row],[GIC Industry Groups]],'DSO_GIC GROUP'!$A$2:$A$25,'DSO_GIC GROUP'!$B$2:$B$25,0)</f>
        <v>Software &amp; Services</v>
      </c>
    </row>
    <row r="4272" spans="1:9" x14ac:dyDescent="0.2">
      <c r="A4272">
        <v>2017</v>
      </c>
      <c r="B4272" t="s">
        <v>179</v>
      </c>
      <c r="C4272" t="s">
        <v>180</v>
      </c>
      <c r="D4272">
        <v>190.42599999999999</v>
      </c>
      <c r="E4272">
        <v>2418.7139999999999</v>
      </c>
      <c r="F4272">
        <v>1943.0319999999999</v>
      </c>
      <c r="G4272">
        <v>4510</v>
      </c>
      <c r="H4272" s="14">
        <f>365*DSO[[#This Row],[Receivables - Total]]/DSO[[#This Row],[Revenue - Total]]</f>
        <v>35.771665108963717</v>
      </c>
      <c r="I4272" t="str">
        <f>_xlfn.XLOOKUP(DSO[[#This Row],[GIC Industry Groups]],'DSO_GIC GROUP'!$A$2:$A$25,'DSO_GIC GROUP'!$B$2:$B$25,0)</f>
        <v>Software &amp; Services</v>
      </c>
    </row>
    <row r="4273" spans="1:9" x14ac:dyDescent="0.2">
      <c r="A4273">
        <v>2018</v>
      </c>
      <c r="B4273" t="s">
        <v>179</v>
      </c>
      <c r="C4273" t="s">
        <v>180</v>
      </c>
      <c r="D4273">
        <v>307.137</v>
      </c>
      <c r="E4273">
        <v>2468.654</v>
      </c>
      <c r="F4273">
        <v>2138.0219999999999</v>
      </c>
      <c r="G4273">
        <v>4510</v>
      </c>
      <c r="H4273" s="14">
        <f>365*DSO[[#This Row],[Receivables - Total]]/DSO[[#This Row],[Revenue - Total]]</f>
        <v>52.433981034806941</v>
      </c>
      <c r="I4273" t="str">
        <f>_xlfn.XLOOKUP(DSO[[#This Row],[GIC Industry Groups]],'DSO_GIC GROUP'!$A$2:$A$25,'DSO_GIC GROUP'!$B$2:$B$25,0)</f>
        <v>Software &amp; Services</v>
      </c>
    </row>
    <row r="4274" spans="1:9" x14ac:dyDescent="0.2">
      <c r="A4274">
        <v>2019</v>
      </c>
      <c r="B4274" t="s">
        <v>179</v>
      </c>
      <c r="C4274" t="s">
        <v>180</v>
      </c>
      <c r="D4274">
        <v>314.755</v>
      </c>
      <c r="E4274">
        <v>3357.2249999999999</v>
      </c>
      <c r="F4274">
        <v>2336.319</v>
      </c>
      <c r="G4274">
        <v>4510</v>
      </c>
      <c r="H4274" s="14">
        <f>365*DSO[[#This Row],[Receivables - Total]]/DSO[[#This Row],[Revenue - Total]]</f>
        <v>49.173753669768551</v>
      </c>
      <c r="I4274" t="str">
        <f>_xlfn.XLOOKUP(DSO[[#This Row],[GIC Industry Groups]],'DSO_GIC GROUP'!$A$2:$A$25,'DSO_GIC GROUP'!$B$2:$B$25,0)</f>
        <v>Software &amp; Services</v>
      </c>
    </row>
    <row r="4275" spans="1:9" x14ac:dyDescent="0.2">
      <c r="A4275">
        <v>2003</v>
      </c>
      <c r="B4275" t="s">
        <v>233</v>
      </c>
      <c r="C4275" t="s">
        <v>234</v>
      </c>
      <c r="D4275">
        <v>26.536000000000001</v>
      </c>
      <c r="E4275">
        <v>87.510999999999996</v>
      </c>
      <c r="F4275">
        <v>96.022999999999996</v>
      </c>
      <c r="G4275">
        <v>4510</v>
      </c>
      <c r="H4275" s="14">
        <f>365*DSO[[#This Row],[Receivables - Total]]/DSO[[#This Row],[Revenue - Total]]</f>
        <v>100.86791706153736</v>
      </c>
      <c r="I4275" t="str">
        <f>_xlfn.XLOOKUP(DSO[[#This Row],[GIC Industry Groups]],'DSO_GIC GROUP'!$A$2:$A$25,'DSO_GIC GROUP'!$B$2:$B$25,0)</f>
        <v>Software &amp; Services</v>
      </c>
    </row>
    <row r="4276" spans="1:9" x14ac:dyDescent="0.2">
      <c r="A4276">
        <v>2004</v>
      </c>
      <c r="B4276" t="s">
        <v>233</v>
      </c>
      <c r="C4276" t="s">
        <v>234</v>
      </c>
      <c r="D4276">
        <v>48.874000000000002</v>
      </c>
      <c r="E4276">
        <v>280.49900000000002</v>
      </c>
      <c r="F4276">
        <v>176.375</v>
      </c>
      <c r="G4276">
        <v>4510</v>
      </c>
      <c r="H4276" s="14">
        <f>365*DSO[[#This Row],[Receivables - Total]]/DSO[[#This Row],[Revenue - Total]]</f>
        <v>101.14250885896529</v>
      </c>
      <c r="I4276" t="str">
        <f>_xlfn.XLOOKUP(DSO[[#This Row],[GIC Industry Groups]],'DSO_GIC GROUP'!$A$2:$A$25,'DSO_GIC GROUP'!$B$2:$B$25,0)</f>
        <v>Software &amp; Services</v>
      </c>
    </row>
    <row r="4277" spans="1:9" x14ac:dyDescent="0.2">
      <c r="A4277">
        <v>2005</v>
      </c>
      <c r="B4277" t="s">
        <v>233</v>
      </c>
      <c r="C4277" t="s">
        <v>234</v>
      </c>
      <c r="D4277">
        <v>76.128</v>
      </c>
      <c r="E4277">
        <v>434.74900000000002</v>
      </c>
      <c r="F4277">
        <v>309.85700000000003</v>
      </c>
      <c r="G4277">
        <v>4510</v>
      </c>
      <c r="H4277" s="14">
        <f>365*DSO[[#This Row],[Receivables - Total]]/DSO[[#This Row],[Revenue - Total]]</f>
        <v>89.675947291815248</v>
      </c>
      <c r="I4277" t="str">
        <f>_xlfn.XLOOKUP(DSO[[#This Row],[GIC Industry Groups]],'DSO_GIC GROUP'!$A$2:$A$25,'DSO_GIC GROUP'!$B$2:$B$25,0)</f>
        <v>Software &amp; Services</v>
      </c>
    </row>
    <row r="4278" spans="1:9" x14ac:dyDescent="0.2">
      <c r="A4278">
        <v>2006</v>
      </c>
      <c r="B4278" t="s">
        <v>233</v>
      </c>
      <c r="C4278" t="s">
        <v>234</v>
      </c>
      <c r="D4278">
        <v>128.69300000000001</v>
      </c>
      <c r="E4278">
        <v>664.83199999999999</v>
      </c>
      <c r="F4278">
        <v>497.09800000000001</v>
      </c>
      <c r="G4278">
        <v>4510</v>
      </c>
      <c r="H4278" s="14">
        <f>365*DSO[[#This Row],[Receivables - Total]]/DSO[[#This Row],[Revenue - Total]]</f>
        <v>94.494335121042539</v>
      </c>
      <c r="I4278" t="str">
        <f>_xlfn.XLOOKUP(DSO[[#This Row],[GIC Industry Groups]],'DSO_GIC GROUP'!$A$2:$A$25,'DSO_GIC GROUP'!$B$2:$B$25,0)</f>
        <v>Software &amp; Services</v>
      </c>
    </row>
    <row r="4279" spans="1:9" x14ac:dyDescent="0.2">
      <c r="A4279">
        <v>2007</v>
      </c>
      <c r="B4279" t="s">
        <v>233</v>
      </c>
      <c r="C4279" t="s">
        <v>234</v>
      </c>
      <c r="D4279">
        <v>220.06100000000001</v>
      </c>
      <c r="E4279">
        <v>1089.5930000000001</v>
      </c>
      <c r="F4279">
        <v>748.7</v>
      </c>
      <c r="G4279">
        <v>4510</v>
      </c>
      <c r="H4279" s="14">
        <f>365*DSO[[#This Row],[Receivables - Total]]/DSO[[#This Row],[Revenue - Total]]</f>
        <v>107.28230933618271</v>
      </c>
      <c r="I4279" t="str">
        <f>_xlfn.XLOOKUP(DSO[[#This Row],[GIC Industry Groups]],'DSO_GIC GROUP'!$A$2:$A$25,'DSO_GIC GROUP'!$B$2:$B$25,0)</f>
        <v>Software &amp; Services</v>
      </c>
    </row>
    <row r="4280" spans="1:9" x14ac:dyDescent="0.2">
      <c r="A4280">
        <v>2008</v>
      </c>
      <c r="B4280" t="s">
        <v>233</v>
      </c>
      <c r="C4280" t="s">
        <v>234</v>
      </c>
      <c r="D4280">
        <v>266.55500000000001</v>
      </c>
      <c r="E4280">
        <v>1479.8219999999999</v>
      </c>
      <c r="F4280">
        <v>1076.769</v>
      </c>
      <c r="G4280">
        <v>4510</v>
      </c>
      <c r="H4280" s="14">
        <f>365*DSO[[#This Row],[Receivables - Total]]/DSO[[#This Row],[Revenue - Total]]</f>
        <v>90.356032723824697</v>
      </c>
      <c r="I4280" t="str">
        <f>_xlfn.XLOOKUP(DSO[[#This Row],[GIC Industry Groups]],'DSO_GIC GROUP'!$A$2:$A$25,'DSO_GIC GROUP'!$B$2:$B$25,0)</f>
        <v>Software &amp; Services</v>
      </c>
    </row>
    <row r="4281" spans="1:9" x14ac:dyDescent="0.2">
      <c r="A4281">
        <v>2009</v>
      </c>
      <c r="B4281" t="s">
        <v>233</v>
      </c>
      <c r="C4281" t="s">
        <v>234</v>
      </c>
      <c r="D4281">
        <v>320.95600000000002</v>
      </c>
      <c r="E4281">
        <v>2460.201</v>
      </c>
      <c r="F4281">
        <v>1305.5830000000001</v>
      </c>
      <c r="G4281">
        <v>4510</v>
      </c>
      <c r="H4281" s="14">
        <f>365*DSO[[#This Row],[Receivables - Total]]/DSO[[#This Row],[Revenue - Total]]</f>
        <v>89.72921675603925</v>
      </c>
      <c r="I4281" t="str">
        <f>_xlfn.XLOOKUP(DSO[[#This Row],[GIC Industry Groups]],'DSO_GIC GROUP'!$A$2:$A$25,'DSO_GIC GROUP'!$B$2:$B$25,0)</f>
        <v>Software &amp; Services</v>
      </c>
    </row>
    <row r="4282" spans="1:9" x14ac:dyDescent="0.2">
      <c r="A4282">
        <v>2010</v>
      </c>
      <c r="B4282" t="s">
        <v>233</v>
      </c>
      <c r="C4282" t="s">
        <v>234</v>
      </c>
      <c r="D4282">
        <v>426.94299999999998</v>
      </c>
      <c r="E4282">
        <v>3091.165</v>
      </c>
      <c r="F4282">
        <v>1657.1389999999999</v>
      </c>
      <c r="G4282">
        <v>4510</v>
      </c>
      <c r="H4282" s="14">
        <f>365*DSO[[#This Row],[Receivables - Total]]/DSO[[#This Row],[Revenue - Total]]</f>
        <v>94.038095174876716</v>
      </c>
      <c r="I4282" t="str">
        <f>_xlfn.XLOOKUP(DSO[[#This Row],[GIC Industry Groups]],'DSO_GIC GROUP'!$A$2:$A$25,'DSO_GIC GROUP'!$B$2:$B$25,0)</f>
        <v>Software &amp; Services</v>
      </c>
    </row>
    <row r="4283" spans="1:9" x14ac:dyDescent="0.2">
      <c r="A4283">
        <v>2011</v>
      </c>
      <c r="B4283" t="s">
        <v>233</v>
      </c>
      <c r="C4283" t="s">
        <v>234</v>
      </c>
      <c r="D4283">
        <v>683.745</v>
      </c>
      <c r="E4283">
        <v>4164.1540000000005</v>
      </c>
      <c r="F4283">
        <v>2266.5390000000002</v>
      </c>
      <c r="G4283">
        <v>4510</v>
      </c>
      <c r="H4283" s="14">
        <f>365*DSO[[#This Row],[Receivables - Total]]/DSO[[#This Row],[Revenue - Total]]</f>
        <v>110.10925688902771</v>
      </c>
      <c r="I4283" t="str">
        <f>_xlfn.XLOOKUP(DSO[[#This Row],[GIC Industry Groups]],'DSO_GIC GROUP'!$A$2:$A$25,'DSO_GIC GROUP'!$B$2:$B$25,0)</f>
        <v>Software &amp; Services</v>
      </c>
    </row>
    <row r="4284" spans="1:9" x14ac:dyDescent="0.2">
      <c r="A4284">
        <v>2012</v>
      </c>
      <c r="B4284" t="s">
        <v>233</v>
      </c>
      <c r="C4284" t="s">
        <v>234</v>
      </c>
      <c r="D4284">
        <v>872.63400000000001</v>
      </c>
      <c r="E4284">
        <v>5528.9560000000001</v>
      </c>
      <c r="F4284">
        <v>3050.1950000000002</v>
      </c>
      <c r="G4284">
        <v>4510</v>
      </c>
      <c r="H4284" s="14">
        <f>365*DSO[[#This Row],[Receivables - Total]]/DSO[[#This Row],[Revenue - Total]]</f>
        <v>104.42329424840052</v>
      </c>
      <c r="I4284" t="str">
        <f>_xlfn.XLOOKUP(DSO[[#This Row],[GIC Industry Groups]],'DSO_GIC GROUP'!$A$2:$A$25,'DSO_GIC GROUP'!$B$2:$B$25,0)</f>
        <v>Software &amp; Services</v>
      </c>
    </row>
    <row r="4285" spans="1:9" x14ac:dyDescent="0.2">
      <c r="A4285">
        <v>2013</v>
      </c>
      <c r="B4285" t="s">
        <v>233</v>
      </c>
      <c r="C4285" t="s">
        <v>234</v>
      </c>
      <c r="D4285">
        <v>1438.2049999999999</v>
      </c>
      <c r="E4285">
        <v>9152.93</v>
      </c>
      <c r="F4285">
        <v>4071.0030000000002</v>
      </c>
      <c r="G4285">
        <v>4510</v>
      </c>
      <c r="H4285" s="14">
        <f>365*DSO[[#This Row],[Receivables - Total]]/DSO[[#This Row],[Revenue - Total]]</f>
        <v>128.94729505234949</v>
      </c>
      <c r="I4285" t="str">
        <f>_xlfn.XLOOKUP(DSO[[#This Row],[GIC Industry Groups]],'DSO_GIC GROUP'!$A$2:$A$25,'DSO_GIC GROUP'!$B$2:$B$25,0)</f>
        <v>Software &amp; Services</v>
      </c>
    </row>
    <row r="4286" spans="1:9" x14ac:dyDescent="0.2">
      <c r="A4286">
        <v>2014</v>
      </c>
      <c r="B4286" t="s">
        <v>233</v>
      </c>
      <c r="C4286" t="s">
        <v>234</v>
      </c>
      <c r="D4286">
        <v>1949.6659999999999</v>
      </c>
      <c r="E4286">
        <v>10692.982</v>
      </c>
      <c r="F4286">
        <v>5373.5860000000002</v>
      </c>
      <c r="G4286">
        <v>4510</v>
      </c>
      <c r="H4286" s="14">
        <f>365*DSO[[#This Row],[Receivables - Total]]/DSO[[#This Row],[Revenue - Total]]</f>
        <v>132.43076225075768</v>
      </c>
      <c r="I4286" t="str">
        <f>_xlfn.XLOOKUP(DSO[[#This Row],[GIC Industry Groups]],'DSO_GIC GROUP'!$A$2:$A$25,'DSO_GIC GROUP'!$B$2:$B$25,0)</f>
        <v>Software &amp; Services</v>
      </c>
    </row>
    <row r="4287" spans="1:9" x14ac:dyDescent="0.2">
      <c r="A4287">
        <v>2015</v>
      </c>
      <c r="B4287" t="s">
        <v>233</v>
      </c>
      <c r="C4287" t="s">
        <v>234</v>
      </c>
      <c r="D4287">
        <v>2524.9290000000001</v>
      </c>
      <c r="E4287">
        <v>12770.772000000001</v>
      </c>
      <c r="F4287">
        <v>6667.2160000000003</v>
      </c>
      <c r="G4287">
        <v>4510</v>
      </c>
      <c r="H4287" s="14">
        <f>365*DSO[[#This Row],[Receivables - Total]]/DSO[[#This Row],[Revenue - Total]]</f>
        <v>138.22847272384755</v>
      </c>
      <c r="I4287" t="str">
        <f>_xlfn.XLOOKUP(DSO[[#This Row],[GIC Industry Groups]],'DSO_GIC GROUP'!$A$2:$A$25,'DSO_GIC GROUP'!$B$2:$B$25,0)</f>
        <v>Software &amp; Services</v>
      </c>
    </row>
    <row r="4288" spans="1:9" x14ac:dyDescent="0.2">
      <c r="A4288">
        <v>2016</v>
      </c>
      <c r="B4288" t="s">
        <v>233</v>
      </c>
      <c r="C4288" t="s">
        <v>234</v>
      </c>
      <c r="D4288">
        <v>3230.82</v>
      </c>
      <c r="E4288">
        <v>17584.922999999999</v>
      </c>
      <c r="F4288">
        <v>8391.9840000000004</v>
      </c>
      <c r="G4288">
        <v>4510</v>
      </c>
      <c r="H4288" s="14">
        <f>365*DSO[[#This Row],[Receivables - Total]]/DSO[[#This Row],[Revenue - Total]]</f>
        <v>140.52091853368643</v>
      </c>
      <c r="I4288" t="str">
        <f>_xlfn.XLOOKUP(DSO[[#This Row],[GIC Industry Groups]],'DSO_GIC GROUP'!$A$2:$A$25,'DSO_GIC GROUP'!$B$2:$B$25,0)</f>
        <v>Software &amp; Services</v>
      </c>
    </row>
    <row r="4289" spans="1:9" x14ac:dyDescent="0.2">
      <c r="A4289">
        <v>2017</v>
      </c>
      <c r="B4289" t="s">
        <v>233</v>
      </c>
      <c r="C4289" t="s">
        <v>234</v>
      </c>
      <c r="D4289">
        <v>3950.0929999999998</v>
      </c>
      <c r="E4289">
        <v>21009.802</v>
      </c>
      <c r="F4289">
        <v>10480.012000000001</v>
      </c>
      <c r="G4289">
        <v>4510</v>
      </c>
      <c r="H4289" s="14">
        <f>365*DSO[[#This Row],[Receivables - Total]]/DSO[[#This Row],[Revenue - Total]]</f>
        <v>137.57464638399267</v>
      </c>
      <c r="I4289" t="str">
        <f>_xlfn.XLOOKUP(DSO[[#This Row],[GIC Industry Groups]],'DSO_GIC GROUP'!$A$2:$A$25,'DSO_GIC GROUP'!$B$2:$B$25,0)</f>
        <v>Software &amp; Services</v>
      </c>
    </row>
    <row r="4290" spans="1:9" x14ac:dyDescent="0.2">
      <c r="A4290">
        <v>2018</v>
      </c>
      <c r="B4290" t="s">
        <v>233</v>
      </c>
      <c r="C4290" t="s">
        <v>234</v>
      </c>
      <c r="D4290">
        <v>4924</v>
      </c>
      <c r="E4290">
        <v>30737</v>
      </c>
      <c r="F4290">
        <v>13282</v>
      </c>
      <c r="G4290">
        <v>4510</v>
      </c>
      <c r="H4290" s="14">
        <f>365*DSO[[#This Row],[Receivables - Total]]/DSO[[#This Row],[Revenue - Total]]</f>
        <v>135.31546453847312</v>
      </c>
      <c r="I4290" t="str">
        <f>_xlfn.XLOOKUP(DSO[[#This Row],[GIC Industry Groups]],'DSO_GIC GROUP'!$A$2:$A$25,'DSO_GIC GROUP'!$B$2:$B$25,0)</f>
        <v>Software &amp; Services</v>
      </c>
    </row>
    <row r="4291" spans="1:9" x14ac:dyDescent="0.2">
      <c r="A4291">
        <v>2019</v>
      </c>
      <c r="B4291" t="s">
        <v>233</v>
      </c>
      <c r="C4291" t="s">
        <v>234</v>
      </c>
      <c r="D4291">
        <v>6174</v>
      </c>
      <c r="E4291">
        <v>55126</v>
      </c>
      <c r="F4291">
        <v>17098</v>
      </c>
      <c r="G4291">
        <v>4510</v>
      </c>
      <c r="H4291" s="14">
        <f>365*DSO[[#This Row],[Receivables - Total]]/DSO[[#This Row],[Revenue - Total]]</f>
        <v>131.79962568721487</v>
      </c>
      <c r="I4291" t="str">
        <f>_xlfn.XLOOKUP(DSO[[#This Row],[GIC Industry Groups]],'DSO_GIC GROUP'!$A$2:$A$25,'DSO_GIC GROUP'!$B$2:$B$25,0)</f>
        <v>Software &amp; Services</v>
      </c>
    </row>
    <row r="4292" spans="1:9" x14ac:dyDescent="0.2">
      <c r="A4292">
        <v>2004</v>
      </c>
      <c r="B4292" t="s">
        <v>243</v>
      </c>
      <c r="C4292" t="s">
        <v>244</v>
      </c>
      <c r="D4292">
        <v>110.517</v>
      </c>
      <c r="E4292">
        <v>572.745</v>
      </c>
      <c r="F4292">
        <v>586.673</v>
      </c>
      <c r="G4292">
        <v>4510</v>
      </c>
      <c r="H4292" s="14">
        <f>365*DSO[[#This Row],[Receivables - Total]]/DSO[[#This Row],[Revenue - Total]]</f>
        <v>68.758413971667352</v>
      </c>
      <c r="I4292" t="str">
        <f>_xlfn.XLOOKUP(DSO[[#This Row],[GIC Industry Groups]],'DSO_GIC GROUP'!$A$2:$A$25,'DSO_GIC GROUP'!$B$2:$B$25,0)</f>
        <v>Software &amp; Services</v>
      </c>
    </row>
    <row r="4293" spans="1:9" x14ac:dyDescent="0.2">
      <c r="A4293">
        <v>2005</v>
      </c>
      <c r="B4293" t="s">
        <v>243</v>
      </c>
      <c r="C4293" t="s">
        <v>244</v>
      </c>
      <c r="D4293">
        <v>176.696</v>
      </c>
      <c r="E4293">
        <v>869.89300000000003</v>
      </c>
      <c r="F4293">
        <v>885.83</v>
      </c>
      <c r="G4293">
        <v>4510</v>
      </c>
      <c r="H4293" s="14">
        <f>365*DSO[[#This Row],[Receivables - Total]]/DSO[[#This Row],[Revenue - Total]]</f>
        <v>72.806339816894891</v>
      </c>
      <c r="I4293" t="str">
        <f>_xlfn.XLOOKUP(DSO[[#This Row],[GIC Industry Groups]],'DSO_GIC GROUP'!$A$2:$A$25,'DSO_GIC GROUP'!$B$2:$B$25,0)</f>
        <v>Software &amp; Services</v>
      </c>
    </row>
    <row r="4294" spans="1:9" x14ac:dyDescent="0.2">
      <c r="A4294">
        <v>2006</v>
      </c>
      <c r="B4294" t="s">
        <v>243</v>
      </c>
      <c r="C4294" t="s">
        <v>244</v>
      </c>
      <c r="D4294">
        <v>298.47500000000002</v>
      </c>
      <c r="E4294">
        <v>1325.981</v>
      </c>
      <c r="F4294">
        <v>1424.2670000000001</v>
      </c>
      <c r="G4294">
        <v>4510</v>
      </c>
      <c r="H4294" s="14">
        <f>365*DSO[[#This Row],[Receivables - Total]]/DSO[[#This Row],[Revenue - Total]]</f>
        <v>76.490837041088511</v>
      </c>
      <c r="I4294" t="str">
        <f>_xlfn.XLOOKUP(DSO[[#This Row],[GIC Industry Groups]],'DSO_GIC GROUP'!$A$2:$A$25,'DSO_GIC GROUP'!$B$2:$B$25,0)</f>
        <v>Software &amp; Services</v>
      </c>
    </row>
    <row r="4295" spans="1:9" x14ac:dyDescent="0.2">
      <c r="A4295">
        <v>2007</v>
      </c>
      <c r="B4295" t="s">
        <v>243</v>
      </c>
      <c r="C4295" t="s">
        <v>244</v>
      </c>
      <c r="D4295">
        <v>436.45600000000002</v>
      </c>
      <c r="E4295">
        <v>1838.306</v>
      </c>
      <c r="F4295">
        <v>2135.5770000000002</v>
      </c>
      <c r="G4295">
        <v>4510</v>
      </c>
      <c r="H4295" s="14">
        <f>365*DSO[[#This Row],[Receivables - Total]]/DSO[[#This Row],[Revenue - Total]]</f>
        <v>74.596439276130056</v>
      </c>
      <c r="I4295" t="str">
        <f>_xlfn.XLOOKUP(DSO[[#This Row],[GIC Industry Groups]],'DSO_GIC GROUP'!$A$2:$A$25,'DSO_GIC GROUP'!$B$2:$B$25,0)</f>
        <v>Software &amp; Services</v>
      </c>
    </row>
    <row r="4296" spans="1:9" x14ac:dyDescent="0.2">
      <c r="A4296">
        <v>2008</v>
      </c>
      <c r="B4296" t="s">
        <v>243</v>
      </c>
      <c r="C4296" t="s">
        <v>244</v>
      </c>
      <c r="D4296">
        <v>579.63900000000001</v>
      </c>
      <c r="E4296">
        <v>2374.56</v>
      </c>
      <c r="F4296">
        <v>2816.3040000000001</v>
      </c>
      <c r="G4296">
        <v>4510</v>
      </c>
      <c r="H4296" s="14">
        <f>365*DSO[[#This Row],[Receivables - Total]]/DSO[[#This Row],[Revenue - Total]]</f>
        <v>75.122655437765246</v>
      </c>
      <c r="I4296" t="str">
        <f>_xlfn.XLOOKUP(DSO[[#This Row],[GIC Industry Groups]],'DSO_GIC GROUP'!$A$2:$A$25,'DSO_GIC GROUP'!$B$2:$B$25,0)</f>
        <v>Software &amp; Services</v>
      </c>
    </row>
    <row r="4297" spans="1:9" x14ac:dyDescent="0.2">
      <c r="A4297">
        <v>2009</v>
      </c>
      <c r="B4297" t="s">
        <v>243</v>
      </c>
      <c r="C4297" t="s">
        <v>244</v>
      </c>
      <c r="D4297">
        <v>709.24</v>
      </c>
      <c r="E4297">
        <v>3338.24</v>
      </c>
      <c r="F4297">
        <v>3278.663</v>
      </c>
      <c r="G4297">
        <v>4510</v>
      </c>
      <c r="H4297" s="14">
        <f>365*DSO[[#This Row],[Receivables - Total]]/DSO[[#This Row],[Revenue - Total]]</f>
        <v>78.956757678358528</v>
      </c>
      <c r="I4297" t="str">
        <f>_xlfn.XLOOKUP(DSO[[#This Row],[GIC Industry Groups]],'DSO_GIC GROUP'!$A$2:$A$25,'DSO_GIC GROUP'!$B$2:$B$25,0)</f>
        <v>Software &amp; Services</v>
      </c>
    </row>
    <row r="4298" spans="1:9" x14ac:dyDescent="0.2">
      <c r="A4298">
        <v>2010</v>
      </c>
      <c r="B4298" t="s">
        <v>243</v>
      </c>
      <c r="C4298" t="s">
        <v>244</v>
      </c>
      <c r="D4298">
        <v>1014.268</v>
      </c>
      <c r="E4298">
        <v>4583.0739999999996</v>
      </c>
      <c r="F4298">
        <v>4592.3890000000001</v>
      </c>
      <c r="G4298">
        <v>4510</v>
      </c>
      <c r="H4298" s="14">
        <f>365*DSO[[#This Row],[Receivables - Total]]/DSO[[#This Row],[Revenue - Total]]</f>
        <v>80.61334089947519</v>
      </c>
      <c r="I4298" t="str">
        <f>_xlfn.XLOOKUP(DSO[[#This Row],[GIC Industry Groups]],'DSO_GIC GROUP'!$A$2:$A$25,'DSO_GIC GROUP'!$B$2:$B$25,0)</f>
        <v>Software &amp; Services</v>
      </c>
    </row>
    <row r="4299" spans="1:9" x14ac:dyDescent="0.2">
      <c r="A4299">
        <v>2011</v>
      </c>
      <c r="B4299" t="s">
        <v>243</v>
      </c>
      <c r="C4299" t="s">
        <v>244</v>
      </c>
      <c r="D4299">
        <v>1318.67</v>
      </c>
      <c r="E4299">
        <v>5507.933</v>
      </c>
      <c r="F4299">
        <v>6121.1559999999999</v>
      </c>
      <c r="G4299">
        <v>4510</v>
      </c>
      <c r="H4299" s="14">
        <f>365*DSO[[#This Row],[Receivables - Total]]/DSO[[#This Row],[Revenue - Total]]</f>
        <v>78.631315718795605</v>
      </c>
      <c r="I4299" t="str">
        <f>_xlfn.XLOOKUP(DSO[[#This Row],[GIC Industry Groups]],'DSO_GIC GROUP'!$A$2:$A$25,'DSO_GIC GROUP'!$B$2:$B$25,0)</f>
        <v>Software &amp; Services</v>
      </c>
    </row>
    <row r="4300" spans="1:9" x14ac:dyDescent="0.2">
      <c r="A4300">
        <v>2012</v>
      </c>
      <c r="B4300" t="s">
        <v>243</v>
      </c>
      <c r="C4300" t="s">
        <v>244</v>
      </c>
      <c r="D4300">
        <v>1528.7460000000001</v>
      </c>
      <c r="E4300">
        <v>6521.5709999999999</v>
      </c>
      <c r="F4300">
        <v>7346.4719999999998</v>
      </c>
      <c r="G4300">
        <v>4510</v>
      </c>
      <c r="H4300" s="14">
        <f>365*DSO[[#This Row],[Receivables - Total]]/DSO[[#This Row],[Revenue - Total]]</f>
        <v>75.953776179913305</v>
      </c>
      <c r="I4300" t="str">
        <f>_xlfn.XLOOKUP(DSO[[#This Row],[GIC Industry Groups]],'DSO_GIC GROUP'!$A$2:$A$25,'DSO_GIC GROUP'!$B$2:$B$25,0)</f>
        <v>Software &amp; Services</v>
      </c>
    </row>
    <row r="4301" spans="1:9" x14ac:dyDescent="0.2">
      <c r="A4301">
        <v>2013</v>
      </c>
      <c r="B4301" t="s">
        <v>243</v>
      </c>
      <c r="C4301" t="s">
        <v>244</v>
      </c>
      <c r="D4301">
        <v>1875.2719999999999</v>
      </c>
      <c r="E4301">
        <v>8208.9140000000007</v>
      </c>
      <c r="F4301">
        <v>8843.1890000000003</v>
      </c>
      <c r="G4301">
        <v>4510</v>
      </c>
      <c r="H4301" s="14">
        <f>365*DSO[[#This Row],[Receivables - Total]]/DSO[[#This Row],[Revenue - Total]]</f>
        <v>77.401294940094573</v>
      </c>
      <c r="I4301" t="str">
        <f>_xlfn.XLOOKUP(DSO[[#This Row],[GIC Industry Groups]],'DSO_GIC GROUP'!$A$2:$A$25,'DSO_GIC GROUP'!$B$2:$B$25,0)</f>
        <v>Software &amp; Services</v>
      </c>
    </row>
    <row r="4302" spans="1:9" x14ac:dyDescent="0.2">
      <c r="A4302">
        <v>2014</v>
      </c>
      <c r="B4302" t="s">
        <v>243</v>
      </c>
      <c r="C4302" t="s">
        <v>244</v>
      </c>
      <c r="D4302">
        <v>2293.2640000000001</v>
      </c>
      <c r="E4302">
        <v>11718.915999999999</v>
      </c>
      <c r="F4302">
        <v>10262.681</v>
      </c>
      <c r="G4302">
        <v>4510</v>
      </c>
      <c r="H4302" s="14">
        <f>365*DSO[[#This Row],[Receivables - Total]]/DSO[[#This Row],[Revenue - Total]]</f>
        <v>81.561666001310968</v>
      </c>
      <c r="I4302" t="str">
        <f>_xlfn.XLOOKUP(DSO[[#This Row],[GIC Industry Groups]],'DSO_GIC GROUP'!$A$2:$A$25,'DSO_GIC GROUP'!$B$2:$B$25,0)</f>
        <v>Software &amp; Services</v>
      </c>
    </row>
    <row r="4303" spans="1:9" x14ac:dyDescent="0.2">
      <c r="A4303">
        <v>2015</v>
      </c>
      <c r="B4303" t="s">
        <v>243</v>
      </c>
      <c r="C4303" t="s">
        <v>244</v>
      </c>
      <c r="D4303">
        <v>2621.6</v>
      </c>
      <c r="E4303">
        <v>13065.4</v>
      </c>
      <c r="F4303">
        <v>12416</v>
      </c>
      <c r="G4303">
        <v>4510</v>
      </c>
      <c r="H4303" s="14">
        <f>365*DSO[[#This Row],[Receivables - Total]]/DSO[[#This Row],[Revenue - Total]]</f>
        <v>77.068621134020617</v>
      </c>
      <c r="I4303" t="str">
        <f>_xlfn.XLOOKUP(DSO[[#This Row],[GIC Industry Groups]],'DSO_GIC GROUP'!$A$2:$A$25,'DSO_GIC GROUP'!$B$2:$B$25,0)</f>
        <v>Software &amp; Services</v>
      </c>
    </row>
    <row r="4304" spans="1:9" x14ac:dyDescent="0.2">
      <c r="A4304">
        <v>2016</v>
      </c>
      <c r="B4304" t="s">
        <v>243</v>
      </c>
      <c r="C4304" t="s">
        <v>244</v>
      </c>
      <c r="D4304">
        <v>2905</v>
      </c>
      <c r="E4304">
        <v>14262</v>
      </c>
      <c r="F4304">
        <v>13487</v>
      </c>
      <c r="G4304">
        <v>4510</v>
      </c>
      <c r="H4304" s="14">
        <f>365*DSO[[#This Row],[Receivables - Total]]/DSO[[#This Row],[Revenue - Total]]</f>
        <v>78.618299102839771</v>
      </c>
      <c r="I4304" t="str">
        <f>_xlfn.XLOOKUP(DSO[[#This Row],[GIC Industry Groups]],'DSO_GIC GROUP'!$A$2:$A$25,'DSO_GIC GROUP'!$B$2:$B$25,0)</f>
        <v>Software &amp; Services</v>
      </c>
    </row>
    <row r="4305" spans="1:9" x14ac:dyDescent="0.2">
      <c r="A4305">
        <v>2017</v>
      </c>
      <c r="B4305" t="s">
        <v>243</v>
      </c>
      <c r="C4305" t="s">
        <v>244</v>
      </c>
      <c r="D4305">
        <v>3222</v>
      </c>
      <c r="E4305">
        <v>15221</v>
      </c>
      <c r="F4305">
        <v>14810</v>
      </c>
      <c r="G4305">
        <v>4510</v>
      </c>
      <c r="H4305" s="14">
        <f>365*DSO[[#This Row],[Receivables - Total]]/DSO[[#This Row],[Revenue - Total]]</f>
        <v>79.407832545577307</v>
      </c>
      <c r="I4305" t="str">
        <f>_xlfn.XLOOKUP(DSO[[#This Row],[GIC Industry Groups]],'DSO_GIC GROUP'!$A$2:$A$25,'DSO_GIC GROUP'!$B$2:$B$25,0)</f>
        <v>Software &amp; Services</v>
      </c>
    </row>
    <row r="4306" spans="1:9" x14ac:dyDescent="0.2">
      <c r="A4306">
        <v>2018</v>
      </c>
      <c r="B4306" t="s">
        <v>243</v>
      </c>
      <c r="C4306" t="s">
        <v>244</v>
      </c>
      <c r="D4306">
        <v>3562</v>
      </c>
      <c r="E4306">
        <v>15913</v>
      </c>
      <c r="F4306">
        <v>16125</v>
      </c>
      <c r="G4306">
        <v>4510</v>
      </c>
      <c r="H4306" s="14">
        <f>365*DSO[[#This Row],[Receivables - Total]]/DSO[[#This Row],[Revenue - Total]]</f>
        <v>80.628217054263573</v>
      </c>
      <c r="I4306" t="str">
        <f>_xlfn.XLOOKUP(DSO[[#This Row],[GIC Industry Groups]],'DSO_GIC GROUP'!$A$2:$A$25,'DSO_GIC GROUP'!$B$2:$B$25,0)</f>
        <v>Software &amp; Services</v>
      </c>
    </row>
    <row r="4307" spans="1:9" x14ac:dyDescent="0.2">
      <c r="A4307">
        <v>2019</v>
      </c>
      <c r="B4307" t="s">
        <v>243</v>
      </c>
      <c r="C4307" t="s">
        <v>244</v>
      </c>
      <c r="D4307">
        <v>3610</v>
      </c>
      <c r="E4307">
        <v>16204</v>
      </c>
      <c r="F4307">
        <v>16783</v>
      </c>
      <c r="G4307">
        <v>4510</v>
      </c>
      <c r="H4307" s="14">
        <f>365*DSO[[#This Row],[Receivables - Total]]/DSO[[#This Row],[Revenue - Total]]</f>
        <v>78.510993266996365</v>
      </c>
      <c r="I4307" t="str">
        <f>_xlfn.XLOOKUP(DSO[[#This Row],[GIC Industry Groups]],'DSO_GIC GROUP'!$A$2:$A$25,'DSO_GIC GROUP'!$B$2:$B$25,0)</f>
        <v>Software &amp; Services</v>
      </c>
    </row>
    <row r="4308" spans="1:9" x14ac:dyDescent="0.2">
      <c r="A4308">
        <v>2004</v>
      </c>
      <c r="B4308" t="s">
        <v>245</v>
      </c>
      <c r="C4308" t="s">
        <v>246</v>
      </c>
      <c r="D4308">
        <v>108.399</v>
      </c>
      <c r="E4308">
        <v>1286.0840000000001</v>
      </c>
      <c r="F4308">
        <v>741.15700000000004</v>
      </c>
      <c r="G4308">
        <v>4510</v>
      </c>
      <c r="H4308" s="14">
        <f>365*DSO[[#This Row],[Receivables - Total]]/DSO[[#This Row],[Revenue - Total]]</f>
        <v>53.383608331298227</v>
      </c>
      <c r="I4308" t="str">
        <f>_xlfn.XLOOKUP(DSO[[#This Row],[GIC Industry Groups]],'DSO_GIC GROUP'!$A$2:$A$25,'DSO_GIC GROUP'!$B$2:$B$25,0)</f>
        <v>Software &amp; Services</v>
      </c>
    </row>
    <row r="4309" spans="1:9" x14ac:dyDescent="0.2">
      <c r="A4309">
        <v>2005</v>
      </c>
      <c r="B4309" t="s">
        <v>245</v>
      </c>
      <c r="C4309" t="s">
        <v>246</v>
      </c>
      <c r="D4309">
        <v>142.01499999999999</v>
      </c>
      <c r="E4309">
        <v>1681.6559999999999</v>
      </c>
      <c r="F4309">
        <v>908.72199999999998</v>
      </c>
      <c r="G4309">
        <v>4510</v>
      </c>
      <c r="H4309" s="14">
        <f>365*DSO[[#This Row],[Receivables - Total]]/DSO[[#This Row],[Revenue - Total]]</f>
        <v>57.042170212672303</v>
      </c>
      <c r="I4309" t="str">
        <f>_xlfn.XLOOKUP(DSO[[#This Row],[GIC Industry Groups]],'DSO_GIC GROUP'!$A$2:$A$25,'DSO_GIC GROUP'!$B$2:$B$25,0)</f>
        <v>Software &amp; Services</v>
      </c>
    </row>
    <row r="4310" spans="1:9" x14ac:dyDescent="0.2">
      <c r="A4310">
        <v>2006</v>
      </c>
      <c r="B4310" t="s">
        <v>245</v>
      </c>
      <c r="C4310" t="s">
        <v>246</v>
      </c>
      <c r="D4310">
        <v>204.97399999999999</v>
      </c>
      <c r="E4310">
        <v>2024.473</v>
      </c>
      <c r="F4310">
        <v>1134.319</v>
      </c>
      <c r="G4310">
        <v>4510</v>
      </c>
      <c r="H4310" s="14">
        <f>365*DSO[[#This Row],[Receivables - Total]]/DSO[[#This Row],[Revenue - Total]]</f>
        <v>65.956322692293782</v>
      </c>
      <c r="I4310" t="str">
        <f>_xlfn.XLOOKUP(DSO[[#This Row],[GIC Industry Groups]],'DSO_GIC GROUP'!$A$2:$A$25,'DSO_GIC GROUP'!$B$2:$B$25,0)</f>
        <v>Software &amp; Services</v>
      </c>
    </row>
    <row r="4311" spans="1:9" x14ac:dyDescent="0.2">
      <c r="A4311">
        <v>2007</v>
      </c>
      <c r="B4311" t="s">
        <v>245</v>
      </c>
      <c r="C4311" t="s">
        <v>246</v>
      </c>
      <c r="D4311">
        <v>225.86099999999999</v>
      </c>
      <c r="E4311">
        <v>2534.6930000000002</v>
      </c>
      <c r="F4311">
        <v>1391.942</v>
      </c>
      <c r="G4311">
        <v>4510</v>
      </c>
      <c r="H4311" s="14">
        <f>365*DSO[[#This Row],[Receivables - Total]]/DSO[[#This Row],[Revenue - Total]]</f>
        <v>59.22607766702923</v>
      </c>
      <c r="I4311" t="str">
        <f>_xlfn.XLOOKUP(DSO[[#This Row],[GIC Industry Groups]],'DSO_GIC GROUP'!$A$2:$A$25,'DSO_GIC GROUP'!$B$2:$B$25,0)</f>
        <v>Software &amp; Services</v>
      </c>
    </row>
    <row r="4312" spans="1:9" x14ac:dyDescent="0.2">
      <c r="A4312">
        <v>2008</v>
      </c>
      <c r="B4312" t="s">
        <v>245</v>
      </c>
      <c r="C4312" t="s">
        <v>246</v>
      </c>
      <c r="D4312">
        <v>231.29599999999999</v>
      </c>
      <c r="E4312">
        <v>2694.306</v>
      </c>
      <c r="F4312">
        <v>1583.354</v>
      </c>
      <c r="G4312">
        <v>4510</v>
      </c>
      <c r="H4312" s="14">
        <f>365*DSO[[#This Row],[Receivables - Total]]/DSO[[#This Row],[Revenue - Total]]</f>
        <v>53.319118782028525</v>
      </c>
      <c r="I4312" t="str">
        <f>_xlfn.XLOOKUP(DSO[[#This Row],[GIC Industry Groups]],'DSO_GIC GROUP'!$A$2:$A$25,'DSO_GIC GROUP'!$B$2:$B$25,0)</f>
        <v>Software &amp; Services</v>
      </c>
    </row>
    <row r="4313" spans="1:9" x14ac:dyDescent="0.2">
      <c r="A4313">
        <v>2009</v>
      </c>
      <c r="B4313" t="s">
        <v>245</v>
      </c>
      <c r="C4313" t="s">
        <v>246</v>
      </c>
      <c r="D4313">
        <v>304.91199999999998</v>
      </c>
      <c r="E4313">
        <v>3091.1469999999999</v>
      </c>
      <c r="F4313">
        <v>1614.088</v>
      </c>
      <c r="G4313">
        <v>4510</v>
      </c>
      <c r="H4313" s="14">
        <f>365*DSO[[#This Row],[Receivables - Total]]/DSO[[#This Row],[Revenue - Total]]</f>
        <v>68.950936999717484</v>
      </c>
      <c r="I4313" t="str">
        <f>_xlfn.XLOOKUP(DSO[[#This Row],[GIC Industry Groups]],'DSO_GIC GROUP'!$A$2:$A$25,'DSO_GIC GROUP'!$B$2:$B$25,0)</f>
        <v>Software &amp; Services</v>
      </c>
    </row>
    <row r="4314" spans="1:9" x14ac:dyDescent="0.2">
      <c r="A4314">
        <v>2010</v>
      </c>
      <c r="B4314" t="s">
        <v>245</v>
      </c>
      <c r="C4314" t="s">
        <v>246</v>
      </c>
      <c r="D4314">
        <v>378.39499999999998</v>
      </c>
      <c r="E4314">
        <v>3703.6</v>
      </c>
      <c r="F4314">
        <v>1874.662</v>
      </c>
      <c r="G4314">
        <v>4510</v>
      </c>
      <c r="H4314" s="14">
        <f>365*DSO[[#This Row],[Receivables - Total]]/DSO[[#This Row],[Revenue - Total]]</f>
        <v>73.674174331159421</v>
      </c>
      <c r="I4314" t="str">
        <f>_xlfn.XLOOKUP(DSO[[#This Row],[GIC Industry Groups]],'DSO_GIC GROUP'!$A$2:$A$25,'DSO_GIC GROUP'!$B$2:$B$25,0)</f>
        <v>Software &amp; Services</v>
      </c>
    </row>
    <row r="4315" spans="1:9" x14ac:dyDescent="0.2">
      <c r="A4315">
        <v>2011</v>
      </c>
      <c r="B4315" t="s">
        <v>245</v>
      </c>
      <c r="C4315" t="s">
        <v>246</v>
      </c>
      <c r="D4315">
        <v>484.43099999999998</v>
      </c>
      <c r="E4315">
        <v>4099.5410000000002</v>
      </c>
      <c r="F4315">
        <v>2206.3919999999998</v>
      </c>
      <c r="G4315">
        <v>4510</v>
      </c>
      <c r="H4315" s="14">
        <f>365*DSO[[#This Row],[Receivables - Total]]/DSO[[#This Row],[Revenue - Total]]</f>
        <v>80.138667562246425</v>
      </c>
      <c r="I4315" t="str">
        <f>_xlfn.XLOOKUP(DSO[[#This Row],[GIC Industry Groups]],'DSO_GIC GROUP'!$A$2:$A$25,'DSO_GIC GROUP'!$B$2:$B$25,0)</f>
        <v>Software &amp; Services</v>
      </c>
    </row>
    <row r="4316" spans="1:9" x14ac:dyDescent="0.2">
      <c r="A4316">
        <v>2012</v>
      </c>
      <c r="B4316" t="s">
        <v>245</v>
      </c>
      <c r="C4316" t="s">
        <v>246</v>
      </c>
      <c r="D4316">
        <v>630.95600000000002</v>
      </c>
      <c r="E4316">
        <v>4796.402</v>
      </c>
      <c r="F4316">
        <v>2586.123</v>
      </c>
      <c r="G4316">
        <v>4510</v>
      </c>
      <c r="H4316" s="14">
        <f>365*DSO[[#This Row],[Receivables - Total]]/DSO[[#This Row],[Revenue - Total]]</f>
        <v>89.051812307457922</v>
      </c>
      <c r="I4316" t="str">
        <f>_xlfn.XLOOKUP(DSO[[#This Row],[GIC Industry Groups]],'DSO_GIC GROUP'!$A$2:$A$25,'DSO_GIC GROUP'!$B$2:$B$25,0)</f>
        <v>Software &amp; Services</v>
      </c>
    </row>
    <row r="4317" spans="1:9" x14ac:dyDescent="0.2">
      <c r="A4317">
        <v>2013</v>
      </c>
      <c r="B4317" t="s">
        <v>245</v>
      </c>
      <c r="C4317" t="s">
        <v>246</v>
      </c>
      <c r="D4317">
        <v>654.82100000000003</v>
      </c>
      <c r="E4317">
        <v>5212.2489999999998</v>
      </c>
      <c r="F4317">
        <v>2918.4340000000002</v>
      </c>
      <c r="G4317">
        <v>4510</v>
      </c>
      <c r="H4317" s="14">
        <f>365*DSO[[#This Row],[Receivables - Total]]/DSO[[#This Row],[Revenue - Total]]</f>
        <v>81.896546229930152</v>
      </c>
      <c r="I4317" t="str">
        <f>_xlfn.XLOOKUP(DSO[[#This Row],[GIC Industry Groups]],'DSO_GIC GROUP'!$A$2:$A$25,'DSO_GIC GROUP'!$B$2:$B$25,0)</f>
        <v>Software &amp; Services</v>
      </c>
    </row>
    <row r="4318" spans="1:9" x14ac:dyDescent="0.2">
      <c r="A4318">
        <v>2014</v>
      </c>
      <c r="B4318" t="s">
        <v>245</v>
      </c>
      <c r="C4318" t="s">
        <v>246</v>
      </c>
      <c r="D4318">
        <v>674.40099999999995</v>
      </c>
      <c r="E4318">
        <v>5512.0069999999996</v>
      </c>
      <c r="F4318">
        <v>3142.8560000000002</v>
      </c>
      <c r="G4318">
        <v>4510</v>
      </c>
      <c r="H4318" s="14">
        <f>365*DSO[[#This Row],[Receivables - Total]]/DSO[[#This Row],[Revenue - Total]]</f>
        <v>78.322508253639356</v>
      </c>
      <c r="I4318" t="str">
        <f>_xlfn.XLOOKUP(DSO[[#This Row],[GIC Industry Groups]],'DSO_GIC GROUP'!$A$2:$A$25,'DSO_GIC GROUP'!$B$2:$B$25,0)</f>
        <v>Software &amp; Services</v>
      </c>
    </row>
    <row r="4319" spans="1:9" x14ac:dyDescent="0.2">
      <c r="A4319">
        <v>2015</v>
      </c>
      <c r="B4319" t="s">
        <v>245</v>
      </c>
      <c r="C4319" t="s">
        <v>246</v>
      </c>
      <c r="D4319">
        <v>669.27599999999995</v>
      </c>
      <c r="E4319">
        <v>5481.4380000000001</v>
      </c>
      <c r="F4319">
        <v>3275.5940000000001</v>
      </c>
      <c r="G4319">
        <v>4510</v>
      </c>
      <c r="H4319" s="14">
        <f>365*DSO[[#This Row],[Receivables - Total]]/DSO[[#This Row],[Revenue - Total]]</f>
        <v>74.577539218840911</v>
      </c>
      <c r="I4319" t="str">
        <f>_xlfn.XLOOKUP(DSO[[#This Row],[GIC Industry Groups]],'DSO_GIC GROUP'!$A$2:$A$25,'DSO_GIC GROUP'!$B$2:$B$25,0)</f>
        <v>Software &amp; Services</v>
      </c>
    </row>
    <row r="4320" spans="1:9" x14ac:dyDescent="0.2">
      <c r="A4320">
        <v>2016</v>
      </c>
      <c r="B4320" t="s">
        <v>245</v>
      </c>
      <c r="C4320" t="s">
        <v>246</v>
      </c>
      <c r="D4320">
        <v>725.94</v>
      </c>
      <c r="E4320">
        <v>6390.2269999999999</v>
      </c>
      <c r="F4320">
        <v>3418.2649999999999</v>
      </c>
      <c r="G4320">
        <v>4510</v>
      </c>
      <c r="H4320" s="14">
        <f>365*DSO[[#This Row],[Receivables - Total]]/DSO[[#This Row],[Revenue - Total]]</f>
        <v>77.51537695292788</v>
      </c>
      <c r="I4320" t="str">
        <f>_xlfn.XLOOKUP(DSO[[#This Row],[GIC Industry Groups]],'DSO_GIC GROUP'!$A$2:$A$25,'DSO_GIC GROUP'!$B$2:$B$25,0)</f>
        <v>Software &amp; Services</v>
      </c>
    </row>
    <row r="4321" spans="1:9" x14ac:dyDescent="0.2">
      <c r="A4321">
        <v>2017</v>
      </c>
      <c r="B4321" t="s">
        <v>245</v>
      </c>
      <c r="C4321" t="s">
        <v>246</v>
      </c>
      <c r="D4321">
        <v>712.53499999999997</v>
      </c>
      <c r="E4321">
        <v>5820.1760000000004</v>
      </c>
      <c r="F4321">
        <v>2824.6860000000001</v>
      </c>
      <c r="G4321">
        <v>4510</v>
      </c>
      <c r="H4321" s="14">
        <f>365*DSO[[#This Row],[Receivables - Total]]/DSO[[#This Row],[Revenue - Total]]</f>
        <v>92.072278122240832</v>
      </c>
      <c r="I4321" t="str">
        <f>_xlfn.XLOOKUP(DSO[[#This Row],[GIC Industry Groups]],'DSO_GIC GROUP'!$A$2:$A$25,'DSO_GIC GROUP'!$B$2:$B$25,0)</f>
        <v>Software &amp; Services</v>
      </c>
    </row>
    <row r="4322" spans="1:9" x14ac:dyDescent="0.2">
      <c r="A4322">
        <v>2018</v>
      </c>
      <c r="B4322" t="s">
        <v>245</v>
      </c>
      <c r="C4322" t="s">
        <v>246</v>
      </c>
      <c r="D4322">
        <v>688.42</v>
      </c>
      <c r="E4322">
        <v>5136.049</v>
      </c>
      <c r="F4322">
        <v>2973.9029999999998</v>
      </c>
      <c r="G4322">
        <v>4510</v>
      </c>
      <c r="H4322" s="14">
        <f>365*DSO[[#This Row],[Receivables - Total]]/DSO[[#This Row],[Revenue - Total]]</f>
        <v>84.492769266516092</v>
      </c>
      <c r="I4322" t="str">
        <f>_xlfn.XLOOKUP(DSO[[#This Row],[GIC Industry Groups]],'DSO_GIC GROUP'!$A$2:$A$25,'DSO_GIC GROUP'!$B$2:$B$25,0)</f>
        <v>Software &amp; Services</v>
      </c>
    </row>
    <row r="4323" spans="1:9" x14ac:dyDescent="0.2">
      <c r="A4323">
        <v>2019</v>
      </c>
      <c r="B4323" t="s">
        <v>245</v>
      </c>
      <c r="C4323" t="s">
        <v>246</v>
      </c>
      <c r="D4323">
        <v>732.55899999999997</v>
      </c>
      <c r="E4323">
        <v>4388.9260000000004</v>
      </c>
      <c r="F4323">
        <v>3010.5639999999999</v>
      </c>
      <c r="G4323">
        <v>4510</v>
      </c>
      <c r="H4323" s="14">
        <f>365*DSO[[#This Row],[Receivables - Total]]/DSO[[#This Row],[Revenue - Total]]</f>
        <v>88.815263518729381</v>
      </c>
      <c r="I4323" t="str">
        <f>_xlfn.XLOOKUP(DSO[[#This Row],[GIC Industry Groups]],'DSO_GIC GROUP'!$A$2:$A$25,'DSO_GIC GROUP'!$B$2:$B$25,0)</f>
        <v>Software &amp; Services</v>
      </c>
    </row>
    <row r="4324" spans="1:9" x14ac:dyDescent="0.2">
      <c r="A4324">
        <v>2003</v>
      </c>
      <c r="B4324" t="s">
        <v>293</v>
      </c>
      <c r="C4324" t="s">
        <v>294</v>
      </c>
      <c r="D4324">
        <v>3616.3</v>
      </c>
      <c r="E4324">
        <v>11804</v>
      </c>
      <c r="F4324">
        <v>14767.6</v>
      </c>
      <c r="G4324">
        <v>4510</v>
      </c>
      <c r="H4324" s="14">
        <f>365*DSO[[#This Row],[Receivables - Total]]/DSO[[#This Row],[Revenue - Total]]</f>
        <v>89.381449930929875</v>
      </c>
      <c r="I4324" t="str">
        <f>_xlfn.XLOOKUP(DSO[[#This Row],[GIC Industry Groups]],'DSO_GIC GROUP'!$A$2:$A$25,'DSO_GIC GROUP'!$B$2:$B$25,0)</f>
        <v>Software &amp; Services</v>
      </c>
    </row>
    <row r="4325" spans="1:9" x14ac:dyDescent="0.2">
      <c r="A4325">
        <v>2004</v>
      </c>
      <c r="B4325" t="s">
        <v>293</v>
      </c>
      <c r="C4325" t="s">
        <v>294</v>
      </c>
      <c r="D4325">
        <v>3537.7</v>
      </c>
      <c r="E4325">
        <v>12633.9</v>
      </c>
      <c r="F4325">
        <v>14058.6</v>
      </c>
      <c r="G4325">
        <v>4510</v>
      </c>
      <c r="H4325" s="14">
        <f>365*DSO[[#This Row],[Receivables - Total]]/DSO[[#This Row],[Revenue - Total]]</f>
        <v>91.848441523338025</v>
      </c>
      <c r="I4325" t="str">
        <f>_xlfn.XLOOKUP(DSO[[#This Row],[GIC Industry Groups]],'DSO_GIC GROUP'!$A$2:$A$25,'DSO_GIC GROUP'!$B$2:$B$25,0)</f>
        <v>Software &amp; Services</v>
      </c>
    </row>
    <row r="4326" spans="1:9" x14ac:dyDescent="0.2">
      <c r="A4326">
        <v>2005</v>
      </c>
      <c r="B4326" t="s">
        <v>293</v>
      </c>
      <c r="C4326" t="s">
        <v>294</v>
      </c>
      <c r="D4326">
        <v>3746.3</v>
      </c>
      <c r="E4326">
        <v>12943.3</v>
      </c>
      <c r="F4326">
        <v>14615.6</v>
      </c>
      <c r="G4326">
        <v>4510</v>
      </c>
      <c r="H4326" s="14">
        <f>365*DSO[[#This Row],[Receivables - Total]]/DSO[[#This Row],[Revenue - Total]]</f>
        <v>93.557534415282305</v>
      </c>
      <c r="I4326" t="str">
        <f>_xlfn.XLOOKUP(DSO[[#This Row],[GIC Industry Groups]],'DSO_GIC GROUP'!$A$2:$A$25,'DSO_GIC GROUP'!$B$2:$B$25,0)</f>
        <v>Software &amp; Services</v>
      </c>
    </row>
    <row r="4327" spans="1:9" x14ac:dyDescent="0.2">
      <c r="A4327">
        <v>2006</v>
      </c>
      <c r="B4327" t="s">
        <v>293</v>
      </c>
      <c r="C4327" t="s">
        <v>294</v>
      </c>
      <c r="D4327">
        <v>4187.3999999999996</v>
      </c>
      <c r="E4327">
        <v>13740.2</v>
      </c>
      <c r="F4327">
        <v>14854.9</v>
      </c>
      <c r="G4327">
        <v>4510</v>
      </c>
      <c r="H4327" s="14">
        <f>365*DSO[[#This Row],[Receivables - Total]]/DSO[[#This Row],[Revenue - Total]]</f>
        <v>102.88867646365844</v>
      </c>
      <c r="I4327" t="str">
        <f>_xlfn.XLOOKUP(DSO[[#This Row],[GIC Industry Groups]],'DSO_GIC GROUP'!$A$2:$A$25,'DSO_GIC GROUP'!$B$2:$B$25,0)</f>
        <v>Software &amp; Services</v>
      </c>
    </row>
    <row r="4328" spans="1:9" x14ac:dyDescent="0.2">
      <c r="A4328">
        <v>2007</v>
      </c>
      <c r="B4328" t="s">
        <v>293</v>
      </c>
      <c r="C4328" t="s">
        <v>294</v>
      </c>
      <c r="D4328">
        <v>4459.8</v>
      </c>
      <c r="E4328">
        <v>15774.8</v>
      </c>
      <c r="F4328">
        <v>16499.5</v>
      </c>
      <c r="G4328">
        <v>4510</v>
      </c>
      <c r="H4328" s="14">
        <f>365*DSO[[#This Row],[Receivables - Total]]/DSO[[#This Row],[Revenue - Total]]</f>
        <v>98.659171490045154</v>
      </c>
      <c r="I4328" t="str">
        <f>_xlfn.XLOOKUP(DSO[[#This Row],[GIC Industry Groups]],'DSO_GIC GROUP'!$A$2:$A$25,'DSO_GIC GROUP'!$B$2:$B$25,0)</f>
        <v>Software &amp; Services</v>
      </c>
    </row>
    <row r="4329" spans="1:9" x14ac:dyDescent="0.2">
      <c r="A4329">
        <v>2008</v>
      </c>
      <c r="B4329" t="s">
        <v>293</v>
      </c>
      <c r="C4329" t="s">
        <v>294</v>
      </c>
      <c r="D4329">
        <v>3786.4</v>
      </c>
      <c r="E4329">
        <v>15618.7</v>
      </c>
      <c r="F4329">
        <v>16739.900000000001</v>
      </c>
      <c r="G4329">
        <v>4510</v>
      </c>
      <c r="H4329" s="14">
        <f>365*DSO[[#This Row],[Receivables - Total]]/DSO[[#This Row],[Revenue - Total]]</f>
        <v>82.559394022664407</v>
      </c>
      <c r="I4329" t="str">
        <f>_xlfn.XLOOKUP(DSO[[#This Row],[GIC Industry Groups]],'DSO_GIC GROUP'!$A$2:$A$25,'DSO_GIC GROUP'!$B$2:$B$25,0)</f>
        <v>Software &amp; Services</v>
      </c>
    </row>
    <row r="4330" spans="1:9" x14ac:dyDescent="0.2">
      <c r="A4330">
        <v>2009</v>
      </c>
      <c r="B4330" t="s">
        <v>293</v>
      </c>
      <c r="C4330" t="s">
        <v>294</v>
      </c>
      <c r="D4330">
        <v>3849</v>
      </c>
      <c r="E4330">
        <v>16455</v>
      </c>
      <c r="F4330">
        <v>16063</v>
      </c>
      <c r="G4330">
        <v>4510</v>
      </c>
      <c r="H4330" s="14">
        <f>365*DSO[[#This Row],[Receivables - Total]]/DSO[[#This Row],[Revenue - Total]]</f>
        <v>87.460935068169078</v>
      </c>
      <c r="I4330" t="str">
        <f>_xlfn.XLOOKUP(DSO[[#This Row],[GIC Industry Groups]],'DSO_GIC GROUP'!$A$2:$A$25,'DSO_GIC GROUP'!$B$2:$B$25,0)</f>
        <v>Software &amp; Services</v>
      </c>
    </row>
    <row r="4331" spans="1:9" x14ac:dyDescent="0.2">
      <c r="A4331">
        <v>2010</v>
      </c>
      <c r="B4331" t="s">
        <v>293</v>
      </c>
      <c r="C4331" t="s">
        <v>294</v>
      </c>
      <c r="D4331">
        <v>3719</v>
      </c>
      <c r="E4331">
        <v>16120</v>
      </c>
      <c r="F4331">
        <v>16042</v>
      </c>
      <c r="G4331">
        <v>4510</v>
      </c>
      <c r="H4331" s="14">
        <f>365*DSO[[#This Row],[Receivables - Total]]/DSO[[#This Row],[Revenue - Total]]</f>
        <v>84.617566388230898</v>
      </c>
      <c r="I4331" t="str">
        <f>_xlfn.XLOOKUP(DSO[[#This Row],[GIC Industry Groups]],'DSO_GIC GROUP'!$A$2:$A$25,'DSO_GIC GROUP'!$B$2:$B$25,0)</f>
        <v>Software &amp; Services</v>
      </c>
    </row>
    <row r="4332" spans="1:9" x14ac:dyDescent="0.2">
      <c r="A4332">
        <v>2011</v>
      </c>
      <c r="B4332" t="s">
        <v>293</v>
      </c>
      <c r="C4332" t="s">
        <v>294</v>
      </c>
      <c r="D4332">
        <v>3257</v>
      </c>
      <c r="E4332">
        <v>11189</v>
      </c>
      <c r="F4332">
        <v>16123</v>
      </c>
      <c r="G4332">
        <v>4510</v>
      </c>
      <c r="H4332" s="14">
        <f>365*DSO[[#This Row],[Receivables - Total]]/DSO[[#This Row],[Revenue - Total]]</f>
        <v>73.733486323885131</v>
      </c>
      <c r="I4332" t="str">
        <f>_xlfn.XLOOKUP(DSO[[#This Row],[GIC Industry Groups]],'DSO_GIC GROUP'!$A$2:$A$25,'DSO_GIC GROUP'!$B$2:$B$25,0)</f>
        <v>Software &amp; Services</v>
      </c>
    </row>
    <row r="4333" spans="1:9" x14ac:dyDescent="0.2">
      <c r="A4333">
        <v>2012</v>
      </c>
      <c r="B4333" t="s">
        <v>293</v>
      </c>
      <c r="C4333" t="s">
        <v>294</v>
      </c>
      <c r="D4333">
        <v>3199</v>
      </c>
      <c r="E4333">
        <v>11251</v>
      </c>
      <c r="F4333">
        <v>14993</v>
      </c>
      <c r="G4333">
        <v>4510</v>
      </c>
      <c r="H4333" s="14">
        <f>365*DSO[[#This Row],[Receivables - Total]]/DSO[[#This Row],[Revenue - Total]]</f>
        <v>77.878676715800708</v>
      </c>
      <c r="I4333" t="str">
        <f>_xlfn.XLOOKUP(DSO[[#This Row],[GIC Industry Groups]],'DSO_GIC GROUP'!$A$2:$A$25,'DSO_GIC GROUP'!$B$2:$B$25,0)</f>
        <v>Software &amp; Services</v>
      </c>
    </row>
    <row r="4334" spans="1:9" x14ac:dyDescent="0.2">
      <c r="A4334">
        <v>2013</v>
      </c>
      <c r="B4334" t="s">
        <v>293</v>
      </c>
      <c r="C4334" t="s">
        <v>294</v>
      </c>
      <c r="D4334">
        <v>2759</v>
      </c>
      <c r="E4334">
        <v>11389</v>
      </c>
      <c r="F4334">
        <v>12998</v>
      </c>
      <c r="G4334">
        <v>4510</v>
      </c>
      <c r="H4334" s="14">
        <f>365*DSO[[#This Row],[Receivables - Total]]/DSO[[#This Row],[Revenue - Total]]</f>
        <v>77.476150176950298</v>
      </c>
      <c r="I4334" t="str">
        <f>_xlfn.XLOOKUP(DSO[[#This Row],[GIC Industry Groups]],'DSO_GIC GROUP'!$A$2:$A$25,'DSO_GIC GROUP'!$B$2:$B$25,0)</f>
        <v>Software &amp; Services</v>
      </c>
    </row>
    <row r="4335" spans="1:9" x14ac:dyDescent="0.2">
      <c r="A4335">
        <v>2014</v>
      </c>
      <c r="B4335" t="s">
        <v>293</v>
      </c>
      <c r="C4335" t="s">
        <v>294</v>
      </c>
      <c r="D4335">
        <v>2369</v>
      </c>
      <c r="E4335">
        <v>10201</v>
      </c>
      <c r="F4335">
        <v>12173</v>
      </c>
      <c r="G4335">
        <v>4510</v>
      </c>
      <c r="H4335" s="14">
        <f>365*DSO[[#This Row],[Receivables - Total]]/DSO[[#This Row],[Revenue - Total]]</f>
        <v>71.033023905364331</v>
      </c>
      <c r="I4335" t="str">
        <f>_xlfn.XLOOKUP(DSO[[#This Row],[GIC Industry Groups]],'DSO_GIC GROUP'!$A$2:$A$25,'DSO_GIC GROUP'!$B$2:$B$25,0)</f>
        <v>Software &amp; Services</v>
      </c>
    </row>
    <row r="4336" spans="1:9" x14ac:dyDescent="0.2">
      <c r="A4336">
        <v>2015</v>
      </c>
      <c r="B4336" t="s">
        <v>293</v>
      </c>
      <c r="C4336" t="s">
        <v>294</v>
      </c>
      <c r="D4336">
        <v>1831</v>
      </c>
      <c r="E4336">
        <v>7736</v>
      </c>
      <c r="F4336">
        <v>7106</v>
      </c>
      <c r="G4336">
        <v>4510</v>
      </c>
      <c r="H4336" s="14">
        <f>365*DSO[[#This Row],[Receivables - Total]]/DSO[[#This Row],[Revenue - Total]]</f>
        <v>94.049394877568247</v>
      </c>
      <c r="I4336" t="str">
        <f>_xlfn.XLOOKUP(DSO[[#This Row],[GIC Industry Groups]],'DSO_GIC GROUP'!$A$2:$A$25,'DSO_GIC GROUP'!$B$2:$B$25,0)</f>
        <v>Software &amp; Services</v>
      </c>
    </row>
    <row r="4337" spans="1:9" x14ac:dyDescent="0.2">
      <c r="A4337">
        <v>2016</v>
      </c>
      <c r="B4337" t="s">
        <v>293</v>
      </c>
      <c r="C4337" t="s">
        <v>294</v>
      </c>
      <c r="D4337">
        <v>1643</v>
      </c>
      <c r="E4337">
        <v>8663</v>
      </c>
      <c r="F4337">
        <v>7607</v>
      </c>
      <c r="G4337">
        <v>4510</v>
      </c>
      <c r="H4337" s="14">
        <f>365*DSO[[#This Row],[Receivables - Total]]/DSO[[#This Row],[Revenue - Total]]</f>
        <v>78.834626002366235</v>
      </c>
      <c r="I4337" t="str">
        <f>_xlfn.XLOOKUP(DSO[[#This Row],[GIC Industry Groups]],'DSO_GIC GROUP'!$A$2:$A$25,'DSO_GIC GROUP'!$B$2:$B$25,0)</f>
        <v>Software &amp; Services</v>
      </c>
    </row>
    <row r="4338" spans="1:9" x14ac:dyDescent="0.2">
      <c r="A4338">
        <v>2017</v>
      </c>
      <c r="B4338" t="s">
        <v>293</v>
      </c>
      <c r="C4338" t="s">
        <v>294</v>
      </c>
      <c r="D4338">
        <v>5913</v>
      </c>
      <c r="E4338">
        <v>33921</v>
      </c>
      <c r="F4338">
        <v>24556</v>
      </c>
      <c r="G4338">
        <v>4510</v>
      </c>
      <c r="H4338" s="14">
        <f>365*DSO[[#This Row],[Receivables - Total]]/DSO[[#This Row],[Revenue - Total]]</f>
        <v>87.890739534126084</v>
      </c>
      <c r="I4338" t="str">
        <f>_xlfn.XLOOKUP(DSO[[#This Row],[GIC Industry Groups]],'DSO_GIC GROUP'!$A$2:$A$25,'DSO_GIC GROUP'!$B$2:$B$25,0)</f>
        <v>Software &amp; Services</v>
      </c>
    </row>
    <row r="4339" spans="1:9" x14ac:dyDescent="0.2">
      <c r="A4339">
        <v>2018</v>
      </c>
      <c r="B4339" t="s">
        <v>293</v>
      </c>
      <c r="C4339" t="s">
        <v>294</v>
      </c>
      <c r="D4339">
        <v>5181</v>
      </c>
      <c r="E4339">
        <v>29574</v>
      </c>
      <c r="F4339">
        <v>20753</v>
      </c>
      <c r="G4339">
        <v>4510</v>
      </c>
      <c r="H4339" s="14">
        <f>365*DSO[[#This Row],[Receivables - Total]]/DSO[[#This Row],[Revenue - Total]]</f>
        <v>91.122488314942416</v>
      </c>
      <c r="I4339" t="str">
        <f>_xlfn.XLOOKUP(DSO[[#This Row],[GIC Industry Groups]],'DSO_GIC GROUP'!$A$2:$A$25,'DSO_GIC GROUP'!$B$2:$B$25,0)</f>
        <v>Software &amp; Services</v>
      </c>
    </row>
    <row r="4340" spans="1:9" x14ac:dyDescent="0.2">
      <c r="A4340">
        <v>2004</v>
      </c>
      <c r="B4340" t="s">
        <v>357</v>
      </c>
      <c r="C4340" t="s">
        <v>358</v>
      </c>
      <c r="D4340">
        <v>399.79700000000003</v>
      </c>
      <c r="E4340">
        <v>4002.8560000000002</v>
      </c>
      <c r="F4340">
        <v>2331.527</v>
      </c>
      <c r="G4340">
        <v>4510</v>
      </c>
      <c r="H4340" s="14">
        <f>365*DSO[[#This Row],[Receivables - Total]]/DSO[[#This Row],[Revenue - Total]]</f>
        <v>62.588125721898137</v>
      </c>
      <c r="I4340" t="str">
        <f>_xlfn.XLOOKUP(DSO[[#This Row],[GIC Industry Groups]],'DSO_GIC GROUP'!$A$2:$A$25,'DSO_GIC GROUP'!$B$2:$B$25,0)</f>
        <v>Software &amp; Services</v>
      </c>
    </row>
    <row r="4341" spans="1:9" x14ac:dyDescent="0.2">
      <c r="A4341">
        <v>2005</v>
      </c>
      <c r="B4341" t="s">
        <v>357</v>
      </c>
      <c r="C4341" t="s">
        <v>358</v>
      </c>
      <c r="D4341">
        <v>455.82</v>
      </c>
      <c r="E4341">
        <v>4189.0209999999997</v>
      </c>
      <c r="F4341">
        <v>2766.085</v>
      </c>
      <c r="G4341">
        <v>4510</v>
      </c>
      <c r="H4341" s="14">
        <f>365*DSO[[#This Row],[Receivables - Total]]/DSO[[#This Row],[Revenue - Total]]</f>
        <v>60.147934716395191</v>
      </c>
      <c r="I4341" t="str">
        <f>_xlfn.XLOOKUP(DSO[[#This Row],[GIC Industry Groups]],'DSO_GIC GROUP'!$A$2:$A$25,'DSO_GIC GROUP'!$B$2:$B$25,0)</f>
        <v>Software &amp; Services</v>
      </c>
    </row>
    <row r="4342" spans="1:9" x14ac:dyDescent="0.2">
      <c r="A4342">
        <v>2006</v>
      </c>
      <c r="B4342" t="s">
        <v>357</v>
      </c>
      <c r="C4342" t="s">
        <v>358</v>
      </c>
      <c r="D4342">
        <v>806.29899999999998</v>
      </c>
      <c r="E4342">
        <v>7630.56</v>
      </c>
      <c r="F4342">
        <v>4132.6019999999999</v>
      </c>
      <c r="G4342">
        <v>4510</v>
      </c>
      <c r="H4342" s="14">
        <f>365*DSO[[#This Row],[Receivables - Total]]/DSO[[#This Row],[Revenue - Total]]</f>
        <v>71.214003913273046</v>
      </c>
      <c r="I4342" t="str">
        <f>_xlfn.XLOOKUP(DSO[[#This Row],[GIC Industry Groups]],'DSO_GIC GROUP'!$A$2:$A$25,'DSO_GIC GROUP'!$B$2:$B$25,0)</f>
        <v>Software &amp; Services</v>
      </c>
    </row>
    <row r="4343" spans="1:9" x14ac:dyDescent="0.2">
      <c r="A4343">
        <v>2007</v>
      </c>
      <c r="B4343" t="s">
        <v>357</v>
      </c>
      <c r="C4343" t="s">
        <v>358</v>
      </c>
      <c r="D4343">
        <v>1164.5029999999999</v>
      </c>
      <c r="E4343">
        <v>9794.5830000000005</v>
      </c>
      <c r="F4343">
        <v>4758.0159999999996</v>
      </c>
      <c r="G4343">
        <v>4510</v>
      </c>
      <c r="H4343" s="14">
        <f>365*DSO[[#This Row],[Receivables - Total]]/DSO[[#This Row],[Revenue - Total]]</f>
        <v>89.332107121960078</v>
      </c>
      <c r="I4343" t="str">
        <f>_xlfn.XLOOKUP(DSO[[#This Row],[GIC Industry Groups]],'DSO_GIC GROUP'!$A$2:$A$25,'DSO_GIC GROUP'!$B$2:$B$25,0)</f>
        <v>Software &amp; Services</v>
      </c>
    </row>
    <row r="4344" spans="1:9" x14ac:dyDescent="0.2">
      <c r="A4344">
        <v>2008</v>
      </c>
      <c r="B4344" t="s">
        <v>357</v>
      </c>
      <c r="C4344" t="s">
        <v>358</v>
      </c>
      <c r="D4344">
        <v>721.4</v>
      </c>
      <c r="E4344">
        <v>7514</v>
      </c>
      <c r="F4344">
        <v>3446</v>
      </c>
      <c r="G4344">
        <v>4510</v>
      </c>
      <c r="H4344" s="14">
        <f>365*DSO[[#This Row],[Receivables - Total]]/DSO[[#This Row],[Revenue - Total]]</f>
        <v>76.410621009866517</v>
      </c>
      <c r="I4344" t="str">
        <f>_xlfn.XLOOKUP(DSO[[#This Row],[GIC Industry Groups]],'DSO_GIC GROUP'!$A$2:$A$25,'DSO_GIC GROUP'!$B$2:$B$25,0)</f>
        <v>Software &amp; Services</v>
      </c>
    </row>
    <row r="4345" spans="1:9" x14ac:dyDescent="0.2">
      <c r="A4345">
        <v>2009</v>
      </c>
      <c r="B4345" t="s">
        <v>357</v>
      </c>
      <c r="C4345" t="s">
        <v>358</v>
      </c>
      <c r="D4345">
        <v>890.8</v>
      </c>
      <c r="E4345">
        <v>13997.6</v>
      </c>
      <c r="F4345">
        <v>3769.5</v>
      </c>
      <c r="G4345">
        <v>4510</v>
      </c>
      <c r="H4345" s="14">
        <f>365*DSO[[#This Row],[Receivables - Total]]/DSO[[#This Row],[Revenue - Total]]</f>
        <v>86.256002122297389</v>
      </c>
      <c r="I4345" t="str">
        <f>_xlfn.XLOOKUP(DSO[[#This Row],[GIC Industry Groups]],'DSO_GIC GROUP'!$A$2:$A$25,'DSO_GIC GROUP'!$B$2:$B$25,0)</f>
        <v>Software &amp; Services</v>
      </c>
    </row>
    <row r="4346" spans="1:9" x14ac:dyDescent="0.2">
      <c r="A4346">
        <v>2010</v>
      </c>
      <c r="B4346" t="s">
        <v>357</v>
      </c>
      <c r="C4346" t="s">
        <v>358</v>
      </c>
      <c r="D4346">
        <v>1085.5999999999999</v>
      </c>
      <c r="E4346">
        <v>14161.8</v>
      </c>
      <c r="F4346">
        <v>5186.2</v>
      </c>
      <c r="G4346">
        <v>4510</v>
      </c>
      <c r="H4346" s="14">
        <f>365*DSO[[#This Row],[Receivables - Total]]/DSO[[#This Row],[Revenue - Total]]</f>
        <v>76.40353245150591</v>
      </c>
      <c r="I4346" t="str">
        <f>_xlfn.XLOOKUP(DSO[[#This Row],[GIC Industry Groups]],'DSO_GIC GROUP'!$A$2:$A$25,'DSO_GIC GROUP'!$B$2:$B$25,0)</f>
        <v>Software &amp; Services</v>
      </c>
    </row>
    <row r="4347" spans="1:9" x14ac:dyDescent="0.2">
      <c r="A4347">
        <v>2011</v>
      </c>
      <c r="B4347" t="s">
        <v>357</v>
      </c>
      <c r="C4347" t="s">
        <v>358</v>
      </c>
      <c r="D4347">
        <v>1033.5999999999999</v>
      </c>
      <c r="E4347">
        <v>13848.3</v>
      </c>
      <c r="F4347">
        <v>5745.7</v>
      </c>
      <c r="G4347">
        <v>4510</v>
      </c>
      <c r="H4347" s="14">
        <f>365*DSO[[#This Row],[Receivables - Total]]/DSO[[#This Row],[Revenue - Total]]</f>
        <v>65.660232869798278</v>
      </c>
      <c r="I4347" t="str">
        <f>_xlfn.XLOOKUP(DSO[[#This Row],[GIC Industry Groups]],'DSO_GIC GROUP'!$A$2:$A$25,'DSO_GIC GROUP'!$B$2:$B$25,0)</f>
        <v>Software &amp; Services</v>
      </c>
    </row>
    <row r="4348" spans="1:9" x14ac:dyDescent="0.2">
      <c r="A4348">
        <v>2012</v>
      </c>
      <c r="B4348" t="s">
        <v>357</v>
      </c>
      <c r="C4348" t="s">
        <v>358</v>
      </c>
      <c r="D4348">
        <v>1126.2</v>
      </c>
      <c r="E4348">
        <v>13549.7</v>
      </c>
      <c r="F4348">
        <v>5807.6</v>
      </c>
      <c r="G4348">
        <v>4510</v>
      </c>
      <c r="H4348" s="14">
        <f>365*DSO[[#This Row],[Receivables - Total]]/DSO[[#This Row],[Revenue - Total]]</f>
        <v>70.780184585715261</v>
      </c>
      <c r="I4348" t="str">
        <f>_xlfn.XLOOKUP(DSO[[#This Row],[GIC Industry Groups]],'DSO_GIC GROUP'!$A$2:$A$25,'DSO_GIC GROUP'!$B$2:$B$25,0)</f>
        <v>Software &amp; Services</v>
      </c>
    </row>
    <row r="4349" spans="1:9" x14ac:dyDescent="0.2">
      <c r="A4349">
        <v>2013</v>
      </c>
      <c r="B4349" t="s">
        <v>357</v>
      </c>
      <c r="C4349" t="s">
        <v>358</v>
      </c>
      <c r="D4349">
        <v>1264</v>
      </c>
      <c r="E4349">
        <v>13960.1</v>
      </c>
      <c r="F4349">
        <v>6070.7</v>
      </c>
      <c r="G4349">
        <v>4510</v>
      </c>
      <c r="H4349" s="14">
        <f>365*DSO[[#This Row],[Receivables - Total]]/DSO[[#This Row],[Revenue - Total]]</f>
        <v>75.997825621427509</v>
      </c>
      <c r="I4349" t="str">
        <f>_xlfn.XLOOKUP(DSO[[#This Row],[GIC Industry Groups]],'DSO_GIC GROUP'!$A$2:$A$25,'DSO_GIC GROUP'!$B$2:$B$25,0)</f>
        <v>Software &amp; Services</v>
      </c>
    </row>
    <row r="4350" spans="1:9" x14ac:dyDescent="0.2">
      <c r="A4350">
        <v>2014</v>
      </c>
      <c r="B4350" t="s">
        <v>357</v>
      </c>
      <c r="C4350" t="s">
        <v>358</v>
      </c>
      <c r="D4350">
        <v>1345.2</v>
      </c>
      <c r="E4350">
        <v>14520.5</v>
      </c>
      <c r="F4350">
        <v>6422.8</v>
      </c>
      <c r="G4350">
        <v>4510</v>
      </c>
      <c r="H4350" s="14">
        <f>365*DSO[[#This Row],[Receivables - Total]]/DSO[[#This Row],[Revenue - Total]]</f>
        <v>76.446098274895675</v>
      </c>
      <c r="I4350" t="str">
        <f>_xlfn.XLOOKUP(DSO[[#This Row],[GIC Industry Groups]],'DSO_GIC GROUP'!$A$2:$A$25,'DSO_GIC GROUP'!$B$2:$B$25,0)</f>
        <v>Software &amp; Services</v>
      </c>
    </row>
    <row r="4351" spans="1:9" x14ac:dyDescent="0.2">
      <c r="A4351">
        <v>2015</v>
      </c>
      <c r="B4351" t="s">
        <v>357</v>
      </c>
      <c r="C4351" t="s">
        <v>358</v>
      </c>
      <c r="D4351">
        <v>2090.1999999999998</v>
      </c>
      <c r="E4351">
        <v>26268.799999999999</v>
      </c>
      <c r="F4351">
        <v>6595.2</v>
      </c>
      <c r="G4351">
        <v>4510</v>
      </c>
      <c r="H4351" s="14">
        <f>365*DSO[[#This Row],[Receivables - Total]]/DSO[[#This Row],[Revenue - Total]]</f>
        <v>115.67852377486656</v>
      </c>
      <c r="I4351" t="str">
        <f>_xlfn.XLOOKUP(DSO[[#This Row],[GIC Industry Groups]],'DSO_GIC GROUP'!$A$2:$A$25,'DSO_GIC GROUP'!$B$2:$B$25,0)</f>
        <v>Software &amp; Services</v>
      </c>
    </row>
    <row r="4352" spans="1:9" x14ac:dyDescent="0.2">
      <c r="A4352">
        <v>2016</v>
      </c>
      <c r="B4352" t="s">
        <v>357</v>
      </c>
      <c r="C4352" t="s">
        <v>358</v>
      </c>
      <c r="D4352">
        <v>1879</v>
      </c>
      <c r="E4352">
        <v>26031</v>
      </c>
      <c r="F4352">
        <v>9241</v>
      </c>
      <c r="G4352">
        <v>4510</v>
      </c>
      <c r="H4352" s="14">
        <f>365*DSO[[#This Row],[Receivables - Total]]/DSO[[#This Row],[Revenue - Total]]</f>
        <v>74.216535007033869</v>
      </c>
      <c r="I4352" t="str">
        <f>_xlfn.XLOOKUP(DSO[[#This Row],[GIC Industry Groups]],'DSO_GIC GROUP'!$A$2:$A$25,'DSO_GIC GROUP'!$B$2:$B$25,0)</f>
        <v>Software &amp; Services</v>
      </c>
    </row>
    <row r="4353" spans="1:9" x14ac:dyDescent="0.2">
      <c r="A4353">
        <v>2017</v>
      </c>
      <c r="B4353" t="s">
        <v>357</v>
      </c>
      <c r="C4353" t="s">
        <v>358</v>
      </c>
      <c r="D4353">
        <v>2011</v>
      </c>
      <c r="E4353">
        <v>24517</v>
      </c>
      <c r="F4353">
        <v>9123</v>
      </c>
      <c r="G4353">
        <v>4510</v>
      </c>
      <c r="H4353" s="14">
        <f>365*DSO[[#This Row],[Receivables - Total]]/DSO[[#This Row],[Revenue - Total]]</f>
        <v>80.457634550038364</v>
      </c>
      <c r="I4353" t="str">
        <f>_xlfn.XLOOKUP(DSO[[#This Row],[GIC Industry Groups]],'DSO_GIC GROUP'!$A$2:$A$25,'DSO_GIC GROUP'!$B$2:$B$25,0)</f>
        <v>Software &amp; Services</v>
      </c>
    </row>
    <row r="4354" spans="1:9" x14ac:dyDescent="0.2">
      <c r="A4354">
        <v>2018</v>
      </c>
      <c r="B4354" t="s">
        <v>357</v>
      </c>
      <c r="C4354" t="s">
        <v>358</v>
      </c>
      <c r="D4354">
        <v>2042</v>
      </c>
      <c r="E4354">
        <v>23770</v>
      </c>
      <c r="F4354">
        <v>8423</v>
      </c>
      <c r="G4354">
        <v>4510</v>
      </c>
      <c r="H4354" s="14">
        <f>365*DSO[[#This Row],[Receivables - Total]]/DSO[[#This Row],[Revenue - Total]]</f>
        <v>88.487474771459105</v>
      </c>
      <c r="I4354" t="str">
        <f>_xlfn.XLOOKUP(DSO[[#This Row],[GIC Industry Groups]],'DSO_GIC GROUP'!$A$2:$A$25,'DSO_GIC GROUP'!$B$2:$B$25,0)</f>
        <v>Software &amp; Services</v>
      </c>
    </row>
    <row r="4355" spans="1:9" x14ac:dyDescent="0.2">
      <c r="A4355">
        <v>2019</v>
      </c>
      <c r="B4355" t="s">
        <v>357</v>
      </c>
      <c r="C4355" t="s">
        <v>358</v>
      </c>
      <c r="D4355">
        <v>4350</v>
      </c>
      <c r="E4355">
        <v>83806</v>
      </c>
      <c r="F4355">
        <v>10333</v>
      </c>
      <c r="G4355">
        <v>4510</v>
      </c>
      <c r="H4355" s="14">
        <f>365*DSO[[#This Row],[Receivables - Total]]/DSO[[#This Row],[Revenue - Total]]</f>
        <v>153.65818252201683</v>
      </c>
      <c r="I4355" t="str">
        <f>_xlfn.XLOOKUP(DSO[[#This Row],[GIC Industry Groups]],'DSO_GIC GROUP'!$A$2:$A$25,'DSO_GIC GROUP'!$B$2:$B$25,0)</f>
        <v>Software &amp; Services</v>
      </c>
    </row>
    <row r="4356" spans="1:9" x14ac:dyDescent="0.2">
      <c r="A4356">
        <v>2004</v>
      </c>
      <c r="B4356" t="s">
        <v>359</v>
      </c>
      <c r="C4356" t="s">
        <v>360</v>
      </c>
      <c r="D4356">
        <v>437.76400000000001</v>
      </c>
      <c r="E4356">
        <v>8383.3490000000002</v>
      </c>
      <c r="F4356">
        <v>3729.7460000000001</v>
      </c>
      <c r="G4356">
        <v>4510</v>
      </c>
      <c r="H4356" s="14">
        <f>365*DSO[[#This Row],[Receivables - Total]]/DSO[[#This Row],[Revenue - Total]]</f>
        <v>42.840413261385628</v>
      </c>
      <c r="I4356" t="str">
        <f>_xlfn.XLOOKUP(DSO[[#This Row],[GIC Industry Groups]],'DSO_GIC GROUP'!$A$2:$A$25,'DSO_GIC GROUP'!$B$2:$B$25,0)</f>
        <v>Software &amp; Services</v>
      </c>
    </row>
    <row r="4357" spans="1:9" x14ac:dyDescent="0.2">
      <c r="A4357">
        <v>2005</v>
      </c>
      <c r="B4357" t="s">
        <v>359</v>
      </c>
      <c r="C4357" t="s">
        <v>360</v>
      </c>
      <c r="D4357">
        <v>553.40200000000004</v>
      </c>
      <c r="E4357">
        <v>6039.5159999999996</v>
      </c>
      <c r="F4357">
        <v>4059.4780000000001</v>
      </c>
      <c r="G4357">
        <v>4510</v>
      </c>
      <c r="H4357" s="14">
        <f>365*DSO[[#This Row],[Receivables - Total]]/DSO[[#This Row],[Revenue - Total]]</f>
        <v>49.758055099695085</v>
      </c>
      <c r="I4357" t="str">
        <f>_xlfn.XLOOKUP(DSO[[#This Row],[GIC Industry Groups]],'DSO_GIC GROUP'!$A$2:$A$25,'DSO_GIC GROUP'!$B$2:$B$25,0)</f>
        <v>Software &amp; Services</v>
      </c>
    </row>
    <row r="4358" spans="1:9" x14ac:dyDescent="0.2">
      <c r="A4358">
        <v>2006</v>
      </c>
      <c r="B4358" t="s">
        <v>359</v>
      </c>
      <c r="C4358" t="s">
        <v>360</v>
      </c>
      <c r="D4358">
        <v>601.226</v>
      </c>
      <c r="E4358">
        <v>6207.9229999999998</v>
      </c>
      <c r="F4358">
        <v>4544.1509999999998</v>
      </c>
      <c r="G4358">
        <v>4510</v>
      </c>
      <c r="H4358" s="14">
        <f>365*DSO[[#This Row],[Receivables - Total]]/DSO[[#This Row],[Revenue - Total]]</f>
        <v>48.292297064952287</v>
      </c>
      <c r="I4358" t="str">
        <f>_xlfn.XLOOKUP(DSO[[#This Row],[GIC Industry Groups]],'DSO_GIC GROUP'!$A$2:$A$25,'DSO_GIC GROUP'!$B$2:$B$25,0)</f>
        <v>Software &amp; Services</v>
      </c>
    </row>
    <row r="4359" spans="1:9" x14ac:dyDescent="0.2">
      <c r="A4359">
        <v>2007</v>
      </c>
      <c r="B4359" t="s">
        <v>359</v>
      </c>
      <c r="C4359" t="s">
        <v>360</v>
      </c>
      <c r="D4359">
        <v>840</v>
      </c>
      <c r="E4359">
        <v>11846</v>
      </c>
      <c r="F4359">
        <v>3922</v>
      </c>
      <c r="G4359">
        <v>4510</v>
      </c>
      <c r="H4359" s="14">
        <f>365*DSO[[#This Row],[Receivables - Total]]/DSO[[#This Row],[Revenue - Total]]</f>
        <v>78.174400815910246</v>
      </c>
      <c r="I4359" t="str">
        <f>_xlfn.XLOOKUP(DSO[[#This Row],[GIC Industry Groups]],'DSO_GIC GROUP'!$A$2:$A$25,'DSO_GIC GROUP'!$B$2:$B$25,0)</f>
        <v>Software &amp; Services</v>
      </c>
    </row>
    <row r="4360" spans="1:9" x14ac:dyDescent="0.2">
      <c r="A4360">
        <v>2008</v>
      </c>
      <c r="B4360" t="s">
        <v>359</v>
      </c>
      <c r="C4360" t="s">
        <v>360</v>
      </c>
      <c r="D4360">
        <v>601</v>
      </c>
      <c r="E4360">
        <v>9331</v>
      </c>
      <c r="F4360">
        <v>4739</v>
      </c>
      <c r="G4360">
        <v>4510</v>
      </c>
      <c r="H4360" s="14">
        <f>365*DSO[[#This Row],[Receivables - Total]]/DSO[[#This Row],[Revenue - Total]]</f>
        <v>46.289301540409369</v>
      </c>
      <c r="I4360" t="str">
        <f>_xlfn.XLOOKUP(DSO[[#This Row],[GIC Industry Groups]],'DSO_GIC GROUP'!$A$2:$A$25,'DSO_GIC GROUP'!$B$2:$B$25,0)</f>
        <v>Software &amp; Services</v>
      </c>
    </row>
    <row r="4361" spans="1:9" x14ac:dyDescent="0.2">
      <c r="A4361">
        <v>2009</v>
      </c>
      <c r="B4361" t="s">
        <v>359</v>
      </c>
      <c r="C4361" t="s">
        <v>360</v>
      </c>
      <c r="D4361">
        <v>554</v>
      </c>
      <c r="E4361">
        <v>8378</v>
      </c>
      <c r="F4361">
        <v>4077</v>
      </c>
      <c r="G4361">
        <v>4510</v>
      </c>
      <c r="H4361" s="14">
        <f>365*DSO[[#This Row],[Receivables - Total]]/DSO[[#This Row],[Revenue - Total]]</f>
        <v>49.597743438803043</v>
      </c>
      <c r="I4361" t="str">
        <f>_xlfn.XLOOKUP(DSO[[#This Row],[GIC Industry Groups]],'DSO_GIC GROUP'!$A$2:$A$25,'DSO_GIC GROUP'!$B$2:$B$25,0)</f>
        <v>Software &amp; Services</v>
      </c>
    </row>
    <row r="4362" spans="1:9" x14ac:dyDescent="0.2">
      <c r="A4362">
        <v>2010</v>
      </c>
      <c r="B4362" t="s">
        <v>359</v>
      </c>
      <c r="C4362" t="s">
        <v>360</v>
      </c>
      <c r="D4362">
        <v>572</v>
      </c>
      <c r="E4362">
        <v>8281</v>
      </c>
      <c r="F4362">
        <v>4133</v>
      </c>
      <c r="G4362">
        <v>4510</v>
      </c>
      <c r="H4362" s="14">
        <f>365*DSO[[#This Row],[Receivables - Total]]/DSO[[#This Row],[Revenue - Total]]</f>
        <v>50.51536414226954</v>
      </c>
      <c r="I4362" t="str">
        <f>_xlfn.XLOOKUP(DSO[[#This Row],[GIC Industry Groups]],'DSO_GIC GROUP'!$A$2:$A$25,'DSO_GIC GROUP'!$B$2:$B$25,0)</f>
        <v>Software &amp; Services</v>
      </c>
    </row>
    <row r="4363" spans="1:9" x14ac:dyDescent="0.2">
      <c r="A4363">
        <v>2011</v>
      </c>
      <c r="B4363" t="s">
        <v>359</v>
      </c>
      <c r="C4363" t="s">
        <v>360</v>
      </c>
      <c r="D4363">
        <v>666</v>
      </c>
      <c r="E4363">
        <v>8548</v>
      </c>
      <c r="F4363">
        <v>4337</v>
      </c>
      <c r="G4363">
        <v>4510</v>
      </c>
      <c r="H4363" s="14">
        <f>365*DSO[[#This Row],[Receivables - Total]]/DSO[[#This Row],[Revenue - Total]]</f>
        <v>56.050265160249019</v>
      </c>
      <c r="I4363" t="str">
        <f>_xlfn.XLOOKUP(DSO[[#This Row],[GIC Industry Groups]],'DSO_GIC GROUP'!$A$2:$A$25,'DSO_GIC GROUP'!$B$2:$B$25,0)</f>
        <v>Software &amp; Services</v>
      </c>
    </row>
    <row r="4364" spans="1:9" x14ac:dyDescent="0.2">
      <c r="A4364">
        <v>2012</v>
      </c>
      <c r="B4364" t="s">
        <v>359</v>
      </c>
      <c r="C4364" t="s">
        <v>360</v>
      </c>
      <c r="D4364">
        <v>663</v>
      </c>
      <c r="E4364">
        <v>8497</v>
      </c>
      <c r="F4364">
        <v>4482</v>
      </c>
      <c r="G4364">
        <v>4510</v>
      </c>
      <c r="H4364" s="14">
        <f>365*DSO[[#This Row],[Receivables - Total]]/DSO[[#This Row],[Revenue - Total]]</f>
        <v>53.992637215528781</v>
      </c>
      <c r="I4364" t="str">
        <f>_xlfn.XLOOKUP(DSO[[#This Row],[GIC Industry Groups]],'DSO_GIC GROUP'!$A$2:$A$25,'DSO_GIC GROUP'!$B$2:$B$25,0)</f>
        <v>Software &amp; Services</v>
      </c>
    </row>
    <row r="4365" spans="1:9" x14ac:dyDescent="0.2">
      <c r="A4365">
        <v>2013</v>
      </c>
      <c r="B4365" t="s">
        <v>359</v>
      </c>
      <c r="C4365" t="s">
        <v>360</v>
      </c>
      <c r="D4365">
        <v>751</v>
      </c>
      <c r="E4365">
        <v>9513</v>
      </c>
      <c r="F4365">
        <v>4814</v>
      </c>
      <c r="G4365">
        <v>4510</v>
      </c>
      <c r="H4365" s="14">
        <f>365*DSO[[#This Row],[Receivables - Total]]/DSO[[#This Row],[Revenue - Total]]</f>
        <v>56.941213128375573</v>
      </c>
      <c r="I4365" t="str">
        <f>_xlfn.XLOOKUP(DSO[[#This Row],[GIC Industry Groups]],'DSO_GIC GROUP'!$A$2:$A$25,'DSO_GIC GROUP'!$B$2:$B$25,0)</f>
        <v>Software &amp; Services</v>
      </c>
    </row>
    <row r="4366" spans="1:9" x14ac:dyDescent="0.2">
      <c r="A4366">
        <v>2014</v>
      </c>
      <c r="B4366" t="s">
        <v>359</v>
      </c>
      <c r="C4366" t="s">
        <v>360</v>
      </c>
      <c r="D4366">
        <v>798</v>
      </c>
      <c r="E4366">
        <v>9337</v>
      </c>
      <c r="F4366">
        <v>5066</v>
      </c>
      <c r="G4366">
        <v>4510</v>
      </c>
      <c r="H4366" s="14">
        <f>365*DSO[[#This Row],[Receivables - Total]]/DSO[[#This Row],[Revenue - Total]]</f>
        <v>57.495065140150018</v>
      </c>
      <c r="I4366" t="str">
        <f>_xlfn.XLOOKUP(DSO[[#This Row],[GIC Industry Groups]],'DSO_GIC GROUP'!$A$2:$A$25,'DSO_GIC GROUP'!$B$2:$B$25,0)</f>
        <v>Software &amp; Services</v>
      </c>
    </row>
    <row r="4367" spans="1:9" x14ac:dyDescent="0.2">
      <c r="A4367">
        <v>2015</v>
      </c>
      <c r="B4367" t="s">
        <v>359</v>
      </c>
      <c r="C4367" t="s">
        <v>360</v>
      </c>
      <c r="D4367">
        <v>802</v>
      </c>
      <c r="E4367">
        <v>9340</v>
      </c>
      <c r="F4367">
        <v>5254</v>
      </c>
      <c r="G4367">
        <v>4510</v>
      </c>
      <c r="H4367" s="14">
        <f>365*DSO[[#This Row],[Receivables - Total]]/DSO[[#This Row],[Revenue - Total]]</f>
        <v>55.715645222687478</v>
      </c>
      <c r="I4367" t="str">
        <f>_xlfn.XLOOKUP(DSO[[#This Row],[GIC Industry Groups]],'DSO_GIC GROUP'!$A$2:$A$25,'DSO_GIC GROUP'!$B$2:$B$25,0)</f>
        <v>Software &amp; Services</v>
      </c>
    </row>
    <row r="4368" spans="1:9" x14ac:dyDescent="0.2">
      <c r="A4368">
        <v>2016</v>
      </c>
      <c r="B4368" t="s">
        <v>359</v>
      </c>
      <c r="C4368" t="s">
        <v>360</v>
      </c>
      <c r="D4368">
        <v>902</v>
      </c>
      <c r="E4368">
        <v>9743</v>
      </c>
      <c r="F4368">
        <v>5505</v>
      </c>
      <c r="G4368">
        <v>4510</v>
      </c>
      <c r="H4368" s="14">
        <f>365*DSO[[#This Row],[Receivables - Total]]/DSO[[#This Row],[Revenue - Total]]</f>
        <v>59.805631244323344</v>
      </c>
      <c r="I4368" t="str">
        <f>_xlfn.XLOOKUP(DSO[[#This Row],[GIC Industry Groups]],'DSO_GIC GROUP'!$A$2:$A$25,'DSO_GIC GROUP'!$B$2:$B$25,0)</f>
        <v>Software &amp; Services</v>
      </c>
    </row>
    <row r="4369" spans="1:9" x14ac:dyDescent="0.2">
      <c r="A4369">
        <v>2017</v>
      </c>
      <c r="B4369" t="s">
        <v>359</v>
      </c>
      <c r="C4369" t="s">
        <v>360</v>
      </c>
      <c r="D4369">
        <v>997</v>
      </c>
      <c r="E4369">
        <v>10289</v>
      </c>
      <c r="F4369">
        <v>5696</v>
      </c>
      <c r="G4369">
        <v>4510</v>
      </c>
      <c r="H4369" s="14">
        <f>365*DSO[[#This Row],[Receivables - Total]]/DSO[[#This Row],[Revenue - Total]]</f>
        <v>63.887816011235955</v>
      </c>
      <c r="I4369" t="str">
        <f>_xlfn.XLOOKUP(DSO[[#This Row],[GIC Industry Groups]],'DSO_GIC GROUP'!$A$2:$A$25,'DSO_GIC GROUP'!$B$2:$B$25,0)</f>
        <v>Software &amp; Services</v>
      </c>
    </row>
    <row r="4370" spans="1:9" x14ac:dyDescent="0.2">
      <c r="A4370">
        <v>2018</v>
      </c>
      <c r="B4370" t="s">
        <v>359</v>
      </c>
      <c r="C4370" t="s">
        <v>360</v>
      </c>
      <c r="D4370">
        <v>1049</v>
      </c>
      <c r="E4370">
        <v>11262</v>
      </c>
      <c r="F4370">
        <v>5823</v>
      </c>
      <c r="G4370">
        <v>4510</v>
      </c>
      <c r="H4370" s="14">
        <f>365*DSO[[#This Row],[Receivables - Total]]/DSO[[#This Row],[Revenue - Total]]</f>
        <v>65.753906920831184</v>
      </c>
      <c r="I4370" t="str">
        <f>_xlfn.XLOOKUP(DSO[[#This Row],[GIC Industry Groups]],'DSO_GIC GROUP'!$A$2:$A$25,'DSO_GIC GROUP'!$B$2:$B$25,0)</f>
        <v>Software &amp; Services</v>
      </c>
    </row>
    <row r="4371" spans="1:9" x14ac:dyDescent="0.2">
      <c r="A4371">
        <v>2019</v>
      </c>
      <c r="B4371" t="s">
        <v>359</v>
      </c>
      <c r="C4371" t="s">
        <v>360</v>
      </c>
      <c r="D4371">
        <v>2782</v>
      </c>
      <c r="E4371">
        <v>77539</v>
      </c>
      <c r="F4371">
        <v>10187</v>
      </c>
      <c r="G4371">
        <v>4510</v>
      </c>
      <c r="H4371" s="14">
        <f>365*DSO[[#This Row],[Receivables - Total]]/DSO[[#This Row],[Revenue - Total]]</f>
        <v>99.679002650436829</v>
      </c>
      <c r="I4371" t="str">
        <f>_xlfn.XLOOKUP(DSO[[#This Row],[GIC Industry Groups]],'DSO_GIC GROUP'!$A$2:$A$25,'DSO_GIC GROUP'!$B$2:$B$25,0)</f>
        <v>Software &amp; Services</v>
      </c>
    </row>
    <row r="4372" spans="1:9" x14ac:dyDescent="0.2">
      <c r="A4372">
        <v>2003</v>
      </c>
      <c r="B4372" t="s">
        <v>397</v>
      </c>
      <c r="C4372" t="s">
        <v>398</v>
      </c>
      <c r="D4372">
        <v>143.41300000000001</v>
      </c>
      <c r="E4372">
        <v>832.89499999999998</v>
      </c>
      <c r="F4372">
        <v>629.32000000000005</v>
      </c>
      <c r="G4372">
        <v>4510</v>
      </c>
      <c r="H4372" s="14">
        <f>365*DSO[[#This Row],[Receivables - Total]]/DSO[[#This Row],[Revenue - Total]]</f>
        <v>83.178263840335603</v>
      </c>
      <c r="I4372" t="str">
        <f>_xlfn.XLOOKUP(DSO[[#This Row],[GIC Industry Groups]],'DSO_GIC GROUP'!$A$2:$A$25,'DSO_GIC GROUP'!$B$2:$B$25,0)</f>
        <v>Software &amp; Services</v>
      </c>
    </row>
    <row r="4373" spans="1:9" x14ac:dyDescent="0.2">
      <c r="A4373">
        <v>2004</v>
      </c>
      <c r="B4373" t="s">
        <v>397</v>
      </c>
      <c r="C4373" t="s">
        <v>398</v>
      </c>
      <c r="D4373">
        <v>119.304</v>
      </c>
      <c r="E4373">
        <v>853.505</v>
      </c>
      <c r="F4373">
        <v>784.33100000000002</v>
      </c>
      <c r="G4373">
        <v>4510</v>
      </c>
      <c r="H4373" s="14">
        <f>365*DSO[[#This Row],[Receivables - Total]]/DSO[[#This Row],[Revenue - Total]]</f>
        <v>55.519876174727251</v>
      </c>
      <c r="I4373" t="str">
        <f>_xlfn.XLOOKUP(DSO[[#This Row],[GIC Industry Groups]],'DSO_GIC GROUP'!$A$2:$A$25,'DSO_GIC GROUP'!$B$2:$B$25,0)</f>
        <v>Software &amp; Services</v>
      </c>
    </row>
    <row r="4374" spans="1:9" x14ac:dyDescent="0.2">
      <c r="A4374">
        <v>2005</v>
      </c>
      <c r="B4374" t="s">
        <v>397</v>
      </c>
      <c r="C4374" t="s">
        <v>398</v>
      </c>
      <c r="D4374">
        <v>108.05</v>
      </c>
      <c r="E4374">
        <v>1018.678</v>
      </c>
      <c r="F4374">
        <v>908.05600000000004</v>
      </c>
      <c r="G4374">
        <v>4510</v>
      </c>
      <c r="H4374" s="14">
        <f>365*DSO[[#This Row],[Receivables - Total]]/DSO[[#This Row],[Revenue - Total]]</f>
        <v>43.431517439453074</v>
      </c>
      <c r="I4374" t="str">
        <f>_xlfn.XLOOKUP(DSO[[#This Row],[GIC Industry Groups]],'DSO_GIC GROUP'!$A$2:$A$25,'DSO_GIC GROUP'!$B$2:$B$25,0)</f>
        <v>Software &amp; Services</v>
      </c>
    </row>
    <row r="4375" spans="1:9" x14ac:dyDescent="0.2">
      <c r="A4375">
        <v>2006</v>
      </c>
      <c r="B4375" t="s">
        <v>397</v>
      </c>
      <c r="C4375" t="s">
        <v>398</v>
      </c>
      <c r="D4375">
        <v>112.66500000000001</v>
      </c>
      <c r="E4375">
        <v>1200.6289999999999</v>
      </c>
      <c r="F4375">
        <v>1061.5229999999999</v>
      </c>
      <c r="G4375">
        <v>4510</v>
      </c>
      <c r="H4375" s="14">
        <f>365*DSO[[#This Row],[Receivables - Total]]/DSO[[#This Row],[Revenue - Total]]</f>
        <v>38.739363160289514</v>
      </c>
      <c r="I4375" t="str">
        <f>_xlfn.XLOOKUP(DSO[[#This Row],[GIC Industry Groups]],'DSO_GIC GROUP'!$A$2:$A$25,'DSO_GIC GROUP'!$B$2:$B$25,0)</f>
        <v>Software &amp; Services</v>
      </c>
    </row>
    <row r="4376" spans="1:9" x14ac:dyDescent="0.2">
      <c r="A4376">
        <v>2007</v>
      </c>
      <c r="B4376" t="s">
        <v>397</v>
      </c>
      <c r="C4376" t="s">
        <v>398</v>
      </c>
      <c r="D4376">
        <v>125.813</v>
      </c>
      <c r="E4376">
        <v>1445.9069999999999</v>
      </c>
      <c r="F4376">
        <v>1274.229</v>
      </c>
      <c r="G4376">
        <v>4510</v>
      </c>
      <c r="H4376" s="14">
        <f>365*DSO[[#This Row],[Receivables - Total]]/DSO[[#This Row],[Revenue - Total]]</f>
        <v>36.038847805221828</v>
      </c>
      <c r="I4376" t="str">
        <f>_xlfn.XLOOKUP(DSO[[#This Row],[GIC Industry Groups]],'DSO_GIC GROUP'!$A$2:$A$25,'DSO_GIC GROUP'!$B$2:$B$25,0)</f>
        <v>Software &amp; Services</v>
      </c>
    </row>
    <row r="4377" spans="1:9" x14ac:dyDescent="0.2">
      <c r="A4377">
        <v>2008</v>
      </c>
      <c r="B4377" t="s">
        <v>397</v>
      </c>
      <c r="C4377" t="s">
        <v>398</v>
      </c>
      <c r="D4377">
        <v>130.113</v>
      </c>
      <c r="E4377">
        <v>1676.8209999999999</v>
      </c>
      <c r="F4377">
        <v>1601.5239999999999</v>
      </c>
      <c r="G4377">
        <v>4510</v>
      </c>
      <c r="H4377" s="14">
        <f>365*DSO[[#This Row],[Receivables - Total]]/DSO[[#This Row],[Revenue - Total]]</f>
        <v>29.653782896790812</v>
      </c>
      <c r="I4377" t="str">
        <f>_xlfn.XLOOKUP(DSO[[#This Row],[GIC Industry Groups]],'DSO_GIC GROUP'!$A$2:$A$25,'DSO_GIC GROUP'!$B$2:$B$25,0)</f>
        <v>Software &amp; Services</v>
      </c>
    </row>
    <row r="4378" spans="1:9" x14ac:dyDescent="0.2">
      <c r="A4378">
        <v>2009</v>
      </c>
      <c r="B4378" t="s">
        <v>397</v>
      </c>
      <c r="C4378" t="s">
        <v>398</v>
      </c>
      <c r="D4378">
        <v>146.22200000000001</v>
      </c>
      <c r="E4378">
        <v>2039.326</v>
      </c>
      <c r="F4378">
        <v>1642.4680000000001</v>
      </c>
      <c r="G4378">
        <v>4510</v>
      </c>
      <c r="H4378" s="14">
        <f>365*DSO[[#This Row],[Receivables - Total]]/DSO[[#This Row],[Revenue - Total]]</f>
        <v>32.494410850013516</v>
      </c>
      <c r="I4378" t="str">
        <f>_xlfn.XLOOKUP(DSO[[#This Row],[GIC Industry Groups]],'DSO_GIC GROUP'!$A$2:$A$25,'DSO_GIC GROUP'!$B$2:$B$25,0)</f>
        <v>Software &amp; Services</v>
      </c>
    </row>
    <row r="4379" spans="1:9" x14ac:dyDescent="0.2">
      <c r="A4379">
        <v>2010</v>
      </c>
      <c r="B4379" t="s">
        <v>397</v>
      </c>
      <c r="C4379" t="s">
        <v>398</v>
      </c>
      <c r="D4379">
        <v>447.81299999999999</v>
      </c>
      <c r="E4379">
        <v>3350.5309999999999</v>
      </c>
      <c r="F4379">
        <v>1859.8019999999999</v>
      </c>
      <c r="G4379">
        <v>4510</v>
      </c>
      <c r="H4379" s="14">
        <f>365*DSO[[#This Row],[Receivables - Total]]/DSO[[#This Row],[Revenue - Total]]</f>
        <v>87.88663793242506</v>
      </c>
      <c r="I4379" t="str">
        <f>_xlfn.XLOOKUP(DSO[[#This Row],[GIC Industry Groups]],'DSO_GIC GROUP'!$A$2:$A$25,'DSO_GIC GROUP'!$B$2:$B$25,0)</f>
        <v>Software &amp; Services</v>
      </c>
    </row>
    <row r="4380" spans="1:9" x14ac:dyDescent="0.2">
      <c r="A4380">
        <v>2011</v>
      </c>
      <c r="B4380" t="s">
        <v>397</v>
      </c>
      <c r="C4380" t="s">
        <v>398</v>
      </c>
      <c r="D4380">
        <v>401.98500000000001</v>
      </c>
      <c r="E4380">
        <v>2688.143</v>
      </c>
      <c r="F4380">
        <v>2203.8470000000002</v>
      </c>
      <c r="G4380">
        <v>4510</v>
      </c>
      <c r="H4380" s="14">
        <f>365*DSO[[#This Row],[Receivables - Total]]/DSO[[#This Row],[Revenue - Total]]</f>
        <v>66.576547736753042</v>
      </c>
      <c r="I4380" t="str">
        <f>_xlfn.XLOOKUP(DSO[[#This Row],[GIC Industry Groups]],'DSO_GIC GROUP'!$A$2:$A$25,'DSO_GIC GROUP'!$B$2:$B$25,0)</f>
        <v>Software &amp; Services</v>
      </c>
    </row>
    <row r="4381" spans="1:9" x14ac:dyDescent="0.2">
      <c r="A4381">
        <v>2012</v>
      </c>
      <c r="B4381" t="s">
        <v>397</v>
      </c>
      <c r="C4381" t="s">
        <v>398</v>
      </c>
      <c r="D4381">
        <v>449.79500000000002</v>
      </c>
      <c r="E4381">
        <v>3125.056</v>
      </c>
      <c r="F4381">
        <v>2375.9229999999998</v>
      </c>
      <c r="G4381">
        <v>4510</v>
      </c>
      <c r="H4381" s="14">
        <f>365*DSO[[#This Row],[Receivables - Total]]/DSO[[#This Row],[Revenue - Total]]</f>
        <v>69.099535212210171</v>
      </c>
      <c r="I4381" t="str">
        <f>_xlfn.XLOOKUP(DSO[[#This Row],[GIC Industry Groups]],'DSO_GIC GROUP'!$A$2:$A$25,'DSO_GIC GROUP'!$B$2:$B$25,0)</f>
        <v>Software &amp; Services</v>
      </c>
    </row>
    <row r="4382" spans="1:9" x14ac:dyDescent="0.2">
      <c r="A4382">
        <v>2013</v>
      </c>
      <c r="B4382" t="s">
        <v>397</v>
      </c>
      <c r="C4382" t="s">
        <v>398</v>
      </c>
      <c r="D4382">
        <v>996.3</v>
      </c>
      <c r="E4382">
        <v>4018.65</v>
      </c>
      <c r="F4382">
        <v>2554.2359999999999</v>
      </c>
      <c r="G4382">
        <v>4510</v>
      </c>
      <c r="H4382" s="14">
        <f>365*DSO[[#This Row],[Receivables - Total]]/DSO[[#This Row],[Revenue - Total]]</f>
        <v>142.37114346520838</v>
      </c>
      <c r="I4382" t="str">
        <f>_xlfn.XLOOKUP(DSO[[#This Row],[GIC Industry Groups]],'DSO_GIC GROUP'!$A$2:$A$25,'DSO_GIC GROUP'!$B$2:$B$25,0)</f>
        <v>Software &amp; Services</v>
      </c>
    </row>
    <row r="4383" spans="1:9" x14ac:dyDescent="0.2">
      <c r="A4383">
        <v>2014</v>
      </c>
      <c r="B4383" t="s">
        <v>397</v>
      </c>
      <c r="C4383" t="s">
        <v>398</v>
      </c>
      <c r="D4383">
        <v>2597.7600000000002</v>
      </c>
      <c r="E4383">
        <v>5793.5479999999998</v>
      </c>
      <c r="F4383">
        <v>2775.5940000000001</v>
      </c>
      <c r="G4383">
        <v>4510</v>
      </c>
      <c r="H4383" s="14">
        <f>365*DSO[[#This Row],[Receivables - Total]]/DSO[[#This Row],[Revenue - Total]]</f>
        <v>341.61422744104505</v>
      </c>
      <c r="I4383" t="str">
        <f>_xlfn.XLOOKUP(DSO[[#This Row],[GIC Industry Groups]],'DSO_GIC GROUP'!$A$2:$A$25,'DSO_GIC GROUP'!$B$2:$B$25,0)</f>
        <v>Software &amp; Services</v>
      </c>
    </row>
    <row r="4384" spans="1:9" x14ac:dyDescent="0.2">
      <c r="A4384">
        <v>2015</v>
      </c>
      <c r="B4384" t="s">
        <v>397</v>
      </c>
      <c r="C4384" t="s">
        <v>398</v>
      </c>
      <c r="D4384">
        <v>1624.7370000000001</v>
      </c>
      <c r="E4384">
        <v>10509.951999999999</v>
      </c>
      <c r="F4384">
        <v>2898.15</v>
      </c>
      <c r="G4384">
        <v>4510</v>
      </c>
      <c r="H4384" s="14">
        <f>365*DSO[[#This Row],[Receivables - Total]]/DSO[[#This Row],[Revenue - Total]]</f>
        <v>204.62329589565758</v>
      </c>
      <c r="I4384" t="str">
        <f>_xlfn.XLOOKUP(DSO[[#This Row],[GIC Industry Groups]],'DSO_GIC GROUP'!$A$2:$A$25,'DSO_GIC GROUP'!$B$2:$B$25,0)</f>
        <v>Software &amp; Services</v>
      </c>
    </row>
    <row r="4385" spans="1:9" x14ac:dyDescent="0.2">
      <c r="A4385">
        <v>2016</v>
      </c>
      <c r="B4385" t="s">
        <v>397</v>
      </c>
      <c r="C4385" t="s">
        <v>398</v>
      </c>
      <c r="D4385">
        <v>1830.088</v>
      </c>
      <c r="E4385">
        <v>10664.35</v>
      </c>
      <c r="F4385">
        <v>2949.96</v>
      </c>
      <c r="G4385">
        <v>4510</v>
      </c>
      <c r="H4385" s="14">
        <f>365*DSO[[#This Row],[Receivables - Total]]/DSO[[#This Row],[Revenue - Total]]</f>
        <v>226.43768729067511</v>
      </c>
      <c r="I4385" t="str">
        <f>_xlfn.XLOOKUP(DSO[[#This Row],[GIC Industry Groups]],'DSO_GIC GROUP'!$A$2:$A$25,'DSO_GIC GROUP'!$B$2:$B$25,0)</f>
        <v>Software &amp; Services</v>
      </c>
    </row>
    <row r="4386" spans="1:9" x14ac:dyDescent="0.2">
      <c r="A4386">
        <v>2017</v>
      </c>
      <c r="B4386" t="s">
        <v>397</v>
      </c>
      <c r="C4386" t="s">
        <v>398</v>
      </c>
      <c r="D4386">
        <v>2761.1790000000001</v>
      </c>
      <c r="E4386">
        <v>12998.069</v>
      </c>
      <c r="F4386">
        <v>3975.163</v>
      </c>
      <c r="G4386">
        <v>4510</v>
      </c>
      <c r="H4386" s="14">
        <f>365*DSO[[#This Row],[Receivables - Total]]/DSO[[#This Row],[Revenue - Total]]</f>
        <v>253.53182624209373</v>
      </c>
      <c r="I4386" t="str">
        <f>_xlfn.XLOOKUP(DSO[[#This Row],[GIC Industry Groups]],'DSO_GIC GROUP'!$A$2:$A$25,'DSO_GIC GROUP'!$B$2:$B$25,0)</f>
        <v>Software &amp; Services</v>
      </c>
    </row>
    <row r="4387" spans="1:9" x14ac:dyDescent="0.2">
      <c r="A4387">
        <v>2018</v>
      </c>
      <c r="B4387" t="s">
        <v>397</v>
      </c>
      <c r="C4387" t="s">
        <v>398</v>
      </c>
      <c r="D4387">
        <v>1948.6220000000001</v>
      </c>
      <c r="E4387">
        <v>13230.773999999999</v>
      </c>
      <c r="F4387">
        <v>3366.366</v>
      </c>
      <c r="G4387">
        <v>4510</v>
      </c>
      <c r="H4387" s="14">
        <f>365*DSO[[#This Row],[Receivables - Total]]/DSO[[#This Row],[Revenue - Total]]</f>
        <v>211.28036286012872</v>
      </c>
      <c r="I4387" t="str">
        <f>_xlfn.XLOOKUP(DSO[[#This Row],[GIC Industry Groups]],'DSO_GIC GROUP'!$A$2:$A$25,'DSO_GIC GROUP'!$B$2:$B$25,0)</f>
        <v>Software &amp; Services</v>
      </c>
    </row>
    <row r="4388" spans="1:9" x14ac:dyDescent="0.2">
      <c r="A4388">
        <v>2019</v>
      </c>
      <c r="B4388" t="s">
        <v>397</v>
      </c>
      <c r="C4388" t="s">
        <v>398</v>
      </c>
      <c r="D4388">
        <v>2249.0100000000002</v>
      </c>
      <c r="E4388">
        <v>44480.161999999997</v>
      </c>
      <c r="F4388">
        <v>4911.8919999999998</v>
      </c>
      <c r="G4388">
        <v>4510</v>
      </c>
      <c r="H4388" s="14">
        <f>365*DSO[[#This Row],[Receivables - Total]]/DSO[[#This Row],[Revenue - Total]]</f>
        <v>167.12269935902501</v>
      </c>
      <c r="I4388" t="str">
        <f>_xlfn.XLOOKUP(DSO[[#This Row],[GIC Industry Groups]],'DSO_GIC GROUP'!$A$2:$A$25,'DSO_GIC GROUP'!$B$2:$B$25,0)</f>
        <v>Software &amp; Services</v>
      </c>
    </row>
    <row r="4389" spans="1:9" x14ac:dyDescent="0.2">
      <c r="A4389">
        <v>2004</v>
      </c>
      <c r="B4389" t="s">
        <v>453</v>
      </c>
      <c r="C4389" t="s">
        <v>454</v>
      </c>
      <c r="D4389">
        <v>28136</v>
      </c>
      <c r="E4389">
        <v>109183</v>
      </c>
      <c r="F4389">
        <v>96293</v>
      </c>
      <c r="G4389">
        <v>4510</v>
      </c>
      <c r="H4389" s="14">
        <f>365*DSO[[#This Row],[Receivables - Total]]/DSO[[#This Row],[Revenue - Total]]</f>
        <v>106.64991224699615</v>
      </c>
      <c r="I4389" t="str">
        <f>_xlfn.XLOOKUP(DSO[[#This Row],[GIC Industry Groups]],'DSO_GIC GROUP'!$A$2:$A$25,'DSO_GIC GROUP'!$B$2:$B$25,0)</f>
        <v>Software &amp; Services</v>
      </c>
    </row>
    <row r="4390" spans="1:9" x14ac:dyDescent="0.2">
      <c r="A4390">
        <v>2005</v>
      </c>
      <c r="B4390" t="s">
        <v>453</v>
      </c>
      <c r="C4390" t="s">
        <v>454</v>
      </c>
      <c r="D4390">
        <v>24428</v>
      </c>
      <c r="E4390">
        <v>105748</v>
      </c>
      <c r="F4390">
        <v>91134</v>
      </c>
      <c r="G4390">
        <v>4510</v>
      </c>
      <c r="H4390" s="14">
        <f>365*DSO[[#This Row],[Receivables - Total]]/DSO[[#This Row],[Revenue - Total]]</f>
        <v>97.836372813659011</v>
      </c>
      <c r="I4390" t="str">
        <f>_xlfn.XLOOKUP(DSO[[#This Row],[GIC Industry Groups]],'DSO_GIC GROUP'!$A$2:$A$25,'DSO_GIC GROUP'!$B$2:$B$25,0)</f>
        <v>Software &amp; Services</v>
      </c>
    </row>
    <row r="4391" spans="1:9" x14ac:dyDescent="0.2">
      <c r="A4391">
        <v>2006</v>
      </c>
      <c r="B4391" t="s">
        <v>453</v>
      </c>
      <c r="C4391" t="s">
        <v>454</v>
      </c>
      <c r="D4391">
        <v>26849</v>
      </c>
      <c r="E4391">
        <v>103234</v>
      </c>
      <c r="F4391">
        <v>91424</v>
      </c>
      <c r="G4391">
        <v>4510</v>
      </c>
      <c r="H4391" s="14">
        <f>365*DSO[[#This Row],[Receivables - Total]]/DSO[[#This Row],[Revenue - Total]]</f>
        <v>107.19160176758838</v>
      </c>
      <c r="I4391" t="str">
        <f>_xlfn.XLOOKUP(DSO[[#This Row],[GIC Industry Groups]],'DSO_GIC GROUP'!$A$2:$A$25,'DSO_GIC GROUP'!$B$2:$B$25,0)</f>
        <v>Software &amp; Services</v>
      </c>
    </row>
    <row r="4392" spans="1:9" x14ac:dyDescent="0.2">
      <c r="A4392">
        <v>2007</v>
      </c>
      <c r="B4392" t="s">
        <v>453</v>
      </c>
      <c r="C4392" t="s">
        <v>454</v>
      </c>
      <c r="D4392">
        <v>28789</v>
      </c>
      <c r="E4392">
        <v>120431</v>
      </c>
      <c r="F4392">
        <v>98786</v>
      </c>
      <c r="G4392">
        <v>4510</v>
      </c>
      <c r="H4392" s="14">
        <f>365*DSO[[#This Row],[Receivables - Total]]/DSO[[#This Row],[Revenue - Total]]</f>
        <v>106.37119632336567</v>
      </c>
      <c r="I4392" t="str">
        <f>_xlfn.XLOOKUP(DSO[[#This Row],[GIC Industry Groups]],'DSO_GIC GROUP'!$A$2:$A$25,'DSO_GIC GROUP'!$B$2:$B$25,0)</f>
        <v>Software &amp; Services</v>
      </c>
    </row>
    <row r="4393" spans="1:9" x14ac:dyDescent="0.2">
      <c r="A4393">
        <v>2008</v>
      </c>
      <c r="B4393" t="s">
        <v>453</v>
      </c>
      <c r="C4393" t="s">
        <v>454</v>
      </c>
      <c r="D4393">
        <v>27555</v>
      </c>
      <c r="E4393">
        <v>109524</v>
      </c>
      <c r="F4393">
        <v>103630</v>
      </c>
      <c r="G4393">
        <v>4510</v>
      </c>
      <c r="H4393" s="14">
        <f>365*DSO[[#This Row],[Receivables - Total]]/DSO[[#This Row],[Revenue - Total]]</f>
        <v>97.052735694297013</v>
      </c>
      <c r="I4393" t="str">
        <f>_xlfn.XLOOKUP(DSO[[#This Row],[GIC Industry Groups]],'DSO_GIC GROUP'!$A$2:$A$25,'DSO_GIC GROUP'!$B$2:$B$25,0)</f>
        <v>Software &amp; Services</v>
      </c>
    </row>
    <row r="4394" spans="1:9" x14ac:dyDescent="0.2">
      <c r="A4394">
        <v>2009</v>
      </c>
      <c r="B4394" t="s">
        <v>453</v>
      </c>
      <c r="C4394" t="s">
        <v>454</v>
      </c>
      <c r="D4394">
        <v>26792</v>
      </c>
      <c r="E4394">
        <v>109022</v>
      </c>
      <c r="F4394">
        <v>95758</v>
      </c>
      <c r="G4394">
        <v>4510</v>
      </c>
      <c r="H4394" s="14">
        <f>365*DSO[[#This Row],[Receivables - Total]]/DSO[[#This Row],[Revenue - Total]]</f>
        <v>102.12285135445603</v>
      </c>
      <c r="I4394" t="str">
        <f>_xlfn.XLOOKUP(DSO[[#This Row],[GIC Industry Groups]],'DSO_GIC GROUP'!$A$2:$A$25,'DSO_GIC GROUP'!$B$2:$B$25,0)</f>
        <v>Software &amp; Services</v>
      </c>
    </row>
    <row r="4395" spans="1:9" x14ac:dyDescent="0.2">
      <c r="A4395">
        <v>2010</v>
      </c>
      <c r="B4395" t="s">
        <v>453</v>
      </c>
      <c r="C4395" t="s">
        <v>454</v>
      </c>
      <c r="D4395">
        <v>28225</v>
      </c>
      <c r="E4395">
        <v>113452</v>
      </c>
      <c r="F4395">
        <v>99871</v>
      </c>
      <c r="G4395">
        <v>4510</v>
      </c>
      <c r="H4395" s="14">
        <f>365*DSO[[#This Row],[Receivables - Total]]/DSO[[#This Row],[Revenue - Total]]</f>
        <v>103.15431907160237</v>
      </c>
      <c r="I4395" t="str">
        <f>_xlfn.XLOOKUP(DSO[[#This Row],[GIC Industry Groups]],'DSO_GIC GROUP'!$A$2:$A$25,'DSO_GIC GROUP'!$B$2:$B$25,0)</f>
        <v>Software &amp; Services</v>
      </c>
    </row>
    <row r="4396" spans="1:9" x14ac:dyDescent="0.2">
      <c r="A4396">
        <v>2011</v>
      </c>
      <c r="B4396" t="s">
        <v>453</v>
      </c>
      <c r="C4396" t="s">
        <v>454</v>
      </c>
      <c r="D4396">
        <v>29561</v>
      </c>
      <c r="E4396">
        <v>116433</v>
      </c>
      <c r="F4396">
        <v>106916</v>
      </c>
      <c r="G4396">
        <v>4510</v>
      </c>
      <c r="H4396" s="14">
        <f>365*DSO[[#This Row],[Receivables - Total]]/DSO[[#This Row],[Revenue - Total]]</f>
        <v>100.91815069774403</v>
      </c>
      <c r="I4396" t="str">
        <f>_xlfn.XLOOKUP(DSO[[#This Row],[GIC Industry Groups]],'DSO_GIC GROUP'!$A$2:$A$25,'DSO_GIC GROUP'!$B$2:$B$25,0)</f>
        <v>Software &amp; Services</v>
      </c>
    </row>
    <row r="4397" spans="1:9" x14ac:dyDescent="0.2">
      <c r="A4397">
        <v>2012</v>
      </c>
      <c r="B4397" t="s">
        <v>453</v>
      </c>
      <c r="C4397" t="s">
        <v>454</v>
      </c>
      <c r="D4397">
        <v>30578</v>
      </c>
      <c r="E4397">
        <v>119213</v>
      </c>
      <c r="F4397">
        <v>104507</v>
      </c>
      <c r="G4397">
        <v>4510</v>
      </c>
      <c r="H4397" s="14">
        <f>365*DSO[[#This Row],[Receivables - Total]]/DSO[[#This Row],[Revenue - Total]]</f>
        <v>106.79638684490034</v>
      </c>
      <c r="I4397" t="str">
        <f>_xlfn.XLOOKUP(DSO[[#This Row],[GIC Industry Groups]],'DSO_GIC GROUP'!$A$2:$A$25,'DSO_GIC GROUP'!$B$2:$B$25,0)</f>
        <v>Software &amp; Services</v>
      </c>
    </row>
    <row r="4398" spans="1:9" x14ac:dyDescent="0.2">
      <c r="A4398">
        <v>2013</v>
      </c>
      <c r="B4398" t="s">
        <v>453</v>
      </c>
      <c r="C4398" t="s">
        <v>454</v>
      </c>
      <c r="D4398">
        <v>31836</v>
      </c>
      <c r="E4398">
        <v>126223</v>
      </c>
      <c r="F4398">
        <v>99751</v>
      </c>
      <c r="G4398">
        <v>4510</v>
      </c>
      <c r="H4398" s="14">
        <f>365*DSO[[#This Row],[Receivables - Total]]/DSO[[#This Row],[Revenue - Total]]</f>
        <v>116.49146374472437</v>
      </c>
      <c r="I4398" t="str">
        <f>_xlfn.XLOOKUP(DSO[[#This Row],[GIC Industry Groups]],'DSO_GIC GROUP'!$A$2:$A$25,'DSO_GIC GROUP'!$B$2:$B$25,0)</f>
        <v>Software &amp; Services</v>
      </c>
    </row>
    <row r="4399" spans="1:9" x14ac:dyDescent="0.2">
      <c r="A4399">
        <v>2014</v>
      </c>
      <c r="B4399" t="s">
        <v>453</v>
      </c>
      <c r="C4399" t="s">
        <v>454</v>
      </c>
      <c r="D4399">
        <v>31832</v>
      </c>
      <c r="E4399">
        <v>117532</v>
      </c>
      <c r="F4399">
        <v>92793</v>
      </c>
      <c r="G4399">
        <v>4510</v>
      </c>
      <c r="H4399" s="14">
        <f>365*DSO[[#This Row],[Receivables - Total]]/DSO[[#This Row],[Revenue - Total]]</f>
        <v>125.21073787893484</v>
      </c>
      <c r="I4399" t="str">
        <f>_xlfn.XLOOKUP(DSO[[#This Row],[GIC Industry Groups]],'DSO_GIC GROUP'!$A$2:$A$25,'DSO_GIC GROUP'!$B$2:$B$25,0)</f>
        <v>Software &amp; Services</v>
      </c>
    </row>
    <row r="4400" spans="1:9" x14ac:dyDescent="0.2">
      <c r="A4400">
        <v>2015</v>
      </c>
      <c r="B4400" t="s">
        <v>453</v>
      </c>
      <c r="C4400" t="s">
        <v>454</v>
      </c>
      <c r="D4400">
        <v>28554</v>
      </c>
      <c r="E4400">
        <v>110495</v>
      </c>
      <c r="F4400">
        <v>81741</v>
      </c>
      <c r="G4400">
        <v>4510</v>
      </c>
      <c r="H4400" s="14">
        <f>365*DSO[[#This Row],[Receivables - Total]]/DSO[[#This Row],[Revenue - Total]]</f>
        <v>127.50284434983668</v>
      </c>
      <c r="I4400" t="str">
        <f>_xlfn.XLOOKUP(DSO[[#This Row],[GIC Industry Groups]],'DSO_GIC GROUP'!$A$2:$A$25,'DSO_GIC GROUP'!$B$2:$B$25,0)</f>
        <v>Software &amp; Services</v>
      </c>
    </row>
    <row r="4401" spans="1:9" x14ac:dyDescent="0.2">
      <c r="A4401">
        <v>2016</v>
      </c>
      <c r="B4401" t="s">
        <v>453</v>
      </c>
      <c r="C4401" t="s">
        <v>454</v>
      </c>
      <c r="D4401">
        <v>29245</v>
      </c>
      <c r="E4401">
        <v>117470</v>
      </c>
      <c r="F4401">
        <v>79920</v>
      </c>
      <c r="G4401">
        <v>4510</v>
      </c>
      <c r="H4401" s="14">
        <f>365*DSO[[#This Row],[Receivables - Total]]/DSO[[#This Row],[Revenue - Total]]</f>
        <v>133.56387637637638</v>
      </c>
      <c r="I4401" t="str">
        <f>_xlfn.XLOOKUP(DSO[[#This Row],[GIC Industry Groups]],'DSO_GIC GROUP'!$A$2:$A$25,'DSO_GIC GROUP'!$B$2:$B$25,0)</f>
        <v>Software &amp; Services</v>
      </c>
    </row>
    <row r="4402" spans="1:9" x14ac:dyDescent="0.2">
      <c r="A4402">
        <v>2017</v>
      </c>
      <c r="B4402" t="s">
        <v>453</v>
      </c>
      <c r="C4402" t="s">
        <v>454</v>
      </c>
      <c r="D4402">
        <v>31630</v>
      </c>
      <c r="E4402">
        <v>125356</v>
      </c>
      <c r="F4402">
        <v>79139</v>
      </c>
      <c r="G4402">
        <v>4510</v>
      </c>
      <c r="H4402" s="14">
        <f>365*DSO[[#This Row],[Receivables - Total]]/DSO[[#This Row],[Revenue - Total]]</f>
        <v>145.88192926370058</v>
      </c>
      <c r="I4402" t="str">
        <f>_xlfn.XLOOKUP(DSO[[#This Row],[GIC Industry Groups]],'DSO_GIC GROUP'!$A$2:$A$25,'DSO_GIC GROUP'!$B$2:$B$25,0)</f>
        <v>Software &amp; Services</v>
      </c>
    </row>
    <row r="4403" spans="1:9" x14ac:dyDescent="0.2">
      <c r="A4403">
        <v>2018</v>
      </c>
      <c r="B4403" t="s">
        <v>453</v>
      </c>
      <c r="C4403" t="s">
        <v>454</v>
      </c>
      <c r="D4403">
        <v>31034</v>
      </c>
      <c r="E4403">
        <v>123382</v>
      </c>
      <c r="F4403">
        <v>79591</v>
      </c>
      <c r="G4403">
        <v>4510</v>
      </c>
      <c r="H4403" s="14">
        <f>365*DSO[[#This Row],[Receivables - Total]]/DSO[[#This Row],[Revenue - Total]]</f>
        <v>142.32023721275019</v>
      </c>
      <c r="I4403" t="str">
        <f>_xlfn.XLOOKUP(DSO[[#This Row],[GIC Industry Groups]],'DSO_GIC GROUP'!$A$2:$A$25,'DSO_GIC GROUP'!$B$2:$B$25,0)</f>
        <v>Software &amp; Services</v>
      </c>
    </row>
    <row r="4404" spans="1:9" x14ac:dyDescent="0.2">
      <c r="A4404">
        <v>2019</v>
      </c>
      <c r="B4404" t="s">
        <v>453</v>
      </c>
      <c r="C4404" t="s">
        <v>454</v>
      </c>
      <c r="D4404">
        <v>24287</v>
      </c>
      <c r="E4404">
        <v>152186</v>
      </c>
      <c r="F4404">
        <v>77147</v>
      </c>
      <c r="G4404">
        <v>4510</v>
      </c>
      <c r="H4404" s="14">
        <f>365*DSO[[#This Row],[Receivables - Total]]/DSO[[#This Row],[Revenue - Total]]</f>
        <v>114.90731979208525</v>
      </c>
      <c r="I4404" t="str">
        <f>_xlfn.XLOOKUP(DSO[[#This Row],[GIC Industry Groups]],'DSO_GIC GROUP'!$A$2:$A$25,'DSO_GIC GROUP'!$B$2:$B$25,0)</f>
        <v>Software &amp; Services</v>
      </c>
    </row>
    <row r="4405" spans="1:9" x14ac:dyDescent="0.2">
      <c r="A4405">
        <v>2004</v>
      </c>
      <c r="B4405" t="s">
        <v>469</v>
      </c>
      <c r="C4405" t="s">
        <v>470</v>
      </c>
      <c r="D4405">
        <v>92.265000000000001</v>
      </c>
      <c r="E4405">
        <v>2696.1779999999999</v>
      </c>
      <c r="F4405">
        <v>1867.663</v>
      </c>
      <c r="G4405">
        <v>4510</v>
      </c>
      <c r="H4405" s="14">
        <f>365*DSO[[#This Row],[Receivables - Total]]/DSO[[#This Row],[Revenue - Total]]</f>
        <v>18.03147837698771</v>
      </c>
      <c r="I4405" t="str">
        <f>_xlfn.XLOOKUP(DSO[[#This Row],[GIC Industry Groups]],'DSO_GIC GROUP'!$A$2:$A$25,'DSO_GIC GROUP'!$B$2:$B$25,0)</f>
        <v>Software &amp; Services</v>
      </c>
    </row>
    <row r="4406" spans="1:9" x14ac:dyDescent="0.2">
      <c r="A4406">
        <v>2005</v>
      </c>
      <c r="B4406" t="s">
        <v>469</v>
      </c>
      <c r="C4406" t="s">
        <v>470</v>
      </c>
      <c r="D4406">
        <v>86.125</v>
      </c>
      <c r="E4406">
        <v>2716.451</v>
      </c>
      <c r="F4406">
        <v>2037.703</v>
      </c>
      <c r="G4406">
        <v>4510</v>
      </c>
      <c r="H4406" s="14">
        <f>365*DSO[[#This Row],[Receivables - Total]]/DSO[[#This Row],[Revenue - Total]]</f>
        <v>15.42699058695011</v>
      </c>
      <c r="I4406" t="str">
        <f>_xlfn.XLOOKUP(DSO[[#This Row],[GIC Industry Groups]],'DSO_GIC GROUP'!$A$2:$A$25,'DSO_GIC GROUP'!$B$2:$B$25,0)</f>
        <v>Software &amp; Services</v>
      </c>
    </row>
    <row r="4407" spans="1:9" x14ac:dyDescent="0.2">
      <c r="A4407">
        <v>2006</v>
      </c>
      <c r="B4407" t="s">
        <v>469</v>
      </c>
      <c r="C4407" t="s">
        <v>470</v>
      </c>
      <c r="D4407">
        <v>161.97499999999999</v>
      </c>
      <c r="E4407">
        <v>2770.027</v>
      </c>
      <c r="F4407">
        <v>2342.3029999999999</v>
      </c>
      <c r="G4407">
        <v>4510</v>
      </c>
      <c r="H4407" s="14">
        <f>365*DSO[[#This Row],[Receivables - Total]]/DSO[[#This Row],[Revenue - Total]]</f>
        <v>25.240489808534594</v>
      </c>
      <c r="I4407" t="str">
        <f>_xlfn.XLOOKUP(DSO[[#This Row],[GIC Industry Groups]],'DSO_GIC GROUP'!$A$2:$A$25,'DSO_GIC GROUP'!$B$2:$B$25,0)</f>
        <v>Software &amp; Services</v>
      </c>
    </row>
    <row r="4408" spans="1:9" x14ac:dyDescent="0.2">
      <c r="A4408">
        <v>2007</v>
      </c>
      <c r="B4408" t="s">
        <v>469</v>
      </c>
      <c r="C4408" t="s">
        <v>470</v>
      </c>
      <c r="D4408">
        <v>185.869</v>
      </c>
      <c r="E4408">
        <v>4252.0259999999998</v>
      </c>
      <c r="F4408">
        <v>2672.9470000000001</v>
      </c>
      <c r="G4408">
        <v>4510</v>
      </c>
      <c r="H4408" s="14">
        <f>365*DSO[[#This Row],[Receivables - Total]]/DSO[[#This Row],[Revenue - Total]]</f>
        <v>25.381043844116622</v>
      </c>
      <c r="I4408" t="str">
        <f>_xlfn.XLOOKUP(DSO[[#This Row],[GIC Industry Groups]],'DSO_GIC GROUP'!$A$2:$A$25,'DSO_GIC GROUP'!$B$2:$B$25,0)</f>
        <v>Software &amp; Services</v>
      </c>
    </row>
    <row r="4409" spans="1:9" x14ac:dyDescent="0.2">
      <c r="A4409">
        <v>2008</v>
      </c>
      <c r="B4409" t="s">
        <v>469</v>
      </c>
      <c r="C4409" t="s">
        <v>470</v>
      </c>
      <c r="D4409">
        <v>187.79400000000001</v>
      </c>
      <c r="E4409">
        <v>4666.5839999999998</v>
      </c>
      <c r="F4409">
        <v>3070.9740000000002</v>
      </c>
      <c r="G4409">
        <v>4510</v>
      </c>
      <c r="H4409" s="14">
        <f>365*DSO[[#This Row],[Receivables - Total]]/DSO[[#This Row],[Revenue - Total]]</f>
        <v>22.320218276025781</v>
      </c>
      <c r="I4409" t="str">
        <f>_xlfn.XLOOKUP(DSO[[#This Row],[GIC Industry Groups]],'DSO_GIC GROUP'!$A$2:$A$25,'DSO_GIC GROUP'!$B$2:$B$25,0)</f>
        <v>Software &amp; Services</v>
      </c>
    </row>
    <row r="4410" spans="1:9" x14ac:dyDescent="0.2">
      <c r="A4410">
        <v>2009</v>
      </c>
      <c r="B4410" t="s">
        <v>469</v>
      </c>
      <c r="C4410" t="s">
        <v>470</v>
      </c>
      <c r="D4410">
        <v>213.304</v>
      </c>
      <c r="E4410">
        <v>4826.3289999999997</v>
      </c>
      <c r="F4410">
        <v>3182.5369999999998</v>
      </c>
      <c r="G4410">
        <v>4510</v>
      </c>
      <c r="H4410" s="14">
        <f>365*DSO[[#This Row],[Receivables - Total]]/DSO[[#This Row],[Revenue - Total]]</f>
        <v>24.463489348277808</v>
      </c>
      <c r="I4410" t="str">
        <f>_xlfn.XLOOKUP(DSO[[#This Row],[GIC Industry Groups]],'DSO_GIC GROUP'!$A$2:$A$25,'DSO_GIC GROUP'!$B$2:$B$25,0)</f>
        <v>Software &amp; Services</v>
      </c>
    </row>
    <row r="4411" spans="1:9" x14ac:dyDescent="0.2">
      <c r="A4411">
        <v>2010</v>
      </c>
      <c r="B4411" t="s">
        <v>469</v>
      </c>
      <c r="C4411" t="s">
        <v>470</v>
      </c>
      <c r="D4411">
        <v>162</v>
      </c>
      <c r="E4411">
        <v>5198</v>
      </c>
      <c r="F4411">
        <v>3455</v>
      </c>
      <c r="G4411">
        <v>4510</v>
      </c>
      <c r="H4411" s="14">
        <f>365*DSO[[#This Row],[Receivables - Total]]/DSO[[#This Row],[Revenue - Total]]</f>
        <v>17.114327062228654</v>
      </c>
      <c r="I4411" t="str">
        <f>_xlfn.XLOOKUP(DSO[[#This Row],[GIC Industry Groups]],'DSO_GIC GROUP'!$A$2:$A$25,'DSO_GIC GROUP'!$B$2:$B$25,0)</f>
        <v>Software &amp; Services</v>
      </c>
    </row>
    <row r="4412" spans="1:9" x14ac:dyDescent="0.2">
      <c r="A4412">
        <v>2011</v>
      </c>
      <c r="B4412" t="s">
        <v>469</v>
      </c>
      <c r="C4412" t="s">
        <v>470</v>
      </c>
      <c r="D4412">
        <v>243</v>
      </c>
      <c r="E4412">
        <v>5110</v>
      </c>
      <c r="F4412">
        <v>3851</v>
      </c>
      <c r="G4412">
        <v>4510</v>
      </c>
      <c r="H4412" s="14">
        <f>365*DSO[[#This Row],[Receivables - Total]]/DSO[[#This Row],[Revenue - Total]]</f>
        <v>23.031680083095299</v>
      </c>
      <c r="I4412" t="str">
        <f>_xlfn.XLOOKUP(DSO[[#This Row],[GIC Industry Groups]],'DSO_GIC GROUP'!$A$2:$A$25,'DSO_GIC GROUP'!$B$2:$B$25,0)</f>
        <v>Software &amp; Services</v>
      </c>
    </row>
    <row r="4413" spans="1:9" x14ac:dyDescent="0.2">
      <c r="A4413">
        <v>2012</v>
      </c>
      <c r="B4413" t="s">
        <v>469</v>
      </c>
      <c r="C4413" t="s">
        <v>470</v>
      </c>
      <c r="D4413">
        <v>236</v>
      </c>
      <c r="E4413">
        <v>4684</v>
      </c>
      <c r="F4413">
        <v>4151</v>
      </c>
      <c r="G4413">
        <v>4510</v>
      </c>
      <c r="H4413" s="14">
        <f>365*DSO[[#This Row],[Receivables - Total]]/DSO[[#This Row],[Revenue - Total]]</f>
        <v>20.751626114189353</v>
      </c>
      <c r="I4413" t="str">
        <f>_xlfn.XLOOKUP(DSO[[#This Row],[GIC Industry Groups]],'DSO_GIC GROUP'!$A$2:$A$25,'DSO_GIC GROUP'!$B$2:$B$25,0)</f>
        <v>Software &amp; Services</v>
      </c>
    </row>
    <row r="4414" spans="1:9" x14ac:dyDescent="0.2">
      <c r="A4414">
        <v>2013</v>
      </c>
      <c r="B4414" t="s">
        <v>469</v>
      </c>
      <c r="C4414" t="s">
        <v>470</v>
      </c>
      <c r="D4414">
        <v>192</v>
      </c>
      <c r="E4414">
        <v>5486</v>
      </c>
      <c r="F4414">
        <v>4171</v>
      </c>
      <c r="G4414">
        <v>4510</v>
      </c>
      <c r="H4414" s="14">
        <f>365*DSO[[#This Row],[Receivables - Total]]/DSO[[#This Row],[Revenue - Total]]</f>
        <v>16.801726204747062</v>
      </c>
      <c r="I4414" t="str">
        <f>_xlfn.XLOOKUP(DSO[[#This Row],[GIC Industry Groups]],'DSO_GIC GROUP'!$A$2:$A$25,'DSO_GIC GROUP'!$B$2:$B$25,0)</f>
        <v>Software &amp; Services</v>
      </c>
    </row>
    <row r="4415" spans="1:9" x14ac:dyDescent="0.2">
      <c r="A4415">
        <v>2014</v>
      </c>
      <c r="B4415" t="s">
        <v>469</v>
      </c>
      <c r="C4415" t="s">
        <v>470</v>
      </c>
      <c r="D4415">
        <v>169</v>
      </c>
      <c r="E4415">
        <v>5201</v>
      </c>
      <c r="F4415">
        <v>4506</v>
      </c>
      <c r="G4415">
        <v>4510</v>
      </c>
      <c r="H4415" s="14">
        <f>365*DSO[[#This Row],[Receivables - Total]]/DSO[[#This Row],[Revenue - Total]]</f>
        <v>13.689525077674212</v>
      </c>
      <c r="I4415" t="str">
        <f>_xlfn.XLOOKUP(DSO[[#This Row],[GIC Industry Groups]],'DSO_GIC GROUP'!$A$2:$A$25,'DSO_GIC GROUP'!$B$2:$B$25,0)</f>
        <v>Software &amp; Services</v>
      </c>
    </row>
    <row r="4416" spans="1:9" x14ac:dyDescent="0.2">
      <c r="A4416">
        <v>2015</v>
      </c>
      <c r="B4416" t="s">
        <v>469</v>
      </c>
      <c r="C4416" t="s">
        <v>470</v>
      </c>
      <c r="D4416">
        <v>175</v>
      </c>
      <c r="E4416">
        <v>4968</v>
      </c>
      <c r="F4416">
        <v>4192</v>
      </c>
      <c r="G4416">
        <v>4510</v>
      </c>
      <c r="H4416" s="14">
        <f>365*DSO[[#This Row],[Receivables - Total]]/DSO[[#This Row],[Revenue - Total]]</f>
        <v>15.237356870229007</v>
      </c>
      <c r="I4416" t="str">
        <f>_xlfn.XLOOKUP(DSO[[#This Row],[GIC Industry Groups]],'DSO_GIC GROUP'!$A$2:$A$25,'DSO_GIC GROUP'!$B$2:$B$25,0)</f>
        <v>Software &amp; Services</v>
      </c>
    </row>
    <row r="4417" spans="1:9" x14ac:dyDescent="0.2">
      <c r="A4417">
        <v>2016</v>
      </c>
      <c r="B4417" t="s">
        <v>469</v>
      </c>
      <c r="C4417" t="s">
        <v>470</v>
      </c>
      <c r="D4417">
        <v>128</v>
      </c>
      <c r="E4417">
        <v>4250</v>
      </c>
      <c r="F4417">
        <v>4694</v>
      </c>
      <c r="G4417">
        <v>4510</v>
      </c>
      <c r="H4417" s="14">
        <f>365*DSO[[#This Row],[Receivables - Total]]/DSO[[#This Row],[Revenue - Total]]</f>
        <v>9.9531316574350228</v>
      </c>
      <c r="I4417" t="str">
        <f>_xlfn.XLOOKUP(DSO[[#This Row],[GIC Industry Groups]],'DSO_GIC GROUP'!$A$2:$A$25,'DSO_GIC GROUP'!$B$2:$B$25,0)</f>
        <v>Software &amp; Services</v>
      </c>
    </row>
    <row r="4418" spans="1:9" x14ac:dyDescent="0.2">
      <c r="A4418">
        <v>2017</v>
      </c>
      <c r="B4418" t="s">
        <v>469</v>
      </c>
      <c r="C4418" t="s">
        <v>470</v>
      </c>
      <c r="D4418">
        <v>166</v>
      </c>
      <c r="E4418">
        <v>4068</v>
      </c>
      <c r="F4418">
        <v>5177</v>
      </c>
      <c r="G4418">
        <v>4510</v>
      </c>
      <c r="H4418" s="14">
        <f>365*DSO[[#This Row],[Receivables - Total]]/DSO[[#This Row],[Revenue - Total]]</f>
        <v>11.703689395402742</v>
      </c>
      <c r="I4418" t="str">
        <f>_xlfn.XLOOKUP(DSO[[#This Row],[GIC Industry Groups]],'DSO_GIC GROUP'!$A$2:$A$25,'DSO_GIC GROUP'!$B$2:$B$25,0)</f>
        <v>Software &amp; Services</v>
      </c>
    </row>
    <row r="4419" spans="1:9" x14ac:dyDescent="0.2">
      <c r="A4419">
        <v>2018</v>
      </c>
      <c r="B4419" t="s">
        <v>469</v>
      </c>
      <c r="C4419" t="s">
        <v>470</v>
      </c>
      <c r="D4419">
        <v>137</v>
      </c>
      <c r="E4419">
        <v>5178</v>
      </c>
      <c r="F4419">
        <v>5964</v>
      </c>
      <c r="G4419">
        <v>4510</v>
      </c>
      <c r="H4419" s="14">
        <f>365*DSO[[#This Row],[Receivables - Total]]/DSO[[#This Row],[Revenue - Total]]</f>
        <v>8.3844735077129435</v>
      </c>
      <c r="I4419" t="str">
        <f>_xlfn.XLOOKUP(DSO[[#This Row],[GIC Industry Groups]],'DSO_GIC GROUP'!$A$2:$A$25,'DSO_GIC GROUP'!$B$2:$B$25,0)</f>
        <v>Software &amp; Services</v>
      </c>
    </row>
    <row r="4420" spans="1:9" x14ac:dyDescent="0.2">
      <c r="A4420">
        <v>2019</v>
      </c>
      <c r="B4420" t="s">
        <v>469</v>
      </c>
      <c r="C4420" t="s">
        <v>470</v>
      </c>
      <c r="D4420">
        <v>247</v>
      </c>
      <c r="E4420">
        <v>6283</v>
      </c>
      <c r="F4420">
        <v>6784</v>
      </c>
      <c r="G4420">
        <v>4510</v>
      </c>
      <c r="H4420" s="14">
        <f>365*DSO[[#This Row],[Receivables - Total]]/DSO[[#This Row],[Revenue - Total]]</f>
        <v>13.289357311320755</v>
      </c>
      <c r="I4420" t="str">
        <f>_xlfn.XLOOKUP(DSO[[#This Row],[GIC Industry Groups]],'DSO_GIC GROUP'!$A$2:$A$25,'DSO_GIC GROUP'!$B$2:$B$25,0)</f>
        <v>Software &amp; Services</v>
      </c>
    </row>
    <row r="4421" spans="1:9" x14ac:dyDescent="0.2">
      <c r="A4421">
        <v>2004</v>
      </c>
      <c r="B4421" t="s">
        <v>483</v>
      </c>
      <c r="C4421" t="s">
        <v>484</v>
      </c>
      <c r="D4421">
        <v>257.68900000000002</v>
      </c>
      <c r="E4421">
        <v>861.19399999999996</v>
      </c>
      <c r="F4421">
        <v>893.82100000000003</v>
      </c>
      <c r="G4421">
        <v>4510</v>
      </c>
      <c r="H4421" s="14">
        <f>365*DSO[[#This Row],[Receivables - Total]]/DSO[[#This Row],[Revenue - Total]]</f>
        <v>105.22966567131451</v>
      </c>
      <c r="I4421" t="str">
        <f>_xlfn.XLOOKUP(DSO[[#This Row],[GIC Industry Groups]],'DSO_GIC GROUP'!$A$2:$A$25,'DSO_GIC GROUP'!$B$2:$B$25,0)</f>
        <v>Software &amp; Services</v>
      </c>
    </row>
    <row r="4422" spans="1:9" x14ac:dyDescent="0.2">
      <c r="A4422">
        <v>2005</v>
      </c>
      <c r="B4422" t="s">
        <v>483</v>
      </c>
      <c r="C4422" t="s">
        <v>484</v>
      </c>
      <c r="D4422">
        <v>313.19499999999999</v>
      </c>
      <c r="E4422">
        <v>1026.617</v>
      </c>
      <c r="F4422">
        <v>989.00400000000002</v>
      </c>
      <c r="G4422">
        <v>4510</v>
      </c>
      <c r="H4422" s="14">
        <f>365*DSO[[#This Row],[Receivables - Total]]/DSO[[#This Row],[Revenue - Total]]</f>
        <v>115.58717153823443</v>
      </c>
      <c r="I4422" t="str">
        <f>_xlfn.XLOOKUP(DSO[[#This Row],[GIC Industry Groups]],'DSO_GIC GROUP'!$A$2:$A$25,'DSO_GIC GROUP'!$B$2:$B$25,0)</f>
        <v>Software &amp; Services</v>
      </c>
    </row>
    <row r="4423" spans="1:9" x14ac:dyDescent="0.2">
      <c r="A4423">
        <v>2006</v>
      </c>
      <c r="B4423" t="s">
        <v>483</v>
      </c>
      <c r="C4423" t="s">
        <v>484</v>
      </c>
      <c r="D4423">
        <v>328.38299999999998</v>
      </c>
      <c r="E4423">
        <v>1039.7929999999999</v>
      </c>
      <c r="F4423">
        <v>1060.3209999999999</v>
      </c>
      <c r="G4423">
        <v>4510</v>
      </c>
      <c r="H4423" s="14">
        <f>365*DSO[[#This Row],[Receivables - Total]]/DSO[[#This Row],[Revenue - Total]]</f>
        <v>113.04104606057977</v>
      </c>
      <c r="I4423" t="str">
        <f>_xlfn.XLOOKUP(DSO[[#This Row],[GIC Industry Groups]],'DSO_GIC GROUP'!$A$2:$A$25,'DSO_GIC GROUP'!$B$2:$B$25,0)</f>
        <v>Software &amp; Services</v>
      </c>
    </row>
    <row r="4424" spans="1:9" x14ac:dyDescent="0.2">
      <c r="A4424">
        <v>2007</v>
      </c>
      <c r="B4424" t="s">
        <v>483</v>
      </c>
      <c r="C4424" t="s">
        <v>484</v>
      </c>
      <c r="D4424">
        <v>354.92599999999999</v>
      </c>
      <c r="E4424">
        <v>1133.21</v>
      </c>
      <c r="F4424">
        <v>1189.1980000000001</v>
      </c>
      <c r="G4424">
        <v>4510</v>
      </c>
      <c r="H4424" s="14">
        <f>365*DSO[[#This Row],[Receivables - Total]]/DSO[[#This Row],[Revenue - Total]]</f>
        <v>108.93727537382335</v>
      </c>
      <c r="I4424" t="str">
        <f>_xlfn.XLOOKUP(DSO[[#This Row],[GIC Industry Groups]],'DSO_GIC GROUP'!$A$2:$A$25,'DSO_GIC GROUP'!$B$2:$B$25,0)</f>
        <v>Software &amp; Services</v>
      </c>
    </row>
    <row r="4425" spans="1:9" x14ac:dyDescent="0.2">
      <c r="A4425">
        <v>2008</v>
      </c>
      <c r="B4425" t="s">
        <v>483</v>
      </c>
      <c r="C4425" t="s">
        <v>484</v>
      </c>
      <c r="D4425">
        <v>318.51100000000002</v>
      </c>
      <c r="E4425">
        <v>1093.0650000000001</v>
      </c>
      <c r="F4425">
        <v>1279.0650000000001</v>
      </c>
      <c r="G4425">
        <v>4510</v>
      </c>
      <c r="H4425" s="14">
        <f>365*DSO[[#This Row],[Receivables - Total]]/DSO[[#This Row],[Revenue - Total]]</f>
        <v>90.891795960330398</v>
      </c>
      <c r="I4425" t="str">
        <f>_xlfn.XLOOKUP(DSO[[#This Row],[GIC Industry Groups]],'DSO_GIC GROUP'!$A$2:$A$25,'DSO_GIC GROUP'!$B$2:$B$25,0)</f>
        <v>Software &amp; Services</v>
      </c>
    </row>
    <row r="4426" spans="1:9" x14ac:dyDescent="0.2">
      <c r="A4426">
        <v>2009</v>
      </c>
      <c r="B4426" t="s">
        <v>483</v>
      </c>
      <c r="C4426" t="s">
        <v>484</v>
      </c>
      <c r="D4426">
        <v>317.59800000000001</v>
      </c>
      <c r="E4426">
        <v>1215.279</v>
      </c>
      <c r="F4426">
        <v>1139.8</v>
      </c>
      <c r="G4426">
        <v>4510</v>
      </c>
      <c r="H4426" s="14">
        <f>365*DSO[[#This Row],[Receivables - Total]]/DSO[[#This Row],[Revenue - Total]]</f>
        <v>101.70492191612564</v>
      </c>
      <c r="I4426" t="str">
        <f>_xlfn.XLOOKUP(DSO[[#This Row],[GIC Industry Groups]],'DSO_GIC GROUP'!$A$2:$A$25,'DSO_GIC GROUP'!$B$2:$B$25,0)</f>
        <v>Software &amp; Services</v>
      </c>
    </row>
    <row r="4427" spans="1:9" x14ac:dyDescent="0.2">
      <c r="A4427">
        <v>2010</v>
      </c>
      <c r="B4427" t="s">
        <v>483</v>
      </c>
      <c r="C4427" t="s">
        <v>484</v>
      </c>
      <c r="D4427">
        <v>364.81799999999998</v>
      </c>
      <c r="E4427">
        <v>1285.6579999999999</v>
      </c>
      <c r="F4427">
        <v>1288.454</v>
      </c>
      <c r="G4427">
        <v>4510</v>
      </c>
      <c r="H4427" s="14">
        <f>365*DSO[[#This Row],[Receivables - Total]]/DSO[[#This Row],[Revenue - Total]]</f>
        <v>103.34755451106521</v>
      </c>
      <c r="I4427" t="str">
        <f>_xlfn.XLOOKUP(DSO[[#This Row],[GIC Industry Groups]],'DSO_GIC GROUP'!$A$2:$A$25,'DSO_GIC GROUP'!$B$2:$B$25,0)</f>
        <v>Software &amp; Services</v>
      </c>
    </row>
    <row r="4428" spans="1:9" x14ac:dyDescent="0.2">
      <c r="A4428">
        <v>2011</v>
      </c>
      <c r="B4428" t="s">
        <v>483</v>
      </c>
      <c r="C4428" t="s">
        <v>484</v>
      </c>
      <c r="D4428">
        <v>421.03300000000002</v>
      </c>
      <c r="E4428">
        <v>1379.8720000000001</v>
      </c>
      <c r="F4428">
        <v>1468.588</v>
      </c>
      <c r="G4428">
        <v>4510</v>
      </c>
      <c r="H4428" s="14">
        <f>365*DSO[[#This Row],[Receivables - Total]]/DSO[[#This Row],[Revenue - Total]]</f>
        <v>104.64272144399928</v>
      </c>
      <c r="I4428" t="str">
        <f>_xlfn.XLOOKUP(DSO[[#This Row],[GIC Industry Groups]],'DSO_GIC GROUP'!$A$2:$A$25,'DSO_GIC GROUP'!$B$2:$B$25,0)</f>
        <v>Software &amp; Services</v>
      </c>
    </row>
    <row r="4429" spans="1:9" x14ac:dyDescent="0.2">
      <c r="A4429">
        <v>2012</v>
      </c>
      <c r="B4429" t="s">
        <v>483</v>
      </c>
      <c r="C4429" t="s">
        <v>484</v>
      </c>
      <c r="D4429">
        <v>463.96800000000002</v>
      </c>
      <c r="E4429">
        <v>1621.277</v>
      </c>
      <c r="F4429">
        <v>1615.808</v>
      </c>
      <c r="G4429">
        <v>4510</v>
      </c>
      <c r="H4429" s="14">
        <f>365*DSO[[#This Row],[Receivables - Total]]/DSO[[#This Row],[Revenue - Total]]</f>
        <v>104.80720481641383</v>
      </c>
      <c r="I4429" t="str">
        <f>_xlfn.XLOOKUP(DSO[[#This Row],[GIC Industry Groups]],'DSO_GIC GROUP'!$A$2:$A$25,'DSO_GIC GROUP'!$B$2:$B$25,0)</f>
        <v>Software &amp; Services</v>
      </c>
    </row>
    <row r="4430" spans="1:9" x14ac:dyDescent="0.2">
      <c r="A4430">
        <v>2013</v>
      </c>
      <c r="B4430" t="s">
        <v>483</v>
      </c>
      <c r="C4430" t="s">
        <v>484</v>
      </c>
      <c r="D4430">
        <v>490.923</v>
      </c>
      <c r="E4430">
        <v>1783.5820000000001</v>
      </c>
      <c r="F4430">
        <v>1784.213</v>
      </c>
      <c r="G4430">
        <v>4510</v>
      </c>
      <c r="H4430" s="14">
        <f>365*DSO[[#This Row],[Receivables - Total]]/DSO[[#This Row],[Revenue - Total]]</f>
        <v>100.42909394786385</v>
      </c>
      <c r="I4430" t="str">
        <f>_xlfn.XLOOKUP(DSO[[#This Row],[GIC Industry Groups]],'DSO_GIC GROUP'!$A$2:$A$25,'DSO_GIC GROUP'!$B$2:$B$25,0)</f>
        <v>Software &amp; Services</v>
      </c>
    </row>
    <row r="4431" spans="1:9" x14ac:dyDescent="0.2">
      <c r="A4431">
        <v>2014</v>
      </c>
      <c r="B4431" t="s">
        <v>483</v>
      </c>
      <c r="C4431" t="s">
        <v>484</v>
      </c>
      <c r="D4431">
        <v>552.10699999999997</v>
      </c>
      <c r="E4431">
        <v>1904.3510000000001</v>
      </c>
      <c r="F4431">
        <v>2021.441</v>
      </c>
      <c r="G4431">
        <v>4510</v>
      </c>
      <c r="H4431" s="14">
        <f>365*DSO[[#This Row],[Receivables - Total]]/DSO[[#This Row],[Revenue - Total]]</f>
        <v>99.690792360499259</v>
      </c>
      <c r="I4431" t="str">
        <f>_xlfn.XLOOKUP(DSO[[#This Row],[GIC Industry Groups]],'DSO_GIC GROUP'!$A$2:$A$25,'DSO_GIC GROUP'!$B$2:$B$25,0)</f>
        <v>Software &amp; Services</v>
      </c>
    </row>
    <row r="4432" spans="1:9" x14ac:dyDescent="0.2">
      <c r="A4432">
        <v>2015</v>
      </c>
      <c r="B4432" t="s">
        <v>483</v>
      </c>
      <c r="C4432" t="s">
        <v>484</v>
      </c>
      <c r="D4432">
        <v>580.76300000000003</v>
      </c>
      <c r="E4432">
        <v>2174.6860000000001</v>
      </c>
      <c r="F4432">
        <v>2163.056</v>
      </c>
      <c r="G4432">
        <v>4510</v>
      </c>
      <c r="H4432" s="14">
        <f>365*DSO[[#This Row],[Receivables - Total]]/DSO[[#This Row],[Revenue - Total]]</f>
        <v>97.999540927280677</v>
      </c>
      <c r="I4432" t="str">
        <f>_xlfn.XLOOKUP(DSO[[#This Row],[GIC Industry Groups]],'DSO_GIC GROUP'!$A$2:$A$25,'DSO_GIC GROUP'!$B$2:$B$25,0)</f>
        <v>Software &amp; Services</v>
      </c>
    </row>
    <row r="4433" spans="1:9" x14ac:dyDescent="0.2">
      <c r="A4433">
        <v>2016</v>
      </c>
      <c r="B4433" t="s">
        <v>483</v>
      </c>
      <c r="C4433" t="s">
        <v>484</v>
      </c>
      <c r="D4433">
        <v>643.01300000000003</v>
      </c>
      <c r="E4433">
        <v>2367.335</v>
      </c>
      <c r="F4433">
        <v>2444.54</v>
      </c>
      <c r="G4433">
        <v>4510</v>
      </c>
      <c r="H4433" s="14">
        <f>365*DSO[[#This Row],[Receivables - Total]]/DSO[[#This Row],[Revenue - Total]]</f>
        <v>96.009778935914341</v>
      </c>
      <c r="I4433" t="str">
        <f>_xlfn.XLOOKUP(DSO[[#This Row],[GIC Industry Groups]],'DSO_GIC GROUP'!$A$2:$A$25,'DSO_GIC GROUP'!$B$2:$B$25,0)</f>
        <v>Software &amp; Services</v>
      </c>
    </row>
    <row r="4434" spans="1:9" x14ac:dyDescent="0.2">
      <c r="A4434">
        <v>2017</v>
      </c>
      <c r="B4434" t="s">
        <v>483</v>
      </c>
      <c r="C4434" t="s">
        <v>484</v>
      </c>
      <c r="D4434">
        <v>1176.8430000000001</v>
      </c>
      <c r="E4434">
        <v>7283.1729999999998</v>
      </c>
      <c r="F4434">
        <v>3311.4940000000001</v>
      </c>
      <c r="G4434">
        <v>4510</v>
      </c>
      <c r="H4434" s="14">
        <f>365*DSO[[#This Row],[Receivables - Total]]/DSO[[#This Row],[Revenue - Total]]</f>
        <v>129.71416979768043</v>
      </c>
      <c r="I4434" t="str">
        <f>_xlfn.XLOOKUP(DSO[[#This Row],[GIC Industry Groups]],'DSO_GIC GROUP'!$A$2:$A$25,'DSO_GIC GROUP'!$B$2:$B$25,0)</f>
        <v>Software &amp; Services</v>
      </c>
    </row>
    <row r="4435" spans="1:9" x14ac:dyDescent="0.2">
      <c r="A4435">
        <v>2018</v>
      </c>
      <c r="B4435" t="s">
        <v>483</v>
      </c>
      <c r="C4435" t="s">
        <v>484</v>
      </c>
      <c r="D4435">
        <v>1281.2370000000001</v>
      </c>
      <c r="E4435">
        <v>6201.4740000000002</v>
      </c>
      <c r="F4435">
        <v>3975.4540000000002</v>
      </c>
      <c r="G4435">
        <v>4510</v>
      </c>
      <c r="H4435" s="14">
        <f>365*DSO[[#This Row],[Receivables - Total]]/DSO[[#This Row],[Revenue - Total]]</f>
        <v>117.63474184332154</v>
      </c>
      <c r="I4435" t="str">
        <f>_xlfn.XLOOKUP(DSO[[#This Row],[GIC Industry Groups]],'DSO_GIC GROUP'!$A$2:$A$25,'DSO_GIC GROUP'!$B$2:$B$25,0)</f>
        <v>Software &amp; Services</v>
      </c>
    </row>
    <row r="4436" spans="1:9" x14ac:dyDescent="0.2">
      <c r="A4436">
        <v>2019</v>
      </c>
      <c r="B4436" t="s">
        <v>483</v>
      </c>
      <c r="C4436" t="s">
        <v>484</v>
      </c>
      <c r="D4436">
        <v>1347.3620000000001</v>
      </c>
      <c r="E4436">
        <v>7151.2939999999999</v>
      </c>
      <c r="F4436">
        <v>4245.3209999999999</v>
      </c>
      <c r="G4436">
        <v>4510</v>
      </c>
      <c r="H4436" s="14">
        <f>365*DSO[[#This Row],[Receivables - Total]]/DSO[[#This Row],[Revenue - Total]]</f>
        <v>115.84215422108247</v>
      </c>
      <c r="I4436" t="str">
        <f>_xlfn.XLOOKUP(DSO[[#This Row],[GIC Industry Groups]],'DSO_GIC GROUP'!$A$2:$A$25,'DSO_GIC GROUP'!$B$2:$B$25,0)</f>
        <v>Software &amp; Services</v>
      </c>
    </row>
    <row r="4437" spans="1:9" x14ac:dyDescent="0.2">
      <c r="A4437">
        <v>2004</v>
      </c>
      <c r="B4437" t="s">
        <v>557</v>
      </c>
      <c r="C4437" t="s">
        <v>558</v>
      </c>
      <c r="D4437">
        <v>517.03</v>
      </c>
      <c r="E4437">
        <v>3264.67</v>
      </c>
      <c r="F4437">
        <v>2593.33</v>
      </c>
      <c r="G4437">
        <v>4510</v>
      </c>
      <c r="H4437" s="14">
        <f>365*DSO[[#This Row],[Receivables - Total]]/DSO[[#This Row],[Revenue - Total]]</f>
        <v>72.769740063933241</v>
      </c>
      <c r="I4437" t="str">
        <f>_xlfn.XLOOKUP(DSO[[#This Row],[GIC Industry Groups]],'DSO_GIC GROUP'!$A$2:$A$25,'DSO_GIC GROUP'!$B$2:$B$25,0)</f>
        <v>Software &amp; Services</v>
      </c>
    </row>
    <row r="4438" spans="1:9" x14ac:dyDescent="0.2">
      <c r="A4438">
        <v>2005</v>
      </c>
      <c r="B4438" t="s">
        <v>557</v>
      </c>
      <c r="C4438" t="s">
        <v>558</v>
      </c>
      <c r="D4438">
        <v>559.529</v>
      </c>
      <c r="E4438">
        <v>3700.5439999999999</v>
      </c>
      <c r="F4438">
        <v>2937.6280000000002</v>
      </c>
      <c r="G4438">
        <v>4510</v>
      </c>
      <c r="H4438" s="14">
        <f>365*DSO[[#This Row],[Receivables - Total]]/DSO[[#This Row],[Revenue - Total]]</f>
        <v>69.52142510896546</v>
      </c>
      <c r="I4438" t="str">
        <f>_xlfn.XLOOKUP(DSO[[#This Row],[GIC Industry Groups]],'DSO_GIC GROUP'!$A$2:$A$25,'DSO_GIC GROUP'!$B$2:$B$25,0)</f>
        <v>Software &amp; Services</v>
      </c>
    </row>
    <row r="4439" spans="1:9" x14ac:dyDescent="0.2">
      <c r="A4439">
        <v>2006</v>
      </c>
      <c r="B4439" t="s">
        <v>557</v>
      </c>
      <c r="C4439" t="s">
        <v>558</v>
      </c>
      <c r="D4439">
        <v>763.21400000000006</v>
      </c>
      <c r="E4439">
        <v>5082.47</v>
      </c>
      <c r="F4439">
        <v>3326.0740000000001</v>
      </c>
      <c r="G4439">
        <v>4510</v>
      </c>
      <c r="H4439" s="14">
        <f>365*DSO[[#This Row],[Receivables - Total]]/DSO[[#This Row],[Revenue - Total]]</f>
        <v>83.75433318681425</v>
      </c>
      <c r="I4439" t="str">
        <f>_xlfn.XLOOKUP(DSO[[#This Row],[GIC Industry Groups]],'DSO_GIC GROUP'!$A$2:$A$25,'DSO_GIC GROUP'!$B$2:$B$25,0)</f>
        <v>Software &amp; Services</v>
      </c>
    </row>
    <row r="4440" spans="1:9" x14ac:dyDescent="0.2">
      <c r="A4440">
        <v>2007</v>
      </c>
      <c r="B4440" t="s">
        <v>557</v>
      </c>
      <c r="C4440" t="s">
        <v>558</v>
      </c>
      <c r="D4440">
        <v>1245.191</v>
      </c>
      <c r="E4440">
        <v>6260.0410000000002</v>
      </c>
      <c r="F4440">
        <v>4067.5990000000002</v>
      </c>
      <c r="G4440">
        <v>4510</v>
      </c>
      <c r="H4440" s="14">
        <f>365*DSO[[#This Row],[Receivables - Total]]/DSO[[#This Row],[Revenue - Total]]</f>
        <v>111.73537878242178</v>
      </c>
      <c r="I4440" t="str">
        <f>_xlfn.XLOOKUP(DSO[[#This Row],[GIC Industry Groups]],'DSO_GIC GROUP'!$A$2:$A$25,'DSO_GIC GROUP'!$B$2:$B$25,0)</f>
        <v>Software &amp; Services</v>
      </c>
    </row>
    <row r="4441" spans="1:9" x14ac:dyDescent="0.2">
      <c r="A4441">
        <v>2008</v>
      </c>
      <c r="B4441" t="s">
        <v>557</v>
      </c>
      <c r="C4441" t="s">
        <v>558</v>
      </c>
      <c r="D4441">
        <v>1350.981</v>
      </c>
      <c r="E4441">
        <v>6475.8490000000002</v>
      </c>
      <c r="F4441">
        <v>4991.6000000000004</v>
      </c>
      <c r="G4441">
        <v>4510</v>
      </c>
      <c r="H4441" s="14">
        <f>365*DSO[[#This Row],[Receivables - Total]]/DSO[[#This Row],[Revenue - Total]]</f>
        <v>98.787576127894852</v>
      </c>
      <c r="I4441" t="str">
        <f>_xlfn.XLOOKUP(DSO[[#This Row],[GIC Industry Groups]],'DSO_GIC GROUP'!$A$2:$A$25,'DSO_GIC GROUP'!$B$2:$B$25,0)</f>
        <v>Software &amp; Services</v>
      </c>
    </row>
    <row r="4442" spans="1:9" x14ac:dyDescent="0.2">
      <c r="A4442">
        <v>2009</v>
      </c>
      <c r="B4442" t="s">
        <v>557</v>
      </c>
      <c r="C4442" t="s">
        <v>558</v>
      </c>
      <c r="D4442">
        <v>995.64499999999998</v>
      </c>
      <c r="E4442">
        <v>7470.2790000000005</v>
      </c>
      <c r="F4442">
        <v>5098.6840000000002</v>
      </c>
      <c r="G4442">
        <v>4510</v>
      </c>
      <c r="H4442" s="14">
        <f>365*DSO[[#This Row],[Receivables - Total]]/DSO[[#This Row],[Revenue - Total]]</f>
        <v>71.275337910723621</v>
      </c>
      <c r="I4442" t="str">
        <f>_xlfn.XLOOKUP(DSO[[#This Row],[GIC Industry Groups]],'DSO_GIC GROUP'!$A$2:$A$25,'DSO_GIC GROUP'!$B$2:$B$25,0)</f>
        <v>Software &amp; Services</v>
      </c>
    </row>
    <row r="4443" spans="1:9" x14ac:dyDescent="0.2">
      <c r="A4443">
        <v>2010</v>
      </c>
      <c r="B4443" t="s">
        <v>557</v>
      </c>
      <c r="C4443" t="s">
        <v>558</v>
      </c>
      <c r="D4443">
        <v>1147</v>
      </c>
      <c r="E4443">
        <v>8837</v>
      </c>
      <c r="F4443">
        <v>5539</v>
      </c>
      <c r="G4443">
        <v>4510</v>
      </c>
      <c r="H4443" s="14">
        <f>365*DSO[[#This Row],[Receivables - Total]]/DSO[[#This Row],[Revenue - Total]]</f>
        <v>75.583137750496476</v>
      </c>
      <c r="I4443" t="str">
        <f>_xlfn.XLOOKUP(DSO[[#This Row],[GIC Industry Groups]],'DSO_GIC GROUP'!$A$2:$A$25,'DSO_GIC GROUP'!$B$2:$B$25,0)</f>
        <v>Software &amp; Services</v>
      </c>
    </row>
    <row r="4444" spans="1:9" x14ac:dyDescent="0.2">
      <c r="A4444">
        <v>2011</v>
      </c>
      <c r="B4444" t="s">
        <v>557</v>
      </c>
      <c r="C4444" t="s">
        <v>558</v>
      </c>
      <c r="D4444">
        <v>1444</v>
      </c>
      <c r="E4444">
        <v>10693</v>
      </c>
      <c r="F4444">
        <v>6714</v>
      </c>
      <c r="G4444">
        <v>4510</v>
      </c>
      <c r="H4444" s="14">
        <f>365*DSO[[#This Row],[Receivables - Total]]/DSO[[#This Row],[Revenue - Total]]</f>
        <v>78.501638367590104</v>
      </c>
      <c r="I4444" t="str">
        <f>_xlfn.XLOOKUP(DSO[[#This Row],[GIC Industry Groups]],'DSO_GIC GROUP'!$A$2:$A$25,'DSO_GIC GROUP'!$B$2:$B$25,0)</f>
        <v>Software &amp; Services</v>
      </c>
    </row>
    <row r="4445" spans="1:9" x14ac:dyDescent="0.2">
      <c r="A4445">
        <v>2012</v>
      </c>
      <c r="B4445" t="s">
        <v>557</v>
      </c>
      <c r="C4445" t="s">
        <v>558</v>
      </c>
      <c r="D4445">
        <v>2205</v>
      </c>
      <c r="E4445">
        <v>12462</v>
      </c>
      <c r="F4445">
        <v>7391</v>
      </c>
      <c r="G4445">
        <v>4510</v>
      </c>
      <c r="H4445" s="14">
        <f>365*DSO[[#This Row],[Receivables - Total]]/DSO[[#This Row],[Revenue - Total]]</f>
        <v>108.89257204708429</v>
      </c>
      <c r="I4445" t="str">
        <f>_xlfn.XLOOKUP(DSO[[#This Row],[GIC Industry Groups]],'DSO_GIC GROUP'!$A$2:$A$25,'DSO_GIC GROUP'!$B$2:$B$25,0)</f>
        <v>Software &amp; Services</v>
      </c>
    </row>
    <row r="4446" spans="1:9" x14ac:dyDescent="0.2">
      <c r="A4446">
        <v>2013</v>
      </c>
      <c r="B4446" t="s">
        <v>557</v>
      </c>
      <c r="C4446" t="s">
        <v>558</v>
      </c>
      <c r="D4446">
        <v>2321</v>
      </c>
      <c r="E4446">
        <v>14242</v>
      </c>
      <c r="F4446">
        <v>8346</v>
      </c>
      <c r="G4446">
        <v>4510</v>
      </c>
      <c r="H4446" s="14">
        <f>365*DSO[[#This Row],[Receivables - Total]]/DSO[[#This Row],[Revenue - Total]]</f>
        <v>101.50551162233405</v>
      </c>
      <c r="I4446" t="str">
        <f>_xlfn.XLOOKUP(DSO[[#This Row],[GIC Industry Groups]],'DSO_GIC GROUP'!$A$2:$A$25,'DSO_GIC GROUP'!$B$2:$B$25,0)</f>
        <v>Software &amp; Services</v>
      </c>
    </row>
    <row r="4447" spans="1:9" x14ac:dyDescent="0.2">
      <c r="A4447">
        <v>2014</v>
      </c>
      <c r="B4447" t="s">
        <v>557</v>
      </c>
      <c r="C4447" t="s">
        <v>558</v>
      </c>
      <c r="D4447">
        <v>2161</v>
      </c>
      <c r="E4447">
        <v>15329</v>
      </c>
      <c r="F4447">
        <v>9473</v>
      </c>
      <c r="G4447">
        <v>4510</v>
      </c>
      <c r="H4447" s="14">
        <f>365*DSO[[#This Row],[Receivables - Total]]/DSO[[#This Row],[Revenue - Total]]</f>
        <v>83.264541327984801</v>
      </c>
      <c r="I4447" t="str">
        <f>_xlfn.XLOOKUP(DSO[[#This Row],[GIC Industry Groups]],'DSO_GIC GROUP'!$A$2:$A$25,'DSO_GIC GROUP'!$B$2:$B$25,0)</f>
        <v>Software &amp; Services</v>
      </c>
    </row>
    <row r="4448" spans="1:9" x14ac:dyDescent="0.2">
      <c r="A4448">
        <v>2015</v>
      </c>
      <c r="B4448" t="s">
        <v>557</v>
      </c>
      <c r="C4448" t="s">
        <v>558</v>
      </c>
      <c r="D4448">
        <v>2147</v>
      </c>
      <c r="E4448">
        <v>16269</v>
      </c>
      <c r="F4448">
        <v>9667</v>
      </c>
      <c r="G4448">
        <v>4510</v>
      </c>
      <c r="H4448" s="14">
        <f>365*DSO[[#This Row],[Receivables - Total]]/DSO[[#This Row],[Revenue - Total]]</f>
        <v>81.064963277128371</v>
      </c>
      <c r="I4448" t="str">
        <f>_xlfn.XLOOKUP(DSO[[#This Row],[GIC Industry Groups]],'DSO_GIC GROUP'!$A$2:$A$25,'DSO_GIC GROUP'!$B$2:$B$25,0)</f>
        <v>Software &amp; Services</v>
      </c>
    </row>
    <row r="4449" spans="1:9" x14ac:dyDescent="0.2">
      <c r="A4449">
        <v>2016</v>
      </c>
      <c r="B4449" t="s">
        <v>557</v>
      </c>
      <c r="C4449" t="s">
        <v>558</v>
      </c>
      <c r="D4449">
        <v>2509</v>
      </c>
      <c r="E4449">
        <v>18675</v>
      </c>
      <c r="F4449">
        <v>10776</v>
      </c>
      <c r="G4449">
        <v>4510</v>
      </c>
      <c r="H4449" s="14">
        <f>365*DSO[[#This Row],[Receivables - Total]]/DSO[[#This Row],[Revenue - Total]]</f>
        <v>84.983760207869338</v>
      </c>
      <c r="I4449" t="str">
        <f>_xlfn.XLOOKUP(DSO[[#This Row],[GIC Industry Groups]],'DSO_GIC GROUP'!$A$2:$A$25,'DSO_GIC GROUP'!$B$2:$B$25,0)</f>
        <v>Software &amp; Services</v>
      </c>
    </row>
    <row r="4450" spans="1:9" x14ac:dyDescent="0.2">
      <c r="A4450">
        <v>2017</v>
      </c>
      <c r="B4450" t="s">
        <v>557</v>
      </c>
      <c r="C4450" t="s">
        <v>558</v>
      </c>
      <c r="D4450">
        <v>3344</v>
      </c>
      <c r="E4450">
        <v>21329</v>
      </c>
      <c r="F4450">
        <v>12497</v>
      </c>
      <c r="G4450">
        <v>4510</v>
      </c>
      <c r="H4450" s="14">
        <f>365*DSO[[#This Row],[Receivables - Total]]/DSO[[#This Row],[Revenue - Total]]</f>
        <v>97.668240377690651</v>
      </c>
      <c r="I4450" t="str">
        <f>_xlfn.XLOOKUP(DSO[[#This Row],[GIC Industry Groups]],'DSO_GIC GROUP'!$A$2:$A$25,'DSO_GIC GROUP'!$B$2:$B$25,0)</f>
        <v>Software &amp; Services</v>
      </c>
    </row>
    <row r="4451" spans="1:9" x14ac:dyDescent="0.2">
      <c r="A4451">
        <v>2018</v>
      </c>
      <c r="B4451" t="s">
        <v>557</v>
      </c>
      <c r="C4451" t="s">
        <v>558</v>
      </c>
      <c r="D4451">
        <v>4768</v>
      </c>
      <c r="E4451">
        <v>24860</v>
      </c>
      <c r="F4451">
        <v>14950</v>
      </c>
      <c r="G4451">
        <v>4510</v>
      </c>
      <c r="H4451" s="14">
        <f>365*DSO[[#This Row],[Receivables - Total]]/DSO[[#This Row],[Revenue - Total]]</f>
        <v>116.40936454849498</v>
      </c>
      <c r="I4451" t="str">
        <f>_xlfn.XLOOKUP(DSO[[#This Row],[GIC Industry Groups]],'DSO_GIC GROUP'!$A$2:$A$25,'DSO_GIC GROUP'!$B$2:$B$25,0)</f>
        <v>Software &amp; Services</v>
      </c>
    </row>
    <row r="4452" spans="1:9" x14ac:dyDescent="0.2">
      <c r="A4452">
        <v>2019</v>
      </c>
      <c r="B4452" t="s">
        <v>557</v>
      </c>
      <c r="C4452" t="s">
        <v>558</v>
      </c>
      <c r="D4452">
        <v>5557</v>
      </c>
      <c r="E4452">
        <v>29236</v>
      </c>
      <c r="F4452">
        <v>16883</v>
      </c>
      <c r="G4452">
        <v>4510</v>
      </c>
      <c r="H4452" s="14">
        <f>365*DSO[[#This Row],[Receivables - Total]]/DSO[[#This Row],[Revenue - Total]]</f>
        <v>120.13889711544157</v>
      </c>
      <c r="I4452" t="str">
        <f>_xlfn.XLOOKUP(DSO[[#This Row],[GIC Industry Groups]],'DSO_GIC GROUP'!$A$2:$A$25,'DSO_GIC GROUP'!$B$2:$B$25,0)</f>
        <v>Software &amp; Services</v>
      </c>
    </row>
    <row r="4453" spans="1:9" x14ac:dyDescent="0.2">
      <c r="A4453">
        <v>2004</v>
      </c>
      <c r="B4453" t="s">
        <v>609</v>
      </c>
      <c r="C4453" t="s">
        <v>610</v>
      </c>
      <c r="D4453">
        <v>5890</v>
      </c>
      <c r="E4453">
        <v>92389</v>
      </c>
      <c r="F4453">
        <v>36835</v>
      </c>
      <c r="G4453">
        <v>4510</v>
      </c>
      <c r="H4453" s="14">
        <f>365*DSO[[#This Row],[Receivables - Total]]/DSO[[#This Row],[Revenue - Total]]</f>
        <v>58.364327405999731</v>
      </c>
      <c r="I4453" t="str">
        <f>_xlfn.XLOOKUP(DSO[[#This Row],[GIC Industry Groups]],'DSO_GIC GROUP'!$A$2:$A$25,'DSO_GIC GROUP'!$B$2:$B$25,0)</f>
        <v>Software &amp; Services</v>
      </c>
    </row>
    <row r="4454" spans="1:9" x14ac:dyDescent="0.2">
      <c r="A4454">
        <v>2005</v>
      </c>
      <c r="B4454" t="s">
        <v>609</v>
      </c>
      <c r="C4454" t="s">
        <v>610</v>
      </c>
      <c r="D4454">
        <v>7180</v>
      </c>
      <c r="E4454">
        <v>70815</v>
      </c>
      <c r="F4454">
        <v>39788</v>
      </c>
      <c r="G4454">
        <v>4510</v>
      </c>
      <c r="H4454" s="14">
        <f>365*DSO[[#This Row],[Receivables - Total]]/DSO[[#This Row],[Revenue - Total]]</f>
        <v>65.866592942595759</v>
      </c>
      <c r="I4454" t="str">
        <f>_xlfn.XLOOKUP(DSO[[#This Row],[GIC Industry Groups]],'DSO_GIC GROUP'!$A$2:$A$25,'DSO_GIC GROUP'!$B$2:$B$25,0)</f>
        <v>Software &amp; Services</v>
      </c>
    </row>
    <row r="4455" spans="1:9" x14ac:dyDescent="0.2">
      <c r="A4455">
        <v>2006</v>
      </c>
      <c r="B4455" t="s">
        <v>609</v>
      </c>
      <c r="C4455" t="s">
        <v>610</v>
      </c>
      <c r="D4455">
        <v>9316</v>
      </c>
      <c r="E4455">
        <v>69597</v>
      </c>
      <c r="F4455">
        <v>44282</v>
      </c>
      <c r="G4455">
        <v>4510</v>
      </c>
      <c r="H4455" s="14">
        <f>365*DSO[[#This Row],[Receivables - Total]]/DSO[[#This Row],[Revenue - Total]]</f>
        <v>76.788311277720069</v>
      </c>
      <c r="I4455" t="str">
        <f>_xlfn.XLOOKUP(DSO[[#This Row],[GIC Industry Groups]],'DSO_GIC GROUP'!$A$2:$A$25,'DSO_GIC GROUP'!$B$2:$B$25,0)</f>
        <v>Software &amp; Services</v>
      </c>
    </row>
    <row r="4456" spans="1:9" x14ac:dyDescent="0.2">
      <c r="A4456">
        <v>2007</v>
      </c>
      <c r="B4456" t="s">
        <v>609</v>
      </c>
      <c r="C4456" t="s">
        <v>610</v>
      </c>
      <c r="D4456">
        <v>11338</v>
      </c>
      <c r="E4456">
        <v>63171</v>
      </c>
      <c r="F4456">
        <v>51122</v>
      </c>
      <c r="G4456">
        <v>4510</v>
      </c>
      <c r="H4456" s="14">
        <f>365*DSO[[#This Row],[Receivables - Total]]/DSO[[#This Row],[Revenue - Total]]</f>
        <v>80.950862642306646</v>
      </c>
      <c r="I4456" t="str">
        <f>_xlfn.XLOOKUP(DSO[[#This Row],[GIC Industry Groups]],'DSO_GIC GROUP'!$A$2:$A$25,'DSO_GIC GROUP'!$B$2:$B$25,0)</f>
        <v>Software &amp; Services</v>
      </c>
    </row>
    <row r="4457" spans="1:9" x14ac:dyDescent="0.2">
      <c r="A4457">
        <v>2008</v>
      </c>
      <c r="B4457" t="s">
        <v>609</v>
      </c>
      <c r="C4457" t="s">
        <v>610</v>
      </c>
      <c r="D4457">
        <v>13589</v>
      </c>
      <c r="E4457">
        <v>72793</v>
      </c>
      <c r="F4457">
        <v>60420</v>
      </c>
      <c r="G4457">
        <v>4510</v>
      </c>
      <c r="H4457" s="14">
        <f>365*DSO[[#This Row],[Receivables - Total]]/DSO[[#This Row],[Revenue - Total]]</f>
        <v>82.091774246938101</v>
      </c>
      <c r="I4457" t="str">
        <f>_xlfn.XLOOKUP(DSO[[#This Row],[GIC Industry Groups]],'DSO_GIC GROUP'!$A$2:$A$25,'DSO_GIC GROUP'!$B$2:$B$25,0)</f>
        <v>Software &amp; Services</v>
      </c>
    </row>
    <row r="4458" spans="1:9" x14ac:dyDescent="0.2">
      <c r="A4458">
        <v>2009</v>
      </c>
      <c r="B4458" t="s">
        <v>609</v>
      </c>
      <c r="C4458" t="s">
        <v>610</v>
      </c>
      <c r="D4458">
        <v>11192</v>
      </c>
      <c r="E4458">
        <v>77888</v>
      </c>
      <c r="F4458">
        <v>58437</v>
      </c>
      <c r="G4458">
        <v>4510</v>
      </c>
      <c r="H4458" s="14">
        <f>365*DSO[[#This Row],[Receivables - Total]]/DSO[[#This Row],[Revenue - Total]]</f>
        <v>69.905710423190783</v>
      </c>
      <c r="I4458" t="str">
        <f>_xlfn.XLOOKUP(DSO[[#This Row],[GIC Industry Groups]],'DSO_GIC GROUP'!$A$2:$A$25,'DSO_GIC GROUP'!$B$2:$B$25,0)</f>
        <v>Software &amp; Services</v>
      </c>
    </row>
    <row r="4459" spans="1:9" x14ac:dyDescent="0.2">
      <c r="A4459">
        <v>2010</v>
      </c>
      <c r="B4459" t="s">
        <v>609</v>
      </c>
      <c r="C4459" t="s">
        <v>610</v>
      </c>
      <c r="D4459">
        <v>13014</v>
      </c>
      <c r="E4459">
        <v>86113</v>
      </c>
      <c r="F4459">
        <v>62484</v>
      </c>
      <c r="G4459">
        <v>4510</v>
      </c>
      <c r="H4459" s="14">
        <f>365*DSO[[#This Row],[Receivables - Total]]/DSO[[#This Row],[Revenue - Total]]</f>
        <v>76.021221432686772</v>
      </c>
      <c r="I4459" t="str">
        <f>_xlfn.XLOOKUP(DSO[[#This Row],[GIC Industry Groups]],'DSO_GIC GROUP'!$A$2:$A$25,'DSO_GIC GROUP'!$B$2:$B$25,0)</f>
        <v>Software &amp; Services</v>
      </c>
    </row>
    <row r="4460" spans="1:9" x14ac:dyDescent="0.2">
      <c r="A4460">
        <v>2011</v>
      </c>
      <c r="B4460" t="s">
        <v>609</v>
      </c>
      <c r="C4460" t="s">
        <v>610</v>
      </c>
      <c r="D4460">
        <v>14987</v>
      </c>
      <c r="E4460">
        <v>108704</v>
      </c>
      <c r="F4460">
        <v>69943</v>
      </c>
      <c r="G4460">
        <v>4510</v>
      </c>
      <c r="H4460" s="14">
        <f>365*DSO[[#This Row],[Receivables - Total]]/DSO[[#This Row],[Revenue - Total]]</f>
        <v>78.210185436712749</v>
      </c>
      <c r="I4460" t="str">
        <f>_xlfn.XLOOKUP(DSO[[#This Row],[GIC Industry Groups]],'DSO_GIC GROUP'!$A$2:$A$25,'DSO_GIC GROUP'!$B$2:$B$25,0)</f>
        <v>Software &amp; Services</v>
      </c>
    </row>
    <row r="4461" spans="1:9" x14ac:dyDescent="0.2">
      <c r="A4461">
        <v>2012</v>
      </c>
      <c r="B4461" t="s">
        <v>609</v>
      </c>
      <c r="C4461" t="s">
        <v>610</v>
      </c>
      <c r="D4461">
        <v>15780</v>
      </c>
      <c r="E4461">
        <v>121271</v>
      </c>
      <c r="F4461">
        <v>73723</v>
      </c>
      <c r="G4461">
        <v>4510</v>
      </c>
      <c r="H4461" s="14">
        <f>365*DSO[[#This Row],[Receivables - Total]]/DSO[[#This Row],[Revenue - Total]]</f>
        <v>78.126229263594809</v>
      </c>
      <c r="I4461" t="str">
        <f>_xlfn.XLOOKUP(DSO[[#This Row],[GIC Industry Groups]],'DSO_GIC GROUP'!$A$2:$A$25,'DSO_GIC GROUP'!$B$2:$B$25,0)</f>
        <v>Software &amp; Services</v>
      </c>
    </row>
    <row r="4462" spans="1:9" x14ac:dyDescent="0.2">
      <c r="A4462">
        <v>2013</v>
      </c>
      <c r="B4462" t="s">
        <v>609</v>
      </c>
      <c r="C4462" t="s">
        <v>610</v>
      </c>
      <c r="D4462">
        <v>17486</v>
      </c>
      <c r="E4462">
        <v>142431</v>
      </c>
      <c r="F4462">
        <v>77849</v>
      </c>
      <c r="G4462">
        <v>4510</v>
      </c>
      <c r="H4462" s="14">
        <f>365*DSO[[#This Row],[Receivables - Total]]/DSO[[#This Row],[Revenue - Total]]</f>
        <v>81.984225873164718</v>
      </c>
      <c r="I4462" t="str">
        <f>_xlfn.XLOOKUP(DSO[[#This Row],[GIC Industry Groups]],'DSO_GIC GROUP'!$A$2:$A$25,'DSO_GIC GROUP'!$B$2:$B$25,0)</f>
        <v>Software &amp; Services</v>
      </c>
    </row>
    <row r="4463" spans="1:9" x14ac:dyDescent="0.2">
      <c r="A4463">
        <v>2014</v>
      </c>
      <c r="B4463" t="s">
        <v>609</v>
      </c>
      <c r="C4463" t="s">
        <v>610</v>
      </c>
      <c r="D4463">
        <v>19544</v>
      </c>
      <c r="E4463">
        <v>172384</v>
      </c>
      <c r="F4463">
        <v>86451</v>
      </c>
      <c r="G4463">
        <v>4510</v>
      </c>
      <c r="H4463" s="14">
        <f>365*DSO[[#This Row],[Receivables - Total]]/DSO[[#This Row],[Revenue - Total]]</f>
        <v>82.515644700466154</v>
      </c>
      <c r="I4463" t="str">
        <f>_xlfn.XLOOKUP(DSO[[#This Row],[GIC Industry Groups]],'DSO_GIC GROUP'!$A$2:$A$25,'DSO_GIC GROUP'!$B$2:$B$25,0)</f>
        <v>Software &amp; Services</v>
      </c>
    </row>
    <row r="4464" spans="1:9" x14ac:dyDescent="0.2">
      <c r="A4464">
        <v>2015</v>
      </c>
      <c r="B4464" t="s">
        <v>609</v>
      </c>
      <c r="C4464" t="s">
        <v>610</v>
      </c>
      <c r="D4464">
        <v>17908</v>
      </c>
      <c r="E4464">
        <v>176223</v>
      </c>
      <c r="F4464">
        <v>93580</v>
      </c>
      <c r="G4464">
        <v>4510</v>
      </c>
      <c r="H4464" s="14">
        <f>365*DSO[[#This Row],[Receivables - Total]]/DSO[[#This Row],[Revenue - Total]]</f>
        <v>69.848471895704208</v>
      </c>
      <c r="I4464" t="str">
        <f>_xlfn.XLOOKUP(DSO[[#This Row],[GIC Industry Groups]],'DSO_GIC GROUP'!$A$2:$A$25,'DSO_GIC GROUP'!$B$2:$B$25,0)</f>
        <v>Software &amp; Services</v>
      </c>
    </row>
    <row r="4465" spans="1:9" x14ac:dyDescent="0.2">
      <c r="A4465">
        <v>2016</v>
      </c>
      <c r="B4465" t="s">
        <v>609</v>
      </c>
      <c r="C4465" t="s">
        <v>610</v>
      </c>
      <c r="D4465">
        <v>18277</v>
      </c>
      <c r="E4465">
        <v>193694</v>
      </c>
      <c r="F4465">
        <v>85320</v>
      </c>
      <c r="G4465">
        <v>4510</v>
      </c>
      <c r="H4465" s="14">
        <f>365*DSO[[#This Row],[Receivables - Total]]/DSO[[#This Row],[Revenue - Total]]</f>
        <v>78.189228785747773</v>
      </c>
      <c r="I4465" t="str">
        <f>_xlfn.XLOOKUP(DSO[[#This Row],[GIC Industry Groups]],'DSO_GIC GROUP'!$A$2:$A$25,'DSO_GIC GROUP'!$B$2:$B$25,0)</f>
        <v>Software &amp; Services</v>
      </c>
    </row>
    <row r="4466" spans="1:9" x14ac:dyDescent="0.2">
      <c r="A4466">
        <v>2017</v>
      </c>
      <c r="B4466" t="s">
        <v>609</v>
      </c>
      <c r="C4466" t="s">
        <v>610</v>
      </c>
      <c r="D4466">
        <v>19792</v>
      </c>
      <c r="E4466">
        <v>241086</v>
      </c>
      <c r="F4466">
        <v>89950</v>
      </c>
      <c r="G4466">
        <v>4510</v>
      </c>
      <c r="H4466" s="14">
        <f>365*DSO[[#This Row],[Receivables - Total]]/DSO[[#This Row],[Revenue - Total]]</f>
        <v>80.312173429683156</v>
      </c>
      <c r="I4466" t="str">
        <f>_xlfn.XLOOKUP(DSO[[#This Row],[GIC Industry Groups]],'DSO_GIC GROUP'!$A$2:$A$25,'DSO_GIC GROUP'!$B$2:$B$25,0)</f>
        <v>Software &amp; Services</v>
      </c>
    </row>
    <row r="4467" spans="1:9" x14ac:dyDescent="0.2">
      <c r="A4467">
        <v>2018</v>
      </c>
      <c r="B4467" t="s">
        <v>609</v>
      </c>
      <c r="C4467" t="s">
        <v>610</v>
      </c>
      <c r="D4467">
        <v>26481</v>
      </c>
      <c r="E4467">
        <v>258848</v>
      </c>
      <c r="F4467">
        <v>110360</v>
      </c>
      <c r="G4467">
        <v>4510</v>
      </c>
      <c r="H4467" s="14">
        <f>365*DSO[[#This Row],[Receivables - Total]]/DSO[[#This Row],[Revenue - Total]]</f>
        <v>87.582140268213124</v>
      </c>
      <c r="I4467" t="str">
        <f>_xlfn.XLOOKUP(DSO[[#This Row],[GIC Industry Groups]],'DSO_GIC GROUP'!$A$2:$A$25,'DSO_GIC GROUP'!$B$2:$B$25,0)</f>
        <v>Software &amp; Services</v>
      </c>
    </row>
    <row r="4468" spans="1:9" x14ac:dyDescent="0.2">
      <c r="A4468">
        <v>2019</v>
      </c>
      <c r="B4468" t="s">
        <v>609</v>
      </c>
      <c r="C4468" t="s">
        <v>610</v>
      </c>
      <c r="D4468">
        <v>29524</v>
      </c>
      <c r="E4468">
        <v>286556</v>
      </c>
      <c r="F4468">
        <v>125843</v>
      </c>
      <c r="G4468">
        <v>4510</v>
      </c>
      <c r="H4468" s="14">
        <f>365*DSO[[#This Row],[Receivables - Total]]/DSO[[#This Row],[Revenue - Total]]</f>
        <v>85.632573921473579</v>
      </c>
      <c r="I4468" t="str">
        <f>_xlfn.XLOOKUP(DSO[[#This Row],[GIC Industry Groups]],'DSO_GIC GROUP'!$A$2:$A$25,'DSO_GIC GROUP'!$B$2:$B$25,0)</f>
        <v>Software &amp; Services</v>
      </c>
    </row>
    <row r="4469" spans="1:9" x14ac:dyDescent="0.2">
      <c r="A4469">
        <v>2003</v>
      </c>
      <c r="B4469" t="s">
        <v>667</v>
      </c>
      <c r="C4469" t="s">
        <v>668</v>
      </c>
      <c r="D4469">
        <v>2334</v>
      </c>
      <c r="E4469">
        <v>12763</v>
      </c>
      <c r="F4469">
        <v>10156</v>
      </c>
      <c r="G4469">
        <v>4510</v>
      </c>
      <c r="H4469" s="14">
        <f>365*DSO[[#This Row],[Receivables - Total]]/DSO[[#This Row],[Revenue - Total]]</f>
        <v>83.88243402914533</v>
      </c>
      <c r="I4469" t="str">
        <f>_xlfn.XLOOKUP(DSO[[#This Row],[GIC Industry Groups]],'DSO_GIC GROUP'!$A$2:$A$25,'DSO_GIC GROUP'!$B$2:$B$25,0)</f>
        <v>Software &amp; Services</v>
      </c>
    </row>
    <row r="4470" spans="1:9" x14ac:dyDescent="0.2">
      <c r="A4470">
        <v>2004</v>
      </c>
      <c r="B4470" t="s">
        <v>667</v>
      </c>
      <c r="C4470" t="s">
        <v>668</v>
      </c>
      <c r="D4470">
        <v>2900</v>
      </c>
      <c r="E4470">
        <v>20687</v>
      </c>
      <c r="F4470">
        <v>11799</v>
      </c>
      <c r="G4470">
        <v>4510</v>
      </c>
      <c r="H4470" s="14">
        <f>365*DSO[[#This Row],[Receivables - Total]]/DSO[[#This Row],[Revenue - Total]]</f>
        <v>89.710992456987881</v>
      </c>
      <c r="I4470" t="str">
        <f>_xlfn.XLOOKUP(DSO[[#This Row],[GIC Industry Groups]],'DSO_GIC GROUP'!$A$2:$A$25,'DSO_GIC GROUP'!$B$2:$B$25,0)</f>
        <v>Software &amp; Services</v>
      </c>
    </row>
    <row r="4471" spans="1:9" x14ac:dyDescent="0.2">
      <c r="A4471">
        <v>2005</v>
      </c>
      <c r="B4471" t="s">
        <v>667</v>
      </c>
      <c r="C4471" t="s">
        <v>668</v>
      </c>
      <c r="D4471">
        <v>3420</v>
      </c>
      <c r="E4471">
        <v>29029</v>
      </c>
      <c r="F4471">
        <v>14380</v>
      </c>
      <c r="G4471">
        <v>4510</v>
      </c>
      <c r="H4471" s="14">
        <f>365*DSO[[#This Row],[Receivables - Total]]/DSO[[#This Row],[Revenue - Total]]</f>
        <v>86.808066759388041</v>
      </c>
      <c r="I4471" t="str">
        <f>_xlfn.XLOOKUP(DSO[[#This Row],[GIC Industry Groups]],'DSO_GIC GROUP'!$A$2:$A$25,'DSO_GIC GROUP'!$B$2:$B$25,0)</f>
        <v>Software &amp; Services</v>
      </c>
    </row>
    <row r="4472" spans="1:9" x14ac:dyDescent="0.2">
      <c r="A4472">
        <v>2006</v>
      </c>
      <c r="B4472" t="s">
        <v>667</v>
      </c>
      <c r="C4472" t="s">
        <v>668</v>
      </c>
      <c r="D4472">
        <v>4589</v>
      </c>
      <c r="E4472">
        <v>34572</v>
      </c>
      <c r="F4472">
        <v>17996</v>
      </c>
      <c r="G4472">
        <v>4510</v>
      </c>
      <c r="H4472" s="14">
        <f>365*DSO[[#This Row],[Receivables - Total]]/DSO[[#This Row],[Revenue - Total]]</f>
        <v>93.07540564569905</v>
      </c>
      <c r="I4472" t="str">
        <f>_xlfn.XLOOKUP(DSO[[#This Row],[GIC Industry Groups]],'DSO_GIC GROUP'!$A$2:$A$25,'DSO_GIC GROUP'!$B$2:$B$25,0)</f>
        <v>Software &amp; Services</v>
      </c>
    </row>
    <row r="4473" spans="1:9" x14ac:dyDescent="0.2">
      <c r="A4473">
        <v>2007</v>
      </c>
      <c r="B4473" t="s">
        <v>667</v>
      </c>
      <c r="C4473" t="s">
        <v>668</v>
      </c>
      <c r="D4473">
        <v>5799</v>
      </c>
      <c r="E4473">
        <v>47268</v>
      </c>
      <c r="F4473">
        <v>22430</v>
      </c>
      <c r="G4473">
        <v>4510</v>
      </c>
      <c r="H4473" s="14">
        <f>365*DSO[[#This Row],[Receivables - Total]]/DSO[[#This Row],[Revenue - Total]]</f>
        <v>94.366250557289348</v>
      </c>
      <c r="I4473" t="str">
        <f>_xlfn.XLOOKUP(DSO[[#This Row],[GIC Industry Groups]],'DSO_GIC GROUP'!$A$2:$A$25,'DSO_GIC GROUP'!$B$2:$B$25,0)</f>
        <v>Software &amp; Services</v>
      </c>
    </row>
    <row r="4474" spans="1:9" x14ac:dyDescent="0.2">
      <c r="A4474">
        <v>2008</v>
      </c>
      <c r="B4474" t="s">
        <v>667</v>
      </c>
      <c r="C4474" t="s">
        <v>668</v>
      </c>
      <c r="D4474">
        <v>4985</v>
      </c>
      <c r="E4474">
        <v>47416</v>
      </c>
      <c r="F4474">
        <v>23252</v>
      </c>
      <c r="G4474">
        <v>4510</v>
      </c>
      <c r="H4474" s="14">
        <f>365*DSO[[#This Row],[Receivables - Total]]/DSO[[#This Row],[Revenue - Total]]</f>
        <v>78.252408394976783</v>
      </c>
      <c r="I4474" t="str">
        <f>_xlfn.XLOOKUP(DSO[[#This Row],[GIC Industry Groups]],'DSO_GIC GROUP'!$A$2:$A$25,'DSO_GIC GROUP'!$B$2:$B$25,0)</f>
        <v>Software &amp; Services</v>
      </c>
    </row>
    <row r="4475" spans="1:9" x14ac:dyDescent="0.2">
      <c r="A4475">
        <v>2009</v>
      </c>
      <c r="B4475" t="s">
        <v>667</v>
      </c>
      <c r="C4475" t="s">
        <v>668</v>
      </c>
      <c r="D4475">
        <v>6318</v>
      </c>
      <c r="E4475">
        <v>61578</v>
      </c>
      <c r="F4475">
        <v>26820</v>
      </c>
      <c r="G4475">
        <v>4510</v>
      </c>
      <c r="H4475" s="14">
        <f>365*DSO[[#This Row],[Receivables - Total]]/DSO[[#This Row],[Revenue - Total]]</f>
        <v>85.983221476510067</v>
      </c>
      <c r="I4475" t="str">
        <f>_xlfn.XLOOKUP(DSO[[#This Row],[GIC Industry Groups]],'DSO_GIC GROUP'!$A$2:$A$25,'DSO_GIC GROUP'!$B$2:$B$25,0)</f>
        <v>Software &amp; Services</v>
      </c>
    </row>
    <row r="4476" spans="1:9" x14ac:dyDescent="0.2">
      <c r="A4476">
        <v>2010</v>
      </c>
      <c r="B4476" t="s">
        <v>667</v>
      </c>
      <c r="C4476" t="s">
        <v>668</v>
      </c>
      <c r="D4476">
        <v>7504</v>
      </c>
      <c r="E4476">
        <v>73535</v>
      </c>
      <c r="F4476">
        <v>35622</v>
      </c>
      <c r="G4476">
        <v>4510</v>
      </c>
      <c r="H4476" s="14">
        <f>365*DSO[[#This Row],[Receivables - Total]]/DSO[[#This Row],[Revenue - Total]]</f>
        <v>76.889562629835495</v>
      </c>
      <c r="I4476" t="str">
        <f>_xlfn.XLOOKUP(DSO[[#This Row],[GIC Industry Groups]],'DSO_GIC GROUP'!$A$2:$A$25,'DSO_GIC GROUP'!$B$2:$B$25,0)</f>
        <v>Software &amp; Services</v>
      </c>
    </row>
    <row r="4477" spans="1:9" x14ac:dyDescent="0.2">
      <c r="A4477">
        <v>2011</v>
      </c>
      <c r="B4477" t="s">
        <v>667</v>
      </c>
      <c r="C4477" t="s">
        <v>668</v>
      </c>
      <c r="D4477">
        <v>7189</v>
      </c>
      <c r="E4477">
        <v>78327</v>
      </c>
      <c r="F4477">
        <v>37121</v>
      </c>
      <c r="G4477">
        <v>4510</v>
      </c>
      <c r="H4477" s="14">
        <f>365*DSO[[#This Row],[Receivables - Total]]/DSO[[#This Row],[Revenue - Total]]</f>
        <v>70.687346784838766</v>
      </c>
      <c r="I4477" t="str">
        <f>_xlfn.XLOOKUP(DSO[[#This Row],[GIC Industry Groups]],'DSO_GIC GROUP'!$A$2:$A$25,'DSO_GIC GROUP'!$B$2:$B$25,0)</f>
        <v>Software &amp; Services</v>
      </c>
    </row>
    <row r="4478" spans="1:9" x14ac:dyDescent="0.2">
      <c r="A4478">
        <v>2012</v>
      </c>
      <c r="B4478" t="s">
        <v>667</v>
      </c>
      <c r="C4478" t="s">
        <v>668</v>
      </c>
      <c r="D4478">
        <v>6875</v>
      </c>
      <c r="E4478">
        <v>81812</v>
      </c>
      <c r="F4478">
        <v>37180</v>
      </c>
      <c r="G4478">
        <v>4510</v>
      </c>
      <c r="H4478" s="14">
        <f>365*DSO[[#This Row],[Receivables - Total]]/DSO[[#This Row],[Revenue - Total]]</f>
        <v>67.492603550295854</v>
      </c>
      <c r="I4478" t="str">
        <f>_xlfn.XLOOKUP(DSO[[#This Row],[GIC Industry Groups]],'DSO_GIC GROUP'!$A$2:$A$25,'DSO_GIC GROUP'!$B$2:$B$25,0)</f>
        <v>Software &amp; Services</v>
      </c>
    </row>
    <row r="4479" spans="1:9" x14ac:dyDescent="0.2">
      <c r="A4479">
        <v>2013</v>
      </c>
      <c r="B4479" t="s">
        <v>667</v>
      </c>
      <c r="C4479" t="s">
        <v>668</v>
      </c>
      <c r="D4479">
        <v>6993</v>
      </c>
      <c r="E4479">
        <v>90344</v>
      </c>
      <c r="F4479">
        <v>38275</v>
      </c>
      <c r="G4479">
        <v>4510</v>
      </c>
      <c r="H4479" s="14">
        <f>365*DSO[[#This Row],[Receivables - Total]]/DSO[[#This Row],[Revenue - Total]]</f>
        <v>66.68700195950359</v>
      </c>
      <c r="I4479" t="str">
        <f>_xlfn.XLOOKUP(DSO[[#This Row],[GIC Industry Groups]],'DSO_GIC GROUP'!$A$2:$A$25,'DSO_GIC GROUP'!$B$2:$B$25,0)</f>
        <v>Software &amp; Services</v>
      </c>
    </row>
    <row r="4480" spans="1:9" x14ac:dyDescent="0.2">
      <c r="A4480">
        <v>2014</v>
      </c>
      <c r="B4480" t="s">
        <v>667</v>
      </c>
      <c r="C4480" t="s">
        <v>668</v>
      </c>
      <c r="D4480">
        <v>6435</v>
      </c>
      <c r="E4480">
        <v>110903</v>
      </c>
      <c r="F4480">
        <v>38226</v>
      </c>
      <c r="G4480">
        <v>4510</v>
      </c>
      <c r="H4480" s="14">
        <f>365*DSO[[#This Row],[Receivables - Total]]/DSO[[#This Row],[Revenue - Total]]</f>
        <v>61.444435724376078</v>
      </c>
      <c r="I4480" t="str">
        <f>_xlfn.XLOOKUP(DSO[[#This Row],[GIC Industry Groups]],'DSO_GIC GROUP'!$A$2:$A$25,'DSO_GIC GROUP'!$B$2:$B$25,0)</f>
        <v>Software &amp; Services</v>
      </c>
    </row>
    <row r="4481" spans="1:9" x14ac:dyDescent="0.2">
      <c r="A4481">
        <v>2015</v>
      </c>
      <c r="B4481" t="s">
        <v>667</v>
      </c>
      <c r="C4481" t="s">
        <v>668</v>
      </c>
      <c r="D4481">
        <v>6201</v>
      </c>
      <c r="E4481">
        <v>112180</v>
      </c>
      <c r="F4481">
        <v>37047</v>
      </c>
      <c r="G4481">
        <v>4510</v>
      </c>
      <c r="H4481" s="14">
        <f>365*DSO[[#This Row],[Receivables - Total]]/DSO[[#This Row],[Revenue - Total]]</f>
        <v>61.094420600858371</v>
      </c>
      <c r="I4481" t="str">
        <f>_xlfn.XLOOKUP(DSO[[#This Row],[GIC Industry Groups]],'DSO_GIC GROUP'!$A$2:$A$25,'DSO_GIC GROUP'!$B$2:$B$25,0)</f>
        <v>Software &amp; Services</v>
      </c>
    </row>
    <row r="4482" spans="1:9" x14ac:dyDescent="0.2">
      <c r="A4482">
        <v>2016</v>
      </c>
      <c r="B4482" t="s">
        <v>667</v>
      </c>
      <c r="C4482" t="s">
        <v>668</v>
      </c>
      <c r="D4482">
        <v>6094</v>
      </c>
      <c r="E4482">
        <v>134991</v>
      </c>
      <c r="F4482">
        <v>37728</v>
      </c>
      <c r="G4482">
        <v>4510</v>
      </c>
      <c r="H4482" s="14">
        <f>365*DSO[[#This Row],[Receivables - Total]]/DSO[[#This Row],[Revenue - Total]]</f>
        <v>58.956477947413063</v>
      </c>
      <c r="I4482" t="str">
        <f>_xlfn.XLOOKUP(DSO[[#This Row],[GIC Industry Groups]],'DSO_GIC GROUP'!$A$2:$A$25,'DSO_GIC GROUP'!$B$2:$B$25,0)</f>
        <v>Software &amp; Services</v>
      </c>
    </row>
    <row r="4483" spans="1:9" x14ac:dyDescent="0.2">
      <c r="A4483">
        <v>2017</v>
      </c>
      <c r="B4483" t="s">
        <v>667</v>
      </c>
      <c r="C4483" t="s">
        <v>668</v>
      </c>
      <c r="D4483">
        <v>6081</v>
      </c>
      <c r="E4483">
        <v>137264</v>
      </c>
      <c r="F4483">
        <v>39831</v>
      </c>
      <c r="G4483">
        <v>4510</v>
      </c>
      <c r="H4483" s="14">
        <f>365*DSO[[#This Row],[Receivables - Total]]/DSO[[#This Row],[Revenue - Total]]</f>
        <v>55.724561271371542</v>
      </c>
      <c r="I4483" t="str">
        <f>_xlfn.XLOOKUP(DSO[[#This Row],[GIC Industry Groups]],'DSO_GIC GROUP'!$A$2:$A$25,'DSO_GIC GROUP'!$B$2:$B$25,0)</f>
        <v>Software &amp; Services</v>
      </c>
    </row>
    <row r="4484" spans="1:9" x14ac:dyDescent="0.2">
      <c r="A4484">
        <v>2018</v>
      </c>
      <c r="B4484" t="s">
        <v>667</v>
      </c>
      <c r="C4484" t="s">
        <v>668</v>
      </c>
      <c r="D4484">
        <v>5910</v>
      </c>
      <c r="E4484">
        <v>108709</v>
      </c>
      <c r="F4484">
        <v>39506</v>
      </c>
      <c r="G4484">
        <v>4510</v>
      </c>
      <c r="H4484" s="14">
        <f>365*DSO[[#This Row],[Receivables - Total]]/DSO[[#This Row],[Revenue - Total]]</f>
        <v>54.603098263554905</v>
      </c>
      <c r="I4484" t="str">
        <f>_xlfn.XLOOKUP(DSO[[#This Row],[GIC Industry Groups]],'DSO_GIC GROUP'!$A$2:$A$25,'DSO_GIC GROUP'!$B$2:$B$25,0)</f>
        <v>Software &amp; Services</v>
      </c>
    </row>
    <row r="4485" spans="1:9" x14ac:dyDescent="0.2">
      <c r="A4485">
        <v>2003</v>
      </c>
      <c r="B4485" t="s">
        <v>673</v>
      </c>
      <c r="C4485" t="s">
        <v>674</v>
      </c>
      <c r="D4485">
        <v>158.328</v>
      </c>
      <c r="E4485">
        <v>3950.203</v>
      </c>
      <c r="F4485">
        <v>1294.347</v>
      </c>
      <c r="G4485">
        <v>4510</v>
      </c>
      <c r="H4485" s="14">
        <f>365*DSO[[#This Row],[Receivables - Total]]/DSO[[#This Row],[Revenue - Total]]</f>
        <v>44.647779923003647</v>
      </c>
      <c r="I4485" t="str">
        <f>_xlfn.XLOOKUP(DSO[[#This Row],[GIC Industry Groups]],'DSO_GIC GROUP'!$A$2:$A$25,'DSO_GIC GROUP'!$B$2:$B$25,0)</f>
        <v>Software &amp; Services</v>
      </c>
    </row>
    <row r="4486" spans="1:9" x14ac:dyDescent="0.2">
      <c r="A4486">
        <v>2004</v>
      </c>
      <c r="B4486" t="s">
        <v>673</v>
      </c>
      <c r="C4486" t="s">
        <v>674</v>
      </c>
      <c r="D4486">
        <v>192.95699999999999</v>
      </c>
      <c r="E4486">
        <v>4379.116</v>
      </c>
      <c r="F4486">
        <v>1445.143</v>
      </c>
      <c r="G4486">
        <v>4510</v>
      </c>
      <c r="H4486" s="14">
        <f>365*DSO[[#This Row],[Receivables - Total]]/DSO[[#This Row],[Revenue - Total]]</f>
        <v>48.735180532307176</v>
      </c>
      <c r="I4486" t="str">
        <f>_xlfn.XLOOKUP(DSO[[#This Row],[GIC Industry Groups]],'DSO_GIC GROUP'!$A$2:$A$25,'DSO_GIC GROUP'!$B$2:$B$25,0)</f>
        <v>Software &amp; Services</v>
      </c>
    </row>
    <row r="4487" spans="1:9" x14ac:dyDescent="0.2">
      <c r="A4487">
        <v>2005</v>
      </c>
      <c r="B4487" t="s">
        <v>673</v>
      </c>
      <c r="C4487" t="s">
        <v>674</v>
      </c>
      <c r="D4487">
        <v>227.97399999999999</v>
      </c>
      <c r="E4487">
        <v>5549.3019999999997</v>
      </c>
      <c r="F4487">
        <v>1674.596</v>
      </c>
      <c r="G4487">
        <v>4510</v>
      </c>
      <c r="H4487" s="14">
        <f>365*DSO[[#This Row],[Receivables - Total]]/DSO[[#This Row],[Revenue - Total]]</f>
        <v>49.689901325454017</v>
      </c>
      <c r="I4487" t="str">
        <f>_xlfn.XLOOKUP(DSO[[#This Row],[GIC Industry Groups]],'DSO_GIC GROUP'!$A$2:$A$25,'DSO_GIC GROUP'!$B$2:$B$25,0)</f>
        <v>Software &amp; Services</v>
      </c>
    </row>
    <row r="4488" spans="1:9" x14ac:dyDescent="0.2">
      <c r="A4488">
        <v>2006</v>
      </c>
      <c r="B4488" t="s">
        <v>673</v>
      </c>
      <c r="C4488" t="s">
        <v>674</v>
      </c>
      <c r="D4488">
        <v>239.89699999999999</v>
      </c>
      <c r="E4488">
        <v>6246.5190000000002</v>
      </c>
      <c r="F4488">
        <v>1886.9639999999999</v>
      </c>
      <c r="G4488">
        <v>4510</v>
      </c>
      <c r="H4488" s="14">
        <f>365*DSO[[#This Row],[Receivables - Total]]/DSO[[#This Row],[Revenue - Total]]</f>
        <v>46.40385561144781</v>
      </c>
      <c r="I4488" t="str">
        <f>_xlfn.XLOOKUP(DSO[[#This Row],[GIC Industry Groups]],'DSO_GIC GROUP'!$A$2:$A$25,'DSO_GIC GROUP'!$B$2:$B$25,0)</f>
        <v>Software &amp; Services</v>
      </c>
    </row>
    <row r="4489" spans="1:9" x14ac:dyDescent="0.2">
      <c r="A4489">
        <v>2007</v>
      </c>
      <c r="B4489" t="s">
        <v>673</v>
      </c>
      <c r="C4489" t="s">
        <v>674</v>
      </c>
      <c r="D4489">
        <v>219.12100000000001</v>
      </c>
      <c r="E4489">
        <v>5309.7910000000002</v>
      </c>
      <c r="F4489">
        <v>2066.3229999999999</v>
      </c>
      <c r="G4489">
        <v>4510</v>
      </c>
      <c r="H4489" s="14">
        <f>365*DSO[[#This Row],[Receivables - Total]]/DSO[[#This Row],[Revenue - Total]]</f>
        <v>38.706032406356613</v>
      </c>
      <c r="I4489" t="str">
        <f>_xlfn.XLOOKUP(DSO[[#This Row],[GIC Industry Groups]],'DSO_GIC GROUP'!$A$2:$A$25,'DSO_GIC GROUP'!$B$2:$B$25,0)</f>
        <v>Software &amp; Services</v>
      </c>
    </row>
    <row r="4490" spans="1:9" x14ac:dyDescent="0.2">
      <c r="A4490">
        <v>2008</v>
      </c>
      <c r="B4490" t="s">
        <v>673</v>
      </c>
      <c r="C4490" t="s">
        <v>674</v>
      </c>
      <c r="D4490">
        <v>205.68</v>
      </c>
      <c r="E4490">
        <v>5127.415</v>
      </c>
      <c r="F4490">
        <v>2082.759</v>
      </c>
      <c r="G4490">
        <v>4510</v>
      </c>
      <c r="H4490" s="14">
        <f>365*DSO[[#This Row],[Receivables - Total]]/DSO[[#This Row],[Revenue - Total]]</f>
        <v>36.045072905698639</v>
      </c>
      <c r="I4490" t="str">
        <f>_xlfn.XLOOKUP(DSO[[#This Row],[GIC Industry Groups]],'DSO_GIC GROUP'!$A$2:$A$25,'DSO_GIC GROUP'!$B$2:$B$25,0)</f>
        <v>Software &amp; Services</v>
      </c>
    </row>
    <row r="4491" spans="1:9" x14ac:dyDescent="0.2">
      <c r="A4491">
        <v>2009</v>
      </c>
      <c r="B4491" t="s">
        <v>673</v>
      </c>
      <c r="C4491" t="s">
        <v>674</v>
      </c>
      <c r="D4491">
        <v>215.25899999999999</v>
      </c>
      <c r="E4491">
        <v>5226.299</v>
      </c>
      <c r="F4491">
        <v>2000.82</v>
      </c>
      <c r="G4491">
        <v>4510</v>
      </c>
      <c r="H4491" s="14">
        <f>365*DSO[[#This Row],[Receivables - Total]]/DSO[[#This Row],[Revenue - Total]]</f>
        <v>39.268667346387979</v>
      </c>
      <c r="I4491" t="str">
        <f>_xlfn.XLOOKUP(DSO[[#This Row],[GIC Industry Groups]],'DSO_GIC GROUP'!$A$2:$A$25,'DSO_GIC GROUP'!$B$2:$B$25,0)</f>
        <v>Software &amp; Services</v>
      </c>
    </row>
    <row r="4492" spans="1:9" x14ac:dyDescent="0.2">
      <c r="A4492">
        <v>2010</v>
      </c>
      <c r="B4492" t="s">
        <v>673</v>
      </c>
      <c r="C4492" t="s">
        <v>674</v>
      </c>
      <c r="D4492">
        <v>190.5</v>
      </c>
      <c r="E4492">
        <v>5393.8</v>
      </c>
      <c r="F4492">
        <v>2084.3000000000002</v>
      </c>
      <c r="G4492">
        <v>4510</v>
      </c>
      <c r="H4492" s="14">
        <f>365*DSO[[#This Row],[Receivables - Total]]/DSO[[#This Row],[Revenue - Total]]</f>
        <v>33.360120903900587</v>
      </c>
      <c r="I4492" t="str">
        <f>_xlfn.XLOOKUP(DSO[[#This Row],[GIC Industry Groups]],'DSO_GIC GROUP'!$A$2:$A$25,'DSO_GIC GROUP'!$B$2:$B$25,0)</f>
        <v>Software &amp; Services</v>
      </c>
    </row>
    <row r="4493" spans="1:9" x14ac:dyDescent="0.2">
      <c r="A4493">
        <v>2011</v>
      </c>
      <c r="B4493" t="s">
        <v>673</v>
      </c>
      <c r="C4493" t="s">
        <v>674</v>
      </c>
      <c r="D4493">
        <v>173</v>
      </c>
      <c r="E4493">
        <v>6479.6</v>
      </c>
      <c r="F4493">
        <v>2229.8000000000002</v>
      </c>
      <c r="G4493">
        <v>4510</v>
      </c>
      <c r="H4493" s="14">
        <f>365*DSO[[#This Row],[Receivables - Total]]/DSO[[#This Row],[Revenue - Total]]</f>
        <v>28.318683289981163</v>
      </c>
      <c r="I4493" t="str">
        <f>_xlfn.XLOOKUP(DSO[[#This Row],[GIC Industry Groups]],'DSO_GIC GROUP'!$A$2:$A$25,'DSO_GIC GROUP'!$B$2:$B$25,0)</f>
        <v>Software &amp; Services</v>
      </c>
    </row>
    <row r="4494" spans="1:9" x14ac:dyDescent="0.2">
      <c r="A4494">
        <v>2012</v>
      </c>
      <c r="B4494" t="s">
        <v>673</v>
      </c>
      <c r="C4494" t="s">
        <v>674</v>
      </c>
      <c r="D4494">
        <v>165.8</v>
      </c>
      <c r="E4494">
        <v>6163.7</v>
      </c>
      <c r="F4494">
        <v>2326.1999999999998</v>
      </c>
      <c r="G4494">
        <v>4510</v>
      </c>
      <c r="H4494" s="14">
        <f>365*DSO[[#This Row],[Receivables - Total]]/DSO[[#This Row],[Revenue - Total]]</f>
        <v>26.015389906284934</v>
      </c>
      <c r="I4494" t="str">
        <f>_xlfn.XLOOKUP(DSO[[#This Row],[GIC Industry Groups]],'DSO_GIC GROUP'!$A$2:$A$25,'DSO_GIC GROUP'!$B$2:$B$25,0)</f>
        <v>Software &amp; Services</v>
      </c>
    </row>
    <row r="4495" spans="1:9" x14ac:dyDescent="0.2">
      <c r="A4495">
        <v>2013</v>
      </c>
      <c r="B4495" t="s">
        <v>673</v>
      </c>
      <c r="C4495" t="s">
        <v>674</v>
      </c>
      <c r="D4495">
        <v>185.7</v>
      </c>
      <c r="E4495">
        <v>6370.1</v>
      </c>
      <c r="F4495">
        <v>2518.9</v>
      </c>
      <c r="G4495">
        <v>4510</v>
      </c>
      <c r="H4495" s="14">
        <f>365*DSO[[#This Row],[Receivables - Total]]/DSO[[#This Row],[Revenue - Total]]</f>
        <v>26.908769701059985</v>
      </c>
      <c r="I4495" t="str">
        <f>_xlfn.XLOOKUP(DSO[[#This Row],[GIC Industry Groups]],'DSO_GIC GROUP'!$A$2:$A$25,'DSO_GIC GROUP'!$B$2:$B$25,0)</f>
        <v>Software &amp; Services</v>
      </c>
    </row>
    <row r="4496" spans="1:9" x14ac:dyDescent="0.2">
      <c r="A4496">
        <v>2014</v>
      </c>
      <c r="B4496" t="s">
        <v>673</v>
      </c>
      <c r="C4496" t="s">
        <v>674</v>
      </c>
      <c r="D4496">
        <v>214.5</v>
      </c>
      <c r="E4496">
        <v>6482.5</v>
      </c>
      <c r="F4496">
        <v>2739.6</v>
      </c>
      <c r="G4496">
        <v>4510</v>
      </c>
      <c r="H4496" s="14">
        <f>365*DSO[[#This Row],[Receivables - Total]]/DSO[[#This Row],[Revenue - Total]]</f>
        <v>28.578077091546213</v>
      </c>
      <c r="I4496" t="str">
        <f>_xlfn.XLOOKUP(DSO[[#This Row],[GIC Industry Groups]],'DSO_GIC GROUP'!$A$2:$A$25,'DSO_GIC GROUP'!$B$2:$B$25,0)</f>
        <v>Software &amp; Services</v>
      </c>
    </row>
    <row r="4497" spans="1:9" x14ac:dyDescent="0.2">
      <c r="A4497">
        <v>2015</v>
      </c>
      <c r="B4497" t="s">
        <v>673</v>
      </c>
      <c r="C4497" t="s">
        <v>674</v>
      </c>
      <c r="D4497">
        <v>444.7</v>
      </c>
      <c r="E4497">
        <v>6440.8</v>
      </c>
      <c r="F4497">
        <v>2951.9</v>
      </c>
      <c r="G4497">
        <v>4510</v>
      </c>
      <c r="H4497" s="14">
        <f>365*DSO[[#This Row],[Receivables - Total]]/DSO[[#This Row],[Revenue - Total]]</f>
        <v>54.986788170330975</v>
      </c>
      <c r="I4497" t="str">
        <f>_xlfn.XLOOKUP(DSO[[#This Row],[GIC Industry Groups]],'DSO_GIC GROUP'!$A$2:$A$25,'DSO_GIC GROUP'!$B$2:$B$25,0)</f>
        <v>Software &amp; Services</v>
      </c>
    </row>
    <row r="4498" spans="1:9" x14ac:dyDescent="0.2">
      <c r="A4498">
        <v>2016</v>
      </c>
      <c r="B4498" t="s">
        <v>673</v>
      </c>
      <c r="C4498" t="s">
        <v>674</v>
      </c>
      <c r="D4498">
        <v>543.4</v>
      </c>
      <c r="E4498">
        <v>6833.7</v>
      </c>
      <c r="F4498">
        <v>3151.3</v>
      </c>
      <c r="G4498">
        <v>4510</v>
      </c>
      <c r="H4498" s="14">
        <f>365*DSO[[#This Row],[Receivables - Total]]/DSO[[#This Row],[Revenue - Total]]</f>
        <v>62.939421825913115</v>
      </c>
      <c r="I4498" t="str">
        <f>_xlfn.XLOOKUP(DSO[[#This Row],[GIC Industry Groups]],'DSO_GIC GROUP'!$A$2:$A$25,'DSO_GIC GROUP'!$B$2:$B$25,0)</f>
        <v>Software &amp; Services</v>
      </c>
    </row>
    <row r="4499" spans="1:9" x14ac:dyDescent="0.2">
      <c r="A4499">
        <v>2017</v>
      </c>
      <c r="B4499" t="s">
        <v>673</v>
      </c>
      <c r="C4499" t="s">
        <v>674</v>
      </c>
      <c r="D4499">
        <v>563.6</v>
      </c>
      <c r="E4499">
        <v>7463.7</v>
      </c>
      <c r="F4499">
        <v>3380.9</v>
      </c>
      <c r="G4499">
        <v>4510</v>
      </c>
      <c r="H4499" s="14">
        <f>365*DSO[[#This Row],[Receivables - Total]]/DSO[[#This Row],[Revenue - Total]]</f>
        <v>60.845928598893785</v>
      </c>
      <c r="I4499" t="str">
        <f>_xlfn.XLOOKUP(DSO[[#This Row],[GIC Industry Groups]],'DSO_GIC GROUP'!$A$2:$A$25,'DSO_GIC GROUP'!$B$2:$B$25,0)</f>
        <v>Software &amp; Services</v>
      </c>
    </row>
    <row r="4500" spans="1:9" x14ac:dyDescent="0.2">
      <c r="A4500">
        <v>2018</v>
      </c>
      <c r="B4500" t="s">
        <v>673</v>
      </c>
      <c r="C4500" t="s">
        <v>674</v>
      </c>
      <c r="D4500">
        <v>854.2</v>
      </c>
      <c r="E4500">
        <v>8676</v>
      </c>
      <c r="F4500">
        <v>3772.5</v>
      </c>
      <c r="G4500">
        <v>4510</v>
      </c>
      <c r="H4500" s="14">
        <f>365*DSO[[#This Row],[Receivables - Total]]/DSO[[#This Row],[Revenue - Total]]</f>
        <v>82.646255798542086</v>
      </c>
      <c r="I4500" t="str">
        <f>_xlfn.XLOOKUP(DSO[[#This Row],[GIC Industry Groups]],'DSO_GIC GROUP'!$A$2:$A$25,'DSO_GIC GROUP'!$B$2:$B$25,0)</f>
        <v>Software &amp; Services</v>
      </c>
    </row>
    <row r="4501" spans="1:9" x14ac:dyDescent="0.2">
      <c r="A4501">
        <v>2013</v>
      </c>
      <c r="B4501" t="s">
        <v>731</v>
      </c>
      <c r="C4501" t="s">
        <v>732</v>
      </c>
      <c r="D4501">
        <v>12428</v>
      </c>
      <c r="E4501">
        <v>19160</v>
      </c>
      <c r="F4501">
        <v>6727</v>
      </c>
      <c r="G4501">
        <v>4510</v>
      </c>
      <c r="H4501" s="14">
        <f>365*DSO[[#This Row],[Receivables - Total]]/DSO[[#This Row],[Revenue - Total]]</f>
        <v>674.3303106882712</v>
      </c>
      <c r="I4501" t="str">
        <f>_xlfn.XLOOKUP(DSO[[#This Row],[GIC Industry Groups]],'DSO_GIC GROUP'!$A$2:$A$25,'DSO_GIC GROUP'!$B$2:$B$25,0)</f>
        <v>Software &amp; Services</v>
      </c>
    </row>
    <row r="4502" spans="1:9" x14ac:dyDescent="0.2">
      <c r="A4502">
        <v>2014</v>
      </c>
      <c r="B4502" t="s">
        <v>731</v>
      </c>
      <c r="C4502" t="s">
        <v>732</v>
      </c>
      <c r="D4502">
        <v>14957</v>
      </c>
      <c r="E4502">
        <v>21917</v>
      </c>
      <c r="F4502">
        <v>8025</v>
      </c>
      <c r="G4502">
        <v>4510</v>
      </c>
      <c r="H4502" s="14">
        <f>365*DSO[[#This Row],[Receivables - Total]]/DSO[[#This Row],[Revenue - Total]]</f>
        <v>680.28722741433023</v>
      </c>
      <c r="I4502" t="str">
        <f>_xlfn.XLOOKUP(DSO[[#This Row],[GIC Industry Groups]],'DSO_GIC GROUP'!$A$2:$A$25,'DSO_GIC GROUP'!$B$2:$B$25,0)</f>
        <v>Software &amp; Services</v>
      </c>
    </row>
    <row r="4503" spans="1:9" x14ac:dyDescent="0.2">
      <c r="A4503">
        <v>2015</v>
      </c>
      <c r="B4503" t="s">
        <v>731</v>
      </c>
      <c r="C4503" t="s">
        <v>732</v>
      </c>
      <c r="D4503">
        <v>16582</v>
      </c>
      <c r="E4503">
        <v>28881</v>
      </c>
      <c r="F4503">
        <v>9248</v>
      </c>
      <c r="G4503">
        <v>4510</v>
      </c>
      <c r="H4503" s="14">
        <f>365*DSO[[#This Row],[Receivables - Total]]/DSO[[#This Row],[Revenue - Total]]</f>
        <v>654.45826124567475</v>
      </c>
      <c r="I4503" t="str">
        <f>_xlfn.XLOOKUP(DSO[[#This Row],[GIC Industry Groups]],'DSO_GIC GROUP'!$A$2:$A$25,'DSO_GIC GROUP'!$B$2:$B$25,0)</f>
        <v>Software &amp; Services</v>
      </c>
    </row>
    <row r="4504" spans="1:9" x14ac:dyDescent="0.2">
      <c r="A4504">
        <v>2016</v>
      </c>
      <c r="B4504" t="s">
        <v>731</v>
      </c>
      <c r="C4504" t="s">
        <v>732</v>
      </c>
      <c r="D4504">
        <v>19925</v>
      </c>
      <c r="E4504">
        <v>33103</v>
      </c>
      <c r="F4504">
        <v>10842</v>
      </c>
      <c r="G4504">
        <v>4510</v>
      </c>
      <c r="H4504" s="14">
        <f>365*DSO[[#This Row],[Receivables - Total]]/DSO[[#This Row],[Revenue - Total]]</f>
        <v>670.7826046854824</v>
      </c>
      <c r="I4504" t="str">
        <f>_xlfn.XLOOKUP(DSO[[#This Row],[GIC Industry Groups]],'DSO_GIC GROUP'!$A$2:$A$25,'DSO_GIC GROUP'!$B$2:$B$25,0)</f>
        <v>Software &amp; Services</v>
      </c>
    </row>
    <row r="4505" spans="1:9" x14ac:dyDescent="0.2">
      <c r="A4505">
        <v>2017</v>
      </c>
      <c r="B4505" t="s">
        <v>731</v>
      </c>
      <c r="C4505" t="s">
        <v>732</v>
      </c>
      <c r="D4505">
        <v>19839</v>
      </c>
      <c r="E4505">
        <v>40774</v>
      </c>
      <c r="F4505">
        <v>13055</v>
      </c>
      <c r="G4505">
        <v>4510</v>
      </c>
      <c r="H4505" s="14">
        <f>365*DSO[[#This Row],[Receivables - Total]]/DSO[[#This Row],[Revenue - Total]]</f>
        <v>554.6713902719265</v>
      </c>
      <c r="I4505" t="str">
        <f>_xlfn.XLOOKUP(DSO[[#This Row],[GIC Industry Groups]],'DSO_GIC GROUP'!$A$2:$A$25,'DSO_GIC GROUP'!$B$2:$B$25,0)</f>
        <v>Software &amp; Services</v>
      </c>
    </row>
    <row r="4506" spans="1:9" x14ac:dyDescent="0.2">
      <c r="A4506">
        <v>2018</v>
      </c>
      <c r="B4506" t="s">
        <v>731</v>
      </c>
      <c r="C4506" t="s">
        <v>732</v>
      </c>
      <c r="D4506">
        <v>22907</v>
      </c>
      <c r="E4506">
        <v>43332</v>
      </c>
      <c r="F4506">
        <v>15451</v>
      </c>
      <c r="G4506">
        <v>4510</v>
      </c>
      <c r="H4506" s="14">
        <f>365*DSO[[#This Row],[Receivables - Total]]/DSO[[#This Row],[Revenue - Total]]</f>
        <v>541.13358358682285</v>
      </c>
      <c r="I4506" t="str">
        <f>_xlfn.XLOOKUP(DSO[[#This Row],[GIC Industry Groups]],'DSO_GIC GROUP'!$A$2:$A$25,'DSO_GIC GROUP'!$B$2:$B$25,0)</f>
        <v>Software &amp; Services</v>
      </c>
    </row>
    <row r="4507" spans="1:9" x14ac:dyDescent="0.2">
      <c r="A4507">
        <v>2019</v>
      </c>
      <c r="B4507" t="s">
        <v>731</v>
      </c>
      <c r="C4507" t="s">
        <v>732</v>
      </c>
      <c r="D4507">
        <v>26934</v>
      </c>
      <c r="E4507">
        <v>51333</v>
      </c>
      <c r="F4507">
        <v>17772</v>
      </c>
      <c r="G4507">
        <v>4510</v>
      </c>
      <c r="H4507" s="14">
        <f>365*DSO[[#This Row],[Receivables - Total]]/DSO[[#This Row],[Revenue - Total]]</f>
        <v>553.1684672518569</v>
      </c>
      <c r="I4507" t="str">
        <f>_xlfn.XLOOKUP(DSO[[#This Row],[GIC Industry Groups]],'DSO_GIC GROUP'!$A$2:$A$25,'DSO_GIC GROUP'!$B$2:$B$25,0)</f>
        <v>Software &amp; Services</v>
      </c>
    </row>
    <row r="4508" spans="1:9" x14ac:dyDescent="0.2">
      <c r="A4508">
        <v>2004</v>
      </c>
      <c r="B4508" t="s">
        <v>787</v>
      </c>
      <c r="C4508" t="s">
        <v>788</v>
      </c>
      <c r="D4508">
        <v>178.84100000000001</v>
      </c>
      <c r="E4508">
        <v>2092.1869999999999</v>
      </c>
      <c r="F4508">
        <v>1092.104</v>
      </c>
      <c r="G4508">
        <v>4510</v>
      </c>
      <c r="H4508" s="14">
        <f>365*DSO[[#This Row],[Receivables - Total]]/DSO[[#This Row],[Revenue - Total]]</f>
        <v>59.77174792876869</v>
      </c>
      <c r="I4508" t="str">
        <f>_xlfn.XLOOKUP(DSO[[#This Row],[GIC Industry Groups]],'DSO_GIC GROUP'!$A$2:$A$25,'DSO_GIC GROUP'!$B$2:$B$25,0)</f>
        <v>Software &amp; Services</v>
      </c>
    </row>
    <row r="4509" spans="1:9" x14ac:dyDescent="0.2">
      <c r="A4509">
        <v>2005</v>
      </c>
      <c r="B4509" t="s">
        <v>787</v>
      </c>
      <c r="C4509" t="s">
        <v>788</v>
      </c>
      <c r="D4509">
        <v>148.548</v>
      </c>
      <c r="E4509">
        <v>2141.4760000000001</v>
      </c>
      <c r="F4509">
        <v>991.93100000000004</v>
      </c>
      <c r="G4509">
        <v>4510</v>
      </c>
      <c r="H4509" s="14">
        <f>365*DSO[[#This Row],[Receivables - Total]]/DSO[[#This Row],[Revenue - Total]]</f>
        <v>54.661080256590431</v>
      </c>
      <c r="I4509" t="str">
        <f>_xlfn.XLOOKUP(DSO[[#This Row],[GIC Industry Groups]],'DSO_GIC GROUP'!$A$2:$A$25,'DSO_GIC GROUP'!$B$2:$B$25,0)</f>
        <v>Software &amp; Services</v>
      </c>
    </row>
    <row r="4510" spans="1:9" x14ac:dyDescent="0.2">
      <c r="A4510">
        <v>2006</v>
      </c>
      <c r="B4510" t="s">
        <v>787</v>
      </c>
      <c r="C4510" t="s">
        <v>788</v>
      </c>
      <c r="D4510">
        <v>165.12200000000001</v>
      </c>
      <c r="E4510">
        <v>2157.8220000000001</v>
      </c>
      <c r="F4510">
        <v>1095.56</v>
      </c>
      <c r="G4510">
        <v>4510</v>
      </c>
      <c r="H4510" s="14">
        <f>365*DSO[[#This Row],[Receivables - Total]]/DSO[[#This Row],[Revenue - Total]]</f>
        <v>55.012532403519671</v>
      </c>
      <c r="I4510" t="str">
        <f>_xlfn.XLOOKUP(DSO[[#This Row],[GIC Industry Groups]],'DSO_GIC GROUP'!$A$2:$A$25,'DSO_GIC GROUP'!$B$2:$B$25,0)</f>
        <v>Software &amp; Services</v>
      </c>
    </row>
    <row r="4511" spans="1:9" x14ac:dyDescent="0.2">
      <c r="A4511">
        <v>2007</v>
      </c>
      <c r="B4511" t="s">
        <v>787</v>
      </c>
      <c r="C4511" t="s">
        <v>788</v>
      </c>
      <c r="D4511">
        <v>166.42500000000001</v>
      </c>
      <c r="E4511">
        <v>2617.337</v>
      </c>
      <c r="F4511">
        <v>1212.4690000000001</v>
      </c>
      <c r="G4511">
        <v>4510</v>
      </c>
      <c r="H4511" s="14">
        <f>365*DSO[[#This Row],[Receivables - Total]]/DSO[[#This Row],[Revenue - Total]]</f>
        <v>50.100353081192182</v>
      </c>
      <c r="I4511" t="str">
        <f>_xlfn.XLOOKUP(DSO[[#This Row],[GIC Industry Groups]],'DSO_GIC GROUP'!$A$2:$A$25,'DSO_GIC GROUP'!$B$2:$B$25,0)</f>
        <v>Software &amp; Services</v>
      </c>
    </row>
    <row r="4512" spans="1:9" x14ac:dyDescent="0.2">
      <c r="A4512">
        <v>2008</v>
      </c>
      <c r="B4512" t="s">
        <v>787</v>
      </c>
      <c r="C4512" t="s">
        <v>788</v>
      </c>
      <c r="D4512">
        <v>197.22399999999999</v>
      </c>
      <c r="E4512">
        <v>2742.4780000000001</v>
      </c>
      <c r="F4512">
        <v>1336.951</v>
      </c>
      <c r="G4512">
        <v>4510</v>
      </c>
      <c r="H4512" s="14">
        <f>365*DSO[[#This Row],[Receivables - Total]]/DSO[[#This Row],[Revenue - Total]]</f>
        <v>53.843977827160451</v>
      </c>
      <c r="I4512" t="str">
        <f>_xlfn.XLOOKUP(DSO[[#This Row],[GIC Industry Groups]],'DSO_GIC GROUP'!$A$2:$A$25,'DSO_GIC GROUP'!$B$2:$B$25,0)</f>
        <v>Software &amp; Services</v>
      </c>
    </row>
    <row r="4513" spans="1:9" x14ac:dyDescent="0.2">
      <c r="A4513">
        <v>2009</v>
      </c>
      <c r="B4513" t="s">
        <v>787</v>
      </c>
      <c r="C4513" t="s">
        <v>788</v>
      </c>
      <c r="D4513">
        <v>178.20099999999999</v>
      </c>
      <c r="E4513">
        <v>2938.8539999999998</v>
      </c>
      <c r="F4513">
        <v>1360.0450000000001</v>
      </c>
      <c r="G4513">
        <v>4510</v>
      </c>
      <c r="H4513" s="14">
        <f>365*DSO[[#This Row],[Receivables - Total]]/DSO[[#This Row],[Revenue - Total]]</f>
        <v>47.824421250767436</v>
      </c>
      <c r="I4513" t="str">
        <f>_xlfn.XLOOKUP(DSO[[#This Row],[GIC Industry Groups]],'DSO_GIC GROUP'!$A$2:$A$25,'DSO_GIC GROUP'!$B$2:$B$25,0)</f>
        <v>Software &amp; Services</v>
      </c>
    </row>
    <row r="4514" spans="1:9" x14ac:dyDescent="0.2">
      <c r="A4514">
        <v>2010</v>
      </c>
      <c r="B4514" t="s">
        <v>787</v>
      </c>
      <c r="C4514" t="s">
        <v>788</v>
      </c>
      <c r="D4514">
        <v>199.52699999999999</v>
      </c>
      <c r="E4514">
        <v>3286.5410000000002</v>
      </c>
      <c r="F4514">
        <v>1380.6610000000001</v>
      </c>
      <c r="G4514">
        <v>4510</v>
      </c>
      <c r="H4514" s="14">
        <f>365*DSO[[#This Row],[Receivables - Total]]/DSO[[#This Row],[Revenue - Total]]</f>
        <v>52.748180038401891</v>
      </c>
      <c r="I4514" t="str">
        <f>_xlfn.XLOOKUP(DSO[[#This Row],[GIC Industry Groups]],'DSO_GIC GROUP'!$A$2:$A$25,'DSO_GIC GROUP'!$B$2:$B$25,0)</f>
        <v>Software &amp; Services</v>
      </c>
    </row>
    <row r="4515" spans="1:9" x14ac:dyDescent="0.2">
      <c r="A4515">
        <v>2011</v>
      </c>
      <c r="B4515" t="s">
        <v>787</v>
      </c>
      <c r="C4515" t="s">
        <v>788</v>
      </c>
      <c r="D4515">
        <v>228.66900000000001</v>
      </c>
      <c r="E4515">
        <v>3367.3339999999998</v>
      </c>
      <c r="F4515">
        <v>1535.643</v>
      </c>
      <c r="G4515">
        <v>4510</v>
      </c>
      <c r="H4515" s="14">
        <f>365*DSO[[#This Row],[Receivables - Total]]/DSO[[#This Row],[Revenue - Total]]</f>
        <v>54.351294539160463</v>
      </c>
      <c r="I4515" t="str">
        <f>_xlfn.XLOOKUP(DSO[[#This Row],[GIC Industry Groups]],'DSO_GIC GROUP'!$A$2:$A$25,'DSO_GIC GROUP'!$B$2:$B$25,0)</f>
        <v>Software &amp; Services</v>
      </c>
    </row>
    <row r="4516" spans="1:9" x14ac:dyDescent="0.2">
      <c r="A4516">
        <v>2012</v>
      </c>
      <c r="B4516" t="s">
        <v>787</v>
      </c>
      <c r="C4516" t="s">
        <v>788</v>
      </c>
      <c r="D4516">
        <v>292.66800000000001</v>
      </c>
      <c r="E4516">
        <v>4147.6559999999999</v>
      </c>
      <c r="F4516">
        <v>1756.0170000000001</v>
      </c>
      <c r="G4516">
        <v>4510</v>
      </c>
      <c r="H4516" s="14">
        <f>365*DSO[[#This Row],[Receivables - Total]]/DSO[[#This Row],[Revenue - Total]]</f>
        <v>60.833021548196861</v>
      </c>
      <c r="I4516" t="str">
        <f>_xlfn.XLOOKUP(DSO[[#This Row],[GIC Industry Groups]],'DSO_GIC GROUP'!$A$2:$A$25,'DSO_GIC GROUP'!$B$2:$B$25,0)</f>
        <v>Software &amp; Services</v>
      </c>
    </row>
    <row r="4517" spans="1:9" x14ac:dyDescent="0.2">
      <c r="A4517">
        <v>2013</v>
      </c>
      <c r="B4517" t="s">
        <v>787</v>
      </c>
      <c r="C4517" t="s">
        <v>788</v>
      </c>
      <c r="D4517">
        <v>256.02600000000001</v>
      </c>
      <c r="E4517">
        <v>4358.9350000000004</v>
      </c>
      <c r="F4517">
        <v>1962.2139999999999</v>
      </c>
      <c r="G4517">
        <v>4510</v>
      </c>
      <c r="H4517" s="14">
        <f>365*DSO[[#This Row],[Receivables - Total]]/DSO[[#This Row],[Revenue - Total]]</f>
        <v>47.624514961161225</v>
      </c>
      <c r="I4517" t="str">
        <f>_xlfn.XLOOKUP(DSO[[#This Row],[GIC Industry Groups]],'DSO_GIC GROUP'!$A$2:$A$25,'DSO_GIC GROUP'!$B$2:$B$25,0)</f>
        <v>Software &amp; Services</v>
      </c>
    </row>
    <row r="4518" spans="1:9" x14ac:dyDescent="0.2">
      <c r="A4518">
        <v>2014</v>
      </c>
      <c r="B4518" t="s">
        <v>787</v>
      </c>
      <c r="C4518" t="s">
        <v>788</v>
      </c>
      <c r="D4518">
        <v>326.72699999999998</v>
      </c>
      <c r="E4518">
        <v>4775.4989999999998</v>
      </c>
      <c r="F4518">
        <v>2057.4720000000002</v>
      </c>
      <c r="G4518">
        <v>4510</v>
      </c>
      <c r="H4518" s="14">
        <f>365*DSO[[#This Row],[Receivables - Total]]/DSO[[#This Row],[Revenue - Total]]</f>
        <v>57.96207919232922</v>
      </c>
      <c r="I4518" t="str">
        <f>_xlfn.XLOOKUP(DSO[[#This Row],[GIC Industry Groups]],'DSO_GIC GROUP'!$A$2:$A$25,'DSO_GIC GROUP'!$B$2:$B$25,0)</f>
        <v>Software &amp; Services</v>
      </c>
    </row>
    <row r="4519" spans="1:9" x14ac:dyDescent="0.2">
      <c r="A4519">
        <v>2015</v>
      </c>
      <c r="B4519" t="s">
        <v>787</v>
      </c>
      <c r="C4519" t="s">
        <v>788</v>
      </c>
      <c r="D4519">
        <v>385.69400000000002</v>
      </c>
      <c r="E4519">
        <v>5045.7389999999996</v>
      </c>
      <c r="F4519">
        <v>2242.2109999999998</v>
      </c>
      <c r="G4519">
        <v>4510</v>
      </c>
      <c r="H4519" s="14">
        <f>365*DSO[[#This Row],[Receivables - Total]]/DSO[[#This Row],[Revenue - Total]]</f>
        <v>62.785487182071627</v>
      </c>
      <c r="I4519" t="str">
        <f>_xlfn.XLOOKUP(DSO[[#This Row],[GIC Industry Groups]],'DSO_GIC GROUP'!$A$2:$A$25,'DSO_GIC GROUP'!$B$2:$B$25,0)</f>
        <v>Software &amp; Services</v>
      </c>
    </row>
    <row r="4520" spans="1:9" x14ac:dyDescent="0.2">
      <c r="A4520">
        <v>2016</v>
      </c>
      <c r="B4520" t="s">
        <v>787</v>
      </c>
      <c r="C4520" t="s">
        <v>788</v>
      </c>
      <c r="D4520">
        <v>438.87299999999999</v>
      </c>
      <c r="E4520">
        <v>5240.3649999999998</v>
      </c>
      <c r="F4520">
        <v>2422.5320000000002</v>
      </c>
      <c r="G4520">
        <v>4510</v>
      </c>
      <c r="H4520" s="14">
        <f>365*DSO[[#This Row],[Receivables - Total]]/DSO[[#This Row],[Revenue - Total]]</f>
        <v>66.124470182437207</v>
      </c>
      <c r="I4520" t="str">
        <f>_xlfn.XLOOKUP(DSO[[#This Row],[GIC Industry Groups]],'DSO_GIC GROUP'!$A$2:$A$25,'DSO_GIC GROUP'!$B$2:$B$25,0)</f>
        <v>Software &amp; Services</v>
      </c>
    </row>
    <row r="4521" spans="1:9" x14ac:dyDescent="0.2">
      <c r="A4521">
        <v>2017</v>
      </c>
      <c r="B4521" t="s">
        <v>787</v>
      </c>
      <c r="C4521" t="s">
        <v>788</v>
      </c>
      <c r="D4521">
        <v>451.14400000000001</v>
      </c>
      <c r="E4521">
        <v>5396.4139999999998</v>
      </c>
      <c r="F4521">
        <v>2724.88</v>
      </c>
      <c r="G4521">
        <v>4510</v>
      </c>
      <c r="H4521" s="14">
        <f>365*DSO[[#This Row],[Receivables - Total]]/DSO[[#This Row],[Revenue - Total]]</f>
        <v>60.431123572414194</v>
      </c>
      <c r="I4521" t="str">
        <f>_xlfn.XLOOKUP(DSO[[#This Row],[GIC Industry Groups]],'DSO_GIC GROUP'!$A$2:$A$25,'DSO_GIC GROUP'!$B$2:$B$25,0)</f>
        <v>Software &amp; Services</v>
      </c>
    </row>
    <row r="4522" spans="1:9" x14ac:dyDescent="0.2">
      <c r="A4522">
        <v>2018</v>
      </c>
      <c r="B4522" t="s">
        <v>787</v>
      </c>
      <c r="C4522" t="s">
        <v>788</v>
      </c>
      <c r="D4522">
        <v>554.21699999999998</v>
      </c>
      <c r="E4522">
        <v>6145.9740000000002</v>
      </c>
      <c r="F4522">
        <v>3121.058</v>
      </c>
      <c r="G4522">
        <v>4510</v>
      </c>
      <c r="H4522" s="14">
        <f>365*DSO[[#This Row],[Receivables - Total]]/DSO[[#This Row],[Revenue - Total]]</f>
        <v>64.814304956844765</v>
      </c>
      <c r="I4522" t="str">
        <f>_xlfn.XLOOKUP(DSO[[#This Row],[GIC Industry Groups]],'DSO_GIC GROUP'!$A$2:$A$25,'DSO_GIC GROUP'!$B$2:$B$25,0)</f>
        <v>Software &amp; Services</v>
      </c>
    </row>
    <row r="4523" spans="1:9" x14ac:dyDescent="0.2">
      <c r="A4523">
        <v>2019</v>
      </c>
      <c r="B4523" t="s">
        <v>787</v>
      </c>
      <c r="C4523" t="s">
        <v>788</v>
      </c>
      <c r="D4523">
        <v>764.452</v>
      </c>
      <c r="E4523">
        <v>6405.16</v>
      </c>
      <c r="F4523">
        <v>3360.694</v>
      </c>
      <c r="G4523">
        <v>4510</v>
      </c>
      <c r="H4523" s="14">
        <f>365*DSO[[#This Row],[Receivables - Total]]/DSO[[#This Row],[Revenue - Total]]</f>
        <v>83.025999986907465</v>
      </c>
      <c r="I4523" t="str">
        <f>_xlfn.XLOOKUP(DSO[[#This Row],[GIC Industry Groups]],'DSO_GIC GROUP'!$A$2:$A$25,'DSO_GIC GROUP'!$B$2:$B$25,0)</f>
        <v>Software &amp; Services</v>
      </c>
    </row>
    <row r="4524" spans="1:9" x14ac:dyDescent="0.2">
      <c r="A4524">
        <v>2006</v>
      </c>
      <c r="B4524" t="s">
        <v>871</v>
      </c>
      <c r="C4524" t="s">
        <v>872</v>
      </c>
      <c r="D4524">
        <v>292.01499999999999</v>
      </c>
      <c r="E4524">
        <v>2963.9180000000001</v>
      </c>
      <c r="F4524">
        <v>2948.1260000000002</v>
      </c>
      <c r="G4524">
        <v>4510</v>
      </c>
      <c r="H4524" s="14">
        <f>365*DSO[[#This Row],[Receivables - Total]]/DSO[[#This Row],[Revenue - Total]]</f>
        <v>36.153636242141616</v>
      </c>
      <c r="I4524" t="str">
        <f>_xlfn.XLOOKUP(DSO[[#This Row],[GIC Industry Groups]],'DSO_GIC GROUP'!$A$2:$A$25,'DSO_GIC GROUP'!$B$2:$B$25,0)</f>
        <v>Software &amp; Services</v>
      </c>
    </row>
    <row r="4525" spans="1:9" x14ac:dyDescent="0.2">
      <c r="A4525">
        <v>2007</v>
      </c>
      <c r="B4525" t="s">
        <v>871</v>
      </c>
      <c r="C4525" t="s">
        <v>872</v>
      </c>
      <c r="D4525">
        <v>478.18700000000001</v>
      </c>
      <c r="E4525">
        <v>4390.1170000000002</v>
      </c>
      <c r="F4525">
        <v>3589.7959999999998</v>
      </c>
      <c r="G4525">
        <v>4510</v>
      </c>
      <c r="H4525" s="14">
        <f>365*DSO[[#This Row],[Receivables - Total]]/DSO[[#This Row],[Revenue - Total]]</f>
        <v>48.620661174061148</v>
      </c>
      <c r="I4525" t="str">
        <f>_xlfn.XLOOKUP(DSO[[#This Row],[GIC Industry Groups]],'DSO_GIC GROUP'!$A$2:$A$25,'DSO_GIC GROUP'!$B$2:$B$25,0)</f>
        <v>Software &amp; Services</v>
      </c>
    </row>
    <row r="4526" spans="1:9" x14ac:dyDescent="0.2">
      <c r="A4526">
        <v>2008</v>
      </c>
      <c r="B4526" t="s">
        <v>871</v>
      </c>
      <c r="C4526" t="s">
        <v>872</v>
      </c>
      <c r="D4526">
        <v>1578</v>
      </c>
      <c r="E4526">
        <v>34981</v>
      </c>
      <c r="F4526">
        <v>6263</v>
      </c>
      <c r="G4526">
        <v>4510</v>
      </c>
      <c r="H4526" s="14">
        <f>365*DSO[[#This Row],[Receivables - Total]]/DSO[[#This Row],[Revenue - Total]]</f>
        <v>91.963915056682097</v>
      </c>
      <c r="I4526" t="str">
        <f>_xlfn.XLOOKUP(DSO[[#This Row],[GIC Industry Groups]],'DSO_GIC GROUP'!$A$2:$A$25,'DSO_GIC GROUP'!$B$2:$B$25,0)</f>
        <v>Software &amp; Services</v>
      </c>
    </row>
    <row r="4527" spans="1:9" x14ac:dyDescent="0.2">
      <c r="A4527">
        <v>2009</v>
      </c>
      <c r="B4527" t="s">
        <v>871</v>
      </c>
      <c r="C4527" t="s">
        <v>872</v>
      </c>
      <c r="D4527">
        <v>1184</v>
      </c>
      <c r="E4527">
        <v>32281</v>
      </c>
      <c r="F4527">
        <v>6911</v>
      </c>
      <c r="G4527">
        <v>4510</v>
      </c>
      <c r="H4527" s="14">
        <f>365*DSO[[#This Row],[Receivables - Total]]/DSO[[#This Row],[Revenue - Total]]</f>
        <v>62.532195051367388</v>
      </c>
      <c r="I4527" t="str">
        <f>_xlfn.XLOOKUP(DSO[[#This Row],[GIC Industry Groups]],'DSO_GIC GROUP'!$A$2:$A$25,'DSO_GIC GROUP'!$B$2:$B$25,0)</f>
        <v>Software &amp; Services</v>
      </c>
    </row>
    <row r="4528" spans="1:9" x14ac:dyDescent="0.2">
      <c r="A4528">
        <v>2010</v>
      </c>
      <c r="B4528" t="s">
        <v>871</v>
      </c>
      <c r="C4528" t="s">
        <v>872</v>
      </c>
      <c r="D4528">
        <v>1018</v>
      </c>
      <c r="E4528">
        <v>33408</v>
      </c>
      <c r="F4528">
        <v>8065</v>
      </c>
      <c r="G4528">
        <v>4510</v>
      </c>
      <c r="H4528" s="14">
        <f>365*DSO[[#This Row],[Receivables - Total]]/DSO[[#This Row],[Revenue - Total]]</f>
        <v>46.071915685058897</v>
      </c>
      <c r="I4528" t="str">
        <f>_xlfn.XLOOKUP(DSO[[#This Row],[GIC Industry Groups]],'DSO_GIC GROUP'!$A$2:$A$25,'DSO_GIC GROUP'!$B$2:$B$25,0)</f>
        <v>Software &amp; Services</v>
      </c>
    </row>
    <row r="4529" spans="1:9" x14ac:dyDescent="0.2">
      <c r="A4529">
        <v>2011</v>
      </c>
      <c r="B4529" t="s">
        <v>871</v>
      </c>
      <c r="C4529" t="s">
        <v>872</v>
      </c>
      <c r="D4529">
        <v>1084</v>
      </c>
      <c r="E4529">
        <v>34760</v>
      </c>
      <c r="F4529">
        <v>9188</v>
      </c>
      <c r="G4529">
        <v>4510</v>
      </c>
      <c r="H4529" s="14">
        <f>365*DSO[[#This Row],[Receivables - Total]]/DSO[[#This Row],[Revenue - Total]]</f>
        <v>43.062690465824986</v>
      </c>
      <c r="I4529" t="str">
        <f>_xlfn.XLOOKUP(DSO[[#This Row],[GIC Industry Groups]],'DSO_GIC GROUP'!$A$2:$A$25,'DSO_GIC GROUP'!$B$2:$B$25,0)</f>
        <v>Software &amp; Services</v>
      </c>
    </row>
    <row r="4530" spans="1:9" x14ac:dyDescent="0.2">
      <c r="A4530">
        <v>2012</v>
      </c>
      <c r="B4530" t="s">
        <v>871</v>
      </c>
      <c r="C4530" t="s">
        <v>872</v>
      </c>
      <c r="D4530">
        <v>1356</v>
      </c>
      <c r="E4530">
        <v>40013</v>
      </c>
      <c r="F4530">
        <v>10421</v>
      </c>
      <c r="G4530">
        <v>4510</v>
      </c>
      <c r="H4530" s="14">
        <f>365*DSO[[#This Row],[Receivables - Total]]/DSO[[#This Row],[Revenue - Total]]</f>
        <v>47.494482295365131</v>
      </c>
      <c r="I4530" t="str">
        <f>_xlfn.XLOOKUP(DSO[[#This Row],[GIC Industry Groups]],'DSO_GIC GROUP'!$A$2:$A$25,'DSO_GIC GROUP'!$B$2:$B$25,0)</f>
        <v>Software &amp; Services</v>
      </c>
    </row>
    <row r="4531" spans="1:9" x14ac:dyDescent="0.2">
      <c r="A4531">
        <v>2013</v>
      </c>
      <c r="B4531" t="s">
        <v>871</v>
      </c>
      <c r="C4531" t="s">
        <v>872</v>
      </c>
      <c r="D4531">
        <v>1702</v>
      </c>
      <c r="E4531">
        <v>35956</v>
      </c>
      <c r="F4531">
        <v>11778</v>
      </c>
      <c r="G4531">
        <v>4510</v>
      </c>
      <c r="H4531" s="14">
        <f>365*DSO[[#This Row],[Receivables - Total]]/DSO[[#This Row],[Revenue - Total]]</f>
        <v>52.74494820852437</v>
      </c>
      <c r="I4531" t="str">
        <f>_xlfn.XLOOKUP(DSO[[#This Row],[GIC Industry Groups]],'DSO_GIC GROUP'!$A$2:$A$25,'DSO_GIC GROUP'!$B$2:$B$25,0)</f>
        <v>Software &amp; Services</v>
      </c>
    </row>
    <row r="4532" spans="1:9" x14ac:dyDescent="0.2">
      <c r="A4532">
        <v>2014</v>
      </c>
      <c r="B4532" t="s">
        <v>871</v>
      </c>
      <c r="C4532" t="s">
        <v>872</v>
      </c>
      <c r="D4532">
        <v>1699</v>
      </c>
      <c r="E4532">
        <v>38569</v>
      </c>
      <c r="F4532">
        <v>12702</v>
      </c>
      <c r="G4532">
        <v>4510</v>
      </c>
      <c r="H4532" s="14">
        <f>365*DSO[[#This Row],[Receivables - Total]]/DSO[[#This Row],[Revenue - Total]]</f>
        <v>48.821839080459768</v>
      </c>
      <c r="I4532" t="str">
        <f>_xlfn.XLOOKUP(DSO[[#This Row],[GIC Industry Groups]],'DSO_GIC GROUP'!$A$2:$A$25,'DSO_GIC GROUP'!$B$2:$B$25,0)</f>
        <v>Software &amp; Services</v>
      </c>
    </row>
    <row r="4533" spans="1:9" x14ac:dyDescent="0.2">
      <c r="A4533">
        <v>2015</v>
      </c>
      <c r="B4533" t="s">
        <v>871</v>
      </c>
      <c r="C4533" t="s">
        <v>872</v>
      </c>
      <c r="D4533">
        <v>1332</v>
      </c>
      <c r="E4533">
        <v>40236</v>
      </c>
      <c r="F4533">
        <v>13880</v>
      </c>
      <c r="G4533">
        <v>4510</v>
      </c>
      <c r="H4533" s="14">
        <f>365*DSO[[#This Row],[Receivables - Total]]/DSO[[#This Row],[Revenue - Total]]</f>
        <v>35.027377521613836</v>
      </c>
      <c r="I4533" t="str">
        <f>_xlfn.XLOOKUP(DSO[[#This Row],[GIC Industry Groups]],'DSO_GIC GROUP'!$A$2:$A$25,'DSO_GIC GROUP'!$B$2:$B$25,0)</f>
        <v>Software &amp; Services</v>
      </c>
    </row>
    <row r="4534" spans="1:9" x14ac:dyDescent="0.2">
      <c r="A4534">
        <v>2016</v>
      </c>
      <c r="B4534" t="s">
        <v>871</v>
      </c>
      <c r="C4534" t="s">
        <v>872</v>
      </c>
      <c r="D4534">
        <v>2740</v>
      </c>
      <c r="E4534">
        <v>64035</v>
      </c>
      <c r="F4534">
        <v>15082</v>
      </c>
      <c r="G4534">
        <v>4510</v>
      </c>
      <c r="H4534" s="14">
        <f>365*DSO[[#This Row],[Receivables - Total]]/DSO[[#This Row],[Revenue - Total]]</f>
        <v>66.310834106882382</v>
      </c>
      <c r="I4534" t="str">
        <f>_xlfn.XLOOKUP(DSO[[#This Row],[GIC Industry Groups]],'DSO_GIC GROUP'!$A$2:$A$25,'DSO_GIC GROUP'!$B$2:$B$25,0)</f>
        <v>Software &amp; Services</v>
      </c>
    </row>
    <row r="4535" spans="1:9" x14ac:dyDescent="0.2">
      <c r="A4535">
        <v>2017</v>
      </c>
      <c r="B4535" t="s">
        <v>871</v>
      </c>
      <c r="C4535" t="s">
        <v>872</v>
      </c>
      <c r="D4535">
        <v>2702</v>
      </c>
      <c r="E4535">
        <v>67977</v>
      </c>
      <c r="F4535">
        <v>18358</v>
      </c>
      <c r="G4535">
        <v>4510</v>
      </c>
      <c r="H4535" s="14">
        <f>365*DSO[[#This Row],[Receivables - Total]]/DSO[[#This Row],[Revenue - Total]]</f>
        <v>53.722083015579038</v>
      </c>
      <c r="I4535" t="str">
        <f>_xlfn.XLOOKUP(DSO[[#This Row],[GIC Industry Groups]],'DSO_GIC GROUP'!$A$2:$A$25,'DSO_GIC GROUP'!$B$2:$B$25,0)</f>
        <v>Software &amp; Services</v>
      </c>
    </row>
    <row r="4536" spans="1:9" x14ac:dyDescent="0.2">
      <c r="A4536">
        <v>2018</v>
      </c>
      <c r="B4536" t="s">
        <v>871</v>
      </c>
      <c r="C4536" t="s">
        <v>872</v>
      </c>
      <c r="D4536">
        <v>2872</v>
      </c>
      <c r="E4536">
        <v>69225</v>
      </c>
      <c r="F4536">
        <v>20609</v>
      </c>
      <c r="G4536">
        <v>4510</v>
      </c>
      <c r="H4536" s="14">
        <f>365*DSO[[#This Row],[Receivables - Total]]/DSO[[#This Row],[Revenue - Total]]</f>
        <v>50.865155999805907</v>
      </c>
      <c r="I4536" t="str">
        <f>_xlfn.XLOOKUP(DSO[[#This Row],[GIC Industry Groups]],'DSO_GIC GROUP'!$A$2:$A$25,'DSO_GIC GROUP'!$B$2:$B$25,0)</f>
        <v>Software &amp; Services</v>
      </c>
    </row>
    <row r="4537" spans="1:9" x14ac:dyDescent="0.2">
      <c r="A4537">
        <v>2019</v>
      </c>
      <c r="B4537" t="s">
        <v>871</v>
      </c>
      <c r="C4537" t="s">
        <v>872</v>
      </c>
      <c r="D4537">
        <v>4720</v>
      </c>
      <c r="E4537">
        <v>72574</v>
      </c>
      <c r="F4537">
        <v>22977</v>
      </c>
      <c r="G4537">
        <v>4510</v>
      </c>
      <c r="H4537" s="14">
        <f>365*DSO[[#This Row],[Receivables - Total]]/DSO[[#This Row],[Revenue - Total]]</f>
        <v>74.979327153240192</v>
      </c>
      <c r="I4537" t="str">
        <f>_xlfn.XLOOKUP(DSO[[#This Row],[GIC Industry Groups]],'DSO_GIC GROUP'!$A$2:$A$25,'DSO_GIC GROUP'!$B$2:$B$25,0)</f>
        <v>Software &amp; Services</v>
      </c>
    </row>
    <row r="4538" spans="1:9" x14ac:dyDescent="0.2">
      <c r="A4538">
        <v>2004</v>
      </c>
      <c r="B4538" t="s">
        <v>885</v>
      </c>
      <c r="C4538" t="s">
        <v>886</v>
      </c>
      <c r="D4538">
        <v>198.31700000000001</v>
      </c>
      <c r="E4538">
        <v>2592.8739999999998</v>
      </c>
      <c r="F4538">
        <v>1166.4549999999999</v>
      </c>
      <c r="G4538">
        <v>4510</v>
      </c>
      <c r="H4538" s="14">
        <f>365*DSO[[#This Row],[Receivables - Total]]/DSO[[#This Row],[Revenue - Total]]</f>
        <v>62.056148758417606</v>
      </c>
      <c r="I4538" t="str">
        <f>_xlfn.XLOOKUP(DSO[[#This Row],[GIC Industry Groups]],'DSO_GIC GROUP'!$A$2:$A$25,'DSO_GIC GROUP'!$B$2:$B$25,0)</f>
        <v>Software &amp; Services</v>
      </c>
    </row>
    <row r="4539" spans="1:9" x14ac:dyDescent="0.2">
      <c r="A4539">
        <v>2005</v>
      </c>
      <c r="B4539" t="s">
        <v>885</v>
      </c>
      <c r="C4539" t="s">
        <v>886</v>
      </c>
      <c r="D4539">
        <v>271.88299999999998</v>
      </c>
      <c r="E4539">
        <v>3172.8989999999999</v>
      </c>
      <c r="F4539">
        <v>1609.4939999999999</v>
      </c>
      <c r="G4539">
        <v>4510</v>
      </c>
      <c r="H4539" s="14">
        <f>365*DSO[[#This Row],[Receivables - Total]]/DSO[[#This Row],[Revenue - Total]]</f>
        <v>61.657449484123582</v>
      </c>
      <c r="I4539" t="str">
        <f>_xlfn.XLOOKUP(DSO[[#This Row],[GIC Industry Groups]],'DSO_GIC GROUP'!$A$2:$A$25,'DSO_GIC GROUP'!$B$2:$B$25,0)</f>
        <v>Software &amp; Services</v>
      </c>
    </row>
    <row r="4540" spans="1:9" x14ac:dyDescent="0.2">
      <c r="A4540">
        <v>2006</v>
      </c>
      <c r="B4540" t="s">
        <v>885</v>
      </c>
      <c r="C4540" t="s">
        <v>886</v>
      </c>
      <c r="D4540">
        <v>409.84800000000001</v>
      </c>
      <c r="E4540">
        <v>3974.2530000000002</v>
      </c>
      <c r="F4540">
        <v>1575.249</v>
      </c>
      <c r="G4540">
        <v>4510</v>
      </c>
      <c r="H4540" s="14">
        <f>365*DSO[[#This Row],[Receivables - Total]]/DSO[[#This Row],[Revenue - Total]]</f>
        <v>94.965634004528823</v>
      </c>
      <c r="I4540" t="str">
        <f>_xlfn.XLOOKUP(DSO[[#This Row],[GIC Industry Groups]],'DSO_GIC GROUP'!$A$2:$A$25,'DSO_GIC GROUP'!$B$2:$B$25,0)</f>
        <v>Software &amp; Services</v>
      </c>
    </row>
    <row r="4541" spans="1:9" x14ac:dyDescent="0.2">
      <c r="A4541">
        <v>2007</v>
      </c>
      <c r="B4541" t="s">
        <v>885</v>
      </c>
      <c r="C4541" t="s">
        <v>886</v>
      </c>
      <c r="D4541">
        <v>208.79900000000001</v>
      </c>
      <c r="E4541">
        <v>4023.1129999999998</v>
      </c>
      <c r="F4541">
        <v>1496.289</v>
      </c>
      <c r="G4541">
        <v>4510</v>
      </c>
      <c r="H4541" s="14">
        <f>365*DSO[[#This Row],[Receivables - Total]]/DSO[[#This Row],[Revenue - Total]]</f>
        <v>50.933766805744085</v>
      </c>
      <c r="I4541" t="str">
        <f>_xlfn.XLOOKUP(DSO[[#This Row],[GIC Industry Groups]],'DSO_GIC GROUP'!$A$2:$A$25,'DSO_GIC GROUP'!$B$2:$B$25,0)</f>
        <v>Software &amp; Services</v>
      </c>
    </row>
    <row r="4542" spans="1:9" x14ac:dyDescent="0.2">
      <c r="A4542">
        <v>2008</v>
      </c>
      <c r="B4542" t="s">
        <v>885</v>
      </c>
      <c r="C4542" t="s">
        <v>886</v>
      </c>
      <c r="D4542">
        <v>111.702</v>
      </c>
      <c r="E4542">
        <v>2573.232</v>
      </c>
      <c r="F4542">
        <v>961.73500000000001</v>
      </c>
      <c r="G4542">
        <v>4510</v>
      </c>
      <c r="H4542" s="14">
        <f>365*DSO[[#This Row],[Receivables - Total]]/DSO[[#This Row],[Revenue - Total]]</f>
        <v>42.393413986181223</v>
      </c>
      <c r="I4542" t="str">
        <f>_xlfn.XLOOKUP(DSO[[#This Row],[GIC Industry Groups]],'DSO_GIC GROUP'!$A$2:$A$25,'DSO_GIC GROUP'!$B$2:$B$25,0)</f>
        <v>Software &amp; Services</v>
      </c>
    </row>
    <row r="4543" spans="1:9" x14ac:dyDescent="0.2">
      <c r="A4543">
        <v>2009</v>
      </c>
      <c r="B4543" t="s">
        <v>885</v>
      </c>
      <c r="C4543" t="s">
        <v>886</v>
      </c>
      <c r="D4543">
        <v>122.965</v>
      </c>
      <c r="E4543">
        <v>2470.1439999999998</v>
      </c>
      <c r="F4543">
        <v>1030.6189999999999</v>
      </c>
      <c r="G4543">
        <v>4510</v>
      </c>
      <c r="H4543" s="14">
        <f>365*DSO[[#This Row],[Receivables - Total]]/DSO[[#This Row],[Revenue - Total]]</f>
        <v>43.548804165263789</v>
      </c>
      <c r="I4543" t="str">
        <f>_xlfn.XLOOKUP(DSO[[#This Row],[GIC Industry Groups]],'DSO_GIC GROUP'!$A$2:$A$25,'DSO_GIC GROUP'!$B$2:$B$25,0)</f>
        <v>Software &amp; Services</v>
      </c>
    </row>
    <row r="4544" spans="1:9" x14ac:dyDescent="0.2">
      <c r="A4544">
        <v>2010</v>
      </c>
      <c r="B4544" t="s">
        <v>885</v>
      </c>
      <c r="C4544" t="s">
        <v>886</v>
      </c>
      <c r="D4544">
        <v>37.229999999999997</v>
      </c>
      <c r="E4544">
        <v>2444.0059999999999</v>
      </c>
      <c r="F4544">
        <v>680.57799999999997</v>
      </c>
      <c r="G4544">
        <v>4510</v>
      </c>
      <c r="H4544" s="14">
        <f>365*DSO[[#This Row],[Receivables - Total]]/DSO[[#This Row],[Revenue - Total]]</f>
        <v>19.966778238497277</v>
      </c>
      <c r="I4544" t="str">
        <f>_xlfn.XLOOKUP(DSO[[#This Row],[GIC Industry Groups]],'DSO_GIC GROUP'!$A$2:$A$25,'DSO_GIC GROUP'!$B$2:$B$25,0)</f>
        <v>Software &amp; Services</v>
      </c>
    </row>
    <row r="4545" spans="1:9" x14ac:dyDescent="0.2">
      <c r="A4545">
        <v>2011</v>
      </c>
      <c r="B4545" t="s">
        <v>885</v>
      </c>
      <c r="C4545" t="s">
        <v>886</v>
      </c>
      <c r="D4545">
        <v>24.425999999999998</v>
      </c>
      <c r="E4545">
        <v>1856.1790000000001</v>
      </c>
      <c r="F4545">
        <v>771.97799999999995</v>
      </c>
      <c r="G4545">
        <v>4510</v>
      </c>
      <c r="H4545" s="14">
        <f>365*DSO[[#This Row],[Receivables - Total]]/DSO[[#This Row],[Revenue - Total]]</f>
        <v>11.54889128964815</v>
      </c>
      <c r="I4545" t="str">
        <f>_xlfn.XLOOKUP(DSO[[#This Row],[GIC Industry Groups]],'DSO_GIC GROUP'!$A$2:$A$25,'DSO_GIC GROUP'!$B$2:$B$25,0)</f>
        <v>Software &amp; Services</v>
      </c>
    </row>
    <row r="4546" spans="1:9" x14ac:dyDescent="0.2">
      <c r="A4546">
        <v>2012</v>
      </c>
      <c r="B4546" t="s">
        <v>885</v>
      </c>
      <c r="C4546" t="s">
        <v>886</v>
      </c>
      <c r="D4546">
        <v>26.533000000000001</v>
      </c>
      <c r="E4546">
        <v>2062.4760000000001</v>
      </c>
      <c r="F4546">
        <v>873.59199999999998</v>
      </c>
      <c r="G4546">
        <v>4510</v>
      </c>
      <c r="H4546" s="14">
        <f>365*DSO[[#This Row],[Receivables - Total]]/DSO[[#This Row],[Revenue - Total]]</f>
        <v>11.085890209617304</v>
      </c>
      <c r="I4546" t="str">
        <f>_xlfn.XLOOKUP(DSO[[#This Row],[GIC Industry Groups]],'DSO_GIC GROUP'!$A$2:$A$25,'DSO_GIC GROUP'!$B$2:$B$25,0)</f>
        <v>Software &amp; Services</v>
      </c>
    </row>
    <row r="4547" spans="1:9" x14ac:dyDescent="0.2">
      <c r="A4547">
        <v>2013</v>
      </c>
      <c r="B4547" t="s">
        <v>885</v>
      </c>
      <c r="C4547" t="s">
        <v>886</v>
      </c>
      <c r="D4547">
        <v>53.515000000000001</v>
      </c>
      <c r="E4547">
        <v>2660.7669999999998</v>
      </c>
      <c r="F4547">
        <v>965.08699999999999</v>
      </c>
      <c r="G4547">
        <v>4510</v>
      </c>
      <c r="H4547" s="14">
        <f>365*DSO[[#This Row],[Receivables - Total]]/DSO[[#This Row],[Revenue - Total]]</f>
        <v>20.239600160400045</v>
      </c>
      <c r="I4547" t="str">
        <f>_xlfn.XLOOKUP(DSO[[#This Row],[GIC Industry Groups]],'DSO_GIC GROUP'!$A$2:$A$25,'DSO_GIC GROUP'!$B$2:$B$25,0)</f>
        <v>Software &amp; Services</v>
      </c>
    </row>
    <row r="4548" spans="1:9" x14ac:dyDescent="0.2">
      <c r="A4548">
        <v>2014</v>
      </c>
      <c r="B4548" t="s">
        <v>885</v>
      </c>
      <c r="C4548" t="s">
        <v>886</v>
      </c>
      <c r="D4548">
        <v>38.268999999999998</v>
      </c>
      <c r="E4548">
        <v>2154.8589999999999</v>
      </c>
      <c r="F4548">
        <v>1010.117</v>
      </c>
      <c r="G4548">
        <v>4510</v>
      </c>
      <c r="H4548" s="14">
        <f>365*DSO[[#This Row],[Receivables - Total]]/DSO[[#This Row],[Revenue - Total]]</f>
        <v>13.828284248260349</v>
      </c>
      <c r="I4548" t="str">
        <f>_xlfn.XLOOKUP(DSO[[#This Row],[GIC Industry Groups]],'DSO_GIC GROUP'!$A$2:$A$25,'DSO_GIC GROUP'!$B$2:$B$25,0)</f>
        <v>Software &amp; Services</v>
      </c>
    </row>
    <row r="4549" spans="1:9" x14ac:dyDescent="0.2">
      <c r="A4549">
        <v>2015</v>
      </c>
      <c r="B4549" t="s">
        <v>885</v>
      </c>
      <c r="C4549" t="s">
        <v>886</v>
      </c>
      <c r="D4549">
        <v>35.735999999999997</v>
      </c>
      <c r="E4549">
        <v>2357.7370000000001</v>
      </c>
      <c r="F4549">
        <v>1059.366</v>
      </c>
      <c r="G4549">
        <v>4510</v>
      </c>
      <c r="H4549" s="14">
        <f>365*DSO[[#This Row],[Receivables - Total]]/DSO[[#This Row],[Revenue - Total]]</f>
        <v>12.312685134316185</v>
      </c>
      <c r="I4549" t="str">
        <f>_xlfn.XLOOKUP(DSO[[#This Row],[GIC Industry Groups]],'DSO_GIC GROUP'!$A$2:$A$25,'DSO_GIC GROUP'!$B$2:$B$25,0)</f>
        <v>Software &amp; Services</v>
      </c>
    </row>
    <row r="4550" spans="1:9" x14ac:dyDescent="0.2">
      <c r="A4550">
        <v>2016</v>
      </c>
      <c r="B4550" t="s">
        <v>885</v>
      </c>
      <c r="C4550" t="s">
        <v>886</v>
      </c>
      <c r="D4550">
        <v>28.379000000000001</v>
      </c>
      <c r="E4550">
        <v>2334.5720000000001</v>
      </c>
      <c r="F4550">
        <v>1142.1669999999999</v>
      </c>
      <c r="G4550">
        <v>4510</v>
      </c>
      <c r="H4550" s="14">
        <f>365*DSO[[#This Row],[Receivables - Total]]/DSO[[#This Row],[Revenue - Total]]</f>
        <v>9.0690196792588136</v>
      </c>
      <c r="I4550" t="str">
        <f>_xlfn.XLOOKUP(DSO[[#This Row],[GIC Industry Groups]],'DSO_GIC GROUP'!$A$2:$A$25,'DSO_GIC GROUP'!$B$2:$B$25,0)</f>
        <v>Software &amp; Services</v>
      </c>
    </row>
    <row r="4551" spans="1:9" x14ac:dyDescent="0.2">
      <c r="A4551">
        <v>2017</v>
      </c>
      <c r="B4551" t="s">
        <v>885</v>
      </c>
      <c r="C4551" t="s">
        <v>886</v>
      </c>
      <c r="D4551">
        <v>11.458</v>
      </c>
      <c r="E4551">
        <v>2941.1880000000001</v>
      </c>
      <c r="F4551">
        <v>1165.095</v>
      </c>
      <c r="G4551">
        <v>4510</v>
      </c>
      <c r="H4551" s="14">
        <f>365*DSO[[#This Row],[Receivables - Total]]/DSO[[#This Row],[Revenue - Total]]</f>
        <v>3.5895527832494345</v>
      </c>
      <c r="I4551" t="str">
        <f>_xlfn.XLOOKUP(DSO[[#This Row],[GIC Industry Groups]],'DSO_GIC GROUP'!$A$2:$A$25,'DSO_GIC GROUP'!$B$2:$B$25,0)</f>
        <v>Software &amp; Services</v>
      </c>
    </row>
    <row r="4552" spans="1:9" x14ac:dyDescent="0.2">
      <c r="A4552">
        <v>2018</v>
      </c>
      <c r="B4552" t="s">
        <v>885</v>
      </c>
      <c r="C4552" t="s">
        <v>886</v>
      </c>
      <c r="D4552">
        <v>10.48</v>
      </c>
      <c r="E4552">
        <v>1914.5039999999999</v>
      </c>
      <c r="F4552">
        <v>1214.9690000000001</v>
      </c>
      <c r="G4552">
        <v>4510</v>
      </c>
      <c r="H4552" s="14">
        <f>365*DSO[[#This Row],[Receivables - Total]]/DSO[[#This Row],[Revenue - Total]]</f>
        <v>3.1483930865725793</v>
      </c>
      <c r="I4552" t="str">
        <f>_xlfn.XLOOKUP(DSO[[#This Row],[GIC Industry Groups]],'DSO_GIC GROUP'!$A$2:$A$25,'DSO_GIC GROUP'!$B$2:$B$25,0)</f>
        <v>Software &amp; Services</v>
      </c>
    </row>
    <row r="4553" spans="1:9" x14ac:dyDescent="0.2">
      <c r="A4553">
        <v>2019</v>
      </c>
      <c r="B4553" t="s">
        <v>885</v>
      </c>
      <c r="C4553" t="s">
        <v>886</v>
      </c>
      <c r="D4553">
        <v>17.356000000000002</v>
      </c>
      <c r="E4553">
        <v>1854.009</v>
      </c>
      <c r="F4553">
        <v>1231.6610000000001</v>
      </c>
      <c r="G4553">
        <v>4510</v>
      </c>
      <c r="H4553" s="14">
        <f>365*DSO[[#This Row],[Receivables - Total]]/DSO[[#This Row],[Revenue - Total]]</f>
        <v>5.1434120265235324</v>
      </c>
      <c r="I4553" t="str">
        <f>_xlfn.XLOOKUP(DSO[[#This Row],[GIC Industry Groups]],'DSO_GIC GROUP'!$A$2:$A$25,'DSO_GIC GROUP'!$B$2:$B$25,0)</f>
        <v>Software &amp; Services</v>
      </c>
    </row>
    <row r="4554" spans="1:9" x14ac:dyDescent="0.2">
      <c r="A4554">
        <v>2004</v>
      </c>
      <c r="B4554" t="s">
        <v>915</v>
      </c>
      <c r="C4554" t="s">
        <v>916</v>
      </c>
      <c r="D4554">
        <v>319.89999999999998</v>
      </c>
      <c r="E4554">
        <v>3307</v>
      </c>
      <c r="F4554">
        <v>3524.4</v>
      </c>
      <c r="G4554">
        <v>4510</v>
      </c>
      <c r="H4554" s="14">
        <f>365*DSO[[#This Row],[Receivables - Total]]/DSO[[#This Row],[Revenue - Total]]</f>
        <v>33.13003631823856</v>
      </c>
      <c r="I4554" t="str">
        <f>_xlfn.XLOOKUP(DSO[[#This Row],[GIC Industry Groups]],'DSO_GIC GROUP'!$A$2:$A$25,'DSO_GIC GROUP'!$B$2:$B$25,0)</f>
        <v>Software &amp; Services</v>
      </c>
    </row>
    <row r="4555" spans="1:9" x14ac:dyDescent="0.2">
      <c r="A4555">
        <v>2005</v>
      </c>
      <c r="B4555" t="s">
        <v>915</v>
      </c>
      <c r="C4555" t="s">
        <v>916</v>
      </c>
      <c r="D4555">
        <v>951.8</v>
      </c>
      <c r="E4555">
        <v>4589.1000000000004</v>
      </c>
      <c r="F4555">
        <v>3987.4</v>
      </c>
      <c r="G4555">
        <v>4510</v>
      </c>
      <c r="H4555" s="14">
        <f>365*DSO[[#This Row],[Receivables - Total]]/DSO[[#This Row],[Revenue - Total]]</f>
        <v>87.126197522194914</v>
      </c>
      <c r="I4555" t="str">
        <f>_xlfn.XLOOKUP(DSO[[#This Row],[GIC Industry Groups]],'DSO_GIC GROUP'!$A$2:$A$25,'DSO_GIC GROUP'!$B$2:$B$25,0)</f>
        <v>Software &amp; Services</v>
      </c>
    </row>
    <row r="4556" spans="1:9" x14ac:dyDescent="0.2">
      <c r="A4556">
        <v>2006</v>
      </c>
      <c r="B4556" t="s">
        <v>915</v>
      </c>
      <c r="C4556" t="s">
        <v>916</v>
      </c>
      <c r="D4556">
        <v>154.5</v>
      </c>
      <c r="E4556">
        <v>5321.1</v>
      </c>
      <c r="F4556">
        <v>4470.2</v>
      </c>
      <c r="G4556">
        <v>4510</v>
      </c>
      <c r="H4556" s="14">
        <f>365*DSO[[#This Row],[Receivables - Total]]/DSO[[#This Row],[Revenue - Total]]</f>
        <v>12.61520737327189</v>
      </c>
      <c r="I4556" t="str">
        <f>_xlfn.XLOOKUP(DSO[[#This Row],[GIC Industry Groups]],'DSO_GIC GROUP'!$A$2:$A$25,'DSO_GIC GROUP'!$B$2:$B$25,0)</f>
        <v>Software &amp; Services</v>
      </c>
    </row>
    <row r="4557" spans="1:9" x14ac:dyDescent="0.2">
      <c r="A4557">
        <v>2007</v>
      </c>
      <c r="B4557" t="s">
        <v>915</v>
      </c>
      <c r="C4557" t="s">
        <v>916</v>
      </c>
      <c r="D4557">
        <v>115.6</v>
      </c>
      <c r="E4557">
        <v>5784.2</v>
      </c>
      <c r="F4557">
        <v>4900.2</v>
      </c>
      <c r="G4557">
        <v>4510</v>
      </c>
      <c r="H4557" s="14">
        <f>365*DSO[[#This Row],[Receivables - Total]]/DSO[[#This Row],[Revenue - Total]]</f>
        <v>8.6106689522876625</v>
      </c>
      <c r="I4557" t="str">
        <f>_xlfn.XLOOKUP(DSO[[#This Row],[GIC Industry Groups]],'DSO_GIC GROUP'!$A$2:$A$25,'DSO_GIC GROUP'!$B$2:$B$25,0)</f>
        <v>Software &amp; Services</v>
      </c>
    </row>
    <row r="4558" spans="1:9" x14ac:dyDescent="0.2">
      <c r="A4558">
        <v>2008</v>
      </c>
      <c r="B4558" t="s">
        <v>915</v>
      </c>
      <c r="C4558" t="s">
        <v>916</v>
      </c>
      <c r="D4558">
        <v>413.5</v>
      </c>
      <c r="E4558">
        <v>5578.3</v>
      </c>
      <c r="F4558">
        <v>5282</v>
      </c>
      <c r="G4558">
        <v>4510</v>
      </c>
      <c r="H4558" s="14">
        <f>365*DSO[[#This Row],[Receivables - Total]]/DSO[[#This Row],[Revenue - Total]]</f>
        <v>28.573930329420673</v>
      </c>
      <c r="I4558" t="str">
        <f>_xlfn.XLOOKUP(DSO[[#This Row],[GIC Industry Groups]],'DSO_GIC GROUP'!$A$2:$A$25,'DSO_GIC GROUP'!$B$2:$B$25,0)</f>
        <v>Software &amp; Services</v>
      </c>
    </row>
    <row r="4559" spans="1:9" x14ac:dyDescent="0.2">
      <c r="A4559">
        <v>2009</v>
      </c>
      <c r="B4559" t="s">
        <v>915</v>
      </c>
      <c r="C4559" t="s">
        <v>916</v>
      </c>
      <c r="D4559">
        <v>168.4</v>
      </c>
      <c r="E4559">
        <v>7353.4</v>
      </c>
      <c r="F4559">
        <v>5083.6000000000004</v>
      </c>
      <c r="G4559">
        <v>4510</v>
      </c>
      <c r="H4559" s="14">
        <f>365*DSO[[#This Row],[Receivables - Total]]/DSO[[#This Row],[Revenue - Total]]</f>
        <v>12.091037847194901</v>
      </c>
      <c r="I4559" t="str">
        <f>_xlfn.XLOOKUP(DSO[[#This Row],[GIC Industry Groups]],'DSO_GIC GROUP'!$A$2:$A$25,'DSO_GIC GROUP'!$B$2:$B$25,0)</f>
        <v>Software &amp; Services</v>
      </c>
    </row>
    <row r="4560" spans="1:9" x14ac:dyDescent="0.2">
      <c r="A4560">
        <v>2010</v>
      </c>
      <c r="B4560" t="s">
        <v>915</v>
      </c>
      <c r="C4560" t="s">
        <v>916</v>
      </c>
      <c r="D4560">
        <v>89.4</v>
      </c>
      <c r="E4560">
        <v>7929.2</v>
      </c>
      <c r="F4560">
        <v>5192.7</v>
      </c>
      <c r="G4560">
        <v>4510</v>
      </c>
      <c r="H4560" s="14">
        <f>365*DSO[[#This Row],[Receivables - Total]]/DSO[[#This Row],[Revenue - Total]]</f>
        <v>6.2840140967126938</v>
      </c>
      <c r="I4560" t="str">
        <f>_xlfn.XLOOKUP(DSO[[#This Row],[GIC Industry Groups]],'DSO_GIC GROUP'!$A$2:$A$25,'DSO_GIC GROUP'!$B$2:$B$25,0)</f>
        <v>Software &amp; Services</v>
      </c>
    </row>
    <row r="4561" spans="1:9" x14ac:dyDescent="0.2">
      <c r="A4561">
        <v>2011</v>
      </c>
      <c r="B4561" t="s">
        <v>915</v>
      </c>
      <c r="C4561" t="s">
        <v>916</v>
      </c>
      <c r="D4561">
        <v>90.1</v>
      </c>
      <c r="E4561">
        <v>9069.9</v>
      </c>
      <c r="F4561">
        <v>5491.4</v>
      </c>
      <c r="G4561">
        <v>4510</v>
      </c>
      <c r="H4561" s="14">
        <f>365*DSO[[#This Row],[Receivables - Total]]/DSO[[#This Row],[Revenue - Total]]</f>
        <v>5.9887278289689334</v>
      </c>
      <c r="I4561" t="str">
        <f>_xlfn.XLOOKUP(DSO[[#This Row],[GIC Industry Groups]],'DSO_GIC GROUP'!$A$2:$A$25,'DSO_GIC GROUP'!$B$2:$B$25,0)</f>
        <v>Software &amp; Services</v>
      </c>
    </row>
    <row r="4562" spans="1:9" x14ac:dyDescent="0.2">
      <c r="A4562">
        <v>2012</v>
      </c>
      <c r="B4562" t="s">
        <v>915</v>
      </c>
      <c r="C4562" t="s">
        <v>916</v>
      </c>
      <c r="D4562">
        <v>74.7</v>
      </c>
      <c r="E4562">
        <v>9465.7000000000007</v>
      </c>
      <c r="F4562">
        <v>5664.8</v>
      </c>
      <c r="G4562">
        <v>4510</v>
      </c>
      <c r="H4562" s="14">
        <f>365*DSO[[#This Row],[Receivables - Total]]/DSO[[#This Row],[Revenue - Total]]</f>
        <v>4.8131443298969074</v>
      </c>
      <c r="I4562" t="str">
        <f>_xlfn.XLOOKUP(DSO[[#This Row],[GIC Industry Groups]],'DSO_GIC GROUP'!$A$2:$A$25,'DSO_GIC GROUP'!$B$2:$B$25,0)</f>
        <v>Software &amp; Services</v>
      </c>
    </row>
    <row r="4563" spans="1:9" x14ac:dyDescent="0.2">
      <c r="A4563">
        <v>2013</v>
      </c>
      <c r="B4563" t="s">
        <v>915</v>
      </c>
      <c r="C4563" t="s">
        <v>916</v>
      </c>
      <c r="D4563">
        <v>77.8</v>
      </c>
      <c r="E4563">
        <v>10121.299999999999</v>
      </c>
      <c r="F4563">
        <v>5542</v>
      </c>
      <c r="G4563">
        <v>4510</v>
      </c>
      <c r="H4563" s="14">
        <f>365*DSO[[#This Row],[Receivables - Total]]/DSO[[#This Row],[Revenue - Total]]</f>
        <v>5.1239624684229517</v>
      </c>
      <c r="I4563" t="str">
        <f>_xlfn.XLOOKUP(DSO[[#This Row],[GIC Industry Groups]],'DSO_GIC GROUP'!$A$2:$A$25,'DSO_GIC GROUP'!$B$2:$B$25,0)</f>
        <v>Software &amp; Services</v>
      </c>
    </row>
    <row r="4564" spans="1:9" x14ac:dyDescent="0.2">
      <c r="A4564">
        <v>2014</v>
      </c>
      <c r="B4564" t="s">
        <v>915</v>
      </c>
      <c r="C4564" t="s">
        <v>916</v>
      </c>
      <c r="D4564">
        <v>45.2</v>
      </c>
      <c r="E4564">
        <v>9890.4</v>
      </c>
      <c r="F4564">
        <v>5607.2</v>
      </c>
      <c r="G4564">
        <v>4510</v>
      </c>
      <c r="H4564" s="14">
        <f>365*DSO[[#This Row],[Receivables - Total]]/DSO[[#This Row],[Revenue - Total]]</f>
        <v>2.9422884862319876</v>
      </c>
      <c r="I4564" t="str">
        <f>_xlfn.XLOOKUP(DSO[[#This Row],[GIC Industry Groups]],'DSO_GIC GROUP'!$A$2:$A$25,'DSO_GIC GROUP'!$B$2:$B$25,0)</f>
        <v>Software &amp; Services</v>
      </c>
    </row>
    <row r="4565" spans="1:9" x14ac:dyDescent="0.2">
      <c r="A4565">
        <v>2015</v>
      </c>
      <c r="B4565" t="s">
        <v>915</v>
      </c>
      <c r="C4565" t="s">
        <v>916</v>
      </c>
      <c r="D4565">
        <v>57.1</v>
      </c>
      <c r="E4565">
        <v>9458.9</v>
      </c>
      <c r="F4565">
        <v>5483.7</v>
      </c>
      <c r="G4565">
        <v>4510</v>
      </c>
      <c r="H4565" s="14">
        <f>365*DSO[[#This Row],[Receivables - Total]]/DSO[[#This Row],[Revenue - Total]]</f>
        <v>3.8006273136750734</v>
      </c>
      <c r="I4565" t="str">
        <f>_xlfn.XLOOKUP(DSO[[#This Row],[GIC Industry Groups]],'DSO_GIC GROUP'!$A$2:$A$25,'DSO_GIC GROUP'!$B$2:$B$25,0)</f>
        <v>Software &amp; Services</v>
      </c>
    </row>
    <row r="4566" spans="1:9" x14ac:dyDescent="0.2">
      <c r="A4566">
        <v>2016</v>
      </c>
      <c r="B4566" t="s">
        <v>915</v>
      </c>
      <c r="C4566" t="s">
        <v>916</v>
      </c>
      <c r="D4566">
        <v>58</v>
      </c>
      <c r="E4566">
        <v>9419.6</v>
      </c>
      <c r="F4566">
        <v>5422.9</v>
      </c>
      <c r="G4566">
        <v>4510</v>
      </c>
      <c r="H4566" s="14">
        <f>365*DSO[[#This Row],[Receivables - Total]]/DSO[[#This Row],[Revenue - Total]]</f>
        <v>3.9038153017758028</v>
      </c>
      <c r="I4566" t="str">
        <f>_xlfn.XLOOKUP(DSO[[#This Row],[GIC Industry Groups]],'DSO_GIC GROUP'!$A$2:$A$25,'DSO_GIC GROUP'!$B$2:$B$25,0)</f>
        <v>Software &amp; Services</v>
      </c>
    </row>
    <row r="4567" spans="1:9" x14ac:dyDescent="0.2">
      <c r="A4567">
        <v>2017</v>
      </c>
      <c r="B4567" t="s">
        <v>915</v>
      </c>
      <c r="C4567" t="s">
        <v>916</v>
      </c>
      <c r="D4567">
        <v>53.5</v>
      </c>
      <c r="E4567">
        <v>9231.4</v>
      </c>
      <c r="F4567">
        <v>5524.3</v>
      </c>
      <c r="G4567">
        <v>4510</v>
      </c>
      <c r="H4567" s="14">
        <f>365*DSO[[#This Row],[Receivables - Total]]/DSO[[#This Row],[Revenue - Total]]</f>
        <v>3.5348369929221799</v>
      </c>
      <c r="I4567" t="str">
        <f>_xlfn.XLOOKUP(DSO[[#This Row],[GIC Industry Groups]],'DSO_GIC GROUP'!$A$2:$A$25,'DSO_GIC GROUP'!$B$2:$B$25,0)</f>
        <v>Software &amp; Services</v>
      </c>
    </row>
    <row r="4568" spans="1:9" x14ac:dyDescent="0.2">
      <c r="A4568">
        <v>2018</v>
      </c>
      <c r="B4568" t="s">
        <v>915</v>
      </c>
      <c r="C4568" t="s">
        <v>916</v>
      </c>
      <c r="D4568">
        <v>57.6</v>
      </c>
      <c r="E4568">
        <v>8996.7999999999993</v>
      </c>
      <c r="F4568">
        <v>5589.9</v>
      </c>
      <c r="G4568">
        <v>4510</v>
      </c>
      <c r="H4568" s="14">
        <f>365*DSO[[#This Row],[Receivables - Total]]/DSO[[#This Row],[Revenue - Total]]</f>
        <v>3.7610690710030594</v>
      </c>
      <c r="I4568" t="str">
        <f>_xlfn.XLOOKUP(DSO[[#This Row],[GIC Industry Groups]],'DSO_GIC GROUP'!$A$2:$A$25,'DSO_GIC GROUP'!$B$2:$B$25,0)</f>
        <v>Software &amp; Services</v>
      </c>
    </row>
    <row r="4569" spans="1:9" x14ac:dyDescent="0.2">
      <c r="A4569">
        <v>2019</v>
      </c>
      <c r="B4569" t="s">
        <v>915</v>
      </c>
      <c r="C4569" t="s">
        <v>916</v>
      </c>
      <c r="D4569">
        <v>96.4</v>
      </c>
      <c r="E4569">
        <v>8758.5</v>
      </c>
      <c r="F4569">
        <v>5292.1</v>
      </c>
      <c r="G4569">
        <v>4510</v>
      </c>
      <c r="H4569" s="14">
        <f>365*DSO[[#This Row],[Receivables - Total]]/DSO[[#This Row],[Revenue - Total]]</f>
        <v>6.6487783677557113</v>
      </c>
      <c r="I4569" t="str">
        <f>_xlfn.XLOOKUP(DSO[[#This Row],[GIC Industry Groups]],'DSO_GIC GROUP'!$A$2:$A$25,'DSO_GIC GROUP'!$B$2:$B$25,0)</f>
        <v>Software &amp; Services</v>
      </c>
    </row>
    <row r="4570" spans="1:9" x14ac:dyDescent="0.2">
      <c r="A4570">
        <v>2004</v>
      </c>
      <c r="B4570" t="s">
        <v>23</v>
      </c>
      <c r="C4570" t="s">
        <v>24</v>
      </c>
      <c r="D4570">
        <v>1050</v>
      </c>
      <c r="E4570">
        <v>8050</v>
      </c>
      <c r="F4570">
        <v>8279</v>
      </c>
      <c r="G4570">
        <v>4520</v>
      </c>
      <c r="H4570" s="14">
        <f>365*DSO[[#This Row],[Receivables - Total]]/DSO[[#This Row],[Revenue - Total]]</f>
        <v>46.291822683899021</v>
      </c>
      <c r="I4570" t="str">
        <f>_xlfn.XLOOKUP(DSO[[#This Row],[GIC Industry Groups]],'DSO_GIC GROUP'!$A$2:$A$25,'DSO_GIC GROUP'!$B$2:$B$25,0)</f>
        <v>Technology Hardware &amp; Equipment</v>
      </c>
    </row>
    <row r="4571" spans="1:9" x14ac:dyDescent="0.2">
      <c r="A4571">
        <v>2005</v>
      </c>
      <c r="B4571" t="s">
        <v>23</v>
      </c>
      <c r="C4571" t="s">
        <v>24</v>
      </c>
      <c r="D4571">
        <v>1312</v>
      </c>
      <c r="E4571">
        <v>11551</v>
      </c>
      <c r="F4571">
        <v>13931</v>
      </c>
      <c r="G4571">
        <v>4520</v>
      </c>
      <c r="H4571" s="14">
        <f>365*DSO[[#This Row],[Receivables - Total]]/DSO[[#This Row],[Revenue - Total]]</f>
        <v>34.375134591917309</v>
      </c>
      <c r="I4571" t="str">
        <f>_xlfn.XLOOKUP(DSO[[#This Row],[GIC Industry Groups]],'DSO_GIC GROUP'!$A$2:$A$25,'DSO_GIC GROUP'!$B$2:$B$25,0)</f>
        <v>Technology Hardware &amp; Equipment</v>
      </c>
    </row>
    <row r="4572" spans="1:9" x14ac:dyDescent="0.2">
      <c r="A4572">
        <v>2006</v>
      </c>
      <c r="B4572" t="s">
        <v>23</v>
      </c>
      <c r="C4572" t="s">
        <v>24</v>
      </c>
      <c r="D4572">
        <v>2845</v>
      </c>
      <c r="E4572">
        <v>17205</v>
      </c>
      <c r="F4572">
        <v>19315</v>
      </c>
      <c r="G4572">
        <v>4520</v>
      </c>
      <c r="H4572" s="14">
        <f>365*DSO[[#This Row],[Receivables - Total]]/DSO[[#This Row],[Revenue - Total]]</f>
        <v>53.762619725601866</v>
      </c>
      <c r="I4572" t="str">
        <f>_xlfn.XLOOKUP(DSO[[#This Row],[GIC Industry Groups]],'DSO_GIC GROUP'!$A$2:$A$25,'DSO_GIC GROUP'!$B$2:$B$25,0)</f>
        <v>Technology Hardware &amp; Equipment</v>
      </c>
    </row>
    <row r="4573" spans="1:9" x14ac:dyDescent="0.2">
      <c r="A4573">
        <v>2007</v>
      </c>
      <c r="B4573" t="s">
        <v>23</v>
      </c>
      <c r="C4573" t="s">
        <v>24</v>
      </c>
      <c r="D4573">
        <v>4029</v>
      </c>
      <c r="E4573">
        <v>25347</v>
      </c>
      <c r="F4573">
        <v>24006</v>
      </c>
      <c r="G4573">
        <v>4520</v>
      </c>
      <c r="H4573" s="14">
        <f>365*DSO[[#This Row],[Receivables - Total]]/DSO[[#This Row],[Revenue - Total]]</f>
        <v>61.259060234941266</v>
      </c>
      <c r="I4573" t="str">
        <f>_xlfn.XLOOKUP(DSO[[#This Row],[GIC Industry Groups]],'DSO_GIC GROUP'!$A$2:$A$25,'DSO_GIC GROUP'!$B$2:$B$25,0)</f>
        <v>Technology Hardware &amp; Equipment</v>
      </c>
    </row>
    <row r="4574" spans="1:9" x14ac:dyDescent="0.2">
      <c r="A4574">
        <v>2008</v>
      </c>
      <c r="B4574" t="s">
        <v>23</v>
      </c>
      <c r="C4574" t="s">
        <v>24</v>
      </c>
      <c r="D4574">
        <v>4704</v>
      </c>
      <c r="E4574">
        <v>39572</v>
      </c>
      <c r="F4574">
        <v>32479</v>
      </c>
      <c r="G4574">
        <v>4520</v>
      </c>
      <c r="H4574" s="14">
        <f>365*DSO[[#This Row],[Receivables - Total]]/DSO[[#This Row],[Revenue - Total]]</f>
        <v>52.863696542381234</v>
      </c>
      <c r="I4574" t="str">
        <f>_xlfn.XLOOKUP(DSO[[#This Row],[GIC Industry Groups]],'DSO_GIC GROUP'!$A$2:$A$25,'DSO_GIC GROUP'!$B$2:$B$25,0)</f>
        <v>Technology Hardware &amp; Equipment</v>
      </c>
    </row>
    <row r="4575" spans="1:9" x14ac:dyDescent="0.2">
      <c r="A4575">
        <v>2009</v>
      </c>
      <c r="B4575" t="s">
        <v>23</v>
      </c>
      <c r="C4575" t="s">
        <v>24</v>
      </c>
      <c r="D4575">
        <v>5057</v>
      </c>
      <c r="E4575">
        <v>47501</v>
      </c>
      <c r="F4575">
        <v>42905</v>
      </c>
      <c r="G4575">
        <v>4520</v>
      </c>
      <c r="H4575" s="14">
        <f>365*DSO[[#This Row],[Receivables - Total]]/DSO[[#This Row],[Revenue - Total]]</f>
        <v>43.020743503088219</v>
      </c>
      <c r="I4575" t="str">
        <f>_xlfn.XLOOKUP(DSO[[#This Row],[GIC Industry Groups]],'DSO_GIC GROUP'!$A$2:$A$25,'DSO_GIC GROUP'!$B$2:$B$25,0)</f>
        <v>Technology Hardware &amp; Equipment</v>
      </c>
    </row>
    <row r="4576" spans="1:9" x14ac:dyDescent="0.2">
      <c r="A4576">
        <v>2010</v>
      </c>
      <c r="B4576" t="s">
        <v>23</v>
      </c>
      <c r="C4576" t="s">
        <v>24</v>
      </c>
      <c r="D4576">
        <v>9924</v>
      </c>
      <c r="E4576">
        <v>75183</v>
      </c>
      <c r="F4576">
        <v>65225</v>
      </c>
      <c r="G4576">
        <v>4520</v>
      </c>
      <c r="H4576" s="14">
        <f>365*DSO[[#This Row],[Receivables - Total]]/DSO[[#This Row],[Revenue - Total]]</f>
        <v>55.534840935224224</v>
      </c>
      <c r="I4576" t="str">
        <f>_xlfn.XLOOKUP(DSO[[#This Row],[GIC Industry Groups]],'DSO_GIC GROUP'!$A$2:$A$25,'DSO_GIC GROUP'!$B$2:$B$25,0)</f>
        <v>Technology Hardware &amp; Equipment</v>
      </c>
    </row>
    <row r="4577" spans="1:9" x14ac:dyDescent="0.2">
      <c r="A4577">
        <v>2011</v>
      </c>
      <c r="B4577" t="s">
        <v>23</v>
      </c>
      <c r="C4577" t="s">
        <v>24</v>
      </c>
      <c r="D4577">
        <v>11717</v>
      </c>
      <c r="E4577">
        <v>116371</v>
      </c>
      <c r="F4577">
        <v>108249</v>
      </c>
      <c r="G4577">
        <v>4520</v>
      </c>
      <c r="H4577" s="14">
        <f>365*DSO[[#This Row],[Receivables - Total]]/DSO[[#This Row],[Revenue - Total]]</f>
        <v>39.508032406765885</v>
      </c>
      <c r="I4577" t="str">
        <f>_xlfn.XLOOKUP(DSO[[#This Row],[GIC Industry Groups]],'DSO_GIC GROUP'!$A$2:$A$25,'DSO_GIC GROUP'!$B$2:$B$25,0)</f>
        <v>Technology Hardware &amp; Equipment</v>
      </c>
    </row>
    <row r="4578" spans="1:9" x14ac:dyDescent="0.2">
      <c r="A4578">
        <v>2012</v>
      </c>
      <c r="B4578" t="s">
        <v>23</v>
      </c>
      <c r="C4578" t="s">
        <v>24</v>
      </c>
      <c r="D4578">
        <v>18692</v>
      </c>
      <c r="E4578">
        <v>176064</v>
      </c>
      <c r="F4578">
        <v>156508</v>
      </c>
      <c r="G4578">
        <v>4520</v>
      </c>
      <c r="H4578" s="14">
        <f>365*DSO[[#This Row],[Receivables - Total]]/DSO[[#This Row],[Revenue - Total]]</f>
        <v>43.592532011143199</v>
      </c>
      <c r="I4578" t="str">
        <f>_xlfn.XLOOKUP(DSO[[#This Row],[GIC Industry Groups]],'DSO_GIC GROUP'!$A$2:$A$25,'DSO_GIC GROUP'!$B$2:$B$25,0)</f>
        <v>Technology Hardware &amp; Equipment</v>
      </c>
    </row>
    <row r="4579" spans="1:9" x14ac:dyDescent="0.2">
      <c r="A4579">
        <v>2013</v>
      </c>
      <c r="B4579" t="s">
        <v>23</v>
      </c>
      <c r="C4579" t="s">
        <v>24</v>
      </c>
      <c r="D4579">
        <v>20641</v>
      </c>
      <c r="E4579">
        <v>207000</v>
      </c>
      <c r="F4579">
        <v>170910</v>
      </c>
      <c r="G4579">
        <v>4520</v>
      </c>
      <c r="H4579" s="14">
        <f>365*DSO[[#This Row],[Receivables - Total]]/DSO[[#This Row],[Revenue - Total]]</f>
        <v>44.081475630448772</v>
      </c>
      <c r="I4579" t="str">
        <f>_xlfn.XLOOKUP(DSO[[#This Row],[GIC Industry Groups]],'DSO_GIC GROUP'!$A$2:$A$25,'DSO_GIC GROUP'!$B$2:$B$25,0)</f>
        <v>Technology Hardware &amp; Equipment</v>
      </c>
    </row>
    <row r="4580" spans="1:9" x14ac:dyDescent="0.2">
      <c r="A4580">
        <v>2014</v>
      </c>
      <c r="B4580" t="s">
        <v>23</v>
      </c>
      <c r="C4580" t="s">
        <v>24</v>
      </c>
      <c r="D4580">
        <v>27219</v>
      </c>
      <c r="E4580">
        <v>231839</v>
      </c>
      <c r="F4580">
        <v>182795</v>
      </c>
      <c r="G4580">
        <v>4520</v>
      </c>
      <c r="H4580" s="14">
        <f>365*DSO[[#This Row],[Receivables - Total]]/DSO[[#This Row],[Revenue - Total]]</f>
        <v>54.350146338794822</v>
      </c>
      <c r="I4580" t="str">
        <f>_xlfn.XLOOKUP(DSO[[#This Row],[GIC Industry Groups]],'DSO_GIC GROUP'!$A$2:$A$25,'DSO_GIC GROUP'!$B$2:$B$25,0)</f>
        <v>Technology Hardware &amp; Equipment</v>
      </c>
    </row>
    <row r="4581" spans="1:9" x14ac:dyDescent="0.2">
      <c r="A4581">
        <v>2015</v>
      </c>
      <c r="B4581" t="s">
        <v>23</v>
      </c>
      <c r="C4581" t="s">
        <v>24</v>
      </c>
      <c r="D4581">
        <v>30343</v>
      </c>
      <c r="E4581">
        <v>290479</v>
      </c>
      <c r="F4581">
        <v>233715</v>
      </c>
      <c r="G4581">
        <v>4520</v>
      </c>
      <c r="H4581" s="14">
        <f>365*DSO[[#This Row],[Receivables - Total]]/DSO[[#This Row],[Revenue - Total]]</f>
        <v>47.387608839826285</v>
      </c>
      <c r="I4581" t="str">
        <f>_xlfn.XLOOKUP(DSO[[#This Row],[GIC Industry Groups]],'DSO_GIC GROUP'!$A$2:$A$25,'DSO_GIC GROUP'!$B$2:$B$25,0)</f>
        <v>Technology Hardware &amp; Equipment</v>
      </c>
    </row>
    <row r="4582" spans="1:9" x14ac:dyDescent="0.2">
      <c r="A4582">
        <v>2016</v>
      </c>
      <c r="B4582" t="s">
        <v>23</v>
      </c>
      <c r="C4582" t="s">
        <v>24</v>
      </c>
      <c r="D4582">
        <v>29299</v>
      </c>
      <c r="E4582">
        <v>321686</v>
      </c>
      <c r="F4582">
        <v>215091</v>
      </c>
      <c r="G4582">
        <v>4520</v>
      </c>
      <c r="H4582" s="14">
        <f>365*DSO[[#This Row],[Receivables - Total]]/DSO[[#This Row],[Revenue - Total]]</f>
        <v>49.719118884565141</v>
      </c>
      <c r="I4582" t="str">
        <f>_xlfn.XLOOKUP(DSO[[#This Row],[GIC Industry Groups]],'DSO_GIC GROUP'!$A$2:$A$25,'DSO_GIC GROUP'!$B$2:$B$25,0)</f>
        <v>Technology Hardware &amp; Equipment</v>
      </c>
    </row>
    <row r="4583" spans="1:9" x14ac:dyDescent="0.2">
      <c r="A4583">
        <v>2017</v>
      </c>
      <c r="B4583" t="s">
        <v>23</v>
      </c>
      <c r="C4583" t="s">
        <v>24</v>
      </c>
      <c r="D4583">
        <v>35673</v>
      </c>
      <c r="E4583">
        <v>375319</v>
      </c>
      <c r="F4583">
        <v>229234</v>
      </c>
      <c r="G4583">
        <v>4520</v>
      </c>
      <c r="H4583" s="14">
        <f>365*DSO[[#This Row],[Receivables - Total]]/DSO[[#This Row],[Revenue - Total]]</f>
        <v>56.800670930141251</v>
      </c>
      <c r="I4583" t="str">
        <f>_xlfn.XLOOKUP(DSO[[#This Row],[GIC Industry Groups]],'DSO_GIC GROUP'!$A$2:$A$25,'DSO_GIC GROUP'!$B$2:$B$25,0)</f>
        <v>Technology Hardware &amp; Equipment</v>
      </c>
    </row>
    <row r="4584" spans="1:9" x14ac:dyDescent="0.2">
      <c r="A4584">
        <v>2018</v>
      </c>
      <c r="B4584" t="s">
        <v>23</v>
      </c>
      <c r="C4584" t="s">
        <v>24</v>
      </c>
      <c r="D4584">
        <v>48995</v>
      </c>
      <c r="E4584">
        <v>365725</v>
      </c>
      <c r="F4584">
        <v>265359</v>
      </c>
      <c r="G4584">
        <v>4520</v>
      </c>
      <c r="H4584" s="14">
        <f>365*DSO[[#This Row],[Receivables - Total]]/DSO[[#This Row],[Revenue - Total]]</f>
        <v>67.392381641474387</v>
      </c>
      <c r="I4584" t="str">
        <f>_xlfn.XLOOKUP(DSO[[#This Row],[GIC Industry Groups]],'DSO_GIC GROUP'!$A$2:$A$25,'DSO_GIC GROUP'!$B$2:$B$25,0)</f>
        <v>Technology Hardware &amp; Equipment</v>
      </c>
    </row>
    <row r="4585" spans="1:9" x14ac:dyDescent="0.2">
      <c r="A4585">
        <v>2019</v>
      </c>
      <c r="B4585" t="s">
        <v>23</v>
      </c>
      <c r="C4585" t="s">
        <v>24</v>
      </c>
      <c r="D4585">
        <v>45804</v>
      </c>
      <c r="E4585">
        <v>338516</v>
      </c>
      <c r="F4585">
        <v>260174</v>
      </c>
      <c r="G4585">
        <v>4520</v>
      </c>
      <c r="H4585" s="14">
        <f>365*DSO[[#This Row],[Receivables - Total]]/DSO[[#This Row],[Revenue - Total]]</f>
        <v>64.258765287845833</v>
      </c>
      <c r="I4585" t="str">
        <f>_xlfn.XLOOKUP(DSO[[#This Row],[GIC Industry Groups]],'DSO_GIC GROUP'!$A$2:$A$25,'DSO_GIC GROUP'!$B$2:$B$25,0)</f>
        <v>Technology Hardware &amp; Equipment</v>
      </c>
    </row>
    <row r="4586" spans="1:9" x14ac:dyDescent="0.2">
      <c r="A4586">
        <v>2004</v>
      </c>
      <c r="B4586" t="s">
        <v>105</v>
      </c>
      <c r="C4586" t="s">
        <v>106</v>
      </c>
      <c r="D4586">
        <v>214.15799999999999</v>
      </c>
      <c r="E4586">
        <v>1306.711</v>
      </c>
      <c r="F4586">
        <v>1530.4459999999999</v>
      </c>
      <c r="G4586">
        <v>4520</v>
      </c>
      <c r="H4586" s="14">
        <f>365*DSO[[#This Row],[Receivables - Total]]/DSO[[#This Row],[Revenue - Total]]</f>
        <v>51.075091835974611</v>
      </c>
      <c r="I4586" t="str">
        <f>_xlfn.XLOOKUP(DSO[[#This Row],[GIC Industry Groups]],'DSO_GIC GROUP'!$A$2:$A$25,'DSO_GIC GROUP'!$B$2:$B$25,0)</f>
        <v>Technology Hardware &amp; Equipment</v>
      </c>
    </row>
    <row r="4587" spans="1:9" x14ac:dyDescent="0.2">
      <c r="A4587">
        <v>2005</v>
      </c>
      <c r="B4587" t="s">
        <v>105</v>
      </c>
      <c r="C4587" t="s">
        <v>106</v>
      </c>
      <c r="D4587">
        <v>302.86700000000002</v>
      </c>
      <c r="E4587">
        <v>1932.54</v>
      </c>
      <c r="F4587">
        <v>1808.1469999999999</v>
      </c>
      <c r="G4587">
        <v>4520</v>
      </c>
      <c r="H4587" s="14">
        <f>365*DSO[[#This Row],[Receivables - Total]]/DSO[[#This Row],[Revenue - Total]]</f>
        <v>61.137979931941381</v>
      </c>
      <c r="I4587" t="str">
        <f>_xlfn.XLOOKUP(DSO[[#This Row],[GIC Industry Groups]],'DSO_GIC GROUP'!$A$2:$A$25,'DSO_GIC GROUP'!$B$2:$B$25,0)</f>
        <v>Technology Hardware &amp; Equipment</v>
      </c>
    </row>
    <row r="4588" spans="1:9" x14ac:dyDescent="0.2">
      <c r="A4588">
        <v>2006</v>
      </c>
      <c r="B4588" t="s">
        <v>105</v>
      </c>
      <c r="C4588" t="s">
        <v>106</v>
      </c>
      <c r="D4588">
        <v>383.858</v>
      </c>
      <c r="E4588">
        <v>2195.3969999999999</v>
      </c>
      <c r="F4588">
        <v>2471.4299999999998</v>
      </c>
      <c r="G4588">
        <v>4520</v>
      </c>
      <c r="H4588" s="14">
        <f>365*DSO[[#This Row],[Receivables - Total]]/DSO[[#This Row],[Revenue - Total]]</f>
        <v>56.691134282581352</v>
      </c>
      <c r="I4588" t="str">
        <f>_xlfn.XLOOKUP(DSO[[#This Row],[GIC Industry Groups]],'DSO_GIC GROUP'!$A$2:$A$25,'DSO_GIC GROUP'!$B$2:$B$25,0)</f>
        <v>Technology Hardware &amp; Equipment</v>
      </c>
    </row>
    <row r="4589" spans="1:9" x14ac:dyDescent="0.2">
      <c r="A4589">
        <v>2007</v>
      </c>
      <c r="B4589" t="s">
        <v>105</v>
      </c>
      <c r="C4589" t="s">
        <v>106</v>
      </c>
      <c r="D4589">
        <v>510.411</v>
      </c>
      <c r="E4589">
        <v>2675.7330000000002</v>
      </c>
      <c r="F4589">
        <v>2851.0410000000002</v>
      </c>
      <c r="G4589">
        <v>4520</v>
      </c>
      <c r="H4589" s="14">
        <f>365*DSO[[#This Row],[Receivables - Total]]/DSO[[#This Row],[Revenue - Total]]</f>
        <v>65.344558356053099</v>
      </c>
      <c r="I4589" t="str">
        <f>_xlfn.XLOOKUP(DSO[[#This Row],[GIC Industry Groups]],'DSO_GIC GROUP'!$A$2:$A$25,'DSO_GIC GROUP'!$B$2:$B$25,0)</f>
        <v>Technology Hardware &amp; Equipment</v>
      </c>
    </row>
    <row r="4590" spans="1:9" x14ac:dyDescent="0.2">
      <c r="A4590">
        <v>2008</v>
      </c>
      <c r="B4590" t="s">
        <v>105</v>
      </c>
      <c r="C4590" t="s">
        <v>106</v>
      </c>
      <c r="D4590">
        <v>515.99900000000002</v>
      </c>
      <c r="E4590">
        <v>2994.1590000000001</v>
      </c>
      <c r="F4590">
        <v>3236.471</v>
      </c>
      <c r="G4590">
        <v>4520</v>
      </c>
      <c r="H4590" s="14">
        <f>365*DSO[[#This Row],[Receivables - Total]]/DSO[[#This Row],[Revenue - Total]]</f>
        <v>58.192900538889432</v>
      </c>
      <c r="I4590" t="str">
        <f>_xlfn.XLOOKUP(DSO[[#This Row],[GIC Industry Groups]],'DSO_GIC GROUP'!$A$2:$A$25,'DSO_GIC GROUP'!$B$2:$B$25,0)</f>
        <v>Technology Hardware &amp; Equipment</v>
      </c>
    </row>
    <row r="4591" spans="1:9" x14ac:dyDescent="0.2">
      <c r="A4591">
        <v>2009</v>
      </c>
      <c r="B4591" t="s">
        <v>105</v>
      </c>
      <c r="C4591" t="s">
        <v>106</v>
      </c>
      <c r="D4591">
        <v>449.59100000000001</v>
      </c>
      <c r="E4591">
        <v>3219.1840000000002</v>
      </c>
      <c r="F4591">
        <v>2820.0650000000001</v>
      </c>
      <c r="G4591">
        <v>4520</v>
      </c>
      <c r="H4591" s="14">
        <f>365*DSO[[#This Row],[Receivables - Total]]/DSO[[#This Row],[Revenue - Total]]</f>
        <v>58.190401639678512</v>
      </c>
      <c r="I4591" t="str">
        <f>_xlfn.XLOOKUP(DSO[[#This Row],[GIC Industry Groups]],'DSO_GIC GROUP'!$A$2:$A$25,'DSO_GIC GROUP'!$B$2:$B$25,0)</f>
        <v>Technology Hardware &amp; Equipment</v>
      </c>
    </row>
    <row r="4592" spans="1:9" x14ac:dyDescent="0.2">
      <c r="A4592">
        <v>2010</v>
      </c>
      <c r="B4592" t="s">
        <v>105</v>
      </c>
      <c r="C4592" t="s">
        <v>106</v>
      </c>
      <c r="D4592">
        <v>718.54499999999996</v>
      </c>
      <c r="E4592">
        <v>4015.857</v>
      </c>
      <c r="F4592">
        <v>3554.1010000000001</v>
      </c>
      <c r="G4592">
        <v>4520</v>
      </c>
      <c r="H4592" s="14">
        <f>365*DSO[[#This Row],[Receivables - Total]]/DSO[[#This Row],[Revenue - Total]]</f>
        <v>73.793323543703451</v>
      </c>
      <c r="I4592" t="str">
        <f>_xlfn.XLOOKUP(DSO[[#This Row],[GIC Industry Groups]],'DSO_GIC GROUP'!$A$2:$A$25,'DSO_GIC GROUP'!$B$2:$B$25,0)</f>
        <v>Technology Hardware &amp; Equipment</v>
      </c>
    </row>
    <row r="4593" spans="1:9" x14ac:dyDescent="0.2">
      <c r="A4593">
        <v>2011</v>
      </c>
      <c r="B4593" t="s">
        <v>105</v>
      </c>
      <c r="C4593" t="s">
        <v>106</v>
      </c>
      <c r="D4593">
        <v>767.18100000000004</v>
      </c>
      <c r="E4593">
        <v>4445.2250000000004</v>
      </c>
      <c r="F4593">
        <v>3939.7860000000001</v>
      </c>
      <c r="G4593">
        <v>4520</v>
      </c>
      <c r="H4593" s="14">
        <f>365*DSO[[#This Row],[Receivables - Total]]/DSO[[#This Row],[Revenue - Total]]</f>
        <v>71.075196723882968</v>
      </c>
      <c r="I4593" t="str">
        <f>_xlfn.XLOOKUP(DSO[[#This Row],[GIC Industry Groups]],'DSO_GIC GROUP'!$A$2:$A$25,'DSO_GIC GROUP'!$B$2:$B$25,0)</f>
        <v>Technology Hardware &amp; Equipment</v>
      </c>
    </row>
    <row r="4594" spans="1:9" x14ac:dyDescent="0.2">
      <c r="A4594">
        <v>2012</v>
      </c>
      <c r="B4594" t="s">
        <v>105</v>
      </c>
      <c r="C4594" t="s">
        <v>106</v>
      </c>
      <c r="D4594">
        <v>910.71100000000001</v>
      </c>
      <c r="E4594">
        <v>5215.4629999999997</v>
      </c>
      <c r="F4594">
        <v>4292.0649999999996</v>
      </c>
      <c r="G4594">
        <v>4520</v>
      </c>
      <c r="H4594" s="14">
        <f>365*DSO[[#This Row],[Receivables - Total]]/DSO[[#This Row],[Revenue - Total]]</f>
        <v>77.447455944865709</v>
      </c>
      <c r="I4594" t="str">
        <f>_xlfn.XLOOKUP(DSO[[#This Row],[GIC Industry Groups]],'DSO_GIC GROUP'!$A$2:$A$25,'DSO_GIC GROUP'!$B$2:$B$25,0)</f>
        <v>Technology Hardware &amp; Equipment</v>
      </c>
    </row>
    <row r="4595" spans="1:9" x14ac:dyDescent="0.2">
      <c r="A4595">
        <v>2013</v>
      </c>
      <c r="B4595" t="s">
        <v>105</v>
      </c>
      <c r="C4595" t="s">
        <v>106</v>
      </c>
      <c r="D4595">
        <v>1001.0119999999999</v>
      </c>
      <c r="E4595">
        <v>6168.0280000000002</v>
      </c>
      <c r="F4595">
        <v>4614.6689999999999</v>
      </c>
      <c r="G4595">
        <v>4520</v>
      </c>
      <c r="H4595" s="14">
        <f>365*DSO[[#This Row],[Receivables - Total]]/DSO[[#This Row],[Revenue - Total]]</f>
        <v>79.175641849935502</v>
      </c>
      <c r="I4595" t="str">
        <f>_xlfn.XLOOKUP(DSO[[#This Row],[GIC Industry Groups]],'DSO_GIC GROUP'!$A$2:$A$25,'DSO_GIC GROUP'!$B$2:$B$25,0)</f>
        <v>Technology Hardware &amp; Equipment</v>
      </c>
    </row>
    <row r="4596" spans="1:9" x14ac:dyDescent="0.2">
      <c r="A4596">
        <v>2014</v>
      </c>
      <c r="B4596" t="s">
        <v>105</v>
      </c>
      <c r="C4596" t="s">
        <v>106</v>
      </c>
      <c r="D4596">
        <v>1123.7</v>
      </c>
      <c r="E4596">
        <v>7027</v>
      </c>
      <c r="F4596">
        <v>5345.5</v>
      </c>
      <c r="G4596">
        <v>4520</v>
      </c>
      <c r="H4596" s="14">
        <f>365*DSO[[#This Row],[Receivables - Total]]/DSO[[#This Row],[Revenue - Total]]</f>
        <v>76.728182583481427</v>
      </c>
      <c r="I4596" t="str">
        <f>_xlfn.XLOOKUP(DSO[[#This Row],[GIC Industry Groups]],'DSO_GIC GROUP'!$A$2:$A$25,'DSO_GIC GROUP'!$B$2:$B$25,0)</f>
        <v>Technology Hardware &amp; Equipment</v>
      </c>
    </row>
    <row r="4597" spans="1:9" x14ac:dyDescent="0.2">
      <c r="A4597">
        <v>2015</v>
      </c>
      <c r="B4597" t="s">
        <v>105</v>
      </c>
      <c r="C4597" t="s">
        <v>106</v>
      </c>
      <c r="D4597">
        <v>1104.5999999999999</v>
      </c>
      <c r="E4597">
        <v>7458.4</v>
      </c>
      <c r="F4597">
        <v>5568.7</v>
      </c>
      <c r="G4597">
        <v>4520</v>
      </c>
      <c r="H4597" s="14">
        <f>365*DSO[[#This Row],[Receivables - Total]]/DSO[[#This Row],[Revenue - Total]]</f>
        <v>72.400919424641287</v>
      </c>
      <c r="I4597" t="str">
        <f>_xlfn.XLOOKUP(DSO[[#This Row],[GIC Industry Groups]],'DSO_GIC GROUP'!$A$2:$A$25,'DSO_GIC GROUP'!$B$2:$B$25,0)</f>
        <v>Technology Hardware &amp; Equipment</v>
      </c>
    </row>
    <row r="4598" spans="1:9" x14ac:dyDescent="0.2">
      <c r="A4598">
        <v>2016</v>
      </c>
      <c r="B4598" t="s">
        <v>105</v>
      </c>
      <c r="C4598" t="s">
        <v>106</v>
      </c>
      <c r="D4598">
        <v>1349.3</v>
      </c>
      <c r="E4598">
        <v>8498.7000000000007</v>
      </c>
      <c r="F4598">
        <v>6286.4</v>
      </c>
      <c r="G4598">
        <v>4520</v>
      </c>
      <c r="H4598" s="14">
        <f>365*DSO[[#This Row],[Receivables - Total]]/DSO[[#This Row],[Revenue - Total]]</f>
        <v>78.342851234410801</v>
      </c>
      <c r="I4598" t="str">
        <f>_xlfn.XLOOKUP(DSO[[#This Row],[GIC Industry Groups]],'DSO_GIC GROUP'!$A$2:$A$25,'DSO_GIC GROUP'!$B$2:$B$25,0)</f>
        <v>Technology Hardware &amp; Equipment</v>
      </c>
    </row>
    <row r="4599" spans="1:9" x14ac:dyDescent="0.2">
      <c r="A4599">
        <v>2017</v>
      </c>
      <c r="B4599" t="s">
        <v>105</v>
      </c>
      <c r="C4599" t="s">
        <v>106</v>
      </c>
      <c r="D4599">
        <v>1598.6</v>
      </c>
      <c r="E4599">
        <v>10003.9</v>
      </c>
      <c r="F4599">
        <v>7011.3</v>
      </c>
      <c r="G4599">
        <v>4520</v>
      </c>
      <c r="H4599" s="14">
        <f>365*DSO[[#This Row],[Receivables - Total]]/DSO[[#This Row],[Revenue - Total]]</f>
        <v>83.221228588136299</v>
      </c>
      <c r="I4599" t="str">
        <f>_xlfn.XLOOKUP(DSO[[#This Row],[GIC Industry Groups]],'DSO_GIC GROUP'!$A$2:$A$25,'DSO_GIC GROUP'!$B$2:$B$25,0)</f>
        <v>Technology Hardware &amp; Equipment</v>
      </c>
    </row>
    <row r="4600" spans="1:9" x14ac:dyDescent="0.2">
      <c r="A4600">
        <v>2018</v>
      </c>
      <c r="B4600" t="s">
        <v>105</v>
      </c>
      <c r="C4600" t="s">
        <v>106</v>
      </c>
      <c r="D4600">
        <v>1817.2</v>
      </c>
      <c r="E4600">
        <v>10044.9</v>
      </c>
      <c r="F4600">
        <v>8202</v>
      </c>
      <c r="G4600">
        <v>4520</v>
      </c>
      <c r="H4600" s="14">
        <f>365*DSO[[#This Row],[Receivables - Total]]/DSO[[#This Row],[Revenue - Total]]</f>
        <v>80.867837112899295</v>
      </c>
      <c r="I4600" t="str">
        <f>_xlfn.XLOOKUP(DSO[[#This Row],[GIC Industry Groups]],'DSO_GIC GROUP'!$A$2:$A$25,'DSO_GIC GROUP'!$B$2:$B$25,0)</f>
        <v>Technology Hardware &amp; Equipment</v>
      </c>
    </row>
    <row r="4601" spans="1:9" x14ac:dyDescent="0.2">
      <c r="A4601">
        <v>2019</v>
      </c>
      <c r="B4601" t="s">
        <v>105</v>
      </c>
      <c r="C4601" t="s">
        <v>106</v>
      </c>
      <c r="D4601">
        <v>1736.4</v>
      </c>
      <c r="E4601">
        <v>10815.5</v>
      </c>
      <c r="F4601">
        <v>8225.4</v>
      </c>
      <c r="G4601">
        <v>4520</v>
      </c>
      <c r="H4601" s="14">
        <f>365*DSO[[#This Row],[Receivables - Total]]/DSO[[#This Row],[Revenue - Total]]</f>
        <v>77.052301407834278</v>
      </c>
      <c r="I4601" t="str">
        <f>_xlfn.XLOOKUP(DSO[[#This Row],[GIC Industry Groups]],'DSO_GIC GROUP'!$A$2:$A$25,'DSO_GIC GROUP'!$B$2:$B$25,0)</f>
        <v>Technology Hardware &amp; Equipment</v>
      </c>
    </row>
    <row r="4602" spans="1:9" x14ac:dyDescent="0.2">
      <c r="A4602">
        <v>2004</v>
      </c>
      <c r="B4602" t="s">
        <v>235</v>
      </c>
      <c r="C4602" t="s">
        <v>236</v>
      </c>
      <c r="D4602">
        <v>2040</v>
      </c>
      <c r="E4602">
        <v>35594</v>
      </c>
      <c r="F4602">
        <v>22045</v>
      </c>
      <c r="G4602">
        <v>4520</v>
      </c>
      <c r="H4602" s="14">
        <f>365*DSO[[#This Row],[Receivables - Total]]/DSO[[#This Row],[Revenue - Total]]</f>
        <v>33.776366523021096</v>
      </c>
      <c r="I4602" t="str">
        <f>_xlfn.XLOOKUP(DSO[[#This Row],[GIC Industry Groups]],'DSO_GIC GROUP'!$A$2:$A$25,'DSO_GIC GROUP'!$B$2:$B$25,0)</f>
        <v>Technology Hardware &amp; Equipment</v>
      </c>
    </row>
    <row r="4603" spans="1:9" x14ac:dyDescent="0.2">
      <c r="A4603">
        <v>2005</v>
      </c>
      <c r="B4603" t="s">
        <v>235</v>
      </c>
      <c r="C4603" t="s">
        <v>236</v>
      </c>
      <c r="D4603">
        <v>2464</v>
      </c>
      <c r="E4603">
        <v>33883</v>
      </c>
      <c r="F4603">
        <v>24801</v>
      </c>
      <c r="G4603">
        <v>4520</v>
      </c>
      <c r="H4603" s="14">
        <f>365*DSO[[#This Row],[Receivables - Total]]/DSO[[#This Row],[Revenue - Total]]</f>
        <v>36.263053909116564</v>
      </c>
      <c r="I4603" t="str">
        <f>_xlfn.XLOOKUP(DSO[[#This Row],[GIC Industry Groups]],'DSO_GIC GROUP'!$A$2:$A$25,'DSO_GIC GROUP'!$B$2:$B$25,0)</f>
        <v>Technology Hardware &amp; Equipment</v>
      </c>
    </row>
    <row r="4604" spans="1:9" x14ac:dyDescent="0.2">
      <c r="A4604">
        <v>2006</v>
      </c>
      <c r="B4604" t="s">
        <v>235</v>
      </c>
      <c r="C4604" t="s">
        <v>236</v>
      </c>
      <c r="D4604">
        <v>3611</v>
      </c>
      <c r="E4604">
        <v>43315</v>
      </c>
      <c r="F4604">
        <v>28484</v>
      </c>
      <c r="G4604">
        <v>4520</v>
      </c>
      <c r="H4604" s="14">
        <f>365*DSO[[#This Row],[Receivables - Total]]/DSO[[#This Row],[Revenue - Total]]</f>
        <v>46.272117680101111</v>
      </c>
      <c r="I4604" t="str">
        <f>_xlfn.XLOOKUP(DSO[[#This Row],[GIC Industry Groups]],'DSO_GIC GROUP'!$A$2:$A$25,'DSO_GIC GROUP'!$B$2:$B$25,0)</f>
        <v>Technology Hardware &amp; Equipment</v>
      </c>
    </row>
    <row r="4605" spans="1:9" x14ac:dyDescent="0.2">
      <c r="A4605">
        <v>2007</v>
      </c>
      <c r="B4605" t="s">
        <v>235</v>
      </c>
      <c r="C4605" t="s">
        <v>236</v>
      </c>
      <c r="D4605">
        <v>4378</v>
      </c>
      <c r="E4605">
        <v>53340</v>
      </c>
      <c r="F4605">
        <v>34922</v>
      </c>
      <c r="G4605">
        <v>4520</v>
      </c>
      <c r="H4605" s="14">
        <f>365*DSO[[#This Row],[Receivables - Total]]/DSO[[#This Row],[Revenue - Total]]</f>
        <v>45.758261267968614</v>
      </c>
      <c r="I4605" t="str">
        <f>_xlfn.XLOOKUP(DSO[[#This Row],[GIC Industry Groups]],'DSO_GIC GROUP'!$A$2:$A$25,'DSO_GIC GROUP'!$B$2:$B$25,0)</f>
        <v>Technology Hardware &amp; Equipment</v>
      </c>
    </row>
    <row r="4606" spans="1:9" x14ac:dyDescent="0.2">
      <c r="A4606">
        <v>2008</v>
      </c>
      <c r="B4606" t="s">
        <v>235</v>
      </c>
      <c r="C4606" t="s">
        <v>236</v>
      </c>
      <c r="D4606">
        <v>5179</v>
      </c>
      <c r="E4606">
        <v>58734</v>
      </c>
      <c r="F4606">
        <v>39540</v>
      </c>
      <c r="G4606">
        <v>4520</v>
      </c>
      <c r="H4606" s="14">
        <f>365*DSO[[#This Row],[Receivables - Total]]/DSO[[#This Row],[Revenue - Total]]</f>
        <v>47.808168942842691</v>
      </c>
      <c r="I4606" t="str">
        <f>_xlfn.XLOOKUP(DSO[[#This Row],[GIC Industry Groups]],'DSO_GIC GROUP'!$A$2:$A$25,'DSO_GIC GROUP'!$B$2:$B$25,0)</f>
        <v>Technology Hardware &amp; Equipment</v>
      </c>
    </row>
    <row r="4607" spans="1:9" x14ac:dyDescent="0.2">
      <c r="A4607">
        <v>2009</v>
      </c>
      <c r="B4607" t="s">
        <v>235</v>
      </c>
      <c r="C4607" t="s">
        <v>236</v>
      </c>
      <c r="D4607">
        <v>4979</v>
      </c>
      <c r="E4607">
        <v>68128</v>
      </c>
      <c r="F4607">
        <v>36117</v>
      </c>
      <c r="G4607">
        <v>4520</v>
      </c>
      <c r="H4607" s="14">
        <f>365*DSO[[#This Row],[Receivables - Total]]/DSO[[#This Row],[Revenue - Total]]</f>
        <v>50.317994296314758</v>
      </c>
      <c r="I4607" t="str">
        <f>_xlfn.XLOOKUP(DSO[[#This Row],[GIC Industry Groups]],'DSO_GIC GROUP'!$A$2:$A$25,'DSO_GIC GROUP'!$B$2:$B$25,0)</f>
        <v>Technology Hardware &amp; Equipment</v>
      </c>
    </row>
    <row r="4608" spans="1:9" x14ac:dyDescent="0.2">
      <c r="A4608">
        <v>2010</v>
      </c>
      <c r="B4608" t="s">
        <v>235</v>
      </c>
      <c r="C4608" t="s">
        <v>236</v>
      </c>
      <c r="D4608">
        <v>7232</v>
      </c>
      <c r="E4608">
        <v>81130</v>
      </c>
      <c r="F4608">
        <v>40040</v>
      </c>
      <c r="G4608">
        <v>4520</v>
      </c>
      <c r="H4608" s="14">
        <f>365*DSO[[#This Row],[Receivables - Total]]/DSO[[#This Row],[Revenue - Total]]</f>
        <v>65.926073926073926</v>
      </c>
      <c r="I4608" t="str">
        <f>_xlfn.XLOOKUP(DSO[[#This Row],[GIC Industry Groups]],'DSO_GIC GROUP'!$A$2:$A$25,'DSO_GIC GROUP'!$B$2:$B$25,0)</f>
        <v>Technology Hardware &amp; Equipment</v>
      </c>
    </row>
    <row r="4609" spans="1:9" x14ac:dyDescent="0.2">
      <c r="A4609">
        <v>2011</v>
      </c>
      <c r="B4609" t="s">
        <v>235</v>
      </c>
      <c r="C4609" t="s">
        <v>236</v>
      </c>
      <c r="D4609">
        <v>7809</v>
      </c>
      <c r="E4609">
        <v>87095</v>
      </c>
      <c r="F4609">
        <v>43218</v>
      </c>
      <c r="G4609">
        <v>4520</v>
      </c>
      <c r="H4609" s="14">
        <f>365*DSO[[#This Row],[Receivables - Total]]/DSO[[#This Row],[Revenue - Total]]</f>
        <v>65.95133971956129</v>
      </c>
      <c r="I4609" t="str">
        <f>_xlfn.XLOOKUP(DSO[[#This Row],[GIC Industry Groups]],'DSO_GIC GROUP'!$A$2:$A$25,'DSO_GIC GROUP'!$B$2:$B$25,0)</f>
        <v>Technology Hardware &amp; Equipment</v>
      </c>
    </row>
    <row r="4610" spans="1:9" x14ac:dyDescent="0.2">
      <c r="A4610">
        <v>2012</v>
      </c>
      <c r="B4610" t="s">
        <v>235</v>
      </c>
      <c r="C4610" t="s">
        <v>236</v>
      </c>
      <c r="D4610">
        <v>8030</v>
      </c>
      <c r="E4610">
        <v>91759</v>
      </c>
      <c r="F4610">
        <v>46061</v>
      </c>
      <c r="G4610">
        <v>4520</v>
      </c>
      <c r="H4610" s="14">
        <f>365*DSO[[#This Row],[Receivables - Total]]/DSO[[#This Row],[Revenue - Total]]</f>
        <v>63.631922884870065</v>
      </c>
      <c r="I4610" t="str">
        <f>_xlfn.XLOOKUP(DSO[[#This Row],[GIC Industry Groups]],'DSO_GIC GROUP'!$A$2:$A$25,'DSO_GIC GROUP'!$B$2:$B$25,0)</f>
        <v>Technology Hardware &amp; Equipment</v>
      </c>
    </row>
    <row r="4611" spans="1:9" x14ac:dyDescent="0.2">
      <c r="A4611">
        <v>2013</v>
      </c>
      <c r="B4611" t="s">
        <v>235</v>
      </c>
      <c r="C4611" t="s">
        <v>236</v>
      </c>
      <c r="D4611">
        <v>9507</v>
      </c>
      <c r="E4611">
        <v>101191</v>
      </c>
      <c r="F4611">
        <v>48607</v>
      </c>
      <c r="G4611">
        <v>4520</v>
      </c>
      <c r="H4611" s="14">
        <f>365*DSO[[#This Row],[Receivables - Total]]/DSO[[#This Row],[Revenue - Total]]</f>
        <v>71.39002612792396</v>
      </c>
      <c r="I4611" t="str">
        <f>_xlfn.XLOOKUP(DSO[[#This Row],[GIC Industry Groups]],'DSO_GIC GROUP'!$A$2:$A$25,'DSO_GIC GROUP'!$B$2:$B$25,0)</f>
        <v>Technology Hardware &amp; Equipment</v>
      </c>
    </row>
    <row r="4612" spans="1:9" x14ac:dyDescent="0.2">
      <c r="A4612">
        <v>2014</v>
      </c>
      <c r="B4612" t="s">
        <v>235</v>
      </c>
      <c r="C4612" t="s">
        <v>236</v>
      </c>
      <c r="D4612">
        <v>9310</v>
      </c>
      <c r="E4612">
        <v>105134</v>
      </c>
      <c r="F4612">
        <v>47142</v>
      </c>
      <c r="G4612">
        <v>4520</v>
      </c>
      <c r="H4612" s="14">
        <f>365*DSO[[#This Row],[Receivables - Total]]/DSO[[#This Row],[Revenue - Total]]</f>
        <v>72.0832803020661</v>
      </c>
      <c r="I4612" t="str">
        <f>_xlfn.XLOOKUP(DSO[[#This Row],[GIC Industry Groups]],'DSO_GIC GROUP'!$A$2:$A$25,'DSO_GIC GROUP'!$B$2:$B$25,0)</f>
        <v>Technology Hardware &amp; Equipment</v>
      </c>
    </row>
    <row r="4613" spans="1:9" x14ac:dyDescent="0.2">
      <c r="A4613">
        <v>2015</v>
      </c>
      <c r="B4613" t="s">
        <v>235</v>
      </c>
      <c r="C4613" t="s">
        <v>236</v>
      </c>
      <c r="D4613">
        <v>9835</v>
      </c>
      <c r="E4613">
        <v>113481</v>
      </c>
      <c r="F4613">
        <v>49161</v>
      </c>
      <c r="G4613">
        <v>4520</v>
      </c>
      <c r="H4613" s="14">
        <f>365*DSO[[#This Row],[Receivables - Total]]/DSO[[#This Row],[Revenue - Total]]</f>
        <v>73.020788836679486</v>
      </c>
      <c r="I4613" t="str">
        <f>_xlfn.XLOOKUP(DSO[[#This Row],[GIC Industry Groups]],'DSO_GIC GROUP'!$A$2:$A$25,'DSO_GIC GROUP'!$B$2:$B$25,0)</f>
        <v>Technology Hardware &amp; Equipment</v>
      </c>
    </row>
    <row r="4614" spans="1:9" x14ac:dyDescent="0.2">
      <c r="A4614">
        <v>2016</v>
      </c>
      <c r="B4614" t="s">
        <v>235</v>
      </c>
      <c r="C4614" t="s">
        <v>236</v>
      </c>
      <c r="D4614">
        <v>10119</v>
      </c>
      <c r="E4614">
        <v>121652</v>
      </c>
      <c r="F4614">
        <v>49247</v>
      </c>
      <c r="G4614">
        <v>4520</v>
      </c>
      <c r="H4614" s="14">
        <f>365*DSO[[#This Row],[Receivables - Total]]/DSO[[#This Row],[Revenue - Total]]</f>
        <v>74.998172477511318</v>
      </c>
      <c r="I4614" t="str">
        <f>_xlfn.XLOOKUP(DSO[[#This Row],[GIC Industry Groups]],'DSO_GIC GROUP'!$A$2:$A$25,'DSO_GIC GROUP'!$B$2:$B$25,0)</f>
        <v>Technology Hardware &amp; Equipment</v>
      </c>
    </row>
    <row r="4615" spans="1:9" x14ac:dyDescent="0.2">
      <c r="A4615">
        <v>2017</v>
      </c>
      <c r="B4615" t="s">
        <v>235</v>
      </c>
      <c r="C4615" t="s">
        <v>236</v>
      </c>
      <c r="D4615">
        <v>10002</v>
      </c>
      <c r="E4615">
        <v>129818</v>
      </c>
      <c r="F4615">
        <v>48005</v>
      </c>
      <c r="G4615">
        <v>4520</v>
      </c>
      <c r="H4615" s="14">
        <f>365*DSO[[#This Row],[Receivables - Total]]/DSO[[#This Row],[Revenue - Total]]</f>
        <v>76.048953234038123</v>
      </c>
      <c r="I4615" t="str">
        <f>_xlfn.XLOOKUP(DSO[[#This Row],[GIC Industry Groups]],'DSO_GIC GROUP'!$A$2:$A$25,'DSO_GIC GROUP'!$B$2:$B$25,0)</f>
        <v>Technology Hardware &amp; Equipment</v>
      </c>
    </row>
    <row r="4616" spans="1:9" x14ac:dyDescent="0.2">
      <c r="A4616">
        <v>2018</v>
      </c>
      <c r="B4616" t="s">
        <v>235</v>
      </c>
      <c r="C4616" t="s">
        <v>236</v>
      </c>
      <c r="D4616">
        <v>10503</v>
      </c>
      <c r="E4616">
        <v>108784</v>
      </c>
      <c r="F4616">
        <v>49330</v>
      </c>
      <c r="G4616">
        <v>4520</v>
      </c>
      <c r="H4616" s="14">
        <f>365*DSO[[#This Row],[Receivables - Total]]/DSO[[#This Row],[Revenue - Total]]</f>
        <v>77.713257652544087</v>
      </c>
      <c r="I4616" t="str">
        <f>_xlfn.XLOOKUP(DSO[[#This Row],[GIC Industry Groups]],'DSO_GIC GROUP'!$A$2:$A$25,'DSO_GIC GROUP'!$B$2:$B$25,0)</f>
        <v>Technology Hardware &amp; Equipment</v>
      </c>
    </row>
    <row r="4617" spans="1:9" x14ac:dyDescent="0.2">
      <c r="A4617">
        <v>2019</v>
      </c>
      <c r="B4617" t="s">
        <v>235</v>
      </c>
      <c r="C4617" t="s">
        <v>236</v>
      </c>
      <c r="D4617">
        <v>10965</v>
      </c>
      <c r="E4617">
        <v>97793</v>
      </c>
      <c r="F4617">
        <v>51904</v>
      </c>
      <c r="G4617">
        <v>4520</v>
      </c>
      <c r="H4617" s="14">
        <f>365*DSO[[#This Row],[Receivables - Total]]/DSO[[#This Row],[Revenue - Total]]</f>
        <v>77.108219019728736</v>
      </c>
      <c r="I4617" t="str">
        <f>_xlfn.XLOOKUP(DSO[[#This Row],[GIC Industry Groups]],'DSO_GIC GROUP'!$A$2:$A$25,'DSO_GIC GROUP'!$B$2:$B$25,0)</f>
        <v>Technology Hardware &amp; Equipment</v>
      </c>
    </row>
    <row r="4618" spans="1:9" x14ac:dyDescent="0.2">
      <c r="A4618">
        <v>2004</v>
      </c>
      <c r="B4618" t="s">
        <v>355</v>
      </c>
      <c r="C4618" t="s">
        <v>356</v>
      </c>
      <c r="D4618">
        <v>22.664999999999999</v>
      </c>
      <c r="E4618">
        <v>362.85899999999998</v>
      </c>
      <c r="F4618">
        <v>171.19</v>
      </c>
      <c r="G4618">
        <v>4520</v>
      </c>
      <c r="H4618" s="14">
        <f>365*DSO[[#This Row],[Receivables - Total]]/DSO[[#This Row],[Revenue - Total]]</f>
        <v>48.324814533559206</v>
      </c>
      <c r="I4618" t="str">
        <f>_xlfn.XLOOKUP(DSO[[#This Row],[GIC Industry Groups]],'DSO_GIC GROUP'!$A$2:$A$25,'DSO_GIC GROUP'!$B$2:$B$25,0)</f>
        <v>Technology Hardware &amp; Equipment</v>
      </c>
    </row>
    <row r="4619" spans="1:9" x14ac:dyDescent="0.2">
      <c r="A4619">
        <v>2005</v>
      </c>
      <c r="B4619" t="s">
        <v>355</v>
      </c>
      <c r="C4619" t="s">
        <v>356</v>
      </c>
      <c r="D4619">
        <v>41.703000000000003</v>
      </c>
      <c r="E4619">
        <v>537.49900000000002</v>
      </c>
      <c r="F4619">
        <v>281.41000000000003</v>
      </c>
      <c r="G4619">
        <v>4520</v>
      </c>
      <c r="H4619" s="14">
        <f>365*DSO[[#This Row],[Receivables - Total]]/DSO[[#This Row],[Revenue - Total]]</f>
        <v>54.090455207704061</v>
      </c>
      <c r="I4619" t="str">
        <f>_xlfn.XLOOKUP(DSO[[#This Row],[GIC Industry Groups]],'DSO_GIC GROUP'!$A$2:$A$25,'DSO_GIC GROUP'!$B$2:$B$25,0)</f>
        <v>Technology Hardware &amp; Equipment</v>
      </c>
    </row>
    <row r="4620" spans="1:9" x14ac:dyDescent="0.2">
      <c r="A4620">
        <v>2006</v>
      </c>
      <c r="B4620" t="s">
        <v>355</v>
      </c>
      <c r="C4620" t="s">
        <v>356</v>
      </c>
      <c r="D4620">
        <v>62.75</v>
      </c>
      <c r="E4620">
        <v>729.51099999999997</v>
      </c>
      <c r="F4620">
        <v>394.04899999999998</v>
      </c>
      <c r="G4620">
        <v>4520</v>
      </c>
      <c r="H4620" s="14">
        <f>365*DSO[[#This Row],[Receivables - Total]]/DSO[[#This Row],[Revenue - Total]]</f>
        <v>58.124116543881598</v>
      </c>
      <c r="I4620" t="str">
        <f>_xlfn.XLOOKUP(DSO[[#This Row],[GIC Industry Groups]],'DSO_GIC GROUP'!$A$2:$A$25,'DSO_GIC GROUP'!$B$2:$B$25,0)</f>
        <v>Technology Hardware &amp; Equipment</v>
      </c>
    </row>
    <row r="4621" spans="1:9" x14ac:dyDescent="0.2">
      <c r="A4621">
        <v>2007</v>
      </c>
      <c r="B4621" t="s">
        <v>355</v>
      </c>
      <c r="C4621" t="s">
        <v>356</v>
      </c>
      <c r="D4621">
        <v>91.774000000000001</v>
      </c>
      <c r="E4621">
        <v>944.28800000000001</v>
      </c>
      <c r="F4621">
        <v>525.66700000000003</v>
      </c>
      <c r="G4621">
        <v>4520</v>
      </c>
      <c r="H4621" s="14">
        <f>365*DSO[[#This Row],[Receivables - Total]]/DSO[[#This Row],[Revenue - Total]]</f>
        <v>63.723821354583798</v>
      </c>
      <c r="I4621" t="str">
        <f>_xlfn.XLOOKUP(DSO[[#This Row],[GIC Industry Groups]],'DSO_GIC GROUP'!$A$2:$A$25,'DSO_GIC GROUP'!$B$2:$B$25,0)</f>
        <v>Technology Hardware &amp; Equipment</v>
      </c>
    </row>
    <row r="4622" spans="1:9" x14ac:dyDescent="0.2">
      <c r="A4622">
        <v>2008</v>
      </c>
      <c r="B4622" t="s">
        <v>355</v>
      </c>
      <c r="C4622" t="s">
        <v>356</v>
      </c>
      <c r="D4622">
        <v>97.057000000000002</v>
      </c>
      <c r="E4622">
        <v>939.22299999999996</v>
      </c>
      <c r="F4622">
        <v>650.173</v>
      </c>
      <c r="G4622">
        <v>4520</v>
      </c>
      <c r="H4622" s="14">
        <f>365*DSO[[#This Row],[Receivables - Total]]/DSO[[#This Row],[Revenue - Total]]</f>
        <v>54.486736607026131</v>
      </c>
      <c r="I4622" t="str">
        <f>_xlfn.XLOOKUP(DSO[[#This Row],[GIC Industry Groups]],'DSO_GIC GROUP'!$A$2:$A$25,'DSO_GIC GROUP'!$B$2:$B$25,0)</f>
        <v>Technology Hardware &amp; Equipment</v>
      </c>
    </row>
    <row r="4623" spans="1:9" x14ac:dyDescent="0.2">
      <c r="A4623">
        <v>2009</v>
      </c>
      <c r="B4623" t="s">
        <v>355</v>
      </c>
      <c r="C4623" t="s">
        <v>356</v>
      </c>
      <c r="D4623">
        <v>106.973</v>
      </c>
      <c r="E4623">
        <v>1068.645</v>
      </c>
      <c r="F4623">
        <v>653.07899999999995</v>
      </c>
      <c r="G4623">
        <v>4520</v>
      </c>
      <c r="H4623" s="14">
        <f>365*DSO[[#This Row],[Receivables - Total]]/DSO[[#This Row],[Revenue - Total]]</f>
        <v>59.786250974231294</v>
      </c>
      <c r="I4623" t="str">
        <f>_xlfn.XLOOKUP(DSO[[#This Row],[GIC Industry Groups]],'DSO_GIC GROUP'!$A$2:$A$25,'DSO_GIC GROUP'!$B$2:$B$25,0)</f>
        <v>Technology Hardware &amp; Equipment</v>
      </c>
    </row>
    <row r="4624" spans="1:9" x14ac:dyDescent="0.2">
      <c r="A4624">
        <v>2010</v>
      </c>
      <c r="B4624" t="s">
        <v>355</v>
      </c>
      <c r="C4624" t="s">
        <v>356</v>
      </c>
      <c r="D4624">
        <v>112.13200000000001</v>
      </c>
      <c r="E4624">
        <v>1362.192</v>
      </c>
      <c r="F4624">
        <v>881.97199999999998</v>
      </c>
      <c r="G4624">
        <v>4520</v>
      </c>
      <c r="H4624" s="14">
        <f>365*DSO[[#This Row],[Receivables - Total]]/DSO[[#This Row],[Revenue - Total]]</f>
        <v>46.405305383844386</v>
      </c>
      <c r="I4624" t="str">
        <f>_xlfn.XLOOKUP(DSO[[#This Row],[GIC Industry Groups]],'DSO_GIC GROUP'!$A$2:$A$25,'DSO_GIC GROUP'!$B$2:$B$25,0)</f>
        <v>Technology Hardware &amp; Equipment</v>
      </c>
    </row>
    <row r="4625" spans="1:9" x14ac:dyDescent="0.2">
      <c r="A4625">
        <v>2011</v>
      </c>
      <c r="B4625" t="s">
        <v>355</v>
      </c>
      <c r="C4625" t="s">
        <v>356</v>
      </c>
      <c r="D4625">
        <v>165.67599999999999</v>
      </c>
      <c r="E4625">
        <v>1568.549</v>
      </c>
      <c r="F4625">
        <v>1151.8340000000001</v>
      </c>
      <c r="G4625">
        <v>4520</v>
      </c>
      <c r="H4625" s="14">
        <f>365*DSO[[#This Row],[Receivables - Total]]/DSO[[#This Row],[Revenue - Total]]</f>
        <v>52.500395022199378</v>
      </c>
      <c r="I4625" t="str">
        <f>_xlfn.XLOOKUP(DSO[[#This Row],[GIC Industry Groups]],'DSO_GIC GROUP'!$A$2:$A$25,'DSO_GIC GROUP'!$B$2:$B$25,0)</f>
        <v>Technology Hardware &amp; Equipment</v>
      </c>
    </row>
    <row r="4626" spans="1:9" x14ac:dyDescent="0.2">
      <c r="A4626">
        <v>2012</v>
      </c>
      <c r="B4626" t="s">
        <v>355</v>
      </c>
      <c r="C4626" t="s">
        <v>356</v>
      </c>
      <c r="D4626">
        <v>185.172</v>
      </c>
      <c r="E4626">
        <v>1911.201</v>
      </c>
      <c r="F4626">
        <v>1377.2470000000001</v>
      </c>
      <c r="G4626">
        <v>4520</v>
      </c>
      <c r="H4626" s="14">
        <f>365*DSO[[#This Row],[Receivables - Total]]/DSO[[#This Row],[Revenue - Total]]</f>
        <v>49.07455234972376</v>
      </c>
      <c r="I4626" t="str">
        <f>_xlfn.XLOOKUP(DSO[[#This Row],[GIC Industry Groups]],'DSO_GIC GROUP'!$A$2:$A$25,'DSO_GIC GROUP'!$B$2:$B$25,0)</f>
        <v>Technology Hardware &amp; Equipment</v>
      </c>
    </row>
    <row r="4627" spans="1:9" x14ac:dyDescent="0.2">
      <c r="A4627">
        <v>2013</v>
      </c>
      <c r="B4627" t="s">
        <v>355</v>
      </c>
      <c r="C4627" t="s">
        <v>356</v>
      </c>
      <c r="D4627">
        <v>204.20500000000001</v>
      </c>
      <c r="E4627">
        <v>2230.5540000000001</v>
      </c>
      <c r="F4627">
        <v>1481.3140000000001</v>
      </c>
      <c r="G4627">
        <v>4520</v>
      </c>
      <c r="H4627" s="14">
        <f>365*DSO[[#This Row],[Receivables - Total]]/DSO[[#This Row],[Revenue - Total]]</f>
        <v>50.316695177389811</v>
      </c>
      <c r="I4627" t="str">
        <f>_xlfn.XLOOKUP(DSO[[#This Row],[GIC Industry Groups]],'DSO_GIC GROUP'!$A$2:$A$25,'DSO_GIC GROUP'!$B$2:$B$25,0)</f>
        <v>Technology Hardware &amp; Equipment</v>
      </c>
    </row>
    <row r="4628" spans="1:9" x14ac:dyDescent="0.2">
      <c r="A4628">
        <v>2014</v>
      </c>
      <c r="B4628" t="s">
        <v>355</v>
      </c>
      <c r="C4628" t="s">
        <v>356</v>
      </c>
      <c r="D4628">
        <v>242.24199999999999</v>
      </c>
      <c r="E4628">
        <v>2184.9499999999998</v>
      </c>
      <c r="F4628">
        <v>1732.046</v>
      </c>
      <c r="G4628">
        <v>4520</v>
      </c>
      <c r="H4628" s="14">
        <f>365*DSO[[#This Row],[Receivables - Total]]/DSO[[#This Row],[Revenue - Total]]</f>
        <v>51.048488319594284</v>
      </c>
      <c r="I4628" t="str">
        <f>_xlfn.XLOOKUP(DSO[[#This Row],[GIC Industry Groups]],'DSO_GIC GROUP'!$A$2:$A$25,'DSO_GIC GROUP'!$B$2:$B$25,0)</f>
        <v>Technology Hardware &amp; Equipment</v>
      </c>
    </row>
    <row r="4629" spans="1:9" x14ac:dyDescent="0.2">
      <c r="A4629">
        <v>2015</v>
      </c>
      <c r="B4629" t="s">
        <v>355</v>
      </c>
      <c r="C4629" t="s">
        <v>356</v>
      </c>
      <c r="D4629">
        <v>279.43400000000003</v>
      </c>
      <c r="E4629">
        <v>2312.29</v>
      </c>
      <c r="F4629">
        <v>1919.8230000000001</v>
      </c>
      <c r="G4629">
        <v>4520</v>
      </c>
      <c r="H4629" s="14">
        <f>365*DSO[[#This Row],[Receivables - Total]]/DSO[[#This Row],[Revenue - Total]]</f>
        <v>53.12646530435358</v>
      </c>
      <c r="I4629" t="str">
        <f>_xlfn.XLOOKUP(DSO[[#This Row],[GIC Industry Groups]],'DSO_GIC GROUP'!$A$2:$A$25,'DSO_GIC GROUP'!$B$2:$B$25,0)</f>
        <v>Technology Hardware &amp; Equipment</v>
      </c>
    </row>
    <row r="4630" spans="1:9" x14ac:dyDescent="0.2">
      <c r="A4630">
        <v>2016</v>
      </c>
      <c r="B4630" t="s">
        <v>355</v>
      </c>
      <c r="C4630" t="s">
        <v>356</v>
      </c>
      <c r="D4630">
        <v>268.17500000000001</v>
      </c>
      <c r="E4630">
        <v>2306.3229999999999</v>
      </c>
      <c r="F4630">
        <v>1995.0340000000001</v>
      </c>
      <c r="G4630">
        <v>4520</v>
      </c>
      <c r="H4630" s="14">
        <f>365*DSO[[#This Row],[Receivables - Total]]/DSO[[#This Row],[Revenue - Total]]</f>
        <v>49.063762823089732</v>
      </c>
      <c r="I4630" t="str">
        <f>_xlfn.XLOOKUP(DSO[[#This Row],[GIC Industry Groups]],'DSO_GIC GROUP'!$A$2:$A$25,'DSO_GIC GROUP'!$B$2:$B$25,0)</f>
        <v>Technology Hardware &amp; Equipment</v>
      </c>
    </row>
    <row r="4631" spans="1:9" x14ac:dyDescent="0.2">
      <c r="A4631">
        <v>2017</v>
      </c>
      <c r="B4631" t="s">
        <v>355</v>
      </c>
      <c r="C4631" t="s">
        <v>356</v>
      </c>
      <c r="D4631">
        <v>291.92399999999998</v>
      </c>
      <c r="E4631">
        <v>2480.8000000000002</v>
      </c>
      <c r="F4631">
        <v>2090.0410000000002</v>
      </c>
      <c r="G4631">
        <v>4520</v>
      </c>
      <c r="H4631" s="14">
        <f>365*DSO[[#This Row],[Receivables - Total]]/DSO[[#This Row],[Revenue - Total]]</f>
        <v>50.980942479118823</v>
      </c>
      <c r="I4631" t="str">
        <f>_xlfn.XLOOKUP(DSO[[#This Row],[GIC Industry Groups]],'DSO_GIC GROUP'!$A$2:$A$25,'DSO_GIC GROUP'!$B$2:$B$25,0)</f>
        <v>Technology Hardware &amp; Equipment</v>
      </c>
    </row>
    <row r="4632" spans="1:9" x14ac:dyDescent="0.2">
      <c r="A4632">
        <v>2018</v>
      </c>
      <c r="B4632" t="s">
        <v>355</v>
      </c>
      <c r="C4632" t="s">
        <v>356</v>
      </c>
      <c r="D4632">
        <v>295.35199999999998</v>
      </c>
      <c r="E4632">
        <v>2605.4760000000001</v>
      </c>
      <c r="F4632">
        <v>2161.4070000000002</v>
      </c>
      <c r="G4632">
        <v>4520</v>
      </c>
      <c r="H4632" s="14">
        <f>365*DSO[[#This Row],[Receivables - Total]]/DSO[[#This Row],[Revenue - Total]]</f>
        <v>49.876529501384972</v>
      </c>
      <c r="I4632" t="str">
        <f>_xlfn.XLOOKUP(DSO[[#This Row],[GIC Industry Groups]],'DSO_GIC GROUP'!$A$2:$A$25,'DSO_GIC GROUP'!$B$2:$B$25,0)</f>
        <v>Technology Hardware &amp; Equipment</v>
      </c>
    </row>
    <row r="4633" spans="1:9" x14ac:dyDescent="0.2">
      <c r="A4633">
        <v>2019</v>
      </c>
      <c r="B4633" t="s">
        <v>355</v>
      </c>
      <c r="C4633" t="s">
        <v>356</v>
      </c>
      <c r="D4633">
        <v>401.43599999999998</v>
      </c>
      <c r="E4633">
        <v>3390.2750000000001</v>
      </c>
      <c r="F4633">
        <v>2242.4470000000001</v>
      </c>
      <c r="G4633">
        <v>4520</v>
      </c>
      <c r="H4633" s="14">
        <f>365*DSO[[#This Row],[Receivables - Total]]/DSO[[#This Row],[Revenue - Total]]</f>
        <v>65.341183091506721</v>
      </c>
      <c r="I4633" t="str">
        <f>_xlfn.XLOOKUP(DSO[[#This Row],[GIC Industry Groups]],'DSO_GIC GROUP'!$A$2:$A$25,'DSO_GIC GROUP'!$B$2:$B$25,0)</f>
        <v>Technology Hardware &amp; Equipment</v>
      </c>
    </row>
    <row r="4634" spans="1:9" x14ac:dyDescent="0.2">
      <c r="A4634">
        <v>2004</v>
      </c>
      <c r="B4634" t="s">
        <v>365</v>
      </c>
      <c r="C4634" t="s">
        <v>366</v>
      </c>
      <c r="D4634">
        <v>116.258</v>
      </c>
      <c r="E4634">
        <v>619.44500000000005</v>
      </c>
      <c r="F4634">
        <v>482.65100000000001</v>
      </c>
      <c r="G4634">
        <v>4520</v>
      </c>
      <c r="H4634" s="14">
        <f>365*DSO[[#This Row],[Receivables - Total]]/DSO[[#This Row],[Revenue - Total]]</f>
        <v>87.918951789180994</v>
      </c>
      <c r="I4634" t="str">
        <f>_xlfn.XLOOKUP(DSO[[#This Row],[GIC Industry Groups]],'DSO_GIC GROUP'!$A$2:$A$25,'DSO_GIC GROUP'!$B$2:$B$25,0)</f>
        <v>Technology Hardware &amp; Equipment</v>
      </c>
    </row>
    <row r="4635" spans="1:9" x14ac:dyDescent="0.2">
      <c r="A4635">
        <v>2005</v>
      </c>
      <c r="B4635" t="s">
        <v>365</v>
      </c>
      <c r="C4635" t="s">
        <v>366</v>
      </c>
      <c r="D4635">
        <v>142.78200000000001</v>
      </c>
      <c r="E4635">
        <v>694.37900000000002</v>
      </c>
      <c r="F4635">
        <v>508.56099999999998</v>
      </c>
      <c r="G4635">
        <v>4520</v>
      </c>
      <c r="H4635" s="14">
        <f>365*DSO[[#This Row],[Receivables - Total]]/DSO[[#This Row],[Revenue - Total]]</f>
        <v>102.47626145142864</v>
      </c>
      <c r="I4635" t="str">
        <f>_xlfn.XLOOKUP(DSO[[#This Row],[GIC Industry Groups]],'DSO_GIC GROUP'!$A$2:$A$25,'DSO_GIC GROUP'!$B$2:$B$25,0)</f>
        <v>Technology Hardware &amp; Equipment</v>
      </c>
    </row>
    <row r="4636" spans="1:9" x14ac:dyDescent="0.2">
      <c r="A4636">
        <v>2006</v>
      </c>
      <c r="B4636" t="s">
        <v>365</v>
      </c>
      <c r="C4636" t="s">
        <v>366</v>
      </c>
      <c r="D4636">
        <v>167.50200000000001</v>
      </c>
      <c r="E4636">
        <v>798.14800000000002</v>
      </c>
      <c r="F4636">
        <v>575</v>
      </c>
      <c r="G4636">
        <v>4520</v>
      </c>
      <c r="H4636" s="14">
        <f>365*DSO[[#This Row],[Receivables - Total]]/DSO[[#This Row],[Revenue - Total]]</f>
        <v>106.32735652173913</v>
      </c>
      <c r="I4636" t="str">
        <f>_xlfn.XLOOKUP(DSO[[#This Row],[GIC Industry Groups]],'DSO_GIC GROUP'!$A$2:$A$25,'DSO_GIC GROUP'!$B$2:$B$25,0)</f>
        <v>Technology Hardware &amp; Equipment</v>
      </c>
    </row>
    <row r="4637" spans="1:9" x14ac:dyDescent="0.2">
      <c r="A4637">
        <v>2007</v>
      </c>
      <c r="B4637" t="s">
        <v>365</v>
      </c>
      <c r="C4637" t="s">
        <v>366</v>
      </c>
      <c r="D4637">
        <v>203.37100000000001</v>
      </c>
      <c r="E4637">
        <v>1024.316</v>
      </c>
      <c r="F4637">
        <v>779.39700000000005</v>
      </c>
      <c r="G4637">
        <v>4520</v>
      </c>
      <c r="H4637" s="14">
        <f>365*DSO[[#This Row],[Receivables - Total]]/DSO[[#This Row],[Revenue - Total]]</f>
        <v>95.240827203594577</v>
      </c>
      <c r="I4637" t="str">
        <f>_xlfn.XLOOKUP(DSO[[#This Row],[GIC Industry Groups]],'DSO_GIC GROUP'!$A$2:$A$25,'DSO_GIC GROUP'!$B$2:$B$25,0)</f>
        <v>Technology Hardware &amp; Equipment</v>
      </c>
    </row>
    <row r="4638" spans="1:9" x14ac:dyDescent="0.2">
      <c r="A4638">
        <v>2008</v>
      </c>
      <c r="B4638" t="s">
        <v>365</v>
      </c>
      <c r="C4638" t="s">
        <v>366</v>
      </c>
      <c r="D4638">
        <v>239.18299999999999</v>
      </c>
      <c r="E4638">
        <v>1243.9069999999999</v>
      </c>
      <c r="F4638">
        <v>1076.9739999999999</v>
      </c>
      <c r="G4638">
        <v>4520</v>
      </c>
      <c r="H4638" s="14">
        <f>365*DSO[[#This Row],[Receivables - Total]]/DSO[[#This Row],[Revenue - Total]]</f>
        <v>81.062119419781723</v>
      </c>
      <c r="I4638" t="str">
        <f>_xlfn.XLOOKUP(DSO[[#This Row],[GIC Industry Groups]],'DSO_GIC GROUP'!$A$2:$A$25,'DSO_GIC GROUP'!$B$2:$B$25,0)</f>
        <v>Technology Hardware &amp; Equipment</v>
      </c>
    </row>
    <row r="4639" spans="1:9" x14ac:dyDescent="0.2">
      <c r="A4639">
        <v>2009</v>
      </c>
      <c r="B4639" t="s">
        <v>365</v>
      </c>
      <c r="C4639" t="s">
        <v>366</v>
      </c>
      <c r="D4639">
        <v>234.97399999999999</v>
      </c>
      <c r="E4639">
        <v>1485.249</v>
      </c>
      <c r="F4639">
        <v>1147.087</v>
      </c>
      <c r="G4639">
        <v>4520</v>
      </c>
      <c r="H4639" s="14">
        <f>365*DSO[[#This Row],[Receivables - Total]]/DSO[[#This Row],[Revenue - Total]]</f>
        <v>74.768095183713172</v>
      </c>
      <c r="I4639" t="str">
        <f>_xlfn.XLOOKUP(DSO[[#This Row],[GIC Industry Groups]],'DSO_GIC GROUP'!$A$2:$A$25,'DSO_GIC GROUP'!$B$2:$B$25,0)</f>
        <v>Technology Hardware &amp; Equipment</v>
      </c>
    </row>
    <row r="4640" spans="1:9" x14ac:dyDescent="0.2">
      <c r="A4640">
        <v>2010</v>
      </c>
      <c r="B4640" t="s">
        <v>365</v>
      </c>
      <c r="C4640" t="s">
        <v>366</v>
      </c>
      <c r="D4640">
        <v>339.72300000000001</v>
      </c>
      <c r="E4640">
        <v>1857.3520000000001</v>
      </c>
      <c r="F4640">
        <v>1385.3009999999999</v>
      </c>
      <c r="G4640">
        <v>4520</v>
      </c>
      <c r="H4640" s="14">
        <f>365*DSO[[#This Row],[Receivables - Total]]/DSO[[#This Row],[Revenue - Total]]</f>
        <v>89.510434916310615</v>
      </c>
      <c r="I4640" t="str">
        <f>_xlfn.XLOOKUP(DSO[[#This Row],[GIC Industry Groups]],'DSO_GIC GROUP'!$A$2:$A$25,'DSO_GIC GROUP'!$B$2:$B$25,0)</f>
        <v>Technology Hardware &amp; Equipment</v>
      </c>
    </row>
    <row r="4641" spans="1:9" x14ac:dyDescent="0.2">
      <c r="A4641">
        <v>2011</v>
      </c>
      <c r="B4641" t="s">
        <v>365</v>
      </c>
      <c r="C4641" t="s">
        <v>366</v>
      </c>
      <c r="D4641">
        <v>325.37</v>
      </c>
      <c r="E4641">
        <v>2147.029</v>
      </c>
      <c r="F4641">
        <v>1544.0619999999999</v>
      </c>
      <c r="G4641">
        <v>4520</v>
      </c>
      <c r="H4641" s="14">
        <f>365*DSO[[#This Row],[Receivables - Total]]/DSO[[#This Row],[Revenue - Total]]</f>
        <v>76.914042311772462</v>
      </c>
      <c r="I4641" t="str">
        <f>_xlfn.XLOOKUP(DSO[[#This Row],[GIC Industry Groups]],'DSO_GIC GROUP'!$A$2:$A$25,'DSO_GIC GROUP'!$B$2:$B$25,0)</f>
        <v>Technology Hardware &amp; Equipment</v>
      </c>
    </row>
    <row r="4642" spans="1:9" x14ac:dyDescent="0.2">
      <c r="A4642">
        <v>2012</v>
      </c>
      <c r="B4642" t="s">
        <v>365</v>
      </c>
      <c r="C4642" t="s">
        <v>366</v>
      </c>
      <c r="D4642">
        <v>335.16300000000001</v>
      </c>
      <c r="E4642">
        <v>2177.5050000000001</v>
      </c>
      <c r="F4642">
        <v>1405.3579999999999</v>
      </c>
      <c r="G4642">
        <v>4520</v>
      </c>
      <c r="H4642" s="14">
        <f>365*DSO[[#This Row],[Receivables - Total]]/DSO[[#This Row],[Revenue - Total]]</f>
        <v>87.048634582789589</v>
      </c>
      <c r="I4642" t="str">
        <f>_xlfn.XLOOKUP(DSO[[#This Row],[GIC Industry Groups]],'DSO_GIC GROUP'!$A$2:$A$25,'DSO_GIC GROUP'!$B$2:$B$25,0)</f>
        <v>Technology Hardware &amp; Equipment</v>
      </c>
    </row>
    <row r="4643" spans="1:9" x14ac:dyDescent="0.2">
      <c r="A4643">
        <v>2013</v>
      </c>
      <c r="B4643" t="s">
        <v>365</v>
      </c>
      <c r="C4643" t="s">
        <v>366</v>
      </c>
      <c r="D4643">
        <v>286.57299999999998</v>
      </c>
      <c r="E4643">
        <v>2343.3589999999999</v>
      </c>
      <c r="F4643">
        <v>1496.3720000000001</v>
      </c>
      <c r="G4643">
        <v>4520</v>
      </c>
      <c r="H4643" s="14">
        <f>365*DSO[[#This Row],[Receivables - Total]]/DSO[[#This Row],[Revenue - Total]]</f>
        <v>69.901832565698896</v>
      </c>
      <c r="I4643" t="str">
        <f>_xlfn.XLOOKUP(DSO[[#This Row],[GIC Industry Groups]],'DSO_GIC GROUP'!$A$2:$A$25,'DSO_GIC GROUP'!$B$2:$B$25,0)</f>
        <v>Technology Hardware &amp; Equipment</v>
      </c>
    </row>
    <row r="4644" spans="1:9" x14ac:dyDescent="0.2">
      <c r="A4644">
        <v>2014</v>
      </c>
      <c r="B4644" t="s">
        <v>365</v>
      </c>
      <c r="C4644" t="s">
        <v>366</v>
      </c>
      <c r="D4644">
        <v>354.65800000000002</v>
      </c>
      <c r="E4644">
        <v>2354.0230000000001</v>
      </c>
      <c r="F4644">
        <v>1530.654</v>
      </c>
      <c r="G4644">
        <v>4520</v>
      </c>
      <c r="H4644" s="14">
        <f>365*DSO[[#This Row],[Receivables - Total]]/DSO[[#This Row],[Revenue - Total]]</f>
        <v>84.571803947854974</v>
      </c>
      <c r="I4644" t="str">
        <f>_xlfn.XLOOKUP(DSO[[#This Row],[GIC Industry Groups]],'DSO_GIC GROUP'!$A$2:$A$25,'DSO_GIC GROUP'!$B$2:$B$25,0)</f>
        <v>Technology Hardware &amp; Equipment</v>
      </c>
    </row>
    <row r="4645" spans="1:9" x14ac:dyDescent="0.2">
      <c r="A4645">
        <v>2015</v>
      </c>
      <c r="B4645" t="s">
        <v>365</v>
      </c>
      <c r="C4645" t="s">
        <v>366</v>
      </c>
      <c r="D4645">
        <v>326.09800000000001</v>
      </c>
      <c r="E4645">
        <v>2406.4</v>
      </c>
      <c r="F4645">
        <v>1557.067</v>
      </c>
      <c r="G4645">
        <v>4520</v>
      </c>
      <c r="H4645" s="14">
        <f>365*DSO[[#This Row],[Receivables - Total]]/DSO[[#This Row],[Revenue - Total]]</f>
        <v>76.442291821739204</v>
      </c>
      <c r="I4645" t="str">
        <f>_xlfn.XLOOKUP(DSO[[#This Row],[GIC Industry Groups]],'DSO_GIC GROUP'!$A$2:$A$25,'DSO_GIC GROUP'!$B$2:$B$25,0)</f>
        <v>Technology Hardware &amp; Equipment</v>
      </c>
    </row>
    <row r="4646" spans="1:9" x14ac:dyDescent="0.2">
      <c r="A4646">
        <v>2016</v>
      </c>
      <c r="B4646" t="s">
        <v>365</v>
      </c>
      <c r="C4646" t="s">
        <v>366</v>
      </c>
      <c r="D4646">
        <v>352.02</v>
      </c>
      <c r="E4646">
        <v>2619.7060000000001</v>
      </c>
      <c r="F4646">
        <v>1662.1669999999999</v>
      </c>
      <c r="G4646">
        <v>4520</v>
      </c>
      <c r="H4646" s="14">
        <f>365*DSO[[#This Row],[Receivables - Total]]/DSO[[#This Row],[Revenue - Total]]</f>
        <v>77.301077448896521</v>
      </c>
      <c r="I4646" t="str">
        <f>_xlfn.XLOOKUP(DSO[[#This Row],[GIC Industry Groups]],'DSO_GIC GROUP'!$A$2:$A$25,'DSO_GIC GROUP'!$B$2:$B$25,0)</f>
        <v>Technology Hardware &amp; Equipment</v>
      </c>
    </row>
    <row r="4647" spans="1:9" x14ac:dyDescent="0.2">
      <c r="A4647">
        <v>2017</v>
      </c>
      <c r="B4647" t="s">
        <v>365</v>
      </c>
      <c r="C4647" t="s">
        <v>366</v>
      </c>
      <c r="D4647">
        <v>346.68700000000001</v>
      </c>
      <c r="E4647">
        <v>2810.0259999999998</v>
      </c>
      <c r="F4647">
        <v>1800.434</v>
      </c>
      <c r="G4647">
        <v>4520</v>
      </c>
      <c r="H4647" s="14">
        <f>365*DSO[[#This Row],[Receivables - Total]]/DSO[[#This Row],[Revenue - Total]]</f>
        <v>70.283473318099979</v>
      </c>
      <c r="I4647" t="str">
        <f>_xlfn.XLOOKUP(DSO[[#This Row],[GIC Industry Groups]],'DSO_GIC GROUP'!$A$2:$A$25,'DSO_GIC GROUP'!$B$2:$B$25,0)</f>
        <v>Technology Hardware &amp; Equipment</v>
      </c>
    </row>
    <row r="4648" spans="1:9" x14ac:dyDescent="0.2">
      <c r="A4648">
        <v>2018</v>
      </c>
      <c r="B4648" t="s">
        <v>365</v>
      </c>
      <c r="C4648" t="s">
        <v>366</v>
      </c>
      <c r="D4648">
        <v>323.74599999999998</v>
      </c>
      <c r="E4648">
        <v>2781.2420000000002</v>
      </c>
      <c r="F4648">
        <v>1775.6859999999999</v>
      </c>
      <c r="G4648">
        <v>4520</v>
      </c>
      <c r="H4648" s="14">
        <f>365*DSO[[#This Row],[Receivables - Total]]/DSO[[#This Row],[Revenue - Total]]</f>
        <v>66.547401961833344</v>
      </c>
      <c r="I4648" t="str">
        <f>_xlfn.XLOOKUP(DSO[[#This Row],[GIC Industry Groups]],'DSO_GIC GROUP'!$A$2:$A$25,'DSO_GIC GROUP'!$B$2:$B$25,0)</f>
        <v>Technology Hardware &amp; Equipment</v>
      </c>
    </row>
    <row r="4649" spans="1:9" x14ac:dyDescent="0.2">
      <c r="A4649">
        <v>2019</v>
      </c>
      <c r="B4649" t="s">
        <v>365</v>
      </c>
      <c r="C4649" t="s">
        <v>366</v>
      </c>
      <c r="D4649">
        <v>318.65199999999999</v>
      </c>
      <c r="E4649">
        <v>3137.5410000000002</v>
      </c>
      <c r="F4649">
        <v>1887.0260000000001</v>
      </c>
      <c r="G4649">
        <v>4520</v>
      </c>
      <c r="H4649" s="14">
        <f>365*DSO[[#This Row],[Receivables - Total]]/DSO[[#This Row],[Revenue - Total]]</f>
        <v>61.635600145413996</v>
      </c>
      <c r="I4649" t="str">
        <f>_xlfn.XLOOKUP(DSO[[#This Row],[GIC Industry Groups]],'DSO_GIC GROUP'!$A$2:$A$25,'DSO_GIC GROUP'!$B$2:$B$25,0)</f>
        <v>Technology Hardware &amp; Equipment</v>
      </c>
    </row>
    <row r="4650" spans="1:9" x14ac:dyDescent="0.2">
      <c r="A4650">
        <v>2004</v>
      </c>
      <c r="B4650" t="s">
        <v>389</v>
      </c>
      <c r="C4650" t="s">
        <v>390</v>
      </c>
      <c r="D4650">
        <v>585</v>
      </c>
      <c r="E4650">
        <v>9710</v>
      </c>
      <c r="F4650">
        <v>3854</v>
      </c>
      <c r="G4650">
        <v>4520</v>
      </c>
      <c r="H4650" s="14">
        <f>365*DSO[[#This Row],[Receivables - Total]]/DSO[[#This Row],[Revenue - Total]]</f>
        <v>55.4034769071095</v>
      </c>
      <c r="I4650" t="str">
        <f>_xlfn.XLOOKUP(DSO[[#This Row],[GIC Industry Groups]],'DSO_GIC GROUP'!$A$2:$A$25,'DSO_GIC GROUP'!$B$2:$B$25,0)</f>
        <v>Technology Hardware &amp; Equipment</v>
      </c>
    </row>
    <row r="4651" spans="1:9" x14ac:dyDescent="0.2">
      <c r="A4651">
        <v>2005</v>
      </c>
      <c r="B4651" t="s">
        <v>389</v>
      </c>
      <c r="C4651" t="s">
        <v>390</v>
      </c>
      <c r="D4651">
        <v>629</v>
      </c>
      <c r="E4651">
        <v>11207</v>
      </c>
      <c r="F4651">
        <v>4579</v>
      </c>
      <c r="G4651">
        <v>4520</v>
      </c>
      <c r="H4651" s="14">
        <f>365*DSO[[#This Row],[Receivables - Total]]/DSO[[#This Row],[Revenue - Total]]</f>
        <v>50.138676566936013</v>
      </c>
      <c r="I4651" t="str">
        <f>_xlfn.XLOOKUP(DSO[[#This Row],[GIC Industry Groups]],'DSO_GIC GROUP'!$A$2:$A$25,'DSO_GIC GROUP'!$B$2:$B$25,0)</f>
        <v>Technology Hardware &amp; Equipment</v>
      </c>
    </row>
    <row r="4652" spans="1:9" x14ac:dyDescent="0.2">
      <c r="A4652">
        <v>2006</v>
      </c>
      <c r="B4652" t="s">
        <v>389</v>
      </c>
      <c r="C4652" t="s">
        <v>390</v>
      </c>
      <c r="D4652">
        <v>746</v>
      </c>
      <c r="E4652">
        <v>13065</v>
      </c>
      <c r="F4652">
        <v>5174</v>
      </c>
      <c r="G4652">
        <v>4520</v>
      </c>
      <c r="H4652" s="14">
        <f>365*DSO[[#This Row],[Receivables - Total]]/DSO[[#This Row],[Revenue - Total]]</f>
        <v>52.62659451101662</v>
      </c>
      <c r="I4652" t="str">
        <f>_xlfn.XLOOKUP(DSO[[#This Row],[GIC Industry Groups]],'DSO_GIC GROUP'!$A$2:$A$25,'DSO_GIC GROUP'!$B$2:$B$25,0)</f>
        <v>Technology Hardware &amp; Equipment</v>
      </c>
    </row>
    <row r="4653" spans="1:9" x14ac:dyDescent="0.2">
      <c r="A4653">
        <v>2007</v>
      </c>
      <c r="B4653" t="s">
        <v>389</v>
      </c>
      <c r="C4653" t="s">
        <v>390</v>
      </c>
      <c r="D4653">
        <v>856</v>
      </c>
      <c r="E4653">
        <v>15215</v>
      </c>
      <c r="F4653">
        <v>5860</v>
      </c>
      <c r="G4653">
        <v>4520</v>
      </c>
      <c r="H4653" s="14">
        <f>365*DSO[[#This Row],[Receivables - Total]]/DSO[[#This Row],[Revenue - Total]]</f>
        <v>53.317406143344712</v>
      </c>
      <c r="I4653" t="str">
        <f>_xlfn.XLOOKUP(DSO[[#This Row],[GIC Industry Groups]],'DSO_GIC GROUP'!$A$2:$A$25,'DSO_GIC GROUP'!$B$2:$B$25,0)</f>
        <v>Technology Hardware &amp; Equipment</v>
      </c>
    </row>
    <row r="4654" spans="1:9" x14ac:dyDescent="0.2">
      <c r="A4654">
        <v>2008</v>
      </c>
      <c r="B4654" t="s">
        <v>389</v>
      </c>
      <c r="C4654" t="s">
        <v>390</v>
      </c>
      <c r="D4654">
        <v>512</v>
      </c>
      <c r="E4654">
        <v>19256</v>
      </c>
      <c r="F4654">
        <v>5948</v>
      </c>
      <c r="G4654">
        <v>4520</v>
      </c>
      <c r="H4654" s="14">
        <f>365*DSO[[#This Row],[Receivables - Total]]/DSO[[#This Row],[Revenue - Total]]</f>
        <v>31.418964357767315</v>
      </c>
      <c r="I4654" t="str">
        <f>_xlfn.XLOOKUP(DSO[[#This Row],[GIC Industry Groups]],'DSO_GIC GROUP'!$A$2:$A$25,'DSO_GIC GROUP'!$B$2:$B$25,0)</f>
        <v>Technology Hardware &amp; Equipment</v>
      </c>
    </row>
    <row r="4655" spans="1:9" x14ac:dyDescent="0.2">
      <c r="A4655">
        <v>2009</v>
      </c>
      <c r="B4655" t="s">
        <v>389</v>
      </c>
      <c r="C4655" t="s">
        <v>390</v>
      </c>
      <c r="D4655">
        <v>753</v>
      </c>
      <c r="E4655">
        <v>21295</v>
      </c>
      <c r="F4655">
        <v>5395</v>
      </c>
      <c r="G4655">
        <v>4520</v>
      </c>
      <c r="H4655" s="14">
        <f>365*DSO[[#This Row],[Receivables - Total]]/DSO[[#This Row],[Revenue - Total]]</f>
        <v>50.944392956441149</v>
      </c>
      <c r="I4655" t="str">
        <f>_xlfn.XLOOKUP(DSO[[#This Row],[GIC Industry Groups]],'DSO_GIC GROUP'!$A$2:$A$25,'DSO_GIC GROUP'!$B$2:$B$25,0)</f>
        <v>Technology Hardware &amp; Equipment</v>
      </c>
    </row>
    <row r="4656" spans="1:9" x14ac:dyDescent="0.2">
      <c r="A4656">
        <v>2010</v>
      </c>
      <c r="B4656" t="s">
        <v>389</v>
      </c>
      <c r="C4656" t="s">
        <v>390</v>
      </c>
      <c r="D4656">
        <v>973</v>
      </c>
      <c r="E4656">
        <v>25833</v>
      </c>
      <c r="F4656">
        <v>6632</v>
      </c>
      <c r="G4656">
        <v>4520</v>
      </c>
      <c r="H4656" s="14">
        <f>365*DSO[[#This Row],[Receivables - Total]]/DSO[[#This Row],[Revenue - Total]]</f>
        <v>53.550211097708079</v>
      </c>
      <c r="I4656" t="str">
        <f>_xlfn.XLOOKUP(DSO[[#This Row],[GIC Industry Groups]],'DSO_GIC GROUP'!$A$2:$A$25,'DSO_GIC GROUP'!$B$2:$B$25,0)</f>
        <v>Technology Hardware &amp; Equipment</v>
      </c>
    </row>
    <row r="4657" spans="1:9" x14ac:dyDescent="0.2">
      <c r="A4657">
        <v>2011</v>
      </c>
      <c r="B4657" t="s">
        <v>389</v>
      </c>
      <c r="C4657" t="s">
        <v>390</v>
      </c>
      <c r="D4657">
        <v>1082</v>
      </c>
      <c r="E4657">
        <v>27848</v>
      </c>
      <c r="F4657">
        <v>7890</v>
      </c>
      <c r="G4657">
        <v>4520</v>
      </c>
      <c r="H4657" s="14">
        <f>365*DSO[[#This Row],[Receivables - Total]]/DSO[[#This Row],[Revenue - Total]]</f>
        <v>50.054499366286436</v>
      </c>
      <c r="I4657" t="str">
        <f>_xlfn.XLOOKUP(DSO[[#This Row],[GIC Industry Groups]],'DSO_GIC GROUP'!$A$2:$A$25,'DSO_GIC GROUP'!$B$2:$B$25,0)</f>
        <v>Technology Hardware &amp; Equipment</v>
      </c>
    </row>
    <row r="4658" spans="1:9" x14ac:dyDescent="0.2">
      <c r="A4658">
        <v>2012</v>
      </c>
      <c r="B4658" t="s">
        <v>389</v>
      </c>
      <c r="C4658" t="s">
        <v>390</v>
      </c>
      <c r="D4658">
        <v>1302</v>
      </c>
      <c r="E4658">
        <v>29375</v>
      </c>
      <c r="F4658">
        <v>8012</v>
      </c>
      <c r="G4658">
        <v>4520</v>
      </c>
      <c r="H4658" s="14">
        <f>365*DSO[[#This Row],[Receivables - Total]]/DSO[[#This Row],[Revenue - Total]]</f>
        <v>59.314777833250126</v>
      </c>
      <c r="I4658" t="str">
        <f>_xlfn.XLOOKUP(DSO[[#This Row],[GIC Industry Groups]],'DSO_GIC GROUP'!$A$2:$A$25,'DSO_GIC GROUP'!$B$2:$B$25,0)</f>
        <v>Technology Hardware &amp; Equipment</v>
      </c>
    </row>
    <row r="4659" spans="1:9" x14ac:dyDescent="0.2">
      <c r="A4659">
        <v>2013</v>
      </c>
      <c r="B4659" t="s">
        <v>389</v>
      </c>
      <c r="C4659" t="s">
        <v>390</v>
      </c>
      <c r="D4659">
        <v>1253</v>
      </c>
      <c r="E4659">
        <v>28478</v>
      </c>
      <c r="F4659">
        <v>7819</v>
      </c>
      <c r="G4659">
        <v>4520</v>
      </c>
      <c r="H4659" s="14">
        <f>365*DSO[[#This Row],[Receivables - Total]]/DSO[[#This Row],[Revenue - Total]]</f>
        <v>58.49149507609669</v>
      </c>
      <c r="I4659" t="str">
        <f>_xlfn.XLOOKUP(DSO[[#This Row],[GIC Industry Groups]],'DSO_GIC GROUP'!$A$2:$A$25,'DSO_GIC GROUP'!$B$2:$B$25,0)</f>
        <v>Technology Hardware &amp; Equipment</v>
      </c>
    </row>
    <row r="4660" spans="1:9" x14ac:dyDescent="0.2">
      <c r="A4660">
        <v>2014</v>
      </c>
      <c r="B4660" t="s">
        <v>389</v>
      </c>
      <c r="C4660" t="s">
        <v>390</v>
      </c>
      <c r="D4660">
        <v>1501</v>
      </c>
      <c r="E4660">
        <v>30063</v>
      </c>
      <c r="F4660">
        <v>9715</v>
      </c>
      <c r="G4660">
        <v>4520</v>
      </c>
      <c r="H4660" s="14">
        <f>365*DSO[[#This Row],[Receivables - Total]]/DSO[[#This Row],[Revenue - Total]]</f>
        <v>56.393721049922803</v>
      </c>
      <c r="I4660" t="str">
        <f>_xlfn.XLOOKUP(DSO[[#This Row],[GIC Industry Groups]],'DSO_GIC GROUP'!$A$2:$A$25,'DSO_GIC GROUP'!$B$2:$B$25,0)</f>
        <v>Technology Hardware &amp; Equipment</v>
      </c>
    </row>
    <row r="4661" spans="1:9" x14ac:dyDescent="0.2">
      <c r="A4661">
        <v>2015</v>
      </c>
      <c r="B4661" t="s">
        <v>389</v>
      </c>
      <c r="C4661" t="s">
        <v>390</v>
      </c>
      <c r="D4661">
        <v>1372</v>
      </c>
      <c r="E4661">
        <v>28547</v>
      </c>
      <c r="F4661">
        <v>9111</v>
      </c>
      <c r="G4661">
        <v>4520</v>
      </c>
      <c r="H4661" s="14">
        <f>365*DSO[[#This Row],[Receivables - Total]]/DSO[[#This Row],[Revenue - Total]]</f>
        <v>54.964328833278458</v>
      </c>
      <c r="I4661" t="str">
        <f>_xlfn.XLOOKUP(DSO[[#This Row],[GIC Industry Groups]],'DSO_GIC GROUP'!$A$2:$A$25,'DSO_GIC GROUP'!$B$2:$B$25,0)</f>
        <v>Technology Hardware &amp; Equipment</v>
      </c>
    </row>
    <row r="4662" spans="1:9" x14ac:dyDescent="0.2">
      <c r="A4662">
        <v>2016</v>
      </c>
      <c r="B4662" t="s">
        <v>389</v>
      </c>
      <c r="C4662" t="s">
        <v>390</v>
      </c>
      <c r="D4662">
        <v>1481</v>
      </c>
      <c r="E4662">
        <v>27899</v>
      </c>
      <c r="F4662">
        <v>9390</v>
      </c>
      <c r="G4662">
        <v>4520</v>
      </c>
      <c r="H4662" s="14">
        <f>365*DSO[[#This Row],[Receivables - Total]]/DSO[[#This Row],[Revenue - Total]]</f>
        <v>57.568157614483496</v>
      </c>
      <c r="I4662" t="str">
        <f>_xlfn.XLOOKUP(DSO[[#This Row],[GIC Industry Groups]],'DSO_GIC GROUP'!$A$2:$A$25,'DSO_GIC GROUP'!$B$2:$B$25,0)</f>
        <v>Technology Hardware &amp; Equipment</v>
      </c>
    </row>
    <row r="4663" spans="1:9" x14ac:dyDescent="0.2">
      <c r="A4663">
        <v>2017</v>
      </c>
      <c r="B4663" t="s">
        <v>389</v>
      </c>
      <c r="C4663" t="s">
        <v>390</v>
      </c>
      <c r="D4663">
        <v>1807</v>
      </c>
      <c r="E4663">
        <v>27494</v>
      </c>
      <c r="F4663">
        <v>10116</v>
      </c>
      <c r="G4663">
        <v>4520</v>
      </c>
      <c r="H4663" s="14">
        <f>365*DSO[[#This Row],[Receivables - Total]]/DSO[[#This Row],[Revenue - Total]]</f>
        <v>65.199189402926052</v>
      </c>
      <c r="I4663" t="str">
        <f>_xlfn.XLOOKUP(DSO[[#This Row],[GIC Industry Groups]],'DSO_GIC GROUP'!$A$2:$A$25,'DSO_GIC GROUP'!$B$2:$B$25,0)</f>
        <v>Technology Hardware &amp; Equipment</v>
      </c>
    </row>
    <row r="4664" spans="1:9" x14ac:dyDescent="0.2">
      <c r="A4664">
        <v>2018</v>
      </c>
      <c r="B4664" t="s">
        <v>389</v>
      </c>
      <c r="C4664" t="s">
        <v>390</v>
      </c>
      <c r="D4664">
        <v>1940</v>
      </c>
      <c r="E4664">
        <v>27505</v>
      </c>
      <c r="F4664">
        <v>11290</v>
      </c>
      <c r="G4664">
        <v>4520</v>
      </c>
      <c r="H4664" s="14">
        <f>365*DSO[[#This Row],[Receivables - Total]]/DSO[[#This Row],[Revenue - Total]]</f>
        <v>62.71922054915855</v>
      </c>
      <c r="I4664" t="str">
        <f>_xlfn.XLOOKUP(DSO[[#This Row],[GIC Industry Groups]],'DSO_GIC GROUP'!$A$2:$A$25,'DSO_GIC GROUP'!$B$2:$B$25,0)</f>
        <v>Technology Hardware &amp; Equipment</v>
      </c>
    </row>
    <row r="4665" spans="1:9" x14ac:dyDescent="0.2">
      <c r="A4665">
        <v>2019</v>
      </c>
      <c r="B4665" t="s">
        <v>389</v>
      </c>
      <c r="C4665" t="s">
        <v>390</v>
      </c>
      <c r="D4665">
        <v>1869</v>
      </c>
      <c r="E4665">
        <v>28898</v>
      </c>
      <c r="F4665">
        <v>11503</v>
      </c>
      <c r="G4665">
        <v>4520</v>
      </c>
      <c r="H4665" s="14">
        <f>365*DSO[[#This Row],[Receivables - Total]]/DSO[[#This Row],[Revenue - Total]]</f>
        <v>59.304963922455009</v>
      </c>
      <c r="I4665" t="str">
        <f>_xlfn.XLOOKUP(DSO[[#This Row],[GIC Industry Groups]],'DSO_GIC GROUP'!$A$2:$A$25,'DSO_GIC GROUP'!$B$2:$B$25,0)</f>
        <v>Technology Hardware &amp; Equipment</v>
      </c>
    </row>
    <row r="4666" spans="1:9" x14ac:dyDescent="0.2">
      <c r="A4666">
        <v>2013</v>
      </c>
      <c r="B4666" t="s">
        <v>437</v>
      </c>
      <c r="C4666" t="s">
        <v>438</v>
      </c>
      <c r="D4666">
        <v>14571</v>
      </c>
      <c r="E4666">
        <v>68775</v>
      </c>
      <c r="F4666">
        <v>57371</v>
      </c>
      <c r="G4666">
        <v>4520</v>
      </c>
      <c r="H4666" s="14">
        <f>365*DSO[[#This Row],[Receivables - Total]]/DSO[[#This Row],[Revenue - Total]]</f>
        <v>92.702149169441</v>
      </c>
      <c r="I4666" t="str">
        <f>_xlfn.XLOOKUP(DSO[[#This Row],[GIC Industry Groups]],'DSO_GIC GROUP'!$A$2:$A$25,'DSO_GIC GROUP'!$B$2:$B$25,0)</f>
        <v>Technology Hardware &amp; Equipment</v>
      </c>
    </row>
    <row r="4667" spans="1:9" x14ac:dyDescent="0.2">
      <c r="A4667">
        <v>2014</v>
      </c>
      <c r="B4667" t="s">
        <v>437</v>
      </c>
      <c r="C4667" t="s">
        <v>438</v>
      </c>
      <c r="D4667">
        <v>13339</v>
      </c>
      <c r="E4667">
        <v>65071</v>
      </c>
      <c r="F4667">
        <v>55123</v>
      </c>
      <c r="G4667">
        <v>4520</v>
      </c>
      <c r="H4667" s="14">
        <f>365*DSO[[#This Row],[Receivables - Total]]/DSO[[#This Row],[Revenue - Total]]</f>
        <v>88.324927888540174</v>
      </c>
      <c r="I4667" t="str">
        <f>_xlfn.XLOOKUP(DSO[[#This Row],[GIC Industry Groups]],'DSO_GIC GROUP'!$A$2:$A$25,'DSO_GIC GROUP'!$B$2:$B$25,0)</f>
        <v>Technology Hardware &amp; Equipment</v>
      </c>
    </row>
    <row r="4668" spans="1:9" x14ac:dyDescent="0.2">
      <c r="A4668">
        <v>2015</v>
      </c>
      <c r="B4668" t="s">
        <v>437</v>
      </c>
      <c r="C4668" t="s">
        <v>438</v>
      </c>
      <c r="D4668">
        <v>14986</v>
      </c>
      <c r="E4668">
        <v>81270</v>
      </c>
      <c r="F4668">
        <v>52107</v>
      </c>
      <c r="G4668">
        <v>4520</v>
      </c>
      <c r="H4668" s="14">
        <f>365*DSO[[#This Row],[Receivables - Total]]/DSO[[#This Row],[Revenue - Total]]</f>
        <v>104.9741877290959</v>
      </c>
      <c r="I4668" t="str">
        <f>_xlfn.XLOOKUP(DSO[[#This Row],[GIC Industry Groups]],'DSO_GIC GROUP'!$A$2:$A$25,'DSO_GIC GROUP'!$B$2:$B$25,0)</f>
        <v>Technology Hardware &amp; Equipment</v>
      </c>
    </row>
    <row r="4669" spans="1:9" x14ac:dyDescent="0.2">
      <c r="A4669">
        <v>2016</v>
      </c>
      <c r="B4669" t="s">
        <v>437</v>
      </c>
      <c r="C4669" t="s">
        <v>438</v>
      </c>
      <c r="D4669">
        <v>11949</v>
      </c>
      <c r="E4669">
        <v>79679</v>
      </c>
      <c r="F4669">
        <v>50123</v>
      </c>
      <c r="G4669">
        <v>4520</v>
      </c>
      <c r="H4669" s="14">
        <f>365*DSO[[#This Row],[Receivables - Total]]/DSO[[#This Row],[Revenue - Total]]</f>
        <v>87.013646429782739</v>
      </c>
      <c r="I4669" t="str">
        <f>_xlfn.XLOOKUP(DSO[[#This Row],[GIC Industry Groups]],'DSO_GIC GROUP'!$A$2:$A$25,'DSO_GIC GROUP'!$B$2:$B$25,0)</f>
        <v>Technology Hardware &amp; Equipment</v>
      </c>
    </row>
    <row r="4670" spans="1:9" x14ac:dyDescent="0.2">
      <c r="A4670">
        <v>2017</v>
      </c>
      <c r="B4670" t="s">
        <v>437</v>
      </c>
      <c r="C4670" t="s">
        <v>438</v>
      </c>
      <c r="D4670">
        <v>8455</v>
      </c>
      <c r="E4670">
        <v>61406</v>
      </c>
      <c r="F4670">
        <v>28871</v>
      </c>
      <c r="G4670">
        <v>4520</v>
      </c>
      <c r="H4670" s="14">
        <f>365*DSO[[#This Row],[Receivables - Total]]/DSO[[#This Row],[Revenue - Total]]</f>
        <v>106.89186380797339</v>
      </c>
      <c r="I4670" t="str">
        <f>_xlfn.XLOOKUP(DSO[[#This Row],[GIC Industry Groups]],'DSO_GIC GROUP'!$A$2:$A$25,'DSO_GIC GROUP'!$B$2:$B$25,0)</f>
        <v>Technology Hardware &amp; Equipment</v>
      </c>
    </row>
    <row r="4671" spans="1:9" x14ac:dyDescent="0.2">
      <c r="A4671">
        <v>2018</v>
      </c>
      <c r="B4671" t="s">
        <v>437</v>
      </c>
      <c r="C4671" t="s">
        <v>438</v>
      </c>
      <c r="D4671">
        <v>8611</v>
      </c>
      <c r="E4671">
        <v>55493</v>
      </c>
      <c r="F4671">
        <v>30852</v>
      </c>
      <c r="G4671">
        <v>4520</v>
      </c>
      <c r="H4671" s="14">
        <f>365*DSO[[#This Row],[Receivables - Total]]/DSO[[#This Row],[Revenue - Total]]</f>
        <v>101.87394658368987</v>
      </c>
      <c r="I4671" t="str">
        <f>_xlfn.XLOOKUP(DSO[[#This Row],[GIC Industry Groups]],'DSO_GIC GROUP'!$A$2:$A$25,'DSO_GIC GROUP'!$B$2:$B$25,0)</f>
        <v>Technology Hardware &amp; Equipment</v>
      </c>
    </row>
    <row r="4672" spans="1:9" x14ac:dyDescent="0.2">
      <c r="A4672">
        <v>2019</v>
      </c>
      <c r="B4672" t="s">
        <v>437</v>
      </c>
      <c r="C4672" t="s">
        <v>438</v>
      </c>
      <c r="D4672">
        <v>7688</v>
      </c>
      <c r="E4672">
        <v>51803</v>
      </c>
      <c r="F4672">
        <v>29135</v>
      </c>
      <c r="G4672">
        <v>4520</v>
      </c>
      <c r="H4672" s="14">
        <f>365*DSO[[#This Row],[Receivables - Total]]/DSO[[#This Row],[Revenue - Total]]</f>
        <v>96.314398489788914</v>
      </c>
      <c r="I4672" t="str">
        <f>_xlfn.XLOOKUP(DSO[[#This Row],[GIC Industry Groups]],'DSO_GIC GROUP'!$A$2:$A$25,'DSO_GIC GROUP'!$B$2:$B$25,0)</f>
        <v>Technology Hardware &amp; Equipment</v>
      </c>
    </row>
    <row r="4673" spans="1:9" x14ac:dyDescent="0.2">
      <c r="A4673">
        <v>2004</v>
      </c>
      <c r="B4673" t="s">
        <v>439</v>
      </c>
      <c r="C4673" t="s">
        <v>440</v>
      </c>
      <c r="D4673">
        <v>18010</v>
      </c>
      <c r="E4673">
        <v>76138</v>
      </c>
      <c r="F4673">
        <v>79905</v>
      </c>
      <c r="G4673">
        <v>4520</v>
      </c>
      <c r="H4673" s="14">
        <f>365*DSO[[#This Row],[Receivables - Total]]/DSO[[#This Row],[Revenue - Total]]</f>
        <v>82.26831862837119</v>
      </c>
      <c r="I4673" t="str">
        <f>_xlfn.XLOOKUP(DSO[[#This Row],[GIC Industry Groups]],'DSO_GIC GROUP'!$A$2:$A$25,'DSO_GIC GROUP'!$B$2:$B$25,0)</f>
        <v>Technology Hardware &amp; Equipment</v>
      </c>
    </row>
    <row r="4674" spans="1:9" x14ac:dyDescent="0.2">
      <c r="A4674">
        <v>2005</v>
      </c>
      <c r="B4674" t="s">
        <v>439</v>
      </c>
      <c r="C4674" t="s">
        <v>440</v>
      </c>
      <c r="D4674">
        <v>17364</v>
      </c>
      <c r="E4674">
        <v>77317</v>
      </c>
      <c r="F4674">
        <v>86696</v>
      </c>
      <c r="G4674">
        <v>4520</v>
      </c>
      <c r="H4674" s="14">
        <f>365*DSO[[#This Row],[Receivables - Total]]/DSO[[#This Row],[Revenue - Total]]</f>
        <v>73.104410814801142</v>
      </c>
      <c r="I4674" t="str">
        <f>_xlfn.XLOOKUP(DSO[[#This Row],[GIC Industry Groups]],'DSO_GIC GROUP'!$A$2:$A$25,'DSO_GIC GROUP'!$B$2:$B$25,0)</f>
        <v>Technology Hardware &amp; Equipment</v>
      </c>
    </row>
    <row r="4675" spans="1:9" x14ac:dyDescent="0.2">
      <c r="A4675">
        <v>2006</v>
      </c>
      <c r="B4675" t="s">
        <v>439</v>
      </c>
      <c r="C4675" t="s">
        <v>440</v>
      </c>
      <c r="D4675">
        <v>18555</v>
      </c>
      <c r="E4675">
        <v>81981</v>
      </c>
      <c r="F4675">
        <v>91658</v>
      </c>
      <c r="G4675">
        <v>4520</v>
      </c>
      <c r="H4675" s="14">
        <f>365*DSO[[#This Row],[Receivables - Total]]/DSO[[#This Row],[Revenue - Total]]</f>
        <v>73.889622291562105</v>
      </c>
      <c r="I4675" t="str">
        <f>_xlfn.XLOOKUP(DSO[[#This Row],[GIC Industry Groups]],'DSO_GIC GROUP'!$A$2:$A$25,'DSO_GIC GROUP'!$B$2:$B$25,0)</f>
        <v>Technology Hardware &amp; Equipment</v>
      </c>
    </row>
    <row r="4676" spans="1:9" x14ac:dyDescent="0.2">
      <c r="A4676">
        <v>2007</v>
      </c>
      <c r="B4676" t="s">
        <v>439</v>
      </c>
      <c r="C4676" t="s">
        <v>440</v>
      </c>
      <c r="D4676">
        <v>21582</v>
      </c>
      <c r="E4676">
        <v>88699</v>
      </c>
      <c r="F4676">
        <v>104286</v>
      </c>
      <c r="G4676">
        <v>4520</v>
      </c>
      <c r="H4676" s="14">
        <f>365*DSO[[#This Row],[Receivables - Total]]/DSO[[#This Row],[Revenue - Total]]</f>
        <v>75.53679304988205</v>
      </c>
      <c r="I4676" t="str">
        <f>_xlfn.XLOOKUP(DSO[[#This Row],[GIC Industry Groups]],'DSO_GIC GROUP'!$A$2:$A$25,'DSO_GIC GROUP'!$B$2:$B$25,0)</f>
        <v>Technology Hardware &amp; Equipment</v>
      </c>
    </row>
    <row r="4677" spans="1:9" x14ac:dyDescent="0.2">
      <c r="A4677">
        <v>2008</v>
      </c>
      <c r="B4677" t="s">
        <v>439</v>
      </c>
      <c r="C4677" t="s">
        <v>440</v>
      </c>
      <c r="D4677">
        <v>25439</v>
      </c>
      <c r="E4677">
        <v>113331</v>
      </c>
      <c r="F4677">
        <v>118364</v>
      </c>
      <c r="G4677">
        <v>4520</v>
      </c>
      <c r="H4677" s="14">
        <f>365*DSO[[#This Row],[Receivables - Total]]/DSO[[#This Row],[Revenue - Total]]</f>
        <v>78.446444864992728</v>
      </c>
      <c r="I4677" t="str">
        <f>_xlfn.XLOOKUP(DSO[[#This Row],[GIC Industry Groups]],'DSO_GIC GROUP'!$A$2:$A$25,'DSO_GIC GROUP'!$B$2:$B$25,0)</f>
        <v>Technology Hardware &amp; Equipment</v>
      </c>
    </row>
    <row r="4678" spans="1:9" x14ac:dyDescent="0.2">
      <c r="A4678">
        <v>2009</v>
      </c>
      <c r="B4678" t="s">
        <v>439</v>
      </c>
      <c r="C4678" t="s">
        <v>440</v>
      </c>
      <c r="D4678">
        <v>25301</v>
      </c>
      <c r="E4678">
        <v>114799</v>
      </c>
      <c r="F4678">
        <v>114552</v>
      </c>
      <c r="G4678">
        <v>4520</v>
      </c>
      <c r="H4678" s="14">
        <f>365*DSO[[#This Row],[Receivables - Total]]/DSO[[#This Row],[Revenue - Total]]</f>
        <v>80.617230602695713</v>
      </c>
      <c r="I4678" t="str">
        <f>_xlfn.XLOOKUP(DSO[[#This Row],[GIC Industry Groups]],'DSO_GIC GROUP'!$A$2:$A$25,'DSO_GIC GROUP'!$B$2:$B$25,0)</f>
        <v>Technology Hardware &amp; Equipment</v>
      </c>
    </row>
    <row r="4679" spans="1:9" x14ac:dyDescent="0.2">
      <c r="A4679">
        <v>2010</v>
      </c>
      <c r="B4679" t="s">
        <v>439</v>
      </c>
      <c r="C4679" t="s">
        <v>440</v>
      </c>
      <c r="D4679">
        <v>27570</v>
      </c>
      <c r="E4679">
        <v>124503</v>
      </c>
      <c r="F4679">
        <v>126033</v>
      </c>
      <c r="G4679">
        <v>4520</v>
      </c>
      <c r="H4679" s="14">
        <f>365*DSO[[#This Row],[Receivables - Total]]/DSO[[#This Row],[Revenue - Total]]</f>
        <v>79.844564518816497</v>
      </c>
      <c r="I4679" t="str">
        <f>_xlfn.XLOOKUP(DSO[[#This Row],[GIC Industry Groups]],'DSO_GIC GROUP'!$A$2:$A$25,'DSO_GIC GROUP'!$B$2:$B$25,0)</f>
        <v>Technology Hardware &amp; Equipment</v>
      </c>
    </row>
    <row r="4680" spans="1:9" x14ac:dyDescent="0.2">
      <c r="A4680">
        <v>2011</v>
      </c>
      <c r="B4680" t="s">
        <v>439</v>
      </c>
      <c r="C4680" t="s">
        <v>440</v>
      </c>
      <c r="D4680">
        <v>26628</v>
      </c>
      <c r="E4680">
        <v>129517</v>
      </c>
      <c r="F4680">
        <v>127245</v>
      </c>
      <c r="G4680">
        <v>4520</v>
      </c>
      <c r="H4680" s="14">
        <f>365*DSO[[#This Row],[Receivables - Total]]/DSO[[#This Row],[Revenue - Total]]</f>
        <v>76.381940351290822</v>
      </c>
      <c r="I4680" t="str">
        <f>_xlfn.XLOOKUP(DSO[[#This Row],[GIC Industry Groups]],'DSO_GIC GROUP'!$A$2:$A$25,'DSO_GIC GROUP'!$B$2:$B$25,0)</f>
        <v>Technology Hardware &amp; Equipment</v>
      </c>
    </row>
    <row r="4681" spans="1:9" x14ac:dyDescent="0.2">
      <c r="A4681">
        <v>2012</v>
      </c>
      <c r="B4681" t="s">
        <v>439</v>
      </c>
      <c r="C4681" t="s">
        <v>440</v>
      </c>
      <c r="D4681">
        <v>25506</v>
      </c>
      <c r="E4681">
        <v>108768</v>
      </c>
      <c r="F4681">
        <v>120357</v>
      </c>
      <c r="G4681">
        <v>4520</v>
      </c>
      <c r="H4681" s="14">
        <f>365*DSO[[#This Row],[Receivables - Total]]/DSO[[#This Row],[Revenue - Total]]</f>
        <v>77.350631870186191</v>
      </c>
      <c r="I4681" t="str">
        <f>_xlfn.XLOOKUP(DSO[[#This Row],[GIC Industry Groups]],'DSO_GIC GROUP'!$A$2:$A$25,'DSO_GIC GROUP'!$B$2:$B$25,0)</f>
        <v>Technology Hardware &amp; Equipment</v>
      </c>
    </row>
    <row r="4682" spans="1:9" x14ac:dyDescent="0.2">
      <c r="A4682">
        <v>2013</v>
      </c>
      <c r="B4682" t="s">
        <v>439</v>
      </c>
      <c r="C4682" t="s">
        <v>440</v>
      </c>
      <c r="D4682">
        <v>24024</v>
      </c>
      <c r="E4682">
        <v>105676</v>
      </c>
      <c r="F4682">
        <v>112298</v>
      </c>
      <c r="G4682">
        <v>4520</v>
      </c>
      <c r="H4682" s="14">
        <f>365*DSO[[#This Row],[Receivables - Total]]/DSO[[#This Row],[Revenue - Total]]</f>
        <v>78.084738819925562</v>
      </c>
      <c r="I4682" t="str">
        <f>_xlfn.XLOOKUP(DSO[[#This Row],[GIC Industry Groups]],'DSO_GIC GROUP'!$A$2:$A$25,'DSO_GIC GROUP'!$B$2:$B$25,0)</f>
        <v>Technology Hardware &amp; Equipment</v>
      </c>
    </row>
    <row r="4683" spans="1:9" x14ac:dyDescent="0.2">
      <c r="A4683">
        <v>2014</v>
      </c>
      <c r="B4683" t="s">
        <v>439</v>
      </c>
      <c r="C4683" t="s">
        <v>440</v>
      </c>
      <c r="D4683">
        <v>21325</v>
      </c>
      <c r="E4683">
        <v>103206</v>
      </c>
      <c r="F4683">
        <v>111454</v>
      </c>
      <c r="G4683">
        <v>4520</v>
      </c>
      <c r="H4683" s="14">
        <f>365*DSO[[#This Row],[Receivables - Total]]/DSO[[#This Row],[Revenue - Total]]</f>
        <v>69.837107685681985</v>
      </c>
      <c r="I4683" t="str">
        <f>_xlfn.XLOOKUP(DSO[[#This Row],[GIC Industry Groups]],'DSO_GIC GROUP'!$A$2:$A$25,'DSO_GIC GROUP'!$B$2:$B$25,0)</f>
        <v>Technology Hardware &amp; Equipment</v>
      </c>
    </row>
    <row r="4684" spans="1:9" x14ac:dyDescent="0.2">
      <c r="A4684">
        <v>2015</v>
      </c>
      <c r="B4684" t="s">
        <v>439</v>
      </c>
      <c r="C4684" t="s">
        <v>440</v>
      </c>
      <c r="D4684">
        <v>21511</v>
      </c>
      <c r="E4684">
        <v>106882</v>
      </c>
      <c r="F4684">
        <v>103355</v>
      </c>
      <c r="G4684">
        <v>4520</v>
      </c>
      <c r="H4684" s="14">
        <f>365*DSO[[#This Row],[Receivables - Total]]/DSO[[#This Row],[Revenue - Total]]</f>
        <v>75.966474771418902</v>
      </c>
      <c r="I4684" t="str">
        <f>_xlfn.XLOOKUP(DSO[[#This Row],[GIC Industry Groups]],'DSO_GIC GROUP'!$A$2:$A$25,'DSO_GIC GROUP'!$B$2:$B$25,0)</f>
        <v>Technology Hardware &amp; Equipment</v>
      </c>
    </row>
    <row r="4685" spans="1:9" x14ac:dyDescent="0.2">
      <c r="A4685">
        <v>2016</v>
      </c>
      <c r="B4685" t="s">
        <v>439</v>
      </c>
      <c r="C4685" t="s">
        <v>440</v>
      </c>
      <c r="D4685">
        <v>6609</v>
      </c>
      <c r="E4685">
        <v>29010</v>
      </c>
      <c r="F4685">
        <v>48238</v>
      </c>
      <c r="G4685">
        <v>4520</v>
      </c>
      <c r="H4685" s="14">
        <f>365*DSO[[#This Row],[Receivables - Total]]/DSO[[#This Row],[Revenue - Total]]</f>
        <v>50.007981259587879</v>
      </c>
      <c r="I4685" t="str">
        <f>_xlfn.XLOOKUP(DSO[[#This Row],[GIC Industry Groups]],'DSO_GIC GROUP'!$A$2:$A$25,'DSO_GIC GROUP'!$B$2:$B$25,0)</f>
        <v>Technology Hardware &amp; Equipment</v>
      </c>
    </row>
    <row r="4686" spans="1:9" x14ac:dyDescent="0.2">
      <c r="A4686">
        <v>2017</v>
      </c>
      <c r="B4686" t="s">
        <v>439</v>
      </c>
      <c r="C4686" t="s">
        <v>440</v>
      </c>
      <c r="D4686">
        <v>7162</v>
      </c>
      <c r="E4686">
        <v>32913</v>
      </c>
      <c r="F4686">
        <v>52056</v>
      </c>
      <c r="G4686">
        <v>4520</v>
      </c>
      <c r="H4686" s="14">
        <f>365*DSO[[#This Row],[Receivables - Total]]/DSO[[#This Row],[Revenue - Total]]</f>
        <v>50.217650222836944</v>
      </c>
      <c r="I4686" t="str">
        <f>_xlfn.XLOOKUP(DSO[[#This Row],[GIC Industry Groups]],'DSO_GIC GROUP'!$A$2:$A$25,'DSO_GIC GROUP'!$B$2:$B$25,0)</f>
        <v>Technology Hardware &amp; Equipment</v>
      </c>
    </row>
    <row r="4687" spans="1:9" x14ac:dyDescent="0.2">
      <c r="A4687">
        <v>2018</v>
      </c>
      <c r="B4687" t="s">
        <v>439</v>
      </c>
      <c r="C4687" t="s">
        <v>440</v>
      </c>
      <c r="D4687">
        <v>8003</v>
      </c>
      <c r="E4687">
        <v>34622</v>
      </c>
      <c r="F4687">
        <v>58472</v>
      </c>
      <c r="G4687">
        <v>4520</v>
      </c>
      <c r="H4687" s="14">
        <f>365*DSO[[#This Row],[Receivables - Total]]/DSO[[#This Row],[Revenue - Total]]</f>
        <v>49.957158982076891</v>
      </c>
      <c r="I4687" t="str">
        <f>_xlfn.XLOOKUP(DSO[[#This Row],[GIC Industry Groups]],'DSO_GIC GROUP'!$A$2:$A$25,'DSO_GIC GROUP'!$B$2:$B$25,0)</f>
        <v>Technology Hardware &amp; Equipment</v>
      </c>
    </row>
    <row r="4688" spans="1:9" x14ac:dyDescent="0.2">
      <c r="A4688">
        <v>2019</v>
      </c>
      <c r="B4688" t="s">
        <v>439</v>
      </c>
      <c r="C4688" t="s">
        <v>440</v>
      </c>
      <c r="D4688">
        <v>8939</v>
      </c>
      <c r="E4688">
        <v>33467</v>
      </c>
      <c r="F4688">
        <v>58756</v>
      </c>
      <c r="G4688">
        <v>4520</v>
      </c>
      <c r="H4688" s="14">
        <f>365*DSO[[#This Row],[Receivables - Total]]/DSO[[#This Row],[Revenue - Total]]</f>
        <v>55.53024371979032</v>
      </c>
      <c r="I4688" t="str">
        <f>_xlfn.XLOOKUP(DSO[[#This Row],[GIC Industry Groups]],'DSO_GIC GROUP'!$A$2:$A$25,'DSO_GIC GROUP'!$B$2:$B$25,0)</f>
        <v>Technology Hardware &amp; Equipment</v>
      </c>
    </row>
    <row r="4689" spans="1:9" x14ac:dyDescent="0.2">
      <c r="A4689">
        <v>2004</v>
      </c>
      <c r="B4689" t="s">
        <v>495</v>
      </c>
      <c r="C4689" t="s">
        <v>496</v>
      </c>
      <c r="D4689">
        <v>187.30600000000001</v>
      </c>
      <c r="E4689">
        <v>6999.7139999999999</v>
      </c>
      <c r="F4689">
        <v>1336.019</v>
      </c>
      <c r="G4689">
        <v>4520</v>
      </c>
      <c r="H4689" s="14">
        <f>365*DSO[[#This Row],[Receivables - Total]]/DSO[[#This Row],[Revenue - Total]]</f>
        <v>51.171944410970205</v>
      </c>
      <c r="I4689" t="str">
        <f>_xlfn.XLOOKUP(DSO[[#This Row],[GIC Industry Groups]],'DSO_GIC GROUP'!$A$2:$A$25,'DSO_GIC GROUP'!$B$2:$B$25,0)</f>
        <v>Technology Hardware &amp; Equipment</v>
      </c>
    </row>
    <row r="4690" spans="1:9" x14ac:dyDescent="0.2">
      <c r="A4690">
        <v>2005</v>
      </c>
      <c r="B4690" t="s">
        <v>495</v>
      </c>
      <c r="C4690" t="s">
        <v>496</v>
      </c>
      <c r="D4690">
        <v>268.90699999999998</v>
      </c>
      <c r="E4690">
        <v>8026.5990000000002</v>
      </c>
      <c r="F4690">
        <v>2063.9569999999999</v>
      </c>
      <c r="G4690">
        <v>4520</v>
      </c>
      <c r="H4690" s="14">
        <f>365*DSO[[#This Row],[Receivables - Total]]/DSO[[#This Row],[Revenue - Total]]</f>
        <v>47.554796441980137</v>
      </c>
      <c r="I4690" t="str">
        <f>_xlfn.XLOOKUP(DSO[[#This Row],[GIC Industry Groups]],'DSO_GIC GROUP'!$A$2:$A$25,'DSO_GIC GROUP'!$B$2:$B$25,0)</f>
        <v>Technology Hardware &amp; Equipment</v>
      </c>
    </row>
    <row r="4691" spans="1:9" x14ac:dyDescent="0.2">
      <c r="A4691">
        <v>2006</v>
      </c>
      <c r="B4691" t="s">
        <v>495</v>
      </c>
      <c r="C4691" t="s">
        <v>496</v>
      </c>
      <c r="D4691">
        <v>249.44499999999999</v>
      </c>
      <c r="E4691">
        <v>7368.3950000000004</v>
      </c>
      <c r="F4691">
        <v>2303.58</v>
      </c>
      <c r="G4691">
        <v>4520</v>
      </c>
      <c r="H4691" s="14">
        <f>365*DSO[[#This Row],[Receivables - Total]]/DSO[[#This Row],[Revenue - Total]]</f>
        <v>39.524316498667297</v>
      </c>
      <c r="I4691" t="str">
        <f>_xlfn.XLOOKUP(DSO[[#This Row],[GIC Industry Groups]],'DSO_GIC GROUP'!$A$2:$A$25,'DSO_GIC GROUP'!$B$2:$B$25,0)</f>
        <v>Technology Hardware &amp; Equipment</v>
      </c>
    </row>
    <row r="4692" spans="1:9" x14ac:dyDescent="0.2">
      <c r="A4692">
        <v>2007</v>
      </c>
      <c r="B4692" t="s">
        <v>495</v>
      </c>
      <c r="C4692" t="s">
        <v>496</v>
      </c>
      <c r="D4692">
        <v>379.75900000000001</v>
      </c>
      <c r="E4692">
        <v>6885.4059999999999</v>
      </c>
      <c r="F4692">
        <v>2836.0880000000002</v>
      </c>
      <c r="G4692">
        <v>4520</v>
      </c>
      <c r="H4692" s="14">
        <f>365*DSO[[#This Row],[Receivables - Total]]/DSO[[#This Row],[Revenue - Total]]</f>
        <v>48.874377311282302</v>
      </c>
      <c r="I4692" t="str">
        <f>_xlfn.XLOOKUP(DSO[[#This Row],[GIC Industry Groups]],'DSO_GIC GROUP'!$A$2:$A$25,'DSO_GIC GROUP'!$B$2:$B$25,0)</f>
        <v>Technology Hardware &amp; Equipment</v>
      </c>
    </row>
    <row r="4693" spans="1:9" x14ac:dyDescent="0.2">
      <c r="A4693">
        <v>2008</v>
      </c>
      <c r="B4693" t="s">
        <v>495</v>
      </c>
      <c r="C4693" t="s">
        <v>496</v>
      </c>
      <c r="D4693">
        <v>429.97</v>
      </c>
      <c r="E4693">
        <v>7187.3410000000003</v>
      </c>
      <c r="F4693">
        <v>3572.3760000000002</v>
      </c>
      <c r="G4693">
        <v>4520</v>
      </c>
      <c r="H4693" s="14">
        <f>365*DSO[[#This Row],[Receivables - Total]]/DSO[[#This Row],[Revenue - Total]]</f>
        <v>43.931279910065463</v>
      </c>
      <c r="I4693" t="str">
        <f>_xlfn.XLOOKUP(DSO[[#This Row],[GIC Industry Groups]],'DSO_GIC GROUP'!$A$2:$A$25,'DSO_GIC GROUP'!$B$2:$B$25,0)</f>
        <v>Technology Hardware &amp; Equipment</v>
      </c>
    </row>
    <row r="4694" spans="1:9" x14ac:dyDescent="0.2">
      <c r="A4694">
        <v>2009</v>
      </c>
      <c r="B4694" t="s">
        <v>495</v>
      </c>
      <c r="C4694" t="s">
        <v>496</v>
      </c>
      <c r="D4694">
        <v>458.65199999999999</v>
      </c>
      <c r="E4694">
        <v>7590.2629999999999</v>
      </c>
      <c r="F4694">
        <v>3315.9119999999998</v>
      </c>
      <c r="G4694">
        <v>4520</v>
      </c>
      <c r="H4694" s="14">
        <f>365*DSO[[#This Row],[Receivables - Total]]/DSO[[#This Row],[Revenue - Total]]</f>
        <v>50.486255365039838</v>
      </c>
      <c r="I4694" t="str">
        <f>_xlfn.XLOOKUP(DSO[[#This Row],[GIC Industry Groups]],'DSO_GIC GROUP'!$A$2:$A$25,'DSO_GIC GROUP'!$B$2:$B$25,0)</f>
        <v>Technology Hardware &amp; Equipment</v>
      </c>
    </row>
    <row r="4695" spans="1:9" x14ac:dyDescent="0.2">
      <c r="A4695">
        <v>2010</v>
      </c>
      <c r="B4695" t="s">
        <v>495</v>
      </c>
      <c r="C4695" t="s">
        <v>496</v>
      </c>
      <c r="D4695">
        <v>596.62199999999996</v>
      </c>
      <c r="E4695">
        <v>8467.8510000000006</v>
      </c>
      <c r="F4695">
        <v>4093.2660000000001</v>
      </c>
      <c r="G4695">
        <v>4520</v>
      </c>
      <c r="H4695" s="14">
        <f>365*DSO[[#This Row],[Receivables - Total]]/DSO[[#This Row],[Revenue - Total]]</f>
        <v>53.201289630334308</v>
      </c>
      <c r="I4695" t="str">
        <f>_xlfn.XLOOKUP(DSO[[#This Row],[GIC Industry Groups]],'DSO_GIC GROUP'!$A$2:$A$25,'DSO_GIC GROUP'!$B$2:$B$25,0)</f>
        <v>Technology Hardware &amp; Equipment</v>
      </c>
    </row>
    <row r="4696" spans="1:9" x14ac:dyDescent="0.2">
      <c r="A4696">
        <v>2011</v>
      </c>
      <c r="B4696" t="s">
        <v>495</v>
      </c>
      <c r="C4696" t="s">
        <v>496</v>
      </c>
      <c r="D4696">
        <v>577.38599999999997</v>
      </c>
      <c r="E4696">
        <v>9983.82</v>
      </c>
      <c r="F4696">
        <v>4448.7089999999998</v>
      </c>
      <c r="G4696">
        <v>4520</v>
      </c>
      <c r="H4696" s="14">
        <f>365*DSO[[#This Row],[Receivables - Total]]/DSO[[#This Row],[Revenue - Total]]</f>
        <v>47.372370276410528</v>
      </c>
      <c r="I4696" t="str">
        <f>_xlfn.XLOOKUP(DSO[[#This Row],[GIC Industry Groups]],'DSO_GIC GROUP'!$A$2:$A$25,'DSO_GIC GROUP'!$B$2:$B$25,0)</f>
        <v>Technology Hardware &amp; Equipment</v>
      </c>
    </row>
    <row r="4697" spans="1:9" x14ac:dyDescent="0.2">
      <c r="A4697">
        <v>2012</v>
      </c>
      <c r="B4697" t="s">
        <v>495</v>
      </c>
      <c r="C4697" t="s">
        <v>496</v>
      </c>
      <c r="D4697">
        <v>438.4</v>
      </c>
      <c r="E4697">
        <v>9832.1</v>
      </c>
      <c r="F4697">
        <v>4365.3999999999996</v>
      </c>
      <c r="G4697">
        <v>4520</v>
      </c>
      <c r="H4697" s="14">
        <f>365*DSO[[#This Row],[Receivables - Total]]/DSO[[#This Row],[Revenue - Total]]</f>
        <v>36.65551839464883</v>
      </c>
      <c r="I4697" t="str">
        <f>_xlfn.XLOOKUP(DSO[[#This Row],[GIC Industry Groups]],'DSO_GIC GROUP'!$A$2:$A$25,'DSO_GIC GROUP'!$B$2:$B$25,0)</f>
        <v>Technology Hardware &amp; Equipment</v>
      </c>
    </row>
    <row r="4698" spans="1:9" x14ac:dyDescent="0.2">
      <c r="A4698">
        <v>2013</v>
      </c>
      <c r="B4698" t="s">
        <v>495</v>
      </c>
      <c r="C4698" t="s">
        <v>496</v>
      </c>
      <c r="D4698">
        <v>578.29999999999995</v>
      </c>
      <c r="E4698">
        <v>10326</v>
      </c>
      <c r="F4698">
        <v>4669.1000000000004</v>
      </c>
      <c r="G4698">
        <v>4520</v>
      </c>
      <c r="H4698" s="14">
        <f>365*DSO[[#This Row],[Receivables - Total]]/DSO[[#This Row],[Revenue - Total]]</f>
        <v>45.207748816688429</v>
      </c>
      <c r="I4698" t="str">
        <f>_xlfn.XLOOKUP(DSO[[#This Row],[GIC Industry Groups]],'DSO_GIC GROUP'!$A$2:$A$25,'DSO_GIC GROUP'!$B$2:$B$25,0)</f>
        <v>Technology Hardware &amp; Equipment</v>
      </c>
    </row>
    <row r="4699" spans="1:9" x14ac:dyDescent="0.2">
      <c r="A4699">
        <v>2014</v>
      </c>
      <c r="B4699" t="s">
        <v>495</v>
      </c>
      <c r="C4699" t="s">
        <v>496</v>
      </c>
      <c r="D4699">
        <v>598.9</v>
      </c>
      <c r="E4699">
        <v>8403.1</v>
      </c>
      <c r="F4699">
        <v>4627.1000000000004</v>
      </c>
      <c r="G4699">
        <v>4520</v>
      </c>
      <c r="H4699" s="14">
        <f>365*DSO[[#This Row],[Receivables - Total]]/DSO[[#This Row],[Revenue - Total]]</f>
        <v>47.243089624170644</v>
      </c>
      <c r="I4699" t="str">
        <f>_xlfn.XLOOKUP(DSO[[#This Row],[GIC Industry Groups]],'DSO_GIC GROUP'!$A$2:$A$25,'DSO_GIC GROUP'!$B$2:$B$25,0)</f>
        <v>Technology Hardware &amp; Equipment</v>
      </c>
    </row>
    <row r="4700" spans="1:9" x14ac:dyDescent="0.2">
      <c r="A4700">
        <v>2015</v>
      </c>
      <c r="B4700" t="s">
        <v>495</v>
      </c>
      <c r="C4700" t="s">
        <v>496</v>
      </c>
      <c r="D4700">
        <v>780.7</v>
      </c>
      <c r="E4700">
        <v>8619.2000000000007</v>
      </c>
      <c r="F4700">
        <v>4857.8</v>
      </c>
      <c r="G4700">
        <v>4520</v>
      </c>
      <c r="H4700" s="14">
        <f>365*DSO[[#This Row],[Receivables - Total]]/DSO[[#This Row],[Revenue - Total]]</f>
        <v>58.659372555477788</v>
      </c>
      <c r="I4700" t="str">
        <f>_xlfn.XLOOKUP(DSO[[#This Row],[GIC Industry Groups]],'DSO_GIC GROUP'!$A$2:$A$25,'DSO_GIC GROUP'!$B$2:$B$25,0)</f>
        <v>Technology Hardware &amp; Equipment</v>
      </c>
    </row>
    <row r="4701" spans="1:9" x14ac:dyDescent="0.2">
      <c r="A4701">
        <v>2016</v>
      </c>
      <c r="B4701" t="s">
        <v>495</v>
      </c>
      <c r="C4701" t="s">
        <v>496</v>
      </c>
      <c r="D4701">
        <v>1129.0999999999999</v>
      </c>
      <c r="E4701">
        <v>9656.5</v>
      </c>
      <c r="F4701">
        <v>4990.1000000000004</v>
      </c>
      <c r="G4701">
        <v>4520</v>
      </c>
      <c r="H4701" s="14">
        <f>365*DSO[[#This Row],[Receivables - Total]]/DSO[[#This Row],[Revenue - Total]]</f>
        <v>82.587823891304765</v>
      </c>
      <c r="I4701" t="str">
        <f>_xlfn.XLOOKUP(DSO[[#This Row],[GIC Industry Groups]],'DSO_GIC GROUP'!$A$2:$A$25,'DSO_GIC GROUP'!$B$2:$B$25,0)</f>
        <v>Technology Hardware &amp; Equipment</v>
      </c>
    </row>
    <row r="4702" spans="1:9" x14ac:dyDescent="0.2">
      <c r="A4702">
        <v>2017</v>
      </c>
      <c r="B4702" t="s">
        <v>495</v>
      </c>
      <c r="C4702" t="s">
        <v>496</v>
      </c>
      <c r="D4702">
        <v>852</v>
      </c>
      <c r="E4702">
        <v>9833.7999999999993</v>
      </c>
      <c r="F4702">
        <v>5027.2</v>
      </c>
      <c r="G4702">
        <v>4520</v>
      </c>
      <c r="H4702" s="14">
        <f>365*DSO[[#This Row],[Receivables - Total]]/DSO[[#This Row],[Revenue - Total]]</f>
        <v>61.859484404837687</v>
      </c>
      <c r="I4702" t="str">
        <f>_xlfn.XLOOKUP(DSO[[#This Row],[GIC Industry Groups]],'DSO_GIC GROUP'!$A$2:$A$25,'DSO_GIC GROUP'!$B$2:$B$25,0)</f>
        <v>Technology Hardware &amp; Equipment</v>
      </c>
    </row>
    <row r="4703" spans="1:9" x14ac:dyDescent="0.2">
      <c r="A4703">
        <v>2018</v>
      </c>
      <c r="B4703" t="s">
        <v>495</v>
      </c>
      <c r="C4703" t="s">
        <v>496</v>
      </c>
      <c r="D4703">
        <v>754.6</v>
      </c>
      <c r="E4703">
        <v>9363.2999999999993</v>
      </c>
      <c r="F4703">
        <v>4647.5</v>
      </c>
      <c r="G4703">
        <v>4520</v>
      </c>
      <c r="H4703" s="14">
        <f>365*DSO[[#This Row],[Receivables - Total]]/DSO[[#This Row],[Revenue - Total]]</f>
        <v>59.263905325443787</v>
      </c>
      <c r="I4703" t="str">
        <f>_xlfn.XLOOKUP(DSO[[#This Row],[GIC Industry Groups]],'DSO_GIC GROUP'!$A$2:$A$25,'DSO_GIC GROUP'!$B$2:$B$25,0)</f>
        <v>Technology Hardware &amp; Equipment</v>
      </c>
    </row>
    <row r="4704" spans="1:9" x14ac:dyDescent="0.2">
      <c r="A4704">
        <v>2019</v>
      </c>
      <c r="B4704" t="s">
        <v>495</v>
      </c>
      <c r="C4704" t="s">
        <v>496</v>
      </c>
      <c r="D4704">
        <v>879.7</v>
      </c>
      <c r="E4704">
        <v>8837.7000000000007</v>
      </c>
      <c r="F4704">
        <v>4445.3999999999996</v>
      </c>
      <c r="G4704">
        <v>4520</v>
      </c>
      <c r="H4704" s="14">
        <f>365*DSO[[#This Row],[Receivables - Total]]/DSO[[#This Row],[Revenue - Total]]</f>
        <v>72.22983308588654</v>
      </c>
      <c r="I4704" t="str">
        <f>_xlfn.XLOOKUP(DSO[[#This Row],[GIC Industry Groups]],'DSO_GIC GROUP'!$A$2:$A$25,'DSO_GIC GROUP'!$B$2:$B$25,0)</f>
        <v>Technology Hardware &amp; Equipment</v>
      </c>
    </row>
    <row r="4705" spans="1:9" x14ac:dyDescent="0.2">
      <c r="A4705">
        <v>2004</v>
      </c>
      <c r="B4705" t="s">
        <v>611</v>
      </c>
      <c r="C4705" t="s">
        <v>612</v>
      </c>
      <c r="D4705">
        <v>4492</v>
      </c>
      <c r="E4705">
        <v>30889</v>
      </c>
      <c r="F4705">
        <v>31323</v>
      </c>
      <c r="G4705">
        <v>4520</v>
      </c>
      <c r="H4705" s="14">
        <f>365*DSO[[#This Row],[Receivables - Total]]/DSO[[#This Row],[Revenue - Total]]</f>
        <v>52.344283753152638</v>
      </c>
      <c r="I4705" t="str">
        <f>_xlfn.XLOOKUP(DSO[[#This Row],[GIC Industry Groups]],'DSO_GIC GROUP'!$A$2:$A$25,'DSO_GIC GROUP'!$B$2:$B$25,0)</f>
        <v>Technology Hardware &amp; Equipment</v>
      </c>
    </row>
    <row r="4706" spans="1:9" x14ac:dyDescent="0.2">
      <c r="A4706">
        <v>2005</v>
      </c>
      <c r="B4706" t="s">
        <v>611</v>
      </c>
      <c r="C4706" t="s">
        <v>612</v>
      </c>
      <c r="D4706">
        <v>7019</v>
      </c>
      <c r="E4706">
        <v>35649</v>
      </c>
      <c r="F4706">
        <v>36843</v>
      </c>
      <c r="G4706">
        <v>4520</v>
      </c>
      <c r="H4706" s="14">
        <f>365*DSO[[#This Row],[Receivables - Total]]/DSO[[#This Row],[Revenue - Total]]</f>
        <v>69.536546969573592</v>
      </c>
      <c r="I4706" t="str">
        <f>_xlfn.XLOOKUP(DSO[[#This Row],[GIC Industry Groups]],'DSO_GIC GROUP'!$A$2:$A$25,'DSO_GIC GROUP'!$B$2:$B$25,0)</f>
        <v>Technology Hardware &amp; Equipment</v>
      </c>
    </row>
    <row r="4707" spans="1:9" x14ac:dyDescent="0.2">
      <c r="A4707">
        <v>2006</v>
      </c>
      <c r="B4707" t="s">
        <v>611</v>
      </c>
      <c r="C4707" t="s">
        <v>612</v>
      </c>
      <c r="D4707">
        <v>8858</v>
      </c>
      <c r="E4707">
        <v>38593</v>
      </c>
      <c r="F4707">
        <v>42879</v>
      </c>
      <c r="G4707">
        <v>4520</v>
      </c>
      <c r="H4707" s="14">
        <f>365*DSO[[#This Row],[Receivables - Total]]/DSO[[#This Row],[Revenue - Total]]</f>
        <v>75.402178222439886</v>
      </c>
      <c r="I4707" t="str">
        <f>_xlfn.XLOOKUP(DSO[[#This Row],[GIC Industry Groups]],'DSO_GIC GROUP'!$A$2:$A$25,'DSO_GIC GROUP'!$B$2:$B$25,0)</f>
        <v>Technology Hardware &amp; Equipment</v>
      </c>
    </row>
    <row r="4708" spans="1:9" x14ac:dyDescent="0.2">
      <c r="A4708">
        <v>2007</v>
      </c>
      <c r="B4708" t="s">
        <v>611</v>
      </c>
      <c r="C4708" t="s">
        <v>612</v>
      </c>
      <c r="D4708">
        <v>6284</v>
      </c>
      <c r="E4708">
        <v>34812</v>
      </c>
      <c r="F4708">
        <v>36622</v>
      </c>
      <c r="G4708">
        <v>4520</v>
      </c>
      <c r="H4708" s="14">
        <f>365*DSO[[#This Row],[Receivables - Total]]/DSO[[#This Row],[Revenue - Total]]</f>
        <v>62.630659166621157</v>
      </c>
      <c r="I4708" t="str">
        <f>_xlfn.XLOOKUP(DSO[[#This Row],[GIC Industry Groups]],'DSO_GIC GROUP'!$A$2:$A$25,'DSO_GIC GROUP'!$B$2:$B$25,0)</f>
        <v>Technology Hardware &amp; Equipment</v>
      </c>
    </row>
    <row r="4709" spans="1:9" x14ac:dyDescent="0.2">
      <c r="A4709">
        <v>2008</v>
      </c>
      <c r="B4709" t="s">
        <v>611</v>
      </c>
      <c r="C4709" t="s">
        <v>612</v>
      </c>
      <c r="D4709">
        <v>4149</v>
      </c>
      <c r="E4709">
        <v>27869</v>
      </c>
      <c r="F4709">
        <v>30146</v>
      </c>
      <c r="G4709">
        <v>4520</v>
      </c>
      <c r="H4709" s="14">
        <f>365*DSO[[#This Row],[Receivables - Total]]/DSO[[#This Row],[Revenue - Total]]</f>
        <v>50.235022888608768</v>
      </c>
      <c r="I4709" t="str">
        <f>_xlfn.XLOOKUP(DSO[[#This Row],[GIC Industry Groups]],'DSO_GIC GROUP'!$A$2:$A$25,'DSO_GIC GROUP'!$B$2:$B$25,0)</f>
        <v>Technology Hardware &amp; Equipment</v>
      </c>
    </row>
    <row r="4710" spans="1:9" x14ac:dyDescent="0.2">
      <c r="A4710">
        <v>2009</v>
      </c>
      <c r="B4710" t="s">
        <v>611</v>
      </c>
      <c r="C4710" t="s">
        <v>612</v>
      </c>
      <c r="D4710">
        <v>3932</v>
      </c>
      <c r="E4710">
        <v>25603</v>
      </c>
      <c r="F4710">
        <v>22044</v>
      </c>
      <c r="G4710">
        <v>4520</v>
      </c>
      <c r="H4710" s="14">
        <f>365*DSO[[#This Row],[Receivables - Total]]/DSO[[#This Row],[Revenue - Total]]</f>
        <v>65.10524405733986</v>
      </c>
      <c r="I4710" t="str">
        <f>_xlfn.XLOOKUP(DSO[[#This Row],[GIC Industry Groups]],'DSO_GIC GROUP'!$A$2:$A$25,'DSO_GIC GROUP'!$B$2:$B$25,0)</f>
        <v>Technology Hardware &amp; Equipment</v>
      </c>
    </row>
    <row r="4711" spans="1:9" x14ac:dyDescent="0.2">
      <c r="A4711">
        <v>2010</v>
      </c>
      <c r="B4711" t="s">
        <v>611</v>
      </c>
      <c r="C4711" t="s">
        <v>612</v>
      </c>
      <c r="D4711">
        <v>3639</v>
      </c>
      <c r="E4711">
        <v>25577</v>
      </c>
      <c r="F4711">
        <v>19282</v>
      </c>
      <c r="G4711">
        <v>4520</v>
      </c>
      <c r="H4711" s="14">
        <f>365*DSO[[#This Row],[Receivables - Total]]/DSO[[#This Row],[Revenue - Total]]</f>
        <v>68.88471112955088</v>
      </c>
      <c r="I4711" t="str">
        <f>_xlfn.XLOOKUP(DSO[[#This Row],[GIC Industry Groups]],'DSO_GIC GROUP'!$A$2:$A$25,'DSO_GIC GROUP'!$B$2:$B$25,0)</f>
        <v>Technology Hardware &amp; Equipment</v>
      </c>
    </row>
    <row r="4712" spans="1:9" x14ac:dyDescent="0.2">
      <c r="A4712">
        <v>2011</v>
      </c>
      <c r="B4712" t="s">
        <v>611</v>
      </c>
      <c r="C4712" t="s">
        <v>612</v>
      </c>
      <c r="D4712">
        <v>1951</v>
      </c>
      <c r="E4712">
        <v>13929</v>
      </c>
      <c r="F4712">
        <v>8203</v>
      </c>
      <c r="G4712">
        <v>4520</v>
      </c>
      <c r="H4712" s="14">
        <f>365*DSO[[#This Row],[Receivables - Total]]/DSO[[#This Row],[Revenue - Total]]</f>
        <v>86.811532366207487</v>
      </c>
      <c r="I4712" t="str">
        <f>_xlfn.XLOOKUP(DSO[[#This Row],[GIC Industry Groups]],'DSO_GIC GROUP'!$A$2:$A$25,'DSO_GIC GROUP'!$B$2:$B$25,0)</f>
        <v>Technology Hardware &amp; Equipment</v>
      </c>
    </row>
    <row r="4713" spans="1:9" x14ac:dyDescent="0.2">
      <c r="A4713">
        <v>2012</v>
      </c>
      <c r="B4713" t="s">
        <v>611</v>
      </c>
      <c r="C4713" t="s">
        <v>612</v>
      </c>
      <c r="D4713">
        <v>1976</v>
      </c>
      <c r="E4713">
        <v>12679</v>
      </c>
      <c r="F4713">
        <v>8698</v>
      </c>
      <c r="G4713">
        <v>4520</v>
      </c>
      <c r="H4713" s="14">
        <f>365*DSO[[#This Row],[Receivables - Total]]/DSO[[#This Row],[Revenue - Total]]</f>
        <v>82.920211542883422</v>
      </c>
      <c r="I4713" t="str">
        <f>_xlfn.XLOOKUP(DSO[[#This Row],[GIC Industry Groups]],'DSO_GIC GROUP'!$A$2:$A$25,'DSO_GIC GROUP'!$B$2:$B$25,0)</f>
        <v>Technology Hardware &amp; Equipment</v>
      </c>
    </row>
    <row r="4714" spans="1:9" x14ac:dyDescent="0.2">
      <c r="A4714">
        <v>2013</v>
      </c>
      <c r="B4714" t="s">
        <v>611</v>
      </c>
      <c r="C4714" t="s">
        <v>612</v>
      </c>
      <c r="D4714">
        <v>2033</v>
      </c>
      <c r="E4714">
        <v>11851</v>
      </c>
      <c r="F4714">
        <v>8696</v>
      </c>
      <c r="G4714">
        <v>4520</v>
      </c>
      <c r="H4714" s="14">
        <f>365*DSO[[#This Row],[Receivables - Total]]/DSO[[#This Row],[Revenue - Total]]</f>
        <v>85.331761729530825</v>
      </c>
      <c r="I4714" t="str">
        <f>_xlfn.XLOOKUP(DSO[[#This Row],[GIC Industry Groups]],'DSO_GIC GROUP'!$A$2:$A$25,'DSO_GIC GROUP'!$B$2:$B$25,0)</f>
        <v>Technology Hardware &amp; Equipment</v>
      </c>
    </row>
    <row r="4715" spans="1:9" x14ac:dyDescent="0.2">
      <c r="A4715">
        <v>2014</v>
      </c>
      <c r="B4715" t="s">
        <v>611</v>
      </c>
      <c r="C4715" t="s">
        <v>612</v>
      </c>
      <c r="D4715">
        <v>1561</v>
      </c>
      <c r="E4715">
        <v>10423</v>
      </c>
      <c r="F4715">
        <v>5881</v>
      </c>
      <c r="G4715">
        <v>4520</v>
      </c>
      <c r="H4715" s="14">
        <f>365*DSO[[#This Row],[Receivables - Total]]/DSO[[#This Row],[Revenue - Total]]</f>
        <v>96.882332936575409</v>
      </c>
      <c r="I4715" t="str">
        <f>_xlfn.XLOOKUP(DSO[[#This Row],[GIC Industry Groups]],'DSO_GIC GROUP'!$A$2:$A$25,'DSO_GIC GROUP'!$B$2:$B$25,0)</f>
        <v>Technology Hardware &amp; Equipment</v>
      </c>
    </row>
    <row r="4716" spans="1:9" x14ac:dyDescent="0.2">
      <c r="A4716">
        <v>2015</v>
      </c>
      <c r="B4716" t="s">
        <v>611</v>
      </c>
      <c r="C4716" t="s">
        <v>612</v>
      </c>
      <c r="D4716">
        <v>1406</v>
      </c>
      <c r="E4716">
        <v>8387</v>
      </c>
      <c r="F4716">
        <v>5695</v>
      </c>
      <c r="G4716">
        <v>4520</v>
      </c>
      <c r="H4716" s="14">
        <f>365*DSO[[#This Row],[Receivables - Total]]/DSO[[#This Row],[Revenue - Total]]</f>
        <v>90.112379280070243</v>
      </c>
      <c r="I4716" t="str">
        <f>_xlfn.XLOOKUP(DSO[[#This Row],[GIC Industry Groups]],'DSO_GIC GROUP'!$A$2:$A$25,'DSO_GIC GROUP'!$B$2:$B$25,0)</f>
        <v>Technology Hardware &amp; Equipment</v>
      </c>
    </row>
    <row r="4717" spans="1:9" x14ac:dyDescent="0.2">
      <c r="A4717">
        <v>2016</v>
      </c>
      <c r="B4717" t="s">
        <v>611</v>
      </c>
      <c r="C4717" t="s">
        <v>612</v>
      </c>
      <c r="D4717">
        <v>1500</v>
      </c>
      <c r="E4717">
        <v>8463</v>
      </c>
      <c r="F4717">
        <v>6038</v>
      </c>
      <c r="G4717">
        <v>4520</v>
      </c>
      <c r="H4717" s="14">
        <f>365*DSO[[#This Row],[Receivables - Total]]/DSO[[#This Row],[Revenue - Total]]</f>
        <v>90.675720437230865</v>
      </c>
      <c r="I4717" t="str">
        <f>_xlfn.XLOOKUP(DSO[[#This Row],[GIC Industry Groups]],'DSO_GIC GROUP'!$A$2:$A$25,'DSO_GIC GROUP'!$B$2:$B$25,0)</f>
        <v>Technology Hardware &amp; Equipment</v>
      </c>
    </row>
    <row r="4718" spans="1:9" x14ac:dyDescent="0.2">
      <c r="A4718">
        <v>2017</v>
      </c>
      <c r="B4718" t="s">
        <v>611</v>
      </c>
      <c r="C4718" t="s">
        <v>612</v>
      </c>
      <c r="D4718">
        <v>1613</v>
      </c>
      <c r="E4718">
        <v>8208</v>
      </c>
      <c r="F4718">
        <v>6380</v>
      </c>
      <c r="G4718">
        <v>4520</v>
      </c>
      <c r="H4718" s="14">
        <f>365*DSO[[#This Row],[Receivables - Total]]/DSO[[#This Row],[Revenue - Total]]</f>
        <v>92.279780564263319</v>
      </c>
      <c r="I4718" t="str">
        <f>_xlfn.XLOOKUP(DSO[[#This Row],[GIC Industry Groups]],'DSO_GIC GROUP'!$A$2:$A$25,'DSO_GIC GROUP'!$B$2:$B$25,0)</f>
        <v>Technology Hardware &amp; Equipment</v>
      </c>
    </row>
    <row r="4719" spans="1:9" x14ac:dyDescent="0.2">
      <c r="A4719">
        <v>2018</v>
      </c>
      <c r="B4719" t="s">
        <v>611</v>
      </c>
      <c r="C4719" t="s">
        <v>612</v>
      </c>
      <c r="D4719">
        <v>1293</v>
      </c>
      <c r="E4719">
        <v>9409</v>
      </c>
      <c r="F4719">
        <v>7343</v>
      </c>
      <c r="G4719">
        <v>4520</v>
      </c>
      <c r="H4719" s="14">
        <f>365*DSO[[#This Row],[Receivables - Total]]/DSO[[#This Row],[Revenue - Total]]</f>
        <v>64.271414953016475</v>
      </c>
      <c r="I4719" t="str">
        <f>_xlfn.XLOOKUP(DSO[[#This Row],[GIC Industry Groups]],'DSO_GIC GROUP'!$A$2:$A$25,'DSO_GIC GROUP'!$B$2:$B$25,0)</f>
        <v>Technology Hardware &amp; Equipment</v>
      </c>
    </row>
    <row r="4720" spans="1:9" x14ac:dyDescent="0.2">
      <c r="A4720">
        <v>2019</v>
      </c>
      <c r="B4720" t="s">
        <v>611</v>
      </c>
      <c r="C4720" t="s">
        <v>612</v>
      </c>
      <c r="D4720">
        <v>1412</v>
      </c>
      <c r="E4720">
        <v>10642</v>
      </c>
      <c r="F4720">
        <v>7887</v>
      </c>
      <c r="G4720">
        <v>4520</v>
      </c>
      <c r="H4720" s="14">
        <f>365*DSO[[#This Row],[Receivables - Total]]/DSO[[#This Row],[Revenue - Total]]</f>
        <v>65.345505261823249</v>
      </c>
      <c r="I4720" t="str">
        <f>_xlfn.XLOOKUP(DSO[[#This Row],[GIC Industry Groups]],'DSO_GIC GROUP'!$A$2:$A$25,'DSO_GIC GROUP'!$B$2:$B$25,0)</f>
        <v>Technology Hardware &amp; Equipment</v>
      </c>
    </row>
    <row r="4721" spans="1:9" x14ac:dyDescent="0.2">
      <c r="A4721">
        <v>2003</v>
      </c>
      <c r="B4721" t="s">
        <v>649</v>
      </c>
      <c r="C4721" t="s">
        <v>650</v>
      </c>
      <c r="D4721">
        <v>193.94200000000001</v>
      </c>
      <c r="E4721">
        <v>1877.2660000000001</v>
      </c>
      <c r="F4721">
        <v>1170.31</v>
      </c>
      <c r="G4721">
        <v>4520</v>
      </c>
      <c r="H4721" s="14">
        <f>365*DSO[[#This Row],[Receivables - Total]]/DSO[[#This Row],[Revenue - Total]]</f>
        <v>60.487246968751876</v>
      </c>
      <c r="I4721" t="str">
        <f>_xlfn.XLOOKUP(DSO[[#This Row],[GIC Industry Groups]],'DSO_GIC GROUP'!$A$2:$A$25,'DSO_GIC GROUP'!$B$2:$B$25,0)</f>
        <v>Technology Hardware &amp; Equipment</v>
      </c>
    </row>
    <row r="4722" spans="1:9" x14ac:dyDescent="0.2">
      <c r="A4722">
        <v>2004</v>
      </c>
      <c r="B4722" t="s">
        <v>649</v>
      </c>
      <c r="C4722" t="s">
        <v>650</v>
      </c>
      <c r="D4722">
        <v>296.88499999999999</v>
      </c>
      <c r="E4722">
        <v>2372.6469999999999</v>
      </c>
      <c r="F4722">
        <v>1598.1310000000001</v>
      </c>
      <c r="G4722">
        <v>4520</v>
      </c>
      <c r="H4722" s="14">
        <f>365*DSO[[#This Row],[Receivables - Total]]/DSO[[#This Row],[Revenue - Total]]</f>
        <v>67.806096621616121</v>
      </c>
      <c r="I4722" t="str">
        <f>_xlfn.XLOOKUP(DSO[[#This Row],[GIC Industry Groups]],'DSO_GIC GROUP'!$A$2:$A$25,'DSO_GIC GROUP'!$B$2:$B$25,0)</f>
        <v>Technology Hardware &amp; Equipment</v>
      </c>
    </row>
    <row r="4723" spans="1:9" x14ac:dyDescent="0.2">
      <c r="A4723">
        <v>2005</v>
      </c>
      <c r="B4723" t="s">
        <v>649</v>
      </c>
      <c r="C4723" t="s">
        <v>650</v>
      </c>
      <c r="D4723">
        <v>415.29500000000002</v>
      </c>
      <c r="E4723">
        <v>3260.9650000000001</v>
      </c>
      <c r="F4723">
        <v>2066.4560000000001</v>
      </c>
      <c r="G4723">
        <v>4520</v>
      </c>
      <c r="H4723" s="14">
        <f>365*DSO[[#This Row],[Receivables - Total]]/DSO[[#This Row],[Revenue - Total]]</f>
        <v>73.353933013816899</v>
      </c>
      <c r="I4723" t="str">
        <f>_xlfn.XLOOKUP(DSO[[#This Row],[GIC Industry Groups]],'DSO_GIC GROUP'!$A$2:$A$25,'DSO_GIC GROUP'!$B$2:$B$25,0)</f>
        <v>Technology Hardware &amp; Equipment</v>
      </c>
    </row>
    <row r="4724" spans="1:9" x14ac:dyDescent="0.2">
      <c r="A4724">
        <v>2006</v>
      </c>
      <c r="B4724" t="s">
        <v>649</v>
      </c>
      <c r="C4724" t="s">
        <v>650</v>
      </c>
      <c r="D4724">
        <v>591.32399999999996</v>
      </c>
      <c r="E4724">
        <v>3658.4780000000001</v>
      </c>
      <c r="F4724">
        <v>2804.2820000000002</v>
      </c>
      <c r="G4724">
        <v>4520</v>
      </c>
      <c r="H4724" s="14">
        <f>365*DSO[[#This Row],[Receivables - Total]]/DSO[[#This Row],[Revenue - Total]]</f>
        <v>76.965604743032245</v>
      </c>
      <c r="I4724" t="str">
        <f>_xlfn.XLOOKUP(DSO[[#This Row],[GIC Industry Groups]],'DSO_GIC GROUP'!$A$2:$A$25,'DSO_GIC GROUP'!$B$2:$B$25,0)</f>
        <v>Technology Hardware &amp; Equipment</v>
      </c>
    </row>
    <row r="4725" spans="1:9" x14ac:dyDescent="0.2">
      <c r="A4725">
        <v>2007</v>
      </c>
      <c r="B4725" t="s">
        <v>649</v>
      </c>
      <c r="C4725" t="s">
        <v>650</v>
      </c>
      <c r="D4725">
        <v>582.11</v>
      </c>
      <c r="E4725">
        <v>4070.9879999999998</v>
      </c>
      <c r="F4725">
        <v>3303.1669999999999</v>
      </c>
      <c r="G4725">
        <v>4520</v>
      </c>
      <c r="H4725" s="14">
        <f>365*DSO[[#This Row],[Receivables - Total]]/DSO[[#This Row],[Revenue - Total]]</f>
        <v>64.32316319459477</v>
      </c>
      <c r="I4725" t="str">
        <f>_xlfn.XLOOKUP(DSO[[#This Row],[GIC Industry Groups]],'DSO_GIC GROUP'!$A$2:$A$25,'DSO_GIC GROUP'!$B$2:$B$25,0)</f>
        <v>Technology Hardware &amp; Equipment</v>
      </c>
    </row>
    <row r="4726" spans="1:9" x14ac:dyDescent="0.2">
      <c r="A4726">
        <v>2008</v>
      </c>
      <c r="B4726" t="s">
        <v>649</v>
      </c>
      <c r="C4726" t="s">
        <v>650</v>
      </c>
      <c r="D4726">
        <v>446.53699999999998</v>
      </c>
      <c r="E4726">
        <v>5472.8190000000004</v>
      </c>
      <c r="F4726">
        <v>3535.1080000000002</v>
      </c>
      <c r="G4726">
        <v>4520</v>
      </c>
      <c r="H4726" s="14">
        <f>365*DSO[[#This Row],[Receivables - Total]]/DSO[[#This Row],[Revenue - Total]]</f>
        <v>46.104957755180322</v>
      </c>
      <c r="I4726" t="str">
        <f>_xlfn.XLOOKUP(DSO[[#This Row],[GIC Industry Groups]],'DSO_GIC GROUP'!$A$2:$A$25,'DSO_GIC GROUP'!$B$2:$B$25,0)</f>
        <v>Technology Hardware &amp; Equipment</v>
      </c>
    </row>
    <row r="4727" spans="1:9" x14ac:dyDescent="0.2">
      <c r="A4727">
        <v>2009</v>
      </c>
      <c r="B4727" t="s">
        <v>649</v>
      </c>
      <c r="C4727" t="s">
        <v>650</v>
      </c>
      <c r="D4727">
        <v>471.5</v>
      </c>
      <c r="E4727">
        <v>6494.4</v>
      </c>
      <c r="F4727">
        <v>3931.4</v>
      </c>
      <c r="G4727">
        <v>4520</v>
      </c>
      <c r="H4727" s="14">
        <f>365*DSO[[#This Row],[Receivables - Total]]/DSO[[#This Row],[Revenue - Total]]</f>
        <v>43.775118278475858</v>
      </c>
      <c r="I4727" t="str">
        <f>_xlfn.XLOOKUP(DSO[[#This Row],[GIC Industry Groups]],'DSO_GIC GROUP'!$A$2:$A$25,'DSO_GIC GROUP'!$B$2:$B$25,0)</f>
        <v>Technology Hardware &amp; Equipment</v>
      </c>
    </row>
    <row r="4728" spans="1:9" x14ac:dyDescent="0.2">
      <c r="A4728">
        <v>2010</v>
      </c>
      <c r="B4728" t="s">
        <v>649</v>
      </c>
      <c r="C4728" t="s">
        <v>650</v>
      </c>
      <c r="D4728">
        <v>742.6</v>
      </c>
      <c r="E4728">
        <v>8498.7999999999993</v>
      </c>
      <c r="F4728">
        <v>5122.6000000000004</v>
      </c>
      <c r="G4728">
        <v>4520</v>
      </c>
      <c r="H4728" s="14">
        <f>365*DSO[[#This Row],[Receivables - Total]]/DSO[[#This Row],[Revenue - Total]]</f>
        <v>52.912388240346694</v>
      </c>
      <c r="I4728" t="str">
        <f>_xlfn.XLOOKUP(DSO[[#This Row],[GIC Industry Groups]],'DSO_GIC GROUP'!$A$2:$A$25,'DSO_GIC GROUP'!$B$2:$B$25,0)</f>
        <v>Technology Hardware &amp; Equipment</v>
      </c>
    </row>
    <row r="4729" spans="1:9" x14ac:dyDescent="0.2">
      <c r="A4729">
        <v>2011</v>
      </c>
      <c r="B4729" t="s">
        <v>649</v>
      </c>
      <c r="C4729" t="s">
        <v>650</v>
      </c>
      <c r="D4729">
        <v>830.9</v>
      </c>
      <c r="E4729">
        <v>9532.2999999999993</v>
      </c>
      <c r="F4729">
        <v>6233.2</v>
      </c>
      <c r="G4729">
        <v>4520</v>
      </c>
      <c r="H4729" s="14">
        <f>365*DSO[[#This Row],[Receivables - Total]]/DSO[[#This Row],[Revenue - Total]]</f>
        <v>48.655345568889175</v>
      </c>
      <c r="I4729" t="str">
        <f>_xlfn.XLOOKUP(DSO[[#This Row],[GIC Industry Groups]],'DSO_GIC GROUP'!$A$2:$A$25,'DSO_GIC GROUP'!$B$2:$B$25,0)</f>
        <v>Technology Hardware &amp; Equipment</v>
      </c>
    </row>
    <row r="4730" spans="1:9" x14ac:dyDescent="0.2">
      <c r="A4730">
        <v>2012</v>
      </c>
      <c r="B4730" t="s">
        <v>649</v>
      </c>
      <c r="C4730" t="s">
        <v>650</v>
      </c>
      <c r="D4730">
        <v>800.9</v>
      </c>
      <c r="E4730">
        <v>11242.4</v>
      </c>
      <c r="F4730">
        <v>6332.4</v>
      </c>
      <c r="G4730">
        <v>4520</v>
      </c>
      <c r="H4730" s="14">
        <f>365*DSO[[#This Row],[Receivables - Total]]/DSO[[#This Row],[Revenue - Total]]</f>
        <v>46.163934685111492</v>
      </c>
      <c r="I4730" t="str">
        <f>_xlfn.XLOOKUP(DSO[[#This Row],[GIC Industry Groups]],'DSO_GIC GROUP'!$A$2:$A$25,'DSO_GIC GROUP'!$B$2:$B$25,0)</f>
        <v>Technology Hardware &amp; Equipment</v>
      </c>
    </row>
    <row r="4731" spans="1:9" x14ac:dyDescent="0.2">
      <c r="A4731">
        <v>2013</v>
      </c>
      <c r="B4731" t="s">
        <v>649</v>
      </c>
      <c r="C4731" t="s">
        <v>650</v>
      </c>
      <c r="D4731">
        <v>855.9</v>
      </c>
      <c r="E4731">
        <v>9219.2000000000007</v>
      </c>
      <c r="F4731">
        <v>6325.1</v>
      </c>
      <c r="G4731">
        <v>4520</v>
      </c>
      <c r="H4731" s="14">
        <f>365*DSO[[#This Row],[Receivables - Total]]/DSO[[#This Row],[Revenue - Total]]</f>
        <v>49.391076820919821</v>
      </c>
      <c r="I4731" t="str">
        <f>_xlfn.XLOOKUP(DSO[[#This Row],[GIC Industry Groups]],'DSO_GIC GROUP'!$A$2:$A$25,'DSO_GIC GROUP'!$B$2:$B$25,0)</f>
        <v>Technology Hardware &amp; Equipment</v>
      </c>
    </row>
    <row r="4732" spans="1:9" x14ac:dyDescent="0.2">
      <c r="A4732">
        <v>2014</v>
      </c>
      <c r="B4732" t="s">
        <v>649</v>
      </c>
      <c r="C4732" t="s">
        <v>650</v>
      </c>
      <c r="D4732">
        <v>778.9</v>
      </c>
      <c r="E4732">
        <v>9401.2000000000007</v>
      </c>
      <c r="F4732">
        <v>6122.7</v>
      </c>
      <c r="G4732">
        <v>4520</v>
      </c>
      <c r="H4732" s="14">
        <f>365*DSO[[#This Row],[Receivables - Total]]/DSO[[#This Row],[Revenue - Total]]</f>
        <v>46.43351789243308</v>
      </c>
      <c r="I4732" t="str">
        <f>_xlfn.XLOOKUP(DSO[[#This Row],[GIC Industry Groups]],'DSO_GIC GROUP'!$A$2:$A$25,'DSO_GIC GROUP'!$B$2:$B$25,0)</f>
        <v>Technology Hardware &amp; Equipment</v>
      </c>
    </row>
    <row r="4733" spans="1:9" x14ac:dyDescent="0.2">
      <c r="A4733">
        <v>2015</v>
      </c>
      <c r="B4733" t="s">
        <v>649</v>
      </c>
      <c r="C4733" t="s">
        <v>650</v>
      </c>
      <c r="D4733">
        <v>813</v>
      </c>
      <c r="E4733">
        <v>10037</v>
      </c>
      <c r="F4733">
        <v>5546</v>
      </c>
      <c r="G4733">
        <v>4520</v>
      </c>
      <c r="H4733" s="14">
        <f>365*DSO[[#This Row],[Receivables - Total]]/DSO[[#This Row],[Revenue - Total]]</f>
        <v>53.506130544536603</v>
      </c>
      <c r="I4733" t="str">
        <f>_xlfn.XLOOKUP(DSO[[#This Row],[GIC Industry Groups]],'DSO_GIC GROUP'!$A$2:$A$25,'DSO_GIC GROUP'!$B$2:$B$25,0)</f>
        <v>Technology Hardware &amp; Equipment</v>
      </c>
    </row>
    <row r="4734" spans="1:9" x14ac:dyDescent="0.2">
      <c r="A4734">
        <v>2016</v>
      </c>
      <c r="B4734" t="s">
        <v>649</v>
      </c>
      <c r="C4734" t="s">
        <v>650</v>
      </c>
      <c r="D4734">
        <v>731</v>
      </c>
      <c r="E4734">
        <v>9493</v>
      </c>
      <c r="F4734">
        <v>5519</v>
      </c>
      <c r="G4734">
        <v>4520</v>
      </c>
      <c r="H4734" s="14">
        <f>365*DSO[[#This Row],[Receivables - Total]]/DSO[[#This Row],[Revenue - Total]]</f>
        <v>48.344808842181557</v>
      </c>
      <c r="I4734" t="str">
        <f>_xlfn.XLOOKUP(DSO[[#This Row],[GIC Industry Groups]],'DSO_GIC GROUP'!$A$2:$A$25,'DSO_GIC GROUP'!$B$2:$B$25,0)</f>
        <v>Technology Hardware &amp; Equipment</v>
      </c>
    </row>
    <row r="4735" spans="1:9" x14ac:dyDescent="0.2">
      <c r="A4735">
        <v>2017</v>
      </c>
      <c r="B4735" t="s">
        <v>649</v>
      </c>
      <c r="C4735" t="s">
        <v>650</v>
      </c>
      <c r="D4735">
        <v>1009</v>
      </c>
      <c r="E4735">
        <v>9865</v>
      </c>
      <c r="F4735">
        <v>5911</v>
      </c>
      <c r="G4735">
        <v>4520</v>
      </c>
      <c r="H4735" s="14">
        <f>365*DSO[[#This Row],[Receivables - Total]]/DSO[[#This Row],[Revenue - Total]]</f>
        <v>62.305024530536286</v>
      </c>
      <c r="I4735" t="str">
        <f>_xlfn.XLOOKUP(DSO[[#This Row],[GIC Industry Groups]],'DSO_GIC GROUP'!$A$2:$A$25,'DSO_GIC GROUP'!$B$2:$B$25,0)</f>
        <v>Technology Hardware &amp; Equipment</v>
      </c>
    </row>
    <row r="4736" spans="1:9" x14ac:dyDescent="0.2">
      <c r="A4736">
        <v>2018</v>
      </c>
      <c r="B4736" t="s">
        <v>649</v>
      </c>
      <c r="C4736" t="s">
        <v>650</v>
      </c>
      <c r="D4736">
        <v>1216</v>
      </c>
      <c r="E4736">
        <v>8741</v>
      </c>
      <c r="F4736">
        <v>6146</v>
      </c>
      <c r="G4736">
        <v>4520</v>
      </c>
      <c r="H4736" s="14">
        <f>365*DSO[[#This Row],[Receivables - Total]]/DSO[[#This Row],[Revenue - Total]]</f>
        <v>72.21607549625773</v>
      </c>
      <c r="I4736" t="str">
        <f>_xlfn.XLOOKUP(DSO[[#This Row],[GIC Industry Groups]],'DSO_GIC GROUP'!$A$2:$A$25,'DSO_GIC GROUP'!$B$2:$B$25,0)</f>
        <v>Technology Hardware &amp; Equipment</v>
      </c>
    </row>
    <row r="4737" spans="1:9" x14ac:dyDescent="0.2">
      <c r="A4737">
        <v>2004</v>
      </c>
      <c r="B4737" t="s">
        <v>801</v>
      </c>
      <c r="C4737" t="s">
        <v>802</v>
      </c>
      <c r="D4737">
        <v>691</v>
      </c>
      <c r="E4737">
        <v>3942</v>
      </c>
      <c r="F4737">
        <v>6224</v>
      </c>
      <c r="G4737">
        <v>4520</v>
      </c>
      <c r="H4737" s="14">
        <f>365*DSO[[#This Row],[Receivables - Total]]/DSO[[#This Row],[Revenue - Total]]</f>
        <v>40.522975578406168</v>
      </c>
      <c r="I4737" t="str">
        <f>_xlfn.XLOOKUP(DSO[[#This Row],[GIC Industry Groups]],'DSO_GIC GROUP'!$A$2:$A$25,'DSO_GIC GROUP'!$B$2:$B$25,0)</f>
        <v>Technology Hardware &amp; Equipment</v>
      </c>
    </row>
    <row r="4738" spans="1:9" x14ac:dyDescent="0.2">
      <c r="A4738">
        <v>2005</v>
      </c>
      <c r="B4738" t="s">
        <v>801</v>
      </c>
      <c r="C4738" t="s">
        <v>802</v>
      </c>
      <c r="D4738">
        <v>1094</v>
      </c>
      <c r="E4738">
        <v>5244</v>
      </c>
      <c r="F4738">
        <v>7553</v>
      </c>
      <c r="G4738">
        <v>4520</v>
      </c>
      <c r="H4738" s="14">
        <f>365*DSO[[#This Row],[Receivables - Total]]/DSO[[#This Row],[Revenue - Total]]</f>
        <v>52.867734674963593</v>
      </c>
      <c r="I4738" t="str">
        <f>_xlfn.XLOOKUP(DSO[[#This Row],[GIC Industry Groups]],'DSO_GIC GROUP'!$A$2:$A$25,'DSO_GIC GROUP'!$B$2:$B$25,0)</f>
        <v>Technology Hardware &amp; Equipment</v>
      </c>
    </row>
    <row r="4739" spans="1:9" x14ac:dyDescent="0.2">
      <c r="A4739">
        <v>2006</v>
      </c>
      <c r="B4739" t="s">
        <v>801</v>
      </c>
      <c r="C4739" t="s">
        <v>802</v>
      </c>
      <c r="D4739">
        <v>1445</v>
      </c>
      <c r="E4739">
        <v>9544</v>
      </c>
      <c r="F4739">
        <v>9206</v>
      </c>
      <c r="G4739">
        <v>4520</v>
      </c>
      <c r="H4739" s="14">
        <f>365*DSO[[#This Row],[Receivables - Total]]/DSO[[#This Row],[Revenue - Total]]</f>
        <v>57.291440364979358</v>
      </c>
      <c r="I4739" t="str">
        <f>_xlfn.XLOOKUP(DSO[[#This Row],[GIC Industry Groups]],'DSO_GIC GROUP'!$A$2:$A$25,'DSO_GIC GROUP'!$B$2:$B$25,0)</f>
        <v>Technology Hardware &amp; Equipment</v>
      </c>
    </row>
    <row r="4740" spans="1:9" x14ac:dyDescent="0.2">
      <c r="A4740">
        <v>2007</v>
      </c>
      <c r="B4740" t="s">
        <v>801</v>
      </c>
      <c r="C4740" t="s">
        <v>802</v>
      </c>
      <c r="D4740">
        <v>1383</v>
      </c>
      <c r="E4740">
        <v>9472</v>
      </c>
      <c r="F4740">
        <v>11360</v>
      </c>
      <c r="G4740">
        <v>4520</v>
      </c>
      <c r="H4740" s="14">
        <f>365*DSO[[#This Row],[Receivables - Total]]/DSO[[#This Row],[Revenue - Total]]</f>
        <v>44.436179577464792</v>
      </c>
      <c r="I4740" t="str">
        <f>_xlfn.XLOOKUP(DSO[[#This Row],[GIC Industry Groups]],'DSO_GIC GROUP'!$A$2:$A$25,'DSO_GIC GROUP'!$B$2:$B$25,0)</f>
        <v>Technology Hardware &amp; Equipment</v>
      </c>
    </row>
    <row r="4741" spans="1:9" x14ac:dyDescent="0.2">
      <c r="A4741">
        <v>2008</v>
      </c>
      <c r="B4741" t="s">
        <v>801</v>
      </c>
      <c r="C4741" t="s">
        <v>802</v>
      </c>
      <c r="D4741">
        <v>1758</v>
      </c>
      <c r="E4741">
        <v>10120</v>
      </c>
      <c r="F4741">
        <v>12708</v>
      </c>
      <c r="G4741">
        <v>4520</v>
      </c>
      <c r="H4741" s="14">
        <f>365*DSO[[#This Row],[Receivables - Total]]/DSO[[#This Row],[Revenue - Total]]</f>
        <v>50.493389990557127</v>
      </c>
      <c r="I4741" t="str">
        <f>_xlfn.XLOOKUP(DSO[[#This Row],[GIC Industry Groups]],'DSO_GIC GROUP'!$A$2:$A$25,'DSO_GIC GROUP'!$B$2:$B$25,0)</f>
        <v>Technology Hardware &amp; Equipment</v>
      </c>
    </row>
    <row r="4742" spans="1:9" x14ac:dyDescent="0.2">
      <c r="A4742">
        <v>2009</v>
      </c>
      <c r="B4742" t="s">
        <v>801</v>
      </c>
      <c r="C4742" t="s">
        <v>802</v>
      </c>
      <c r="D4742">
        <v>1359</v>
      </c>
      <c r="E4742">
        <v>7087</v>
      </c>
      <c r="F4742">
        <v>9805</v>
      </c>
      <c r="G4742">
        <v>4520</v>
      </c>
      <c r="H4742" s="14">
        <f>365*DSO[[#This Row],[Receivables - Total]]/DSO[[#This Row],[Revenue - Total]]</f>
        <v>50.590005099439061</v>
      </c>
      <c r="I4742" t="str">
        <f>_xlfn.XLOOKUP(DSO[[#This Row],[GIC Industry Groups]],'DSO_GIC GROUP'!$A$2:$A$25,'DSO_GIC GROUP'!$B$2:$B$25,0)</f>
        <v>Technology Hardware &amp; Equipment</v>
      </c>
    </row>
    <row r="4743" spans="1:9" x14ac:dyDescent="0.2">
      <c r="A4743">
        <v>2010</v>
      </c>
      <c r="B4743" t="s">
        <v>801</v>
      </c>
      <c r="C4743" t="s">
        <v>802</v>
      </c>
      <c r="D4743">
        <v>1751</v>
      </c>
      <c r="E4743">
        <v>8247</v>
      </c>
      <c r="F4743">
        <v>11395</v>
      </c>
      <c r="G4743">
        <v>4520</v>
      </c>
      <c r="H4743" s="14">
        <f>365*DSO[[#This Row],[Receivables - Total]]/DSO[[#This Row],[Revenue - Total]]</f>
        <v>56.087318999561212</v>
      </c>
      <c r="I4743" t="str">
        <f>_xlfn.XLOOKUP(DSO[[#This Row],[GIC Industry Groups]],'DSO_GIC GROUP'!$A$2:$A$25,'DSO_GIC GROUP'!$B$2:$B$25,0)</f>
        <v>Technology Hardware &amp; Equipment</v>
      </c>
    </row>
    <row r="4744" spans="1:9" x14ac:dyDescent="0.2">
      <c r="A4744">
        <v>2011</v>
      </c>
      <c r="B4744" t="s">
        <v>801</v>
      </c>
      <c r="C4744" t="s">
        <v>802</v>
      </c>
      <c r="D4744">
        <v>2014</v>
      </c>
      <c r="E4744">
        <v>9225</v>
      </c>
      <c r="F4744">
        <v>10971</v>
      </c>
      <c r="G4744">
        <v>4520</v>
      </c>
      <c r="H4744" s="14">
        <f>365*DSO[[#This Row],[Receivables - Total]]/DSO[[#This Row],[Revenue - Total]]</f>
        <v>67.004830917874401</v>
      </c>
      <c r="I4744" t="str">
        <f>_xlfn.XLOOKUP(DSO[[#This Row],[GIC Industry Groups]],'DSO_GIC GROUP'!$A$2:$A$25,'DSO_GIC GROUP'!$B$2:$B$25,0)</f>
        <v>Technology Hardware &amp; Equipment</v>
      </c>
    </row>
    <row r="4745" spans="1:9" x14ac:dyDescent="0.2">
      <c r="A4745">
        <v>2012</v>
      </c>
      <c r="B4745" t="s">
        <v>801</v>
      </c>
      <c r="C4745" t="s">
        <v>802</v>
      </c>
      <c r="D4745">
        <v>2920</v>
      </c>
      <c r="E4745">
        <v>10106</v>
      </c>
      <c r="F4745">
        <v>14939</v>
      </c>
      <c r="G4745">
        <v>4520</v>
      </c>
      <c r="H4745" s="14">
        <f>365*DSO[[#This Row],[Receivables - Total]]/DSO[[#This Row],[Revenue - Total]]</f>
        <v>71.343463417899457</v>
      </c>
      <c r="I4745" t="str">
        <f>_xlfn.XLOOKUP(DSO[[#This Row],[GIC Industry Groups]],'DSO_GIC GROUP'!$A$2:$A$25,'DSO_GIC GROUP'!$B$2:$B$25,0)</f>
        <v>Technology Hardware &amp; Equipment</v>
      </c>
    </row>
    <row r="4746" spans="1:9" x14ac:dyDescent="0.2">
      <c r="A4746">
        <v>2013</v>
      </c>
      <c r="B4746" t="s">
        <v>801</v>
      </c>
      <c r="C4746" t="s">
        <v>802</v>
      </c>
      <c r="D4746">
        <v>1999</v>
      </c>
      <c r="E4746">
        <v>9243</v>
      </c>
      <c r="F4746">
        <v>14351</v>
      </c>
      <c r="G4746">
        <v>4520</v>
      </c>
      <c r="H4746" s="14">
        <f>365*DSO[[#This Row],[Receivables - Total]]/DSO[[#This Row],[Revenue - Total]]</f>
        <v>50.842101595707618</v>
      </c>
      <c r="I4746" t="str">
        <f>_xlfn.XLOOKUP(DSO[[#This Row],[GIC Industry Groups]],'DSO_GIC GROUP'!$A$2:$A$25,'DSO_GIC GROUP'!$B$2:$B$25,0)</f>
        <v>Technology Hardware &amp; Equipment</v>
      </c>
    </row>
    <row r="4747" spans="1:9" x14ac:dyDescent="0.2">
      <c r="A4747">
        <v>2014</v>
      </c>
      <c r="B4747" t="s">
        <v>801</v>
      </c>
      <c r="C4747" t="s">
        <v>802</v>
      </c>
      <c r="D4747">
        <v>1841</v>
      </c>
      <c r="E4747">
        <v>9492</v>
      </c>
      <c r="F4747">
        <v>13724</v>
      </c>
      <c r="G4747">
        <v>4520</v>
      </c>
      <c r="H4747" s="14">
        <f>365*DSO[[#This Row],[Receivables - Total]]/DSO[[#This Row],[Revenue - Total]]</f>
        <v>48.962765957446805</v>
      </c>
      <c r="I4747" t="str">
        <f>_xlfn.XLOOKUP(DSO[[#This Row],[GIC Industry Groups]],'DSO_GIC GROUP'!$A$2:$A$25,'DSO_GIC GROUP'!$B$2:$B$25,0)</f>
        <v>Technology Hardware &amp; Equipment</v>
      </c>
    </row>
    <row r="4748" spans="1:9" x14ac:dyDescent="0.2">
      <c r="A4748">
        <v>2015</v>
      </c>
      <c r="B4748" t="s">
        <v>801</v>
      </c>
      <c r="C4748" t="s">
        <v>802</v>
      </c>
      <c r="D4748">
        <v>1801</v>
      </c>
      <c r="E4748">
        <v>9845</v>
      </c>
      <c r="F4748">
        <v>13739</v>
      </c>
      <c r="G4748">
        <v>4520</v>
      </c>
      <c r="H4748" s="14">
        <f>365*DSO[[#This Row],[Receivables - Total]]/DSO[[#This Row],[Revenue - Total]]</f>
        <v>47.846640949122936</v>
      </c>
      <c r="I4748" t="str">
        <f>_xlfn.XLOOKUP(DSO[[#This Row],[GIC Industry Groups]],'DSO_GIC GROUP'!$A$2:$A$25,'DSO_GIC GROUP'!$B$2:$B$25,0)</f>
        <v>Technology Hardware &amp; Equipment</v>
      </c>
    </row>
    <row r="4749" spans="1:9" x14ac:dyDescent="0.2">
      <c r="A4749">
        <v>2016</v>
      </c>
      <c r="B4749" t="s">
        <v>801</v>
      </c>
      <c r="C4749" t="s">
        <v>802</v>
      </c>
      <c r="D4749">
        <v>1384</v>
      </c>
      <c r="E4749">
        <v>8252</v>
      </c>
      <c r="F4749">
        <v>11160</v>
      </c>
      <c r="G4749">
        <v>4520</v>
      </c>
      <c r="H4749" s="14">
        <f>365*DSO[[#This Row],[Receivables - Total]]/DSO[[#This Row],[Revenue - Total]]</f>
        <v>45.265232974910397</v>
      </c>
      <c r="I4749" t="str">
        <f>_xlfn.XLOOKUP(DSO[[#This Row],[GIC Industry Groups]],'DSO_GIC GROUP'!$A$2:$A$25,'DSO_GIC GROUP'!$B$2:$B$25,0)</f>
        <v>Technology Hardware &amp; Equipment</v>
      </c>
    </row>
    <row r="4750" spans="1:9" x14ac:dyDescent="0.2">
      <c r="A4750">
        <v>2017</v>
      </c>
      <c r="B4750" t="s">
        <v>801</v>
      </c>
      <c r="C4750" t="s">
        <v>802</v>
      </c>
      <c r="D4750">
        <v>1199</v>
      </c>
      <c r="E4750">
        <v>9268</v>
      </c>
      <c r="F4750">
        <v>10771</v>
      </c>
      <c r="G4750">
        <v>4520</v>
      </c>
      <c r="H4750" s="14">
        <f>365*DSO[[#This Row],[Receivables - Total]]/DSO[[#This Row],[Revenue - Total]]</f>
        <v>40.630860644322716</v>
      </c>
      <c r="I4750" t="str">
        <f>_xlfn.XLOOKUP(DSO[[#This Row],[GIC Industry Groups]],'DSO_GIC GROUP'!$A$2:$A$25,'DSO_GIC GROUP'!$B$2:$B$25,0)</f>
        <v>Technology Hardware &amp; Equipment</v>
      </c>
    </row>
    <row r="4751" spans="1:9" x14ac:dyDescent="0.2">
      <c r="A4751">
        <v>2018</v>
      </c>
      <c r="B4751" t="s">
        <v>801</v>
      </c>
      <c r="C4751" t="s">
        <v>802</v>
      </c>
      <c r="D4751">
        <v>1184</v>
      </c>
      <c r="E4751">
        <v>9410</v>
      </c>
      <c r="F4751">
        <v>11184</v>
      </c>
      <c r="G4751">
        <v>4520</v>
      </c>
      <c r="H4751" s="14">
        <f>365*DSO[[#This Row],[Receivables - Total]]/DSO[[#This Row],[Revenue - Total]]</f>
        <v>38.640915593705294</v>
      </c>
      <c r="I4751" t="str">
        <f>_xlfn.XLOOKUP(DSO[[#This Row],[GIC Industry Groups]],'DSO_GIC GROUP'!$A$2:$A$25,'DSO_GIC GROUP'!$B$2:$B$25,0)</f>
        <v>Technology Hardware &amp; Equipment</v>
      </c>
    </row>
    <row r="4752" spans="1:9" x14ac:dyDescent="0.2">
      <c r="A4752">
        <v>2019</v>
      </c>
      <c r="B4752" t="s">
        <v>801</v>
      </c>
      <c r="C4752" t="s">
        <v>802</v>
      </c>
      <c r="D4752">
        <v>989</v>
      </c>
      <c r="E4752">
        <v>8885</v>
      </c>
      <c r="F4752">
        <v>10390</v>
      </c>
      <c r="G4752">
        <v>4520</v>
      </c>
      <c r="H4752" s="14">
        <f>365*DSO[[#This Row],[Receivables - Total]]/DSO[[#This Row],[Revenue - Total]]</f>
        <v>34.743503368623678</v>
      </c>
      <c r="I4752" t="str">
        <f>_xlfn.XLOOKUP(DSO[[#This Row],[GIC Industry Groups]],'DSO_GIC GROUP'!$A$2:$A$25,'DSO_GIC GROUP'!$B$2:$B$25,0)</f>
        <v>Technology Hardware &amp; Equipment</v>
      </c>
    </row>
    <row r="4753" spans="1:9" x14ac:dyDescent="0.2">
      <c r="A4753">
        <v>2006</v>
      </c>
      <c r="B4753" t="s">
        <v>821</v>
      </c>
      <c r="C4753" t="s">
        <v>822</v>
      </c>
      <c r="D4753">
        <v>2544</v>
      </c>
      <c r="E4753">
        <v>19091</v>
      </c>
      <c r="F4753">
        <v>12812</v>
      </c>
      <c r="G4753">
        <v>4520</v>
      </c>
      <c r="H4753" s="14">
        <f>365*DSO[[#This Row],[Receivables - Total]]/DSO[[#This Row],[Revenue - Total]]</f>
        <v>72.475803933812045</v>
      </c>
      <c r="I4753" t="str">
        <f>_xlfn.XLOOKUP(DSO[[#This Row],[GIC Industry Groups]],'DSO_GIC GROUP'!$A$2:$A$25,'DSO_GIC GROUP'!$B$2:$B$25,0)</f>
        <v>Technology Hardware &amp; Equipment</v>
      </c>
    </row>
    <row r="4754" spans="1:9" x14ac:dyDescent="0.2">
      <c r="A4754">
        <v>2007</v>
      </c>
      <c r="B4754" t="s">
        <v>821</v>
      </c>
      <c r="C4754" t="s">
        <v>822</v>
      </c>
      <c r="D4754">
        <v>4750</v>
      </c>
      <c r="E4754">
        <v>23688</v>
      </c>
      <c r="F4754">
        <v>13460</v>
      </c>
      <c r="G4754">
        <v>4520</v>
      </c>
      <c r="H4754" s="14">
        <f>365*DSO[[#This Row],[Receivables - Total]]/DSO[[#This Row],[Revenue - Total]]</f>
        <v>128.8075780089153</v>
      </c>
      <c r="I4754" t="str">
        <f>_xlfn.XLOOKUP(DSO[[#This Row],[GIC Industry Groups]],'DSO_GIC GROUP'!$A$2:$A$25,'DSO_GIC GROUP'!$B$2:$B$25,0)</f>
        <v>Technology Hardware &amp; Equipment</v>
      </c>
    </row>
    <row r="4755" spans="1:9" x14ac:dyDescent="0.2">
      <c r="A4755">
        <v>2008</v>
      </c>
      <c r="B4755" t="s">
        <v>821</v>
      </c>
      <c r="C4755" t="s">
        <v>822</v>
      </c>
      <c r="D4755">
        <v>2726</v>
      </c>
      <c r="E4755">
        <v>21600</v>
      </c>
      <c r="F4755">
        <v>14834</v>
      </c>
      <c r="G4755">
        <v>4520</v>
      </c>
      <c r="H4755" s="14">
        <f>365*DSO[[#This Row],[Receivables - Total]]/DSO[[#This Row],[Revenue - Total]]</f>
        <v>67.074962923014695</v>
      </c>
      <c r="I4755" t="str">
        <f>_xlfn.XLOOKUP(DSO[[#This Row],[GIC Industry Groups]],'DSO_GIC GROUP'!$A$2:$A$25,'DSO_GIC GROUP'!$B$2:$B$25,0)</f>
        <v>Technology Hardware &amp; Equipment</v>
      </c>
    </row>
    <row r="4756" spans="1:9" x14ac:dyDescent="0.2">
      <c r="A4756">
        <v>2009</v>
      </c>
      <c r="B4756" t="s">
        <v>821</v>
      </c>
      <c r="C4756" t="s">
        <v>822</v>
      </c>
      <c r="D4756">
        <v>1975</v>
      </c>
      <c r="E4756">
        <v>16220</v>
      </c>
      <c r="F4756">
        <v>10256</v>
      </c>
      <c r="G4756">
        <v>4520</v>
      </c>
      <c r="H4756" s="14">
        <f>365*DSO[[#This Row],[Receivables - Total]]/DSO[[#This Row],[Revenue - Total]]</f>
        <v>70.288124024960993</v>
      </c>
      <c r="I4756" t="str">
        <f>_xlfn.XLOOKUP(DSO[[#This Row],[GIC Industry Groups]],'DSO_GIC GROUP'!$A$2:$A$25,'DSO_GIC GROUP'!$B$2:$B$25,0)</f>
        <v>Technology Hardware &amp; Equipment</v>
      </c>
    </row>
    <row r="4757" spans="1:9" x14ac:dyDescent="0.2">
      <c r="A4757">
        <v>2010</v>
      </c>
      <c r="B4757" t="s">
        <v>821</v>
      </c>
      <c r="C4757" t="s">
        <v>822</v>
      </c>
      <c r="D4757">
        <v>2259</v>
      </c>
      <c r="E4757">
        <v>16992</v>
      </c>
      <c r="F4757">
        <v>12070</v>
      </c>
      <c r="G4757">
        <v>4520</v>
      </c>
      <c r="H4757" s="14">
        <f>365*DSO[[#This Row],[Receivables - Total]]/DSO[[#This Row],[Revenue - Total]]</f>
        <v>68.312758906379457</v>
      </c>
      <c r="I4757" t="str">
        <f>_xlfn.XLOOKUP(DSO[[#This Row],[GIC Industry Groups]],'DSO_GIC GROUP'!$A$2:$A$25,'DSO_GIC GROUP'!$B$2:$B$25,0)</f>
        <v>Technology Hardware &amp; Equipment</v>
      </c>
    </row>
    <row r="4758" spans="1:9" x14ac:dyDescent="0.2">
      <c r="A4758">
        <v>2011</v>
      </c>
      <c r="B4758" t="s">
        <v>821</v>
      </c>
      <c r="C4758" t="s">
        <v>822</v>
      </c>
      <c r="D4758">
        <v>2425</v>
      </c>
      <c r="E4758">
        <v>17723</v>
      </c>
      <c r="F4758">
        <v>14312</v>
      </c>
      <c r="G4758">
        <v>4520</v>
      </c>
      <c r="H4758" s="14">
        <f>365*DSO[[#This Row],[Receivables - Total]]/DSO[[#This Row],[Revenue - Total]]</f>
        <v>61.844955282280601</v>
      </c>
      <c r="I4758" t="str">
        <f>_xlfn.XLOOKUP(DSO[[#This Row],[GIC Industry Groups]],'DSO_GIC GROUP'!$A$2:$A$25,'DSO_GIC GROUP'!$B$2:$B$25,0)</f>
        <v>Technology Hardware &amp; Equipment</v>
      </c>
    </row>
    <row r="4759" spans="1:9" x14ac:dyDescent="0.2">
      <c r="A4759">
        <v>2012</v>
      </c>
      <c r="B4759" t="s">
        <v>821</v>
      </c>
      <c r="C4759" t="s">
        <v>822</v>
      </c>
      <c r="D4759">
        <v>2343</v>
      </c>
      <c r="E4759">
        <v>19306</v>
      </c>
      <c r="F4759">
        <v>13282</v>
      </c>
      <c r="G4759">
        <v>4520</v>
      </c>
      <c r="H4759" s="14">
        <f>365*DSO[[#This Row],[Receivables - Total]]/DSO[[#This Row],[Revenue - Total]]</f>
        <v>64.38751694021984</v>
      </c>
      <c r="I4759" t="str">
        <f>_xlfn.XLOOKUP(DSO[[#This Row],[GIC Industry Groups]],'DSO_GIC GROUP'!$A$2:$A$25,'DSO_GIC GROUP'!$B$2:$B$25,0)</f>
        <v>Technology Hardware &amp; Equipment</v>
      </c>
    </row>
    <row r="4760" spans="1:9" x14ac:dyDescent="0.2">
      <c r="A4760">
        <v>2013</v>
      </c>
      <c r="B4760" t="s">
        <v>821</v>
      </c>
      <c r="C4760" t="s">
        <v>822</v>
      </c>
      <c r="D4760">
        <v>2323</v>
      </c>
      <c r="E4760">
        <v>18461</v>
      </c>
      <c r="F4760">
        <v>13280</v>
      </c>
      <c r="G4760">
        <v>4520</v>
      </c>
      <c r="H4760" s="14">
        <f>365*DSO[[#This Row],[Receivables - Total]]/DSO[[#This Row],[Revenue - Total]]</f>
        <v>63.847515060240966</v>
      </c>
      <c r="I4760" t="str">
        <f>_xlfn.XLOOKUP(DSO[[#This Row],[GIC Industry Groups]],'DSO_GIC GROUP'!$A$2:$A$25,'DSO_GIC GROUP'!$B$2:$B$25,0)</f>
        <v>Technology Hardware &amp; Equipment</v>
      </c>
    </row>
    <row r="4761" spans="1:9" x14ac:dyDescent="0.2">
      <c r="A4761">
        <v>2014</v>
      </c>
      <c r="B4761" t="s">
        <v>821</v>
      </c>
      <c r="C4761" t="s">
        <v>822</v>
      </c>
      <c r="D4761">
        <v>2439</v>
      </c>
      <c r="E4761">
        <v>20152</v>
      </c>
      <c r="F4761">
        <v>13912</v>
      </c>
      <c r="G4761">
        <v>4520</v>
      </c>
      <c r="H4761" s="14">
        <f>365*DSO[[#This Row],[Receivables - Total]]/DSO[[#This Row],[Revenue - Total]]</f>
        <v>63.9904399079931</v>
      </c>
      <c r="I4761" t="str">
        <f>_xlfn.XLOOKUP(DSO[[#This Row],[GIC Industry Groups]],'DSO_GIC GROUP'!$A$2:$A$25,'DSO_GIC GROUP'!$B$2:$B$25,0)</f>
        <v>Technology Hardware &amp; Equipment</v>
      </c>
    </row>
    <row r="4762" spans="1:9" x14ac:dyDescent="0.2">
      <c r="A4762">
        <v>2015</v>
      </c>
      <c r="B4762" t="s">
        <v>821</v>
      </c>
      <c r="C4762" t="s">
        <v>822</v>
      </c>
      <c r="D4762">
        <v>2120</v>
      </c>
      <c r="E4762">
        <v>20608</v>
      </c>
      <c r="F4762">
        <v>12233</v>
      </c>
      <c r="G4762">
        <v>4520</v>
      </c>
      <c r="H4762" s="14">
        <f>365*DSO[[#This Row],[Receivables - Total]]/DSO[[#This Row],[Revenue - Total]]</f>
        <v>63.255129567563152</v>
      </c>
      <c r="I4762" t="str">
        <f>_xlfn.XLOOKUP(DSO[[#This Row],[GIC Industry Groups]],'DSO_GIC GROUP'!$A$2:$A$25,'DSO_GIC GROUP'!$B$2:$B$25,0)</f>
        <v>Technology Hardware &amp; Equipment</v>
      </c>
    </row>
    <row r="4763" spans="1:9" x14ac:dyDescent="0.2">
      <c r="A4763">
        <v>2016</v>
      </c>
      <c r="B4763" t="s">
        <v>821</v>
      </c>
      <c r="C4763" t="s">
        <v>822</v>
      </c>
      <c r="D4763">
        <v>2046</v>
      </c>
      <c r="E4763">
        <v>17608</v>
      </c>
      <c r="F4763">
        <v>12238</v>
      </c>
      <c r="G4763">
        <v>4520</v>
      </c>
      <c r="H4763" s="14">
        <f>365*DSO[[#This Row],[Receivables - Total]]/DSO[[#This Row],[Revenue - Total]]</f>
        <v>61.022225853897694</v>
      </c>
      <c r="I4763" t="str">
        <f>_xlfn.XLOOKUP(DSO[[#This Row],[GIC Industry Groups]],'DSO_GIC GROUP'!$A$2:$A$25,'DSO_GIC GROUP'!$B$2:$B$25,0)</f>
        <v>Technology Hardware &amp; Equipment</v>
      </c>
    </row>
    <row r="4764" spans="1:9" x14ac:dyDescent="0.2">
      <c r="A4764">
        <v>2017</v>
      </c>
      <c r="B4764" t="s">
        <v>821</v>
      </c>
      <c r="C4764" t="s">
        <v>822</v>
      </c>
      <c r="D4764">
        <v>2290</v>
      </c>
      <c r="E4764">
        <v>19403</v>
      </c>
      <c r="F4764">
        <v>13113</v>
      </c>
      <c r="G4764">
        <v>4520</v>
      </c>
      <c r="H4764" s="14">
        <f>365*DSO[[#This Row],[Receivables - Total]]/DSO[[#This Row],[Revenue - Total]]</f>
        <v>63.74208800427057</v>
      </c>
      <c r="I4764" t="str">
        <f>_xlfn.XLOOKUP(DSO[[#This Row],[GIC Industry Groups]],'DSO_GIC GROUP'!$A$2:$A$25,'DSO_GIC GROUP'!$B$2:$B$25,0)</f>
        <v>Technology Hardware &amp; Equipment</v>
      </c>
    </row>
    <row r="4765" spans="1:9" x14ac:dyDescent="0.2">
      <c r="A4765">
        <v>2018</v>
      </c>
      <c r="B4765" t="s">
        <v>821</v>
      </c>
      <c r="C4765" t="s">
        <v>822</v>
      </c>
      <c r="D4765">
        <v>2361</v>
      </c>
      <c r="E4765">
        <v>20386</v>
      </c>
      <c r="F4765">
        <v>13988</v>
      </c>
      <c r="G4765">
        <v>4520</v>
      </c>
      <c r="H4765" s="14">
        <f>365*DSO[[#This Row],[Receivables - Total]]/DSO[[#This Row],[Revenue - Total]]</f>
        <v>61.607449242207608</v>
      </c>
      <c r="I4765" t="str">
        <f>_xlfn.XLOOKUP(DSO[[#This Row],[GIC Industry Groups]],'DSO_GIC GROUP'!$A$2:$A$25,'DSO_GIC GROUP'!$B$2:$B$25,0)</f>
        <v>Technology Hardware &amp; Equipment</v>
      </c>
    </row>
    <row r="4766" spans="1:9" x14ac:dyDescent="0.2">
      <c r="A4766">
        <v>2019</v>
      </c>
      <c r="B4766" t="s">
        <v>821</v>
      </c>
      <c r="C4766" t="s">
        <v>822</v>
      </c>
      <c r="D4766">
        <v>2320</v>
      </c>
      <c r="E4766">
        <v>19694</v>
      </c>
      <c r="F4766">
        <v>13448</v>
      </c>
      <c r="G4766">
        <v>4520</v>
      </c>
      <c r="H4766" s="14">
        <f>365*DSO[[#This Row],[Receivables - Total]]/DSO[[#This Row],[Revenue - Total]]</f>
        <v>62.968471148126113</v>
      </c>
      <c r="I4766" t="str">
        <f>_xlfn.XLOOKUP(DSO[[#This Row],[GIC Industry Groups]],'DSO_GIC GROUP'!$A$2:$A$25,'DSO_GIC GROUP'!$B$2:$B$25,0)</f>
        <v>Technology Hardware &amp; Equipment</v>
      </c>
    </row>
    <row r="4767" spans="1:9" x14ac:dyDescent="0.2">
      <c r="A4767">
        <v>2004</v>
      </c>
      <c r="B4767" t="s">
        <v>897</v>
      </c>
      <c r="C4767" t="s">
        <v>898</v>
      </c>
      <c r="D4767">
        <v>313.10000000000002</v>
      </c>
      <c r="E4767">
        <v>1159.2</v>
      </c>
      <c r="F4767">
        <v>3046.7</v>
      </c>
      <c r="G4767">
        <v>4520</v>
      </c>
      <c r="H4767" s="14">
        <f>365*DSO[[#This Row],[Receivables - Total]]/DSO[[#This Row],[Revenue - Total]]</f>
        <v>37.50992877539634</v>
      </c>
      <c r="I4767" t="str">
        <f>_xlfn.XLOOKUP(DSO[[#This Row],[GIC Industry Groups]],'DSO_GIC GROUP'!$A$2:$A$25,'DSO_GIC GROUP'!$B$2:$B$25,0)</f>
        <v>Technology Hardware &amp; Equipment</v>
      </c>
    </row>
    <row r="4768" spans="1:9" x14ac:dyDescent="0.2">
      <c r="A4768">
        <v>2005</v>
      </c>
      <c r="B4768" t="s">
        <v>897</v>
      </c>
      <c r="C4768" t="s">
        <v>898</v>
      </c>
      <c r="D4768">
        <v>402.9</v>
      </c>
      <c r="E4768">
        <v>1588.6</v>
      </c>
      <c r="F4768">
        <v>3638.8</v>
      </c>
      <c r="G4768">
        <v>4520</v>
      </c>
      <c r="H4768" s="14">
        <f>365*DSO[[#This Row],[Receivables - Total]]/DSO[[#This Row],[Revenue - Total]]</f>
        <v>40.414010113224137</v>
      </c>
      <c r="I4768" t="str">
        <f>_xlfn.XLOOKUP(DSO[[#This Row],[GIC Industry Groups]],'DSO_GIC GROUP'!$A$2:$A$25,'DSO_GIC GROUP'!$B$2:$B$25,0)</f>
        <v>Technology Hardware &amp; Equipment</v>
      </c>
    </row>
    <row r="4769" spans="1:9" x14ac:dyDescent="0.2">
      <c r="A4769">
        <v>2006</v>
      </c>
      <c r="B4769" t="s">
        <v>897</v>
      </c>
      <c r="C4769" t="s">
        <v>898</v>
      </c>
      <c r="D4769">
        <v>481.5</v>
      </c>
      <c r="E4769">
        <v>2073.3000000000002</v>
      </c>
      <c r="F4769">
        <v>4341.3</v>
      </c>
      <c r="G4769">
        <v>4520</v>
      </c>
      <c r="H4769" s="14">
        <f>365*DSO[[#This Row],[Receivables - Total]]/DSO[[#This Row],[Revenue - Total]]</f>
        <v>40.48268951696496</v>
      </c>
      <c r="I4769" t="str">
        <f>_xlfn.XLOOKUP(DSO[[#This Row],[GIC Industry Groups]],'DSO_GIC GROUP'!$A$2:$A$25,'DSO_GIC GROUP'!$B$2:$B$25,0)</f>
        <v>Technology Hardware &amp; Equipment</v>
      </c>
    </row>
    <row r="4770" spans="1:9" x14ac:dyDescent="0.2">
      <c r="A4770">
        <v>2007</v>
      </c>
      <c r="B4770" t="s">
        <v>897</v>
      </c>
      <c r="C4770" t="s">
        <v>898</v>
      </c>
      <c r="D4770">
        <v>697</v>
      </c>
      <c r="E4770">
        <v>2901</v>
      </c>
      <c r="F4770">
        <v>5468</v>
      </c>
      <c r="G4770">
        <v>4520</v>
      </c>
      <c r="H4770" s="14">
        <f>365*DSO[[#This Row],[Receivables - Total]]/DSO[[#This Row],[Revenue - Total]]</f>
        <v>46.526152158010241</v>
      </c>
      <c r="I4770" t="str">
        <f>_xlfn.XLOOKUP(DSO[[#This Row],[GIC Industry Groups]],'DSO_GIC GROUP'!$A$2:$A$25,'DSO_GIC GROUP'!$B$2:$B$25,0)</f>
        <v>Technology Hardware &amp; Equipment</v>
      </c>
    </row>
    <row r="4771" spans="1:9" x14ac:dyDescent="0.2">
      <c r="A4771">
        <v>2008</v>
      </c>
      <c r="B4771" t="s">
        <v>897</v>
      </c>
      <c r="C4771" t="s">
        <v>898</v>
      </c>
      <c r="D4771">
        <v>1010</v>
      </c>
      <c r="E4771">
        <v>4875</v>
      </c>
      <c r="F4771">
        <v>8074</v>
      </c>
      <c r="G4771">
        <v>4520</v>
      </c>
      <c r="H4771" s="14">
        <f>365*DSO[[#This Row],[Receivables - Total]]/DSO[[#This Row],[Revenue - Total]]</f>
        <v>45.65890512756998</v>
      </c>
      <c r="I4771" t="str">
        <f>_xlfn.XLOOKUP(DSO[[#This Row],[GIC Industry Groups]],'DSO_GIC GROUP'!$A$2:$A$25,'DSO_GIC GROUP'!$B$2:$B$25,0)</f>
        <v>Technology Hardware &amp; Equipment</v>
      </c>
    </row>
    <row r="4772" spans="1:9" x14ac:dyDescent="0.2">
      <c r="A4772">
        <v>2009</v>
      </c>
      <c r="B4772" t="s">
        <v>897</v>
      </c>
      <c r="C4772" t="s">
        <v>898</v>
      </c>
      <c r="D4772">
        <v>926</v>
      </c>
      <c r="E4772">
        <v>5291</v>
      </c>
      <c r="F4772">
        <v>7453</v>
      </c>
      <c r="G4772">
        <v>4520</v>
      </c>
      <c r="H4772" s="14">
        <f>365*DSO[[#This Row],[Receivables - Total]]/DSO[[#This Row],[Revenue - Total]]</f>
        <v>45.349523681738894</v>
      </c>
      <c r="I4772" t="str">
        <f>_xlfn.XLOOKUP(DSO[[#This Row],[GIC Industry Groups]],'DSO_GIC GROUP'!$A$2:$A$25,'DSO_GIC GROUP'!$B$2:$B$25,0)</f>
        <v>Technology Hardware &amp; Equipment</v>
      </c>
    </row>
    <row r="4773" spans="1:9" x14ac:dyDescent="0.2">
      <c r="A4773">
        <v>2010</v>
      </c>
      <c r="B4773" t="s">
        <v>897</v>
      </c>
      <c r="C4773" t="s">
        <v>898</v>
      </c>
      <c r="D4773">
        <v>1256</v>
      </c>
      <c r="E4773">
        <v>7328</v>
      </c>
      <c r="F4773">
        <v>9850</v>
      </c>
      <c r="G4773">
        <v>4520</v>
      </c>
      <c r="H4773" s="14">
        <f>365*DSO[[#This Row],[Receivables - Total]]/DSO[[#This Row],[Revenue - Total]]</f>
        <v>46.542131979695434</v>
      </c>
      <c r="I4773" t="str">
        <f>_xlfn.XLOOKUP(DSO[[#This Row],[GIC Industry Groups]],'DSO_GIC GROUP'!$A$2:$A$25,'DSO_GIC GROUP'!$B$2:$B$25,0)</f>
        <v>Technology Hardware &amp; Equipment</v>
      </c>
    </row>
    <row r="4774" spans="1:9" x14ac:dyDescent="0.2">
      <c r="A4774">
        <v>2011</v>
      </c>
      <c r="B4774" t="s">
        <v>897</v>
      </c>
      <c r="C4774" t="s">
        <v>898</v>
      </c>
      <c r="D4774">
        <v>1206</v>
      </c>
      <c r="E4774">
        <v>8118</v>
      </c>
      <c r="F4774">
        <v>9526</v>
      </c>
      <c r="G4774">
        <v>4520</v>
      </c>
      <c r="H4774" s="14">
        <f>365*DSO[[#This Row],[Receivables - Total]]/DSO[[#This Row],[Revenue - Total]]</f>
        <v>46.209321855973123</v>
      </c>
      <c r="I4774" t="str">
        <f>_xlfn.XLOOKUP(DSO[[#This Row],[GIC Industry Groups]],'DSO_GIC GROUP'!$A$2:$A$25,'DSO_GIC GROUP'!$B$2:$B$25,0)</f>
        <v>Technology Hardware &amp; Equipment</v>
      </c>
    </row>
    <row r="4775" spans="1:9" x14ac:dyDescent="0.2">
      <c r="A4775">
        <v>2012</v>
      </c>
      <c r="B4775" t="s">
        <v>897</v>
      </c>
      <c r="C4775" t="s">
        <v>898</v>
      </c>
      <c r="D4775">
        <v>2364</v>
      </c>
      <c r="E4775">
        <v>14206</v>
      </c>
      <c r="F4775">
        <v>12478</v>
      </c>
      <c r="G4775">
        <v>4520</v>
      </c>
      <c r="H4775" s="14">
        <f>365*DSO[[#This Row],[Receivables - Total]]/DSO[[#This Row],[Revenue - Total]]</f>
        <v>69.150504888603948</v>
      </c>
      <c r="I4775" t="str">
        <f>_xlfn.XLOOKUP(DSO[[#This Row],[GIC Industry Groups]],'DSO_GIC GROUP'!$A$2:$A$25,'DSO_GIC GROUP'!$B$2:$B$25,0)</f>
        <v>Technology Hardware &amp; Equipment</v>
      </c>
    </row>
    <row r="4776" spans="1:9" x14ac:dyDescent="0.2">
      <c r="A4776">
        <v>2013</v>
      </c>
      <c r="B4776" t="s">
        <v>897</v>
      </c>
      <c r="C4776" t="s">
        <v>898</v>
      </c>
      <c r="D4776">
        <v>1793</v>
      </c>
      <c r="E4776">
        <v>14036</v>
      </c>
      <c r="F4776">
        <v>15351</v>
      </c>
      <c r="G4776">
        <v>4520</v>
      </c>
      <c r="H4776" s="14">
        <f>365*DSO[[#This Row],[Receivables - Total]]/DSO[[#This Row],[Revenue - Total]]</f>
        <v>42.632076086248453</v>
      </c>
      <c r="I4776" t="str">
        <f>_xlfn.XLOOKUP(DSO[[#This Row],[GIC Industry Groups]],'DSO_GIC GROUP'!$A$2:$A$25,'DSO_GIC GROUP'!$B$2:$B$25,0)</f>
        <v>Technology Hardware &amp; Equipment</v>
      </c>
    </row>
    <row r="4777" spans="1:9" x14ac:dyDescent="0.2">
      <c r="A4777">
        <v>2014</v>
      </c>
      <c r="B4777" t="s">
        <v>897</v>
      </c>
      <c r="C4777" t="s">
        <v>898</v>
      </c>
      <c r="D4777">
        <v>1989</v>
      </c>
      <c r="E4777">
        <v>15499</v>
      </c>
      <c r="F4777">
        <v>15130</v>
      </c>
      <c r="G4777">
        <v>4520</v>
      </c>
      <c r="H4777" s="14">
        <f>365*DSO[[#This Row],[Receivables - Total]]/DSO[[#This Row],[Revenue - Total]]</f>
        <v>47.983146067415731</v>
      </c>
      <c r="I4777" t="str">
        <f>_xlfn.XLOOKUP(DSO[[#This Row],[GIC Industry Groups]],'DSO_GIC GROUP'!$A$2:$A$25,'DSO_GIC GROUP'!$B$2:$B$25,0)</f>
        <v>Technology Hardware &amp; Equipment</v>
      </c>
    </row>
    <row r="4778" spans="1:9" x14ac:dyDescent="0.2">
      <c r="A4778">
        <v>2015</v>
      </c>
      <c r="B4778" t="s">
        <v>897</v>
      </c>
      <c r="C4778" t="s">
        <v>898</v>
      </c>
      <c r="D4778">
        <v>1532</v>
      </c>
      <c r="E4778">
        <v>15181</v>
      </c>
      <c r="F4778">
        <v>14572</v>
      </c>
      <c r="G4778">
        <v>4520</v>
      </c>
      <c r="H4778" s="14">
        <f>365*DSO[[#This Row],[Receivables - Total]]/DSO[[#This Row],[Revenue - Total]]</f>
        <v>38.373593192423826</v>
      </c>
      <c r="I4778" t="str">
        <f>_xlfn.XLOOKUP(DSO[[#This Row],[GIC Industry Groups]],'DSO_GIC GROUP'!$A$2:$A$25,'DSO_GIC GROUP'!$B$2:$B$25,0)</f>
        <v>Technology Hardware &amp; Equipment</v>
      </c>
    </row>
    <row r="4779" spans="1:9" x14ac:dyDescent="0.2">
      <c r="A4779">
        <v>2016</v>
      </c>
      <c r="B4779" t="s">
        <v>897</v>
      </c>
      <c r="C4779" t="s">
        <v>898</v>
      </c>
      <c r="D4779">
        <v>1461</v>
      </c>
      <c r="E4779">
        <v>32862</v>
      </c>
      <c r="F4779">
        <v>12994</v>
      </c>
      <c r="G4779">
        <v>4520</v>
      </c>
      <c r="H4779" s="14">
        <f>365*DSO[[#This Row],[Receivables - Total]]/DSO[[#This Row],[Revenue - Total]]</f>
        <v>41.039325842696627</v>
      </c>
      <c r="I4779" t="str">
        <f>_xlfn.XLOOKUP(DSO[[#This Row],[GIC Industry Groups]],'DSO_GIC GROUP'!$A$2:$A$25,'DSO_GIC GROUP'!$B$2:$B$25,0)</f>
        <v>Technology Hardware &amp; Equipment</v>
      </c>
    </row>
    <row r="4780" spans="1:9" x14ac:dyDescent="0.2">
      <c r="A4780">
        <v>2017</v>
      </c>
      <c r="B4780" t="s">
        <v>897</v>
      </c>
      <c r="C4780" t="s">
        <v>898</v>
      </c>
      <c r="D4780">
        <v>1948</v>
      </c>
      <c r="E4780">
        <v>29860</v>
      </c>
      <c r="F4780">
        <v>19093</v>
      </c>
      <c r="G4780">
        <v>4520</v>
      </c>
      <c r="H4780" s="14">
        <f>365*DSO[[#This Row],[Receivables - Total]]/DSO[[#This Row],[Revenue - Total]]</f>
        <v>37.239826114282721</v>
      </c>
      <c r="I4780" t="str">
        <f>_xlfn.XLOOKUP(DSO[[#This Row],[GIC Industry Groups]],'DSO_GIC GROUP'!$A$2:$A$25,'DSO_GIC GROUP'!$B$2:$B$25,0)</f>
        <v>Technology Hardware &amp; Equipment</v>
      </c>
    </row>
    <row r="4781" spans="1:9" x14ac:dyDescent="0.2">
      <c r="A4781">
        <v>2018</v>
      </c>
      <c r="B4781" t="s">
        <v>897</v>
      </c>
      <c r="C4781" t="s">
        <v>898</v>
      </c>
      <c r="D4781">
        <v>2197</v>
      </c>
      <c r="E4781">
        <v>29235</v>
      </c>
      <c r="F4781">
        <v>20647</v>
      </c>
      <c r="G4781">
        <v>4520</v>
      </c>
      <c r="H4781" s="14">
        <f>365*DSO[[#This Row],[Receivables - Total]]/DSO[[#This Row],[Revenue - Total]]</f>
        <v>38.838814355596455</v>
      </c>
      <c r="I4781" t="str">
        <f>_xlfn.XLOOKUP(DSO[[#This Row],[GIC Industry Groups]],'DSO_GIC GROUP'!$A$2:$A$25,'DSO_GIC GROUP'!$B$2:$B$25,0)</f>
        <v>Technology Hardware &amp; Equipment</v>
      </c>
    </row>
    <row r="4782" spans="1:9" x14ac:dyDescent="0.2">
      <c r="A4782">
        <v>2019</v>
      </c>
      <c r="B4782" t="s">
        <v>897</v>
      </c>
      <c r="C4782" t="s">
        <v>898</v>
      </c>
      <c r="D4782">
        <v>1204</v>
      </c>
      <c r="E4782">
        <v>26370</v>
      </c>
      <c r="F4782">
        <v>16569</v>
      </c>
      <c r="G4782">
        <v>4520</v>
      </c>
      <c r="H4782" s="14">
        <f>365*DSO[[#This Row],[Receivables - Total]]/DSO[[#This Row],[Revenue - Total]]</f>
        <v>26.52302492606675</v>
      </c>
      <c r="I4782" t="str">
        <f>_xlfn.XLOOKUP(DSO[[#This Row],[GIC Industry Groups]],'DSO_GIC GROUP'!$A$2:$A$25,'DSO_GIC GROUP'!$B$2:$B$25,0)</f>
        <v>Technology Hardware &amp; Equipment</v>
      </c>
    </row>
    <row r="4783" spans="1:9" x14ac:dyDescent="0.2">
      <c r="A4783">
        <v>2004</v>
      </c>
      <c r="B4783" t="s">
        <v>931</v>
      </c>
      <c r="C4783" t="s">
        <v>932</v>
      </c>
      <c r="D4783">
        <v>5385</v>
      </c>
      <c r="E4783">
        <v>24884</v>
      </c>
      <c r="F4783">
        <v>15722</v>
      </c>
      <c r="G4783">
        <v>4520</v>
      </c>
      <c r="H4783" s="14">
        <f>365*DSO[[#This Row],[Receivables - Total]]/DSO[[#This Row],[Revenue - Total]]</f>
        <v>125.01749141330619</v>
      </c>
      <c r="I4783" t="str">
        <f>_xlfn.XLOOKUP(DSO[[#This Row],[GIC Industry Groups]],'DSO_GIC GROUP'!$A$2:$A$25,'DSO_GIC GROUP'!$B$2:$B$25,0)</f>
        <v>Technology Hardware &amp; Equipment</v>
      </c>
    </row>
    <row r="4784" spans="1:9" x14ac:dyDescent="0.2">
      <c r="A4784">
        <v>2005</v>
      </c>
      <c r="B4784" t="s">
        <v>931</v>
      </c>
      <c r="C4784" t="s">
        <v>932</v>
      </c>
      <c r="D4784">
        <v>4937</v>
      </c>
      <c r="E4784">
        <v>21953</v>
      </c>
      <c r="F4784">
        <v>15701</v>
      </c>
      <c r="G4784">
        <v>4520</v>
      </c>
      <c r="H4784" s="14">
        <f>365*DSO[[#This Row],[Receivables - Total]]/DSO[[#This Row],[Revenue - Total]]</f>
        <v>114.77007833895931</v>
      </c>
      <c r="I4784" t="str">
        <f>_xlfn.XLOOKUP(DSO[[#This Row],[GIC Industry Groups]],'DSO_GIC GROUP'!$A$2:$A$25,'DSO_GIC GROUP'!$B$2:$B$25,0)</f>
        <v>Technology Hardware &amp; Equipment</v>
      </c>
    </row>
    <row r="4785" spans="1:9" x14ac:dyDescent="0.2">
      <c r="A4785">
        <v>2006</v>
      </c>
      <c r="B4785" t="s">
        <v>931</v>
      </c>
      <c r="C4785" t="s">
        <v>932</v>
      </c>
      <c r="D4785">
        <v>5121</v>
      </c>
      <c r="E4785">
        <v>21709</v>
      </c>
      <c r="F4785">
        <v>15884.5</v>
      </c>
      <c r="G4785">
        <v>4520</v>
      </c>
      <c r="H4785" s="14">
        <f>365*DSO[[#This Row],[Receivables - Total]]/DSO[[#This Row],[Revenue - Total]]</f>
        <v>117.67225912052631</v>
      </c>
      <c r="I4785" t="str">
        <f>_xlfn.XLOOKUP(DSO[[#This Row],[GIC Industry Groups]],'DSO_GIC GROUP'!$A$2:$A$25,'DSO_GIC GROUP'!$B$2:$B$25,0)</f>
        <v>Technology Hardware &amp; Equipment</v>
      </c>
    </row>
    <row r="4786" spans="1:9" x14ac:dyDescent="0.2">
      <c r="A4786">
        <v>2007</v>
      </c>
      <c r="B4786" t="s">
        <v>931</v>
      </c>
      <c r="C4786" t="s">
        <v>932</v>
      </c>
      <c r="D4786">
        <v>5454</v>
      </c>
      <c r="E4786">
        <v>23543</v>
      </c>
      <c r="F4786">
        <v>17228</v>
      </c>
      <c r="G4786">
        <v>4520</v>
      </c>
      <c r="H4786" s="14">
        <f>365*DSO[[#This Row],[Receivables - Total]]/DSO[[#This Row],[Revenue - Total]]</f>
        <v>115.55084745762711</v>
      </c>
      <c r="I4786" t="str">
        <f>_xlfn.XLOOKUP(DSO[[#This Row],[GIC Industry Groups]],'DSO_GIC GROUP'!$A$2:$A$25,'DSO_GIC GROUP'!$B$2:$B$25,0)</f>
        <v>Technology Hardware &amp; Equipment</v>
      </c>
    </row>
    <row r="4787" spans="1:9" x14ac:dyDescent="0.2">
      <c r="A4787">
        <v>2008</v>
      </c>
      <c r="B4787" t="s">
        <v>931</v>
      </c>
      <c r="C4787" t="s">
        <v>932</v>
      </c>
      <c r="D4787">
        <v>4899</v>
      </c>
      <c r="E4787">
        <v>22447</v>
      </c>
      <c r="F4787">
        <v>17608</v>
      </c>
      <c r="G4787">
        <v>4520</v>
      </c>
      <c r="H4787" s="14">
        <f>365*DSO[[#This Row],[Receivables - Total]]/DSO[[#This Row],[Revenue - Total]]</f>
        <v>101.5524193548387</v>
      </c>
      <c r="I4787" t="str">
        <f>_xlfn.XLOOKUP(DSO[[#This Row],[GIC Industry Groups]],'DSO_GIC GROUP'!$A$2:$A$25,'DSO_GIC GROUP'!$B$2:$B$25,0)</f>
        <v>Technology Hardware &amp; Equipment</v>
      </c>
    </row>
    <row r="4788" spans="1:9" x14ac:dyDescent="0.2">
      <c r="A4788">
        <v>2009</v>
      </c>
      <c r="B4788" t="s">
        <v>931</v>
      </c>
      <c r="C4788" t="s">
        <v>932</v>
      </c>
      <c r="D4788">
        <v>4362</v>
      </c>
      <c r="E4788">
        <v>24032</v>
      </c>
      <c r="F4788">
        <v>15179</v>
      </c>
      <c r="G4788">
        <v>4520</v>
      </c>
      <c r="H4788" s="14">
        <f>365*DSO[[#This Row],[Receivables - Total]]/DSO[[#This Row],[Revenue - Total]]</f>
        <v>104.89030897951116</v>
      </c>
      <c r="I4788" t="str">
        <f>_xlfn.XLOOKUP(DSO[[#This Row],[GIC Industry Groups]],'DSO_GIC GROUP'!$A$2:$A$25,'DSO_GIC GROUP'!$B$2:$B$25,0)</f>
        <v>Technology Hardware &amp; Equipment</v>
      </c>
    </row>
    <row r="4789" spans="1:9" x14ac:dyDescent="0.2">
      <c r="A4789">
        <v>2010</v>
      </c>
      <c r="B4789" t="s">
        <v>931</v>
      </c>
      <c r="C4789" t="s">
        <v>932</v>
      </c>
      <c r="D4789">
        <v>5401</v>
      </c>
      <c r="E4789">
        <v>30600</v>
      </c>
      <c r="F4789">
        <v>21633</v>
      </c>
      <c r="G4789">
        <v>4520</v>
      </c>
      <c r="H4789" s="14">
        <f>365*DSO[[#This Row],[Receivables - Total]]/DSO[[#This Row],[Revenue - Total]]</f>
        <v>91.127675310867659</v>
      </c>
      <c r="I4789" t="str">
        <f>_xlfn.XLOOKUP(DSO[[#This Row],[GIC Industry Groups]],'DSO_GIC GROUP'!$A$2:$A$25,'DSO_GIC GROUP'!$B$2:$B$25,0)</f>
        <v>Technology Hardware &amp; Equipment</v>
      </c>
    </row>
    <row r="4790" spans="1:9" x14ac:dyDescent="0.2">
      <c r="A4790">
        <v>2011</v>
      </c>
      <c r="B4790" t="s">
        <v>931</v>
      </c>
      <c r="C4790" t="s">
        <v>932</v>
      </c>
      <c r="D4790">
        <v>5028</v>
      </c>
      <c r="E4790">
        <v>30116</v>
      </c>
      <c r="F4790">
        <v>22626</v>
      </c>
      <c r="G4790">
        <v>4520</v>
      </c>
      <c r="H4790" s="14">
        <f>365*DSO[[#This Row],[Receivables - Total]]/DSO[[#This Row],[Revenue - Total]]</f>
        <v>81.111111111111114</v>
      </c>
      <c r="I4790" t="str">
        <f>_xlfn.XLOOKUP(DSO[[#This Row],[GIC Industry Groups]],'DSO_GIC GROUP'!$A$2:$A$25,'DSO_GIC GROUP'!$B$2:$B$25,0)</f>
        <v>Technology Hardware &amp; Equipment</v>
      </c>
    </row>
    <row r="4791" spans="1:9" x14ac:dyDescent="0.2">
      <c r="A4791">
        <v>2012</v>
      </c>
      <c r="B4791" t="s">
        <v>931</v>
      </c>
      <c r="C4791" t="s">
        <v>932</v>
      </c>
      <c r="D4791">
        <v>5028</v>
      </c>
      <c r="E4791">
        <v>30015</v>
      </c>
      <c r="F4791">
        <v>22390</v>
      </c>
      <c r="G4791">
        <v>4520</v>
      </c>
      <c r="H4791" s="14">
        <f>365*DSO[[#This Row],[Receivables - Total]]/DSO[[#This Row],[Revenue - Total]]</f>
        <v>81.966056275122824</v>
      </c>
      <c r="I4791" t="str">
        <f>_xlfn.XLOOKUP(DSO[[#This Row],[GIC Industry Groups]],'DSO_GIC GROUP'!$A$2:$A$25,'DSO_GIC GROUP'!$B$2:$B$25,0)</f>
        <v>Technology Hardware &amp; Equipment</v>
      </c>
    </row>
    <row r="4792" spans="1:9" x14ac:dyDescent="0.2">
      <c r="A4792">
        <v>2013</v>
      </c>
      <c r="B4792" t="s">
        <v>931</v>
      </c>
      <c r="C4792" t="s">
        <v>932</v>
      </c>
      <c r="D4792">
        <v>4771</v>
      </c>
      <c r="E4792">
        <v>29036</v>
      </c>
      <c r="F4792">
        <v>21435</v>
      </c>
      <c r="G4792">
        <v>4520</v>
      </c>
      <c r="H4792" s="14">
        <f>365*DSO[[#This Row],[Receivables - Total]]/DSO[[#This Row],[Revenue - Total]]</f>
        <v>81.241660835082811</v>
      </c>
      <c r="I4792" t="str">
        <f>_xlfn.XLOOKUP(DSO[[#This Row],[GIC Industry Groups]],'DSO_GIC GROUP'!$A$2:$A$25,'DSO_GIC GROUP'!$B$2:$B$25,0)</f>
        <v>Technology Hardware &amp; Equipment</v>
      </c>
    </row>
    <row r="4793" spans="1:9" x14ac:dyDescent="0.2">
      <c r="A4793">
        <v>2014</v>
      </c>
      <c r="B4793" t="s">
        <v>931</v>
      </c>
      <c r="C4793" t="s">
        <v>932</v>
      </c>
      <c r="D4793">
        <v>4260</v>
      </c>
      <c r="E4793">
        <v>27658</v>
      </c>
      <c r="F4793">
        <v>19540</v>
      </c>
      <c r="G4793">
        <v>4520</v>
      </c>
      <c r="H4793" s="14">
        <f>365*DSO[[#This Row],[Receivables - Total]]/DSO[[#This Row],[Revenue - Total]]</f>
        <v>79.575230296827016</v>
      </c>
      <c r="I4793" t="str">
        <f>_xlfn.XLOOKUP(DSO[[#This Row],[GIC Industry Groups]],'DSO_GIC GROUP'!$A$2:$A$25,'DSO_GIC GROUP'!$B$2:$B$25,0)</f>
        <v>Technology Hardware &amp; Equipment</v>
      </c>
    </row>
    <row r="4794" spans="1:9" x14ac:dyDescent="0.2">
      <c r="A4794">
        <v>2015</v>
      </c>
      <c r="B4794" t="s">
        <v>931</v>
      </c>
      <c r="C4794" t="s">
        <v>932</v>
      </c>
      <c r="D4794">
        <v>3814</v>
      </c>
      <c r="E4794">
        <v>24817</v>
      </c>
      <c r="F4794">
        <v>18161</v>
      </c>
      <c r="G4794">
        <v>4520</v>
      </c>
      <c r="H4794" s="14">
        <f>365*DSO[[#This Row],[Receivables - Total]]/DSO[[#This Row],[Revenue - Total]]</f>
        <v>76.653818622322561</v>
      </c>
      <c r="I4794" t="str">
        <f>_xlfn.XLOOKUP(DSO[[#This Row],[GIC Industry Groups]],'DSO_GIC GROUP'!$A$2:$A$25,'DSO_GIC GROUP'!$B$2:$B$25,0)</f>
        <v>Technology Hardware &amp; Equipment</v>
      </c>
    </row>
    <row r="4795" spans="1:9" x14ac:dyDescent="0.2">
      <c r="A4795">
        <v>2016</v>
      </c>
      <c r="B4795" t="s">
        <v>931</v>
      </c>
      <c r="C4795" t="s">
        <v>932</v>
      </c>
      <c r="D4795">
        <v>2540</v>
      </c>
      <c r="E4795">
        <v>18145</v>
      </c>
      <c r="F4795">
        <v>10771</v>
      </c>
      <c r="G4795">
        <v>4520</v>
      </c>
      <c r="H4795" s="14">
        <f>365*DSO[[#This Row],[Receivables - Total]]/DSO[[#This Row],[Revenue - Total]]</f>
        <v>86.073716460867146</v>
      </c>
      <c r="I4795" t="str">
        <f>_xlfn.XLOOKUP(DSO[[#This Row],[GIC Industry Groups]],'DSO_GIC GROUP'!$A$2:$A$25,'DSO_GIC GROUP'!$B$2:$B$25,0)</f>
        <v>Technology Hardware &amp; Equipment</v>
      </c>
    </row>
    <row r="4796" spans="1:9" x14ac:dyDescent="0.2">
      <c r="A4796">
        <v>2017</v>
      </c>
      <c r="B4796" t="s">
        <v>931</v>
      </c>
      <c r="C4796" t="s">
        <v>932</v>
      </c>
      <c r="D4796">
        <v>2829</v>
      </c>
      <c r="E4796">
        <v>15946</v>
      </c>
      <c r="F4796">
        <v>10265</v>
      </c>
      <c r="G4796">
        <v>4520</v>
      </c>
      <c r="H4796" s="14">
        <f>365*DSO[[#This Row],[Receivables - Total]]/DSO[[#This Row],[Revenue - Total]]</f>
        <v>100.59279103750609</v>
      </c>
      <c r="I4796" t="str">
        <f>_xlfn.XLOOKUP(DSO[[#This Row],[GIC Industry Groups]],'DSO_GIC GROUP'!$A$2:$A$25,'DSO_GIC GROUP'!$B$2:$B$25,0)</f>
        <v>Technology Hardware &amp; Equipment</v>
      </c>
    </row>
    <row r="4797" spans="1:9" x14ac:dyDescent="0.2">
      <c r="A4797">
        <v>2018</v>
      </c>
      <c r="B4797" t="s">
        <v>931</v>
      </c>
      <c r="C4797" t="s">
        <v>932</v>
      </c>
      <c r="D4797">
        <v>2613</v>
      </c>
      <c r="E4797">
        <v>14874</v>
      </c>
      <c r="F4797">
        <v>9830</v>
      </c>
      <c r="G4797">
        <v>4520</v>
      </c>
      <c r="H4797" s="14">
        <f>365*DSO[[#This Row],[Receivables - Total]]/DSO[[#This Row],[Revenue - Total]]</f>
        <v>97.023906408952186</v>
      </c>
      <c r="I4797" t="str">
        <f>_xlfn.XLOOKUP(DSO[[#This Row],[GIC Industry Groups]],'DSO_GIC GROUP'!$A$2:$A$25,'DSO_GIC GROUP'!$B$2:$B$25,0)</f>
        <v>Technology Hardware &amp; Equipment</v>
      </c>
    </row>
    <row r="4798" spans="1:9" x14ac:dyDescent="0.2">
      <c r="A4798">
        <v>2019</v>
      </c>
      <c r="B4798" t="s">
        <v>931</v>
      </c>
      <c r="C4798" t="s">
        <v>932</v>
      </c>
      <c r="D4798">
        <v>2532</v>
      </c>
      <c r="E4798">
        <v>15047</v>
      </c>
      <c r="F4798">
        <v>9066</v>
      </c>
      <c r="G4798">
        <v>4520</v>
      </c>
      <c r="H4798" s="14">
        <f>365*DSO[[#This Row],[Receivables - Total]]/DSO[[#This Row],[Revenue - Total]]</f>
        <v>101.93911317008603</v>
      </c>
      <c r="I4798" t="str">
        <f>_xlfn.XLOOKUP(DSO[[#This Row],[GIC Industry Groups]],'DSO_GIC GROUP'!$A$2:$A$25,'DSO_GIC GROUP'!$B$2:$B$25,0)</f>
        <v>Technology Hardware &amp; Equipment</v>
      </c>
    </row>
    <row r="4799" spans="1:9" x14ac:dyDescent="0.2">
      <c r="A4799">
        <v>2004</v>
      </c>
      <c r="B4799" t="s">
        <v>35</v>
      </c>
      <c r="C4799" t="s">
        <v>36</v>
      </c>
      <c r="D4799">
        <v>329.49900000000002</v>
      </c>
      <c r="E4799">
        <v>4720.0829999999996</v>
      </c>
      <c r="F4799">
        <v>2633.8</v>
      </c>
      <c r="G4799">
        <v>4530</v>
      </c>
      <c r="H4799" s="14">
        <f>365*DSO[[#This Row],[Receivables - Total]]/DSO[[#This Row],[Revenue - Total]]</f>
        <v>45.662971751841447</v>
      </c>
      <c r="I4799" t="str">
        <f>_xlfn.XLOOKUP(DSO[[#This Row],[GIC Industry Groups]],'DSO_GIC GROUP'!$A$2:$A$25,'DSO_GIC GROUP'!$B$2:$B$25,0)</f>
        <v>Semiconductors &amp; Semiconductor Equipment</v>
      </c>
    </row>
    <row r="4800" spans="1:9" x14ac:dyDescent="0.2">
      <c r="A4800">
        <v>2005</v>
      </c>
      <c r="B4800" t="s">
        <v>35</v>
      </c>
      <c r="C4800" t="s">
        <v>36</v>
      </c>
      <c r="D4800">
        <v>320.52300000000002</v>
      </c>
      <c r="E4800">
        <v>4583.2110000000002</v>
      </c>
      <c r="F4800">
        <v>2388.808</v>
      </c>
      <c r="G4800">
        <v>4530</v>
      </c>
      <c r="H4800" s="14">
        <f>365*DSO[[#This Row],[Receivables - Total]]/DSO[[#This Row],[Revenue - Total]]</f>
        <v>48.974591093130968</v>
      </c>
      <c r="I4800" t="str">
        <f>_xlfn.XLOOKUP(DSO[[#This Row],[GIC Industry Groups]],'DSO_GIC GROUP'!$A$2:$A$25,'DSO_GIC GROUP'!$B$2:$B$25,0)</f>
        <v>Semiconductors &amp; Semiconductor Equipment</v>
      </c>
    </row>
    <row r="4801" spans="1:9" x14ac:dyDescent="0.2">
      <c r="A4801">
        <v>2006</v>
      </c>
      <c r="B4801" t="s">
        <v>35</v>
      </c>
      <c r="C4801" t="s">
        <v>36</v>
      </c>
      <c r="D4801">
        <v>329.39299999999997</v>
      </c>
      <c r="E4801">
        <v>3986.8510000000001</v>
      </c>
      <c r="F4801">
        <v>2573.1759999999999</v>
      </c>
      <c r="G4801">
        <v>4530</v>
      </c>
      <c r="H4801" s="14">
        <f>365*DSO[[#This Row],[Receivables - Total]]/DSO[[#This Row],[Revenue - Total]]</f>
        <v>46.723755001601134</v>
      </c>
      <c r="I4801" t="str">
        <f>_xlfn.XLOOKUP(DSO[[#This Row],[GIC Industry Groups]],'DSO_GIC GROUP'!$A$2:$A$25,'DSO_GIC GROUP'!$B$2:$B$25,0)</f>
        <v>Semiconductors &amp; Semiconductor Equipment</v>
      </c>
    </row>
    <row r="4802" spans="1:9" x14ac:dyDescent="0.2">
      <c r="A4802">
        <v>2007</v>
      </c>
      <c r="B4802" t="s">
        <v>35</v>
      </c>
      <c r="C4802" t="s">
        <v>36</v>
      </c>
      <c r="D4802">
        <v>336.38099999999997</v>
      </c>
      <c r="E4802">
        <v>2971.9490000000001</v>
      </c>
      <c r="F4802">
        <v>2511.1170000000002</v>
      </c>
      <c r="G4802">
        <v>4530</v>
      </c>
      <c r="H4802" s="14">
        <f>365*DSO[[#This Row],[Receivables - Total]]/DSO[[#This Row],[Revenue - Total]]</f>
        <v>48.894203256956956</v>
      </c>
      <c r="I4802" t="str">
        <f>_xlfn.XLOOKUP(DSO[[#This Row],[GIC Industry Groups]],'DSO_GIC GROUP'!$A$2:$A$25,'DSO_GIC GROUP'!$B$2:$B$25,0)</f>
        <v>Semiconductors &amp; Semiconductor Equipment</v>
      </c>
    </row>
    <row r="4803" spans="1:9" x14ac:dyDescent="0.2">
      <c r="A4803">
        <v>2008</v>
      </c>
      <c r="B4803" t="s">
        <v>35</v>
      </c>
      <c r="C4803" t="s">
        <v>36</v>
      </c>
      <c r="D4803">
        <v>315.29000000000002</v>
      </c>
      <c r="E4803">
        <v>3090.9920000000002</v>
      </c>
      <c r="F4803">
        <v>2582.931</v>
      </c>
      <c r="G4803">
        <v>4530</v>
      </c>
      <c r="H4803" s="14">
        <f>365*DSO[[#This Row],[Receivables - Total]]/DSO[[#This Row],[Revenue - Total]]</f>
        <v>44.554364789458177</v>
      </c>
      <c r="I4803" t="str">
        <f>_xlfn.XLOOKUP(DSO[[#This Row],[GIC Industry Groups]],'DSO_GIC GROUP'!$A$2:$A$25,'DSO_GIC GROUP'!$B$2:$B$25,0)</f>
        <v>Semiconductors &amp; Semiconductor Equipment</v>
      </c>
    </row>
    <row r="4804" spans="1:9" x14ac:dyDescent="0.2">
      <c r="A4804">
        <v>2009</v>
      </c>
      <c r="B4804" t="s">
        <v>35</v>
      </c>
      <c r="C4804" t="s">
        <v>36</v>
      </c>
      <c r="D4804">
        <v>301.036</v>
      </c>
      <c r="E4804">
        <v>3404.2939999999999</v>
      </c>
      <c r="F4804">
        <v>2014.9079999999999</v>
      </c>
      <c r="G4804">
        <v>4530</v>
      </c>
      <c r="H4804" s="14">
        <f>365*DSO[[#This Row],[Receivables - Total]]/DSO[[#This Row],[Revenue - Total]]</f>
        <v>54.532584117984548</v>
      </c>
      <c r="I4804" t="str">
        <f>_xlfn.XLOOKUP(DSO[[#This Row],[GIC Industry Groups]],'DSO_GIC GROUP'!$A$2:$A$25,'DSO_GIC GROUP'!$B$2:$B$25,0)</f>
        <v>Semiconductors &amp; Semiconductor Equipment</v>
      </c>
    </row>
    <row r="4805" spans="1:9" x14ac:dyDescent="0.2">
      <c r="A4805">
        <v>2010</v>
      </c>
      <c r="B4805" t="s">
        <v>35</v>
      </c>
      <c r="C4805" t="s">
        <v>36</v>
      </c>
      <c r="D4805">
        <v>387.16899999999998</v>
      </c>
      <c r="E4805">
        <v>4328.8310000000001</v>
      </c>
      <c r="F4805">
        <v>2761.5030000000002</v>
      </c>
      <c r="G4805">
        <v>4530</v>
      </c>
      <c r="H4805" s="14">
        <f>365*DSO[[#This Row],[Receivables - Total]]/DSO[[#This Row],[Revenue - Total]]</f>
        <v>51.17382997592253</v>
      </c>
      <c r="I4805" t="str">
        <f>_xlfn.XLOOKUP(DSO[[#This Row],[GIC Industry Groups]],'DSO_GIC GROUP'!$A$2:$A$25,'DSO_GIC GROUP'!$B$2:$B$25,0)</f>
        <v>Semiconductors &amp; Semiconductor Equipment</v>
      </c>
    </row>
    <row r="4806" spans="1:9" x14ac:dyDescent="0.2">
      <c r="A4806">
        <v>2011</v>
      </c>
      <c r="B4806" t="s">
        <v>35</v>
      </c>
      <c r="C4806" t="s">
        <v>36</v>
      </c>
      <c r="D4806">
        <v>348.416</v>
      </c>
      <c r="E4806">
        <v>5277.6350000000002</v>
      </c>
      <c r="F4806">
        <v>2993.32</v>
      </c>
      <c r="G4806">
        <v>4530</v>
      </c>
      <c r="H4806" s="14">
        <f>365*DSO[[#This Row],[Receivables - Total]]/DSO[[#This Row],[Revenue - Total]]</f>
        <v>42.485213742600187</v>
      </c>
      <c r="I4806" t="str">
        <f>_xlfn.XLOOKUP(DSO[[#This Row],[GIC Industry Groups]],'DSO_GIC GROUP'!$A$2:$A$25,'DSO_GIC GROUP'!$B$2:$B$25,0)</f>
        <v>Semiconductors &amp; Semiconductor Equipment</v>
      </c>
    </row>
    <row r="4807" spans="1:9" x14ac:dyDescent="0.2">
      <c r="A4807">
        <v>2012</v>
      </c>
      <c r="B4807" t="s">
        <v>35</v>
      </c>
      <c r="C4807" t="s">
        <v>36</v>
      </c>
      <c r="D4807">
        <v>339.88099999999997</v>
      </c>
      <c r="E4807">
        <v>5620.3469999999998</v>
      </c>
      <c r="F4807">
        <v>2701.1419999999998</v>
      </c>
      <c r="G4807">
        <v>4530</v>
      </c>
      <c r="H4807" s="14">
        <f>365*DSO[[#This Row],[Receivables - Total]]/DSO[[#This Row],[Revenue - Total]]</f>
        <v>45.927450315459161</v>
      </c>
      <c r="I4807" t="str">
        <f>_xlfn.XLOOKUP(DSO[[#This Row],[GIC Industry Groups]],'DSO_GIC GROUP'!$A$2:$A$25,'DSO_GIC GROUP'!$B$2:$B$25,0)</f>
        <v>Semiconductors &amp; Semiconductor Equipment</v>
      </c>
    </row>
    <row r="4808" spans="1:9" x14ac:dyDescent="0.2">
      <c r="A4808">
        <v>2013</v>
      </c>
      <c r="B4808" t="s">
        <v>35</v>
      </c>
      <c r="C4808" t="s">
        <v>36</v>
      </c>
      <c r="D4808">
        <v>325.14400000000001</v>
      </c>
      <c r="E4808">
        <v>6381.75</v>
      </c>
      <c r="F4808">
        <v>2633.6889999999999</v>
      </c>
      <c r="G4808">
        <v>4530</v>
      </c>
      <c r="H4808" s="14">
        <f>365*DSO[[#This Row],[Receivables - Total]]/DSO[[#This Row],[Revenue - Total]]</f>
        <v>45.061341714986092</v>
      </c>
      <c r="I4808" t="str">
        <f>_xlfn.XLOOKUP(DSO[[#This Row],[GIC Industry Groups]],'DSO_GIC GROUP'!$A$2:$A$25,'DSO_GIC GROUP'!$B$2:$B$25,0)</f>
        <v>Semiconductors &amp; Semiconductor Equipment</v>
      </c>
    </row>
    <row r="4809" spans="1:9" x14ac:dyDescent="0.2">
      <c r="A4809">
        <v>2014</v>
      </c>
      <c r="B4809" t="s">
        <v>35</v>
      </c>
      <c r="C4809" t="s">
        <v>36</v>
      </c>
      <c r="D4809">
        <v>396.60500000000002</v>
      </c>
      <c r="E4809">
        <v>6859.69</v>
      </c>
      <c r="F4809">
        <v>2864.7730000000001</v>
      </c>
      <c r="G4809">
        <v>4530</v>
      </c>
      <c r="H4809" s="14">
        <f>365*DSO[[#This Row],[Receivables - Total]]/DSO[[#This Row],[Revenue - Total]]</f>
        <v>50.531342273890466</v>
      </c>
      <c r="I4809" t="str">
        <f>_xlfn.XLOOKUP(DSO[[#This Row],[GIC Industry Groups]],'DSO_GIC GROUP'!$A$2:$A$25,'DSO_GIC GROUP'!$B$2:$B$25,0)</f>
        <v>Semiconductors &amp; Semiconductor Equipment</v>
      </c>
    </row>
    <row r="4810" spans="1:9" x14ac:dyDescent="0.2">
      <c r="A4810">
        <v>2015</v>
      </c>
      <c r="B4810" t="s">
        <v>35</v>
      </c>
      <c r="C4810" t="s">
        <v>36</v>
      </c>
      <c r="D4810">
        <v>466.52699999999999</v>
      </c>
      <c r="E4810">
        <v>7062.1779999999999</v>
      </c>
      <c r="F4810">
        <v>3435.0920000000001</v>
      </c>
      <c r="G4810">
        <v>4530</v>
      </c>
      <c r="H4810" s="14">
        <f>365*DSO[[#This Row],[Receivables - Total]]/DSO[[#This Row],[Revenue - Total]]</f>
        <v>49.571410314483565</v>
      </c>
      <c r="I4810" t="str">
        <f>_xlfn.XLOOKUP(DSO[[#This Row],[GIC Industry Groups]],'DSO_GIC GROUP'!$A$2:$A$25,'DSO_GIC GROUP'!$B$2:$B$25,0)</f>
        <v>Semiconductors &amp; Semiconductor Equipment</v>
      </c>
    </row>
    <row r="4811" spans="1:9" x14ac:dyDescent="0.2">
      <c r="A4811">
        <v>2016</v>
      </c>
      <c r="B4811" t="s">
        <v>35</v>
      </c>
      <c r="C4811" t="s">
        <v>36</v>
      </c>
      <c r="D4811">
        <v>477.60899999999998</v>
      </c>
      <c r="E4811">
        <v>7970.2780000000002</v>
      </c>
      <c r="F4811">
        <v>3421.4090000000001</v>
      </c>
      <c r="G4811">
        <v>4530</v>
      </c>
      <c r="H4811" s="14">
        <f>365*DSO[[#This Row],[Receivables - Total]]/DSO[[#This Row],[Revenue - Total]]</f>
        <v>50.951898764514851</v>
      </c>
      <c r="I4811" t="str">
        <f>_xlfn.XLOOKUP(DSO[[#This Row],[GIC Industry Groups]],'DSO_GIC GROUP'!$A$2:$A$25,'DSO_GIC GROUP'!$B$2:$B$25,0)</f>
        <v>Semiconductors &amp; Semiconductor Equipment</v>
      </c>
    </row>
    <row r="4812" spans="1:9" x14ac:dyDescent="0.2">
      <c r="A4812">
        <v>2017</v>
      </c>
      <c r="B4812" t="s">
        <v>35</v>
      </c>
      <c r="C4812" t="s">
        <v>36</v>
      </c>
      <c r="D4812">
        <v>688.95299999999997</v>
      </c>
      <c r="E4812">
        <v>21141.294000000002</v>
      </c>
      <c r="F4812">
        <v>5107.5029999999997</v>
      </c>
      <c r="G4812">
        <v>4530</v>
      </c>
      <c r="H4812" s="14">
        <f>365*DSO[[#This Row],[Receivables - Total]]/DSO[[#This Row],[Revenue - Total]]</f>
        <v>49.234987233487679</v>
      </c>
      <c r="I4812" t="str">
        <f>_xlfn.XLOOKUP(DSO[[#This Row],[GIC Industry Groups]],'DSO_GIC GROUP'!$A$2:$A$25,'DSO_GIC GROUP'!$B$2:$B$25,0)</f>
        <v>Semiconductors &amp; Semiconductor Equipment</v>
      </c>
    </row>
    <row r="4813" spans="1:9" x14ac:dyDescent="0.2">
      <c r="A4813">
        <v>2018</v>
      </c>
      <c r="B4813" t="s">
        <v>35</v>
      </c>
      <c r="C4813" t="s">
        <v>36</v>
      </c>
      <c r="D4813">
        <v>639.71699999999998</v>
      </c>
      <c r="E4813">
        <v>20449.778999999999</v>
      </c>
      <c r="F4813">
        <v>6200.942</v>
      </c>
      <c r="G4813">
        <v>4530</v>
      </c>
      <c r="H4813" s="14">
        <f>365*DSO[[#This Row],[Receivables - Total]]/DSO[[#This Row],[Revenue - Total]]</f>
        <v>37.655037734589357</v>
      </c>
      <c r="I4813" t="str">
        <f>_xlfn.XLOOKUP(DSO[[#This Row],[GIC Industry Groups]],'DSO_GIC GROUP'!$A$2:$A$25,'DSO_GIC GROUP'!$B$2:$B$25,0)</f>
        <v>Semiconductors &amp; Semiconductor Equipment</v>
      </c>
    </row>
    <row r="4814" spans="1:9" x14ac:dyDescent="0.2">
      <c r="A4814">
        <v>2019</v>
      </c>
      <c r="B4814" t="s">
        <v>35</v>
      </c>
      <c r="C4814" t="s">
        <v>36</v>
      </c>
      <c r="D4814">
        <v>635.13599999999997</v>
      </c>
      <c r="E4814">
        <v>21392.641</v>
      </c>
      <c r="F4814">
        <v>5991.0649999999996</v>
      </c>
      <c r="G4814">
        <v>4530</v>
      </c>
      <c r="H4814" s="14">
        <f>365*DSO[[#This Row],[Receivables - Total]]/DSO[[#This Row],[Revenue - Total]]</f>
        <v>38.695063398577716</v>
      </c>
      <c r="I4814" t="str">
        <f>_xlfn.XLOOKUP(DSO[[#This Row],[GIC Industry Groups]],'DSO_GIC GROUP'!$A$2:$A$25,'DSO_GIC GROUP'!$B$2:$B$25,0)</f>
        <v>Semiconductors &amp; Semiconductor Equipment</v>
      </c>
    </row>
    <row r="4815" spans="1:9" x14ac:dyDescent="0.2">
      <c r="A4815">
        <v>2004</v>
      </c>
      <c r="B4815" t="s">
        <v>77</v>
      </c>
      <c r="C4815" t="s">
        <v>78</v>
      </c>
      <c r="D4815">
        <v>1670.153</v>
      </c>
      <c r="E4815">
        <v>12093.445</v>
      </c>
      <c r="F4815">
        <v>8013.0529999999999</v>
      </c>
      <c r="G4815">
        <v>4530</v>
      </c>
      <c r="H4815" s="14">
        <f>365*DSO[[#This Row],[Receivables - Total]]/DSO[[#This Row],[Revenue - Total]]</f>
        <v>76.07660213903489</v>
      </c>
      <c r="I4815" t="str">
        <f>_xlfn.XLOOKUP(DSO[[#This Row],[GIC Industry Groups]],'DSO_GIC GROUP'!$A$2:$A$25,'DSO_GIC GROUP'!$B$2:$B$25,0)</f>
        <v>Semiconductors &amp; Semiconductor Equipment</v>
      </c>
    </row>
    <row r="4816" spans="1:9" x14ac:dyDescent="0.2">
      <c r="A4816">
        <v>2005</v>
      </c>
      <c r="B4816" t="s">
        <v>77</v>
      </c>
      <c r="C4816" t="s">
        <v>78</v>
      </c>
      <c r="D4816">
        <v>1615.5039999999999</v>
      </c>
      <c r="E4816">
        <v>11269.156999999999</v>
      </c>
      <c r="F4816">
        <v>6991.8230000000003</v>
      </c>
      <c r="G4816">
        <v>4530</v>
      </c>
      <c r="H4816" s="14">
        <f>365*DSO[[#This Row],[Receivables - Total]]/DSO[[#This Row],[Revenue - Total]]</f>
        <v>84.33551020956908</v>
      </c>
      <c r="I4816" t="str">
        <f>_xlfn.XLOOKUP(DSO[[#This Row],[GIC Industry Groups]],'DSO_GIC GROUP'!$A$2:$A$25,'DSO_GIC GROUP'!$B$2:$B$25,0)</f>
        <v>Semiconductors &amp; Semiconductor Equipment</v>
      </c>
    </row>
    <row r="4817" spans="1:9" x14ac:dyDescent="0.2">
      <c r="A4817">
        <v>2006</v>
      </c>
      <c r="B4817" t="s">
        <v>77</v>
      </c>
      <c r="C4817" t="s">
        <v>78</v>
      </c>
      <c r="D4817">
        <v>2026.1990000000001</v>
      </c>
      <c r="E4817">
        <v>9480.8369999999995</v>
      </c>
      <c r="F4817">
        <v>9167.0139999999992</v>
      </c>
      <c r="G4817">
        <v>4530</v>
      </c>
      <c r="H4817" s="14">
        <f>365*DSO[[#This Row],[Receivables - Total]]/DSO[[#This Row],[Revenue - Total]]</f>
        <v>80.676503275766791</v>
      </c>
      <c r="I4817" t="str">
        <f>_xlfn.XLOOKUP(DSO[[#This Row],[GIC Industry Groups]],'DSO_GIC GROUP'!$A$2:$A$25,'DSO_GIC GROUP'!$B$2:$B$25,0)</f>
        <v>Semiconductors &amp; Semiconductor Equipment</v>
      </c>
    </row>
    <row r="4818" spans="1:9" x14ac:dyDescent="0.2">
      <c r="A4818">
        <v>2007</v>
      </c>
      <c r="B4818" t="s">
        <v>77</v>
      </c>
      <c r="C4818" t="s">
        <v>78</v>
      </c>
      <c r="D4818">
        <v>2049.4270000000001</v>
      </c>
      <c r="E4818">
        <v>10654.075000000001</v>
      </c>
      <c r="F4818">
        <v>9734.8559999999998</v>
      </c>
      <c r="G4818">
        <v>4530</v>
      </c>
      <c r="H4818" s="14">
        <f>365*DSO[[#This Row],[Receivables - Total]]/DSO[[#This Row],[Revenue - Total]]</f>
        <v>76.841491543377742</v>
      </c>
      <c r="I4818" t="str">
        <f>_xlfn.XLOOKUP(DSO[[#This Row],[GIC Industry Groups]],'DSO_GIC GROUP'!$A$2:$A$25,'DSO_GIC GROUP'!$B$2:$B$25,0)</f>
        <v>Semiconductors &amp; Semiconductor Equipment</v>
      </c>
    </row>
    <row r="4819" spans="1:9" x14ac:dyDescent="0.2">
      <c r="A4819">
        <v>2008</v>
      </c>
      <c r="B4819" t="s">
        <v>77</v>
      </c>
      <c r="C4819" t="s">
        <v>78</v>
      </c>
      <c r="D4819">
        <v>1816.6320000000001</v>
      </c>
      <c r="E4819">
        <v>11006.317999999999</v>
      </c>
      <c r="F4819">
        <v>8129.24</v>
      </c>
      <c r="G4819">
        <v>4530</v>
      </c>
      <c r="H4819" s="14">
        <f>365*DSO[[#This Row],[Receivables - Total]]/DSO[[#This Row],[Revenue - Total]]</f>
        <v>81.566134103557047</v>
      </c>
      <c r="I4819" t="str">
        <f>_xlfn.XLOOKUP(DSO[[#This Row],[GIC Industry Groups]],'DSO_GIC GROUP'!$A$2:$A$25,'DSO_GIC GROUP'!$B$2:$B$25,0)</f>
        <v>Semiconductors &amp; Semiconductor Equipment</v>
      </c>
    </row>
    <row r="4820" spans="1:9" x14ac:dyDescent="0.2">
      <c r="A4820">
        <v>2009</v>
      </c>
      <c r="B4820" t="s">
        <v>77</v>
      </c>
      <c r="C4820" t="s">
        <v>78</v>
      </c>
      <c r="D4820">
        <v>1226.2550000000001</v>
      </c>
      <c r="E4820">
        <v>9574.2430000000004</v>
      </c>
      <c r="F4820">
        <v>5013.607</v>
      </c>
      <c r="G4820">
        <v>4530</v>
      </c>
      <c r="H4820" s="14">
        <f>365*DSO[[#This Row],[Receivables - Total]]/DSO[[#This Row],[Revenue - Total]]</f>
        <v>89.273665646310135</v>
      </c>
      <c r="I4820" t="str">
        <f>_xlfn.XLOOKUP(DSO[[#This Row],[GIC Industry Groups]],'DSO_GIC GROUP'!$A$2:$A$25,'DSO_GIC GROUP'!$B$2:$B$25,0)</f>
        <v>Semiconductors &amp; Semiconductor Equipment</v>
      </c>
    </row>
    <row r="4821" spans="1:9" x14ac:dyDescent="0.2">
      <c r="A4821">
        <v>2010</v>
      </c>
      <c r="B4821" t="s">
        <v>77</v>
      </c>
      <c r="C4821" t="s">
        <v>78</v>
      </c>
      <c r="D4821">
        <v>1831.8630000000001</v>
      </c>
      <c r="E4821">
        <v>10943.344999999999</v>
      </c>
      <c r="F4821">
        <v>9548.6669999999995</v>
      </c>
      <c r="G4821">
        <v>4530</v>
      </c>
      <c r="H4821" s="14">
        <f>365*DSO[[#This Row],[Receivables - Total]]/DSO[[#This Row],[Revenue - Total]]</f>
        <v>70.023385986756054</v>
      </c>
      <c r="I4821" t="str">
        <f>_xlfn.XLOOKUP(DSO[[#This Row],[GIC Industry Groups]],'DSO_GIC GROUP'!$A$2:$A$25,'DSO_GIC GROUP'!$B$2:$B$25,0)</f>
        <v>Semiconductors &amp; Semiconductor Equipment</v>
      </c>
    </row>
    <row r="4822" spans="1:9" x14ac:dyDescent="0.2">
      <c r="A4822">
        <v>2011</v>
      </c>
      <c r="B4822" t="s">
        <v>77</v>
      </c>
      <c r="C4822" t="s">
        <v>78</v>
      </c>
      <c r="D4822">
        <v>1532</v>
      </c>
      <c r="E4822">
        <v>13861</v>
      </c>
      <c r="F4822">
        <v>10517</v>
      </c>
      <c r="G4822">
        <v>4530</v>
      </c>
      <c r="H4822" s="14">
        <f>365*DSO[[#This Row],[Receivables - Total]]/DSO[[#This Row],[Revenue - Total]]</f>
        <v>53.169154701911189</v>
      </c>
      <c r="I4822" t="str">
        <f>_xlfn.XLOOKUP(DSO[[#This Row],[GIC Industry Groups]],'DSO_GIC GROUP'!$A$2:$A$25,'DSO_GIC GROUP'!$B$2:$B$25,0)</f>
        <v>Semiconductors &amp; Semiconductor Equipment</v>
      </c>
    </row>
    <row r="4823" spans="1:9" x14ac:dyDescent="0.2">
      <c r="A4823">
        <v>2012</v>
      </c>
      <c r="B4823" t="s">
        <v>77</v>
      </c>
      <c r="C4823" t="s">
        <v>78</v>
      </c>
      <c r="D4823">
        <v>1307</v>
      </c>
      <c r="E4823">
        <v>12102</v>
      </c>
      <c r="F4823">
        <v>8719</v>
      </c>
      <c r="G4823">
        <v>4530</v>
      </c>
      <c r="H4823" s="14">
        <f>365*DSO[[#This Row],[Receivables - Total]]/DSO[[#This Row],[Revenue - Total]]</f>
        <v>54.714416790916388</v>
      </c>
      <c r="I4823" t="str">
        <f>_xlfn.XLOOKUP(DSO[[#This Row],[GIC Industry Groups]],'DSO_GIC GROUP'!$A$2:$A$25,'DSO_GIC GROUP'!$B$2:$B$25,0)</f>
        <v>Semiconductors &amp; Semiconductor Equipment</v>
      </c>
    </row>
    <row r="4824" spans="1:9" x14ac:dyDescent="0.2">
      <c r="A4824">
        <v>2013</v>
      </c>
      <c r="B4824" t="s">
        <v>77</v>
      </c>
      <c r="C4824" t="s">
        <v>78</v>
      </c>
      <c r="D4824">
        <v>1640</v>
      </c>
      <c r="E4824">
        <v>12043</v>
      </c>
      <c r="F4824">
        <v>7509</v>
      </c>
      <c r="G4824">
        <v>4530</v>
      </c>
      <c r="H4824" s="14">
        <f>365*DSO[[#This Row],[Receivables - Total]]/DSO[[#This Row],[Revenue - Total]]</f>
        <v>79.717672126781196</v>
      </c>
      <c r="I4824" t="str">
        <f>_xlfn.XLOOKUP(DSO[[#This Row],[GIC Industry Groups]],'DSO_GIC GROUP'!$A$2:$A$25,'DSO_GIC GROUP'!$B$2:$B$25,0)</f>
        <v>Semiconductors &amp; Semiconductor Equipment</v>
      </c>
    </row>
    <row r="4825" spans="1:9" x14ac:dyDescent="0.2">
      <c r="A4825">
        <v>2014</v>
      </c>
      <c r="B4825" t="s">
        <v>77</v>
      </c>
      <c r="C4825" t="s">
        <v>78</v>
      </c>
      <c r="D4825">
        <v>1670</v>
      </c>
      <c r="E4825">
        <v>13174</v>
      </c>
      <c r="F4825">
        <v>9072</v>
      </c>
      <c r="G4825">
        <v>4530</v>
      </c>
      <c r="H4825" s="14">
        <f>365*DSO[[#This Row],[Receivables - Total]]/DSO[[#This Row],[Revenue - Total]]</f>
        <v>67.190255731922392</v>
      </c>
      <c r="I4825" t="str">
        <f>_xlfn.XLOOKUP(DSO[[#This Row],[GIC Industry Groups]],'DSO_GIC GROUP'!$A$2:$A$25,'DSO_GIC GROUP'!$B$2:$B$25,0)</f>
        <v>Semiconductors &amp; Semiconductor Equipment</v>
      </c>
    </row>
    <row r="4826" spans="1:9" x14ac:dyDescent="0.2">
      <c r="A4826">
        <v>2015</v>
      </c>
      <c r="B4826" t="s">
        <v>77</v>
      </c>
      <c r="C4826" t="s">
        <v>78</v>
      </c>
      <c r="D4826">
        <v>1739</v>
      </c>
      <c r="E4826">
        <v>15308</v>
      </c>
      <c r="F4826">
        <v>9659</v>
      </c>
      <c r="G4826">
        <v>4530</v>
      </c>
      <c r="H4826" s="14">
        <f>365*DSO[[#This Row],[Receivables - Total]]/DSO[[#This Row],[Revenue - Total]]</f>
        <v>65.714359664561542</v>
      </c>
      <c r="I4826" t="str">
        <f>_xlfn.XLOOKUP(DSO[[#This Row],[GIC Industry Groups]],'DSO_GIC GROUP'!$A$2:$A$25,'DSO_GIC GROUP'!$B$2:$B$25,0)</f>
        <v>Semiconductors &amp; Semiconductor Equipment</v>
      </c>
    </row>
    <row r="4827" spans="1:9" x14ac:dyDescent="0.2">
      <c r="A4827">
        <v>2016</v>
      </c>
      <c r="B4827" t="s">
        <v>77</v>
      </c>
      <c r="C4827" t="s">
        <v>78</v>
      </c>
      <c r="D4827">
        <v>2279</v>
      </c>
      <c r="E4827">
        <v>14588</v>
      </c>
      <c r="F4827">
        <v>10825</v>
      </c>
      <c r="G4827">
        <v>4530</v>
      </c>
      <c r="H4827" s="14">
        <f>365*DSO[[#This Row],[Receivables - Total]]/DSO[[#This Row],[Revenue - Total]]</f>
        <v>76.843879907621243</v>
      </c>
      <c r="I4827" t="str">
        <f>_xlfn.XLOOKUP(DSO[[#This Row],[GIC Industry Groups]],'DSO_GIC GROUP'!$A$2:$A$25,'DSO_GIC GROUP'!$B$2:$B$25,0)</f>
        <v>Semiconductors &amp; Semiconductor Equipment</v>
      </c>
    </row>
    <row r="4828" spans="1:9" x14ac:dyDescent="0.2">
      <c r="A4828">
        <v>2017</v>
      </c>
      <c r="B4828" t="s">
        <v>77</v>
      </c>
      <c r="C4828" t="s">
        <v>78</v>
      </c>
      <c r="D4828">
        <v>2338</v>
      </c>
      <c r="E4828">
        <v>19419</v>
      </c>
      <c r="F4828">
        <v>14537</v>
      </c>
      <c r="G4828">
        <v>4530</v>
      </c>
      <c r="H4828" s="14">
        <f>365*DSO[[#This Row],[Receivables - Total]]/DSO[[#This Row],[Revenue - Total]]</f>
        <v>58.703308798238979</v>
      </c>
      <c r="I4828" t="str">
        <f>_xlfn.XLOOKUP(DSO[[#This Row],[GIC Industry Groups]],'DSO_GIC GROUP'!$A$2:$A$25,'DSO_GIC GROUP'!$B$2:$B$25,0)</f>
        <v>Semiconductors &amp; Semiconductor Equipment</v>
      </c>
    </row>
    <row r="4829" spans="1:9" x14ac:dyDescent="0.2">
      <c r="A4829">
        <v>2018</v>
      </c>
      <c r="B4829" t="s">
        <v>77</v>
      </c>
      <c r="C4829" t="s">
        <v>78</v>
      </c>
      <c r="D4829">
        <v>2565</v>
      </c>
      <c r="E4829">
        <v>17773</v>
      </c>
      <c r="F4829">
        <v>17253</v>
      </c>
      <c r="G4829">
        <v>4530</v>
      </c>
      <c r="H4829" s="14">
        <f>365*DSO[[#This Row],[Receivables - Total]]/DSO[[#This Row],[Revenue - Total]]</f>
        <v>54.264475743348981</v>
      </c>
      <c r="I4829" t="str">
        <f>_xlfn.XLOOKUP(DSO[[#This Row],[GIC Industry Groups]],'DSO_GIC GROUP'!$A$2:$A$25,'DSO_GIC GROUP'!$B$2:$B$25,0)</f>
        <v>Semiconductors &amp; Semiconductor Equipment</v>
      </c>
    </row>
    <row r="4830" spans="1:9" x14ac:dyDescent="0.2">
      <c r="A4830">
        <v>2019</v>
      </c>
      <c r="B4830" t="s">
        <v>77</v>
      </c>
      <c r="C4830" t="s">
        <v>78</v>
      </c>
      <c r="D4830">
        <v>2641</v>
      </c>
      <c r="E4830">
        <v>19024</v>
      </c>
      <c r="F4830">
        <v>14608</v>
      </c>
      <c r="G4830">
        <v>4530</v>
      </c>
      <c r="H4830" s="14">
        <f>365*DSO[[#This Row],[Receivables - Total]]/DSO[[#This Row],[Revenue - Total]]</f>
        <v>65.988841730558605</v>
      </c>
      <c r="I4830" t="str">
        <f>_xlfn.XLOOKUP(DSO[[#This Row],[GIC Industry Groups]],'DSO_GIC GROUP'!$A$2:$A$25,'DSO_GIC GROUP'!$B$2:$B$25,0)</f>
        <v>Semiconductors &amp; Semiconductor Equipment</v>
      </c>
    </row>
    <row r="4831" spans="1:9" x14ac:dyDescent="0.2">
      <c r="A4831">
        <v>2004</v>
      </c>
      <c r="B4831" t="s">
        <v>79</v>
      </c>
      <c r="C4831" t="s">
        <v>80</v>
      </c>
      <c r="D4831">
        <v>719.572</v>
      </c>
      <c r="E4831">
        <v>7844.21</v>
      </c>
      <c r="F4831">
        <v>5001.4350000000004</v>
      </c>
      <c r="G4831">
        <v>4530</v>
      </c>
      <c r="H4831" s="14">
        <f>365*DSO[[#This Row],[Receivables - Total]]/DSO[[#This Row],[Revenue - Total]]</f>
        <v>52.513684572527687</v>
      </c>
      <c r="I4831" t="str">
        <f>_xlfn.XLOOKUP(DSO[[#This Row],[GIC Industry Groups]],'DSO_GIC GROUP'!$A$2:$A$25,'DSO_GIC GROUP'!$B$2:$B$25,0)</f>
        <v>Semiconductors &amp; Semiconductor Equipment</v>
      </c>
    </row>
    <row r="4832" spans="1:9" x14ac:dyDescent="0.2">
      <c r="A4832">
        <v>2005</v>
      </c>
      <c r="B4832" t="s">
        <v>79</v>
      </c>
      <c r="C4832" t="s">
        <v>80</v>
      </c>
      <c r="D4832">
        <v>948.81700000000001</v>
      </c>
      <c r="E4832">
        <v>7287.7790000000005</v>
      </c>
      <c r="F4832">
        <v>5847.5770000000002</v>
      </c>
      <c r="G4832">
        <v>4530</v>
      </c>
      <c r="H4832" s="14">
        <f>365*DSO[[#This Row],[Receivables - Total]]/DSO[[#This Row],[Revenue - Total]]</f>
        <v>59.224223126946427</v>
      </c>
      <c r="I4832" t="str">
        <f>_xlfn.XLOOKUP(DSO[[#This Row],[GIC Industry Groups]],'DSO_GIC GROUP'!$A$2:$A$25,'DSO_GIC GROUP'!$B$2:$B$25,0)</f>
        <v>Semiconductors &amp; Semiconductor Equipment</v>
      </c>
    </row>
    <row r="4833" spans="1:9" x14ac:dyDescent="0.2">
      <c r="A4833">
        <v>2006</v>
      </c>
      <c r="B4833" t="s">
        <v>79</v>
      </c>
      <c r="C4833" t="s">
        <v>80</v>
      </c>
      <c r="D4833">
        <v>1150</v>
      </c>
      <c r="E4833">
        <v>13147</v>
      </c>
      <c r="F4833">
        <v>5649</v>
      </c>
      <c r="G4833">
        <v>4530</v>
      </c>
      <c r="H4833" s="14">
        <f>365*DSO[[#This Row],[Receivables - Total]]/DSO[[#This Row],[Revenue - Total]]</f>
        <v>74.305186758718364</v>
      </c>
      <c r="I4833" t="str">
        <f>_xlfn.XLOOKUP(DSO[[#This Row],[GIC Industry Groups]],'DSO_GIC GROUP'!$A$2:$A$25,'DSO_GIC GROUP'!$B$2:$B$25,0)</f>
        <v>Semiconductors &amp; Semiconductor Equipment</v>
      </c>
    </row>
    <row r="4834" spans="1:9" x14ac:dyDescent="0.2">
      <c r="A4834">
        <v>2007</v>
      </c>
      <c r="B4834" t="s">
        <v>79</v>
      </c>
      <c r="C4834" t="s">
        <v>80</v>
      </c>
      <c r="D4834">
        <v>640</v>
      </c>
      <c r="E4834">
        <v>11550</v>
      </c>
      <c r="F4834">
        <v>6013</v>
      </c>
      <c r="G4834">
        <v>4530</v>
      </c>
      <c r="H4834" s="14">
        <f>365*DSO[[#This Row],[Receivables - Total]]/DSO[[#This Row],[Revenue - Total]]</f>
        <v>38.849160153001833</v>
      </c>
      <c r="I4834" t="str">
        <f>_xlfn.XLOOKUP(DSO[[#This Row],[GIC Industry Groups]],'DSO_GIC GROUP'!$A$2:$A$25,'DSO_GIC GROUP'!$B$2:$B$25,0)</f>
        <v>Semiconductors &amp; Semiconductor Equipment</v>
      </c>
    </row>
    <row r="4835" spans="1:9" x14ac:dyDescent="0.2">
      <c r="A4835">
        <v>2008</v>
      </c>
      <c r="B4835" t="s">
        <v>79</v>
      </c>
      <c r="C4835" t="s">
        <v>80</v>
      </c>
      <c r="D4835">
        <v>320</v>
      </c>
      <c r="E4835">
        <v>7675</v>
      </c>
      <c r="F4835">
        <v>5808</v>
      </c>
      <c r="G4835">
        <v>4530</v>
      </c>
      <c r="H4835" s="14">
        <f>365*DSO[[#This Row],[Receivables - Total]]/DSO[[#This Row],[Revenue - Total]]</f>
        <v>20.110192837465565</v>
      </c>
      <c r="I4835" t="str">
        <f>_xlfn.XLOOKUP(DSO[[#This Row],[GIC Industry Groups]],'DSO_GIC GROUP'!$A$2:$A$25,'DSO_GIC GROUP'!$B$2:$B$25,0)</f>
        <v>Semiconductors &amp; Semiconductor Equipment</v>
      </c>
    </row>
    <row r="4836" spans="1:9" x14ac:dyDescent="0.2">
      <c r="A4836">
        <v>2009</v>
      </c>
      <c r="B4836" t="s">
        <v>79</v>
      </c>
      <c r="C4836" t="s">
        <v>80</v>
      </c>
      <c r="D4836">
        <v>745</v>
      </c>
      <c r="E4836">
        <v>9078</v>
      </c>
      <c r="F4836">
        <v>5403</v>
      </c>
      <c r="G4836">
        <v>4530</v>
      </c>
      <c r="H4836" s="14">
        <f>365*DSO[[#This Row],[Receivables - Total]]/DSO[[#This Row],[Revenue - Total]]</f>
        <v>50.328521191930406</v>
      </c>
      <c r="I4836" t="str">
        <f>_xlfn.XLOOKUP(DSO[[#This Row],[GIC Industry Groups]],'DSO_GIC GROUP'!$A$2:$A$25,'DSO_GIC GROUP'!$B$2:$B$25,0)</f>
        <v>Semiconductors &amp; Semiconductor Equipment</v>
      </c>
    </row>
    <row r="4837" spans="1:9" x14ac:dyDescent="0.2">
      <c r="A4837">
        <v>2010</v>
      </c>
      <c r="B4837" t="s">
        <v>79</v>
      </c>
      <c r="C4837" t="s">
        <v>80</v>
      </c>
      <c r="D4837">
        <v>968</v>
      </c>
      <c r="E4837">
        <v>4964</v>
      </c>
      <c r="F4837">
        <v>6494</v>
      </c>
      <c r="G4837">
        <v>4530</v>
      </c>
      <c r="H4837" s="14">
        <f>365*DSO[[#This Row],[Receivables - Total]]/DSO[[#This Row],[Revenue - Total]]</f>
        <v>54.407145056975672</v>
      </c>
      <c r="I4837" t="str">
        <f>_xlfn.XLOOKUP(DSO[[#This Row],[GIC Industry Groups]],'DSO_GIC GROUP'!$A$2:$A$25,'DSO_GIC GROUP'!$B$2:$B$25,0)</f>
        <v>Semiconductors &amp; Semiconductor Equipment</v>
      </c>
    </row>
    <row r="4838" spans="1:9" x14ac:dyDescent="0.2">
      <c r="A4838">
        <v>2011</v>
      </c>
      <c r="B4838" t="s">
        <v>79</v>
      </c>
      <c r="C4838" t="s">
        <v>80</v>
      </c>
      <c r="D4838">
        <v>919</v>
      </c>
      <c r="E4838">
        <v>4954</v>
      </c>
      <c r="F4838">
        <v>6568</v>
      </c>
      <c r="G4838">
        <v>4530</v>
      </c>
      <c r="H4838" s="14">
        <f>365*DSO[[#This Row],[Receivables - Total]]/DSO[[#This Row],[Revenue - Total]]</f>
        <v>51.071102314250915</v>
      </c>
      <c r="I4838" t="str">
        <f>_xlfn.XLOOKUP(DSO[[#This Row],[GIC Industry Groups]],'DSO_GIC GROUP'!$A$2:$A$25,'DSO_GIC GROUP'!$B$2:$B$25,0)</f>
        <v>Semiconductors &amp; Semiconductor Equipment</v>
      </c>
    </row>
    <row r="4839" spans="1:9" x14ac:dyDescent="0.2">
      <c r="A4839">
        <v>2012</v>
      </c>
      <c r="B4839" t="s">
        <v>79</v>
      </c>
      <c r="C4839" t="s">
        <v>80</v>
      </c>
      <c r="D4839">
        <v>630</v>
      </c>
      <c r="E4839">
        <v>4000</v>
      </c>
      <c r="F4839">
        <v>5422</v>
      </c>
      <c r="G4839">
        <v>4530</v>
      </c>
      <c r="H4839" s="14">
        <f>365*DSO[[#This Row],[Receivables - Total]]/DSO[[#This Row],[Revenue - Total]]</f>
        <v>42.410549612689046</v>
      </c>
      <c r="I4839" t="str">
        <f>_xlfn.XLOOKUP(DSO[[#This Row],[GIC Industry Groups]],'DSO_GIC GROUP'!$A$2:$A$25,'DSO_GIC GROUP'!$B$2:$B$25,0)</f>
        <v>Semiconductors &amp; Semiconductor Equipment</v>
      </c>
    </row>
    <row r="4840" spans="1:9" x14ac:dyDescent="0.2">
      <c r="A4840">
        <v>2013</v>
      </c>
      <c r="B4840" t="s">
        <v>79</v>
      </c>
      <c r="C4840" t="s">
        <v>80</v>
      </c>
      <c r="D4840">
        <v>832</v>
      </c>
      <c r="E4840">
        <v>4337</v>
      </c>
      <c r="F4840">
        <v>5299</v>
      </c>
      <c r="G4840">
        <v>4530</v>
      </c>
      <c r="H4840" s="14">
        <f>365*DSO[[#This Row],[Receivables - Total]]/DSO[[#This Row],[Revenue - Total]]</f>
        <v>57.308926212492921</v>
      </c>
      <c r="I4840" t="str">
        <f>_xlfn.XLOOKUP(DSO[[#This Row],[GIC Industry Groups]],'DSO_GIC GROUP'!$A$2:$A$25,'DSO_GIC GROUP'!$B$2:$B$25,0)</f>
        <v>Semiconductors &amp; Semiconductor Equipment</v>
      </c>
    </row>
    <row r="4841" spans="1:9" x14ac:dyDescent="0.2">
      <c r="A4841">
        <v>2014</v>
      </c>
      <c r="B4841" t="s">
        <v>79</v>
      </c>
      <c r="C4841" t="s">
        <v>80</v>
      </c>
      <c r="D4841">
        <v>818</v>
      </c>
      <c r="E4841">
        <v>3767</v>
      </c>
      <c r="F4841">
        <v>5506</v>
      </c>
      <c r="G4841">
        <v>4530</v>
      </c>
      <c r="H4841" s="14">
        <f>365*DSO[[#This Row],[Receivables - Total]]/DSO[[#This Row],[Revenue - Total]]</f>
        <v>54.226298583363601</v>
      </c>
      <c r="I4841" t="str">
        <f>_xlfn.XLOOKUP(DSO[[#This Row],[GIC Industry Groups]],'DSO_GIC GROUP'!$A$2:$A$25,'DSO_GIC GROUP'!$B$2:$B$25,0)</f>
        <v>Semiconductors &amp; Semiconductor Equipment</v>
      </c>
    </row>
    <row r="4842" spans="1:9" x14ac:dyDescent="0.2">
      <c r="A4842">
        <v>2015</v>
      </c>
      <c r="B4842" t="s">
        <v>79</v>
      </c>
      <c r="C4842" t="s">
        <v>80</v>
      </c>
      <c r="D4842">
        <v>533</v>
      </c>
      <c r="E4842">
        <v>3109</v>
      </c>
      <c r="F4842">
        <v>3991</v>
      </c>
      <c r="G4842">
        <v>4530</v>
      </c>
      <c r="H4842" s="14">
        <f>365*DSO[[#This Row],[Receivables - Total]]/DSO[[#This Row],[Revenue - Total]]</f>
        <v>48.745928338762212</v>
      </c>
      <c r="I4842" t="str">
        <f>_xlfn.XLOOKUP(DSO[[#This Row],[GIC Industry Groups]],'DSO_GIC GROUP'!$A$2:$A$25,'DSO_GIC GROUP'!$B$2:$B$25,0)</f>
        <v>Semiconductors &amp; Semiconductor Equipment</v>
      </c>
    </row>
    <row r="4843" spans="1:9" x14ac:dyDescent="0.2">
      <c r="A4843">
        <v>2016</v>
      </c>
      <c r="B4843" t="s">
        <v>79</v>
      </c>
      <c r="C4843" t="s">
        <v>80</v>
      </c>
      <c r="D4843">
        <v>311</v>
      </c>
      <c r="E4843">
        <v>3321</v>
      </c>
      <c r="F4843">
        <v>4272</v>
      </c>
      <c r="G4843">
        <v>4530</v>
      </c>
      <c r="H4843" s="14">
        <f>365*DSO[[#This Row],[Receivables - Total]]/DSO[[#This Row],[Revenue - Total]]</f>
        <v>26.571863295880149</v>
      </c>
      <c r="I4843" t="str">
        <f>_xlfn.XLOOKUP(DSO[[#This Row],[GIC Industry Groups]],'DSO_GIC GROUP'!$A$2:$A$25,'DSO_GIC GROUP'!$B$2:$B$25,0)</f>
        <v>Semiconductors &amp; Semiconductor Equipment</v>
      </c>
    </row>
    <row r="4844" spans="1:9" x14ac:dyDescent="0.2">
      <c r="A4844">
        <v>2017</v>
      </c>
      <c r="B4844" t="s">
        <v>79</v>
      </c>
      <c r="C4844" t="s">
        <v>80</v>
      </c>
      <c r="D4844">
        <v>400</v>
      </c>
      <c r="E4844">
        <v>3540</v>
      </c>
      <c r="F4844">
        <v>5329</v>
      </c>
      <c r="G4844">
        <v>4530</v>
      </c>
      <c r="H4844" s="14">
        <f>365*DSO[[#This Row],[Receivables - Total]]/DSO[[#This Row],[Revenue - Total]]</f>
        <v>27.397260273972602</v>
      </c>
      <c r="I4844" t="str">
        <f>_xlfn.XLOOKUP(DSO[[#This Row],[GIC Industry Groups]],'DSO_GIC GROUP'!$A$2:$A$25,'DSO_GIC GROUP'!$B$2:$B$25,0)</f>
        <v>Semiconductors &amp; Semiconductor Equipment</v>
      </c>
    </row>
    <row r="4845" spans="1:9" x14ac:dyDescent="0.2">
      <c r="A4845">
        <v>2018</v>
      </c>
      <c r="B4845" t="s">
        <v>79</v>
      </c>
      <c r="C4845" t="s">
        <v>80</v>
      </c>
      <c r="D4845">
        <v>1253</v>
      </c>
      <c r="E4845">
        <v>4556</v>
      </c>
      <c r="F4845">
        <v>6475</v>
      </c>
      <c r="G4845">
        <v>4530</v>
      </c>
      <c r="H4845" s="14">
        <f>365*DSO[[#This Row],[Receivables - Total]]/DSO[[#This Row],[Revenue - Total]]</f>
        <v>70.632432432432438</v>
      </c>
      <c r="I4845" t="str">
        <f>_xlfn.XLOOKUP(DSO[[#This Row],[GIC Industry Groups]],'DSO_GIC GROUP'!$A$2:$A$25,'DSO_GIC GROUP'!$B$2:$B$25,0)</f>
        <v>Semiconductors &amp; Semiconductor Equipment</v>
      </c>
    </row>
    <row r="4846" spans="1:9" x14ac:dyDescent="0.2">
      <c r="A4846">
        <v>2019</v>
      </c>
      <c r="B4846" t="s">
        <v>79</v>
      </c>
      <c r="C4846" t="s">
        <v>80</v>
      </c>
      <c r="D4846">
        <v>1872</v>
      </c>
      <c r="E4846">
        <v>6028</v>
      </c>
      <c r="F4846">
        <v>6731</v>
      </c>
      <c r="G4846">
        <v>4530</v>
      </c>
      <c r="H4846" s="14">
        <f>365*DSO[[#This Row],[Receivables - Total]]/DSO[[#This Row],[Revenue - Total]]</f>
        <v>101.51240528896152</v>
      </c>
      <c r="I4846" t="str">
        <f>_xlfn.XLOOKUP(DSO[[#This Row],[GIC Industry Groups]],'DSO_GIC GROUP'!$A$2:$A$25,'DSO_GIC GROUP'!$B$2:$B$25,0)</f>
        <v>Semiconductors &amp; Semiconductor Equipment</v>
      </c>
    </row>
    <row r="4847" spans="1:9" x14ac:dyDescent="0.2">
      <c r="A4847">
        <v>2008</v>
      </c>
      <c r="B4847" t="s">
        <v>117</v>
      </c>
      <c r="C4847" t="s">
        <v>118</v>
      </c>
      <c r="D4847">
        <v>191</v>
      </c>
      <c r="E4847">
        <v>1871</v>
      </c>
      <c r="F4847">
        <v>1699</v>
      </c>
      <c r="G4847">
        <v>4530</v>
      </c>
      <c r="H4847" s="14">
        <f>365*DSO[[#This Row],[Receivables - Total]]/DSO[[#This Row],[Revenue - Total]]</f>
        <v>41.032960565038259</v>
      </c>
      <c r="I4847" t="str">
        <f>_xlfn.XLOOKUP(DSO[[#This Row],[GIC Industry Groups]],'DSO_GIC GROUP'!$A$2:$A$25,'DSO_GIC GROUP'!$B$2:$B$25,0)</f>
        <v>Semiconductors &amp; Semiconductor Equipment</v>
      </c>
    </row>
    <row r="4848" spans="1:9" x14ac:dyDescent="0.2">
      <c r="A4848">
        <v>2009</v>
      </c>
      <c r="B4848" t="s">
        <v>117</v>
      </c>
      <c r="C4848" t="s">
        <v>118</v>
      </c>
      <c r="D4848">
        <v>191</v>
      </c>
      <c r="E4848">
        <v>1970</v>
      </c>
      <c r="F4848">
        <v>1484</v>
      </c>
      <c r="G4848">
        <v>4530</v>
      </c>
      <c r="H4848" s="14">
        <f>365*DSO[[#This Row],[Receivables - Total]]/DSO[[#This Row],[Revenue - Total]]</f>
        <v>46.977762803234498</v>
      </c>
      <c r="I4848" t="str">
        <f>_xlfn.XLOOKUP(DSO[[#This Row],[GIC Industry Groups]],'DSO_GIC GROUP'!$A$2:$A$25,'DSO_GIC GROUP'!$B$2:$B$25,0)</f>
        <v>Semiconductors &amp; Semiconductor Equipment</v>
      </c>
    </row>
    <row r="4849" spans="1:9" x14ac:dyDescent="0.2">
      <c r="A4849">
        <v>2010</v>
      </c>
      <c r="B4849" t="s">
        <v>117</v>
      </c>
      <c r="C4849" t="s">
        <v>118</v>
      </c>
      <c r="D4849">
        <v>290</v>
      </c>
      <c r="E4849">
        <v>2157</v>
      </c>
      <c r="F4849">
        <v>2093</v>
      </c>
      <c r="G4849">
        <v>4530</v>
      </c>
      <c r="H4849" s="14">
        <f>365*DSO[[#This Row],[Receivables - Total]]/DSO[[#This Row],[Revenue - Total]]</f>
        <v>50.573339703774487</v>
      </c>
      <c r="I4849" t="str">
        <f>_xlfn.XLOOKUP(DSO[[#This Row],[GIC Industry Groups]],'DSO_GIC GROUP'!$A$2:$A$25,'DSO_GIC GROUP'!$B$2:$B$25,0)</f>
        <v>Semiconductors &amp; Semiconductor Equipment</v>
      </c>
    </row>
    <row r="4850" spans="1:9" x14ac:dyDescent="0.2">
      <c r="A4850">
        <v>2011</v>
      </c>
      <c r="B4850" t="s">
        <v>117</v>
      </c>
      <c r="C4850" t="s">
        <v>118</v>
      </c>
      <c r="D4850">
        <v>331</v>
      </c>
      <c r="E4850">
        <v>2446</v>
      </c>
      <c r="F4850">
        <v>2336</v>
      </c>
      <c r="G4850">
        <v>4530</v>
      </c>
      <c r="H4850" s="14">
        <f>365*DSO[[#This Row],[Receivables - Total]]/DSO[[#This Row],[Revenue - Total]]</f>
        <v>51.71875</v>
      </c>
      <c r="I4850" t="str">
        <f>_xlfn.XLOOKUP(DSO[[#This Row],[GIC Industry Groups]],'DSO_GIC GROUP'!$A$2:$A$25,'DSO_GIC GROUP'!$B$2:$B$25,0)</f>
        <v>Semiconductors &amp; Semiconductor Equipment</v>
      </c>
    </row>
    <row r="4851" spans="1:9" x14ac:dyDescent="0.2">
      <c r="A4851">
        <v>2012</v>
      </c>
      <c r="B4851" t="s">
        <v>117</v>
      </c>
      <c r="C4851" t="s">
        <v>118</v>
      </c>
      <c r="D4851">
        <v>359</v>
      </c>
      <c r="E4851">
        <v>2862</v>
      </c>
      <c r="F4851">
        <v>2364</v>
      </c>
      <c r="G4851">
        <v>4530</v>
      </c>
      <c r="H4851" s="14">
        <f>365*DSO[[#This Row],[Receivables - Total]]/DSO[[#This Row],[Revenue - Total]]</f>
        <v>55.429357021996616</v>
      </c>
      <c r="I4851" t="str">
        <f>_xlfn.XLOOKUP(DSO[[#This Row],[GIC Industry Groups]],'DSO_GIC GROUP'!$A$2:$A$25,'DSO_GIC GROUP'!$B$2:$B$25,0)</f>
        <v>Semiconductors &amp; Semiconductor Equipment</v>
      </c>
    </row>
    <row r="4852" spans="1:9" x14ac:dyDescent="0.2">
      <c r="A4852">
        <v>2013</v>
      </c>
      <c r="B4852" t="s">
        <v>117</v>
      </c>
      <c r="C4852" t="s">
        <v>118</v>
      </c>
      <c r="D4852">
        <v>437</v>
      </c>
      <c r="E4852">
        <v>3415</v>
      </c>
      <c r="F4852">
        <v>2520</v>
      </c>
      <c r="G4852">
        <v>4530</v>
      </c>
      <c r="H4852" s="14">
        <f>365*DSO[[#This Row],[Receivables - Total]]/DSO[[#This Row],[Revenue - Total]]</f>
        <v>63.295634920634917</v>
      </c>
      <c r="I4852" t="str">
        <f>_xlfn.XLOOKUP(DSO[[#This Row],[GIC Industry Groups]],'DSO_GIC GROUP'!$A$2:$A$25,'DSO_GIC GROUP'!$B$2:$B$25,0)</f>
        <v>Semiconductors &amp; Semiconductor Equipment</v>
      </c>
    </row>
    <row r="4853" spans="1:9" x14ac:dyDescent="0.2">
      <c r="A4853">
        <v>2014</v>
      </c>
      <c r="B4853" t="s">
        <v>117</v>
      </c>
      <c r="C4853" t="s">
        <v>118</v>
      </c>
      <c r="D4853">
        <v>782</v>
      </c>
      <c r="E4853">
        <v>10491</v>
      </c>
      <c r="F4853">
        <v>4269</v>
      </c>
      <c r="G4853">
        <v>4530</v>
      </c>
      <c r="H4853" s="14">
        <f>365*DSO[[#This Row],[Receivables - Total]]/DSO[[#This Row],[Revenue - Total]]</f>
        <v>66.861091590536432</v>
      </c>
      <c r="I4853" t="str">
        <f>_xlfn.XLOOKUP(DSO[[#This Row],[GIC Industry Groups]],'DSO_GIC GROUP'!$A$2:$A$25,'DSO_GIC GROUP'!$B$2:$B$25,0)</f>
        <v>Semiconductors &amp; Semiconductor Equipment</v>
      </c>
    </row>
    <row r="4854" spans="1:9" x14ac:dyDescent="0.2">
      <c r="A4854">
        <v>2015</v>
      </c>
      <c r="B4854" t="s">
        <v>117</v>
      </c>
      <c r="C4854" t="s">
        <v>118</v>
      </c>
      <c r="D4854">
        <v>1019</v>
      </c>
      <c r="E4854">
        <v>10592</v>
      </c>
      <c r="F4854">
        <v>6824</v>
      </c>
      <c r="G4854">
        <v>4530</v>
      </c>
      <c r="H4854" s="14">
        <f>365*DSO[[#This Row],[Receivables - Total]]/DSO[[#This Row],[Revenue - Total]]</f>
        <v>54.503956623681127</v>
      </c>
      <c r="I4854" t="str">
        <f>_xlfn.XLOOKUP(DSO[[#This Row],[GIC Industry Groups]],'DSO_GIC GROUP'!$A$2:$A$25,'DSO_GIC GROUP'!$B$2:$B$25,0)</f>
        <v>Semiconductors &amp; Semiconductor Equipment</v>
      </c>
    </row>
    <row r="4855" spans="1:9" x14ac:dyDescent="0.2">
      <c r="A4855">
        <v>2016</v>
      </c>
      <c r="B4855" t="s">
        <v>117</v>
      </c>
      <c r="C4855" t="s">
        <v>118</v>
      </c>
      <c r="D4855">
        <v>2181</v>
      </c>
      <c r="E4855">
        <v>49966</v>
      </c>
      <c r="F4855">
        <v>13240</v>
      </c>
      <c r="G4855">
        <v>4530</v>
      </c>
      <c r="H4855" s="14">
        <f>365*DSO[[#This Row],[Receivables - Total]]/DSO[[#This Row],[Revenue - Total]]</f>
        <v>60.125755287009063</v>
      </c>
      <c r="I4855" t="str">
        <f>_xlfn.XLOOKUP(DSO[[#This Row],[GIC Industry Groups]],'DSO_GIC GROUP'!$A$2:$A$25,'DSO_GIC GROUP'!$B$2:$B$25,0)</f>
        <v>Semiconductors &amp; Semiconductor Equipment</v>
      </c>
    </row>
    <row r="4856" spans="1:9" x14ac:dyDescent="0.2">
      <c r="A4856">
        <v>2017</v>
      </c>
      <c r="B4856" t="s">
        <v>117</v>
      </c>
      <c r="C4856" t="s">
        <v>118</v>
      </c>
      <c r="D4856">
        <v>2448</v>
      </c>
      <c r="E4856">
        <v>54418</v>
      </c>
      <c r="F4856">
        <v>17636</v>
      </c>
      <c r="G4856">
        <v>4530</v>
      </c>
      <c r="H4856" s="14">
        <f>365*DSO[[#This Row],[Receivables - Total]]/DSO[[#This Row],[Revenue - Total]]</f>
        <v>50.664549784531637</v>
      </c>
      <c r="I4856" t="str">
        <f>_xlfn.XLOOKUP(DSO[[#This Row],[GIC Industry Groups]],'DSO_GIC GROUP'!$A$2:$A$25,'DSO_GIC GROUP'!$B$2:$B$25,0)</f>
        <v>Semiconductors &amp; Semiconductor Equipment</v>
      </c>
    </row>
    <row r="4857" spans="1:9" x14ac:dyDescent="0.2">
      <c r="A4857">
        <v>2018</v>
      </c>
      <c r="B4857" t="s">
        <v>117</v>
      </c>
      <c r="C4857" t="s">
        <v>118</v>
      </c>
      <c r="D4857">
        <v>3390</v>
      </c>
      <c r="E4857">
        <v>50124</v>
      </c>
      <c r="F4857">
        <v>20848</v>
      </c>
      <c r="G4857">
        <v>4530</v>
      </c>
      <c r="H4857" s="14">
        <f>365*DSO[[#This Row],[Receivables - Total]]/DSO[[#This Row],[Revenue - Total]]</f>
        <v>59.351016884113584</v>
      </c>
      <c r="I4857" t="str">
        <f>_xlfn.XLOOKUP(DSO[[#This Row],[GIC Industry Groups]],'DSO_GIC GROUP'!$A$2:$A$25,'DSO_GIC GROUP'!$B$2:$B$25,0)</f>
        <v>Semiconductors &amp; Semiconductor Equipment</v>
      </c>
    </row>
    <row r="4858" spans="1:9" x14ac:dyDescent="0.2">
      <c r="A4858">
        <v>2019</v>
      </c>
      <c r="B4858" t="s">
        <v>117</v>
      </c>
      <c r="C4858" t="s">
        <v>118</v>
      </c>
      <c r="D4858">
        <v>3259</v>
      </c>
      <c r="E4858">
        <v>67493</v>
      </c>
      <c r="F4858">
        <v>22597</v>
      </c>
      <c r="G4858">
        <v>4530</v>
      </c>
      <c r="H4858" s="14">
        <f>365*DSO[[#This Row],[Receivables - Total]]/DSO[[#This Row],[Revenue - Total]]</f>
        <v>52.641279815904767</v>
      </c>
      <c r="I4858" t="str">
        <f>_xlfn.XLOOKUP(DSO[[#This Row],[GIC Industry Groups]],'DSO_GIC GROUP'!$A$2:$A$25,'DSO_GIC GROUP'!$B$2:$B$25,0)</f>
        <v>Semiconductors &amp; Semiconductor Equipment</v>
      </c>
    </row>
    <row r="4859" spans="1:9" x14ac:dyDescent="0.2">
      <c r="A4859">
        <v>2004</v>
      </c>
      <c r="B4859" t="s">
        <v>467</v>
      </c>
      <c r="C4859" t="s">
        <v>468</v>
      </c>
      <c r="D4859">
        <v>2999</v>
      </c>
      <c r="E4859">
        <v>48143</v>
      </c>
      <c r="F4859">
        <v>34209</v>
      </c>
      <c r="G4859">
        <v>4530</v>
      </c>
      <c r="H4859" s="14">
        <f>365*DSO[[#This Row],[Receivables - Total]]/DSO[[#This Row],[Revenue - Total]]</f>
        <v>31.998450700108158</v>
      </c>
      <c r="I4859" t="str">
        <f>_xlfn.XLOOKUP(DSO[[#This Row],[GIC Industry Groups]],'DSO_GIC GROUP'!$A$2:$A$25,'DSO_GIC GROUP'!$B$2:$B$25,0)</f>
        <v>Semiconductors &amp; Semiconductor Equipment</v>
      </c>
    </row>
    <row r="4860" spans="1:9" x14ac:dyDescent="0.2">
      <c r="A4860">
        <v>2005</v>
      </c>
      <c r="B4860" t="s">
        <v>467</v>
      </c>
      <c r="C4860" t="s">
        <v>468</v>
      </c>
      <c r="D4860">
        <v>3914</v>
      </c>
      <c r="E4860">
        <v>48314</v>
      </c>
      <c r="F4860">
        <v>38826</v>
      </c>
      <c r="G4860">
        <v>4530</v>
      </c>
      <c r="H4860" s="14">
        <f>365*DSO[[#This Row],[Receivables - Total]]/DSO[[#This Row],[Revenue - Total]]</f>
        <v>36.795188791016329</v>
      </c>
      <c r="I4860" t="str">
        <f>_xlfn.XLOOKUP(DSO[[#This Row],[GIC Industry Groups]],'DSO_GIC GROUP'!$A$2:$A$25,'DSO_GIC GROUP'!$B$2:$B$25,0)</f>
        <v>Semiconductors &amp; Semiconductor Equipment</v>
      </c>
    </row>
    <row r="4861" spans="1:9" x14ac:dyDescent="0.2">
      <c r="A4861">
        <v>2006</v>
      </c>
      <c r="B4861" t="s">
        <v>467</v>
      </c>
      <c r="C4861" t="s">
        <v>468</v>
      </c>
      <c r="D4861">
        <v>2709</v>
      </c>
      <c r="E4861">
        <v>48368</v>
      </c>
      <c r="F4861">
        <v>35382</v>
      </c>
      <c r="G4861">
        <v>4530</v>
      </c>
      <c r="H4861" s="14">
        <f>365*DSO[[#This Row],[Receivables - Total]]/DSO[[#This Row],[Revenue - Total]]</f>
        <v>27.945989486179414</v>
      </c>
      <c r="I4861" t="str">
        <f>_xlfn.XLOOKUP(DSO[[#This Row],[GIC Industry Groups]],'DSO_GIC GROUP'!$A$2:$A$25,'DSO_GIC GROUP'!$B$2:$B$25,0)</f>
        <v>Semiconductors &amp; Semiconductor Equipment</v>
      </c>
    </row>
    <row r="4862" spans="1:9" x14ac:dyDescent="0.2">
      <c r="A4862">
        <v>2007</v>
      </c>
      <c r="B4862" t="s">
        <v>467</v>
      </c>
      <c r="C4862" t="s">
        <v>468</v>
      </c>
      <c r="D4862">
        <v>2576</v>
      </c>
      <c r="E4862">
        <v>55651</v>
      </c>
      <c r="F4862">
        <v>38334</v>
      </c>
      <c r="G4862">
        <v>4530</v>
      </c>
      <c r="H4862" s="14">
        <f>365*DSO[[#This Row],[Receivables - Total]]/DSO[[#This Row],[Revenue - Total]]</f>
        <v>24.527573433505506</v>
      </c>
      <c r="I4862" t="str">
        <f>_xlfn.XLOOKUP(DSO[[#This Row],[GIC Industry Groups]],'DSO_GIC GROUP'!$A$2:$A$25,'DSO_GIC GROUP'!$B$2:$B$25,0)</f>
        <v>Semiconductors &amp; Semiconductor Equipment</v>
      </c>
    </row>
    <row r="4863" spans="1:9" x14ac:dyDescent="0.2">
      <c r="A4863">
        <v>2008</v>
      </c>
      <c r="B4863" t="s">
        <v>467</v>
      </c>
      <c r="C4863" t="s">
        <v>468</v>
      </c>
      <c r="D4863">
        <v>1712</v>
      </c>
      <c r="E4863">
        <v>50715</v>
      </c>
      <c r="F4863">
        <v>37586</v>
      </c>
      <c r="G4863">
        <v>4530</v>
      </c>
      <c r="H4863" s="14">
        <f>365*DSO[[#This Row],[Receivables - Total]]/DSO[[#This Row],[Revenue - Total]]</f>
        <v>16.625339222050762</v>
      </c>
      <c r="I4863" t="str">
        <f>_xlfn.XLOOKUP(DSO[[#This Row],[GIC Industry Groups]],'DSO_GIC GROUP'!$A$2:$A$25,'DSO_GIC GROUP'!$B$2:$B$25,0)</f>
        <v>Semiconductors &amp; Semiconductor Equipment</v>
      </c>
    </row>
    <row r="4864" spans="1:9" x14ac:dyDescent="0.2">
      <c r="A4864">
        <v>2009</v>
      </c>
      <c r="B4864" t="s">
        <v>467</v>
      </c>
      <c r="C4864" t="s">
        <v>468</v>
      </c>
      <c r="D4864">
        <v>2273</v>
      </c>
      <c r="E4864">
        <v>53095</v>
      </c>
      <c r="F4864">
        <v>35127</v>
      </c>
      <c r="G4864">
        <v>4530</v>
      </c>
      <c r="H4864" s="14">
        <f>365*DSO[[#This Row],[Receivables - Total]]/DSO[[#This Row],[Revenue - Total]]</f>
        <v>23.618441654567711</v>
      </c>
      <c r="I4864" t="str">
        <f>_xlfn.XLOOKUP(DSO[[#This Row],[GIC Industry Groups]],'DSO_GIC GROUP'!$A$2:$A$25,'DSO_GIC GROUP'!$B$2:$B$25,0)</f>
        <v>Semiconductors &amp; Semiconductor Equipment</v>
      </c>
    </row>
    <row r="4865" spans="1:9" x14ac:dyDescent="0.2">
      <c r="A4865">
        <v>2010</v>
      </c>
      <c r="B4865" t="s">
        <v>467</v>
      </c>
      <c r="C4865" t="s">
        <v>468</v>
      </c>
      <c r="D4865">
        <v>2867</v>
      </c>
      <c r="E4865">
        <v>63186</v>
      </c>
      <c r="F4865">
        <v>43623</v>
      </c>
      <c r="G4865">
        <v>4530</v>
      </c>
      <c r="H4865" s="14">
        <f>365*DSO[[#This Row],[Receivables - Total]]/DSO[[#This Row],[Revenue - Total]]</f>
        <v>23.988606927538225</v>
      </c>
      <c r="I4865" t="str">
        <f>_xlfn.XLOOKUP(DSO[[#This Row],[GIC Industry Groups]],'DSO_GIC GROUP'!$A$2:$A$25,'DSO_GIC GROUP'!$B$2:$B$25,0)</f>
        <v>Semiconductors &amp; Semiconductor Equipment</v>
      </c>
    </row>
    <row r="4866" spans="1:9" x14ac:dyDescent="0.2">
      <c r="A4866">
        <v>2011</v>
      </c>
      <c r="B4866" t="s">
        <v>467</v>
      </c>
      <c r="C4866" t="s">
        <v>468</v>
      </c>
      <c r="D4866">
        <v>3874</v>
      </c>
      <c r="E4866">
        <v>71119</v>
      </c>
      <c r="F4866">
        <v>53999</v>
      </c>
      <c r="G4866">
        <v>4530</v>
      </c>
      <c r="H4866" s="14">
        <f>365*DSO[[#This Row],[Receivables - Total]]/DSO[[#This Row],[Revenue - Total]]</f>
        <v>26.185855293616548</v>
      </c>
      <c r="I4866" t="str">
        <f>_xlfn.XLOOKUP(DSO[[#This Row],[GIC Industry Groups]],'DSO_GIC GROUP'!$A$2:$A$25,'DSO_GIC GROUP'!$B$2:$B$25,0)</f>
        <v>Semiconductors &amp; Semiconductor Equipment</v>
      </c>
    </row>
    <row r="4867" spans="1:9" x14ac:dyDescent="0.2">
      <c r="A4867">
        <v>2012</v>
      </c>
      <c r="B4867" t="s">
        <v>467</v>
      </c>
      <c r="C4867" t="s">
        <v>468</v>
      </c>
      <c r="D4867">
        <v>4902</v>
      </c>
      <c r="E4867">
        <v>84351</v>
      </c>
      <c r="F4867">
        <v>53341</v>
      </c>
      <c r="G4867">
        <v>4530</v>
      </c>
      <c r="H4867" s="14">
        <f>365*DSO[[#This Row],[Receivables - Total]]/DSO[[#This Row],[Revenue - Total]]</f>
        <v>33.543240659155245</v>
      </c>
      <c r="I4867" t="str">
        <f>_xlfn.XLOOKUP(DSO[[#This Row],[GIC Industry Groups]],'DSO_GIC GROUP'!$A$2:$A$25,'DSO_GIC GROUP'!$B$2:$B$25,0)</f>
        <v>Semiconductors &amp; Semiconductor Equipment</v>
      </c>
    </row>
    <row r="4868" spans="1:9" x14ac:dyDescent="0.2">
      <c r="A4868">
        <v>2013</v>
      </c>
      <c r="B4868" t="s">
        <v>467</v>
      </c>
      <c r="C4868" t="s">
        <v>468</v>
      </c>
      <c r="D4868">
        <v>3750</v>
      </c>
      <c r="E4868">
        <v>92358</v>
      </c>
      <c r="F4868">
        <v>52708</v>
      </c>
      <c r="G4868">
        <v>4530</v>
      </c>
      <c r="H4868" s="14">
        <f>365*DSO[[#This Row],[Receivables - Total]]/DSO[[#This Row],[Revenue - Total]]</f>
        <v>25.968543674584502</v>
      </c>
      <c r="I4868" t="str">
        <f>_xlfn.XLOOKUP(DSO[[#This Row],[GIC Industry Groups]],'DSO_GIC GROUP'!$A$2:$A$25,'DSO_GIC GROUP'!$B$2:$B$25,0)</f>
        <v>Semiconductors &amp; Semiconductor Equipment</v>
      </c>
    </row>
    <row r="4869" spans="1:9" x14ac:dyDescent="0.2">
      <c r="A4869">
        <v>2014</v>
      </c>
      <c r="B4869" t="s">
        <v>467</v>
      </c>
      <c r="C4869" t="s">
        <v>468</v>
      </c>
      <c r="D4869">
        <v>5011</v>
      </c>
      <c r="E4869">
        <v>91956</v>
      </c>
      <c r="F4869">
        <v>55870</v>
      </c>
      <c r="G4869">
        <v>4530</v>
      </c>
      <c r="H4869" s="14">
        <f>365*DSO[[#This Row],[Receivables - Total]]/DSO[[#This Row],[Revenue - Total]]</f>
        <v>32.736978700554857</v>
      </c>
      <c r="I4869" t="str">
        <f>_xlfn.XLOOKUP(DSO[[#This Row],[GIC Industry Groups]],'DSO_GIC GROUP'!$A$2:$A$25,'DSO_GIC GROUP'!$B$2:$B$25,0)</f>
        <v>Semiconductors &amp; Semiconductor Equipment</v>
      </c>
    </row>
    <row r="4870" spans="1:9" x14ac:dyDescent="0.2">
      <c r="A4870">
        <v>2015</v>
      </c>
      <c r="B4870" t="s">
        <v>467</v>
      </c>
      <c r="C4870" t="s">
        <v>468</v>
      </c>
      <c r="D4870">
        <v>5392</v>
      </c>
      <c r="E4870">
        <v>103065</v>
      </c>
      <c r="F4870">
        <v>55355</v>
      </c>
      <c r="G4870">
        <v>4530</v>
      </c>
      <c r="H4870" s="14">
        <f>365*DSO[[#This Row],[Receivables - Total]]/DSO[[#This Row],[Revenue - Total]]</f>
        <v>35.553789178935958</v>
      </c>
      <c r="I4870" t="str">
        <f>_xlfn.XLOOKUP(DSO[[#This Row],[GIC Industry Groups]],'DSO_GIC GROUP'!$A$2:$A$25,'DSO_GIC GROUP'!$B$2:$B$25,0)</f>
        <v>Semiconductors &amp; Semiconductor Equipment</v>
      </c>
    </row>
    <row r="4871" spans="1:9" x14ac:dyDescent="0.2">
      <c r="A4871">
        <v>2016</v>
      </c>
      <c r="B4871" t="s">
        <v>467</v>
      </c>
      <c r="C4871" t="s">
        <v>468</v>
      </c>
      <c r="D4871">
        <v>5102</v>
      </c>
      <c r="E4871">
        <v>113327</v>
      </c>
      <c r="F4871">
        <v>59387</v>
      </c>
      <c r="G4871">
        <v>4530</v>
      </c>
      <c r="H4871" s="14">
        <f>365*DSO[[#This Row],[Receivables - Total]]/DSO[[#This Row],[Revenue - Total]]</f>
        <v>31.357536161112701</v>
      </c>
      <c r="I4871" t="str">
        <f>_xlfn.XLOOKUP(DSO[[#This Row],[GIC Industry Groups]],'DSO_GIC GROUP'!$A$2:$A$25,'DSO_GIC GROUP'!$B$2:$B$25,0)</f>
        <v>Semiconductors &amp; Semiconductor Equipment</v>
      </c>
    </row>
    <row r="4872" spans="1:9" x14ac:dyDescent="0.2">
      <c r="A4872">
        <v>2017</v>
      </c>
      <c r="B4872" t="s">
        <v>467</v>
      </c>
      <c r="C4872" t="s">
        <v>468</v>
      </c>
      <c r="D4872">
        <v>5708</v>
      </c>
      <c r="E4872">
        <v>123249</v>
      </c>
      <c r="F4872">
        <v>62761</v>
      </c>
      <c r="G4872">
        <v>4530</v>
      </c>
      <c r="H4872" s="14">
        <f>365*DSO[[#This Row],[Receivables - Total]]/DSO[[#This Row],[Revenue - Total]]</f>
        <v>33.196093115151129</v>
      </c>
      <c r="I4872" t="str">
        <f>_xlfn.XLOOKUP(DSO[[#This Row],[GIC Industry Groups]],'DSO_GIC GROUP'!$A$2:$A$25,'DSO_GIC GROUP'!$B$2:$B$25,0)</f>
        <v>Semiconductors &amp; Semiconductor Equipment</v>
      </c>
    </row>
    <row r="4873" spans="1:9" x14ac:dyDescent="0.2">
      <c r="A4873">
        <v>2018</v>
      </c>
      <c r="B4873" t="s">
        <v>467</v>
      </c>
      <c r="C4873" t="s">
        <v>468</v>
      </c>
      <c r="D4873">
        <v>7238</v>
      </c>
      <c r="E4873">
        <v>127963</v>
      </c>
      <c r="F4873">
        <v>70848</v>
      </c>
      <c r="G4873">
        <v>4530</v>
      </c>
      <c r="H4873" s="14">
        <f>365*DSO[[#This Row],[Receivables - Total]]/DSO[[#This Row],[Revenue - Total]]</f>
        <v>37.289267163504967</v>
      </c>
      <c r="I4873" t="str">
        <f>_xlfn.XLOOKUP(DSO[[#This Row],[GIC Industry Groups]],'DSO_GIC GROUP'!$A$2:$A$25,'DSO_GIC GROUP'!$B$2:$B$25,0)</f>
        <v>Semiconductors &amp; Semiconductor Equipment</v>
      </c>
    </row>
    <row r="4874" spans="1:9" x14ac:dyDescent="0.2">
      <c r="A4874">
        <v>2019</v>
      </c>
      <c r="B4874" t="s">
        <v>467</v>
      </c>
      <c r="C4874" t="s">
        <v>468</v>
      </c>
      <c r="D4874">
        <v>7735</v>
      </c>
      <c r="E4874">
        <v>136524</v>
      </c>
      <c r="F4874">
        <v>71965</v>
      </c>
      <c r="G4874">
        <v>4530</v>
      </c>
      <c r="H4874" s="14">
        <f>365*DSO[[#This Row],[Receivables - Total]]/DSO[[#This Row],[Revenue - Total]]</f>
        <v>39.231223511429164</v>
      </c>
      <c r="I4874" t="str">
        <f>_xlfn.XLOOKUP(DSO[[#This Row],[GIC Industry Groups]],'DSO_GIC GROUP'!$A$2:$A$25,'DSO_GIC GROUP'!$B$2:$B$25,0)</f>
        <v>Semiconductors &amp; Semiconductor Equipment</v>
      </c>
    </row>
    <row r="4875" spans="1:9" x14ac:dyDescent="0.2">
      <c r="A4875">
        <v>2004</v>
      </c>
      <c r="B4875" t="s">
        <v>509</v>
      </c>
      <c r="C4875" t="s">
        <v>510</v>
      </c>
      <c r="D4875">
        <v>372.77300000000002</v>
      </c>
      <c r="E4875">
        <v>3539.1790000000001</v>
      </c>
      <c r="F4875">
        <v>1496.7180000000001</v>
      </c>
      <c r="G4875">
        <v>4530</v>
      </c>
      <c r="H4875" s="14">
        <f>365*DSO[[#This Row],[Receivables - Total]]/DSO[[#This Row],[Revenue - Total]]</f>
        <v>90.907001185260029</v>
      </c>
      <c r="I4875" t="str">
        <f>_xlfn.XLOOKUP(DSO[[#This Row],[GIC Industry Groups]],'DSO_GIC GROUP'!$A$2:$A$25,'DSO_GIC GROUP'!$B$2:$B$25,0)</f>
        <v>Semiconductors &amp; Semiconductor Equipment</v>
      </c>
    </row>
    <row r="4876" spans="1:9" x14ac:dyDescent="0.2">
      <c r="A4876">
        <v>2005</v>
      </c>
      <c r="B4876" t="s">
        <v>509</v>
      </c>
      <c r="C4876" t="s">
        <v>510</v>
      </c>
      <c r="D4876">
        <v>333.21800000000002</v>
      </c>
      <c r="E4876">
        <v>3986.3719999999998</v>
      </c>
      <c r="F4876">
        <v>2085.1529999999998</v>
      </c>
      <c r="G4876">
        <v>4530</v>
      </c>
      <c r="H4876" s="14">
        <f>365*DSO[[#This Row],[Receivables - Total]]/DSO[[#This Row],[Revenue - Total]]</f>
        <v>58.32884685200559</v>
      </c>
      <c r="I4876" t="str">
        <f>_xlfn.XLOOKUP(DSO[[#This Row],[GIC Industry Groups]],'DSO_GIC GROUP'!$A$2:$A$25,'DSO_GIC GROUP'!$B$2:$B$25,0)</f>
        <v>Semiconductors &amp; Semiconductor Equipment</v>
      </c>
    </row>
    <row r="4877" spans="1:9" x14ac:dyDescent="0.2">
      <c r="A4877">
        <v>2006</v>
      </c>
      <c r="B4877" t="s">
        <v>509</v>
      </c>
      <c r="C4877" t="s">
        <v>510</v>
      </c>
      <c r="D4877">
        <v>439.899</v>
      </c>
      <c r="E4877">
        <v>4575.9110000000001</v>
      </c>
      <c r="F4877">
        <v>2070.627</v>
      </c>
      <c r="G4877">
        <v>4530</v>
      </c>
      <c r="H4877" s="14">
        <f>365*DSO[[#This Row],[Receivables - Total]]/DSO[[#This Row],[Revenue - Total]]</f>
        <v>77.543244147787121</v>
      </c>
      <c r="I4877" t="str">
        <f>_xlfn.XLOOKUP(DSO[[#This Row],[GIC Industry Groups]],'DSO_GIC GROUP'!$A$2:$A$25,'DSO_GIC GROUP'!$B$2:$B$25,0)</f>
        <v>Semiconductors &amp; Semiconductor Equipment</v>
      </c>
    </row>
    <row r="4878" spans="1:9" x14ac:dyDescent="0.2">
      <c r="A4878">
        <v>2007</v>
      </c>
      <c r="B4878" t="s">
        <v>509</v>
      </c>
      <c r="C4878" t="s">
        <v>510</v>
      </c>
      <c r="D4878">
        <v>581.5</v>
      </c>
      <c r="E4878">
        <v>4623.2489999999998</v>
      </c>
      <c r="F4878">
        <v>2731.2289999999998</v>
      </c>
      <c r="G4878">
        <v>4530</v>
      </c>
      <c r="H4878" s="14">
        <f>365*DSO[[#This Row],[Receivables - Total]]/DSO[[#This Row],[Revenue - Total]]</f>
        <v>77.71135265479387</v>
      </c>
      <c r="I4878" t="str">
        <f>_xlfn.XLOOKUP(DSO[[#This Row],[GIC Industry Groups]],'DSO_GIC GROUP'!$A$2:$A$25,'DSO_GIC GROUP'!$B$2:$B$25,0)</f>
        <v>Semiconductors &amp; Semiconductor Equipment</v>
      </c>
    </row>
    <row r="4879" spans="1:9" x14ac:dyDescent="0.2">
      <c r="A4879">
        <v>2008</v>
      </c>
      <c r="B4879" t="s">
        <v>509</v>
      </c>
      <c r="C4879" t="s">
        <v>510</v>
      </c>
      <c r="D4879">
        <v>492.488</v>
      </c>
      <c r="E4879">
        <v>4848.3900000000003</v>
      </c>
      <c r="F4879">
        <v>2521.7159999999999</v>
      </c>
      <c r="G4879">
        <v>4530</v>
      </c>
      <c r="H4879" s="14">
        <f>365*DSO[[#This Row],[Receivables - Total]]/DSO[[#This Row],[Revenue - Total]]</f>
        <v>71.284046260562249</v>
      </c>
      <c r="I4879" t="str">
        <f>_xlfn.XLOOKUP(DSO[[#This Row],[GIC Industry Groups]],'DSO_GIC GROUP'!$A$2:$A$25,'DSO_GIC GROUP'!$B$2:$B$25,0)</f>
        <v>Semiconductors &amp; Semiconductor Equipment</v>
      </c>
    </row>
    <row r="4880" spans="1:9" x14ac:dyDescent="0.2">
      <c r="A4880">
        <v>2009</v>
      </c>
      <c r="B4880" t="s">
        <v>509</v>
      </c>
      <c r="C4880" t="s">
        <v>510</v>
      </c>
      <c r="D4880">
        <v>348.64299999999997</v>
      </c>
      <c r="E4880">
        <v>3609.538</v>
      </c>
      <c r="F4880">
        <v>1520.2159999999999</v>
      </c>
      <c r="G4880">
        <v>4530</v>
      </c>
      <c r="H4880" s="14">
        <f>365*DSO[[#This Row],[Receivables - Total]]/DSO[[#This Row],[Revenue - Total]]</f>
        <v>83.708298689133656</v>
      </c>
      <c r="I4880" t="str">
        <f>_xlfn.XLOOKUP(DSO[[#This Row],[GIC Industry Groups]],'DSO_GIC GROUP'!$A$2:$A$25,'DSO_GIC GROUP'!$B$2:$B$25,0)</f>
        <v>Semiconductors &amp; Semiconductor Equipment</v>
      </c>
    </row>
    <row r="4881" spans="1:9" x14ac:dyDescent="0.2">
      <c r="A4881">
        <v>2010</v>
      </c>
      <c r="B4881" t="s">
        <v>509</v>
      </c>
      <c r="C4881" t="s">
        <v>510</v>
      </c>
      <c r="D4881">
        <v>488.05900000000003</v>
      </c>
      <c r="E4881">
        <v>3907.056</v>
      </c>
      <c r="F4881">
        <v>1820.76</v>
      </c>
      <c r="G4881">
        <v>4530</v>
      </c>
      <c r="H4881" s="14">
        <f>365*DSO[[#This Row],[Receivables - Total]]/DSO[[#This Row],[Revenue - Total]]</f>
        <v>97.839108394296886</v>
      </c>
      <c r="I4881" t="str">
        <f>_xlfn.XLOOKUP(DSO[[#This Row],[GIC Industry Groups]],'DSO_GIC GROUP'!$A$2:$A$25,'DSO_GIC GROUP'!$B$2:$B$25,0)</f>
        <v>Semiconductors &amp; Semiconductor Equipment</v>
      </c>
    </row>
    <row r="4882" spans="1:9" x14ac:dyDescent="0.2">
      <c r="A4882">
        <v>2011</v>
      </c>
      <c r="B4882" t="s">
        <v>509</v>
      </c>
      <c r="C4882" t="s">
        <v>510</v>
      </c>
      <c r="D4882">
        <v>643.04399999999998</v>
      </c>
      <c r="E4882">
        <v>4675.5209999999997</v>
      </c>
      <c r="F4882">
        <v>3175.1669999999999</v>
      </c>
      <c r="G4882">
        <v>4530</v>
      </c>
      <c r="H4882" s="14">
        <f>365*DSO[[#This Row],[Receivables - Total]]/DSO[[#This Row],[Revenue - Total]]</f>
        <v>73.920855186514601</v>
      </c>
      <c r="I4882" t="str">
        <f>_xlfn.XLOOKUP(DSO[[#This Row],[GIC Industry Groups]],'DSO_GIC GROUP'!$A$2:$A$25,'DSO_GIC GROUP'!$B$2:$B$25,0)</f>
        <v>Semiconductors &amp; Semiconductor Equipment</v>
      </c>
    </row>
    <row r="4883" spans="1:9" x14ac:dyDescent="0.2">
      <c r="A4883">
        <v>2012</v>
      </c>
      <c r="B4883" t="s">
        <v>509</v>
      </c>
      <c r="C4883" t="s">
        <v>510</v>
      </c>
      <c r="D4883">
        <v>724.22299999999996</v>
      </c>
      <c r="E4883">
        <v>5100.308</v>
      </c>
      <c r="F4883">
        <v>3171.944</v>
      </c>
      <c r="G4883">
        <v>4530</v>
      </c>
      <c r="H4883" s="14">
        <f>365*DSO[[#This Row],[Receivables - Total]]/DSO[[#This Row],[Revenue - Total]]</f>
        <v>83.337346119603609</v>
      </c>
      <c r="I4883" t="str">
        <f>_xlfn.XLOOKUP(DSO[[#This Row],[GIC Industry Groups]],'DSO_GIC GROUP'!$A$2:$A$25,'DSO_GIC GROUP'!$B$2:$B$25,0)</f>
        <v>Semiconductors &amp; Semiconductor Equipment</v>
      </c>
    </row>
    <row r="4884" spans="1:9" x14ac:dyDescent="0.2">
      <c r="A4884">
        <v>2013</v>
      </c>
      <c r="B4884" t="s">
        <v>509</v>
      </c>
      <c r="C4884" t="s">
        <v>510</v>
      </c>
      <c r="D4884">
        <v>550.43499999999995</v>
      </c>
      <c r="E4884">
        <v>5287.357</v>
      </c>
      <c r="F4884">
        <v>2842.7809999999999</v>
      </c>
      <c r="G4884">
        <v>4530</v>
      </c>
      <c r="H4884" s="14">
        <f>365*DSO[[#This Row],[Receivables - Total]]/DSO[[#This Row],[Revenue - Total]]</f>
        <v>70.673321300515241</v>
      </c>
      <c r="I4884" t="str">
        <f>_xlfn.XLOOKUP(DSO[[#This Row],[GIC Industry Groups]],'DSO_GIC GROUP'!$A$2:$A$25,'DSO_GIC GROUP'!$B$2:$B$25,0)</f>
        <v>Semiconductors &amp; Semiconductor Equipment</v>
      </c>
    </row>
    <row r="4885" spans="1:9" x14ac:dyDescent="0.2">
      <c r="A4885">
        <v>2014</v>
      </c>
      <c r="B4885" t="s">
        <v>509</v>
      </c>
      <c r="C4885" t="s">
        <v>510</v>
      </c>
      <c r="D4885">
        <v>520.31500000000005</v>
      </c>
      <c r="E4885">
        <v>5538.6639999999998</v>
      </c>
      <c r="F4885">
        <v>2929.4079999999999</v>
      </c>
      <c r="G4885">
        <v>4530</v>
      </c>
      <c r="H4885" s="14">
        <f>365*DSO[[#This Row],[Receivables - Total]]/DSO[[#This Row],[Revenue - Total]]</f>
        <v>64.830496468911136</v>
      </c>
      <c r="I4885" t="str">
        <f>_xlfn.XLOOKUP(DSO[[#This Row],[GIC Industry Groups]],'DSO_GIC GROUP'!$A$2:$A$25,'DSO_GIC GROUP'!$B$2:$B$25,0)</f>
        <v>Semiconductors &amp; Semiconductor Equipment</v>
      </c>
    </row>
    <row r="4886" spans="1:9" x14ac:dyDescent="0.2">
      <c r="A4886">
        <v>2015</v>
      </c>
      <c r="B4886" t="s">
        <v>509</v>
      </c>
      <c r="C4886" t="s">
        <v>510</v>
      </c>
      <c r="D4886">
        <v>618.34400000000005</v>
      </c>
      <c r="E4886">
        <v>4826.0119999999997</v>
      </c>
      <c r="F4886">
        <v>2814.049</v>
      </c>
      <c r="G4886">
        <v>4530</v>
      </c>
      <c r="H4886" s="14">
        <f>365*DSO[[#This Row],[Receivables - Total]]/DSO[[#This Row],[Revenue - Total]]</f>
        <v>80.203137898451672</v>
      </c>
      <c r="I4886" t="str">
        <f>_xlfn.XLOOKUP(DSO[[#This Row],[GIC Industry Groups]],'DSO_GIC GROUP'!$A$2:$A$25,'DSO_GIC GROUP'!$B$2:$B$25,0)</f>
        <v>Semiconductors &amp; Semiconductor Equipment</v>
      </c>
    </row>
    <row r="4887" spans="1:9" x14ac:dyDescent="0.2">
      <c r="A4887">
        <v>2016</v>
      </c>
      <c r="B4887" t="s">
        <v>509</v>
      </c>
      <c r="C4887" t="s">
        <v>510</v>
      </c>
      <c r="D4887">
        <v>631.423</v>
      </c>
      <c r="E4887">
        <v>4962.4319999999998</v>
      </c>
      <c r="F4887">
        <v>2984.4929999999999</v>
      </c>
      <c r="G4887">
        <v>4530</v>
      </c>
      <c r="H4887" s="14">
        <f>365*DSO[[#This Row],[Receivables - Total]]/DSO[[#This Row],[Revenue - Total]]</f>
        <v>77.222293702816529</v>
      </c>
      <c r="I4887" t="str">
        <f>_xlfn.XLOOKUP(DSO[[#This Row],[GIC Industry Groups]],'DSO_GIC GROUP'!$A$2:$A$25,'DSO_GIC GROUP'!$B$2:$B$25,0)</f>
        <v>Semiconductors &amp; Semiconductor Equipment</v>
      </c>
    </row>
    <row r="4888" spans="1:9" x14ac:dyDescent="0.2">
      <c r="A4888">
        <v>2017</v>
      </c>
      <c r="B4888" t="s">
        <v>509</v>
      </c>
      <c r="C4888" t="s">
        <v>510</v>
      </c>
      <c r="D4888">
        <v>593.18799999999999</v>
      </c>
      <c r="E4888">
        <v>5532.1729999999998</v>
      </c>
      <c r="F4888">
        <v>3480.0140000000001</v>
      </c>
      <c r="G4888">
        <v>4530</v>
      </c>
      <c r="H4888" s="14">
        <f>365*DSO[[#This Row],[Receivables - Total]]/DSO[[#This Row],[Revenue - Total]]</f>
        <v>62.216307175775725</v>
      </c>
      <c r="I4888" t="str">
        <f>_xlfn.XLOOKUP(DSO[[#This Row],[GIC Industry Groups]],'DSO_GIC GROUP'!$A$2:$A$25,'DSO_GIC GROUP'!$B$2:$B$25,0)</f>
        <v>Semiconductors &amp; Semiconductor Equipment</v>
      </c>
    </row>
    <row r="4889" spans="1:9" x14ac:dyDescent="0.2">
      <c r="A4889">
        <v>2018</v>
      </c>
      <c r="B4889" t="s">
        <v>509</v>
      </c>
      <c r="C4889" t="s">
        <v>510</v>
      </c>
      <c r="D4889">
        <v>651.678</v>
      </c>
      <c r="E4889">
        <v>5619.3559999999998</v>
      </c>
      <c r="F4889">
        <v>4036.701</v>
      </c>
      <c r="G4889">
        <v>4530</v>
      </c>
      <c r="H4889" s="14">
        <f>365*DSO[[#This Row],[Receivables - Total]]/DSO[[#This Row],[Revenue - Total]]</f>
        <v>58.924966203838231</v>
      </c>
      <c r="I4889" t="str">
        <f>_xlfn.XLOOKUP(DSO[[#This Row],[GIC Industry Groups]],'DSO_GIC GROUP'!$A$2:$A$25,'DSO_GIC GROUP'!$B$2:$B$25,0)</f>
        <v>Semiconductors &amp; Semiconductor Equipment</v>
      </c>
    </row>
    <row r="4890" spans="1:9" x14ac:dyDescent="0.2">
      <c r="A4890">
        <v>2019</v>
      </c>
      <c r="B4890" t="s">
        <v>509</v>
      </c>
      <c r="C4890" t="s">
        <v>510</v>
      </c>
      <c r="D4890">
        <v>1084.1279999999999</v>
      </c>
      <c r="E4890">
        <v>9008.5159999999996</v>
      </c>
      <c r="F4890">
        <v>4568.9040000000005</v>
      </c>
      <c r="G4890">
        <v>4530</v>
      </c>
      <c r="H4890" s="14">
        <f>365*DSO[[#This Row],[Receivables - Total]]/DSO[[#This Row],[Revenue - Total]]</f>
        <v>86.608674640570243</v>
      </c>
      <c r="I4890" t="str">
        <f>_xlfn.XLOOKUP(DSO[[#This Row],[GIC Industry Groups]],'DSO_GIC GROUP'!$A$2:$A$25,'DSO_GIC GROUP'!$B$2:$B$25,0)</f>
        <v>Semiconductors &amp; Semiconductor Equipment</v>
      </c>
    </row>
    <row r="4891" spans="1:9" x14ac:dyDescent="0.2">
      <c r="A4891">
        <v>2004</v>
      </c>
      <c r="B4891" t="s">
        <v>549</v>
      </c>
      <c r="C4891" t="s">
        <v>550</v>
      </c>
      <c r="D4891">
        <v>245.50800000000001</v>
      </c>
      <c r="E4891">
        <v>1198.626</v>
      </c>
      <c r="F4891">
        <v>935.94600000000003</v>
      </c>
      <c r="G4891">
        <v>4530</v>
      </c>
      <c r="H4891" s="14">
        <f>365*DSO[[#This Row],[Receivables - Total]]/DSO[[#This Row],[Revenue - Total]]</f>
        <v>95.74315184850407</v>
      </c>
      <c r="I4891" t="str">
        <f>_xlfn.XLOOKUP(DSO[[#This Row],[GIC Industry Groups]],'DSO_GIC GROUP'!$A$2:$A$25,'DSO_GIC GROUP'!$B$2:$B$25,0)</f>
        <v>Semiconductors &amp; Semiconductor Equipment</v>
      </c>
    </row>
    <row r="4892" spans="1:9" x14ac:dyDescent="0.2">
      <c r="A4892">
        <v>2005</v>
      </c>
      <c r="B4892" t="s">
        <v>549</v>
      </c>
      <c r="C4892" t="s">
        <v>550</v>
      </c>
      <c r="D4892">
        <v>232.005</v>
      </c>
      <c r="E4892">
        <v>1448.8150000000001</v>
      </c>
      <c r="F4892">
        <v>1502.453</v>
      </c>
      <c r="G4892">
        <v>4530</v>
      </c>
      <c r="H4892" s="14">
        <f>365*DSO[[#This Row],[Receivables - Total]]/DSO[[#This Row],[Revenue - Total]]</f>
        <v>56.362378723327787</v>
      </c>
      <c r="I4892" t="str">
        <f>_xlfn.XLOOKUP(DSO[[#This Row],[GIC Industry Groups]],'DSO_GIC GROUP'!$A$2:$A$25,'DSO_GIC GROUP'!$B$2:$B$25,0)</f>
        <v>Semiconductors &amp; Semiconductor Equipment</v>
      </c>
    </row>
    <row r="4893" spans="1:9" x14ac:dyDescent="0.2">
      <c r="A4893">
        <v>2006</v>
      </c>
      <c r="B4893" t="s">
        <v>549</v>
      </c>
      <c r="C4893" t="s">
        <v>550</v>
      </c>
      <c r="D4893">
        <v>407.34699999999998</v>
      </c>
      <c r="E4893">
        <v>2313.3440000000001</v>
      </c>
      <c r="F4893">
        <v>1642.171</v>
      </c>
      <c r="G4893">
        <v>4530</v>
      </c>
      <c r="H4893" s="14">
        <f>365*DSO[[#This Row],[Receivables - Total]]/DSO[[#This Row],[Revenue - Total]]</f>
        <v>90.53969105531641</v>
      </c>
      <c r="I4893" t="str">
        <f>_xlfn.XLOOKUP(DSO[[#This Row],[GIC Industry Groups]],'DSO_GIC GROUP'!$A$2:$A$25,'DSO_GIC GROUP'!$B$2:$B$25,0)</f>
        <v>Semiconductors &amp; Semiconductor Equipment</v>
      </c>
    </row>
    <row r="4894" spans="1:9" x14ac:dyDescent="0.2">
      <c r="A4894">
        <v>2007</v>
      </c>
      <c r="B4894" t="s">
        <v>549</v>
      </c>
      <c r="C4894" t="s">
        <v>550</v>
      </c>
      <c r="D4894">
        <v>410.01299999999998</v>
      </c>
      <c r="E4894">
        <v>2101.605</v>
      </c>
      <c r="F4894">
        <v>2566.576</v>
      </c>
      <c r="G4894">
        <v>4530</v>
      </c>
      <c r="H4894" s="14">
        <f>365*DSO[[#This Row],[Receivables - Total]]/DSO[[#This Row],[Revenue - Total]]</f>
        <v>58.309103256634515</v>
      </c>
      <c r="I4894" t="str">
        <f>_xlfn.XLOOKUP(DSO[[#This Row],[GIC Industry Groups]],'DSO_GIC GROUP'!$A$2:$A$25,'DSO_GIC GROUP'!$B$2:$B$25,0)</f>
        <v>Semiconductors &amp; Semiconductor Equipment</v>
      </c>
    </row>
    <row r="4895" spans="1:9" x14ac:dyDescent="0.2">
      <c r="A4895">
        <v>2008</v>
      </c>
      <c r="B4895" t="s">
        <v>549</v>
      </c>
      <c r="C4895" t="s">
        <v>550</v>
      </c>
      <c r="D4895">
        <v>412.35599999999999</v>
      </c>
      <c r="E4895">
        <v>2806.7550000000001</v>
      </c>
      <c r="F4895">
        <v>2474.9110000000001</v>
      </c>
      <c r="G4895">
        <v>4530</v>
      </c>
      <c r="H4895" s="14">
        <f>365*DSO[[#This Row],[Receivables - Total]]/DSO[[#This Row],[Revenue - Total]]</f>
        <v>60.814283826771955</v>
      </c>
      <c r="I4895" t="str">
        <f>_xlfn.XLOOKUP(DSO[[#This Row],[GIC Industry Groups]],'DSO_GIC GROUP'!$A$2:$A$25,'DSO_GIC GROUP'!$B$2:$B$25,0)</f>
        <v>Semiconductors &amp; Semiconductor Equipment</v>
      </c>
    </row>
    <row r="4896" spans="1:9" x14ac:dyDescent="0.2">
      <c r="A4896">
        <v>2009</v>
      </c>
      <c r="B4896" t="s">
        <v>549</v>
      </c>
      <c r="C4896" t="s">
        <v>550</v>
      </c>
      <c r="D4896">
        <v>253.58500000000001</v>
      </c>
      <c r="E4896">
        <v>1951.8710000000001</v>
      </c>
      <c r="F4896">
        <v>1115.9459999999999</v>
      </c>
      <c r="G4896">
        <v>4530</v>
      </c>
      <c r="H4896" s="14">
        <f>365*DSO[[#This Row],[Receivables - Total]]/DSO[[#This Row],[Revenue - Total]]</f>
        <v>82.941759726725138</v>
      </c>
      <c r="I4896" t="str">
        <f>_xlfn.XLOOKUP(DSO[[#This Row],[GIC Industry Groups]],'DSO_GIC GROUP'!$A$2:$A$25,'DSO_GIC GROUP'!$B$2:$B$25,0)</f>
        <v>Semiconductors &amp; Semiconductor Equipment</v>
      </c>
    </row>
    <row r="4897" spans="1:9" x14ac:dyDescent="0.2">
      <c r="A4897">
        <v>2010</v>
      </c>
      <c r="B4897" t="s">
        <v>549</v>
      </c>
      <c r="C4897" t="s">
        <v>550</v>
      </c>
      <c r="D4897">
        <v>499.89</v>
      </c>
      <c r="E4897">
        <v>2487.3919999999998</v>
      </c>
      <c r="F4897">
        <v>2133.7759999999998</v>
      </c>
      <c r="G4897">
        <v>4530</v>
      </c>
      <c r="H4897" s="14">
        <f>365*DSO[[#This Row],[Receivables - Total]]/DSO[[#This Row],[Revenue - Total]]</f>
        <v>85.510311297905687</v>
      </c>
      <c r="I4897" t="str">
        <f>_xlfn.XLOOKUP(DSO[[#This Row],[GIC Industry Groups]],'DSO_GIC GROUP'!$A$2:$A$25,'DSO_GIC GROUP'!$B$2:$B$25,0)</f>
        <v>Semiconductors &amp; Semiconductor Equipment</v>
      </c>
    </row>
    <row r="4898" spans="1:9" x14ac:dyDescent="0.2">
      <c r="A4898">
        <v>2011</v>
      </c>
      <c r="B4898" t="s">
        <v>549</v>
      </c>
      <c r="C4898" t="s">
        <v>550</v>
      </c>
      <c r="D4898">
        <v>590.56799999999998</v>
      </c>
      <c r="E4898">
        <v>4057.3939999999998</v>
      </c>
      <c r="F4898">
        <v>3237.6930000000002</v>
      </c>
      <c r="G4898">
        <v>4530</v>
      </c>
      <c r="H4898" s="14">
        <f>365*DSO[[#This Row],[Receivables - Total]]/DSO[[#This Row],[Revenue - Total]]</f>
        <v>66.577442642029368</v>
      </c>
      <c r="I4898" t="str">
        <f>_xlfn.XLOOKUP(DSO[[#This Row],[GIC Industry Groups]],'DSO_GIC GROUP'!$A$2:$A$25,'DSO_GIC GROUP'!$B$2:$B$25,0)</f>
        <v>Semiconductors &amp; Semiconductor Equipment</v>
      </c>
    </row>
    <row r="4899" spans="1:9" x14ac:dyDescent="0.2">
      <c r="A4899">
        <v>2012</v>
      </c>
      <c r="B4899" t="s">
        <v>549</v>
      </c>
      <c r="C4899" t="s">
        <v>550</v>
      </c>
      <c r="D4899">
        <v>765.81799999999998</v>
      </c>
      <c r="E4899">
        <v>8004.652</v>
      </c>
      <c r="F4899">
        <v>2665.192</v>
      </c>
      <c r="G4899">
        <v>4530</v>
      </c>
      <c r="H4899" s="14">
        <f>365*DSO[[#This Row],[Receivables - Total]]/DSO[[#This Row],[Revenue - Total]]</f>
        <v>104.87933702337392</v>
      </c>
      <c r="I4899" t="str">
        <f>_xlfn.XLOOKUP(DSO[[#This Row],[GIC Industry Groups]],'DSO_GIC GROUP'!$A$2:$A$25,'DSO_GIC GROUP'!$B$2:$B$25,0)</f>
        <v>Semiconductors &amp; Semiconductor Equipment</v>
      </c>
    </row>
    <row r="4900" spans="1:9" x14ac:dyDescent="0.2">
      <c r="A4900">
        <v>2013</v>
      </c>
      <c r="B4900" t="s">
        <v>549</v>
      </c>
      <c r="C4900" t="s">
        <v>550</v>
      </c>
      <c r="D4900">
        <v>602.62400000000002</v>
      </c>
      <c r="E4900">
        <v>7250.3149999999996</v>
      </c>
      <c r="F4900">
        <v>3598.9160000000002</v>
      </c>
      <c r="G4900">
        <v>4530</v>
      </c>
      <c r="H4900" s="14">
        <f>365*DSO[[#This Row],[Receivables - Total]]/DSO[[#This Row],[Revenue - Total]]</f>
        <v>61.117781020729574</v>
      </c>
      <c r="I4900" t="str">
        <f>_xlfn.XLOOKUP(DSO[[#This Row],[GIC Industry Groups]],'DSO_GIC GROUP'!$A$2:$A$25,'DSO_GIC GROUP'!$B$2:$B$25,0)</f>
        <v>Semiconductors &amp; Semiconductor Equipment</v>
      </c>
    </row>
    <row r="4901" spans="1:9" x14ac:dyDescent="0.2">
      <c r="A4901">
        <v>2014</v>
      </c>
      <c r="B4901" t="s">
        <v>549</v>
      </c>
      <c r="C4901" t="s">
        <v>550</v>
      </c>
      <c r="D4901">
        <v>800.61599999999999</v>
      </c>
      <c r="E4901">
        <v>7993.3059999999996</v>
      </c>
      <c r="F4901">
        <v>4607.3090000000002</v>
      </c>
      <c r="G4901">
        <v>4530</v>
      </c>
      <c r="H4901" s="14">
        <f>365*DSO[[#This Row],[Receivables - Total]]/DSO[[#This Row],[Revenue - Total]]</f>
        <v>63.426360159477028</v>
      </c>
      <c r="I4901" t="str">
        <f>_xlfn.XLOOKUP(DSO[[#This Row],[GIC Industry Groups]],'DSO_GIC GROUP'!$A$2:$A$25,'DSO_GIC GROUP'!$B$2:$B$25,0)</f>
        <v>Semiconductors &amp; Semiconductor Equipment</v>
      </c>
    </row>
    <row r="4902" spans="1:9" x14ac:dyDescent="0.2">
      <c r="A4902">
        <v>2015</v>
      </c>
      <c r="B4902" t="s">
        <v>549</v>
      </c>
      <c r="C4902" t="s">
        <v>550</v>
      </c>
      <c r="D4902">
        <v>1093.5820000000001</v>
      </c>
      <c r="E4902">
        <v>9364.6479999999992</v>
      </c>
      <c r="F4902">
        <v>5259.3119999999999</v>
      </c>
      <c r="G4902">
        <v>4530</v>
      </c>
      <c r="H4902" s="14">
        <f>365*DSO[[#This Row],[Receivables - Total]]/DSO[[#This Row],[Revenue - Total]]</f>
        <v>75.895369964740652</v>
      </c>
      <c r="I4902" t="str">
        <f>_xlfn.XLOOKUP(DSO[[#This Row],[GIC Industry Groups]],'DSO_GIC GROUP'!$A$2:$A$25,'DSO_GIC GROUP'!$B$2:$B$25,0)</f>
        <v>Semiconductors &amp; Semiconductor Equipment</v>
      </c>
    </row>
    <row r="4903" spans="1:9" x14ac:dyDescent="0.2">
      <c r="A4903">
        <v>2016</v>
      </c>
      <c r="B4903" t="s">
        <v>549</v>
      </c>
      <c r="C4903" t="s">
        <v>550</v>
      </c>
      <c r="D4903">
        <v>1262.145</v>
      </c>
      <c r="E4903">
        <v>12271.528</v>
      </c>
      <c r="F4903">
        <v>5885.893</v>
      </c>
      <c r="G4903">
        <v>4530</v>
      </c>
      <c r="H4903" s="14">
        <f>365*DSO[[#This Row],[Receivables - Total]]/DSO[[#This Row],[Revenue - Total]]</f>
        <v>78.268994186608552</v>
      </c>
      <c r="I4903" t="str">
        <f>_xlfn.XLOOKUP(DSO[[#This Row],[GIC Industry Groups]],'DSO_GIC GROUP'!$A$2:$A$25,'DSO_GIC GROUP'!$B$2:$B$25,0)</f>
        <v>Semiconductors &amp; Semiconductor Equipment</v>
      </c>
    </row>
    <row r="4904" spans="1:9" x14ac:dyDescent="0.2">
      <c r="A4904">
        <v>2017</v>
      </c>
      <c r="B4904" t="s">
        <v>549</v>
      </c>
      <c r="C4904" t="s">
        <v>550</v>
      </c>
      <c r="D4904">
        <v>1673.3979999999999</v>
      </c>
      <c r="E4904">
        <v>12122.764999999999</v>
      </c>
      <c r="F4904">
        <v>8013.62</v>
      </c>
      <c r="G4904">
        <v>4530</v>
      </c>
      <c r="H4904" s="14">
        <f>365*DSO[[#This Row],[Receivables - Total]]/DSO[[#This Row],[Revenue - Total]]</f>
        <v>76.219020866973977</v>
      </c>
      <c r="I4904" t="str">
        <f>_xlfn.XLOOKUP(DSO[[#This Row],[GIC Industry Groups]],'DSO_GIC GROUP'!$A$2:$A$25,'DSO_GIC GROUP'!$B$2:$B$25,0)</f>
        <v>Semiconductors &amp; Semiconductor Equipment</v>
      </c>
    </row>
    <row r="4905" spans="1:9" x14ac:dyDescent="0.2">
      <c r="A4905">
        <v>2018</v>
      </c>
      <c r="B4905" t="s">
        <v>549</v>
      </c>
      <c r="C4905" t="s">
        <v>550</v>
      </c>
      <c r="D4905">
        <v>2176.9360000000001</v>
      </c>
      <c r="E4905">
        <v>12479.477999999999</v>
      </c>
      <c r="F4905">
        <v>11076.998</v>
      </c>
      <c r="G4905">
        <v>4530</v>
      </c>
      <c r="H4905" s="14">
        <f>365*DSO[[#This Row],[Receivables - Total]]/DSO[[#This Row],[Revenue - Total]]</f>
        <v>71.73257953102457</v>
      </c>
      <c r="I4905" t="str">
        <f>_xlfn.XLOOKUP(DSO[[#This Row],[GIC Industry Groups]],'DSO_GIC GROUP'!$A$2:$A$25,'DSO_GIC GROUP'!$B$2:$B$25,0)</f>
        <v>Semiconductors &amp; Semiconductor Equipment</v>
      </c>
    </row>
    <row r="4906" spans="1:9" x14ac:dyDescent="0.2">
      <c r="A4906">
        <v>2019</v>
      </c>
      <c r="B4906" t="s">
        <v>549</v>
      </c>
      <c r="C4906" t="s">
        <v>550</v>
      </c>
      <c r="D4906">
        <v>1455.5219999999999</v>
      </c>
      <c r="E4906">
        <v>12001.333000000001</v>
      </c>
      <c r="F4906">
        <v>9653.5589999999993</v>
      </c>
      <c r="G4906">
        <v>4530</v>
      </c>
      <c r="H4906" s="14">
        <f>365*DSO[[#This Row],[Receivables - Total]]/DSO[[#This Row],[Revenue - Total]]</f>
        <v>55.033126124779479</v>
      </c>
      <c r="I4906" t="str">
        <f>_xlfn.XLOOKUP(DSO[[#This Row],[GIC Industry Groups]],'DSO_GIC GROUP'!$A$2:$A$25,'DSO_GIC GROUP'!$B$2:$B$25,0)</f>
        <v>Semiconductors &amp; Semiconductor Equipment</v>
      </c>
    </row>
    <row r="4907" spans="1:9" x14ac:dyDescent="0.2">
      <c r="A4907">
        <v>2003</v>
      </c>
      <c r="B4907" t="s">
        <v>571</v>
      </c>
      <c r="C4907" t="s">
        <v>572</v>
      </c>
      <c r="D4907">
        <v>116.093</v>
      </c>
      <c r="E4907">
        <v>1622.143</v>
      </c>
      <c r="F4907">
        <v>699.26</v>
      </c>
      <c r="G4907">
        <v>4530</v>
      </c>
      <c r="H4907" s="14">
        <f>365*DSO[[#This Row],[Receivables - Total]]/DSO[[#This Row],[Revenue - Total]]</f>
        <v>60.598268169207451</v>
      </c>
      <c r="I4907" t="str">
        <f>_xlfn.XLOOKUP(DSO[[#This Row],[GIC Industry Groups]],'DSO_GIC GROUP'!$A$2:$A$25,'DSO_GIC GROUP'!$B$2:$B$25,0)</f>
        <v>Semiconductors &amp; Semiconductor Equipment</v>
      </c>
    </row>
    <row r="4908" spans="1:9" x14ac:dyDescent="0.2">
      <c r="A4908">
        <v>2004</v>
      </c>
      <c r="B4908" t="s">
        <v>571</v>
      </c>
      <c r="C4908" t="s">
        <v>572</v>
      </c>
      <c r="D4908">
        <v>119.361</v>
      </c>
      <c r="E4908">
        <v>1817.5540000000001</v>
      </c>
      <c r="F4908">
        <v>846.93600000000004</v>
      </c>
      <c r="G4908">
        <v>4530</v>
      </c>
      <c r="H4908" s="14">
        <f>365*DSO[[#This Row],[Receivables - Total]]/DSO[[#This Row],[Revenue - Total]]</f>
        <v>51.440445322905148</v>
      </c>
      <c r="I4908" t="str">
        <f>_xlfn.XLOOKUP(DSO[[#This Row],[GIC Industry Groups]],'DSO_GIC GROUP'!$A$2:$A$25,'DSO_GIC GROUP'!$B$2:$B$25,0)</f>
        <v>Semiconductors &amp; Semiconductor Equipment</v>
      </c>
    </row>
    <row r="4909" spans="1:9" x14ac:dyDescent="0.2">
      <c r="A4909">
        <v>2005</v>
      </c>
      <c r="B4909" t="s">
        <v>571</v>
      </c>
      <c r="C4909" t="s">
        <v>572</v>
      </c>
      <c r="D4909">
        <v>139.36099999999999</v>
      </c>
      <c r="E4909">
        <v>2350.596</v>
      </c>
      <c r="F4909">
        <v>927.89300000000003</v>
      </c>
      <c r="G4909">
        <v>4530</v>
      </c>
      <c r="H4909" s="14">
        <f>365*DSO[[#This Row],[Receivables - Total]]/DSO[[#This Row],[Revenue - Total]]</f>
        <v>54.819645153051049</v>
      </c>
      <c r="I4909" t="str">
        <f>_xlfn.XLOOKUP(DSO[[#This Row],[GIC Industry Groups]],'DSO_GIC GROUP'!$A$2:$A$25,'DSO_GIC GROUP'!$B$2:$B$25,0)</f>
        <v>Semiconductors &amp; Semiconductor Equipment</v>
      </c>
    </row>
    <row r="4910" spans="1:9" x14ac:dyDescent="0.2">
      <c r="A4910">
        <v>2006</v>
      </c>
      <c r="B4910" t="s">
        <v>571</v>
      </c>
      <c r="C4910" t="s">
        <v>572</v>
      </c>
      <c r="D4910">
        <v>124.559</v>
      </c>
      <c r="E4910">
        <v>2269.5410000000002</v>
      </c>
      <c r="F4910">
        <v>1039.671</v>
      </c>
      <c r="G4910">
        <v>4530</v>
      </c>
      <c r="H4910" s="14">
        <f>365*DSO[[#This Row],[Receivables - Total]]/DSO[[#This Row],[Revenue - Total]]</f>
        <v>43.729251849864035</v>
      </c>
      <c r="I4910" t="str">
        <f>_xlfn.XLOOKUP(DSO[[#This Row],[GIC Industry Groups]],'DSO_GIC GROUP'!$A$2:$A$25,'DSO_GIC GROUP'!$B$2:$B$25,0)</f>
        <v>Semiconductors &amp; Semiconductor Equipment</v>
      </c>
    </row>
    <row r="4911" spans="1:9" x14ac:dyDescent="0.2">
      <c r="A4911">
        <v>2007</v>
      </c>
      <c r="B4911" t="s">
        <v>571</v>
      </c>
      <c r="C4911" t="s">
        <v>572</v>
      </c>
      <c r="D4911">
        <v>138.31899999999999</v>
      </c>
      <c r="E4911">
        <v>2512.3069999999998</v>
      </c>
      <c r="F4911">
        <v>1035.7370000000001</v>
      </c>
      <c r="G4911">
        <v>4530</v>
      </c>
      <c r="H4911" s="14">
        <f>365*DSO[[#This Row],[Receivables - Total]]/DSO[[#This Row],[Revenue - Total]]</f>
        <v>48.744454431964868</v>
      </c>
      <c r="I4911" t="str">
        <f>_xlfn.XLOOKUP(DSO[[#This Row],[GIC Industry Groups]],'DSO_GIC GROUP'!$A$2:$A$25,'DSO_GIC GROUP'!$B$2:$B$25,0)</f>
        <v>Semiconductors &amp; Semiconductor Equipment</v>
      </c>
    </row>
    <row r="4912" spans="1:9" x14ac:dyDescent="0.2">
      <c r="A4912">
        <v>2008</v>
      </c>
      <c r="B4912" t="s">
        <v>571</v>
      </c>
      <c r="C4912" t="s">
        <v>572</v>
      </c>
      <c r="D4912">
        <v>88.525000000000006</v>
      </c>
      <c r="E4912">
        <v>2421.4389999999999</v>
      </c>
      <c r="F4912">
        <v>903.29700000000003</v>
      </c>
      <c r="G4912">
        <v>4530</v>
      </c>
      <c r="H4912" s="14">
        <f>365*DSO[[#This Row],[Receivables - Total]]/DSO[[#This Row],[Revenue - Total]]</f>
        <v>35.770765318605072</v>
      </c>
      <c r="I4912" t="str">
        <f>_xlfn.XLOOKUP(DSO[[#This Row],[GIC Industry Groups]],'DSO_GIC GROUP'!$A$2:$A$25,'DSO_GIC GROUP'!$B$2:$B$25,0)</f>
        <v>Semiconductors &amp; Semiconductor Equipment</v>
      </c>
    </row>
    <row r="4913" spans="1:9" x14ac:dyDescent="0.2">
      <c r="A4913">
        <v>2009</v>
      </c>
      <c r="B4913" t="s">
        <v>571</v>
      </c>
      <c r="C4913" t="s">
        <v>572</v>
      </c>
      <c r="D4913">
        <v>137.80600000000001</v>
      </c>
      <c r="E4913">
        <v>2516.3130000000001</v>
      </c>
      <c r="F4913">
        <v>947.72900000000004</v>
      </c>
      <c r="G4913">
        <v>4530</v>
      </c>
      <c r="H4913" s="14">
        <f>365*DSO[[#This Row],[Receivables - Total]]/DSO[[#This Row],[Revenue - Total]]</f>
        <v>53.07338912283997</v>
      </c>
      <c r="I4913" t="str">
        <f>_xlfn.XLOOKUP(DSO[[#This Row],[GIC Industry Groups]],'DSO_GIC GROUP'!$A$2:$A$25,'DSO_GIC GROUP'!$B$2:$B$25,0)</f>
        <v>Semiconductors &amp; Semiconductor Equipment</v>
      </c>
    </row>
    <row r="4914" spans="1:9" x14ac:dyDescent="0.2">
      <c r="A4914">
        <v>2010</v>
      </c>
      <c r="B4914" t="s">
        <v>571</v>
      </c>
      <c r="C4914" t="s">
        <v>572</v>
      </c>
      <c r="D4914">
        <v>181.202</v>
      </c>
      <c r="E4914">
        <v>2968.058</v>
      </c>
      <c r="F4914">
        <v>1487.2049999999999</v>
      </c>
      <c r="G4914">
        <v>4530</v>
      </c>
      <c r="H4914" s="14">
        <f>365*DSO[[#This Row],[Receivables - Total]]/DSO[[#This Row],[Revenue - Total]]</f>
        <v>44.471831388409804</v>
      </c>
      <c r="I4914" t="str">
        <f>_xlfn.XLOOKUP(DSO[[#This Row],[GIC Industry Groups]],'DSO_GIC GROUP'!$A$2:$A$25,'DSO_GIC GROUP'!$B$2:$B$25,0)</f>
        <v>Semiconductors &amp; Semiconductor Equipment</v>
      </c>
    </row>
    <row r="4915" spans="1:9" x14ac:dyDescent="0.2">
      <c r="A4915">
        <v>2011</v>
      </c>
      <c r="B4915" t="s">
        <v>571</v>
      </c>
      <c r="C4915" t="s">
        <v>572</v>
      </c>
      <c r="D4915">
        <v>170.20099999999999</v>
      </c>
      <c r="E4915">
        <v>3083.7759999999998</v>
      </c>
      <c r="F4915">
        <v>1383.1759999999999</v>
      </c>
      <c r="G4915">
        <v>4530</v>
      </c>
      <c r="H4915" s="14">
        <f>365*DSO[[#This Row],[Receivables - Total]]/DSO[[#This Row],[Revenue - Total]]</f>
        <v>44.913564868100664</v>
      </c>
      <c r="I4915" t="str">
        <f>_xlfn.XLOOKUP(DSO[[#This Row],[GIC Industry Groups]],'DSO_GIC GROUP'!$A$2:$A$25,'DSO_GIC GROUP'!$B$2:$B$25,0)</f>
        <v>Semiconductors &amp; Semiconductor Equipment</v>
      </c>
    </row>
    <row r="4916" spans="1:9" x14ac:dyDescent="0.2">
      <c r="A4916">
        <v>2012</v>
      </c>
      <c r="B4916" t="s">
        <v>571</v>
      </c>
      <c r="C4916" t="s">
        <v>572</v>
      </c>
      <c r="D4916">
        <v>229.95500000000001</v>
      </c>
      <c r="E4916">
        <v>3851.4050000000002</v>
      </c>
      <c r="F4916">
        <v>1581.623</v>
      </c>
      <c r="G4916">
        <v>4530</v>
      </c>
      <c r="H4916" s="14">
        <f>365*DSO[[#This Row],[Receivables - Total]]/DSO[[#This Row],[Revenue - Total]]</f>
        <v>53.068003563428206</v>
      </c>
      <c r="I4916" t="str">
        <f>_xlfn.XLOOKUP(DSO[[#This Row],[GIC Industry Groups]],'DSO_GIC GROUP'!$A$2:$A$25,'DSO_GIC GROUP'!$B$2:$B$25,0)</f>
        <v>Semiconductors &amp; Semiconductor Equipment</v>
      </c>
    </row>
    <row r="4917" spans="1:9" x14ac:dyDescent="0.2">
      <c r="A4917">
        <v>2013</v>
      </c>
      <c r="B4917" t="s">
        <v>571</v>
      </c>
      <c r="C4917" t="s">
        <v>572</v>
      </c>
      <c r="D4917">
        <v>242.405</v>
      </c>
      <c r="E4917">
        <v>4067.63</v>
      </c>
      <c r="F4917">
        <v>1931.2170000000001</v>
      </c>
      <c r="G4917">
        <v>4530</v>
      </c>
      <c r="H4917" s="14">
        <f>365*DSO[[#This Row],[Receivables - Total]]/DSO[[#This Row],[Revenue - Total]]</f>
        <v>45.814543368249133</v>
      </c>
      <c r="I4917" t="str">
        <f>_xlfn.XLOOKUP(DSO[[#This Row],[GIC Industry Groups]],'DSO_GIC GROUP'!$A$2:$A$25,'DSO_GIC GROUP'!$B$2:$B$25,0)</f>
        <v>Semiconductors &amp; Semiconductor Equipment</v>
      </c>
    </row>
    <row r="4918" spans="1:9" x14ac:dyDescent="0.2">
      <c r="A4918">
        <v>2014</v>
      </c>
      <c r="B4918" t="s">
        <v>571</v>
      </c>
      <c r="C4918" t="s">
        <v>572</v>
      </c>
      <c r="D4918">
        <v>273.93700000000001</v>
      </c>
      <c r="E4918">
        <v>4780.7129999999997</v>
      </c>
      <c r="F4918">
        <v>2147.0360000000001</v>
      </c>
      <c r="G4918">
        <v>4530</v>
      </c>
      <c r="H4918" s="14">
        <f>365*DSO[[#This Row],[Receivables - Total]]/DSO[[#This Row],[Revenue - Total]]</f>
        <v>46.569785043194436</v>
      </c>
      <c r="I4918" t="str">
        <f>_xlfn.XLOOKUP(DSO[[#This Row],[GIC Industry Groups]],'DSO_GIC GROUP'!$A$2:$A$25,'DSO_GIC GROUP'!$B$2:$B$25,0)</f>
        <v>Semiconductors &amp; Semiconductor Equipment</v>
      </c>
    </row>
    <row r="4919" spans="1:9" x14ac:dyDescent="0.2">
      <c r="A4919">
        <v>2015</v>
      </c>
      <c r="B4919" t="s">
        <v>571</v>
      </c>
      <c r="C4919" t="s">
        <v>572</v>
      </c>
      <c r="D4919">
        <v>290.18299999999999</v>
      </c>
      <c r="E4919">
        <v>5567.5150000000003</v>
      </c>
      <c r="F4919">
        <v>2173.3339999999998</v>
      </c>
      <c r="G4919">
        <v>4530</v>
      </c>
      <c r="H4919" s="14">
        <f>365*DSO[[#This Row],[Receivables - Total]]/DSO[[#This Row],[Revenue - Total]]</f>
        <v>48.734706676470346</v>
      </c>
      <c r="I4919" t="str">
        <f>_xlfn.XLOOKUP(DSO[[#This Row],[GIC Industry Groups]],'DSO_GIC GROUP'!$A$2:$A$25,'DSO_GIC GROUP'!$B$2:$B$25,0)</f>
        <v>Semiconductors &amp; Semiconductor Equipment</v>
      </c>
    </row>
    <row r="4920" spans="1:9" x14ac:dyDescent="0.2">
      <c r="A4920">
        <v>2016</v>
      </c>
      <c r="B4920" t="s">
        <v>571</v>
      </c>
      <c r="C4920" t="s">
        <v>572</v>
      </c>
      <c r="D4920">
        <v>478.37299999999999</v>
      </c>
      <c r="E4920">
        <v>7686.8810000000003</v>
      </c>
      <c r="F4920">
        <v>3407.8069999999998</v>
      </c>
      <c r="G4920">
        <v>4530</v>
      </c>
      <c r="H4920" s="14">
        <f>365*DSO[[#This Row],[Receivables - Total]]/DSO[[#This Row],[Revenue - Total]]</f>
        <v>51.237099108018732</v>
      </c>
      <c r="I4920" t="str">
        <f>_xlfn.XLOOKUP(DSO[[#This Row],[GIC Industry Groups]],'DSO_GIC GROUP'!$A$2:$A$25,'DSO_GIC GROUP'!$B$2:$B$25,0)</f>
        <v>Semiconductors &amp; Semiconductor Equipment</v>
      </c>
    </row>
    <row r="4921" spans="1:9" x14ac:dyDescent="0.2">
      <c r="A4921">
        <v>2017</v>
      </c>
      <c r="B4921" t="s">
        <v>571</v>
      </c>
      <c r="C4921" t="s">
        <v>572</v>
      </c>
      <c r="D4921">
        <v>563.70000000000005</v>
      </c>
      <c r="E4921">
        <v>8257.2000000000007</v>
      </c>
      <c r="F4921">
        <v>3980.8</v>
      </c>
      <c r="G4921">
        <v>4530</v>
      </c>
      <c r="H4921" s="14">
        <f>365*DSO[[#This Row],[Receivables - Total]]/DSO[[#This Row],[Revenue - Total]]</f>
        <v>51.685716438906759</v>
      </c>
      <c r="I4921" t="str">
        <f>_xlfn.XLOOKUP(DSO[[#This Row],[GIC Industry Groups]],'DSO_GIC GROUP'!$A$2:$A$25,'DSO_GIC GROUP'!$B$2:$B$25,0)</f>
        <v>Semiconductors &amp; Semiconductor Equipment</v>
      </c>
    </row>
    <row r="4922" spans="1:9" x14ac:dyDescent="0.2">
      <c r="A4922">
        <v>2018</v>
      </c>
      <c r="B4922" t="s">
        <v>571</v>
      </c>
      <c r="C4922" t="s">
        <v>572</v>
      </c>
      <c r="D4922">
        <v>880.6</v>
      </c>
      <c r="E4922">
        <v>18350</v>
      </c>
      <c r="F4922">
        <v>5349.5</v>
      </c>
      <c r="G4922">
        <v>4530</v>
      </c>
      <c r="H4922" s="14">
        <f>365*DSO[[#This Row],[Receivables - Total]]/DSO[[#This Row],[Revenue - Total]]</f>
        <v>60.083933077857743</v>
      </c>
      <c r="I4922" t="str">
        <f>_xlfn.XLOOKUP(DSO[[#This Row],[GIC Industry Groups]],'DSO_GIC GROUP'!$A$2:$A$25,'DSO_GIC GROUP'!$B$2:$B$25,0)</f>
        <v>Semiconductors &amp; Semiconductor Equipment</v>
      </c>
    </row>
    <row r="4923" spans="1:9" x14ac:dyDescent="0.2">
      <c r="A4923">
        <v>2004</v>
      </c>
      <c r="B4923" t="s">
        <v>617</v>
      </c>
      <c r="C4923" t="s">
        <v>618</v>
      </c>
      <c r="D4923">
        <v>773.7</v>
      </c>
      <c r="E4923">
        <v>7760</v>
      </c>
      <c r="F4923">
        <v>4404.2</v>
      </c>
      <c r="G4923">
        <v>4530</v>
      </c>
      <c r="H4923" s="14">
        <f>365*DSO[[#This Row],[Receivables - Total]]/DSO[[#This Row],[Revenue - Total]]</f>
        <v>64.120725670950463</v>
      </c>
      <c r="I4923" t="str">
        <f>_xlfn.XLOOKUP(DSO[[#This Row],[GIC Industry Groups]],'DSO_GIC GROUP'!$A$2:$A$25,'DSO_GIC GROUP'!$B$2:$B$25,0)</f>
        <v>Semiconductors &amp; Semiconductor Equipment</v>
      </c>
    </row>
    <row r="4924" spans="1:9" x14ac:dyDescent="0.2">
      <c r="A4924">
        <v>2005</v>
      </c>
      <c r="B4924" t="s">
        <v>617</v>
      </c>
      <c r="C4924" t="s">
        <v>618</v>
      </c>
      <c r="D4924">
        <v>794.4</v>
      </c>
      <c r="E4924">
        <v>8006.4</v>
      </c>
      <c r="F4924">
        <v>4880.2</v>
      </c>
      <c r="G4924">
        <v>4530</v>
      </c>
      <c r="H4924" s="14">
        <f>365*DSO[[#This Row],[Receivables - Total]]/DSO[[#This Row],[Revenue - Total]]</f>
        <v>59.41477808286546</v>
      </c>
      <c r="I4924" t="str">
        <f>_xlfn.XLOOKUP(DSO[[#This Row],[GIC Industry Groups]],'DSO_GIC GROUP'!$A$2:$A$25,'DSO_GIC GROUP'!$B$2:$B$25,0)</f>
        <v>Semiconductors &amp; Semiconductor Equipment</v>
      </c>
    </row>
    <row r="4925" spans="1:9" x14ac:dyDescent="0.2">
      <c r="A4925">
        <v>2006</v>
      </c>
      <c r="B4925" t="s">
        <v>617</v>
      </c>
      <c r="C4925" t="s">
        <v>618</v>
      </c>
      <c r="D4925">
        <v>956</v>
      </c>
      <c r="E4925">
        <v>12221</v>
      </c>
      <c r="F4925">
        <v>5272.5</v>
      </c>
      <c r="G4925">
        <v>4530</v>
      </c>
      <c r="H4925" s="14">
        <f>365*DSO[[#This Row],[Receivables - Total]]/DSO[[#This Row],[Revenue - Total]]</f>
        <v>66.181128496917964</v>
      </c>
      <c r="I4925" t="str">
        <f>_xlfn.XLOOKUP(DSO[[#This Row],[GIC Industry Groups]],'DSO_GIC GROUP'!$A$2:$A$25,'DSO_GIC GROUP'!$B$2:$B$25,0)</f>
        <v>Semiconductors &amp; Semiconductor Equipment</v>
      </c>
    </row>
    <row r="4926" spans="1:9" x14ac:dyDescent="0.2">
      <c r="A4926">
        <v>2007</v>
      </c>
      <c r="B4926" t="s">
        <v>617</v>
      </c>
      <c r="C4926" t="s">
        <v>618</v>
      </c>
      <c r="D4926">
        <v>994</v>
      </c>
      <c r="E4926">
        <v>14818</v>
      </c>
      <c r="F4926">
        <v>5738</v>
      </c>
      <c r="G4926">
        <v>4530</v>
      </c>
      <c r="H4926" s="14">
        <f>365*DSO[[#This Row],[Receivables - Total]]/DSO[[#This Row],[Revenue - Total]]</f>
        <v>63.22934820494946</v>
      </c>
      <c r="I4926" t="str">
        <f>_xlfn.XLOOKUP(DSO[[#This Row],[GIC Industry Groups]],'DSO_GIC GROUP'!$A$2:$A$25,'DSO_GIC GROUP'!$B$2:$B$25,0)</f>
        <v>Semiconductors &amp; Semiconductor Equipment</v>
      </c>
    </row>
    <row r="4927" spans="1:9" x14ac:dyDescent="0.2">
      <c r="A4927">
        <v>2008</v>
      </c>
      <c r="B4927" t="s">
        <v>617</v>
      </c>
      <c r="C4927" t="s">
        <v>618</v>
      </c>
      <c r="D4927">
        <v>1032</v>
      </c>
      <c r="E4927">
        <v>13430</v>
      </c>
      <c r="F4927">
        <v>5841</v>
      </c>
      <c r="G4927">
        <v>4530</v>
      </c>
      <c r="H4927" s="14">
        <f>365*DSO[[#This Row],[Receivables - Total]]/DSO[[#This Row],[Revenue - Total]]</f>
        <v>64.488957370313301</v>
      </c>
      <c r="I4927" t="str">
        <f>_xlfn.XLOOKUP(DSO[[#This Row],[GIC Industry Groups]],'DSO_GIC GROUP'!$A$2:$A$25,'DSO_GIC GROUP'!$B$2:$B$25,0)</f>
        <v>Semiconductors &amp; Semiconductor Equipment</v>
      </c>
    </row>
    <row r="4928" spans="1:9" x14ac:dyDescent="0.2">
      <c r="A4928">
        <v>2009</v>
      </c>
      <c r="B4928" t="s">
        <v>617</v>
      </c>
      <c r="C4928" t="s">
        <v>618</v>
      </c>
      <c r="D4928">
        <v>798</v>
      </c>
      <c r="E4928">
        <v>11455</v>
      </c>
      <c r="F4928">
        <v>4803</v>
      </c>
      <c r="G4928">
        <v>4530</v>
      </c>
      <c r="H4928" s="14">
        <f>365*DSO[[#This Row],[Receivables - Total]]/DSO[[#This Row],[Revenue - Total]]</f>
        <v>60.643347907557775</v>
      </c>
      <c r="I4928" t="str">
        <f>_xlfn.XLOOKUP(DSO[[#This Row],[GIC Industry Groups]],'DSO_GIC GROUP'!$A$2:$A$25,'DSO_GIC GROUP'!$B$2:$B$25,0)</f>
        <v>Semiconductors &amp; Semiconductor Equipment</v>
      </c>
    </row>
    <row r="4929" spans="1:9" x14ac:dyDescent="0.2">
      <c r="A4929">
        <v>2010</v>
      </c>
      <c r="B4929" t="s">
        <v>617</v>
      </c>
      <c r="C4929" t="s">
        <v>618</v>
      </c>
      <c r="D4929">
        <v>1531</v>
      </c>
      <c r="E4929">
        <v>14693</v>
      </c>
      <c r="F4929">
        <v>8482</v>
      </c>
      <c r="G4929">
        <v>4530</v>
      </c>
      <c r="H4929" s="14">
        <f>365*DSO[[#This Row],[Receivables - Total]]/DSO[[#This Row],[Revenue - Total]]</f>
        <v>65.882456967696299</v>
      </c>
      <c r="I4929" t="str">
        <f>_xlfn.XLOOKUP(DSO[[#This Row],[GIC Industry Groups]],'DSO_GIC GROUP'!$A$2:$A$25,'DSO_GIC GROUP'!$B$2:$B$25,0)</f>
        <v>Semiconductors &amp; Semiconductor Equipment</v>
      </c>
    </row>
    <row r="4930" spans="1:9" x14ac:dyDescent="0.2">
      <c r="A4930">
        <v>2011</v>
      </c>
      <c r="B4930" t="s">
        <v>617</v>
      </c>
      <c r="C4930" t="s">
        <v>618</v>
      </c>
      <c r="D4930">
        <v>1497</v>
      </c>
      <c r="E4930">
        <v>14752</v>
      </c>
      <c r="F4930">
        <v>8788</v>
      </c>
      <c r="G4930">
        <v>4530</v>
      </c>
      <c r="H4930" s="14">
        <f>365*DSO[[#This Row],[Receivables - Total]]/DSO[[#This Row],[Revenue - Total]]</f>
        <v>62.176263086026403</v>
      </c>
      <c r="I4930" t="str">
        <f>_xlfn.XLOOKUP(DSO[[#This Row],[GIC Industry Groups]],'DSO_GIC GROUP'!$A$2:$A$25,'DSO_GIC GROUP'!$B$2:$B$25,0)</f>
        <v>Semiconductors &amp; Semiconductor Equipment</v>
      </c>
    </row>
    <row r="4931" spans="1:9" x14ac:dyDescent="0.2">
      <c r="A4931">
        <v>2012</v>
      </c>
      <c r="B4931" t="s">
        <v>617</v>
      </c>
      <c r="C4931" t="s">
        <v>618</v>
      </c>
      <c r="D4931">
        <v>1289</v>
      </c>
      <c r="E4931">
        <v>14328</v>
      </c>
      <c r="F4931">
        <v>8292</v>
      </c>
      <c r="G4931">
        <v>4530</v>
      </c>
      <c r="H4931" s="14">
        <f>365*DSO[[#This Row],[Receivables - Total]]/DSO[[#This Row],[Revenue - Total]]</f>
        <v>56.739628557645922</v>
      </c>
      <c r="I4931" t="str">
        <f>_xlfn.XLOOKUP(DSO[[#This Row],[GIC Industry Groups]],'DSO_GIC GROUP'!$A$2:$A$25,'DSO_GIC GROUP'!$B$2:$B$25,0)</f>
        <v>Semiconductors &amp; Semiconductor Equipment</v>
      </c>
    </row>
    <row r="4932" spans="1:9" x14ac:dyDescent="0.2">
      <c r="A4932">
        <v>2013</v>
      </c>
      <c r="B4932" t="s">
        <v>617</v>
      </c>
      <c r="C4932" t="s">
        <v>618</v>
      </c>
      <c r="D4932">
        <v>2329</v>
      </c>
      <c r="E4932">
        <v>19118</v>
      </c>
      <c r="F4932">
        <v>9073</v>
      </c>
      <c r="G4932">
        <v>4530</v>
      </c>
      <c r="H4932" s="14">
        <f>365*DSO[[#This Row],[Receivables - Total]]/DSO[[#This Row],[Revenue - Total]]</f>
        <v>93.693927036261428</v>
      </c>
      <c r="I4932" t="str">
        <f>_xlfn.XLOOKUP(DSO[[#This Row],[GIC Industry Groups]],'DSO_GIC GROUP'!$A$2:$A$25,'DSO_GIC GROUP'!$B$2:$B$25,0)</f>
        <v>Semiconductors &amp; Semiconductor Equipment</v>
      </c>
    </row>
    <row r="4933" spans="1:9" x14ac:dyDescent="0.2">
      <c r="A4933">
        <v>2014</v>
      </c>
      <c r="B4933" t="s">
        <v>617</v>
      </c>
      <c r="C4933" t="s">
        <v>618</v>
      </c>
      <c r="D4933">
        <v>2906</v>
      </c>
      <c r="E4933">
        <v>22498</v>
      </c>
      <c r="F4933">
        <v>16358</v>
      </c>
      <c r="G4933">
        <v>4530</v>
      </c>
      <c r="H4933" s="14">
        <f>365*DSO[[#This Row],[Receivables - Total]]/DSO[[#This Row],[Revenue - Total]]</f>
        <v>64.842279007213591</v>
      </c>
      <c r="I4933" t="str">
        <f>_xlfn.XLOOKUP(DSO[[#This Row],[GIC Industry Groups]],'DSO_GIC GROUP'!$A$2:$A$25,'DSO_GIC GROUP'!$B$2:$B$25,0)</f>
        <v>Semiconductors &amp; Semiconductor Equipment</v>
      </c>
    </row>
    <row r="4934" spans="1:9" x14ac:dyDescent="0.2">
      <c r="A4934">
        <v>2015</v>
      </c>
      <c r="B4934" t="s">
        <v>617</v>
      </c>
      <c r="C4934" t="s">
        <v>618</v>
      </c>
      <c r="D4934">
        <v>2507</v>
      </c>
      <c r="E4934">
        <v>24143</v>
      </c>
      <c r="F4934">
        <v>16192</v>
      </c>
      <c r="G4934">
        <v>4530</v>
      </c>
      <c r="H4934" s="14">
        <f>365*DSO[[#This Row],[Receivables - Total]]/DSO[[#This Row],[Revenue - Total]]</f>
        <v>56.512784090909093</v>
      </c>
      <c r="I4934" t="str">
        <f>_xlfn.XLOOKUP(DSO[[#This Row],[GIC Industry Groups]],'DSO_GIC GROUP'!$A$2:$A$25,'DSO_GIC GROUP'!$B$2:$B$25,0)</f>
        <v>Semiconductors &amp; Semiconductor Equipment</v>
      </c>
    </row>
    <row r="4935" spans="1:9" x14ac:dyDescent="0.2">
      <c r="A4935">
        <v>2016</v>
      </c>
      <c r="B4935" t="s">
        <v>617</v>
      </c>
      <c r="C4935" t="s">
        <v>618</v>
      </c>
      <c r="D4935">
        <v>2068</v>
      </c>
      <c r="E4935">
        <v>27540</v>
      </c>
      <c r="F4935">
        <v>12399</v>
      </c>
      <c r="G4935">
        <v>4530</v>
      </c>
      <c r="H4935" s="14">
        <f>365*DSO[[#This Row],[Receivables - Total]]/DSO[[#This Row],[Revenue - Total]]</f>
        <v>60.877490120170982</v>
      </c>
      <c r="I4935" t="str">
        <f>_xlfn.XLOOKUP(DSO[[#This Row],[GIC Industry Groups]],'DSO_GIC GROUP'!$A$2:$A$25,'DSO_GIC GROUP'!$B$2:$B$25,0)</f>
        <v>Semiconductors &amp; Semiconductor Equipment</v>
      </c>
    </row>
    <row r="4936" spans="1:9" x14ac:dyDescent="0.2">
      <c r="A4936">
        <v>2017</v>
      </c>
      <c r="B4936" t="s">
        <v>617</v>
      </c>
      <c r="C4936" t="s">
        <v>618</v>
      </c>
      <c r="D4936">
        <v>3759</v>
      </c>
      <c r="E4936">
        <v>35336</v>
      </c>
      <c r="F4936">
        <v>20322</v>
      </c>
      <c r="G4936">
        <v>4530</v>
      </c>
      <c r="H4936" s="14">
        <f>365*DSO[[#This Row],[Receivables - Total]]/DSO[[#This Row],[Revenue - Total]]</f>
        <v>67.514762326542666</v>
      </c>
      <c r="I4936" t="str">
        <f>_xlfn.XLOOKUP(DSO[[#This Row],[GIC Industry Groups]],'DSO_GIC GROUP'!$A$2:$A$25,'DSO_GIC GROUP'!$B$2:$B$25,0)</f>
        <v>Semiconductors &amp; Semiconductor Equipment</v>
      </c>
    </row>
    <row r="4937" spans="1:9" x14ac:dyDescent="0.2">
      <c r="A4937">
        <v>2018</v>
      </c>
      <c r="B4937" t="s">
        <v>617</v>
      </c>
      <c r="C4937" t="s">
        <v>618</v>
      </c>
      <c r="D4937">
        <v>5478</v>
      </c>
      <c r="E4937">
        <v>43376</v>
      </c>
      <c r="F4937">
        <v>30391</v>
      </c>
      <c r="G4937">
        <v>4530</v>
      </c>
      <c r="H4937" s="14">
        <f>365*DSO[[#This Row],[Receivables - Total]]/DSO[[#This Row],[Revenue - Total]]</f>
        <v>65.791517225494388</v>
      </c>
      <c r="I4937" t="str">
        <f>_xlfn.XLOOKUP(DSO[[#This Row],[GIC Industry Groups]],'DSO_GIC GROUP'!$A$2:$A$25,'DSO_GIC GROUP'!$B$2:$B$25,0)</f>
        <v>Semiconductors &amp; Semiconductor Equipment</v>
      </c>
    </row>
    <row r="4938" spans="1:9" x14ac:dyDescent="0.2">
      <c r="A4938">
        <v>2019</v>
      </c>
      <c r="B4938" t="s">
        <v>617</v>
      </c>
      <c r="C4938" t="s">
        <v>618</v>
      </c>
      <c r="D4938">
        <v>3195</v>
      </c>
      <c r="E4938">
        <v>48887</v>
      </c>
      <c r="F4938">
        <v>23406</v>
      </c>
      <c r="G4938">
        <v>4530</v>
      </c>
      <c r="H4938" s="14">
        <f>365*DSO[[#This Row],[Receivables - Total]]/DSO[[#This Row],[Revenue - Total]]</f>
        <v>49.823763137657011</v>
      </c>
      <c r="I4938" t="str">
        <f>_xlfn.XLOOKUP(DSO[[#This Row],[GIC Industry Groups]],'DSO_GIC GROUP'!$A$2:$A$25,'DSO_GIC GROUP'!$B$2:$B$25,0)</f>
        <v>Semiconductors &amp; Semiconductor Equipment</v>
      </c>
    </row>
    <row r="4939" spans="1:9" x14ac:dyDescent="0.2">
      <c r="A4939">
        <v>2003</v>
      </c>
      <c r="B4939" t="s">
        <v>655</v>
      </c>
      <c r="C4939" t="s">
        <v>656</v>
      </c>
      <c r="D4939">
        <v>196.631</v>
      </c>
      <c r="E4939">
        <v>1399.3440000000001</v>
      </c>
      <c r="F4939">
        <v>1822.9449999999999</v>
      </c>
      <c r="G4939">
        <v>4530</v>
      </c>
      <c r="H4939" s="14">
        <f>365*DSO[[#This Row],[Receivables - Total]]/DSO[[#This Row],[Revenue - Total]]</f>
        <v>39.370532298012286</v>
      </c>
      <c r="I4939" t="str">
        <f>_xlfn.XLOOKUP(DSO[[#This Row],[GIC Industry Groups]],'DSO_GIC GROUP'!$A$2:$A$25,'DSO_GIC GROUP'!$B$2:$B$25,0)</f>
        <v>Semiconductors &amp; Semiconductor Equipment</v>
      </c>
    </row>
    <row r="4940" spans="1:9" x14ac:dyDescent="0.2">
      <c r="A4940">
        <v>2004</v>
      </c>
      <c r="B4940" t="s">
        <v>655</v>
      </c>
      <c r="C4940" t="s">
        <v>656</v>
      </c>
      <c r="D4940">
        <v>296.279</v>
      </c>
      <c r="E4940">
        <v>1628.5360000000001</v>
      </c>
      <c r="F4940">
        <v>2010.0329999999999</v>
      </c>
      <c r="G4940">
        <v>4530</v>
      </c>
      <c r="H4940" s="14">
        <f>365*DSO[[#This Row],[Receivables - Total]]/DSO[[#This Row],[Revenue - Total]]</f>
        <v>53.801024659794145</v>
      </c>
      <c r="I4940" t="str">
        <f>_xlfn.XLOOKUP(DSO[[#This Row],[GIC Industry Groups]],'DSO_GIC GROUP'!$A$2:$A$25,'DSO_GIC GROUP'!$B$2:$B$25,0)</f>
        <v>Semiconductors &amp; Semiconductor Equipment</v>
      </c>
    </row>
    <row r="4941" spans="1:9" x14ac:dyDescent="0.2">
      <c r="A4941">
        <v>2005</v>
      </c>
      <c r="B4941" t="s">
        <v>655</v>
      </c>
      <c r="C4941" t="s">
        <v>656</v>
      </c>
      <c r="D4941">
        <v>318.18599999999998</v>
      </c>
      <c r="E4941">
        <v>1954.6869999999999</v>
      </c>
      <c r="F4941">
        <v>2375.6869999999999</v>
      </c>
      <c r="G4941">
        <v>4530</v>
      </c>
      <c r="H4941" s="14">
        <f>365*DSO[[#This Row],[Receivables - Total]]/DSO[[#This Row],[Revenue - Total]]</f>
        <v>48.886023285053966</v>
      </c>
      <c r="I4941" t="str">
        <f>_xlfn.XLOOKUP(DSO[[#This Row],[GIC Industry Groups]],'DSO_GIC GROUP'!$A$2:$A$25,'DSO_GIC GROUP'!$B$2:$B$25,0)</f>
        <v>Semiconductors &amp; Semiconductor Equipment</v>
      </c>
    </row>
    <row r="4942" spans="1:9" x14ac:dyDescent="0.2">
      <c r="A4942">
        <v>2006</v>
      </c>
      <c r="B4942" t="s">
        <v>655</v>
      </c>
      <c r="C4942" t="s">
        <v>656</v>
      </c>
      <c r="D4942">
        <v>518.67999999999995</v>
      </c>
      <c r="E4942">
        <v>2675.2629999999999</v>
      </c>
      <c r="F4942">
        <v>3068.7710000000002</v>
      </c>
      <c r="G4942">
        <v>4530</v>
      </c>
      <c r="H4942" s="14">
        <f>365*DSO[[#This Row],[Receivables - Total]]/DSO[[#This Row],[Revenue - Total]]</f>
        <v>61.691862964033476</v>
      </c>
      <c r="I4942" t="str">
        <f>_xlfn.XLOOKUP(DSO[[#This Row],[GIC Industry Groups]],'DSO_GIC GROUP'!$A$2:$A$25,'DSO_GIC GROUP'!$B$2:$B$25,0)</f>
        <v>Semiconductors &amp; Semiconductor Equipment</v>
      </c>
    </row>
    <row r="4943" spans="1:9" x14ac:dyDescent="0.2">
      <c r="A4943">
        <v>2007</v>
      </c>
      <c r="B4943" t="s">
        <v>655</v>
      </c>
      <c r="C4943" t="s">
        <v>656</v>
      </c>
      <c r="D4943">
        <v>666.49400000000003</v>
      </c>
      <c r="E4943">
        <v>3747.6709999999998</v>
      </c>
      <c r="F4943">
        <v>4097.8599999999997</v>
      </c>
      <c r="G4943">
        <v>4530</v>
      </c>
      <c r="H4943" s="14">
        <f>365*DSO[[#This Row],[Receivables - Total]]/DSO[[#This Row],[Revenue - Total]]</f>
        <v>59.365207693771879</v>
      </c>
      <c r="I4943" t="str">
        <f>_xlfn.XLOOKUP(DSO[[#This Row],[GIC Industry Groups]],'DSO_GIC GROUP'!$A$2:$A$25,'DSO_GIC GROUP'!$B$2:$B$25,0)</f>
        <v>Semiconductors &amp; Semiconductor Equipment</v>
      </c>
    </row>
    <row r="4944" spans="1:9" x14ac:dyDescent="0.2">
      <c r="A4944">
        <v>2008</v>
      </c>
      <c r="B4944" t="s">
        <v>655</v>
      </c>
      <c r="C4944" t="s">
        <v>656</v>
      </c>
      <c r="D4944">
        <v>318.435</v>
      </c>
      <c r="E4944">
        <v>3350.7269999999999</v>
      </c>
      <c r="F4944">
        <v>3424.8589999999999</v>
      </c>
      <c r="G4944">
        <v>4530</v>
      </c>
      <c r="H4944" s="14">
        <f>365*DSO[[#This Row],[Receivables - Total]]/DSO[[#This Row],[Revenue - Total]]</f>
        <v>33.936805865584539</v>
      </c>
      <c r="I4944" t="str">
        <f>_xlfn.XLOOKUP(DSO[[#This Row],[GIC Industry Groups]],'DSO_GIC GROUP'!$A$2:$A$25,'DSO_GIC GROUP'!$B$2:$B$25,0)</f>
        <v>Semiconductors &amp; Semiconductor Equipment</v>
      </c>
    </row>
    <row r="4945" spans="1:9" x14ac:dyDescent="0.2">
      <c r="A4945">
        <v>2009</v>
      </c>
      <c r="B4945" t="s">
        <v>655</v>
      </c>
      <c r="C4945" t="s">
        <v>656</v>
      </c>
      <c r="D4945">
        <v>374.96300000000002</v>
      </c>
      <c r="E4945">
        <v>3585.9180000000001</v>
      </c>
      <c r="F4945">
        <v>3326.4450000000002</v>
      </c>
      <c r="G4945">
        <v>4530</v>
      </c>
      <c r="H4945" s="14">
        <f>365*DSO[[#This Row],[Receivables - Total]]/DSO[[#This Row],[Revenue - Total]]</f>
        <v>41.143471483821315</v>
      </c>
      <c r="I4945" t="str">
        <f>_xlfn.XLOOKUP(DSO[[#This Row],[GIC Industry Groups]],'DSO_GIC GROUP'!$A$2:$A$25,'DSO_GIC GROUP'!$B$2:$B$25,0)</f>
        <v>Semiconductors &amp; Semiconductor Equipment</v>
      </c>
    </row>
    <row r="4946" spans="1:9" x14ac:dyDescent="0.2">
      <c r="A4946">
        <v>2010</v>
      </c>
      <c r="B4946" t="s">
        <v>655</v>
      </c>
      <c r="C4946" t="s">
        <v>656</v>
      </c>
      <c r="D4946">
        <v>348.77</v>
      </c>
      <c r="E4946">
        <v>4495.2460000000001</v>
      </c>
      <c r="F4946">
        <v>3543.3090000000002</v>
      </c>
      <c r="G4946">
        <v>4530</v>
      </c>
      <c r="H4946" s="14">
        <f>365*DSO[[#This Row],[Receivables - Total]]/DSO[[#This Row],[Revenue - Total]]</f>
        <v>35.92716582155267</v>
      </c>
      <c r="I4946" t="str">
        <f>_xlfn.XLOOKUP(DSO[[#This Row],[GIC Industry Groups]],'DSO_GIC GROUP'!$A$2:$A$25,'DSO_GIC GROUP'!$B$2:$B$25,0)</f>
        <v>Semiconductors &amp; Semiconductor Equipment</v>
      </c>
    </row>
    <row r="4947" spans="1:9" x14ac:dyDescent="0.2">
      <c r="A4947">
        <v>2011</v>
      </c>
      <c r="B4947" t="s">
        <v>655</v>
      </c>
      <c r="C4947" t="s">
        <v>656</v>
      </c>
      <c r="D4947">
        <v>336.14299999999997</v>
      </c>
      <c r="E4947">
        <v>5552.9279999999999</v>
      </c>
      <c r="F4947">
        <v>3997.93</v>
      </c>
      <c r="G4947">
        <v>4530</v>
      </c>
      <c r="H4947" s="14">
        <f>365*DSO[[#This Row],[Receivables - Total]]/DSO[[#This Row],[Revenue - Total]]</f>
        <v>30.688930271415458</v>
      </c>
      <c r="I4947" t="str">
        <f>_xlfn.XLOOKUP(DSO[[#This Row],[GIC Industry Groups]],'DSO_GIC GROUP'!$A$2:$A$25,'DSO_GIC GROUP'!$B$2:$B$25,0)</f>
        <v>Semiconductors &amp; Semiconductor Equipment</v>
      </c>
    </row>
    <row r="4948" spans="1:9" x14ac:dyDescent="0.2">
      <c r="A4948">
        <v>2012</v>
      </c>
      <c r="B4948" t="s">
        <v>655</v>
      </c>
      <c r="C4948" t="s">
        <v>656</v>
      </c>
      <c r="D4948">
        <v>454.25200000000001</v>
      </c>
      <c r="E4948">
        <v>6412.2449999999999</v>
      </c>
      <c r="F4948">
        <v>4280.1589999999997</v>
      </c>
      <c r="G4948">
        <v>4530</v>
      </c>
      <c r="H4948" s="14">
        <f>365*DSO[[#This Row],[Receivables - Total]]/DSO[[#This Row],[Revenue - Total]]</f>
        <v>38.737341299704056</v>
      </c>
      <c r="I4948" t="str">
        <f>_xlfn.XLOOKUP(DSO[[#This Row],[GIC Industry Groups]],'DSO_GIC GROUP'!$A$2:$A$25,'DSO_GIC GROUP'!$B$2:$B$25,0)</f>
        <v>Semiconductors &amp; Semiconductor Equipment</v>
      </c>
    </row>
    <row r="4949" spans="1:9" x14ac:dyDescent="0.2">
      <c r="A4949">
        <v>2013</v>
      </c>
      <c r="B4949" t="s">
        <v>655</v>
      </c>
      <c r="C4949" t="s">
        <v>656</v>
      </c>
      <c r="D4949">
        <v>426.35700000000003</v>
      </c>
      <c r="E4949">
        <v>7250.8940000000002</v>
      </c>
      <c r="F4949">
        <v>4130.1620000000003</v>
      </c>
      <c r="G4949">
        <v>4530</v>
      </c>
      <c r="H4949" s="14">
        <f>365*DSO[[#This Row],[Receivables - Total]]/DSO[[#This Row],[Revenue - Total]]</f>
        <v>37.678983294117764</v>
      </c>
      <c r="I4949" t="str">
        <f>_xlfn.XLOOKUP(DSO[[#This Row],[GIC Industry Groups]],'DSO_GIC GROUP'!$A$2:$A$25,'DSO_GIC GROUP'!$B$2:$B$25,0)</f>
        <v>Semiconductors &amp; Semiconductor Equipment</v>
      </c>
    </row>
    <row r="4950" spans="1:9" x14ac:dyDescent="0.2">
      <c r="A4950">
        <v>2014</v>
      </c>
      <c r="B4950" t="s">
        <v>655</v>
      </c>
      <c r="C4950" t="s">
        <v>656</v>
      </c>
      <c r="D4950">
        <v>473.637</v>
      </c>
      <c r="E4950">
        <v>7201.3680000000004</v>
      </c>
      <c r="F4950">
        <v>4681.5069999999996</v>
      </c>
      <c r="G4950">
        <v>4530</v>
      </c>
      <c r="H4950" s="14">
        <f>365*DSO[[#This Row],[Receivables - Total]]/DSO[[#This Row],[Revenue - Total]]</f>
        <v>36.927746770430979</v>
      </c>
      <c r="I4950" t="str">
        <f>_xlfn.XLOOKUP(DSO[[#This Row],[GIC Industry Groups]],'DSO_GIC GROUP'!$A$2:$A$25,'DSO_GIC GROUP'!$B$2:$B$25,0)</f>
        <v>Semiconductors &amp; Semiconductor Equipment</v>
      </c>
    </row>
    <row r="4951" spans="1:9" x14ac:dyDescent="0.2">
      <c r="A4951">
        <v>2015</v>
      </c>
      <c r="B4951" t="s">
        <v>655</v>
      </c>
      <c r="C4951" t="s">
        <v>656</v>
      </c>
      <c r="D4951">
        <v>505</v>
      </c>
      <c r="E4951">
        <v>7370</v>
      </c>
      <c r="F4951">
        <v>5010</v>
      </c>
      <c r="G4951">
        <v>4530</v>
      </c>
      <c r="H4951" s="14">
        <f>365*DSO[[#This Row],[Receivables - Total]]/DSO[[#This Row],[Revenue - Total]]</f>
        <v>36.791417165668662</v>
      </c>
      <c r="I4951" t="str">
        <f>_xlfn.XLOOKUP(DSO[[#This Row],[GIC Industry Groups]],'DSO_GIC GROUP'!$A$2:$A$25,'DSO_GIC GROUP'!$B$2:$B$25,0)</f>
        <v>Semiconductors &amp; Semiconductor Equipment</v>
      </c>
    </row>
    <row r="4952" spans="1:9" x14ac:dyDescent="0.2">
      <c r="A4952">
        <v>2016</v>
      </c>
      <c r="B4952" t="s">
        <v>655</v>
      </c>
      <c r="C4952" t="s">
        <v>656</v>
      </c>
      <c r="D4952">
        <v>826</v>
      </c>
      <c r="E4952">
        <v>9841</v>
      </c>
      <c r="F4952">
        <v>6910</v>
      </c>
      <c r="G4952">
        <v>4530</v>
      </c>
      <c r="H4952" s="14">
        <f>365*DSO[[#This Row],[Receivables - Total]]/DSO[[#This Row],[Revenue - Total]]</f>
        <v>43.630969609261939</v>
      </c>
      <c r="I4952" t="str">
        <f>_xlfn.XLOOKUP(DSO[[#This Row],[GIC Industry Groups]],'DSO_GIC GROUP'!$A$2:$A$25,'DSO_GIC GROUP'!$B$2:$B$25,0)</f>
        <v>Semiconductors &amp; Semiconductor Equipment</v>
      </c>
    </row>
    <row r="4953" spans="1:9" x14ac:dyDescent="0.2">
      <c r="A4953">
        <v>2017</v>
      </c>
      <c r="B4953" t="s">
        <v>655</v>
      </c>
      <c r="C4953" t="s">
        <v>656</v>
      </c>
      <c r="D4953">
        <v>1265</v>
      </c>
      <c r="E4953">
        <v>11241</v>
      </c>
      <c r="F4953">
        <v>9714</v>
      </c>
      <c r="G4953">
        <v>4530</v>
      </c>
      <c r="H4953" s="14">
        <f>365*DSO[[#This Row],[Receivables - Total]]/DSO[[#This Row],[Revenue - Total]]</f>
        <v>47.531912703314802</v>
      </c>
      <c r="I4953" t="str">
        <f>_xlfn.XLOOKUP(DSO[[#This Row],[GIC Industry Groups]],'DSO_GIC GROUP'!$A$2:$A$25,'DSO_GIC GROUP'!$B$2:$B$25,0)</f>
        <v>Semiconductors &amp; Semiconductor Equipment</v>
      </c>
    </row>
    <row r="4954" spans="1:9" x14ac:dyDescent="0.2">
      <c r="A4954">
        <v>2018</v>
      </c>
      <c r="B4954" t="s">
        <v>655</v>
      </c>
      <c r="C4954" t="s">
        <v>656</v>
      </c>
      <c r="D4954">
        <v>1424</v>
      </c>
      <c r="E4954">
        <v>13292</v>
      </c>
      <c r="F4954">
        <v>11716</v>
      </c>
      <c r="G4954">
        <v>4530</v>
      </c>
      <c r="H4954" s="14">
        <f>365*DSO[[#This Row],[Receivables - Total]]/DSO[[#This Row],[Revenue - Total]]</f>
        <v>44.363263912598157</v>
      </c>
      <c r="I4954" t="str">
        <f>_xlfn.XLOOKUP(DSO[[#This Row],[GIC Industry Groups]],'DSO_GIC GROUP'!$A$2:$A$25,'DSO_GIC GROUP'!$B$2:$B$25,0)</f>
        <v>Semiconductors &amp; Semiconductor Equipment</v>
      </c>
    </row>
    <row r="4955" spans="1:9" x14ac:dyDescent="0.2">
      <c r="A4955">
        <v>2019</v>
      </c>
      <c r="B4955" t="s">
        <v>655</v>
      </c>
      <c r="C4955" t="s">
        <v>656</v>
      </c>
      <c r="D4955">
        <v>1657</v>
      </c>
      <c r="E4955">
        <v>17315</v>
      </c>
      <c r="F4955">
        <v>10918</v>
      </c>
      <c r="G4955">
        <v>4530</v>
      </c>
      <c r="H4955" s="14">
        <f>365*DSO[[#This Row],[Receivables - Total]]/DSO[[#This Row],[Revenue - Total]]</f>
        <v>55.395218904561276</v>
      </c>
      <c r="I4955" t="str">
        <f>_xlfn.XLOOKUP(DSO[[#This Row],[GIC Industry Groups]],'DSO_GIC GROUP'!$A$2:$A$25,'DSO_GIC GROUP'!$B$2:$B$25,0)</f>
        <v>Semiconductors &amp; Semiconductor Equipment</v>
      </c>
    </row>
    <row r="4956" spans="1:9" x14ac:dyDescent="0.2">
      <c r="A4956">
        <v>2004</v>
      </c>
      <c r="B4956" t="s">
        <v>733</v>
      </c>
      <c r="C4956" t="s">
        <v>734</v>
      </c>
      <c r="D4956">
        <v>581</v>
      </c>
      <c r="E4956">
        <v>10820</v>
      </c>
      <c r="F4956">
        <v>4880</v>
      </c>
      <c r="G4956">
        <v>4530</v>
      </c>
      <c r="H4956" s="14">
        <f>365*DSO[[#This Row],[Receivables - Total]]/DSO[[#This Row],[Revenue - Total]]</f>
        <v>43.455942622950822</v>
      </c>
      <c r="I4956" t="str">
        <f>_xlfn.XLOOKUP(DSO[[#This Row],[GIC Industry Groups]],'DSO_GIC GROUP'!$A$2:$A$25,'DSO_GIC GROUP'!$B$2:$B$25,0)</f>
        <v>Semiconductors &amp; Semiconductor Equipment</v>
      </c>
    </row>
    <row r="4957" spans="1:9" x14ac:dyDescent="0.2">
      <c r="A4957">
        <v>2005</v>
      </c>
      <c r="B4957" t="s">
        <v>733</v>
      </c>
      <c r="C4957" t="s">
        <v>734</v>
      </c>
      <c r="D4957">
        <v>544</v>
      </c>
      <c r="E4957">
        <v>12479</v>
      </c>
      <c r="F4957">
        <v>5673</v>
      </c>
      <c r="G4957">
        <v>4530</v>
      </c>
      <c r="H4957" s="14">
        <f>365*DSO[[#This Row],[Receivables - Total]]/DSO[[#This Row],[Revenue - Total]]</f>
        <v>35.000881367882954</v>
      </c>
      <c r="I4957" t="str">
        <f>_xlfn.XLOOKUP(DSO[[#This Row],[GIC Industry Groups]],'DSO_GIC GROUP'!$A$2:$A$25,'DSO_GIC GROUP'!$B$2:$B$25,0)</f>
        <v>Semiconductors &amp; Semiconductor Equipment</v>
      </c>
    </row>
    <row r="4958" spans="1:9" x14ac:dyDescent="0.2">
      <c r="A4958">
        <v>2006</v>
      </c>
      <c r="B4958" t="s">
        <v>733</v>
      </c>
      <c r="C4958" t="s">
        <v>734</v>
      </c>
      <c r="D4958">
        <v>700</v>
      </c>
      <c r="E4958">
        <v>15208</v>
      </c>
      <c r="F4958">
        <v>7526</v>
      </c>
      <c r="G4958">
        <v>4530</v>
      </c>
      <c r="H4958" s="14">
        <f>365*DSO[[#This Row],[Receivables - Total]]/DSO[[#This Row],[Revenue - Total]]</f>
        <v>33.94897688014882</v>
      </c>
      <c r="I4958" t="str">
        <f>_xlfn.XLOOKUP(DSO[[#This Row],[GIC Industry Groups]],'DSO_GIC GROUP'!$A$2:$A$25,'DSO_GIC GROUP'!$B$2:$B$25,0)</f>
        <v>Semiconductors &amp; Semiconductor Equipment</v>
      </c>
    </row>
    <row r="4959" spans="1:9" x14ac:dyDescent="0.2">
      <c r="A4959">
        <v>2007</v>
      </c>
      <c r="B4959" t="s">
        <v>733</v>
      </c>
      <c r="C4959" t="s">
        <v>734</v>
      </c>
      <c r="D4959">
        <v>715</v>
      </c>
      <c r="E4959">
        <v>18495</v>
      </c>
      <c r="F4959">
        <v>8871</v>
      </c>
      <c r="G4959">
        <v>4530</v>
      </c>
      <c r="H4959" s="14">
        <f>365*DSO[[#This Row],[Receivables - Total]]/DSO[[#This Row],[Revenue - Total]]</f>
        <v>29.418893022207193</v>
      </c>
      <c r="I4959" t="str">
        <f>_xlfn.XLOOKUP(DSO[[#This Row],[GIC Industry Groups]],'DSO_GIC GROUP'!$A$2:$A$25,'DSO_GIC GROUP'!$B$2:$B$25,0)</f>
        <v>Semiconductors &amp; Semiconductor Equipment</v>
      </c>
    </row>
    <row r="4960" spans="1:9" x14ac:dyDescent="0.2">
      <c r="A4960">
        <v>2008</v>
      </c>
      <c r="B4960" t="s">
        <v>733</v>
      </c>
      <c r="C4960" t="s">
        <v>734</v>
      </c>
      <c r="D4960">
        <v>4038</v>
      </c>
      <c r="E4960">
        <v>24563</v>
      </c>
      <c r="F4960">
        <v>11142</v>
      </c>
      <c r="G4960">
        <v>4530</v>
      </c>
      <c r="H4960" s="14">
        <f>365*DSO[[#This Row],[Receivables - Total]]/DSO[[#This Row],[Revenue - Total]]</f>
        <v>132.28056004308024</v>
      </c>
      <c r="I4960" t="str">
        <f>_xlfn.XLOOKUP(DSO[[#This Row],[GIC Industry Groups]],'DSO_GIC GROUP'!$A$2:$A$25,'DSO_GIC GROUP'!$B$2:$B$25,0)</f>
        <v>Semiconductors &amp; Semiconductor Equipment</v>
      </c>
    </row>
    <row r="4961" spans="1:9" x14ac:dyDescent="0.2">
      <c r="A4961">
        <v>2009</v>
      </c>
      <c r="B4961" t="s">
        <v>733</v>
      </c>
      <c r="C4961" t="s">
        <v>734</v>
      </c>
      <c r="D4961">
        <v>700</v>
      </c>
      <c r="E4961">
        <v>27445</v>
      </c>
      <c r="F4961">
        <v>10416</v>
      </c>
      <c r="G4961">
        <v>4530</v>
      </c>
      <c r="H4961" s="14">
        <f>365*DSO[[#This Row],[Receivables - Total]]/DSO[[#This Row],[Revenue - Total]]</f>
        <v>24.52956989247312</v>
      </c>
      <c r="I4961" t="str">
        <f>_xlfn.XLOOKUP(DSO[[#This Row],[GIC Industry Groups]],'DSO_GIC GROUP'!$A$2:$A$25,'DSO_GIC GROUP'!$B$2:$B$25,0)</f>
        <v>Semiconductors &amp; Semiconductor Equipment</v>
      </c>
    </row>
    <row r="4962" spans="1:9" x14ac:dyDescent="0.2">
      <c r="A4962">
        <v>2010</v>
      </c>
      <c r="B4962" t="s">
        <v>733</v>
      </c>
      <c r="C4962" t="s">
        <v>734</v>
      </c>
      <c r="D4962">
        <v>730</v>
      </c>
      <c r="E4962">
        <v>30572</v>
      </c>
      <c r="F4962">
        <v>10991</v>
      </c>
      <c r="G4962">
        <v>4530</v>
      </c>
      <c r="H4962" s="14">
        <f>365*DSO[[#This Row],[Receivables - Total]]/DSO[[#This Row],[Revenue - Total]]</f>
        <v>24.242562096260578</v>
      </c>
      <c r="I4962" t="str">
        <f>_xlfn.XLOOKUP(DSO[[#This Row],[GIC Industry Groups]],'DSO_GIC GROUP'!$A$2:$A$25,'DSO_GIC GROUP'!$B$2:$B$25,0)</f>
        <v>Semiconductors &amp; Semiconductor Equipment</v>
      </c>
    </row>
    <row r="4963" spans="1:9" x14ac:dyDescent="0.2">
      <c r="A4963">
        <v>2011</v>
      </c>
      <c r="B4963" t="s">
        <v>733</v>
      </c>
      <c r="C4963" t="s">
        <v>734</v>
      </c>
      <c r="D4963">
        <v>993</v>
      </c>
      <c r="E4963">
        <v>36422</v>
      </c>
      <c r="F4963">
        <v>14556</v>
      </c>
      <c r="G4963">
        <v>4530</v>
      </c>
      <c r="H4963" s="14">
        <f>365*DSO[[#This Row],[Receivables - Total]]/DSO[[#This Row],[Revenue - Total]]</f>
        <v>24.900041220115416</v>
      </c>
      <c r="I4963" t="str">
        <f>_xlfn.XLOOKUP(DSO[[#This Row],[GIC Industry Groups]],'DSO_GIC GROUP'!$A$2:$A$25,'DSO_GIC GROUP'!$B$2:$B$25,0)</f>
        <v>Semiconductors &amp; Semiconductor Equipment</v>
      </c>
    </row>
    <row r="4964" spans="1:9" x14ac:dyDescent="0.2">
      <c r="A4964">
        <v>2012</v>
      </c>
      <c r="B4964" t="s">
        <v>733</v>
      </c>
      <c r="C4964" t="s">
        <v>734</v>
      </c>
      <c r="D4964">
        <v>1459</v>
      </c>
      <c r="E4964">
        <v>43012</v>
      </c>
      <c r="F4964">
        <v>19121</v>
      </c>
      <c r="G4964">
        <v>4530</v>
      </c>
      <c r="H4964" s="14">
        <f>365*DSO[[#This Row],[Receivables - Total]]/DSO[[#This Row],[Revenue - Total]]</f>
        <v>27.85079232257727</v>
      </c>
      <c r="I4964" t="str">
        <f>_xlfn.XLOOKUP(DSO[[#This Row],[GIC Industry Groups]],'DSO_GIC GROUP'!$A$2:$A$25,'DSO_GIC GROUP'!$B$2:$B$25,0)</f>
        <v>Semiconductors &amp; Semiconductor Equipment</v>
      </c>
    </row>
    <row r="4965" spans="1:9" x14ac:dyDescent="0.2">
      <c r="A4965">
        <v>2013</v>
      </c>
      <c r="B4965" t="s">
        <v>733</v>
      </c>
      <c r="C4965" t="s">
        <v>734</v>
      </c>
      <c r="D4965">
        <v>2142</v>
      </c>
      <c r="E4965">
        <v>45516</v>
      </c>
      <c r="F4965">
        <v>24866</v>
      </c>
      <c r="G4965">
        <v>4530</v>
      </c>
      <c r="H4965" s="14">
        <f>365*DSO[[#This Row],[Receivables - Total]]/DSO[[#This Row],[Revenue - Total]]</f>
        <v>31.441727660258987</v>
      </c>
      <c r="I4965" t="str">
        <f>_xlfn.XLOOKUP(DSO[[#This Row],[GIC Industry Groups]],'DSO_GIC GROUP'!$A$2:$A$25,'DSO_GIC GROUP'!$B$2:$B$25,0)</f>
        <v>Semiconductors &amp; Semiconductor Equipment</v>
      </c>
    </row>
    <row r="4966" spans="1:9" x14ac:dyDescent="0.2">
      <c r="A4966">
        <v>2014</v>
      </c>
      <c r="B4966" t="s">
        <v>733</v>
      </c>
      <c r="C4966" t="s">
        <v>734</v>
      </c>
      <c r="D4966">
        <v>2412</v>
      </c>
      <c r="E4966">
        <v>48574</v>
      </c>
      <c r="F4966">
        <v>26487</v>
      </c>
      <c r="G4966">
        <v>4530</v>
      </c>
      <c r="H4966" s="14">
        <f>365*DSO[[#This Row],[Receivables - Total]]/DSO[[#This Row],[Revenue - Total]]</f>
        <v>33.238192320761129</v>
      </c>
      <c r="I4966" t="str">
        <f>_xlfn.XLOOKUP(DSO[[#This Row],[GIC Industry Groups]],'DSO_GIC GROUP'!$A$2:$A$25,'DSO_GIC GROUP'!$B$2:$B$25,0)</f>
        <v>Semiconductors &amp; Semiconductor Equipment</v>
      </c>
    </row>
    <row r="4967" spans="1:9" x14ac:dyDescent="0.2">
      <c r="A4967">
        <v>2015</v>
      </c>
      <c r="B4967" t="s">
        <v>733</v>
      </c>
      <c r="C4967" t="s">
        <v>734</v>
      </c>
      <c r="D4967">
        <v>1964</v>
      </c>
      <c r="E4967">
        <v>50796</v>
      </c>
      <c r="F4967">
        <v>25281</v>
      </c>
      <c r="G4967">
        <v>4530</v>
      </c>
      <c r="H4967" s="14">
        <f>365*DSO[[#This Row],[Receivables - Total]]/DSO[[#This Row],[Revenue - Total]]</f>
        <v>28.355682132827024</v>
      </c>
      <c r="I4967" t="str">
        <f>_xlfn.XLOOKUP(DSO[[#This Row],[GIC Industry Groups]],'DSO_GIC GROUP'!$A$2:$A$25,'DSO_GIC GROUP'!$B$2:$B$25,0)</f>
        <v>Semiconductors &amp; Semiconductor Equipment</v>
      </c>
    </row>
    <row r="4968" spans="1:9" x14ac:dyDescent="0.2">
      <c r="A4968">
        <v>2016</v>
      </c>
      <c r="B4968" t="s">
        <v>733</v>
      </c>
      <c r="C4968" t="s">
        <v>734</v>
      </c>
      <c r="D4968">
        <v>2219</v>
      </c>
      <c r="E4968">
        <v>52359</v>
      </c>
      <c r="F4968">
        <v>23554</v>
      </c>
      <c r="G4968">
        <v>4530</v>
      </c>
      <c r="H4968" s="14">
        <f>365*DSO[[#This Row],[Receivables - Total]]/DSO[[#This Row],[Revenue - Total]]</f>
        <v>34.386303812515919</v>
      </c>
      <c r="I4968" t="str">
        <f>_xlfn.XLOOKUP(DSO[[#This Row],[GIC Industry Groups]],'DSO_GIC GROUP'!$A$2:$A$25,'DSO_GIC GROUP'!$B$2:$B$25,0)</f>
        <v>Semiconductors &amp; Semiconductor Equipment</v>
      </c>
    </row>
    <row r="4969" spans="1:9" x14ac:dyDescent="0.2">
      <c r="A4969">
        <v>2017</v>
      </c>
      <c r="B4969" t="s">
        <v>733</v>
      </c>
      <c r="C4969" t="s">
        <v>734</v>
      </c>
      <c r="D4969">
        <v>3632</v>
      </c>
      <c r="E4969">
        <v>65486</v>
      </c>
      <c r="F4969">
        <v>23231</v>
      </c>
      <c r="G4969">
        <v>4530</v>
      </c>
      <c r="H4969" s="14">
        <f>365*DSO[[#This Row],[Receivables - Total]]/DSO[[#This Row],[Revenue - Total]]</f>
        <v>57.065128492101074</v>
      </c>
      <c r="I4969" t="str">
        <f>_xlfn.XLOOKUP(DSO[[#This Row],[GIC Industry Groups]],'DSO_GIC GROUP'!$A$2:$A$25,'DSO_GIC GROUP'!$B$2:$B$25,0)</f>
        <v>Semiconductors &amp; Semiconductor Equipment</v>
      </c>
    </row>
    <row r="4970" spans="1:9" x14ac:dyDescent="0.2">
      <c r="A4970">
        <v>2018</v>
      </c>
      <c r="B4970" t="s">
        <v>733</v>
      </c>
      <c r="C4970" t="s">
        <v>734</v>
      </c>
      <c r="D4970">
        <v>2904</v>
      </c>
      <c r="E4970">
        <v>32686</v>
      </c>
      <c r="F4970">
        <v>22732</v>
      </c>
      <c r="G4970">
        <v>4530</v>
      </c>
      <c r="H4970" s="14">
        <f>365*DSO[[#This Row],[Receivables - Total]]/DSO[[#This Row],[Revenue - Total]]</f>
        <v>46.628541263417212</v>
      </c>
      <c r="I4970" t="str">
        <f>_xlfn.XLOOKUP(DSO[[#This Row],[GIC Industry Groups]],'DSO_GIC GROUP'!$A$2:$A$25,'DSO_GIC GROUP'!$B$2:$B$25,0)</f>
        <v>Semiconductors &amp; Semiconductor Equipment</v>
      </c>
    </row>
    <row r="4971" spans="1:9" x14ac:dyDescent="0.2">
      <c r="A4971">
        <v>2019</v>
      </c>
      <c r="B4971" t="s">
        <v>733</v>
      </c>
      <c r="C4971" t="s">
        <v>734</v>
      </c>
      <c r="D4971">
        <v>2471</v>
      </c>
      <c r="E4971">
        <v>32957</v>
      </c>
      <c r="F4971">
        <v>19550</v>
      </c>
      <c r="G4971">
        <v>4530</v>
      </c>
      <c r="H4971" s="14">
        <f>365*DSO[[#This Row],[Receivables - Total]]/DSO[[#This Row],[Revenue - Total]]</f>
        <v>46.133759590792842</v>
      </c>
      <c r="I4971" t="str">
        <f>_xlfn.XLOOKUP(DSO[[#This Row],[GIC Industry Groups]],'DSO_GIC GROUP'!$A$2:$A$25,'DSO_GIC GROUP'!$B$2:$B$25,0)</f>
        <v>Semiconductors &amp; Semiconductor Equipment</v>
      </c>
    </row>
    <row r="4972" spans="1:9" x14ac:dyDescent="0.2">
      <c r="A4972">
        <v>2003</v>
      </c>
      <c r="B4972" t="s">
        <v>735</v>
      </c>
      <c r="C4972" t="s">
        <v>736</v>
      </c>
      <c r="D4972">
        <v>86.287000000000006</v>
      </c>
      <c r="E4972">
        <v>988.01599999999996</v>
      </c>
      <c r="F4972">
        <v>651.37900000000002</v>
      </c>
      <c r="G4972">
        <v>4530</v>
      </c>
      <c r="H4972" s="14">
        <f>365*DSO[[#This Row],[Receivables - Total]]/DSO[[#This Row],[Revenue - Total]]</f>
        <v>48.350890955956515</v>
      </c>
      <c r="I4972" t="str">
        <f>_xlfn.XLOOKUP(DSO[[#This Row],[GIC Industry Groups]],'DSO_GIC GROUP'!$A$2:$A$25,'DSO_GIC GROUP'!$B$2:$B$25,0)</f>
        <v>Semiconductors &amp; Semiconductor Equipment</v>
      </c>
    </row>
    <row r="4973" spans="1:9" x14ac:dyDescent="0.2">
      <c r="A4973">
        <v>2004</v>
      </c>
      <c r="B4973" t="s">
        <v>735</v>
      </c>
      <c r="C4973" t="s">
        <v>736</v>
      </c>
      <c r="D4973">
        <v>74.545000000000002</v>
      </c>
      <c r="E4973">
        <v>859.74599999999998</v>
      </c>
      <c r="F4973">
        <v>634.20399999999995</v>
      </c>
      <c r="G4973">
        <v>4530</v>
      </c>
      <c r="H4973" s="14">
        <f>365*DSO[[#This Row],[Receivables - Total]]/DSO[[#This Row],[Revenue - Total]]</f>
        <v>42.902480905197699</v>
      </c>
      <c r="I4973" t="str">
        <f>_xlfn.XLOOKUP(DSO[[#This Row],[GIC Industry Groups]],'DSO_GIC GROUP'!$A$2:$A$25,'DSO_GIC GROUP'!$B$2:$B$25,0)</f>
        <v>Semiconductors &amp; Semiconductor Equipment</v>
      </c>
    </row>
    <row r="4974" spans="1:9" x14ac:dyDescent="0.2">
      <c r="A4974">
        <v>2005</v>
      </c>
      <c r="B4974" t="s">
        <v>735</v>
      </c>
      <c r="C4974" t="s">
        <v>736</v>
      </c>
      <c r="D4974">
        <v>115.715</v>
      </c>
      <c r="E4974">
        <v>935.44299999999998</v>
      </c>
      <c r="F4974">
        <v>775.24699999999996</v>
      </c>
      <c r="G4974">
        <v>4530</v>
      </c>
      <c r="H4974" s="14">
        <f>365*DSO[[#This Row],[Receivables - Total]]/DSO[[#This Row],[Revenue - Total]]</f>
        <v>54.480668741704257</v>
      </c>
      <c r="I4974" t="str">
        <f>_xlfn.XLOOKUP(DSO[[#This Row],[GIC Industry Groups]],'DSO_GIC GROUP'!$A$2:$A$25,'DSO_GIC GROUP'!$B$2:$B$25,0)</f>
        <v>Semiconductors &amp; Semiconductor Equipment</v>
      </c>
    </row>
    <row r="4975" spans="1:9" x14ac:dyDescent="0.2">
      <c r="A4975">
        <v>2006</v>
      </c>
      <c r="B4975" t="s">
        <v>735</v>
      </c>
      <c r="C4975" t="s">
        <v>736</v>
      </c>
      <c r="D4975">
        <v>132.167</v>
      </c>
      <c r="E4975">
        <v>1089.634</v>
      </c>
      <c r="F4975">
        <v>1023.615</v>
      </c>
      <c r="G4975">
        <v>4530</v>
      </c>
      <c r="H4975" s="14">
        <f>365*DSO[[#This Row],[Receivables - Total]]/DSO[[#This Row],[Revenue - Total]]</f>
        <v>47.128026650645019</v>
      </c>
      <c r="I4975" t="str">
        <f>_xlfn.XLOOKUP(DSO[[#This Row],[GIC Industry Groups]],'DSO_GIC GROUP'!$A$2:$A$25,'DSO_GIC GROUP'!$B$2:$B$25,0)</f>
        <v>Semiconductors &amp; Semiconductor Equipment</v>
      </c>
    </row>
    <row r="4976" spans="1:9" x14ac:dyDescent="0.2">
      <c r="A4976">
        <v>2007</v>
      </c>
      <c r="B4976" t="s">
        <v>735</v>
      </c>
      <c r="C4976" t="s">
        <v>736</v>
      </c>
      <c r="D4976">
        <v>148.739</v>
      </c>
      <c r="E4976">
        <v>2017.1949999999999</v>
      </c>
      <c r="F4976">
        <v>956.27</v>
      </c>
      <c r="G4976">
        <v>4530</v>
      </c>
      <c r="H4976" s="14">
        <f>365*DSO[[#This Row],[Receivables - Total]]/DSO[[#This Row],[Revenue - Total]]</f>
        <v>56.772391688539848</v>
      </c>
      <c r="I4976" t="str">
        <f>_xlfn.XLOOKUP(DSO[[#This Row],[GIC Industry Groups]],'DSO_GIC GROUP'!$A$2:$A$25,'DSO_GIC GROUP'!$B$2:$B$25,0)</f>
        <v>Semiconductors &amp; Semiconductor Equipment</v>
      </c>
    </row>
    <row r="4977" spans="1:9" x14ac:dyDescent="0.2">
      <c r="A4977">
        <v>2008</v>
      </c>
      <c r="B4977" t="s">
        <v>735</v>
      </c>
      <c r="C4977" t="s">
        <v>736</v>
      </c>
      <c r="D4977">
        <v>99.271000000000001</v>
      </c>
      <c r="E4977">
        <v>1083.29</v>
      </c>
      <c r="F4977">
        <v>886.50599999999997</v>
      </c>
      <c r="G4977">
        <v>4530</v>
      </c>
      <c r="H4977" s="14">
        <f>365*DSO[[#This Row],[Receivables - Total]]/DSO[[#This Row],[Revenue - Total]]</f>
        <v>40.872723929674478</v>
      </c>
      <c r="I4977" t="str">
        <f>_xlfn.XLOOKUP(DSO[[#This Row],[GIC Industry Groups]],'DSO_GIC GROUP'!$A$2:$A$25,'DSO_GIC GROUP'!$B$2:$B$25,0)</f>
        <v>Semiconductors &amp; Semiconductor Equipment</v>
      </c>
    </row>
    <row r="4978" spans="1:9" x14ac:dyDescent="0.2">
      <c r="A4978">
        <v>2009</v>
      </c>
      <c r="B4978" t="s">
        <v>735</v>
      </c>
      <c r="C4978" t="s">
        <v>736</v>
      </c>
      <c r="D4978">
        <v>143.07300000000001</v>
      </c>
      <c r="E4978">
        <v>1014.008</v>
      </c>
      <c r="F4978">
        <v>978.39300000000003</v>
      </c>
      <c r="G4978">
        <v>4530</v>
      </c>
      <c r="H4978" s="14">
        <f>365*DSO[[#This Row],[Receivables - Total]]/DSO[[#This Row],[Revenue - Total]]</f>
        <v>53.374916827900449</v>
      </c>
      <c r="I4978" t="str">
        <f>_xlfn.XLOOKUP(DSO[[#This Row],[GIC Industry Groups]],'DSO_GIC GROUP'!$A$2:$A$25,'DSO_GIC GROUP'!$B$2:$B$25,0)</f>
        <v>Semiconductors &amp; Semiconductor Equipment</v>
      </c>
    </row>
    <row r="4979" spans="1:9" x14ac:dyDescent="0.2">
      <c r="A4979">
        <v>2010</v>
      </c>
      <c r="B4979" t="s">
        <v>735</v>
      </c>
      <c r="C4979" t="s">
        <v>736</v>
      </c>
      <c r="D4979">
        <v>130.59299999999999</v>
      </c>
      <c r="E4979">
        <v>1025.393</v>
      </c>
      <c r="F4979">
        <v>1051.7560000000001</v>
      </c>
      <c r="G4979">
        <v>4530</v>
      </c>
      <c r="H4979" s="14">
        <f>365*DSO[[#This Row],[Receivables - Total]]/DSO[[#This Row],[Revenue - Total]]</f>
        <v>45.320820608582217</v>
      </c>
      <c r="I4979" t="str">
        <f>_xlfn.XLOOKUP(DSO[[#This Row],[GIC Industry Groups]],'DSO_GIC GROUP'!$A$2:$A$25,'DSO_GIC GROUP'!$B$2:$B$25,0)</f>
        <v>Semiconductors &amp; Semiconductor Equipment</v>
      </c>
    </row>
    <row r="4980" spans="1:9" x14ac:dyDescent="0.2">
      <c r="A4980">
        <v>2011</v>
      </c>
      <c r="B4980" t="s">
        <v>735</v>
      </c>
      <c r="C4980" t="s">
        <v>736</v>
      </c>
      <c r="D4980">
        <v>115.32299999999999</v>
      </c>
      <c r="E4980">
        <v>964.58399999999995</v>
      </c>
      <c r="F4980">
        <v>871.35199999999998</v>
      </c>
      <c r="G4980">
        <v>4530</v>
      </c>
      <c r="H4980" s="14">
        <f>365*DSO[[#This Row],[Receivables - Total]]/DSO[[#This Row],[Revenue - Total]]</f>
        <v>48.307566861612756</v>
      </c>
      <c r="I4980" t="str">
        <f>_xlfn.XLOOKUP(DSO[[#This Row],[GIC Industry Groups]],'DSO_GIC GROUP'!$A$2:$A$25,'DSO_GIC GROUP'!$B$2:$B$25,0)</f>
        <v>Semiconductors &amp; Semiconductor Equipment</v>
      </c>
    </row>
    <row r="4981" spans="1:9" x14ac:dyDescent="0.2">
      <c r="A4981">
        <v>2012</v>
      </c>
      <c r="B4981" t="s">
        <v>735</v>
      </c>
      <c r="C4981" t="s">
        <v>736</v>
      </c>
      <c r="D4981">
        <v>159.88</v>
      </c>
      <c r="E4981">
        <v>931.99900000000002</v>
      </c>
      <c r="F4981">
        <v>964.14700000000005</v>
      </c>
      <c r="G4981">
        <v>4530</v>
      </c>
      <c r="H4981" s="14">
        <f>365*DSO[[#This Row],[Receivables - Total]]/DSO[[#This Row],[Revenue - Total]]</f>
        <v>60.526247553536955</v>
      </c>
      <c r="I4981" t="str">
        <f>_xlfn.XLOOKUP(DSO[[#This Row],[GIC Industry Groups]],'DSO_GIC GROUP'!$A$2:$A$25,'DSO_GIC GROUP'!$B$2:$B$25,0)</f>
        <v>Semiconductors &amp; Semiconductor Equipment</v>
      </c>
    </row>
    <row r="4982" spans="1:9" x14ac:dyDescent="0.2">
      <c r="A4982">
        <v>2013</v>
      </c>
      <c r="B4982" t="s">
        <v>735</v>
      </c>
      <c r="C4982" t="s">
        <v>736</v>
      </c>
      <c r="D4982">
        <v>150.59800000000001</v>
      </c>
      <c r="E4982">
        <v>920.31200000000001</v>
      </c>
      <c r="F4982">
        <v>1148.231</v>
      </c>
      <c r="G4982">
        <v>4530</v>
      </c>
      <c r="H4982" s="14">
        <f>365*DSO[[#This Row],[Receivables - Total]]/DSO[[#This Row],[Revenue - Total]]</f>
        <v>47.872135484932912</v>
      </c>
      <c r="I4982" t="str">
        <f>_xlfn.XLOOKUP(DSO[[#This Row],[GIC Industry Groups]],'DSO_GIC GROUP'!$A$2:$A$25,'DSO_GIC GROUP'!$B$2:$B$25,0)</f>
        <v>Semiconductors &amp; Semiconductor Equipment</v>
      </c>
    </row>
    <row r="4983" spans="1:9" x14ac:dyDescent="0.2">
      <c r="A4983">
        <v>2014</v>
      </c>
      <c r="B4983" t="s">
        <v>735</v>
      </c>
      <c r="C4983" t="s">
        <v>736</v>
      </c>
      <c r="D4983">
        <v>379.64600000000002</v>
      </c>
      <c r="E4983">
        <v>6892.3789999999999</v>
      </c>
      <c r="F4983">
        <v>1710.9659999999999</v>
      </c>
      <c r="G4983">
        <v>4530</v>
      </c>
      <c r="H4983" s="14">
        <f>365*DSO[[#This Row],[Receivables - Total]]/DSO[[#This Row],[Revenue - Total]]</f>
        <v>80.989797576339924</v>
      </c>
      <c r="I4983" t="str">
        <f>_xlfn.XLOOKUP(DSO[[#This Row],[GIC Industry Groups]],'DSO_GIC GROUP'!$A$2:$A$25,'DSO_GIC GROUP'!$B$2:$B$25,0)</f>
        <v>Semiconductors &amp; Semiconductor Equipment</v>
      </c>
    </row>
    <row r="4984" spans="1:9" x14ac:dyDescent="0.2">
      <c r="A4984">
        <v>2015</v>
      </c>
      <c r="B4984" t="s">
        <v>735</v>
      </c>
      <c r="C4984" t="s">
        <v>736</v>
      </c>
      <c r="D4984">
        <v>363.73599999999999</v>
      </c>
      <c r="E4984">
        <v>6596.8190000000004</v>
      </c>
      <c r="F4984">
        <v>2610.7260000000001</v>
      </c>
      <c r="G4984">
        <v>4530</v>
      </c>
      <c r="H4984" s="14">
        <f>365*DSO[[#This Row],[Receivables - Total]]/DSO[[#This Row],[Revenue - Total]]</f>
        <v>50.853149660286057</v>
      </c>
      <c r="I4984" t="str">
        <f>_xlfn.XLOOKUP(DSO[[#This Row],[GIC Industry Groups]],'DSO_GIC GROUP'!$A$2:$A$25,'DSO_GIC GROUP'!$B$2:$B$25,0)</f>
        <v>Semiconductors &amp; Semiconductor Equipment</v>
      </c>
    </row>
    <row r="4985" spans="1:9" x14ac:dyDescent="0.2">
      <c r="A4985">
        <v>2016</v>
      </c>
      <c r="B4985" t="s">
        <v>735</v>
      </c>
      <c r="C4985" t="s">
        <v>736</v>
      </c>
      <c r="D4985">
        <v>423.19499999999999</v>
      </c>
      <c r="E4985">
        <v>6522.3230000000003</v>
      </c>
      <c r="F4985">
        <v>3032.5740000000001</v>
      </c>
      <c r="G4985">
        <v>4530</v>
      </c>
      <c r="H4985" s="14">
        <f>365*DSO[[#This Row],[Receivables - Total]]/DSO[[#This Row],[Revenue - Total]]</f>
        <v>50.935665543528366</v>
      </c>
      <c r="I4985" t="str">
        <f>_xlfn.XLOOKUP(DSO[[#This Row],[GIC Industry Groups]],'DSO_GIC GROUP'!$A$2:$A$25,'DSO_GIC GROUP'!$B$2:$B$25,0)</f>
        <v>Semiconductors &amp; Semiconductor Equipment</v>
      </c>
    </row>
    <row r="4986" spans="1:9" x14ac:dyDescent="0.2">
      <c r="A4986">
        <v>2017</v>
      </c>
      <c r="B4986" t="s">
        <v>735</v>
      </c>
      <c r="C4986" t="s">
        <v>736</v>
      </c>
      <c r="D4986">
        <v>390.75200000000001</v>
      </c>
      <c r="E4986">
        <v>6381.5190000000002</v>
      </c>
      <c r="F4986">
        <v>2973.5360000000001</v>
      </c>
      <c r="G4986">
        <v>4530</v>
      </c>
      <c r="H4986" s="14">
        <f>365*DSO[[#This Row],[Receivables - Total]]/DSO[[#This Row],[Revenue - Total]]</f>
        <v>47.964605103149921</v>
      </c>
      <c r="I4986" t="str">
        <f>_xlfn.XLOOKUP(DSO[[#This Row],[GIC Industry Groups]],'DSO_GIC GROUP'!$A$2:$A$25,'DSO_GIC GROUP'!$B$2:$B$25,0)</f>
        <v>Semiconductors &amp; Semiconductor Equipment</v>
      </c>
    </row>
    <row r="4987" spans="1:9" x14ac:dyDescent="0.2">
      <c r="A4987">
        <v>2018</v>
      </c>
      <c r="B4987" t="s">
        <v>735</v>
      </c>
      <c r="C4987" t="s">
        <v>736</v>
      </c>
      <c r="D4987">
        <v>406.30599999999998</v>
      </c>
      <c r="E4987">
        <v>5808.0240000000003</v>
      </c>
      <c r="F4987">
        <v>3090.3249999999998</v>
      </c>
      <c r="G4987">
        <v>4530</v>
      </c>
      <c r="H4987" s="14">
        <f>365*DSO[[#This Row],[Receivables - Total]]/DSO[[#This Row],[Revenue - Total]]</f>
        <v>47.989027044081126</v>
      </c>
      <c r="I4987" t="str">
        <f>_xlfn.XLOOKUP(DSO[[#This Row],[GIC Industry Groups]],'DSO_GIC GROUP'!$A$2:$A$25,'DSO_GIC GROUP'!$B$2:$B$25,0)</f>
        <v>Semiconductors &amp; Semiconductor Equipment</v>
      </c>
    </row>
    <row r="4988" spans="1:9" x14ac:dyDescent="0.2">
      <c r="A4988">
        <v>2004</v>
      </c>
      <c r="B4988" t="s">
        <v>807</v>
      </c>
      <c r="C4988" t="s">
        <v>808</v>
      </c>
      <c r="D4988">
        <v>157.77199999999999</v>
      </c>
      <c r="E4988">
        <v>1168.806</v>
      </c>
      <c r="F4988">
        <v>784.02300000000002</v>
      </c>
      <c r="G4988">
        <v>4530</v>
      </c>
      <c r="H4988" s="14">
        <f>365*DSO[[#This Row],[Receivables - Total]]/DSO[[#This Row],[Revenue - Total]]</f>
        <v>73.45037071616521</v>
      </c>
      <c r="I4988" t="str">
        <f>_xlfn.XLOOKUP(DSO[[#This Row],[GIC Industry Groups]],'DSO_GIC GROUP'!$A$2:$A$25,'DSO_GIC GROUP'!$B$2:$B$25,0)</f>
        <v>Semiconductors &amp; Semiconductor Equipment</v>
      </c>
    </row>
    <row r="4989" spans="1:9" x14ac:dyDescent="0.2">
      <c r="A4989">
        <v>2005</v>
      </c>
      <c r="B4989" t="s">
        <v>807</v>
      </c>
      <c r="C4989" t="s">
        <v>808</v>
      </c>
      <c r="D4989">
        <v>171.45400000000001</v>
      </c>
      <c r="E4989">
        <v>1187.8430000000001</v>
      </c>
      <c r="F4989">
        <v>792.37099999999998</v>
      </c>
      <c r="G4989">
        <v>4530</v>
      </c>
      <c r="H4989" s="14">
        <f>365*DSO[[#This Row],[Receivables - Total]]/DSO[[#This Row],[Revenue - Total]]</f>
        <v>78.979051479673046</v>
      </c>
      <c r="I4989" t="str">
        <f>_xlfn.XLOOKUP(DSO[[#This Row],[GIC Industry Groups]],'DSO_GIC GROUP'!$A$2:$A$25,'DSO_GIC GROUP'!$B$2:$B$25,0)</f>
        <v>Semiconductors &amp; Semiconductor Equipment</v>
      </c>
    </row>
    <row r="4990" spans="1:9" x14ac:dyDescent="0.2">
      <c r="A4990">
        <v>2006</v>
      </c>
      <c r="B4990" t="s">
        <v>807</v>
      </c>
      <c r="C4990" t="s">
        <v>808</v>
      </c>
      <c r="D4990">
        <v>158.798</v>
      </c>
      <c r="E4990">
        <v>1090.4960000000001</v>
      </c>
      <c r="F4990">
        <v>778.78800000000001</v>
      </c>
      <c r="G4990">
        <v>4530</v>
      </c>
      <c r="H4990" s="14">
        <f>365*DSO[[#This Row],[Receivables - Total]]/DSO[[#This Row],[Revenue - Total]]</f>
        <v>74.424965459149348</v>
      </c>
      <c r="I4990" t="str">
        <f>_xlfn.XLOOKUP(DSO[[#This Row],[GIC Industry Groups]],'DSO_GIC GROUP'!$A$2:$A$25,'DSO_GIC GROUP'!$B$2:$B$25,0)</f>
        <v>Semiconductors &amp; Semiconductor Equipment</v>
      </c>
    </row>
    <row r="4991" spans="1:9" x14ac:dyDescent="0.2">
      <c r="A4991">
        <v>2007</v>
      </c>
      <c r="B4991" t="s">
        <v>807</v>
      </c>
      <c r="C4991" t="s">
        <v>808</v>
      </c>
      <c r="D4991">
        <v>167.31899999999999</v>
      </c>
      <c r="E4991">
        <v>1189.9079999999999</v>
      </c>
      <c r="F4991">
        <v>741.74400000000003</v>
      </c>
      <c r="G4991">
        <v>4530</v>
      </c>
      <c r="H4991" s="14">
        <f>365*DSO[[#This Row],[Receivables - Total]]/DSO[[#This Row],[Revenue - Total]]</f>
        <v>82.334922830518337</v>
      </c>
      <c r="I4991" t="str">
        <f>_xlfn.XLOOKUP(DSO[[#This Row],[GIC Industry Groups]],'DSO_GIC GROUP'!$A$2:$A$25,'DSO_GIC GROUP'!$B$2:$B$25,0)</f>
        <v>Semiconductors &amp; Semiconductor Equipment</v>
      </c>
    </row>
    <row r="4992" spans="1:9" x14ac:dyDescent="0.2">
      <c r="A4992">
        <v>2008</v>
      </c>
      <c r="B4992" t="s">
        <v>807</v>
      </c>
      <c r="C4992" t="s">
        <v>808</v>
      </c>
      <c r="D4992">
        <v>146.71</v>
      </c>
      <c r="E4992">
        <v>1236.0989999999999</v>
      </c>
      <c r="F4992">
        <v>860.01700000000005</v>
      </c>
      <c r="G4992">
        <v>4530</v>
      </c>
      <c r="H4992" s="14">
        <f>365*DSO[[#This Row],[Receivables - Total]]/DSO[[#This Row],[Revenue - Total]]</f>
        <v>62.265222664203151</v>
      </c>
      <c r="I4992" t="str">
        <f>_xlfn.XLOOKUP(DSO[[#This Row],[GIC Industry Groups]],'DSO_GIC GROUP'!$A$2:$A$25,'DSO_GIC GROUP'!$B$2:$B$25,0)</f>
        <v>Semiconductors &amp; Semiconductor Equipment</v>
      </c>
    </row>
    <row r="4993" spans="1:9" x14ac:dyDescent="0.2">
      <c r="A4993">
        <v>2009</v>
      </c>
      <c r="B4993" t="s">
        <v>807</v>
      </c>
      <c r="C4993" t="s">
        <v>808</v>
      </c>
      <c r="D4993">
        <v>115.03400000000001</v>
      </c>
      <c r="E4993">
        <v>1355.326</v>
      </c>
      <c r="F4993">
        <v>802.577</v>
      </c>
      <c r="G4993">
        <v>4530</v>
      </c>
      <c r="H4993" s="14">
        <f>365*DSO[[#This Row],[Receivables - Total]]/DSO[[#This Row],[Revenue - Total]]</f>
        <v>52.315740421168314</v>
      </c>
      <c r="I4993" t="str">
        <f>_xlfn.XLOOKUP(DSO[[#This Row],[GIC Industry Groups]],'DSO_GIC GROUP'!$A$2:$A$25,'DSO_GIC GROUP'!$B$2:$B$25,0)</f>
        <v>Semiconductors &amp; Semiconductor Equipment</v>
      </c>
    </row>
    <row r="4994" spans="1:9" x14ac:dyDescent="0.2">
      <c r="A4994">
        <v>2010</v>
      </c>
      <c r="B4994" t="s">
        <v>807</v>
      </c>
      <c r="C4994" t="s">
        <v>808</v>
      </c>
      <c r="D4994">
        <v>175.232</v>
      </c>
      <c r="E4994">
        <v>1564.0519999999999</v>
      </c>
      <c r="F4994">
        <v>1071.8489999999999</v>
      </c>
      <c r="G4994">
        <v>4530</v>
      </c>
      <c r="H4994" s="14">
        <f>365*DSO[[#This Row],[Receivables - Total]]/DSO[[#This Row],[Revenue - Total]]</f>
        <v>59.672285928335057</v>
      </c>
      <c r="I4994" t="str">
        <f>_xlfn.XLOOKUP(DSO[[#This Row],[GIC Industry Groups]],'DSO_GIC GROUP'!$A$2:$A$25,'DSO_GIC GROUP'!$B$2:$B$25,0)</f>
        <v>Semiconductors &amp; Semiconductor Equipment</v>
      </c>
    </row>
    <row r="4995" spans="1:9" x14ac:dyDescent="0.2">
      <c r="A4995">
        <v>2011</v>
      </c>
      <c r="B4995" t="s">
        <v>807</v>
      </c>
      <c r="C4995" t="s">
        <v>808</v>
      </c>
      <c r="D4995">
        <v>177.94</v>
      </c>
      <c r="E4995">
        <v>1890.3889999999999</v>
      </c>
      <c r="F4995">
        <v>1418.922</v>
      </c>
      <c r="G4995">
        <v>4530</v>
      </c>
      <c r="H4995" s="14">
        <f>365*DSO[[#This Row],[Receivables - Total]]/DSO[[#This Row],[Revenue - Total]]</f>
        <v>45.772847274198298</v>
      </c>
      <c r="I4995" t="str">
        <f>_xlfn.XLOOKUP(DSO[[#This Row],[GIC Industry Groups]],'DSO_GIC GROUP'!$A$2:$A$25,'DSO_GIC GROUP'!$B$2:$B$25,0)</f>
        <v>Semiconductors &amp; Semiconductor Equipment</v>
      </c>
    </row>
    <row r="4996" spans="1:9" x14ac:dyDescent="0.2">
      <c r="A4996">
        <v>2012</v>
      </c>
      <c r="B4996" t="s">
        <v>807</v>
      </c>
      <c r="C4996" t="s">
        <v>808</v>
      </c>
      <c r="D4996">
        <v>297.589</v>
      </c>
      <c r="E4996">
        <v>2136.6460000000002</v>
      </c>
      <c r="F4996">
        <v>1568.5809999999999</v>
      </c>
      <c r="G4996">
        <v>4530</v>
      </c>
      <c r="H4996" s="14">
        <f>365*DSO[[#This Row],[Receivables - Total]]/DSO[[#This Row],[Revenue - Total]]</f>
        <v>69.247291022905415</v>
      </c>
      <c r="I4996" t="str">
        <f>_xlfn.XLOOKUP(DSO[[#This Row],[GIC Industry Groups]],'DSO_GIC GROUP'!$A$2:$A$25,'DSO_GIC GROUP'!$B$2:$B$25,0)</f>
        <v>Semiconductors &amp; Semiconductor Equipment</v>
      </c>
    </row>
    <row r="4997" spans="1:9" x14ac:dyDescent="0.2">
      <c r="A4997">
        <v>2013</v>
      </c>
      <c r="B4997" t="s">
        <v>807</v>
      </c>
      <c r="C4997" t="s">
        <v>808</v>
      </c>
      <c r="D4997">
        <v>292.7</v>
      </c>
      <c r="E4997">
        <v>2333.1</v>
      </c>
      <c r="F4997">
        <v>1792</v>
      </c>
      <c r="G4997">
        <v>4530</v>
      </c>
      <c r="H4997" s="14">
        <f>365*DSO[[#This Row],[Receivables - Total]]/DSO[[#This Row],[Revenue - Total]]</f>
        <v>59.618024553571431</v>
      </c>
      <c r="I4997" t="str">
        <f>_xlfn.XLOOKUP(DSO[[#This Row],[GIC Industry Groups]],'DSO_GIC GROUP'!$A$2:$A$25,'DSO_GIC GROUP'!$B$2:$B$25,0)</f>
        <v>Semiconductors &amp; Semiconductor Equipment</v>
      </c>
    </row>
    <row r="4998" spans="1:9" x14ac:dyDescent="0.2">
      <c r="A4998">
        <v>2014</v>
      </c>
      <c r="B4998" t="s">
        <v>807</v>
      </c>
      <c r="C4998" t="s">
        <v>808</v>
      </c>
      <c r="D4998">
        <v>317.60000000000002</v>
      </c>
      <c r="E4998">
        <v>2973.8</v>
      </c>
      <c r="F4998">
        <v>2291.5</v>
      </c>
      <c r="G4998">
        <v>4530</v>
      </c>
      <c r="H4998" s="14">
        <f>365*DSO[[#This Row],[Receivables - Total]]/DSO[[#This Row],[Revenue - Total]]</f>
        <v>50.588697359807995</v>
      </c>
      <c r="I4998" t="str">
        <f>_xlfn.XLOOKUP(DSO[[#This Row],[GIC Industry Groups]],'DSO_GIC GROUP'!$A$2:$A$25,'DSO_GIC GROUP'!$B$2:$B$25,0)</f>
        <v>Semiconductors &amp; Semiconductor Equipment</v>
      </c>
    </row>
    <row r="4999" spans="1:9" x14ac:dyDescent="0.2">
      <c r="A4999">
        <v>2015</v>
      </c>
      <c r="B4999" t="s">
        <v>807</v>
      </c>
      <c r="C4999" t="s">
        <v>808</v>
      </c>
      <c r="D4999">
        <v>538</v>
      </c>
      <c r="E4999">
        <v>3719.4</v>
      </c>
      <c r="F4999">
        <v>3258.4</v>
      </c>
      <c r="G4999">
        <v>4530</v>
      </c>
      <c r="H4999" s="14">
        <f>365*DSO[[#This Row],[Receivables - Total]]/DSO[[#This Row],[Revenue - Total]]</f>
        <v>60.265774613307144</v>
      </c>
      <c r="I4999" t="str">
        <f>_xlfn.XLOOKUP(DSO[[#This Row],[GIC Industry Groups]],'DSO_GIC GROUP'!$A$2:$A$25,'DSO_GIC GROUP'!$B$2:$B$25,0)</f>
        <v>Semiconductors &amp; Semiconductor Equipment</v>
      </c>
    </row>
    <row r="5000" spans="1:9" x14ac:dyDescent="0.2">
      <c r="A5000">
        <v>2016</v>
      </c>
      <c r="B5000" t="s">
        <v>807</v>
      </c>
      <c r="C5000" t="s">
        <v>808</v>
      </c>
      <c r="D5000">
        <v>416.6</v>
      </c>
      <c r="E5000">
        <v>3855.4</v>
      </c>
      <c r="F5000">
        <v>3289</v>
      </c>
      <c r="G5000">
        <v>4530</v>
      </c>
      <c r="H5000" s="14">
        <f>365*DSO[[#This Row],[Receivables - Total]]/DSO[[#This Row],[Revenue - Total]]</f>
        <v>46.232593493463057</v>
      </c>
      <c r="I5000" t="str">
        <f>_xlfn.XLOOKUP(DSO[[#This Row],[GIC Industry Groups]],'DSO_GIC GROUP'!$A$2:$A$25,'DSO_GIC GROUP'!$B$2:$B$25,0)</f>
        <v>Semiconductors &amp; Semiconductor Equipment</v>
      </c>
    </row>
    <row r="5001" spans="1:9" x14ac:dyDescent="0.2">
      <c r="A5001">
        <v>2017</v>
      </c>
      <c r="B5001" t="s">
        <v>807</v>
      </c>
      <c r="C5001" t="s">
        <v>808</v>
      </c>
      <c r="D5001">
        <v>454.7</v>
      </c>
      <c r="E5001">
        <v>4573.6000000000004</v>
      </c>
      <c r="F5001">
        <v>3651.4</v>
      </c>
      <c r="G5001">
        <v>4530</v>
      </c>
      <c r="H5001" s="14">
        <f>365*DSO[[#This Row],[Receivables - Total]]/DSO[[#This Row],[Revenue - Total]]</f>
        <v>45.452566139015168</v>
      </c>
      <c r="I5001" t="str">
        <f>_xlfn.XLOOKUP(DSO[[#This Row],[GIC Industry Groups]],'DSO_GIC GROUP'!$A$2:$A$25,'DSO_GIC GROUP'!$B$2:$B$25,0)</f>
        <v>Semiconductors &amp; Semiconductor Equipment</v>
      </c>
    </row>
    <row r="5002" spans="1:9" x14ac:dyDescent="0.2">
      <c r="A5002">
        <v>2018</v>
      </c>
      <c r="B5002" t="s">
        <v>807</v>
      </c>
      <c r="C5002" t="s">
        <v>808</v>
      </c>
      <c r="D5002">
        <v>655.8</v>
      </c>
      <c r="E5002">
        <v>4828.8999999999996</v>
      </c>
      <c r="F5002">
        <v>3868</v>
      </c>
      <c r="G5002">
        <v>4530</v>
      </c>
      <c r="H5002" s="14">
        <f>365*DSO[[#This Row],[Receivables - Total]]/DSO[[#This Row],[Revenue - Total]]</f>
        <v>61.883919338159245</v>
      </c>
      <c r="I5002" t="str">
        <f>_xlfn.XLOOKUP(DSO[[#This Row],[GIC Industry Groups]],'DSO_GIC GROUP'!$A$2:$A$25,'DSO_GIC GROUP'!$B$2:$B$25,0)</f>
        <v>Semiconductors &amp; Semiconductor Equipment</v>
      </c>
    </row>
    <row r="5003" spans="1:9" x14ac:dyDescent="0.2">
      <c r="A5003">
        <v>2019</v>
      </c>
      <c r="B5003" t="s">
        <v>807</v>
      </c>
      <c r="C5003" t="s">
        <v>808</v>
      </c>
      <c r="D5003">
        <v>465.3</v>
      </c>
      <c r="E5003">
        <v>4839.6000000000004</v>
      </c>
      <c r="F5003">
        <v>3376.8</v>
      </c>
      <c r="G5003">
        <v>4530</v>
      </c>
      <c r="H5003" s="14">
        <f>365*DSO[[#This Row],[Receivables - Total]]/DSO[[#This Row],[Revenue - Total]]</f>
        <v>50.294509594882726</v>
      </c>
      <c r="I5003" t="str">
        <f>_xlfn.XLOOKUP(DSO[[#This Row],[GIC Industry Groups]],'DSO_GIC GROUP'!$A$2:$A$25,'DSO_GIC GROUP'!$B$2:$B$25,0)</f>
        <v>Semiconductors &amp; Semiconductor Equipment</v>
      </c>
    </row>
    <row r="5004" spans="1:9" x14ac:dyDescent="0.2">
      <c r="A5004">
        <v>2004</v>
      </c>
      <c r="B5004" t="s">
        <v>843</v>
      </c>
      <c r="C5004" t="s">
        <v>844</v>
      </c>
      <c r="D5004">
        <v>1696</v>
      </c>
      <c r="E5004">
        <v>16299</v>
      </c>
      <c r="F5004">
        <v>12580</v>
      </c>
      <c r="G5004">
        <v>4530</v>
      </c>
      <c r="H5004" s="14">
        <f>365*DSO[[#This Row],[Receivables - Total]]/DSO[[#This Row],[Revenue - Total]]</f>
        <v>49.208267090620033</v>
      </c>
      <c r="I5004" t="str">
        <f>_xlfn.XLOOKUP(DSO[[#This Row],[GIC Industry Groups]],'DSO_GIC GROUP'!$A$2:$A$25,'DSO_GIC GROUP'!$B$2:$B$25,0)</f>
        <v>Semiconductors &amp; Semiconductor Equipment</v>
      </c>
    </row>
    <row r="5005" spans="1:9" x14ac:dyDescent="0.2">
      <c r="A5005">
        <v>2005</v>
      </c>
      <c r="B5005" t="s">
        <v>843</v>
      </c>
      <c r="C5005" t="s">
        <v>844</v>
      </c>
      <c r="D5005">
        <v>1812</v>
      </c>
      <c r="E5005">
        <v>15063</v>
      </c>
      <c r="F5005">
        <v>13392</v>
      </c>
      <c r="G5005">
        <v>4530</v>
      </c>
      <c r="H5005" s="14">
        <f>365*DSO[[#This Row],[Receivables - Total]]/DSO[[#This Row],[Revenue - Total]]</f>
        <v>49.386200716845877</v>
      </c>
      <c r="I5005" t="str">
        <f>_xlfn.XLOOKUP(DSO[[#This Row],[GIC Industry Groups]],'DSO_GIC GROUP'!$A$2:$A$25,'DSO_GIC GROUP'!$B$2:$B$25,0)</f>
        <v>Semiconductors &amp; Semiconductor Equipment</v>
      </c>
    </row>
    <row r="5006" spans="1:9" x14ac:dyDescent="0.2">
      <c r="A5006">
        <v>2006</v>
      </c>
      <c r="B5006" t="s">
        <v>843</v>
      </c>
      <c r="C5006" t="s">
        <v>844</v>
      </c>
      <c r="D5006">
        <v>1774</v>
      </c>
      <c r="E5006">
        <v>13930</v>
      </c>
      <c r="F5006">
        <v>14195</v>
      </c>
      <c r="G5006">
        <v>4530</v>
      </c>
      <c r="H5006" s="14">
        <f>365*DSO[[#This Row],[Receivables - Total]]/DSO[[#This Row],[Revenue - Total]]</f>
        <v>45.61535752025361</v>
      </c>
      <c r="I5006" t="str">
        <f>_xlfn.XLOOKUP(DSO[[#This Row],[GIC Industry Groups]],'DSO_GIC GROUP'!$A$2:$A$25,'DSO_GIC GROUP'!$B$2:$B$25,0)</f>
        <v>Semiconductors &amp; Semiconductor Equipment</v>
      </c>
    </row>
    <row r="5007" spans="1:9" x14ac:dyDescent="0.2">
      <c r="A5007">
        <v>2007</v>
      </c>
      <c r="B5007" t="s">
        <v>843</v>
      </c>
      <c r="C5007" t="s">
        <v>844</v>
      </c>
      <c r="D5007">
        <v>1742</v>
      </c>
      <c r="E5007">
        <v>12667</v>
      </c>
      <c r="F5007">
        <v>13835</v>
      </c>
      <c r="G5007">
        <v>4530</v>
      </c>
      <c r="H5007" s="14">
        <f>365*DSO[[#This Row],[Receivables - Total]]/DSO[[#This Row],[Revenue - Total]]</f>
        <v>45.958077340079505</v>
      </c>
      <c r="I5007" t="str">
        <f>_xlfn.XLOOKUP(DSO[[#This Row],[GIC Industry Groups]],'DSO_GIC GROUP'!$A$2:$A$25,'DSO_GIC GROUP'!$B$2:$B$25,0)</f>
        <v>Semiconductors &amp; Semiconductor Equipment</v>
      </c>
    </row>
    <row r="5008" spans="1:9" x14ac:dyDescent="0.2">
      <c r="A5008">
        <v>2008</v>
      </c>
      <c r="B5008" t="s">
        <v>843</v>
      </c>
      <c r="C5008" t="s">
        <v>844</v>
      </c>
      <c r="D5008">
        <v>913</v>
      </c>
      <c r="E5008">
        <v>11923</v>
      </c>
      <c r="F5008">
        <v>12501</v>
      </c>
      <c r="G5008">
        <v>4530</v>
      </c>
      <c r="H5008" s="14">
        <f>365*DSO[[#This Row],[Receivables - Total]]/DSO[[#This Row],[Revenue - Total]]</f>
        <v>26.657467402607793</v>
      </c>
      <c r="I5008" t="str">
        <f>_xlfn.XLOOKUP(DSO[[#This Row],[GIC Industry Groups]],'DSO_GIC GROUP'!$A$2:$A$25,'DSO_GIC GROUP'!$B$2:$B$25,0)</f>
        <v>Semiconductors &amp; Semiconductor Equipment</v>
      </c>
    </row>
    <row r="5009" spans="1:9" x14ac:dyDescent="0.2">
      <c r="A5009">
        <v>2009</v>
      </c>
      <c r="B5009" t="s">
        <v>843</v>
      </c>
      <c r="C5009" t="s">
        <v>844</v>
      </c>
      <c r="D5009">
        <v>1277</v>
      </c>
      <c r="E5009">
        <v>12119</v>
      </c>
      <c r="F5009">
        <v>10427</v>
      </c>
      <c r="G5009">
        <v>4530</v>
      </c>
      <c r="H5009" s="14">
        <f>365*DSO[[#This Row],[Receivables - Total]]/DSO[[#This Row],[Revenue - Total]]</f>
        <v>44.701735878009018</v>
      </c>
      <c r="I5009" t="str">
        <f>_xlfn.XLOOKUP(DSO[[#This Row],[GIC Industry Groups]],'DSO_GIC GROUP'!$A$2:$A$25,'DSO_GIC GROUP'!$B$2:$B$25,0)</f>
        <v>Semiconductors &amp; Semiconductor Equipment</v>
      </c>
    </row>
    <row r="5010" spans="1:9" x14ac:dyDescent="0.2">
      <c r="A5010">
        <v>2010</v>
      </c>
      <c r="B5010" t="s">
        <v>843</v>
      </c>
      <c r="C5010" t="s">
        <v>844</v>
      </c>
      <c r="D5010">
        <v>1518</v>
      </c>
      <c r="E5010">
        <v>13401</v>
      </c>
      <c r="F5010">
        <v>13966</v>
      </c>
      <c r="G5010">
        <v>4530</v>
      </c>
      <c r="H5010" s="14">
        <f>365*DSO[[#This Row],[Receivables - Total]]/DSO[[#This Row],[Revenue - Total]]</f>
        <v>39.672776743519975</v>
      </c>
      <c r="I5010" t="str">
        <f>_xlfn.XLOOKUP(DSO[[#This Row],[GIC Industry Groups]],'DSO_GIC GROUP'!$A$2:$A$25,'DSO_GIC GROUP'!$B$2:$B$25,0)</f>
        <v>Semiconductors &amp; Semiconductor Equipment</v>
      </c>
    </row>
    <row r="5011" spans="1:9" x14ac:dyDescent="0.2">
      <c r="A5011">
        <v>2011</v>
      </c>
      <c r="B5011" t="s">
        <v>843</v>
      </c>
      <c r="C5011" t="s">
        <v>844</v>
      </c>
      <c r="D5011">
        <v>1545</v>
      </c>
      <c r="E5011">
        <v>20497</v>
      </c>
      <c r="F5011">
        <v>13697</v>
      </c>
      <c r="G5011">
        <v>4530</v>
      </c>
      <c r="H5011" s="14">
        <f>365*DSO[[#This Row],[Receivables - Total]]/DSO[[#This Row],[Revenue - Total]]</f>
        <v>41.171424399503543</v>
      </c>
      <c r="I5011" t="str">
        <f>_xlfn.XLOOKUP(DSO[[#This Row],[GIC Industry Groups]],'DSO_GIC GROUP'!$A$2:$A$25,'DSO_GIC GROUP'!$B$2:$B$25,0)</f>
        <v>Semiconductors &amp; Semiconductor Equipment</v>
      </c>
    </row>
    <row r="5012" spans="1:9" x14ac:dyDescent="0.2">
      <c r="A5012">
        <v>2012</v>
      </c>
      <c r="B5012" t="s">
        <v>843</v>
      </c>
      <c r="C5012" t="s">
        <v>844</v>
      </c>
      <c r="D5012">
        <v>1230</v>
      </c>
      <c r="E5012">
        <v>20021</v>
      </c>
      <c r="F5012">
        <v>12690</v>
      </c>
      <c r="G5012">
        <v>4530</v>
      </c>
      <c r="H5012" s="14">
        <f>365*DSO[[#This Row],[Receivables - Total]]/DSO[[#This Row],[Revenue - Total]]</f>
        <v>35.378250591016545</v>
      </c>
      <c r="I5012" t="str">
        <f>_xlfn.XLOOKUP(DSO[[#This Row],[GIC Industry Groups]],'DSO_GIC GROUP'!$A$2:$A$25,'DSO_GIC GROUP'!$B$2:$B$25,0)</f>
        <v>Semiconductors &amp; Semiconductor Equipment</v>
      </c>
    </row>
    <row r="5013" spans="1:9" x14ac:dyDescent="0.2">
      <c r="A5013">
        <v>2013</v>
      </c>
      <c r="B5013" t="s">
        <v>843</v>
      </c>
      <c r="C5013" t="s">
        <v>844</v>
      </c>
      <c r="D5013">
        <v>1203</v>
      </c>
      <c r="E5013">
        <v>18938</v>
      </c>
      <c r="F5013">
        <v>12205</v>
      </c>
      <c r="G5013">
        <v>4530</v>
      </c>
      <c r="H5013" s="14">
        <f>365*DSO[[#This Row],[Receivables - Total]]/DSO[[#This Row],[Revenue - Total]]</f>
        <v>35.976648914379354</v>
      </c>
      <c r="I5013" t="str">
        <f>_xlfn.XLOOKUP(DSO[[#This Row],[GIC Industry Groups]],'DSO_GIC GROUP'!$A$2:$A$25,'DSO_GIC GROUP'!$B$2:$B$25,0)</f>
        <v>Semiconductors &amp; Semiconductor Equipment</v>
      </c>
    </row>
    <row r="5014" spans="1:9" x14ac:dyDescent="0.2">
      <c r="A5014">
        <v>2014</v>
      </c>
      <c r="B5014" t="s">
        <v>843</v>
      </c>
      <c r="C5014" t="s">
        <v>844</v>
      </c>
      <c r="D5014">
        <v>1246</v>
      </c>
      <c r="E5014">
        <v>17722</v>
      </c>
      <c r="F5014">
        <v>13045</v>
      </c>
      <c r="G5014">
        <v>4530</v>
      </c>
      <c r="H5014" s="14">
        <f>365*DSO[[#This Row],[Receivables - Total]]/DSO[[#This Row],[Revenue - Total]]</f>
        <v>34.863165963970872</v>
      </c>
      <c r="I5014" t="str">
        <f>_xlfn.XLOOKUP(DSO[[#This Row],[GIC Industry Groups]],'DSO_GIC GROUP'!$A$2:$A$25,'DSO_GIC GROUP'!$B$2:$B$25,0)</f>
        <v>Semiconductors &amp; Semiconductor Equipment</v>
      </c>
    </row>
    <row r="5015" spans="1:9" x14ac:dyDescent="0.2">
      <c r="A5015">
        <v>2015</v>
      </c>
      <c r="B5015" t="s">
        <v>843</v>
      </c>
      <c r="C5015" t="s">
        <v>844</v>
      </c>
      <c r="D5015">
        <v>1165</v>
      </c>
      <c r="E5015">
        <v>16230</v>
      </c>
      <c r="F5015">
        <v>13000</v>
      </c>
      <c r="G5015">
        <v>4530</v>
      </c>
      <c r="H5015" s="14">
        <f>365*DSO[[#This Row],[Receivables - Total]]/DSO[[#This Row],[Revenue - Total]]</f>
        <v>32.709615384615383</v>
      </c>
      <c r="I5015" t="str">
        <f>_xlfn.XLOOKUP(DSO[[#This Row],[GIC Industry Groups]],'DSO_GIC GROUP'!$A$2:$A$25,'DSO_GIC GROUP'!$B$2:$B$25,0)</f>
        <v>Semiconductors &amp; Semiconductor Equipment</v>
      </c>
    </row>
    <row r="5016" spans="1:9" x14ac:dyDescent="0.2">
      <c r="A5016">
        <v>2016</v>
      </c>
      <c r="B5016" t="s">
        <v>843</v>
      </c>
      <c r="C5016" t="s">
        <v>844</v>
      </c>
      <c r="D5016">
        <v>1267</v>
      </c>
      <c r="E5016">
        <v>16431</v>
      </c>
      <c r="F5016">
        <v>13370</v>
      </c>
      <c r="G5016">
        <v>4530</v>
      </c>
      <c r="H5016" s="14">
        <f>365*DSO[[#This Row],[Receivables - Total]]/DSO[[#This Row],[Revenue - Total]]</f>
        <v>34.589005235602095</v>
      </c>
      <c r="I5016" t="str">
        <f>_xlfn.XLOOKUP(DSO[[#This Row],[GIC Industry Groups]],'DSO_GIC GROUP'!$A$2:$A$25,'DSO_GIC GROUP'!$B$2:$B$25,0)</f>
        <v>Semiconductors &amp; Semiconductor Equipment</v>
      </c>
    </row>
    <row r="5017" spans="1:9" x14ac:dyDescent="0.2">
      <c r="A5017">
        <v>2017</v>
      </c>
      <c r="B5017" t="s">
        <v>843</v>
      </c>
      <c r="C5017" t="s">
        <v>844</v>
      </c>
      <c r="D5017">
        <v>1278</v>
      </c>
      <c r="E5017">
        <v>17642</v>
      </c>
      <c r="F5017">
        <v>14961</v>
      </c>
      <c r="G5017">
        <v>4530</v>
      </c>
      <c r="H5017" s="14">
        <f>365*DSO[[#This Row],[Receivables - Total]]/DSO[[#This Row],[Revenue - Total]]</f>
        <v>31.179065570483257</v>
      </c>
      <c r="I5017" t="str">
        <f>_xlfn.XLOOKUP(DSO[[#This Row],[GIC Industry Groups]],'DSO_GIC GROUP'!$A$2:$A$25,'DSO_GIC GROUP'!$B$2:$B$25,0)</f>
        <v>Semiconductors &amp; Semiconductor Equipment</v>
      </c>
    </row>
    <row r="5018" spans="1:9" x14ac:dyDescent="0.2">
      <c r="A5018">
        <v>2018</v>
      </c>
      <c r="B5018" t="s">
        <v>843</v>
      </c>
      <c r="C5018" t="s">
        <v>844</v>
      </c>
      <c r="D5018">
        <v>1207</v>
      </c>
      <c r="E5018">
        <v>17137</v>
      </c>
      <c r="F5018">
        <v>15784</v>
      </c>
      <c r="G5018">
        <v>4530</v>
      </c>
      <c r="H5018" s="14">
        <f>365*DSO[[#This Row],[Receivables - Total]]/DSO[[#This Row],[Revenue - Total]]</f>
        <v>27.911492650785604</v>
      </c>
      <c r="I5018" t="str">
        <f>_xlfn.XLOOKUP(DSO[[#This Row],[GIC Industry Groups]],'DSO_GIC GROUP'!$A$2:$A$25,'DSO_GIC GROUP'!$B$2:$B$25,0)</f>
        <v>Semiconductors &amp; Semiconductor Equipment</v>
      </c>
    </row>
    <row r="5019" spans="1:9" x14ac:dyDescent="0.2">
      <c r="A5019">
        <v>2019</v>
      </c>
      <c r="B5019" t="s">
        <v>843</v>
      </c>
      <c r="C5019" t="s">
        <v>844</v>
      </c>
      <c r="D5019">
        <v>1074</v>
      </c>
      <c r="E5019">
        <v>18018</v>
      </c>
      <c r="F5019">
        <v>14383</v>
      </c>
      <c r="G5019">
        <v>4530</v>
      </c>
      <c r="H5019" s="14">
        <f>365*DSO[[#This Row],[Receivables - Total]]/DSO[[#This Row],[Revenue - Total]]</f>
        <v>27.255092817910032</v>
      </c>
      <c r="I5019" t="str">
        <f>_xlfn.XLOOKUP(DSO[[#This Row],[GIC Industry Groups]],'DSO_GIC GROUP'!$A$2:$A$25,'DSO_GIC GROUP'!$B$2:$B$25,0)</f>
        <v>Semiconductors &amp; Semiconductor Equipment</v>
      </c>
    </row>
    <row r="5020" spans="1:9" x14ac:dyDescent="0.2">
      <c r="A5020">
        <v>2003</v>
      </c>
      <c r="B5020" t="s">
        <v>925</v>
      </c>
      <c r="C5020" t="s">
        <v>926</v>
      </c>
      <c r="D5020">
        <v>248.95599999999999</v>
      </c>
      <c r="E5020">
        <v>2937.473</v>
      </c>
      <c r="F5020">
        <v>1397.846</v>
      </c>
      <c r="G5020">
        <v>4530</v>
      </c>
      <c r="H5020" s="14">
        <f>365*DSO[[#This Row],[Receivables - Total]]/DSO[[#This Row],[Revenue - Total]]</f>
        <v>65.006402708166704</v>
      </c>
      <c r="I5020" t="str">
        <f>_xlfn.XLOOKUP(DSO[[#This Row],[GIC Industry Groups]],'DSO_GIC GROUP'!$A$2:$A$25,'DSO_GIC GROUP'!$B$2:$B$25,0)</f>
        <v>Semiconductors &amp; Semiconductor Equipment</v>
      </c>
    </row>
    <row r="5021" spans="1:9" x14ac:dyDescent="0.2">
      <c r="A5021">
        <v>2004</v>
      </c>
      <c r="B5021" t="s">
        <v>925</v>
      </c>
      <c r="C5021" t="s">
        <v>926</v>
      </c>
      <c r="D5021">
        <v>213.459</v>
      </c>
      <c r="E5021">
        <v>3039.1959999999999</v>
      </c>
      <c r="F5021">
        <v>1573.2329999999999</v>
      </c>
      <c r="G5021">
        <v>4530</v>
      </c>
      <c r="H5021" s="14">
        <f>365*DSO[[#This Row],[Receivables - Total]]/DSO[[#This Row],[Revenue - Total]]</f>
        <v>49.523837219280303</v>
      </c>
      <c r="I5021" t="str">
        <f>_xlfn.XLOOKUP(DSO[[#This Row],[GIC Industry Groups]],'DSO_GIC GROUP'!$A$2:$A$25,'DSO_GIC GROUP'!$B$2:$B$25,0)</f>
        <v>Semiconductors &amp; Semiconductor Equipment</v>
      </c>
    </row>
    <row r="5022" spans="1:9" x14ac:dyDescent="0.2">
      <c r="A5022">
        <v>2005</v>
      </c>
      <c r="B5022" t="s">
        <v>925</v>
      </c>
      <c r="C5022" t="s">
        <v>926</v>
      </c>
      <c r="D5022">
        <v>233.05799999999999</v>
      </c>
      <c r="E5022">
        <v>3173.547</v>
      </c>
      <c r="F5022">
        <v>1726.25</v>
      </c>
      <c r="G5022">
        <v>4530</v>
      </c>
      <c r="H5022" s="14">
        <f>365*DSO[[#This Row],[Receivables - Total]]/DSO[[#This Row],[Revenue - Total]]</f>
        <v>49.278013034033307</v>
      </c>
      <c r="I5022" t="str">
        <f>_xlfn.XLOOKUP(DSO[[#This Row],[GIC Industry Groups]],'DSO_GIC GROUP'!$A$2:$A$25,'DSO_GIC GROUP'!$B$2:$B$25,0)</f>
        <v>Semiconductors &amp; Semiconductor Equipment</v>
      </c>
    </row>
    <row r="5023" spans="1:9" x14ac:dyDescent="0.2">
      <c r="A5023">
        <v>2006</v>
      </c>
      <c r="B5023" t="s">
        <v>925</v>
      </c>
      <c r="C5023" t="s">
        <v>926</v>
      </c>
      <c r="D5023">
        <v>219.75399999999999</v>
      </c>
      <c r="E5023">
        <v>3179.355</v>
      </c>
      <c r="F5023">
        <v>1842.739</v>
      </c>
      <c r="G5023">
        <v>4530</v>
      </c>
      <c r="H5023" s="14">
        <f>365*DSO[[#This Row],[Receivables - Total]]/DSO[[#This Row],[Revenue - Total]]</f>
        <v>43.527710652458104</v>
      </c>
      <c r="I5023" t="str">
        <f>_xlfn.XLOOKUP(DSO[[#This Row],[GIC Industry Groups]],'DSO_GIC GROUP'!$A$2:$A$25,'DSO_GIC GROUP'!$B$2:$B$25,0)</f>
        <v>Semiconductors &amp; Semiconductor Equipment</v>
      </c>
    </row>
    <row r="5024" spans="1:9" x14ac:dyDescent="0.2">
      <c r="A5024">
        <v>2007</v>
      </c>
      <c r="B5024" t="s">
        <v>925</v>
      </c>
      <c r="C5024" t="s">
        <v>926</v>
      </c>
      <c r="D5024">
        <v>256.93599999999998</v>
      </c>
      <c r="E5024">
        <v>3137.107</v>
      </c>
      <c r="F5024">
        <v>1841.3720000000001</v>
      </c>
      <c r="G5024">
        <v>4530</v>
      </c>
      <c r="H5024" s="14">
        <f>365*DSO[[#This Row],[Receivables - Total]]/DSO[[#This Row],[Revenue - Total]]</f>
        <v>50.930306315073757</v>
      </c>
      <c r="I5024" t="str">
        <f>_xlfn.XLOOKUP(DSO[[#This Row],[GIC Industry Groups]],'DSO_GIC GROUP'!$A$2:$A$25,'DSO_GIC GROUP'!$B$2:$B$25,0)</f>
        <v>Semiconductors &amp; Semiconductor Equipment</v>
      </c>
    </row>
    <row r="5025" spans="1:9" x14ac:dyDescent="0.2">
      <c r="A5025">
        <v>2008</v>
      </c>
      <c r="B5025" t="s">
        <v>925</v>
      </c>
      <c r="C5025" t="s">
        <v>926</v>
      </c>
      <c r="D5025">
        <v>216.39</v>
      </c>
      <c r="E5025">
        <v>2825.5149999999999</v>
      </c>
      <c r="F5025">
        <v>1825.184</v>
      </c>
      <c r="G5025">
        <v>4530</v>
      </c>
      <c r="H5025" s="14">
        <f>365*DSO[[#This Row],[Receivables - Total]]/DSO[[#This Row],[Revenue - Total]]</f>
        <v>43.273637068920173</v>
      </c>
      <c r="I5025" t="str">
        <f>_xlfn.XLOOKUP(DSO[[#This Row],[GIC Industry Groups]],'DSO_GIC GROUP'!$A$2:$A$25,'DSO_GIC GROUP'!$B$2:$B$25,0)</f>
        <v>Semiconductors &amp; Semiconductor Equipment</v>
      </c>
    </row>
    <row r="5026" spans="1:9" x14ac:dyDescent="0.2">
      <c r="A5026">
        <v>2009</v>
      </c>
      <c r="B5026" t="s">
        <v>925</v>
      </c>
      <c r="C5026" t="s">
        <v>926</v>
      </c>
      <c r="D5026">
        <v>262.73500000000001</v>
      </c>
      <c r="E5026">
        <v>3184.3180000000002</v>
      </c>
      <c r="F5026">
        <v>1833.5540000000001</v>
      </c>
      <c r="G5026">
        <v>4530</v>
      </c>
      <c r="H5026" s="14">
        <f>365*DSO[[#This Row],[Receivables - Total]]/DSO[[#This Row],[Revenue - Total]]</f>
        <v>52.301854758572695</v>
      </c>
      <c r="I5026" t="str">
        <f>_xlfn.XLOOKUP(DSO[[#This Row],[GIC Industry Groups]],'DSO_GIC GROUP'!$A$2:$A$25,'DSO_GIC GROUP'!$B$2:$B$25,0)</f>
        <v>Semiconductors &amp; Semiconductor Equipment</v>
      </c>
    </row>
    <row r="5027" spans="1:9" x14ac:dyDescent="0.2">
      <c r="A5027">
        <v>2010</v>
      </c>
      <c r="B5027" t="s">
        <v>925</v>
      </c>
      <c r="C5027" t="s">
        <v>926</v>
      </c>
      <c r="D5027">
        <v>286.464</v>
      </c>
      <c r="E5027">
        <v>4140.8500000000004</v>
      </c>
      <c r="F5027">
        <v>2369.4450000000002</v>
      </c>
      <c r="G5027">
        <v>4530</v>
      </c>
      <c r="H5027" s="14">
        <f>365*DSO[[#This Row],[Receivables - Total]]/DSO[[#This Row],[Revenue - Total]]</f>
        <v>44.128207238403924</v>
      </c>
      <c r="I5027" t="str">
        <f>_xlfn.XLOOKUP(DSO[[#This Row],[GIC Industry Groups]],'DSO_GIC GROUP'!$A$2:$A$25,'DSO_GIC GROUP'!$B$2:$B$25,0)</f>
        <v>Semiconductors &amp; Semiconductor Equipment</v>
      </c>
    </row>
    <row r="5028" spans="1:9" x14ac:dyDescent="0.2">
      <c r="A5028">
        <v>2011</v>
      </c>
      <c r="B5028" t="s">
        <v>925</v>
      </c>
      <c r="C5028" t="s">
        <v>926</v>
      </c>
      <c r="D5028">
        <v>214.965</v>
      </c>
      <c r="E5028">
        <v>4464.1220000000003</v>
      </c>
      <c r="F5028">
        <v>2240.7359999999999</v>
      </c>
      <c r="G5028">
        <v>4530</v>
      </c>
      <c r="H5028" s="14">
        <f>365*DSO[[#This Row],[Receivables - Total]]/DSO[[#This Row],[Revenue - Total]]</f>
        <v>35.016273670793886</v>
      </c>
      <c r="I5028" t="str">
        <f>_xlfn.XLOOKUP(DSO[[#This Row],[GIC Industry Groups]],'DSO_GIC GROUP'!$A$2:$A$25,'DSO_GIC GROUP'!$B$2:$B$25,0)</f>
        <v>Semiconductors &amp; Semiconductor Equipment</v>
      </c>
    </row>
    <row r="5029" spans="1:9" x14ac:dyDescent="0.2">
      <c r="A5029">
        <v>2012</v>
      </c>
      <c r="B5029" t="s">
        <v>925</v>
      </c>
      <c r="C5029" t="s">
        <v>926</v>
      </c>
      <c r="D5029">
        <v>229.17500000000001</v>
      </c>
      <c r="E5029">
        <v>4729.451</v>
      </c>
      <c r="F5029">
        <v>2168.652</v>
      </c>
      <c r="G5029">
        <v>4530</v>
      </c>
      <c r="H5029" s="14">
        <f>365*DSO[[#This Row],[Receivables - Total]]/DSO[[#This Row],[Revenue - Total]]</f>
        <v>38.571829412925631</v>
      </c>
      <c r="I5029" t="str">
        <f>_xlfn.XLOOKUP(DSO[[#This Row],[GIC Industry Groups]],'DSO_GIC GROUP'!$A$2:$A$25,'DSO_GIC GROUP'!$B$2:$B$25,0)</f>
        <v>Semiconductors &amp; Semiconductor Equipment</v>
      </c>
    </row>
    <row r="5030" spans="1:9" x14ac:dyDescent="0.2">
      <c r="A5030">
        <v>2013</v>
      </c>
      <c r="B5030" t="s">
        <v>925</v>
      </c>
      <c r="C5030" t="s">
        <v>926</v>
      </c>
      <c r="D5030">
        <v>267.83300000000003</v>
      </c>
      <c r="E5030">
        <v>5037.3490000000002</v>
      </c>
      <c r="F5030">
        <v>2382.5309999999999</v>
      </c>
      <c r="G5030">
        <v>4530</v>
      </c>
      <c r="H5030" s="14">
        <f>365*DSO[[#This Row],[Receivables - Total]]/DSO[[#This Row],[Revenue - Total]]</f>
        <v>41.031594132458302</v>
      </c>
      <c r="I5030" t="str">
        <f>_xlfn.XLOOKUP(DSO[[#This Row],[GIC Industry Groups]],'DSO_GIC GROUP'!$A$2:$A$25,'DSO_GIC GROUP'!$B$2:$B$25,0)</f>
        <v>Semiconductors &amp; Semiconductor Equipment</v>
      </c>
    </row>
    <row r="5031" spans="1:9" x14ac:dyDescent="0.2">
      <c r="A5031">
        <v>2014</v>
      </c>
      <c r="B5031" t="s">
        <v>925</v>
      </c>
      <c r="C5031" t="s">
        <v>926</v>
      </c>
      <c r="D5031">
        <v>246.61500000000001</v>
      </c>
      <c r="E5031">
        <v>4898.0649999999996</v>
      </c>
      <c r="F5031">
        <v>2377.3440000000001</v>
      </c>
      <c r="G5031">
        <v>4530</v>
      </c>
      <c r="H5031" s="14">
        <f>365*DSO[[#This Row],[Receivables - Total]]/DSO[[#This Row],[Revenue - Total]]</f>
        <v>37.863462334437088</v>
      </c>
      <c r="I5031" t="str">
        <f>_xlfn.XLOOKUP(DSO[[#This Row],[GIC Industry Groups]],'DSO_GIC GROUP'!$A$2:$A$25,'DSO_GIC GROUP'!$B$2:$B$25,0)</f>
        <v>Semiconductors &amp; Semiconductor Equipment</v>
      </c>
    </row>
    <row r="5032" spans="1:9" x14ac:dyDescent="0.2">
      <c r="A5032">
        <v>2015</v>
      </c>
      <c r="B5032" t="s">
        <v>925</v>
      </c>
      <c r="C5032" t="s">
        <v>926</v>
      </c>
      <c r="D5032">
        <v>307.45800000000003</v>
      </c>
      <c r="E5032">
        <v>4823.1540000000005</v>
      </c>
      <c r="F5032">
        <v>2213.8809999999999</v>
      </c>
      <c r="G5032">
        <v>4530</v>
      </c>
      <c r="H5032" s="14">
        <f>365*DSO[[#This Row],[Receivables - Total]]/DSO[[#This Row],[Revenue - Total]]</f>
        <v>50.690244868626642</v>
      </c>
      <c r="I5032" t="str">
        <f>_xlfn.XLOOKUP(DSO[[#This Row],[GIC Industry Groups]],'DSO_GIC GROUP'!$A$2:$A$25,'DSO_GIC GROUP'!$B$2:$B$25,0)</f>
        <v>Semiconductors &amp; Semiconductor Equipment</v>
      </c>
    </row>
    <row r="5033" spans="1:9" x14ac:dyDescent="0.2">
      <c r="A5033">
        <v>2016</v>
      </c>
      <c r="B5033" t="s">
        <v>925</v>
      </c>
      <c r="C5033" t="s">
        <v>926</v>
      </c>
      <c r="D5033">
        <v>243.91499999999999</v>
      </c>
      <c r="E5033">
        <v>4740.5320000000002</v>
      </c>
      <c r="F5033">
        <v>2349.33</v>
      </c>
      <c r="G5033">
        <v>4530</v>
      </c>
      <c r="H5033" s="14">
        <f>365*DSO[[#This Row],[Receivables - Total]]/DSO[[#This Row],[Revenue - Total]]</f>
        <v>37.895474454418917</v>
      </c>
      <c r="I5033" t="str">
        <f>_xlfn.XLOOKUP(DSO[[#This Row],[GIC Industry Groups]],'DSO_GIC GROUP'!$A$2:$A$25,'DSO_GIC GROUP'!$B$2:$B$25,0)</f>
        <v>Semiconductors &amp; Semiconductor Equipment</v>
      </c>
    </row>
    <row r="5034" spans="1:9" x14ac:dyDescent="0.2">
      <c r="A5034">
        <v>2017</v>
      </c>
      <c r="B5034" t="s">
        <v>925</v>
      </c>
      <c r="C5034" t="s">
        <v>926</v>
      </c>
      <c r="D5034">
        <v>372.14400000000001</v>
      </c>
      <c r="E5034">
        <v>5055.6869999999999</v>
      </c>
      <c r="F5034">
        <v>2539.0039999999999</v>
      </c>
      <c r="G5034">
        <v>4530</v>
      </c>
      <c r="H5034" s="14">
        <f>365*DSO[[#This Row],[Receivables - Total]]/DSO[[#This Row],[Revenue - Total]]</f>
        <v>53.498363925381767</v>
      </c>
      <c r="I5034" t="str">
        <f>_xlfn.XLOOKUP(DSO[[#This Row],[GIC Industry Groups]],'DSO_GIC GROUP'!$A$2:$A$25,'DSO_GIC GROUP'!$B$2:$B$25,0)</f>
        <v>Semiconductors &amp; Semiconductor Equipment</v>
      </c>
    </row>
    <row r="5035" spans="1:9" x14ac:dyDescent="0.2">
      <c r="A5035">
        <v>2018</v>
      </c>
      <c r="B5035" t="s">
        <v>925</v>
      </c>
      <c r="C5035" t="s">
        <v>926</v>
      </c>
      <c r="D5035">
        <v>335.16500000000002</v>
      </c>
      <c r="E5035">
        <v>5151.348</v>
      </c>
      <c r="F5035">
        <v>3059.04</v>
      </c>
      <c r="G5035">
        <v>4530</v>
      </c>
      <c r="H5035" s="14">
        <f>365*DSO[[#This Row],[Receivables - Total]]/DSO[[#This Row],[Revenue - Total]]</f>
        <v>39.991378014017471</v>
      </c>
      <c r="I5035" t="str">
        <f>_xlfn.XLOOKUP(DSO[[#This Row],[GIC Industry Groups]],'DSO_GIC GROUP'!$A$2:$A$25,'DSO_GIC GROUP'!$B$2:$B$25,0)</f>
        <v>Semiconductors &amp; Semiconductor Equipment</v>
      </c>
    </row>
    <row r="5036" spans="1:9" x14ac:dyDescent="0.2">
      <c r="A5036">
        <v>2004</v>
      </c>
      <c r="B5036" t="s">
        <v>241</v>
      </c>
      <c r="C5036" t="s">
        <v>242</v>
      </c>
      <c r="D5036">
        <v>232.58</v>
      </c>
      <c r="E5036">
        <v>7796.9530000000004</v>
      </c>
      <c r="F5036">
        <v>2410.8850000000002</v>
      </c>
      <c r="G5036">
        <v>5010</v>
      </c>
      <c r="H5036" s="14">
        <f>365*DSO[[#This Row],[Receivables - Total]]/DSO[[#This Row],[Revenue - Total]]</f>
        <v>35.21184129479424</v>
      </c>
      <c r="I5036" t="str">
        <f>_xlfn.XLOOKUP(DSO[[#This Row],[GIC Industry Groups]],'DSO_GIC GROUP'!$A$2:$A$25,'DSO_GIC GROUP'!$B$2:$B$25,0)</f>
        <v>Telecommunication Services</v>
      </c>
    </row>
    <row r="5037" spans="1:9" x14ac:dyDescent="0.2">
      <c r="A5037">
        <v>2005</v>
      </c>
      <c r="B5037" t="s">
        <v>241</v>
      </c>
      <c r="C5037" t="s">
        <v>242</v>
      </c>
      <c r="D5037">
        <v>236.714</v>
      </c>
      <c r="E5037">
        <v>7762.7070000000003</v>
      </c>
      <c r="F5037">
        <v>2443.3519999999999</v>
      </c>
      <c r="G5037">
        <v>5010</v>
      </c>
      <c r="H5037" s="14">
        <f>365*DSO[[#This Row],[Receivables - Total]]/DSO[[#This Row],[Revenue - Total]]</f>
        <v>35.361507470065717</v>
      </c>
      <c r="I5037" t="str">
        <f>_xlfn.XLOOKUP(DSO[[#This Row],[GIC Industry Groups]],'DSO_GIC GROUP'!$A$2:$A$25,'DSO_GIC GROUP'!$B$2:$B$25,0)</f>
        <v>Telecommunication Services</v>
      </c>
    </row>
    <row r="5038" spans="1:9" x14ac:dyDescent="0.2">
      <c r="A5038">
        <v>2006</v>
      </c>
      <c r="B5038" t="s">
        <v>241</v>
      </c>
      <c r="C5038" t="s">
        <v>242</v>
      </c>
      <c r="D5038">
        <v>227.346</v>
      </c>
      <c r="E5038">
        <v>7441.0069999999996</v>
      </c>
      <c r="F5038">
        <v>2445.7669999999998</v>
      </c>
      <c r="G5038">
        <v>5010</v>
      </c>
      <c r="H5038" s="14">
        <f>365*DSO[[#This Row],[Receivables - Total]]/DSO[[#This Row],[Revenue - Total]]</f>
        <v>33.928534484274266</v>
      </c>
      <c r="I5038" t="str">
        <f>_xlfn.XLOOKUP(DSO[[#This Row],[GIC Industry Groups]],'DSO_GIC GROUP'!$A$2:$A$25,'DSO_GIC GROUP'!$B$2:$B$25,0)</f>
        <v>Telecommunication Services</v>
      </c>
    </row>
    <row r="5039" spans="1:9" x14ac:dyDescent="0.2">
      <c r="A5039">
        <v>2007</v>
      </c>
      <c r="B5039" t="s">
        <v>241</v>
      </c>
      <c r="C5039" t="s">
        <v>242</v>
      </c>
      <c r="D5039">
        <v>223.02699999999999</v>
      </c>
      <c r="E5039">
        <v>8184.5529999999999</v>
      </c>
      <c r="F5039">
        <v>2562.6579999999999</v>
      </c>
      <c r="G5039">
        <v>5010</v>
      </c>
      <c r="H5039" s="14">
        <f>365*DSO[[#This Row],[Receivables - Total]]/DSO[[#This Row],[Revenue - Total]]</f>
        <v>31.765789660578978</v>
      </c>
      <c r="I5039" t="str">
        <f>_xlfn.XLOOKUP(DSO[[#This Row],[GIC Industry Groups]],'DSO_GIC GROUP'!$A$2:$A$25,'DSO_GIC GROUP'!$B$2:$B$25,0)</f>
        <v>Telecommunication Services</v>
      </c>
    </row>
    <row r="5040" spans="1:9" x14ac:dyDescent="0.2">
      <c r="A5040">
        <v>2008</v>
      </c>
      <c r="B5040" t="s">
        <v>241</v>
      </c>
      <c r="C5040" t="s">
        <v>242</v>
      </c>
      <c r="D5040">
        <v>230.292</v>
      </c>
      <c r="E5040">
        <v>8254.1949999999997</v>
      </c>
      <c r="F5040">
        <v>2598.4070000000002</v>
      </c>
      <c r="G5040">
        <v>5010</v>
      </c>
      <c r="H5040" s="14">
        <f>365*DSO[[#This Row],[Receivables - Total]]/DSO[[#This Row],[Revenue - Total]]</f>
        <v>32.349273997491537</v>
      </c>
      <c r="I5040" t="str">
        <f>_xlfn.XLOOKUP(DSO[[#This Row],[GIC Industry Groups]],'DSO_GIC GROUP'!$A$2:$A$25,'DSO_GIC GROUP'!$B$2:$B$25,0)</f>
        <v>Telecommunication Services</v>
      </c>
    </row>
    <row r="5041" spans="1:9" x14ac:dyDescent="0.2">
      <c r="A5041">
        <v>2009</v>
      </c>
      <c r="B5041" t="s">
        <v>241</v>
      </c>
      <c r="C5041" t="s">
        <v>242</v>
      </c>
      <c r="D5041">
        <v>801.27300000000002</v>
      </c>
      <c r="E5041">
        <v>22562.728999999999</v>
      </c>
      <c r="F5041">
        <v>4973.2110000000002</v>
      </c>
      <c r="G5041">
        <v>5010</v>
      </c>
      <c r="H5041" s="14">
        <f>365*DSO[[#This Row],[Receivables - Total]]/DSO[[#This Row],[Revenue - Total]]</f>
        <v>58.808010558972867</v>
      </c>
      <c r="I5041" t="str">
        <f>_xlfn.XLOOKUP(DSO[[#This Row],[GIC Industry Groups]],'DSO_GIC GROUP'!$A$2:$A$25,'DSO_GIC GROUP'!$B$2:$B$25,0)</f>
        <v>Telecommunication Services</v>
      </c>
    </row>
    <row r="5042" spans="1:9" x14ac:dyDescent="0.2">
      <c r="A5042">
        <v>2010</v>
      </c>
      <c r="B5042" t="s">
        <v>241</v>
      </c>
      <c r="C5042" t="s">
        <v>242</v>
      </c>
      <c r="D5042">
        <v>712.81399999999996</v>
      </c>
      <c r="E5042">
        <v>22038.098000000002</v>
      </c>
      <c r="F5042">
        <v>7041.5339999999997</v>
      </c>
      <c r="G5042">
        <v>5010</v>
      </c>
      <c r="H5042" s="14">
        <f>365*DSO[[#This Row],[Receivables - Total]]/DSO[[#This Row],[Revenue - Total]]</f>
        <v>36.948924765541143</v>
      </c>
      <c r="I5042" t="str">
        <f>_xlfn.XLOOKUP(DSO[[#This Row],[GIC Industry Groups]],'DSO_GIC GROUP'!$A$2:$A$25,'DSO_GIC GROUP'!$B$2:$B$25,0)</f>
        <v>Telecommunication Services</v>
      </c>
    </row>
    <row r="5043" spans="1:9" x14ac:dyDescent="0.2">
      <c r="A5043">
        <v>2011</v>
      </c>
      <c r="B5043" t="s">
        <v>241</v>
      </c>
      <c r="C5043" t="s">
        <v>242</v>
      </c>
      <c r="D5043">
        <v>1979</v>
      </c>
      <c r="E5043">
        <v>56139</v>
      </c>
      <c r="F5043">
        <v>15351</v>
      </c>
      <c r="G5043">
        <v>5010</v>
      </c>
      <c r="H5043" s="14">
        <f>365*DSO[[#This Row],[Receivables - Total]]/DSO[[#This Row],[Revenue - Total]]</f>
        <v>47.054589277571495</v>
      </c>
      <c r="I5043" t="str">
        <f>_xlfn.XLOOKUP(DSO[[#This Row],[GIC Industry Groups]],'DSO_GIC GROUP'!$A$2:$A$25,'DSO_GIC GROUP'!$B$2:$B$25,0)</f>
        <v>Telecommunication Services</v>
      </c>
    </row>
    <row r="5044" spans="1:9" x14ac:dyDescent="0.2">
      <c r="A5044">
        <v>2012</v>
      </c>
      <c r="B5044" t="s">
        <v>241</v>
      </c>
      <c r="C5044" t="s">
        <v>242</v>
      </c>
      <c r="D5044">
        <v>1959</v>
      </c>
      <c r="E5044">
        <v>54020</v>
      </c>
      <c r="F5044">
        <v>18376</v>
      </c>
      <c r="G5044">
        <v>5010</v>
      </c>
      <c r="H5044" s="14">
        <f>365*DSO[[#This Row],[Receivables - Total]]/DSO[[#This Row],[Revenue - Total]]</f>
        <v>38.91135176316935</v>
      </c>
      <c r="I5044" t="str">
        <f>_xlfn.XLOOKUP(DSO[[#This Row],[GIC Industry Groups]],'DSO_GIC GROUP'!$A$2:$A$25,'DSO_GIC GROUP'!$B$2:$B$25,0)</f>
        <v>Telecommunication Services</v>
      </c>
    </row>
    <row r="5045" spans="1:9" x14ac:dyDescent="0.2">
      <c r="A5045">
        <v>2013</v>
      </c>
      <c r="B5045" t="s">
        <v>241</v>
      </c>
      <c r="C5045" t="s">
        <v>242</v>
      </c>
      <c r="D5045">
        <v>1977</v>
      </c>
      <c r="E5045">
        <v>51787</v>
      </c>
      <c r="F5045">
        <v>18095</v>
      </c>
      <c r="G5045">
        <v>5010</v>
      </c>
      <c r="H5045" s="14">
        <f>365*DSO[[#This Row],[Receivables - Total]]/DSO[[#This Row],[Revenue - Total]]</f>
        <v>39.878695772312795</v>
      </c>
      <c r="I5045" t="str">
        <f>_xlfn.XLOOKUP(DSO[[#This Row],[GIC Industry Groups]],'DSO_GIC GROUP'!$A$2:$A$25,'DSO_GIC GROUP'!$B$2:$B$25,0)</f>
        <v>Telecommunication Services</v>
      </c>
    </row>
    <row r="5046" spans="1:9" x14ac:dyDescent="0.2">
      <c r="A5046">
        <v>2014</v>
      </c>
      <c r="B5046" t="s">
        <v>241</v>
      </c>
      <c r="C5046" t="s">
        <v>242</v>
      </c>
      <c r="D5046">
        <v>1988</v>
      </c>
      <c r="E5046">
        <v>50147</v>
      </c>
      <c r="F5046">
        <v>18031</v>
      </c>
      <c r="G5046">
        <v>5010</v>
      </c>
      <c r="H5046" s="14">
        <f>365*DSO[[#This Row],[Receivables - Total]]/DSO[[#This Row],[Revenue - Total]]</f>
        <v>40.242914979757082</v>
      </c>
      <c r="I5046" t="str">
        <f>_xlfn.XLOOKUP(DSO[[#This Row],[GIC Industry Groups]],'DSO_GIC GROUP'!$A$2:$A$25,'DSO_GIC GROUP'!$B$2:$B$25,0)</f>
        <v>Telecommunication Services</v>
      </c>
    </row>
    <row r="5047" spans="1:9" x14ac:dyDescent="0.2">
      <c r="A5047">
        <v>2015</v>
      </c>
      <c r="B5047" t="s">
        <v>241</v>
      </c>
      <c r="C5047" t="s">
        <v>242</v>
      </c>
      <c r="D5047">
        <v>1943</v>
      </c>
      <c r="E5047">
        <v>47604</v>
      </c>
      <c r="F5047">
        <v>17900</v>
      </c>
      <c r="G5047">
        <v>5010</v>
      </c>
      <c r="H5047" s="14">
        <f>365*DSO[[#This Row],[Receivables - Total]]/DSO[[#This Row],[Revenue - Total]]</f>
        <v>39.619832402234636</v>
      </c>
      <c r="I5047" t="str">
        <f>_xlfn.XLOOKUP(DSO[[#This Row],[GIC Industry Groups]],'DSO_GIC GROUP'!$A$2:$A$25,'DSO_GIC GROUP'!$B$2:$B$25,0)</f>
        <v>Telecommunication Services</v>
      </c>
    </row>
    <row r="5048" spans="1:9" x14ac:dyDescent="0.2">
      <c r="A5048">
        <v>2016</v>
      </c>
      <c r="B5048" t="s">
        <v>241</v>
      </c>
      <c r="C5048" t="s">
        <v>242</v>
      </c>
      <c r="D5048">
        <v>2068</v>
      </c>
      <c r="E5048">
        <v>47017</v>
      </c>
      <c r="F5048">
        <v>17470</v>
      </c>
      <c r="G5048">
        <v>5010</v>
      </c>
      <c r="H5048" s="14">
        <f>365*DSO[[#This Row],[Receivables - Total]]/DSO[[#This Row],[Revenue - Total]]</f>
        <v>43.206639954207212</v>
      </c>
      <c r="I5048" t="str">
        <f>_xlfn.XLOOKUP(DSO[[#This Row],[GIC Industry Groups]],'DSO_GIC GROUP'!$A$2:$A$25,'DSO_GIC GROUP'!$B$2:$B$25,0)</f>
        <v>Telecommunication Services</v>
      </c>
    </row>
    <row r="5049" spans="1:9" x14ac:dyDescent="0.2">
      <c r="A5049">
        <v>2017</v>
      </c>
      <c r="B5049" t="s">
        <v>241</v>
      </c>
      <c r="C5049" t="s">
        <v>242</v>
      </c>
      <c r="D5049">
        <v>2815</v>
      </c>
      <c r="E5049">
        <v>75611</v>
      </c>
      <c r="F5049">
        <v>17656</v>
      </c>
      <c r="G5049">
        <v>5010</v>
      </c>
      <c r="H5049" s="14">
        <f>365*DSO[[#This Row],[Receivables - Total]]/DSO[[#This Row],[Revenue - Total]]</f>
        <v>58.194098323516087</v>
      </c>
      <c r="I5049" t="str">
        <f>_xlfn.XLOOKUP(DSO[[#This Row],[GIC Industry Groups]],'DSO_GIC GROUP'!$A$2:$A$25,'DSO_GIC GROUP'!$B$2:$B$25,0)</f>
        <v>Telecommunication Services</v>
      </c>
    </row>
    <row r="5050" spans="1:9" x14ac:dyDescent="0.2">
      <c r="A5050">
        <v>2018</v>
      </c>
      <c r="B5050" t="s">
        <v>241</v>
      </c>
      <c r="C5050" t="s">
        <v>242</v>
      </c>
      <c r="D5050">
        <v>2614</v>
      </c>
      <c r="E5050">
        <v>70256</v>
      </c>
      <c r="F5050">
        <v>23443</v>
      </c>
      <c r="G5050">
        <v>5010</v>
      </c>
      <c r="H5050" s="14">
        <f>365*DSO[[#This Row],[Receivables - Total]]/DSO[[#This Row],[Revenue - Total]]</f>
        <v>40.699142601202915</v>
      </c>
      <c r="I5050" t="str">
        <f>_xlfn.XLOOKUP(DSO[[#This Row],[GIC Industry Groups]],'DSO_GIC GROUP'!$A$2:$A$25,'DSO_GIC GROUP'!$B$2:$B$25,0)</f>
        <v>Telecommunication Services</v>
      </c>
    </row>
    <row r="5051" spans="1:9" x14ac:dyDescent="0.2">
      <c r="A5051">
        <v>2019</v>
      </c>
      <c r="B5051" t="s">
        <v>241</v>
      </c>
      <c r="C5051" t="s">
        <v>242</v>
      </c>
      <c r="D5051">
        <v>2336</v>
      </c>
      <c r="E5051">
        <v>64742</v>
      </c>
      <c r="F5051">
        <v>22401</v>
      </c>
      <c r="G5051">
        <v>5010</v>
      </c>
      <c r="H5051" s="14">
        <f>365*DSO[[#This Row],[Receivables - Total]]/DSO[[#This Row],[Revenue - Total]]</f>
        <v>38.06258649167448</v>
      </c>
      <c r="I5051" t="str">
        <f>_xlfn.XLOOKUP(DSO[[#This Row],[GIC Industry Groups]],'DSO_GIC GROUP'!$A$2:$A$25,'DSO_GIC GROUP'!$B$2:$B$25,0)</f>
        <v>Telecommunication Services</v>
      </c>
    </row>
    <row r="5052" spans="1:9" x14ac:dyDescent="0.2">
      <c r="A5052">
        <v>2004</v>
      </c>
      <c r="B5052" t="s">
        <v>815</v>
      </c>
      <c r="C5052" t="s">
        <v>816</v>
      </c>
      <c r="D5052">
        <v>5480</v>
      </c>
      <c r="E5052">
        <v>108844</v>
      </c>
      <c r="F5052">
        <v>40787</v>
      </c>
      <c r="G5052">
        <v>5010</v>
      </c>
      <c r="H5052" s="14">
        <f>365*DSO[[#This Row],[Receivables - Total]]/DSO[[#This Row],[Revenue - Total]]</f>
        <v>49.040135337239803</v>
      </c>
      <c r="I5052" t="str">
        <f>_xlfn.XLOOKUP(DSO[[#This Row],[GIC Industry Groups]],'DSO_GIC GROUP'!$A$2:$A$25,'DSO_GIC GROUP'!$B$2:$B$25,0)</f>
        <v>Telecommunication Services</v>
      </c>
    </row>
    <row r="5053" spans="1:9" x14ac:dyDescent="0.2">
      <c r="A5053">
        <v>2005</v>
      </c>
      <c r="B5053" t="s">
        <v>815</v>
      </c>
      <c r="C5053" t="s">
        <v>816</v>
      </c>
      <c r="D5053">
        <v>9351</v>
      </c>
      <c r="E5053">
        <v>145632</v>
      </c>
      <c r="F5053">
        <v>43862</v>
      </c>
      <c r="G5053">
        <v>5010</v>
      </c>
      <c r="H5053" s="14">
        <f>365*DSO[[#This Row],[Receivables - Total]]/DSO[[#This Row],[Revenue - Total]]</f>
        <v>77.81485112397975</v>
      </c>
      <c r="I5053" t="str">
        <f>_xlfn.XLOOKUP(DSO[[#This Row],[GIC Industry Groups]],'DSO_GIC GROUP'!$A$2:$A$25,'DSO_GIC GROUP'!$B$2:$B$25,0)</f>
        <v>Telecommunication Services</v>
      </c>
    </row>
    <row r="5054" spans="1:9" x14ac:dyDescent="0.2">
      <c r="A5054">
        <v>2006</v>
      </c>
      <c r="B5054" t="s">
        <v>815</v>
      </c>
      <c r="C5054" t="s">
        <v>816</v>
      </c>
      <c r="D5054">
        <v>16194</v>
      </c>
      <c r="E5054">
        <v>270634</v>
      </c>
      <c r="F5054">
        <v>63055</v>
      </c>
      <c r="G5054">
        <v>5010</v>
      </c>
      <c r="H5054" s="14">
        <f>365*DSO[[#This Row],[Receivables - Total]]/DSO[[#This Row],[Revenue - Total]]</f>
        <v>93.740543969550387</v>
      </c>
      <c r="I5054" t="str">
        <f>_xlfn.XLOOKUP(DSO[[#This Row],[GIC Industry Groups]],'DSO_GIC GROUP'!$A$2:$A$25,'DSO_GIC GROUP'!$B$2:$B$25,0)</f>
        <v>Telecommunication Services</v>
      </c>
    </row>
    <row r="5055" spans="1:9" x14ac:dyDescent="0.2">
      <c r="A5055">
        <v>2007</v>
      </c>
      <c r="B5055" t="s">
        <v>815</v>
      </c>
      <c r="C5055" t="s">
        <v>816</v>
      </c>
      <c r="D5055">
        <v>16185</v>
      </c>
      <c r="E5055">
        <v>275644</v>
      </c>
      <c r="F5055">
        <v>118928</v>
      </c>
      <c r="G5055">
        <v>5010</v>
      </c>
      <c r="H5055" s="14">
        <f>365*DSO[[#This Row],[Receivables - Total]]/DSO[[#This Row],[Revenue - Total]]</f>
        <v>49.673121552535989</v>
      </c>
      <c r="I5055" t="str">
        <f>_xlfn.XLOOKUP(DSO[[#This Row],[GIC Industry Groups]],'DSO_GIC GROUP'!$A$2:$A$25,'DSO_GIC GROUP'!$B$2:$B$25,0)</f>
        <v>Telecommunication Services</v>
      </c>
    </row>
    <row r="5056" spans="1:9" x14ac:dyDescent="0.2">
      <c r="A5056">
        <v>2008</v>
      </c>
      <c r="B5056" t="s">
        <v>815</v>
      </c>
      <c r="C5056" t="s">
        <v>816</v>
      </c>
      <c r="D5056">
        <v>16047</v>
      </c>
      <c r="E5056">
        <v>265245</v>
      </c>
      <c r="F5056">
        <v>124028</v>
      </c>
      <c r="G5056">
        <v>5010</v>
      </c>
      <c r="H5056" s="14">
        <f>365*DSO[[#This Row],[Receivables - Total]]/DSO[[#This Row],[Revenue - Total]]</f>
        <v>47.224457380591481</v>
      </c>
      <c r="I5056" t="str">
        <f>_xlfn.XLOOKUP(DSO[[#This Row],[GIC Industry Groups]],'DSO_GIC GROUP'!$A$2:$A$25,'DSO_GIC GROUP'!$B$2:$B$25,0)</f>
        <v>Telecommunication Services</v>
      </c>
    </row>
    <row r="5057" spans="1:9" x14ac:dyDescent="0.2">
      <c r="A5057">
        <v>2009</v>
      </c>
      <c r="B5057" t="s">
        <v>815</v>
      </c>
      <c r="C5057" t="s">
        <v>816</v>
      </c>
      <c r="D5057">
        <v>14978</v>
      </c>
      <c r="E5057">
        <v>268752</v>
      </c>
      <c r="F5057">
        <v>123018</v>
      </c>
      <c r="G5057">
        <v>5010</v>
      </c>
      <c r="H5057" s="14">
        <f>365*DSO[[#This Row],[Receivables - Total]]/DSO[[#This Row],[Revenue - Total]]</f>
        <v>44.440407094896685</v>
      </c>
      <c r="I5057" t="str">
        <f>_xlfn.XLOOKUP(DSO[[#This Row],[GIC Industry Groups]],'DSO_GIC GROUP'!$A$2:$A$25,'DSO_GIC GROUP'!$B$2:$B$25,0)</f>
        <v>Telecommunication Services</v>
      </c>
    </row>
    <row r="5058" spans="1:9" x14ac:dyDescent="0.2">
      <c r="A5058">
        <v>2010</v>
      </c>
      <c r="B5058" t="s">
        <v>815</v>
      </c>
      <c r="C5058" t="s">
        <v>816</v>
      </c>
      <c r="D5058">
        <v>13610</v>
      </c>
      <c r="E5058">
        <v>268488</v>
      </c>
      <c r="F5058">
        <v>124280</v>
      </c>
      <c r="G5058">
        <v>5010</v>
      </c>
      <c r="H5058" s="14">
        <f>365*DSO[[#This Row],[Receivables - Total]]/DSO[[#This Row],[Revenue - Total]]</f>
        <v>39.971435468297393</v>
      </c>
      <c r="I5058" t="str">
        <f>_xlfn.XLOOKUP(DSO[[#This Row],[GIC Industry Groups]],'DSO_GIC GROUP'!$A$2:$A$25,'DSO_GIC GROUP'!$B$2:$B$25,0)</f>
        <v>Telecommunication Services</v>
      </c>
    </row>
    <row r="5059" spans="1:9" x14ac:dyDescent="0.2">
      <c r="A5059">
        <v>2011</v>
      </c>
      <c r="B5059" t="s">
        <v>815</v>
      </c>
      <c r="C5059" t="s">
        <v>816</v>
      </c>
      <c r="D5059">
        <v>13606</v>
      </c>
      <c r="E5059">
        <v>270344</v>
      </c>
      <c r="F5059">
        <v>126723</v>
      </c>
      <c r="G5059">
        <v>5010</v>
      </c>
      <c r="H5059" s="14">
        <f>365*DSO[[#This Row],[Receivables - Total]]/DSO[[#This Row],[Revenue - Total]]</f>
        <v>39.189334217150794</v>
      </c>
      <c r="I5059" t="str">
        <f>_xlfn.XLOOKUP(DSO[[#This Row],[GIC Industry Groups]],'DSO_GIC GROUP'!$A$2:$A$25,'DSO_GIC GROUP'!$B$2:$B$25,0)</f>
        <v>Telecommunication Services</v>
      </c>
    </row>
    <row r="5060" spans="1:9" x14ac:dyDescent="0.2">
      <c r="A5060">
        <v>2012</v>
      </c>
      <c r="B5060" t="s">
        <v>815</v>
      </c>
      <c r="C5060" t="s">
        <v>816</v>
      </c>
      <c r="D5060">
        <v>12657</v>
      </c>
      <c r="E5060">
        <v>272315</v>
      </c>
      <c r="F5060">
        <v>127434</v>
      </c>
      <c r="G5060">
        <v>5010</v>
      </c>
      <c r="H5060" s="14">
        <f>365*DSO[[#This Row],[Receivables - Total]]/DSO[[#This Row],[Revenue - Total]]</f>
        <v>36.252530721785398</v>
      </c>
      <c r="I5060" t="str">
        <f>_xlfn.XLOOKUP(DSO[[#This Row],[GIC Industry Groups]],'DSO_GIC GROUP'!$A$2:$A$25,'DSO_GIC GROUP'!$B$2:$B$25,0)</f>
        <v>Telecommunication Services</v>
      </c>
    </row>
    <row r="5061" spans="1:9" x14ac:dyDescent="0.2">
      <c r="A5061">
        <v>2013</v>
      </c>
      <c r="B5061" t="s">
        <v>815</v>
      </c>
      <c r="C5061" t="s">
        <v>816</v>
      </c>
      <c r="D5061">
        <v>12918</v>
      </c>
      <c r="E5061">
        <v>277787</v>
      </c>
      <c r="F5061">
        <v>128752</v>
      </c>
      <c r="G5061">
        <v>5010</v>
      </c>
      <c r="H5061" s="14">
        <f>365*DSO[[#This Row],[Receivables - Total]]/DSO[[#This Row],[Revenue - Total]]</f>
        <v>36.621334037529515</v>
      </c>
      <c r="I5061" t="str">
        <f>_xlfn.XLOOKUP(DSO[[#This Row],[GIC Industry Groups]],'DSO_GIC GROUP'!$A$2:$A$25,'DSO_GIC GROUP'!$B$2:$B$25,0)</f>
        <v>Telecommunication Services</v>
      </c>
    </row>
    <row r="5062" spans="1:9" x14ac:dyDescent="0.2">
      <c r="A5062">
        <v>2014</v>
      </c>
      <c r="B5062" t="s">
        <v>815</v>
      </c>
      <c r="C5062" t="s">
        <v>816</v>
      </c>
      <c r="D5062">
        <v>14527</v>
      </c>
      <c r="E5062">
        <v>292829</v>
      </c>
      <c r="F5062">
        <v>132447</v>
      </c>
      <c r="G5062">
        <v>5010</v>
      </c>
      <c r="H5062" s="14">
        <f>365*DSO[[#This Row],[Receivables - Total]]/DSO[[#This Row],[Revenue - Total]]</f>
        <v>40.03378709974556</v>
      </c>
      <c r="I5062" t="str">
        <f>_xlfn.XLOOKUP(DSO[[#This Row],[GIC Industry Groups]],'DSO_GIC GROUP'!$A$2:$A$25,'DSO_GIC GROUP'!$B$2:$B$25,0)</f>
        <v>Telecommunication Services</v>
      </c>
    </row>
    <row r="5063" spans="1:9" x14ac:dyDescent="0.2">
      <c r="A5063">
        <v>2015</v>
      </c>
      <c r="B5063" t="s">
        <v>815</v>
      </c>
      <c r="C5063" t="s">
        <v>816</v>
      </c>
      <c r="D5063">
        <v>16532</v>
      </c>
      <c r="E5063">
        <v>402672</v>
      </c>
      <c r="F5063">
        <v>146801</v>
      </c>
      <c r="G5063">
        <v>5010</v>
      </c>
      <c r="H5063" s="14">
        <f>365*DSO[[#This Row],[Receivables - Total]]/DSO[[#This Row],[Revenue - Total]]</f>
        <v>41.104488389043674</v>
      </c>
      <c r="I5063" t="str">
        <f>_xlfn.XLOOKUP(DSO[[#This Row],[GIC Industry Groups]],'DSO_GIC GROUP'!$A$2:$A$25,'DSO_GIC GROUP'!$B$2:$B$25,0)</f>
        <v>Telecommunication Services</v>
      </c>
    </row>
    <row r="5064" spans="1:9" x14ac:dyDescent="0.2">
      <c r="A5064">
        <v>2016</v>
      </c>
      <c r="B5064" t="s">
        <v>815</v>
      </c>
      <c r="C5064" t="s">
        <v>816</v>
      </c>
      <c r="D5064">
        <v>16794</v>
      </c>
      <c r="E5064">
        <v>403821</v>
      </c>
      <c r="F5064">
        <v>163763</v>
      </c>
      <c r="G5064">
        <v>5010</v>
      </c>
      <c r="H5064" s="14">
        <f>365*DSO[[#This Row],[Receivables - Total]]/DSO[[#This Row],[Revenue - Total]]</f>
        <v>37.430982578482322</v>
      </c>
      <c r="I5064" t="str">
        <f>_xlfn.XLOOKUP(DSO[[#This Row],[GIC Industry Groups]],'DSO_GIC GROUP'!$A$2:$A$25,'DSO_GIC GROUP'!$B$2:$B$25,0)</f>
        <v>Telecommunication Services</v>
      </c>
    </row>
    <row r="5065" spans="1:9" x14ac:dyDescent="0.2">
      <c r="A5065">
        <v>2017</v>
      </c>
      <c r="B5065" t="s">
        <v>815</v>
      </c>
      <c r="C5065" t="s">
        <v>816</v>
      </c>
      <c r="D5065">
        <v>16522</v>
      </c>
      <c r="E5065">
        <v>444097</v>
      </c>
      <c r="F5065">
        <v>160789</v>
      </c>
      <c r="G5065">
        <v>5010</v>
      </c>
      <c r="H5065" s="14">
        <f>365*DSO[[#This Row],[Receivables - Total]]/DSO[[#This Row],[Revenue - Total]]</f>
        <v>37.505861719396229</v>
      </c>
      <c r="I5065" t="str">
        <f>_xlfn.XLOOKUP(DSO[[#This Row],[GIC Industry Groups]],'DSO_GIC GROUP'!$A$2:$A$25,'DSO_GIC GROUP'!$B$2:$B$25,0)</f>
        <v>Telecommunication Services</v>
      </c>
    </row>
    <row r="5066" spans="1:9" x14ac:dyDescent="0.2">
      <c r="A5066">
        <v>2018</v>
      </c>
      <c r="B5066" t="s">
        <v>815</v>
      </c>
      <c r="C5066" t="s">
        <v>816</v>
      </c>
      <c r="D5066">
        <v>26472</v>
      </c>
      <c r="E5066">
        <v>531864</v>
      </c>
      <c r="F5066">
        <v>170805</v>
      </c>
      <c r="G5066">
        <v>5010</v>
      </c>
      <c r="H5066" s="14">
        <f>365*DSO[[#This Row],[Receivables - Total]]/DSO[[#This Row],[Revenue - Total]]</f>
        <v>56.569069992096253</v>
      </c>
      <c r="I5066" t="str">
        <f>_xlfn.XLOOKUP(DSO[[#This Row],[GIC Industry Groups]],'DSO_GIC GROUP'!$A$2:$A$25,'DSO_GIC GROUP'!$B$2:$B$25,0)</f>
        <v>Telecommunication Services</v>
      </c>
    </row>
    <row r="5067" spans="1:9" x14ac:dyDescent="0.2">
      <c r="A5067">
        <v>2019</v>
      </c>
      <c r="B5067" t="s">
        <v>815</v>
      </c>
      <c r="C5067" t="s">
        <v>816</v>
      </c>
      <c r="D5067">
        <v>22636</v>
      </c>
      <c r="E5067">
        <v>551669</v>
      </c>
      <c r="F5067">
        <v>181265</v>
      </c>
      <c r="G5067">
        <v>5010</v>
      </c>
      <c r="H5067" s="14">
        <f>365*DSO[[#This Row],[Receivables - Total]]/DSO[[#This Row],[Revenue - Total]]</f>
        <v>45.580448514605685</v>
      </c>
      <c r="I5067" t="str">
        <f>_xlfn.XLOOKUP(DSO[[#This Row],[GIC Industry Groups]],'DSO_GIC GROUP'!$A$2:$A$25,'DSO_GIC GROUP'!$B$2:$B$25,0)</f>
        <v>Telecommunication Services</v>
      </c>
    </row>
    <row r="5068" spans="1:9" x14ac:dyDescent="0.2">
      <c r="A5068">
        <v>2004</v>
      </c>
      <c r="B5068" t="s">
        <v>891</v>
      </c>
      <c r="C5068" t="s">
        <v>892</v>
      </c>
      <c r="D5068">
        <v>9844</v>
      </c>
      <c r="E5068">
        <v>165958</v>
      </c>
      <c r="F5068">
        <v>71283</v>
      </c>
      <c r="G5068">
        <v>5010</v>
      </c>
      <c r="H5068" s="14">
        <f>365*DSO[[#This Row],[Receivables - Total]]/DSO[[#This Row],[Revenue - Total]]</f>
        <v>50.405566544617933</v>
      </c>
      <c r="I5068" t="str">
        <f>_xlfn.XLOOKUP(DSO[[#This Row],[GIC Industry Groups]],'DSO_GIC GROUP'!$A$2:$A$25,'DSO_GIC GROUP'!$B$2:$B$25,0)</f>
        <v>Telecommunication Services</v>
      </c>
    </row>
    <row r="5069" spans="1:9" x14ac:dyDescent="0.2">
      <c r="A5069">
        <v>2005</v>
      </c>
      <c r="B5069" t="s">
        <v>891</v>
      </c>
      <c r="C5069" t="s">
        <v>892</v>
      </c>
      <c r="D5069">
        <v>9201</v>
      </c>
      <c r="E5069">
        <v>168130</v>
      </c>
      <c r="F5069">
        <v>75112</v>
      </c>
      <c r="G5069">
        <v>5010</v>
      </c>
      <c r="H5069" s="14">
        <f>365*DSO[[#This Row],[Receivables - Total]]/DSO[[#This Row],[Revenue - Total]]</f>
        <v>44.711430929811485</v>
      </c>
      <c r="I5069" t="str">
        <f>_xlfn.XLOOKUP(DSO[[#This Row],[GIC Industry Groups]],'DSO_GIC GROUP'!$A$2:$A$25,'DSO_GIC GROUP'!$B$2:$B$25,0)</f>
        <v>Telecommunication Services</v>
      </c>
    </row>
    <row r="5070" spans="1:9" x14ac:dyDescent="0.2">
      <c r="A5070">
        <v>2006</v>
      </c>
      <c r="B5070" t="s">
        <v>891</v>
      </c>
      <c r="C5070" t="s">
        <v>892</v>
      </c>
      <c r="D5070">
        <v>10931</v>
      </c>
      <c r="E5070">
        <v>188804</v>
      </c>
      <c r="F5070">
        <v>88144</v>
      </c>
      <c r="G5070">
        <v>5010</v>
      </c>
      <c r="H5070" s="14">
        <f>365*DSO[[#This Row],[Receivables - Total]]/DSO[[#This Row],[Revenue - Total]]</f>
        <v>45.264737248139411</v>
      </c>
      <c r="I5070" t="str">
        <f>_xlfn.XLOOKUP(DSO[[#This Row],[GIC Industry Groups]],'DSO_GIC GROUP'!$A$2:$A$25,'DSO_GIC GROUP'!$B$2:$B$25,0)</f>
        <v>Telecommunication Services</v>
      </c>
    </row>
    <row r="5071" spans="1:9" x14ac:dyDescent="0.2">
      <c r="A5071">
        <v>2007</v>
      </c>
      <c r="B5071" t="s">
        <v>891</v>
      </c>
      <c r="C5071" t="s">
        <v>892</v>
      </c>
      <c r="D5071">
        <v>11772</v>
      </c>
      <c r="E5071">
        <v>186959</v>
      </c>
      <c r="F5071">
        <v>93469</v>
      </c>
      <c r="G5071">
        <v>5010</v>
      </c>
      <c r="H5071" s="14">
        <f>365*DSO[[#This Row],[Receivables - Total]]/DSO[[#This Row],[Revenue - Total]]</f>
        <v>45.970107736254803</v>
      </c>
      <c r="I5071" t="str">
        <f>_xlfn.XLOOKUP(DSO[[#This Row],[GIC Industry Groups]],'DSO_GIC GROUP'!$A$2:$A$25,'DSO_GIC GROUP'!$B$2:$B$25,0)</f>
        <v>Telecommunication Services</v>
      </c>
    </row>
    <row r="5072" spans="1:9" x14ac:dyDescent="0.2">
      <c r="A5072">
        <v>2008</v>
      </c>
      <c r="B5072" t="s">
        <v>891</v>
      </c>
      <c r="C5072" t="s">
        <v>892</v>
      </c>
      <c r="D5072">
        <v>11749</v>
      </c>
      <c r="E5072">
        <v>202352</v>
      </c>
      <c r="F5072">
        <v>97354</v>
      </c>
      <c r="G5072">
        <v>5010</v>
      </c>
      <c r="H5072" s="14">
        <f>365*DSO[[#This Row],[Receivables - Total]]/DSO[[#This Row],[Revenue - Total]]</f>
        <v>44.049397045832734</v>
      </c>
      <c r="I5072" t="str">
        <f>_xlfn.XLOOKUP(DSO[[#This Row],[GIC Industry Groups]],'DSO_GIC GROUP'!$A$2:$A$25,'DSO_GIC GROUP'!$B$2:$B$25,0)</f>
        <v>Telecommunication Services</v>
      </c>
    </row>
    <row r="5073" spans="1:9" x14ac:dyDescent="0.2">
      <c r="A5073">
        <v>2009</v>
      </c>
      <c r="B5073" t="s">
        <v>891</v>
      </c>
      <c r="C5073" t="s">
        <v>892</v>
      </c>
      <c r="D5073">
        <v>12645</v>
      </c>
      <c r="E5073">
        <v>227251</v>
      </c>
      <c r="F5073">
        <v>107808</v>
      </c>
      <c r="G5073">
        <v>5010</v>
      </c>
      <c r="H5073" s="14">
        <f>365*DSO[[#This Row],[Receivables - Total]]/DSO[[#This Row],[Revenue - Total]]</f>
        <v>42.811526046304543</v>
      </c>
      <c r="I5073" t="str">
        <f>_xlfn.XLOOKUP(DSO[[#This Row],[GIC Industry Groups]],'DSO_GIC GROUP'!$A$2:$A$25,'DSO_GIC GROUP'!$B$2:$B$25,0)</f>
        <v>Telecommunication Services</v>
      </c>
    </row>
    <row r="5074" spans="1:9" x14ac:dyDescent="0.2">
      <c r="A5074">
        <v>2010</v>
      </c>
      <c r="B5074" t="s">
        <v>891</v>
      </c>
      <c r="C5074" t="s">
        <v>892</v>
      </c>
      <c r="D5074">
        <v>11840</v>
      </c>
      <c r="E5074">
        <v>220005</v>
      </c>
      <c r="F5074">
        <v>106800</v>
      </c>
      <c r="G5074">
        <v>5010</v>
      </c>
      <c r="H5074" s="14">
        <f>365*DSO[[#This Row],[Receivables - Total]]/DSO[[#This Row],[Revenue - Total]]</f>
        <v>40.464419475655433</v>
      </c>
      <c r="I5074" t="str">
        <f>_xlfn.XLOOKUP(DSO[[#This Row],[GIC Industry Groups]],'DSO_GIC GROUP'!$A$2:$A$25,'DSO_GIC GROUP'!$B$2:$B$25,0)</f>
        <v>Telecommunication Services</v>
      </c>
    </row>
    <row r="5075" spans="1:9" x14ac:dyDescent="0.2">
      <c r="A5075">
        <v>2011</v>
      </c>
      <c r="B5075" t="s">
        <v>891</v>
      </c>
      <c r="C5075" t="s">
        <v>892</v>
      </c>
      <c r="D5075">
        <v>11822</v>
      </c>
      <c r="E5075">
        <v>230461</v>
      </c>
      <c r="F5075">
        <v>110875</v>
      </c>
      <c r="G5075">
        <v>5010</v>
      </c>
      <c r="H5075" s="14">
        <f>365*DSO[[#This Row],[Receivables - Total]]/DSO[[#This Row],[Revenue - Total]]</f>
        <v>38.917970687711389</v>
      </c>
      <c r="I5075" t="str">
        <f>_xlfn.XLOOKUP(DSO[[#This Row],[GIC Industry Groups]],'DSO_GIC GROUP'!$A$2:$A$25,'DSO_GIC GROUP'!$B$2:$B$25,0)</f>
        <v>Telecommunication Services</v>
      </c>
    </row>
    <row r="5076" spans="1:9" x14ac:dyDescent="0.2">
      <c r="A5076">
        <v>2012</v>
      </c>
      <c r="B5076" t="s">
        <v>891</v>
      </c>
      <c r="C5076" t="s">
        <v>892</v>
      </c>
      <c r="D5076">
        <v>12598</v>
      </c>
      <c r="E5076">
        <v>225222</v>
      </c>
      <c r="F5076">
        <v>115846</v>
      </c>
      <c r="G5076">
        <v>5010</v>
      </c>
      <c r="H5076" s="14">
        <f>365*DSO[[#This Row],[Receivables - Total]]/DSO[[#This Row],[Revenue - Total]]</f>
        <v>39.69295443951453</v>
      </c>
      <c r="I5076" t="str">
        <f>_xlfn.XLOOKUP(DSO[[#This Row],[GIC Industry Groups]],'DSO_GIC GROUP'!$A$2:$A$25,'DSO_GIC GROUP'!$B$2:$B$25,0)</f>
        <v>Telecommunication Services</v>
      </c>
    </row>
    <row r="5077" spans="1:9" x14ac:dyDescent="0.2">
      <c r="A5077">
        <v>2013</v>
      </c>
      <c r="B5077" t="s">
        <v>891</v>
      </c>
      <c r="C5077" t="s">
        <v>892</v>
      </c>
      <c r="D5077">
        <v>12444</v>
      </c>
      <c r="E5077">
        <v>274098</v>
      </c>
      <c r="F5077">
        <v>120550</v>
      </c>
      <c r="G5077">
        <v>5010</v>
      </c>
      <c r="H5077" s="14">
        <f>365*DSO[[#This Row],[Receivables - Total]]/DSO[[#This Row],[Revenue - Total]]</f>
        <v>37.677810037328911</v>
      </c>
      <c r="I5077" t="str">
        <f>_xlfn.XLOOKUP(DSO[[#This Row],[GIC Industry Groups]],'DSO_GIC GROUP'!$A$2:$A$25,'DSO_GIC GROUP'!$B$2:$B$25,0)</f>
        <v>Telecommunication Services</v>
      </c>
    </row>
    <row r="5078" spans="1:9" x14ac:dyDescent="0.2">
      <c r="A5078">
        <v>2014</v>
      </c>
      <c r="B5078" t="s">
        <v>891</v>
      </c>
      <c r="C5078" t="s">
        <v>892</v>
      </c>
      <c r="D5078">
        <v>13997</v>
      </c>
      <c r="E5078">
        <v>232708</v>
      </c>
      <c r="F5078">
        <v>127079</v>
      </c>
      <c r="G5078">
        <v>5010</v>
      </c>
      <c r="H5078" s="14">
        <f>365*DSO[[#This Row],[Receivables - Total]]/DSO[[#This Row],[Revenue - Total]]</f>
        <v>40.202590514561805</v>
      </c>
      <c r="I5078" t="str">
        <f>_xlfn.XLOOKUP(DSO[[#This Row],[GIC Industry Groups]],'DSO_GIC GROUP'!$A$2:$A$25,'DSO_GIC GROUP'!$B$2:$B$25,0)</f>
        <v>Telecommunication Services</v>
      </c>
    </row>
    <row r="5079" spans="1:9" x14ac:dyDescent="0.2">
      <c r="A5079">
        <v>2015</v>
      </c>
      <c r="B5079" t="s">
        <v>891</v>
      </c>
      <c r="C5079" t="s">
        <v>892</v>
      </c>
      <c r="D5079">
        <v>13460</v>
      </c>
      <c r="E5079">
        <v>244640</v>
      </c>
      <c r="F5079">
        <v>131620</v>
      </c>
      <c r="G5079">
        <v>5010</v>
      </c>
      <c r="H5079" s="14">
        <f>365*DSO[[#This Row],[Receivables - Total]]/DSO[[#This Row],[Revenue - Total]]</f>
        <v>37.326394165020517</v>
      </c>
      <c r="I5079" t="str">
        <f>_xlfn.XLOOKUP(DSO[[#This Row],[GIC Industry Groups]],'DSO_GIC GROUP'!$A$2:$A$25,'DSO_GIC GROUP'!$B$2:$B$25,0)</f>
        <v>Telecommunication Services</v>
      </c>
    </row>
    <row r="5080" spans="1:9" x14ac:dyDescent="0.2">
      <c r="A5080">
        <v>2016</v>
      </c>
      <c r="B5080" t="s">
        <v>891</v>
      </c>
      <c r="C5080" t="s">
        <v>892</v>
      </c>
      <c r="D5080">
        <v>17513</v>
      </c>
      <c r="E5080">
        <v>244180</v>
      </c>
      <c r="F5080">
        <v>125980</v>
      </c>
      <c r="G5080">
        <v>5010</v>
      </c>
      <c r="H5080" s="14">
        <f>365*DSO[[#This Row],[Receivables - Total]]/DSO[[#This Row],[Revenue - Total]]</f>
        <v>50.740157167804412</v>
      </c>
      <c r="I5080" t="str">
        <f>_xlfn.XLOOKUP(DSO[[#This Row],[GIC Industry Groups]],'DSO_GIC GROUP'!$A$2:$A$25,'DSO_GIC GROUP'!$B$2:$B$25,0)</f>
        <v>Telecommunication Services</v>
      </c>
    </row>
    <row r="5081" spans="1:9" x14ac:dyDescent="0.2">
      <c r="A5081">
        <v>2017</v>
      </c>
      <c r="B5081" t="s">
        <v>891</v>
      </c>
      <c r="C5081" t="s">
        <v>892</v>
      </c>
      <c r="D5081">
        <v>23493</v>
      </c>
      <c r="E5081">
        <v>257143</v>
      </c>
      <c r="F5081">
        <v>126034</v>
      </c>
      <c r="G5081">
        <v>5010</v>
      </c>
      <c r="H5081" s="14">
        <f>365*DSO[[#This Row],[Receivables - Total]]/DSO[[#This Row],[Revenue - Total]]</f>
        <v>68.036759921925835</v>
      </c>
      <c r="I5081" t="str">
        <f>_xlfn.XLOOKUP(DSO[[#This Row],[GIC Industry Groups]],'DSO_GIC GROUP'!$A$2:$A$25,'DSO_GIC GROUP'!$B$2:$B$25,0)</f>
        <v>Telecommunication Services</v>
      </c>
    </row>
    <row r="5082" spans="1:9" x14ac:dyDescent="0.2">
      <c r="A5082">
        <v>2018</v>
      </c>
      <c r="B5082" t="s">
        <v>891</v>
      </c>
      <c r="C5082" t="s">
        <v>892</v>
      </c>
      <c r="D5082">
        <v>25859</v>
      </c>
      <c r="E5082">
        <v>264829</v>
      </c>
      <c r="F5082">
        <v>130863</v>
      </c>
      <c r="G5082">
        <v>5010</v>
      </c>
      <c r="H5082" s="14">
        <f>365*DSO[[#This Row],[Receivables - Total]]/DSO[[#This Row],[Revenue - Total]]</f>
        <v>72.125314259951253</v>
      </c>
      <c r="I5082" t="str">
        <f>_xlfn.XLOOKUP(DSO[[#This Row],[GIC Industry Groups]],'DSO_GIC GROUP'!$A$2:$A$25,'DSO_GIC GROUP'!$B$2:$B$25,0)</f>
        <v>Telecommunication Services</v>
      </c>
    </row>
    <row r="5083" spans="1:9" x14ac:dyDescent="0.2">
      <c r="A5083">
        <v>2019</v>
      </c>
      <c r="B5083" t="s">
        <v>891</v>
      </c>
      <c r="C5083" t="s">
        <v>892</v>
      </c>
      <c r="D5083">
        <v>26277</v>
      </c>
      <c r="E5083">
        <v>291727</v>
      </c>
      <c r="F5083">
        <v>131868</v>
      </c>
      <c r="G5083">
        <v>5010</v>
      </c>
      <c r="H5083" s="14">
        <f>365*DSO[[#This Row],[Receivables - Total]]/DSO[[#This Row],[Revenue - Total]]</f>
        <v>72.732618982618988</v>
      </c>
      <c r="I5083" t="str">
        <f>_xlfn.XLOOKUP(DSO[[#This Row],[GIC Industry Groups]],'DSO_GIC GROUP'!$A$2:$A$25,'DSO_GIC GROUP'!$B$2:$B$25,0)</f>
        <v>Telecommunication Services</v>
      </c>
    </row>
    <row r="5084" spans="1:9" x14ac:dyDescent="0.2">
      <c r="A5084">
        <v>2006</v>
      </c>
      <c r="B5084" t="s">
        <v>113</v>
      </c>
      <c r="C5084" t="s">
        <v>114</v>
      </c>
      <c r="D5084">
        <v>210.86099999999999</v>
      </c>
      <c r="E5084">
        <v>824.28399999999999</v>
      </c>
      <c r="F5084">
        <v>1017.6559999999999</v>
      </c>
      <c r="G5084">
        <v>5020</v>
      </c>
      <c r="H5084" s="14">
        <f>365*DSO[[#This Row],[Receivables - Total]]/DSO[[#This Row],[Revenue - Total]]</f>
        <v>75.628960080813172</v>
      </c>
      <c r="I5084" t="str">
        <f>_xlfn.XLOOKUP(DSO[[#This Row],[GIC Industry Groups]],'DSO_GIC GROUP'!$A$2:$A$25,'DSO_GIC GROUP'!$B$2:$B$25,0)</f>
        <v>Media &amp; Entertainment</v>
      </c>
    </row>
    <row r="5085" spans="1:9" x14ac:dyDescent="0.2">
      <c r="A5085">
        <v>2007</v>
      </c>
      <c r="B5085" t="s">
        <v>113</v>
      </c>
      <c r="C5085" t="s">
        <v>114</v>
      </c>
      <c r="D5085">
        <v>164.953</v>
      </c>
      <c r="E5085">
        <v>902.62199999999996</v>
      </c>
      <c r="F5085">
        <v>1395.4179999999999</v>
      </c>
      <c r="G5085">
        <v>5020</v>
      </c>
      <c r="H5085" s="14">
        <f>365*DSO[[#This Row],[Receivables - Total]]/DSO[[#This Row],[Revenue - Total]]</f>
        <v>43.14681693944037</v>
      </c>
      <c r="I5085" t="str">
        <f>_xlfn.XLOOKUP(DSO[[#This Row],[GIC Industry Groups]],'DSO_GIC GROUP'!$A$2:$A$25,'DSO_GIC GROUP'!$B$2:$B$25,0)</f>
        <v>Media &amp; Entertainment</v>
      </c>
    </row>
    <row r="5086" spans="1:9" x14ac:dyDescent="0.2">
      <c r="A5086">
        <v>2008</v>
      </c>
      <c r="B5086" t="s">
        <v>113</v>
      </c>
      <c r="C5086" t="s">
        <v>114</v>
      </c>
      <c r="D5086">
        <v>1210</v>
      </c>
      <c r="E5086">
        <v>14701</v>
      </c>
      <c r="F5086">
        <v>3026</v>
      </c>
      <c r="G5086">
        <v>5020</v>
      </c>
      <c r="H5086" s="14">
        <f>365*DSO[[#This Row],[Receivables - Total]]/DSO[[#This Row],[Revenue - Total]]</f>
        <v>145.95175148711169</v>
      </c>
      <c r="I5086" t="str">
        <f>_xlfn.XLOOKUP(DSO[[#This Row],[GIC Industry Groups]],'DSO_GIC GROUP'!$A$2:$A$25,'DSO_GIC GROUP'!$B$2:$B$25,0)</f>
        <v>Media &amp; Entertainment</v>
      </c>
    </row>
    <row r="5087" spans="1:9" x14ac:dyDescent="0.2">
      <c r="A5087">
        <v>2009</v>
      </c>
      <c r="B5087" t="s">
        <v>113</v>
      </c>
      <c r="C5087" t="s">
        <v>114</v>
      </c>
      <c r="D5087">
        <v>739</v>
      </c>
      <c r="E5087">
        <v>13742</v>
      </c>
      <c r="F5087">
        <v>4279</v>
      </c>
      <c r="G5087">
        <v>5020</v>
      </c>
      <c r="H5087" s="14">
        <f>365*DSO[[#This Row],[Receivables - Total]]/DSO[[#This Row],[Revenue - Total]]</f>
        <v>63.036924515073615</v>
      </c>
      <c r="I5087" t="str">
        <f>_xlfn.XLOOKUP(DSO[[#This Row],[GIC Industry Groups]],'DSO_GIC GROUP'!$A$2:$A$25,'DSO_GIC GROUP'!$B$2:$B$25,0)</f>
        <v>Media &amp; Entertainment</v>
      </c>
    </row>
    <row r="5088" spans="1:9" x14ac:dyDescent="0.2">
      <c r="A5088">
        <v>2010</v>
      </c>
      <c r="B5088" t="s">
        <v>113</v>
      </c>
      <c r="C5088" t="s">
        <v>114</v>
      </c>
      <c r="D5088">
        <v>640</v>
      </c>
      <c r="E5088">
        <v>13406</v>
      </c>
      <c r="F5088">
        <v>4447</v>
      </c>
      <c r="G5088">
        <v>5020</v>
      </c>
      <c r="H5088" s="14">
        <f>365*DSO[[#This Row],[Receivables - Total]]/DSO[[#This Row],[Revenue - Total]]</f>
        <v>52.529795367663596</v>
      </c>
      <c r="I5088" t="str">
        <f>_xlfn.XLOOKUP(DSO[[#This Row],[GIC Industry Groups]],'DSO_GIC GROUP'!$A$2:$A$25,'DSO_GIC GROUP'!$B$2:$B$25,0)</f>
        <v>Media &amp; Entertainment</v>
      </c>
    </row>
    <row r="5089" spans="1:9" x14ac:dyDescent="0.2">
      <c r="A5089">
        <v>2011</v>
      </c>
      <c r="B5089" t="s">
        <v>113</v>
      </c>
      <c r="C5089" t="s">
        <v>114</v>
      </c>
      <c r="D5089">
        <v>649</v>
      </c>
      <c r="E5089">
        <v>13277</v>
      </c>
      <c r="F5089">
        <v>4755</v>
      </c>
      <c r="G5089">
        <v>5020</v>
      </c>
      <c r="H5089" s="14">
        <f>365*DSO[[#This Row],[Receivables - Total]]/DSO[[#This Row],[Revenue - Total]]</f>
        <v>49.818086225026285</v>
      </c>
      <c r="I5089" t="str">
        <f>_xlfn.XLOOKUP(DSO[[#This Row],[GIC Industry Groups]],'DSO_GIC GROUP'!$A$2:$A$25,'DSO_GIC GROUP'!$B$2:$B$25,0)</f>
        <v>Media &amp; Entertainment</v>
      </c>
    </row>
    <row r="5090" spans="1:9" x14ac:dyDescent="0.2">
      <c r="A5090">
        <v>2012</v>
      </c>
      <c r="B5090" t="s">
        <v>113</v>
      </c>
      <c r="C5090" t="s">
        <v>114</v>
      </c>
      <c r="D5090">
        <v>707</v>
      </c>
      <c r="E5090">
        <v>14200</v>
      </c>
      <c r="F5090">
        <v>4856</v>
      </c>
      <c r="G5090">
        <v>5020</v>
      </c>
      <c r="H5090" s="14">
        <f>365*DSO[[#This Row],[Receivables - Total]]/DSO[[#This Row],[Revenue - Total]]</f>
        <v>53.1414744645799</v>
      </c>
      <c r="I5090" t="str">
        <f>_xlfn.XLOOKUP(DSO[[#This Row],[GIC Industry Groups]],'DSO_GIC GROUP'!$A$2:$A$25,'DSO_GIC GROUP'!$B$2:$B$25,0)</f>
        <v>Media &amp; Entertainment</v>
      </c>
    </row>
    <row r="5091" spans="1:9" x14ac:dyDescent="0.2">
      <c r="A5091">
        <v>2013</v>
      </c>
      <c r="B5091" t="s">
        <v>113</v>
      </c>
      <c r="C5091" t="s">
        <v>114</v>
      </c>
      <c r="D5091">
        <v>515</v>
      </c>
      <c r="E5091">
        <v>14012</v>
      </c>
      <c r="F5091">
        <v>4583</v>
      </c>
      <c r="G5091">
        <v>5020</v>
      </c>
      <c r="H5091" s="14">
        <f>365*DSO[[#This Row],[Receivables - Total]]/DSO[[#This Row],[Revenue - Total]]</f>
        <v>41.015710233471523</v>
      </c>
      <c r="I5091" t="str">
        <f>_xlfn.XLOOKUP(DSO[[#This Row],[GIC Industry Groups]],'DSO_GIC GROUP'!$A$2:$A$25,'DSO_GIC GROUP'!$B$2:$B$25,0)</f>
        <v>Media &amp; Entertainment</v>
      </c>
    </row>
    <row r="5092" spans="1:9" x14ac:dyDescent="0.2">
      <c r="A5092">
        <v>2014</v>
      </c>
      <c r="B5092" t="s">
        <v>113</v>
      </c>
      <c r="C5092" t="s">
        <v>114</v>
      </c>
      <c r="D5092">
        <v>659</v>
      </c>
      <c r="E5092">
        <v>14746</v>
      </c>
      <c r="F5092">
        <v>4408</v>
      </c>
      <c r="G5092">
        <v>5020</v>
      </c>
      <c r="H5092" s="14">
        <f>365*DSO[[#This Row],[Receivables - Total]]/DSO[[#This Row],[Revenue - Total]]</f>
        <v>54.567831215970962</v>
      </c>
      <c r="I5092" t="str">
        <f>_xlfn.XLOOKUP(DSO[[#This Row],[GIC Industry Groups]],'DSO_GIC GROUP'!$A$2:$A$25,'DSO_GIC GROUP'!$B$2:$B$25,0)</f>
        <v>Media &amp; Entertainment</v>
      </c>
    </row>
    <row r="5093" spans="1:9" x14ac:dyDescent="0.2">
      <c r="A5093">
        <v>2015</v>
      </c>
      <c r="B5093" t="s">
        <v>113</v>
      </c>
      <c r="C5093" t="s">
        <v>114</v>
      </c>
      <c r="D5093">
        <v>679</v>
      </c>
      <c r="E5093">
        <v>15251</v>
      </c>
      <c r="F5093">
        <v>4664</v>
      </c>
      <c r="G5093">
        <v>5020</v>
      </c>
      <c r="H5093" s="14">
        <f>365*DSO[[#This Row],[Receivables - Total]]/DSO[[#This Row],[Revenue - Total]]</f>
        <v>53.137864493996567</v>
      </c>
      <c r="I5093" t="str">
        <f>_xlfn.XLOOKUP(DSO[[#This Row],[GIC Industry Groups]],'DSO_GIC GROUP'!$A$2:$A$25,'DSO_GIC GROUP'!$B$2:$B$25,0)</f>
        <v>Media &amp; Entertainment</v>
      </c>
    </row>
    <row r="5094" spans="1:9" x14ac:dyDescent="0.2">
      <c r="A5094">
        <v>2016</v>
      </c>
      <c r="B5094" t="s">
        <v>113</v>
      </c>
      <c r="C5094" t="s">
        <v>114</v>
      </c>
      <c r="D5094">
        <v>732</v>
      </c>
      <c r="E5094">
        <v>17452</v>
      </c>
      <c r="F5094">
        <v>6608</v>
      </c>
      <c r="G5094">
        <v>5020</v>
      </c>
      <c r="H5094" s="14">
        <f>365*DSO[[#This Row],[Receivables - Total]]/DSO[[#This Row],[Revenue - Total]]</f>
        <v>40.432808716707022</v>
      </c>
      <c r="I5094" t="str">
        <f>_xlfn.XLOOKUP(DSO[[#This Row],[GIC Industry Groups]],'DSO_GIC GROUP'!$A$2:$A$25,'DSO_GIC GROUP'!$B$2:$B$25,0)</f>
        <v>Media &amp; Entertainment</v>
      </c>
    </row>
    <row r="5095" spans="1:9" x14ac:dyDescent="0.2">
      <c r="A5095">
        <v>2017</v>
      </c>
      <c r="B5095" t="s">
        <v>113</v>
      </c>
      <c r="C5095" t="s">
        <v>114</v>
      </c>
      <c r="D5095">
        <v>918</v>
      </c>
      <c r="E5095">
        <v>18668</v>
      </c>
      <c r="F5095">
        <v>7017</v>
      </c>
      <c r="G5095">
        <v>5020</v>
      </c>
      <c r="H5095" s="14">
        <f>365*DSO[[#This Row],[Receivables - Total]]/DSO[[#This Row],[Revenue - Total]]</f>
        <v>47.751175716117999</v>
      </c>
      <c r="I5095" t="str">
        <f>_xlfn.XLOOKUP(DSO[[#This Row],[GIC Industry Groups]],'DSO_GIC GROUP'!$A$2:$A$25,'DSO_GIC GROUP'!$B$2:$B$25,0)</f>
        <v>Media &amp; Entertainment</v>
      </c>
    </row>
    <row r="5096" spans="1:9" x14ac:dyDescent="0.2">
      <c r="A5096">
        <v>2018</v>
      </c>
      <c r="B5096" t="s">
        <v>113</v>
      </c>
      <c r="C5096" t="s">
        <v>114</v>
      </c>
      <c r="D5096">
        <v>1035</v>
      </c>
      <c r="E5096">
        <v>17835</v>
      </c>
      <c r="F5096">
        <v>7500</v>
      </c>
      <c r="G5096">
        <v>5020</v>
      </c>
      <c r="H5096" s="14">
        <f>365*DSO[[#This Row],[Receivables - Total]]/DSO[[#This Row],[Revenue - Total]]</f>
        <v>50.37</v>
      </c>
      <c r="I5096" t="str">
        <f>_xlfn.XLOOKUP(DSO[[#This Row],[GIC Industry Groups]],'DSO_GIC GROUP'!$A$2:$A$25,'DSO_GIC GROUP'!$B$2:$B$25,0)</f>
        <v>Media &amp; Entertainment</v>
      </c>
    </row>
    <row r="5097" spans="1:9" x14ac:dyDescent="0.2">
      <c r="A5097">
        <v>2019</v>
      </c>
      <c r="B5097" t="s">
        <v>113</v>
      </c>
      <c r="C5097" t="s">
        <v>114</v>
      </c>
      <c r="D5097">
        <v>848</v>
      </c>
      <c r="E5097">
        <v>19845</v>
      </c>
      <c r="F5097">
        <v>6489</v>
      </c>
      <c r="G5097">
        <v>5020</v>
      </c>
      <c r="H5097" s="14">
        <f>365*DSO[[#This Row],[Receivables - Total]]/DSO[[#This Row],[Revenue - Total]]</f>
        <v>47.699183233163815</v>
      </c>
      <c r="I5097" t="str">
        <f>_xlfn.XLOOKUP(DSO[[#This Row],[GIC Industry Groups]],'DSO_GIC GROUP'!$A$2:$A$25,'DSO_GIC GROUP'!$B$2:$B$25,0)</f>
        <v>Media &amp; Entertainment</v>
      </c>
    </row>
    <row r="5098" spans="1:9" x14ac:dyDescent="0.2">
      <c r="A5098">
        <v>2004</v>
      </c>
      <c r="B5098" t="s">
        <v>193</v>
      </c>
      <c r="C5098" t="s">
        <v>194</v>
      </c>
      <c r="D5098">
        <v>190</v>
      </c>
      <c r="E5098">
        <v>17673</v>
      </c>
      <c r="F5098">
        <v>4977</v>
      </c>
      <c r="G5098">
        <v>5020</v>
      </c>
      <c r="H5098" s="14">
        <f>365*DSO[[#This Row],[Receivables - Total]]/DSO[[#This Row],[Revenue - Total]]</f>
        <v>13.93409684548925</v>
      </c>
      <c r="I5098" t="str">
        <f>_xlfn.XLOOKUP(DSO[[#This Row],[GIC Industry Groups]],'DSO_GIC GROUP'!$A$2:$A$25,'DSO_GIC GROUP'!$B$2:$B$25,0)</f>
        <v>Media &amp; Entertainment</v>
      </c>
    </row>
    <row r="5099" spans="1:9" x14ac:dyDescent="0.2">
      <c r="A5099">
        <v>2005</v>
      </c>
      <c r="B5099" t="s">
        <v>193</v>
      </c>
      <c r="C5099" t="s">
        <v>194</v>
      </c>
      <c r="D5099">
        <v>214</v>
      </c>
      <c r="E5099">
        <v>16431</v>
      </c>
      <c r="F5099">
        <v>5254</v>
      </c>
      <c r="G5099">
        <v>5020</v>
      </c>
      <c r="H5099" s="14">
        <f>365*DSO[[#This Row],[Receivables - Total]]/DSO[[#This Row],[Revenue - Total]]</f>
        <v>14.866768176627332</v>
      </c>
      <c r="I5099" t="str">
        <f>_xlfn.XLOOKUP(DSO[[#This Row],[GIC Industry Groups]],'DSO_GIC GROUP'!$A$2:$A$25,'DSO_GIC GROUP'!$B$2:$B$25,0)</f>
        <v>Media &amp; Entertainment</v>
      </c>
    </row>
    <row r="5100" spans="1:9" x14ac:dyDescent="0.2">
      <c r="A5100">
        <v>2006</v>
      </c>
      <c r="B5100" t="s">
        <v>193</v>
      </c>
      <c r="C5100" t="s">
        <v>194</v>
      </c>
      <c r="D5100">
        <v>195</v>
      </c>
      <c r="E5100">
        <v>15100</v>
      </c>
      <c r="F5100">
        <v>5504</v>
      </c>
      <c r="G5100">
        <v>5020</v>
      </c>
      <c r="H5100" s="14">
        <f>365*DSO[[#This Row],[Receivables - Total]]/DSO[[#This Row],[Revenue - Total]]</f>
        <v>12.931504360465116</v>
      </c>
      <c r="I5100" t="str">
        <f>_xlfn.XLOOKUP(DSO[[#This Row],[GIC Industry Groups]],'DSO_GIC GROUP'!$A$2:$A$25,'DSO_GIC GROUP'!$B$2:$B$25,0)</f>
        <v>Media &amp; Entertainment</v>
      </c>
    </row>
    <row r="5101" spans="1:9" x14ac:dyDescent="0.2">
      <c r="A5101">
        <v>2007</v>
      </c>
      <c r="B5101" t="s">
        <v>193</v>
      </c>
      <c r="C5101" t="s">
        <v>194</v>
      </c>
      <c r="D5101">
        <v>225</v>
      </c>
      <c r="E5101">
        <v>14666</v>
      </c>
      <c r="F5101">
        <v>6002</v>
      </c>
      <c r="G5101">
        <v>5020</v>
      </c>
      <c r="H5101" s="14">
        <f>365*DSO[[#This Row],[Receivables - Total]]/DSO[[#This Row],[Revenue - Total]]</f>
        <v>13.682939020326558</v>
      </c>
      <c r="I5101" t="str">
        <f>_xlfn.XLOOKUP(DSO[[#This Row],[GIC Industry Groups]],'DSO_GIC GROUP'!$A$2:$A$25,'DSO_GIC GROUP'!$B$2:$B$25,0)</f>
        <v>Media &amp; Entertainment</v>
      </c>
    </row>
    <row r="5102" spans="1:9" x14ac:dyDescent="0.2">
      <c r="A5102">
        <v>2008</v>
      </c>
      <c r="B5102" t="s">
        <v>193</v>
      </c>
      <c r="C5102" t="s">
        <v>194</v>
      </c>
      <c r="D5102">
        <v>222</v>
      </c>
      <c r="E5102">
        <v>13882</v>
      </c>
      <c r="F5102">
        <v>6479</v>
      </c>
      <c r="G5102">
        <v>5020</v>
      </c>
      <c r="H5102" s="14">
        <f>365*DSO[[#This Row],[Receivables - Total]]/DSO[[#This Row],[Revenue - Total]]</f>
        <v>12.506559654267633</v>
      </c>
      <c r="I5102" t="str">
        <f>_xlfn.XLOOKUP(DSO[[#This Row],[GIC Industry Groups]],'DSO_GIC GROUP'!$A$2:$A$25,'DSO_GIC GROUP'!$B$2:$B$25,0)</f>
        <v>Media &amp; Entertainment</v>
      </c>
    </row>
    <row r="5103" spans="1:9" x14ac:dyDescent="0.2">
      <c r="A5103">
        <v>2009</v>
      </c>
      <c r="B5103" t="s">
        <v>193</v>
      </c>
      <c r="C5103" t="s">
        <v>194</v>
      </c>
      <c r="D5103">
        <v>248</v>
      </c>
      <c r="E5103">
        <v>16658</v>
      </c>
      <c r="F5103">
        <v>6755</v>
      </c>
      <c r="G5103">
        <v>5020</v>
      </c>
      <c r="H5103" s="14">
        <f>365*DSO[[#This Row],[Receivables - Total]]/DSO[[#This Row],[Revenue - Total]]</f>
        <v>13.400444115470021</v>
      </c>
      <c r="I5103" t="str">
        <f>_xlfn.XLOOKUP(DSO[[#This Row],[GIC Industry Groups]],'DSO_GIC GROUP'!$A$2:$A$25,'DSO_GIC GROUP'!$B$2:$B$25,0)</f>
        <v>Media &amp; Entertainment</v>
      </c>
    </row>
    <row r="5104" spans="1:9" x14ac:dyDescent="0.2">
      <c r="A5104">
        <v>2010</v>
      </c>
      <c r="B5104" t="s">
        <v>193</v>
      </c>
      <c r="C5104" t="s">
        <v>194</v>
      </c>
      <c r="D5104">
        <v>247</v>
      </c>
      <c r="E5104">
        <v>15707</v>
      </c>
      <c r="F5104">
        <v>7059</v>
      </c>
      <c r="G5104">
        <v>5020</v>
      </c>
      <c r="H5104" s="14">
        <f>365*DSO[[#This Row],[Receivables - Total]]/DSO[[#This Row],[Revenue - Total]]</f>
        <v>12.771639042357274</v>
      </c>
      <c r="I5104" t="str">
        <f>_xlfn.XLOOKUP(DSO[[#This Row],[GIC Industry Groups]],'DSO_GIC GROUP'!$A$2:$A$25,'DSO_GIC GROUP'!$B$2:$B$25,0)</f>
        <v>Media &amp; Entertainment</v>
      </c>
    </row>
    <row r="5105" spans="1:9" x14ac:dyDescent="0.2">
      <c r="A5105">
        <v>2011</v>
      </c>
      <c r="B5105" t="s">
        <v>193</v>
      </c>
      <c r="C5105" t="s">
        <v>194</v>
      </c>
      <c r="D5105">
        <v>272</v>
      </c>
      <c r="E5105">
        <v>15605</v>
      </c>
      <c r="F5105">
        <v>7204</v>
      </c>
      <c r="G5105">
        <v>5020</v>
      </c>
      <c r="H5105" s="14">
        <f>365*DSO[[#This Row],[Receivables - Total]]/DSO[[#This Row],[Revenue - Total]]</f>
        <v>13.781232648528595</v>
      </c>
      <c r="I5105" t="str">
        <f>_xlfn.XLOOKUP(DSO[[#This Row],[GIC Industry Groups]],'DSO_GIC GROUP'!$A$2:$A$25,'DSO_GIC GROUP'!$B$2:$B$25,0)</f>
        <v>Media &amp; Entertainment</v>
      </c>
    </row>
    <row r="5106" spans="1:9" x14ac:dyDescent="0.2">
      <c r="A5106">
        <v>2012</v>
      </c>
      <c r="B5106" t="s">
        <v>193</v>
      </c>
      <c r="C5106" t="s">
        <v>194</v>
      </c>
      <c r="D5106">
        <v>234</v>
      </c>
      <c r="E5106">
        <v>15599</v>
      </c>
      <c r="F5106">
        <v>7504</v>
      </c>
      <c r="G5106">
        <v>5020</v>
      </c>
      <c r="H5106" s="14">
        <f>365*DSO[[#This Row],[Receivables - Total]]/DSO[[#This Row],[Revenue - Total]]</f>
        <v>11.381929637526653</v>
      </c>
      <c r="I5106" t="str">
        <f>_xlfn.XLOOKUP(DSO[[#This Row],[GIC Industry Groups]],'DSO_GIC GROUP'!$A$2:$A$25,'DSO_GIC GROUP'!$B$2:$B$25,0)</f>
        <v>Media &amp; Entertainment</v>
      </c>
    </row>
    <row r="5107" spans="1:9" x14ac:dyDescent="0.2">
      <c r="A5107">
        <v>2013</v>
      </c>
      <c r="B5107" t="s">
        <v>193</v>
      </c>
      <c r="C5107" t="s">
        <v>194</v>
      </c>
      <c r="D5107">
        <v>234</v>
      </c>
      <c r="E5107">
        <v>17295</v>
      </c>
      <c r="F5107">
        <v>8155</v>
      </c>
      <c r="G5107">
        <v>5020</v>
      </c>
      <c r="H5107" s="14">
        <f>365*DSO[[#This Row],[Receivables - Total]]/DSO[[#This Row],[Revenue - Total]]</f>
        <v>10.473329245861434</v>
      </c>
      <c r="I5107" t="str">
        <f>_xlfn.XLOOKUP(DSO[[#This Row],[GIC Industry Groups]],'DSO_GIC GROUP'!$A$2:$A$25,'DSO_GIC GROUP'!$B$2:$B$25,0)</f>
        <v>Media &amp; Entertainment</v>
      </c>
    </row>
    <row r="5108" spans="1:9" x14ac:dyDescent="0.2">
      <c r="A5108">
        <v>2014</v>
      </c>
      <c r="B5108" t="s">
        <v>193</v>
      </c>
      <c r="C5108" t="s">
        <v>194</v>
      </c>
      <c r="D5108">
        <v>285</v>
      </c>
      <c r="E5108">
        <v>24550</v>
      </c>
      <c r="F5108">
        <v>9108</v>
      </c>
      <c r="G5108">
        <v>5020</v>
      </c>
      <c r="H5108" s="14">
        <f>365*DSO[[#This Row],[Receivables - Total]]/DSO[[#This Row],[Revenue - Total]]</f>
        <v>11.421277997364953</v>
      </c>
      <c r="I5108" t="str">
        <f>_xlfn.XLOOKUP(DSO[[#This Row],[GIC Industry Groups]],'DSO_GIC GROUP'!$A$2:$A$25,'DSO_GIC GROUP'!$B$2:$B$25,0)</f>
        <v>Media &amp; Entertainment</v>
      </c>
    </row>
    <row r="5109" spans="1:9" x14ac:dyDescent="0.2">
      <c r="A5109">
        <v>2015</v>
      </c>
      <c r="B5109" t="s">
        <v>193</v>
      </c>
      <c r="C5109" t="s">
        <v>194</v>
      </c>
      <c r="D5109">
        <v>279</v>
      </c>
      <c r="E5109">
        <v>39316</v>
      </c>
      <c r="F5109">
        <v>9754</v>
      </c>
      <c r="G5109">
        <v>5020</v>
      </c>
      <c r="H5109" s="14">
        <f>365*DSO[[#This Row],[Receivables - Total]]/DSO[[#This Row],[Revenue - Total]]</f>
        <v>10.440332171416854</v>
      </c>
      <c r="I5109" t="str">
        <f>_xlfn.XLOOKUP(DSO[[#This Row],[GIC Industry Groups]],'DSO_GIC GROUP'!$A$2:$A$25,'DSO_GIC GROUP'!$B$2:$B$25,0)</f>
        <v>Media &amp; Entertainment</v>
      </c>
    </row>
    <row r="5110" spans="1:9" x14ac:dyDescent="0.2">
      <c r="A5110">
        <v>2016</v>
      </c>
      <c r="B5110" t="s">
        <v>193</v>
      </c>
      <c r="C5110" t="s">
        <v>194</v>
      </c>
      <c r="D5110">
        <v>1432</v>
      </c>
      <c r="E5110">
        <v>149067</v>
      </c>
      <c r="F5110">
        <v>29003</v>
      </c>
      <c r="G5110">
        <v>5020</v>
      </c>
      <c r="H5110" s="14">
        <f>365*DSO[[#This Row],[Receivables - Total]]/DSO[[#This Row],[Revenue - Total]]</f>
        <v>18.021583974071646</v>
      </c>
      <c r="I5110" t="str">
        <f>_xlfn.XLOOKUP(DSO[[#This Row],[GIC Industry Groups]],'DSO_GIC GROUP'!$A$2:$A$25,'DSO_GIC GROUP'!$B$2:$B$25,0)</f>
        <v>Media &amp; Entertainment</v>
      </c>
    </row>
    <row r="5111" spans="1:9" x14ac:dyDescent="0.2">
      <c r="A5111">
        <v>2017</v>
      </c>
      <c r="B5111" t="s">
        <v>193</v>
      </c>
      <c r="C5111" t="s">
        <v>194</v>
      </c>
      <c r="D5111">
        <v>1635</v>
      </c>
      <c r="E5111">
        <v>146623</v>
      </c>
      <c r="F5111">
        <v>41581</v>
      </c>
      <c r="G5111">
        <v>5020</v>
      </c>
      <c r="H5111" s="14">
        <f>365*DSO[[#This Row],[Receivables - Total]]/DSO[[#This Row],[Revenue - Total]]</f>
        <v>14.352107933912123</v>
      </c>
      <c r="I5111" t="str">
        <f>_xlfn.XLOOKUP(DSO[[#This Row],[GIC Industry Groups]],'DSO_GIC GROUP'!$A$2:$A$25,'DSO_GIC GROUP'!$B$2:$B$25,0)</f>
        <v>Media &amp; Entertainment</v>
      </c>
    </row>
    <row r="5112" spans="1:9" x14ac:dyDescent="0.2">
      <c r="A5112">
        <v>2018</v>
      </c>
      <c r="B5112" t="s">
        <v>193</v>
      </c>
      <c r="C5112" t="s">
        <v>194</v>
      </c>
      <c r="D5112">
        <v>1733</v>
      </c>
      <c r="E5112">
        <v>146130</v>
      </c>
      <c r="F5112">
        <v>43634</v>
      </c>
      <c r="G5112">
        <v>5020</v>
      </c>
      <c r="H5112" s="14">
        <f>365*DSO[[#This Row],[Receivables - Total]]/DSO[[#This Row],[Revenue - Total]]</f>
        <v>14.496608149608104</v>
      </c>
      <c r="I5112" t="str">
        <f>_xlfn.XLOOKUP(DSO[[#This Row],[GIC Industry Groups]],'DSO_GIC GROUP'!$A$2:$A$25,'DSO_GIC GROUP'!$B$2:$B$25,0)</f>
        <v>Media &amp; Entertainment</v>
      </c>
    </row>
    <row r="5113" spans="1:9" x14ac:dyDescent="0.2">
      <c r="A5113">
        <v>2019</v>
      </c>
      <c r="B5113" t="s">
        <v>193</v>
      </c>
      <c r="C5113" t="s">
        <v>194</v>
      </c>
      <c r="D5113">
        <v>2227</v>
      </c>
      <c r="E5113">
        <v>148188</v>
      </c>
      <c r="F5113">
        <v>45764</v>
      </c>
      <c r="G5113">
        <v>5020</v>
      </c>
      <c r="H5113" s="14">
        <f>365*DSO[[#This Row],[Receivables - Total]]/DSO[[#This Row],[Revenue - Total]]</f>
        <v>17.761887072808321</v>
      </c>
      <c r="I5113" t="str">
        <f>_xlfn.XLOOKUP(DSO[[#This Row],[GIC Industry Groups]],'DSO_GIC GROUP'!$A$2:$A$25,'DSO_GIC GROUP'!$B$2:$B$25,0)</f>
        <v>Media &amp; Entertainment</v>
      </c>
    </row>
    <row r="5114" spans="1:9" x14ac:dyDescent="0.2">
      <c r="A5114">
        <v>2004</v>
      </c>
      <c r="B5114" t="s">
        <v>205</v>
      </c>
      <c r="C5114" t="s">
        <v>206</v>
      </c>
      <c r="D5114">
        <v>959</v>
      </c>
      <c r="E5114">
        <v>104694</v>
      </c>
      <c r="F5114">
        <v>20307</v>
      </c>
      <c r="G5114">
        <v>5020</v>
      </c>
      <c r="H5114" s="14">
        <f>365*DSO[[#This Row],[Receivables - Total]]/DSO[[#This Row],[Revenue - Total]]</f>
        <v>17.237159600137883</v>
      </c>
      <c r="I5114" t="str">
        <f>_xlfn.XLOOKUP(DSO[[#This Row],[GIC Industry Groups]],'DSO_GIC GROUP'!$A$2:$A$25,'DSO_GIC GROUP'!$B$2:$B$25,0)</f>
        <v>Media &amp; Entertainment</v>
      </c>
    </row>
    <row r="5115" spans="1:9" x14ac:dyDescent="0.2">
      <c r="A5115">
        <v>2005</v>
      </c>
      <c r="B5115" t="s">
        <v>205</v>
      </c>
      <c r="C5115" t="s">
        <v>206</v>
      </c>
      <c r="D5115">
        <v>1060</v>
      </c>
      <c r="E5115">
        <v>103146</v>
      </c>
      <c r="F5115">
        <v>22255</v>
      </c>
      <c r="G5115">
        <v>5020</v>
      </c>
      <c r="H5115" s="14">
        <f>365*DSO[[#This Row],[Receivables - Total]]/DSO[[#This Row],[Revenue - Total]]</f>
        <v>17.38485733543024</v>
      </c>
      <c r="I5115" t="str">
        <f>_xlfn.XLOOKUP(DSO[[#This Row],[GIC Industry Groups]],'DSO_GIC GROUP'!$A$2:$A$25,'DSO_GIC GROUP'!$B$2:$B$25,0)</f>
        <v>Media &amp; Entertainment</v>
      </c>
    </row>
    <row r="5116" spans="1:9" x14ac:dyDescent="0.2">
      <c r="A5116">
        <v>2006</v>
      </c>
      <c r="B5116" t="s">
        <v>205</v>
      </c>
      <c r="C5116" t="s">
        <v>206</v>
      </c>
      <c r="D5116">
        <v>1450</v>
      </c>
      <c r="E5116">
        <v>110405</v>
      </c>
      <c r="F5116">
        <v>24966</v>
      </c>
      <c r="G5116">
        <v>5020</v>
      </c>
      <c r="H5116" s="14">
        <f>365*DSO[[#This Row],[Receivables - Total]]/DSO[[#This Row],[Revenue - Total]]</f>
        <v>21.198830409356724</v>
      </c>
      <c r="I5116" t="str">
        <f>_xlfn.XLOOKUP(DSO[[#This Row],[GIC Industry Groups]],'DSO_GIC GROUP'!$A$2:$A$25,'DSO_GIC GROUP'!$B$2:$B$25,0)</f>
        <v>Media &amp; Entertainment</v>
      </c>
    </row>
    <row r="5117" spans="1:9" x14ac:dyDescent="0.2">
      <c r="A5117">
        <v>2007</v>
      </c>
      <c r="B5117" t="s">
        <v>205</v>
      </c>
      <c r="C5117" t="s">
        <v>206</v>
      </c>
      <c r="D5117">
        <v>1645</v>
      </c>
      <c r="E5117">
        <v>113417</v>
      </c>
      <c r="F5117">
        <v>30895</v>
      </c>
      <c r="G5117">
        <v>5020</v>
      </c>
      <c r="H5117" s="14">
        <f>365*DSO[[#This Row],[Receivables - Total]]/DSO[[#This Row],[Revenue - Total]]</f>
        <v>19.434374494254733</v>
      </c>
      <c r="I5117" t="str">
        <f>_xlfn.XLOOKUP(DSO[[#This Row],[GIC Industry Groups]],'DSO_GIC GROUP'!$A$2:$A$25,'DSO_GIC GROUP'!$B$2:$B$25,0)</f>
        <v>Media &amp; Entertainment</v>
      </c>
    </row>
    <row r="5118" spans="1:9" x14ac:dyDescent="0.2">
      <c r="A5118">
        <v>2008</v>
      </c>
      <c r="B5118" t="s">
        <v>205</v>
      </c>
      <c r="C5118" t="s">
        <v>206</v>
      </c>
      <c r="D5118">
        <v>1626</v>
      </c>
      <c r="E5118">
        <v>113017</v>
      </c>
      <c r="F5118">
        <v>34256</v>
      </c>
      <c r="G5118">
        <v>5020</v>
      </c>
      <c r="H5118" s="14">
        <f>365*DSO[[#This Row],[Receivables - Total]]/DSO[[#This Row],[Revenue - Total]]</f>
        <v>17.325140121438579</v>
      </c>
      <c r="I5118" t="str">
        <f>_xlfn.XLOOKUP(DSO[[#This Row],[GIC Industry Groups]],'DSO_GIC GROUP'!$A$2:$A$25,'DSO_GIC GROUP'!$B$2:$B$25,0)</f>
        <v>Media &amp; Entertainment</v>
      </c>
    </row>
    <row r="5119" spans="1:9" x14ac:dyDescent="0.2">
      <c r="A5119">
        <v>2009</v>
      </c>
      <c r="B5119" t="s">
        <v>205</v>
      </c>
      <c r="C5119" t="s">
        <v>206</v>
      </c>
      <c r="D5119">
        <v>1711</v>
      </c>
      <c r="E5119">
        <v>112733</v>
      </c>
      <c r="F5119">
        <v>35756</v>
      </c>
      <c r="G5119">
        <v>5020</v>
      </c>
      <c r="H5119" s="14">
        <f>365*DSO[[#This Row],[Receivables - Total]]/DSO[[#This Row],[Revenue - Total]]</f>
        <v>17.466019689003243</v>
      </c>
      <c r="I5119" t="str">
        <f>_xlfn.XLOOKUP(DSO[[#This Row],[GIC Industry Groups]],'DSO_GIC GROUP'!$A$2:$A$25,'DSO_GIC GROUP'!$B$2:$B$25,0)</f>
        <v>Media &amp; Entertainment</v>
      </c>
    </row>
    <row r="5120" spans="1:9" x14ac:dyDescent="0.2">
      <c r="A5120">
        <v>2010</v>
      </c>
      <c r="B5120" t="s">
        <v>205</v>
      </c>
      <c r="C5120" t="s">
        <v>206</v>
      </c>
      <c r="D5120">
        <v>1855</v>
      </c>
      <c r="E5120">
        <v>118534</v>
      </c>
      <c r="F5120">
        <v>37937</v>
      </c>
      <c r="G5120">
        <v>5020</v>
      </c>
      <c r="H5120" s="14">
        <f>365*DSO[[#This Row],[Receivables - Total]]/DSO[[#This Row],[Revenue - Total]]</f>
        <v>17.847352189155707</v>
      </c>
      <c r="I5120" t="str">
        <f>_xlfn.XLOOKUP(DSO[[#This Row],[GIC Industry Groups]],'DSO_GIC GROUP'!$A$2:$A$25,'DSO_GIC GROUP'!$B$2:$B$25,0)</f>
        <v>Media &amp; Entertainment</v>
      </c>
    </row>
    <row r="5121" spans="1:9" x14ac:dyDescent="0.2">
      <c r="A5121">
        <v>2011</v>
      </c>
      <c r="B5121" t="s">
        <v>205</v>
      </c>
      <c r="C5121" t="s">
        <v>206</v>
      </c>
      <c r="D5121">
        <v>4351</v>
      </c>
      <c r="E5121">
        <v>157818</v>
      </c>
      <c r="F5121">
        <v>55842</v>
      </c>
      <c r="G5121">
        <v>5020</v>
      </c>
      <c r="H5121" s="14">
        <f>365*DSO[[#This Row],[Receivables - Total]]/DSO[[#This Row],[Revenue - Total]]</f>
        <v>28.439436266609363</v>
      </c>
      <c r="I5121" t="str">
        <f>_xlfn.XLOOKUP(DSO[[#This Row],[GIC Industry Groups]],'DSO_GIC GROUP'!$A$2:$A$25,'DSO_GIC GROUP'!$B$2:$B$25,0)</f>
        <v>Media &amp; Entertainment</v>
      </c>
    </row>
    <row r="5122" spans="1:9" x14ac:dyDescent="0.2">
      <c r="A5122">
        <v>2012</v>
      </c>
      <c r="B5122" t="s">
        <v>205</v>
      </c>
      <c r="C5122" t="s">
        <v>206</v>
      </c>
      <c r="D5122">
        <v>5521</v>
      </c>
      <c r="E5122">
        <v>164971</v>
      </c>
      <c r="F5122">
        <v>62570</v>
      </c>
      <c r="G5122">
        <v>5020</v>
      </c>
      <c r="H5122" s="14">
        <f>365*DSO[[#This Row],[Receivables - Total]]/DSO[[#This Row],[Revenue - Total]]</f>
        <v>32.206568643119709</v>
      </c>
      <c r="I5122" t="str">
        <f>_xlfn.XLOOKUP(DSO[[#This Row],[GIC Industry Groups]],'DSO_GIC GROUP'!$A$2:$A$25,'DSO_GIC GROUP'!$B$2:$B$25,0)</f>
        <v>Media &amp; Entertainment</v>
      </c>
    </row>
    <row r="5123" spans="1:9" x14ac:dyDescent="0.2">
      <c r="A5123">
        <v>2013</v>
      </c>
      <c r="B5123" t="s">
        <v>205</v>
      </c>
      <c r="C5123" t="s">
        <v>206</v>
      </c>
      <c r="D5123">
        <v>6376</v>
      </c>
      <c r="E5123">
        <v>158813</v>
      </c>
      <c r="F5123">
        <v>64657</v>
      </c>
      <c r="G5123">
        <v>5020</v>
      </c>
      <c r="H5123" s="14">
        <f>365*DSO[[#This Row],[Receivables - Total]]/DSO[[#This Row],[Revenue - Total]]</f>
        <v>35.993627913450979</v>
      </c>
      <c r="I5123" t="str">
        <f>_xlfn.XLOOKUP(DSO[[#This Row],[GIC Industry Groups]],'DSO_GIC GROUP'!$A$2:$A$25,'DSO_GIC GROUP'!$B$2:$B$25,0)</f>
        <v>Media &amp; Entertainment</v>
      </c>
    </row>
    <row r="5124" spans="1:9" x14ac:dyDescent="0.2">
      <c r="A5124">
        <v>2014</v>
      </c>
      <c r="B5124" t="s">
        <v>205</v>
      </c>
      <c r="C5124" t="s">
        <v>206</v>
      </c>
      <c r="D5124">
        <v>6321</v>
      </c>
      <c r="E5124">
        <v>159339</v>
      </c>
      <c r="F5124">
        <v>68775</v>
      </c>
      <c r="G5124">
        <v>5020</v>
      </c>
      <c r="H5124" s="14">
        <f>365*DSO[[#This Row],[Receivables - Total]]/DSO[[#This Row],[Revenue - Total]]</f>
        <v>33.546564885496181</v>
      </c>
      <c r="I5124" t="str">
        <f>_xlfn.XLOOKUP(DSO[[#This Row],[GIC Industry Groups]],'DSO_GIC GROUP'!$A$2:$A$25,'DSO_GIC GROUP'!$B$2:$B$25,0)</f>
        <v>Media &amp; Entertainment</v>
      </c>
    </row>
    <row r="5125" spans="1:9" x14ac:dyDescent="0.2">
      <c r="A5125">
        <v>2015</v>
      </c>
      <c r="B5125" t="s">
        <v>205</v>
      </c>
      <c r="C5125" t="s">
        <v>206</v>
      </c>
      <c r="D5125">
        <v>6896</v>
      </c>
      <c r="E5125">
        <v>166574</v>
      </c>
      <c r="F5125">
        <v>74510</v>
      </c>
      <c r="G5125">
        <v>5020</v>
      </c>
      <c r="H5125" s="14">
        <f>365*DSO[[#This Row],[Receivables - Total]]/DSO[[#This Row],[Revenue - Total]]</f>
        <v>33.78123741779627</v>
      </c>
      <c r="I5125" t="str">
        <f>_xlfn.XLOOKUP(DSO[[#This Row],[GIC Industry Groups]],'DSO_GIC GROUP'!$A$2:$A$25,'DSO_GIC GROUP'!$B$2:$B$25,0)</f>
        <v>Media &amp; Entertainment</v>
      </c>
    </row>
    <row r="5126" spans="1:9" x14ac:dyDescent="0.2">
      <c r="A5126">
        <v>2016</v>
      </c>
      <c r="B5126" t="s">
        <v>205</v>
      </c>
      <c r="C5126" t="s">
        <v>206</v>
      </c>
      <c r="D5126">
        <v>7955</v>
      </c>
      <c r="E5126">
        <v>180500</v>
      </c>
      <c r="F5126">
        <v>80403</v>
      </c>
      <c r="G5126">
        <v>5020</v>
      </c>
      <c r="H5126" s="14">
        <f>365*DSO[[#This Row],[Receivables - Total]]/DSO[[#This Row],[Revenue - Total]]</f>
        <v>36.112769424026467</v>
      </c>
      <c r="I5126" t="str">
        <f>_xlfn.XLOOKUP(DSO[[#This Row],[GIC Industry Groups]],'DSO_GIC GROUP'!$A$2:$A$25,'DSO_GIC GROUP'!$B$2:$B$25,0)</f>
        <v>Media &amp; Entertainment</v>
      </c>
    </row>
    <row r="5127" spans="1:9" x14ac:dyDescent="0.2">
      <c r="A5127">
        <v>2017</v>
      </c>
      <c r="B5127" t="s">
        <v>205</v>
      </c>
      <c r="C5127" t="s">
        <v>206</v>
      </c>
      <c r="D5127">
        <v>8546</v>
      </c>
      <c r="E5127">
        <v>186949</v>
      </c>
      <c r="F5127">
        <v>84526</v>
      </c>
      <c r="G5127">
        <v>5020</v>
      </c>
      <c r="H5127" s="14">
        <f>365*DSO[[#This Row],[Receivables - Total]]/DSO[[#This Row],[Revenue - Total]]</f>
        <v>36.90331968861652</v>
      </c>
      <c r="I5127" t="str">
        <f>_xlfn.XLOOKUP(DSO[[#This Row],[GIC Industry Groups]],'DSO_GIC GROUP'!$A$2:$A$25,'DSO_GIC GROUP'!$B$2:$B$25,0)</f>
        <v>Media &amp; Entertainment</v>
      </c>
    </row>
    <row r="5128" spans="1:9" x14ac:dyDescent="0.2">
      <c r="A5128">
        <v>2018</v>
      </c>
      <c r="B5128" t="s">
        <v>205</v>
      </c>
      <c r="C5128" t="s">
        <v>206</v>
      </c>
      <c r="D5128">
        <v>11104</v>
      </c>
      <c r="E5128">
        <v>251684</v>
      </c>
      <c r="F5128">
        <v>94507</v>
      </c>
      <c r="G5128">
        <v>5020</v>
      </c>
      <c r="H5128" s="14">
        <f>365*DSO[[#This Row],[Receivables - Total]]/DSO[[#This Row],[Revenue - Total]]</f>
        <v>42.885288920397429</v>
      </c>
      <c r="I5128" t="str">
        <f>_xlfn.XLOOKUP(DSO[[#This Row],[GIC Industry Groups]],'DSO_GIC GROUP'!$A$2:$A$25,'DSO_GIC GROUP'!$B$2:$B$25,0)</f>
        <v>Media &amp; Entertainment</v>
      </c>
    </row>
    <row r="5129" spans="1:9" x14ac:dyDescent="0.2">
      <c r="A5129">
        <v>2019</v>
      </c>
      <c r="B5129" t="s">
        <v>205</v>
      </c>
      <c r="C5129" t="s">
        <v>206</v>
      </c>
      <c r="D5129">
        <v>11292</v>
      </c>
      <c r="E5129">
        <v>263414</v>
      </c>
      <c r="F5129">
        <v>108942</v>
      </c>
      <c r="G5129">
        <v>5020</v>
      </c>
      <c r="H5129" s="14">
        <f>365*DSO[[#This Row],[Receivables - Total]]/DSO[[#This Row],[Revenue - Total]]</f>
        <v>37.83279176075343</v>
      </c>
      <c r="I5129" t="str">
        <f>_xlfn.XLOOKUP(DSO[[#This Row],[GIC Industry Groups]],'DSO_GIC GROUP'!$A$2:$A$25,'DSO_GIC GROUP'!$B$2:$B$25,0)</f>
        <v>Media &amp; Entertainment</v>
      </c>
    </row>
    <row r="5130" spans="1:9" x14ac:dyDescent="0.2">
      <c r="A5130">
        <v>2004</v>
      </c>
      <c r="B5130" t="s">
        <v>269</v>
      </c>
      <c r="C5130" t="s">
        <v>270</v>
      </c>
      <c r="D5130">
        <v>4558</v>
      </c>
      <c r="E5130">
        <v>53902</v>
      </c>
      <c r="F5130">
        <v>30752</v>
      </c>
      <c r="G5130">
        <v>5020</v>
      </c>
      <c r="H5130" s="14">
        <f>365*DSO[[#This Row],[Receivables - Total]]/DSO[[#This Row],[Revenue - Total]]</f>
        <v>54.099570759625394</v>
      </c>
      <c r="I5130" t="str">
        <f>_xlfn.XLOOKUP(DSO[[#This Row],[GIC Industry Groups]],'DSO_GIC GROUP'!$A$2:$A$25,'DSO_GIC GROUP'!$B$2:$B$25,0)</f>
        <v>Media &amp; Entertainment</v>
      </c>
    </row>
    <row r="5131" spans="1:9" x14ac:dyDescent="0.2">
      <c r="A5131">
        <v>2005</v>
      </c>
      <c r="B5131" t="s">
        <v>269</v>
      </c>
      <c r="C5131" t="s">
        <v>270</v>
      </c>
      <c r="D5131">
        <v>4585</v>
      </c>
      <c r="E5131">
        <v>53158</v>
      </c>
      <c r="F5131">
        <v>31944</v>
      </c>
      <c r="G5131">
        <v>5020</v>
      </c>
      <c r="H5131" s="14">
        <f>365*DSO[[#This Row],[Receivables - Total]]/DSO[[#This Row],[Revenue - Total]]</f>
        <v>52.389337590783875</v>
      </c>
      <c r="I5131" t="str">
        <f>_xlfn.XLOOKUP(DSO[[#This Row],[GIC Industry Groups]],'DSO_GIC GROUP'!$A$2:$A$25,'DSO_GIC GROUP'!$B$2:$B$25,0)</f>
        <v>Media &amp; Entertainment</v>
      </c>
    </row>
    <row r="5132" spans="1:9" x14ac:dyDescent="0.2">
      <c r="A5132">
        <v>2006</v>
      </c>
      <c r="B5132" t="s">
        <v>269</v>
      </c>
      <c r="C5132" t="s">
        <v>270</v>
      </c>
      <c r="D5132">
        <v>4707</v>
      </c>
      <c r="E5132">
        <v>59998</v>
      </c>
      <c r="F5132">
        <v>34285</v>
      </c>
      <c r="G5132">
        <v>5020</v>
      </c>
      <c r="H5132" s="14">
        <f>365*DSO[[#This Row],[Receivables - Total]]/DSO[[#This Row],[Revenue - Total]]</f>
        <v>50.110981478780808</v>
      </c>
      <c r="I5132" t="str">
        <f>_xlfn.XLOOKUP(DSO[[#This Row],[GIC Industry Groups]],'DSO_GIC GROUP'!$A$2:$A$25,'DSO_GIC GROUP'!$B$2:$B$25,0)</f>
        <v>Media &amp; Entertainment</v>
      </c>
    </row>
    <row r="5133" spans="1:9" x14ac:dyDescent="0.2">
      <c r="A5133">
        <v>2007</v>
      </c>
      <c r="B5133" t="s">
        <v>269</v>
      </c>
      <c r="C5133" t="s">
        <v>270</v>
      </c>
      <c r="D5133">
        <v>5032</v>
      </c>
      <c r="E5133">
        <v>60928</v>
      </c>
      <c r="F5133">
        <v>35510</v>
      </c>
      <c r="G5133">
        <v>5020</v>
      </c>
      <c r="H5133" s="14">
        <f>365*DSO[[#This Row],[Receivables - Total]]/DSO[[#This Row],[Revenue - Total]]</f>
        <v>51.722894959166432</v>
      </c>
      <c r="I5133" t="str">
        <f>_xlfn.XLOOKUP(DSO[[#This Row],[GIC Industry Groups]],'DSO_GIC GROUP'!$A$2:$A$25,'DSO_GIC GROUP'!$B$2:$B$25,0)</f>
        <v>Media &amp; Entertainment</v>
      </c>
    </row>
    <row r="5134" spans="1:9" x14ac:dyDescent="0.2">
      <c r="A5134">
        <v>2008</v>
      </c>
      <c r="B5134" t="s">
        <v>269</v>
      </c>
      <c r="C5134" t="s">
        <v>270</v>
      </c>
      <c r="D5134">
        <v>5373</v>
      </c>
      <c r="E5134">
        <v>62497</v>
      </c>
      <c r="F5134">
        <v>37843</v>
      </c>
      <c r="G5134">
        <v>5020</v>
      </c>
      <c r="H5134" s="14">
        <f>365*DSO[[#This Row],[Receivables - Total]]/DSO[[#This Row],[Revenue - Total]]</f>
        <v>51.823190550432045</v>
      </c>
      <c r="I5134" t="str">
        <f>_xlfn.XLOOKUP(DSO[[#This Row],[GIC Industry Groups]],'DSO_GIC GROUP'!$A$2:$A$25,'DSO_GIC GROUP'!$B$2:$B$25,0)</f>
        <v>Media &amp; Entertainment</v>
      </c>
    </row>
    <row r="5135" spans="1:9" x14ac:dyDescent="0.2">
      <c r="A5135">
        <v>2009</v>
      </c>
      <c r="B5135" t="s">
        <v>269</v>
      </c>
      <c r="C5135" t="s">
        <v>270</v>
      </c>
      <c r="D5135">
        <v>4854</v>
      </c>
      <c r="E5135">
        <v>63117</v>
      </c>
      <c r="F5135">
        <v>36149</v>
      </c>
      <c r="G5135">
        <v>5020</v>
      </c>
      <c r="H5135" s="14">
        <f>365*DSO[[#This Row],[Receivables - Total]]/DSO[[#This Row],[Revenue - Total]]</f>
        <v>49.011314282552767</v>
      </c>
      <c r="I5135" t="str">
        <f>_xlfn.XLOOKUP(DSO[[#This Row],[GIC Industry Groups]],'DSO_GIC GROUP'!$A$2:$A$25,'DSO_GIC GROUP'!$B$2:$B$25,0)</f>
        <v>Media &amp; Entertainment</v>
      </c>
    </row>
    <row r="5136" spans="1:9" x14ac:dyDescent="0.2">
      <c r="A5136">
        <v>2010</v>
      </c>
      <c r="B5136" t="s">
        <v>269</v>
      </c>
      <c r="C5136" t="s">
        <v>270</v>
      </c>
      <c r="D5136">
        <v>5784</v>
      </c>
      <c r="E5136">
        <v>69206</v>
      </c>
      <c r="F5136">
        <v>38063</v>
      </c>
      <c r="G5136">
        <v>5020</v>
      </c>
      <c r="H5136" s="14">
        <f>365*DSO[[#This Row],[Receivables - Total]]/DSO[[#This Row],[Revenue - Total]]</f>
        <v>55.464887160759794</v>
      </c>
      <c r="I5136" t="str">
        <f>_xlfn.XLOOKUP(DSO[[#This Row],[GIC Industry Groups]],'DSO_GIC GROUP'!$A$2:$A$25,'DSO_GIC GROUP'!$B$2:$B$25,0)</f>
        <v>Media &amp; Entertainment</v>
      </c>
    </row>
    <row r="5137" spans="1:9" x14ac:dyDescent="0.2">
      <c r="A5137">
        <v>2011</v>
      </c>
      <c r="B5137" t="s">
        <v>269</v>
      </c>
      <c r="C5137" t="s">
        <v>270</v>
      </c>
      <c r="D5137">
        <v>6182</v>
      </c>
      <c r="E5137">
        <v>72124</v>
      </c>
      <c r="F5137">
        <v>40893</v>
      </c>
      <c r="G5137">
        <v>5020</v>
      </c>
      <c r="H5137" s="14">
        <f>365*DSO[[#This Row],[Receivables - Total]]/DSO[[#This Row],[Revenue - Total]]</f>
        <v>55.17888147115643</v>
      </c>
      <c r="I5137" t="str">
        <f>_xlfn.XLOOKUP(DSO[[#This Row],[GIC Industry Groups]],'DSO_GIC GROUP'!$A$2:$A$25,'DSO_GIC GROUP'!$B$2:$B$25,0)</f>
        <v>Media &amp; Entertainment</v>
      </c>
    </row>
    <row r="5138" spans="1:9" x14ac:dyDescent="0.2">
      <c r="A5138">
        <v>2012</v>
      </c>
      <c r="B5138" t="s">
        <v>269</v>
      </c>
      <c r="C5138" t="s">
        <v>270</v>
      </c>
      <c r="D5138">
        <v>6540</v>
      </c>
      <c r="E5138">
        <v>74898</v>
      </c>
      <c r="F5138">
        <v>42278</v>
      </c>
      <c r="G5138">
        <v>5020</v>
      </c>
      <c r="H5138" s="14">
        <f>365*DSO[[#This Row],[Receivables - Total]]/DSO[[#This Row],[Revenue - Total]]</f>
        <v>56.46198968730782</v>
      </c>
      <c r="I5138" t="str">
        <f>_xlfn.XLOOKUP(DSO[[#This Row],[GIC Industry Groups]],'DSO_GIC GROUP'!$A$2:$A$25,'DSO_GIC GROUP'!$B$2:$B$25,0)</f>
        <v>Media &amp; Entertainment</v>
      </c>
    </row>
    <row r="5139" spans="1:9" x14ac:dyDescent="0.2">
      <c r="A5139">
        <v>2013</v>
      </c>
      <c r="B5139" t="s">
        <v>269</v>
      </c>
      <c r="C5139" t="s">
        <v>270</v>
      </c>
      <c r="D5139">
        <v>6967</v>
      </c>
      <c r="E5139">
        <v>81241</v>
      </c>
      <c r="F5139">
        <v>45041</v>
      </c>
      <c r="G5139">
        <v>5020</v>
      </c>
      <c r="H5139" s="14">
        <f>365*DSO[[#This Row],[Receivables - Total]]/DSO[[#This Row],[Revenue - Total]]</f>
        <v>56.458670988654781</v>
      </c>
      <c r="I5139" t="str">
        <f>_xlfn.XLOOKUP(DSO[[#This Row],[GIC Industry Groups]],'DSO_GIC GROUP'!$A$2:$A$25,'DSO_GIC GROUP'!$B$2:$B$25,0)</f>
        <v>Media &amp; Entertainment</v>
      </c>
    </row>
    <row r="5140" spans="1:9" x14ac:dyDescent="0.2">
      <c r="A5140">
        <v>2014</v>
      </c>
      <c r="B5140" t="s">
        <v>269</v>
      </c>
      <c r="C5140" t="s">
        <v>270</v>
      </c>
      <c r="D5140">
        <v>7822</v>
      </c>
      <c r="E5140">
        <v>84186</v>
      </c>
      <c r="F5140">
        <v>48813</v>
      </c>
      <c r="G5140">
        <v>5020</v>
      </c>
      <c r="H5140" s="14">
        <f>365*DSO[[#This Row],[Receivables - Total]]/DSO[[#This Row],[Revenue - Total]]</f>
        <v>58.489131993526314</v>
      </c>
      <c r="I5140" t="str">
        <f>_xlfn.XLOOKUP(DSO[[#This Row],[GIC Industry Groups]],'DSO_GIC GROUP'!$A$2:$A$25,'DSO_GIC GROUP'!$B$2:$B$25,0)</f>
        <v>Media &amp; Entertainment</v>
      </c>
    </row>
    <row r="5141" spans="1:9" x14ac:dyDescent="0.2">
      <c r="A5141">
        <v>2015</v>
      </c>
      <c r="B5141" t="s">
        <v>269</v>
      </c>
      <c r="C5141" t="s">
        <v>270</v>
      </c>
      <c r="D5141">
        <v>8019</v>
      </c>
      <c r="E5141">
        <v>88182</v>
      </c>
      <c r="F5141">
        <v>52465</v>
      </c>
      <c r="G5141">
        <v>5020</v>
      </c>
      <c r="H5141" s="14">
        <f>365*DSO[[#This Row],[Receivables - Total]]/DSO[[#This Row],[Revenue - Total]]</f>
        <v>55.788335080529876</v>
      </c>
      <c r="I5141" t="str">
        <f>_xlfn.XLOOKUP(DSO[[#This Row],[GIC Industry Groups]],'DSO_GIC GROUP'!$A$2:$A$25,'DSO_GIC GROUP'!$B$2:$B$25,0)</f>
        <v>Media &amp; Entertainment</v>
      </c>
    </row>
    <row r="5142" spans="1:9" x14ac:dyDescent="0.2">
      <c r="A5142">
        <v>2016</v>
      </c>
      <c r="B5142" t="s">
        <v>269</v>
      </c>
      <c r="C5142" t="s">
        <v>270</v>
      </c>
      <c r="D5142">
        <v>9065</v>
      </c>
      <c r="E5142">
        <v>92033</v>
      </c>
      <c r="F5142">
        <v>55632</v>
      </c>
      <c r="G5142">
        <v>5020</v>
      </c>
      <c r="H5142" s="14">
        <f>365*DSO[[#This Row],[Receivables - Total]]/DSO[[#This Row],[Revenue - Total]]</f>
        <v>59.475212108139203</v>
      </c>
      <c r="I5142" t="str">
        <f>_xlfn.XLOOKUP(DSO[[#This Row],[GIC Industry Groups]],'DSO_GIC GROUP'!$A$2:$A$25,'DSO_GIC GROUP'!$B$2:$B$25,0)</f>
        <v>Media &amp; Entertainment</v>
      </c>
    </row>
    <row r="5143" spans="1:9" x14ac:dyDescent="0.2">
      <c r="A5143">
        <v>2017</v>
      </c>
      <c r="B5143" t="s">
        <v>269</v>
      </c>
      <c r="C5143" t="s">
        <v>270</v>
      </c>
      <c r="D5143">
        <v>8633</v>
      </c>
      <c r="E5143">
        <v>95789</v>
      </c>
      <c r="F5143">
        <v>55137</v>
      </c>
      <c r="G5143">
        <v>5020</v>
      </c>
      <c r="H5143" s="14">
        <f>365*DSO[[#This Row],[Receivables - Total]]/DSO[[#This Row],[Revenue - Total]]</f>
        <v>57.149373379037669</v>
      </c>
      <c r="I5143" t="str">
        <f>_xlfn.XLOOKUP(DSO[[#This Row],[GIC Industry Groups]],'DSO_GIC GROUP'!$A$2:$A$25,'DSO_GIC GROUP'!$B$2:$B$25,0)</f>
        <v>Media &amp; Entertainment</v>
      </c>
    </row>
    <row r="5144" spans="1:9" x14ac:dyDescent="0.2">
      <c r="A5144">
        <v>2018</v>
      </c>
      <c r="B5144" t="s">
        <v>269</v>
      </c>
      <c r="C5144" t="s">
        <v>270</v>
      </c>
      <c r="D5144">
        <v>9334</v>
      </c>
      <c r="E5144">
        <v>98598</v>
      </c>
      <c r="F5144">
        <v>59434</v>
      </c>
      <c r="G5144">
        <v>5020</v>
      </c>
      <c r="H5144" s="14">
        <f>365*DSO[[#This Row],[Receivables - Total]]/DSO[[#This Row],[Revenue - Total]]</f>
        <v>57.322576303126155</v>
      </c>
      <c r="I5144" t="str">
        <f>_xlfn.XLOOKUP(DSO[[#This Row],[GIC Industry Groups]],'DSO_GIC GROUP'!$A$2:$A$25,'DSO_GIC GROUP'!$B$2:$B$25,0)</f>
        <v>Media &amp; Entertainment</v>
      </c>
    </row>
    <row r="5145" spans="1:9" x14ac:dyDescent="0.2">
      <c r="A5145">
        <v>2019</v>
      </c>
      <c r="B5145" t="s">
        <v>269</v>
      </c>
      <c r="C5145" t="s">
        <v>270</v>
      </c>
      <c r="D5145">
        <v>15481</v>
      </c>
      <c r="E5145">
        <v>193984</v>
      </c>
      <c r="F5145">
        <v>69570</v>
      </c>
      <c r="G5145">
        <v>5020</v>
      </c>
      <c r="H5145" s="14">
        <f>365*DSO[[#This Row],[Receivables - Total]]/DSO[[#This Row],[Revenue - Total]]</f>
        <v>81.221287911456088</v>
      </c>
      <c r="I5145" t="str">
        <f>_xlfn.XLOOKUP(DSO[[#This Row],[GIC Industry Groups]],'DSO_GIC GROUP'!$A$2:$A$25,'DSO_GIC GROUP'!$B$2:$B$25,0)</f>
        <v>Media &amp; Entertainment</v>
      </c>
    </row>
    <row r="5146" spans="1:9" x14ac:dyDescent="0.2">
      <c r="A5146">
        <v>2004</v>
      </c>
      <c r="B5146" t="s">
        <v>271</v>
      </c>
      <c r="C5146" t="s">
        <v>272</v>
      </c>
      <c r="D5146">
        <v>151.12</v>
      </c>
      <c r="E5146">
        <v>5564.8280000000004</v>
      </c>
      <c r="F5146">
        <v>631.21500000000003</v>
      </c>
      <c r="G5146">
        <v>5020</v>
      </c>
      <c r="H5146" s="14">
        <f>365*DSO[[#This Row],[Receivables - Total]]/DSO[[#This Row],[Revenue - Total]]</f>
        <v>87.385122343417066</v>
      </c>
      <c r="I5146" t="str">
        <f>_xlfn.XLOOKUP(DSO[[#This Row],[GIC Industry Groups]],'DSO_GIC GROUP'!$A$2:$A$25,'DSO_GIC GROUP'!$B$2:$B$25,0)</f>
        <v>Media &amp; Entertainment</v>
      </c>
    </row>
    <row r="5147" spans="1:9" x14ac:dyDescent="0.2">
      <c r="A5147">
        <v>2005</v>
      </c>
      <c r="B5147" t="s">
        <v>271</v>
      </c>
      <c r="C5147" t="s">
        <v>272</v>
      </c>
      <c r="D5147">
        <v>134.61500000000001</v>
      </c>
      <c r="E5147">
        <v>5819.2359999999999</v>
      </c>
      <c r="F5147">
        <v>694.50900000000001</v>
      </c>
      <c r="G5147">
        <v>5020</v>
      </c>
      <c r="H5147" s="14">
        <f>365*DSO[[#This Row],[Receivables - Total]]/DSO[[#This Row],[Revenue - Total]]</f>
        <v>70.747067352618913</v>
      </c>
      <c r="I5147" t="str">
        <f>_xlfn.XLOOKUP(DSO[[#This Row],[GIC Industry Groups]],'DSO_GIC GROUP'!$A$2:$A$25,'DSO_GIC GROUP'!$B$2:$B$25,0)</f>
        <v>Media &amp; Entertainment</v>
      </c>
    </row>
    <row r="5148" spans="1:9" x14ac:dyDescent="0.2">
      <c r="A5148">
        <v>2006</v>
      </c>
      <c r="B5148" t="s">
        <v>271</v>
      </c>
      <c r="C5148" t="s">
        <v>272</v>
      </c>
      <c r="D5148">
        <v>147.43600000000001</v>
      </c>
      <c r="E5148">
        <v>5870.982</v>
      </c>
      <c r="F5148">
        <v>688.08699999999999</v>
      </c>
      <c r="G5148">
        <v>5020</v>
      </c>
      <c r="H5148" s="14">
        <f>365*DSO[[#This Row],[Receivables - Total]]/DSO[[#This Row],[Revenue - Total]]</f>
        <v>78.208337027149184</v>
      </c>
      <c r="I5148" t="str">
        <f>_xlfn.XLOOKUP(DSO[[#This Row],[GIC Industry Groups]],'DSO_GIC GROUP'!$A$2:$A$25,'DSO_GIC GROUP'!$B$2:$B$25,0)</f>
        <v>Media &amp; Entertainment</v>
      </c>
    </row>
    <row r="5149" spans="1:9" x14ac:dyDescent="0.2">
      <c r="A5149">
        <v>2007</v>
      </c>
      <c r="B5149" t="s">
        <v>271</v>
      </c>
      <c r="C5149" t="s">
        <v>272</v>
      </c>
      <c r="D5149">
        <v>144.34200000000001</v>
      </c>
      <c r="E5149">
        <v>5865.7520000000004</v>
      </c>
      <c r="F5149">
        <v>707.21400000000006</v>
      </c>
      <c r="G5149">
        <v>5020</v>
      </c>
      <c r="H5149" s="14">
        <f>365*DSO[[#This Row],[Receivables - Total]]/DSO[[#This Row],[Revenue - Total]]</f>
        <v>74.496305220202089</v>
      </c>
      <c r="I5149" t="str">
        <f>_xlfn.XLOOKUP(DSO[[#This Row],[GIC Industry Groups]],'DSO_GIC GROUP'!$A$2:$A$25,'DSO_GIC GROUP'!$B$2:$B$25,0)</f>
        <v>Media &amp; Entertainment</v>
      </c>
    </row>
    <row r="5150" spans="1:9" x14ac:dyDescent="0.2">
      <c r="A5150">
        <v>2008</v>
      </c>
      <c r="B5150" t="s">
        <v>271</v>
      </c>
      <c r="C5150" t="s">
        <v>272</v>
      </c>
      <c r="D5150">
        <v>780</v>
      </c>
      <c r="E5150">
        <v>10484</v>
      </c>
      <c r="F5150">
        <v>3443</v>
      </c>
      <c r="G5150">
        <v>5020</v>
      </c>
      <c r="H5150" s="14">
        <f>365*DSO[[#This Row],[Receivables - Total]]/DSO[[#This Row],[Revenue - Total]]</f>
        <v>82.689514957885564</v>
      </c>
      <c r="I5150" t="str">
        <f>_xlfn.XLOOKUP(DSO[[#This Row],[GIC Industry Groups]],'DSO_GIC GROUP'!$A$2:$A$25,'DSO_GIC GROUP'!$B$2:$B$25,0)</f>
        <v>Media &amp; Entertainment</v>
      </c>
    </row>
    <row r="5151" spans="1:9" x14ac:dyDescent="0.2">
      <c r="A5151">
        <v>2009</v>
      </c>
      <c r="B5151" t="s">
        <v>271</v>
      </c>
      <c r="C5151" t="s">
        <v>272</v>
      </c>
      <c r="D5151">
        <v>810</v>
      </c>
      <c r="E5151">
        <v>10965</v>
      </c>
      <c r="F5151">
        <v>3516</v>
      </c>
      <c r="G5151">
        <v>5020</v>
      </c>
      <c r="H5151" s="14">
        <f>365*DSO[[#This Row],[Receivables - Total]]/DSO[[#This Row],[Revenue - Total]]</f>
        <v>84.087030716723547</v>
      </c>
      <c r="I5151" t="str">
        <f>_xlfn.XLOOKUP(DSO[[#This Row],[GIC Industry Groups]],'DSO_GIC GROUP'!$A$2:$A$25,'DSO_GIC GROUP'!$B$2:$B$25,0)</f>
        <v>Media &amp; Entertainment</v>
      </c>
    </row>
    <row r="5152" spans="1:9" x14ac:dyDescent="0.2">
      <c r="A5152">
        <v>2010</v>
      </c>
      <c r="B5152" t="s">
        <v>271</v>
      </c>
      <c r="C5152" t="s">
        <v>272</v>
      </c>
      <c r="D5152">
        <v>996</v>
      </c>
      <c r="E5152">
        <v>11019</v>
      </c>
      <c r="F5152">
        <v>3773</v>
      </c>
      <c r="G5152">
        <v>5020</v>
      </c>
      <c r="H5152" s="14">
        <f>365*DSO[[#This Row],[Receivables - Total]]/DSO[[#This Row],[Revenue - Total]]</f>
        <v>96.353034720381658</v>
      </c>
      <c r="I5152" t="str">
        <f>_xlfn.XLOOKUP(DSO[[#This Row],[GIC Industry Groups]],'DSO_GIC GROUP'!$A$2:$A$25,'DSO_GIC GROUP'!$B$2:$B$25,0)</f>
        <v>Media &amp; Entertainment</v>
      </c>
    </row>
    <row r="5153" spans="1:9" x14ac:dyDescent="0.2">
      <c r="A5153">
        <v>2011</v>
      </c>
      <c r="B5153" t="s">
        <v>271</v>
      </c>
      <c r="C5153" t="s">
        <v>272</v>
      </c>
      <c r="D5153">
        <v>1086</v>
      </c>
      <c r="E5153">
        <v>11913</v>
      </c>
      <c r="F5153">
        <v>4235</v>
      </c>
      <c r="G5153">
        <v>5020</v>
      </c>
      <c r="H5153" s="14">
        <f>365*DSO[[#This Row],[Receivables - Total]]/DSO[[#This Row],[Revenue - Total]]</f>
        <v>93.598583234946872</v>
      </c>
      <c r="I5153" t="str">
        <f>_xlfn.XLOOKUP(DSO[[#This Row],[GIC Industry Groups]],'DSO_GIC GROUP'!$A$2:$A$25,'DSO_GIC GROUP'!$B$2:$B$25,0)</f>
        <v>Media &amp; Entertainment</v>
      </c>
    </row>
    <row r="5154" spans="1:9" x14ac:dyDescent="0.2">
      <c r="A5154">
        <v>2012</v>
      </c>
      <c r="B5154" t="s">
        <v>271</v>
      </c>
      <c r="C5154" t="s">
        <v>272</v>
      </c>
      <c r="D5154">
        <v>1130</v>
      </c>
      <c r="E5154">
        <v>12930</v>
      </c>
      <c r="F5154">
        <v>4487</v>
      </c>
      <c r="G5154">
        <v>5020</v>
      </c>
      <c r="H5154" s="14">
        <f>365*DSO[[#This Row],[Receivables - Total]]/DSO[[#This Row],[Revenue - Total]]</f>
        <v>91.921105415645201</v>
      </c>
      <c r="I5154" t="str">
        <f>_xlfn.XLOOKUP(DSO[[#This Row],[GIC Industry Groups]],'DSO_GIC GROUP'!$A$2:$A$25,'DSO_GIC GROUP'!$B$2:$B$25,0)</f>
        <v>Media &amp; Entertainment</v>
      </c>
    </row>
    <row r="5155" spans="1:9" x14ac:dyDescent="0.2">
      <c r="A5155">
        <v>2013</v>
      </c>
      <c r="B5155" t="s">
        <v>271</v>
      </c>
      <c r="C5155" t="s">
        <v>272</v>
      </c>
      <c r="D5155">
        <v>1371</v>
      </c>
      <c r="E5155">
        <v>14979</v>
      </c>
      <c r="F5155">
        <v>5535</v>
      </c>
      <c r="G5155">
        <v>5020</v>
      </c>
      <c r="H5155" s="14">
        <f>365*DSO[[#This Row],[Receivables - Total]]/DSO[[#This Row],[Revenue - Total]]</f>
        <v>90.409214092140928</v>
      </c>
      <c r="I5155" t="str">
        <f>_xlfn.XLOOKUP(DSO[[#This Row],[GIC Industry Groups]],'DSO_GIC GROUP'!$A$2:$A$25,'DSO_GIC GROUP'!$B$2:$B$25,0)</f>
        <v>Media &amp; Entertainment</v>
      </c>
    </row>
    <row r="5156" spans="1:9" x14ac:dyDescent="0.2">
      <c r="A5156">
        <v>2014</v>
      </c>
      <c r="B5156" t="s">
        <v>271</v>
      </c>
      <c r="C5156" t="s">
        <v>272</v>
      </c>
      <c r="D5156">
        <v>1433</v>
      </c>
      <c r="E5156">
        <v>16014</v>
      </c>
      <c r="F5156">
        <v>6265</v>
      </c>
      <c r="G5156">
        <v>5020</v>
      </c>
      <c r="H5156" s="14">
        <f>365*DSO[[#This Row],[Receivables - Total]]/DSO[[#This Row],[Revenue - Total]]</f>
        <v>83.486831604150041</v>
      </c>
      <c r="I5156" t="str">
        <f>_xlfn.XLOOKUP(DSO[[#This Row],[GIC Industry Groups]],'DSO_GIC GROUP'!$A$2:$A$25,'DSO_GIC GROUP'!$B$2:$B$25,0)</f>
        <v>Media &amp; Entertainment</v>
      </c>
    </row>
    <row r="5157" spans="1:9" x14ac:dyDescent="0.2">
      <c r="A5157">
        <v>2015</v>
      </c>
      <c r="B5157" t="s">
        <v>271</v>
      </c>
      <c r="C5157" t="s">
        <v>272</v>
      </c>
      <c r="D5157">
        <v>1479</v>
      </c>
      <c r="E5157">
        <v>15864</v>
      </c>
      <c r="F5157">
        <v>6394</v>
      </c>
      <c r="G5157">
        <v>5020</v>
      </c>
      <c r="H5157" s="14">
        <f>365*DSO[[#This Row],[Receivables - Total]]/DSO[[#This Row],[Revenue - Total]]</f>
        <v>84.428370347200499</v>
      </c>
      <c r="I5157" t="str">
        <f>_xlfn.XLOOKUP(DSO[[#This Row],[GIC Industry Groups]],'DSO_GIC GROUP'!$A$2:$A$25,'DSO_GIC GROUP'!$B$2:$B$25,0)</f>
        <v>Media &amp; Entertainment</v>
      </c>
    </row>
    <row r="5158" spans="1:9" x14ac:dyDescent="0.2">
      <c r="A5158">
        <v>2016</v>
      </c>
      <c r="B5158" t="s">
        <v>271</v>
      </c>
      <c r="C5158" t="s">
        <v>272</v>
      </c>
      <c r="D5158">
        <v>1495</v>
      </c>
      <c r="E5158">
        <v>15758</v>
      </c>
      <c r="F5158">
        <v>6497</v>
      </c>
      <c r="G5158">
        <v>5020</v>
      </c>
      <c r="H5158" s="14">
        <f>365*DSO[[#This Row],[Receivables - Total]]/DSO[[#This Row],[Revenue - Total]]</f>
        <v>83.988764044943821</v>
      </c>
      <c r="I5158" t="str">
        <f>_xlfn.XLOOKUP(DSO[[#This Row],[GIC Industry Groups]],'DSO_GIC GROUP'!$A$2:$A$25,'DSO_GIC GROUP'!$B$2:$B$25,0)</f>
        <v>Media &amp; Entertainment</v>
      </c>
    </row>
    <row r="5159" spans="1:9" x14ac:dyDescent="0.2">
      <c r="A5159">
        <v>2017</v>
      </c>
      <c r="B5159" t="s">
        <v>271</v>
      </c>
      <c r="C5159" t="s">
        <v>272</v>
      </c>
      <c r="D5159">
        <v>1838</v>
      </c>
      <c r="E5159">
        <v>22555</v>
      </c>
      <c r="F5159">
        <v>6873</v>
      </c>
      <c r="G5159">
        <v>5020</v>
      </c>
      <c r="H5159" s="14">
        <f>365*DSO[[#This Row],[Receivables - Total]]/DSO[[#This Row],[Revenue - Total]]</f>
        <v>97.609486396042485</v>
      </c>
      <c r="I5159" t="str">
        <f>_xlfn.XLOOKUP(DSO[[#This Row],[GIC Industry Groups]],'DSO_GIC GROUP'!$A$2:$A$25,'DSO_GIC GROUP'!$B$2:$B$25,0)</f>
        <v>Media &amp; Entertainment</v>
      </c>
    </row>
    <row r="5160" spans="1:9" x14ac:dyDescent="0.2">
      <c r="A5160">
        <v>2018</v>
      </c>
      <c r="B5160" t="s">
        <v>271</v>
      </c>
      <c r="C5160" t="s">
        <v>272</v>
      </c>
      <c r="D5160">
        <v>2620</v>
      </c>
      <c r="E5160">
        <v>32550</v>
      </c>
      <c r="F5160">
        <v>10553</v>
      </c>
      <c r="G5160">
        <v>5020</v>
      </c>
      <c r="H5160" s="14">
        <f>365*DSO[[#This Row],[Receivables - Total]]/DSO[[#This Row],[Revenue - Total]]</f>
        <v>90.618781389178437</v>
      </c>
      <c r="I5160" t="str">
        <f>_xlfn.XLOOKUP(DSO[[#This Row],[GIC Industry Groups]],'DSO_GIC GROUP'!$A$2:$A$25,'DSO_GIC GROUP'!$B$2:$B$25,0)</f>
        <v>Media &amp; Entertainment</v>
      </c>
    </row>
    <row r="5161" spans="1:9" x14ac:dyDescent="0.2">
      <c r="A5161">
        <v>2019</v>
      </c>
      <c r="B5161" t="s">
        <v>271</v>
      </c>
      <c r="C5161" t="s">
        <v>272</v>
      </c>
      <c r="D5161">
        <v>2633</v>
      </c>
      <c r="E5161">
        <v>33735</v>
      </c>
      <c r="F5161">
        <v>11144</v>
      </c>
      <c r="G5161">
        <v>5020</v>
      </c>
      <c r="H5161" s="14">
        <f>365*DSO[[#This Row],[Receivables - Total]]/DSO[[#This Row],[Revenue - Total]]</f>
        <v>86.238783201722896</v>
      </c>
      <c r="I5161" t="str">
        <f>_xlfn.XLOOKUP(DSO[[#This Row],[GIC Industry Groups]],'DSO_GIC GROUP'!$A$2:$A$25,'DSO_GIC GROUP'!$B$2:$B$25,0)</f>
        <v>Media &amp; Entertainment</v>
      </c>
    </row>
    <row r="5162" spans="1:9" x14ac:dyDescent="0.2">
      <c r="A5162">
        <v>2004</v>
      </c>
      <c r="B5162" t="s">
        <v>273</v>
      </c>
      <c r="C5162" t="s">
        <v>274</v>
      </c>
      <c r="D5162">
        <v>584.30999999999995</v>
      </c>
      <c r="E5162">
        <v>6029.277</v>
      </c>
      <c r="F5162">
        <v>7151.2160000000003</v>
      </c>
      <c r="G5162">
        <v>5020</v>
      </c>
      <c r="H5162" s="14">
        <f>365*DSO[[#This Row],[Receivables - Total]]/DSO[[#This Row],[Revenue - Total]]</f>
        <v>29.823340533973521</v>
      </c>
      <c r="I5162" t="str">
        <f>_xlfn.XLOOKUP(DSO[[#This Row],[GIC Industry Groups]],'DSO_GIC GROUP'!$A$2:$A$25,'DSO_GIC GROUP'!$B$2:$B$25,0)</f>
        <v>Media &amp; Entertainment</v>
      </c>
    </row>
    <row r="5163" spans="1:9" x14ac:dyDescent="0.2">
      <c r="A5163">
        <v>2005</v>
      </c>
      <c r="B5163" t="s">
        <v>273</v>
      </c>
      <c r="C5163" t="s">
        <v>274</v>
      </c>
      <c r="D5163">
        <v>478.41399999999999</v>
      </c>
      <c r="E5163">
        <v>7410.21</v>
      </c>
      <c r="F5163">
        <v>8425.5010000000002</v>
      </c>
      <c r="G5163">
        <v>5020</v>
      </c>
      <c r="H5163" s="14">
        <f>365*DSO[[#This Row],[Receivables - Total]]/DSO[[#This Row],[Revenue - Total]]</f>
        <v>20.725308797660812</v>
      </c>
      <c r="I5163" t="str">
        <f>_xlfn.XLOOKUP(DSO[[#This Row],[GIC Industry Groups]],'DSO_GIC GROUP'!$A$2:$A$25,'DSO_GIC GROUP'!$B$2:$B$25,0)</f>
        <v>Media &amp; Entertainment</v>
      </c>
    </row>
    <row r="5164" spans="1:9" x14ac:dyDescent="0.2">
      <c r="A5164">
        <v>2006</v>
      </c>
      <c r="B5164" t="s">
        <v>273</v>
      </c>
      <c r="C5164" t="s">
        <v>274</v>
      </c>
      <c r="D5164">
        <v>665.149</v>
      </c>
      <c r="E5164">
        <v>9768.6959999999999</v>
      </c>
      <c r="F5164">
        <v>9818.4860000000008</v>
      </c>
      <c r="G5164">
        <v>5020</v>
      </c>
      <c r="H5164" s="14">
        <f>365*DSO[[#This Row],[Receivables - Total]]/DSO[[#This Row],[Revenue - Total]]</f>
        <v>24.726763881926399</v>
      </c>
      <c r="I5164" t="str">
        <f>_xlfn.XLOOKUP(DSO[[#This Row],[GIC Industry Groups]],'DSO_GIC GROUP'!$A$2:$A$25,'DSO_GIC GROUP'!$B$2:$B$25,0)</f>
        <v>Media &amp; Entertainment</v>
      </c>
    </row>
    <row r="5165" spans="1:9" x14ac:dyDescent="0.2">
      <c r="A5165">
        <v>2007</v>
      </c>
      <c r="B5165" t="s">
        <v>273</v>
      </c>
      <c r="C5165" t="s">
        <v>274</v>
      </c>
      <c r="D5165">
        <v>699.101</v>
      </c>
      <c r="E5165">
        <v>10086.529</v>
      </c>
      <c r="F5165">
        <v>11090.375</v>
      </c>
      <c r="G5165">
        <v>5020</v>
      </c>
      <c r="H5165" s="14">
        <f>365*DSO[[#This Row],[Receivables - Total]]/DSO[[#This Row],[Revenue - Total]]</f>
        <v>23.008407290105158</v>
      </c>
      <c r="I5165" t="str">
        <f>_xlfn.XLOOKUP(DSO[[#This Row],[GIC Industry Groups]],'DSO_GIC GROUP'!$A$2:$A$25,'DSO_GIC GROUP'!$B$2:$B$25,0)</f>
        <v>Media &amp; Entertainment</v>
      </c>
    </row>
    <row r="5166" spans="1:9" x14ac:dyDescent="0.2">
      <c r="A5166">
        <v>2008</v>
      </c>
      <c r="B5166" t="s">
        <v>273</v>
      </c>
      <c r="C5166" t="s">
        <v>274</v>
      </c>
      <c r="D5166">
        <v>968.49</v>
      </c>
      <c r="E5166">
        <v>6460.0469999999996</v>
      </c>
      <c r="F5166">
        <v>11617.187</v>
      </c>
      <c r="G5166">
        <v>5020</v>
      </c>
      <c r="H5166" s="14">
        <f>365*DSO[[#This Row],[Receivables - Total]]/DSO[[#This Row],[Revenue - Total]]</f>
        <v>30.428954100506427</v>
      </c>
      <c r="I5166" t="str">
        <f>_xlfn.XLOOKUP(DSO[[#This Row],[GIC Industry Groups]],'DSO_GIC GROUP'!$A$2:$A$25,'DSO_GIC GROUP'!$B$2:$B$25,0)</f>
        <v>Media &amp; Entertainment</v>
      </c>
    </row>
    <row r="5167" spans="1:9" x14ac:dyDescent="0.2">
      <c r="A5167">
        <v>2009</v>
      </c>
      <c r="B5167" t="s">
        <v>273</v>
      </c>
      <c r="C5167" t="s">
        <v>274</v>
      </c>
      <c r="D5167">
        <v>779.87099999999998</v>
      </c>
      <c r="E5167">
        <v>8295.3430000000008</v>
      </c>
      <c r="F5167">
        <v>11664.151</v>
      </c>
      <c r="G5167">
        <v>5020</v>
      </c>
      <c r="H5167" s="14">
        <f>365*DSO[[#This Row],[Receivables - Total]]/DSO[[#This Row],[Revenue - Total]]</f>
        <v>24.404083503377141</v>
      </c>
      <c r="I5167" t="str">
        <f>_xlfn.XLOOKUP(DSO[[#This Row],[GIC Industry Groups]],'DSO_GIC GROUP'!$A$2:$A$25,'DSO_GIC GROUP'!$B$2:$B$25,0)</f>
        <v>Media &amp; Entertainment</v>
      </c>
    </row>
    <row r="5168" spans="1:9" x14ac:dyDescent="0.2">
      <c r="A5168">
        <v>2010</v>
      </c>
      <c r="B5168" t="s">
        <v>273</v>
      </c>
      <c r="C5168" t="s">
        <v>274</v>
      </c>
      <c r="D5168">
        <v>786.053</v>
      </c>
      <c r="E5168">
        <v>9632.1530000000002</v>
      </c>
      <c r="F5168">
        <v>12640.744000000001</v>
      </c>
      <c r="G5168">
        <v>5020</v>
      </c>
      <c r="H5168" s="14">
        <f>365*DSO[[#This Row],[Receivables - Total]]/DSO[[#This Row],[Revenue - Total]]</f>
        <v>22.697188156013599</v>
      </c>
      <c r="I5168" t="str">
        <f>_xlfn.XLOOKUP(DSO[[#This Row],[GIC Industry Groups]],'DSO_GIC GROUP'!$A$2:$A$25,'DSO_GIC GROUP'!$B$2:$B$25,0)</f>
        <v>Media &amp; Entertainment</v>
      </c>
    </row>
    <row r="5169" spans="1:9" x14ac:dyDescent="0.2">
      <c r="A5169">
        <v>2011</v>
      </c>
      <c r="B5169" t="s">
        <v>273</v>
      </c>
      <c r="C5169" t="s">
        <v>274</v>
      </c>
      <c r="D5169">
        <v>794.81700000000001</v>
      </c>
      <c r="E5169">
        <v>11470.231</v>
      </c>
      <c r="F5169">
        <v>14048.393</v>
      </c>
      <c r="G5169">
        <v>5020</v>
      </c>
      <c r="H5169" s="14">
        <f>365*DSO[[#This Row],[Receivables - Total]]/DSO[[#This Row],[Revenue - Total]]</f>
        <v>20.650632780560738</v>
      </c>
      <c r="I5169" t="str">
        <f>_xlfn.XLOOKUP(DSO[[#This Row],[GIC Industry Groups]],'DSO_GIC GROUP'!$A$2:$A$25,'DSO_GIC GROUP'!$B$2:$B$25,0)</f>
        <v>Media &amp; Entertainment</v>
      </c>
    </row>
    <row r="5170" spans="1:9" x14ac:dyDescent="0.2">
      <c r="A5170">
        <v>2012</v>
      </c>
      <c r="B5170" t="s">
        <v>273</v>
      </c>
      <c r="C5170" t="s">
        <v>274</v>
      </c>
      <c r="D5170">
        <v>869.86500000000001</v>
      </c>
      <c r="E5170">
        <v>17379.608</v>
      </c>
      <c r="F5170">
        <v>14266.492</v>
      </c>
      <c r="G5170">
        <v>5020</v>
      </c>
      <c r="H5170" s="14">
        <f>365*DSO[[#This Row],[Receivables - Total]]/DSO[[#This Row],[Revenue - Total]]</f>
        <v>22.254996182663543</v>
      </c>
      <c r="I5170" t="str">
        <f>_xlfn.XLOOKUP(DSO[[#This Row],[GIC Industry Groups]],'DSO_GIC GROUP'!$A$2:$A$25,'DSO_GIC GROUP'!$B$2:$B$25,0)</f>
        <v>Media &amp; Entertainment</v>
      </c>
    </row>
    <row r="5171" spans="1:9" x14ac:dyDescent="0.2">
      <c r="A5171">
        <v>2013</v>
      </c>
      <c r="B5171" t="s">
        <v>273</v>
      </c>
      <c r="C5171" t="s">
        <v>274</v>
      </c>
      <c r="D5171">
        <v>957.51800000000003</v>
      </c>
      <c r="E5171">
        <v>20375.628000000001</v>
      </c>
      <c r="F5171">
        <v>13904.865</v>
      </c>
      <c r="G5171">
        <v>5020</v>
      </c>
      <c r="H5171" s="14">
        <f>365*DSO[[#This Row],[Receivables - Total]]/DSO[[#This Row],[Revenue - Total]]</f>
        <v>25.134661141981603</v>
      </c>
      <c r="I5171" t="str">
        <f>_xlfn.XLOOKUP(DSO[[#This Row],[GIC Industry Groups]],'DSO_GIC GROUP'!$A$2:$A$25,'DSO_GIC GROUP'!$B$2:$B$25,0)</f>
        <v>Media &amp; Entertainment</v>
      </c>
    </row>
    <row r="5172" spans="1:9" x14ac:dyDescent="0.2">
      <c r="A5172">
        <v>2014</v>
      </c>
      <c r="B5172" t="s">
        <v>273</v>
      </c>
      <c r="C5172" t="s">
        <v>274</v>
      </c>
      <c r="D5172">
        <v>951.49300000000005</v>
      </c>
      <c r="E5172">
        <v>22107.462</v>
      </c>
      <c r="F5172">
        <v>14643.387000000001</v>
      </c>
      <c r="G5172">
        <v>5020</v>
      </c>
      <c r="H5172" s="14">
        <f>365*DSO[[#This Row],[Receivables - Total]]/DSO[[#This Row],[Revenue - Total]]</f>
        <v>23.716845358249426</v>
      </c>
      <c r="I5172" t="str">
        <f>_xlfn.XLOOKUP(DSO[[#This Row],[GIC Industry Groups]],'DSO_GIC GROUP'!$A$2:$A$25,'DSO_GIC GROUP'!$B$2:$B$25,0)</f>
        <v>Media &amp; Entertainment</v>
      </c>
    </row>
    <row r="5173" spans="1:9" x14ac:dyDescent="0.2">
      <c r="A5173">
        <v>2015</v>
      </c>
      <c r="B5173" t="s">
        <v>273</v>
      </c>
      <c r="C5173" t="s">
        <v>274</v>
      </c>
      <c r="D5173">
        <v>864.02800000000002</v>
      </c>
      <c r="E5173">
        <v>22886.71</v>
      </c>
      <c r="F5173">
        <v>15068.901</v>
      </c>
      <c r="G5173">
        <v>5020</v>
      </c>
      <c r="H5173" s="14">
        <f>365*DSO[[#This Row],[Receivables - Total]]/DSO[[#This Row],[Revenue - Total]]</f>
        <v>20.928548140305654</v>
      </c>
      <c r="I5173" t="str">
        <f>_xlfn.XLOOKUP(DSO[[#This Row],[GIC Industry Groups]],'DSO_GIC GROUP'!$A$2:$A$25,'DSO_GIC GROUP'!$B$2:$B$25,0)</f>
        <v>Media &amp; Entertainment</v>
      </c>
    </row>
    <row r="5174" spans="1:9" x14ac:dyDescent="0.2">
      <c r="A5174">
        <v>2016</v>
      </c>
      <c r="B5174" t="s">
        <v>273</v>
      </c>
      <c r="C5174" t="s">
        <v>274</v>
      </c>
      <c r="D5174">
        <v>753.12900000000002</v>
      </c>
      <c r="E5174">
        <v>28091.847000000002</v>
      </c>
      <c r="F5174">
        <v>15094.562</v>
      </c>
      <c r="G5174">
        <v>5020</v>
      </c>
      <c r="H5174" s="14">
        <f>365*DSO[[#This Row],[Receivables - Total]]/DSO[[#This Row],[Revenue - Total]]</f>
        <v>18.21133233279641</v>
      </c>
      <c r="I5174" t="str">
        <f>_xlfn.XLOOKUP(DSO[[#This Row],[GIC Industry Groups]],'DSO_GIC GROUP'!$A$2:$A$25,'DSO_GIC GROUP'!$B$2:$B$25,0)</f>
        <v>Media &amp; Entertainment</v>
      </c>
    </row>
    <row r="5175" spans="1:9" x14ac:dyDescent="0.2">
      <c r="A5175">
        <v>2017</v>
      </c>
      <c r="B5175" t="s">
        <v>273</v>
      </c>
      <c r="C5175" t="s">
        <v>274</v>
      </c>
      <c r="D5175">
        <v>653.94799999999998</v>
      </c>
      <c r="E5175">
        <v>29773.766</v>
      </c>
      <c r="F5175">
        <v>14391.375</v>
      </c>
      <c r="G5175">
        <v>5020</v>
      </c>
      <c r="H5175" s="14">
        <f>365*DSO[[#This Row],[Receivables - Total]]/DSO[[#This Row],[Revenue - Total]]</f>
        <v>16.585699420659942</v>
      </c>
      <c r="I5175" t="str">
        <f>_xlfn.XLOOKUP(DSO[[#This Row],[GIC Industry Groups]],'DSO_GIC GROUP'!$A$2:$A$25,'DSO_GIC GROUP'!$B$2:$B$25,0)</f>
        <v>Media &amp; Entertainment</v>
      </c>
    </row>
    <row r="5176" spans="1:9" x14ac:dyDescent="0.2">
      <c r="A5176">
        <v>2018</v>
      </c>
      <c r="B5176" t="s">
        <v>273</v>
      </c>
      <c r="C5176" t="s">
        <v>274</v>
      </c>
      <c r="D5176">
        <v>639.85500000000002</v>
      </c>
      <c r="E5176">
        <v>30587.011999999999</v>
      </c>
      <c r="F5176">
        <v>13621.302</v>
      </c>
      <c r="G5176">
        <v>5020</v>
      </c>
      <c r="H5176" s="14">
        <f>365*DSO[[#This Row],[Receivables - Total]]/DSO[[#This Row],[Revenue - Total]]</f>
        <v>17.145723294293013</v>
      </c>
      <c r="I5176" t="str">
        <f>_xlfn.XLOOKUP(DSO[[#This Row],[GIC Industry Groups]],'DSO_GIC GROUP'!$A$2:$A$25,'DSO_GIC GROUP'!$B$2:$B$25,0)</f>
        <v>Media &amp; Entertainment</v>
      </c>
    </row>
    <row r="5177" spans="1:9" x14ac:dyDescent="0.2">
      <c r="A5177">
        <v>2019</v>
      </c>
      <c r="B5177" t="s">
        <v>273</v>
      </c>
      <c r="C5177" t="s">
        <v>274</v>
      </c>
      <c r="D5177">
        <v>588.35799999999995</v>
      </c>
      <c r="E5177">
        <v>33230.934999999998</v>
      </c>
      <c r="F5177">
        <v>12807.683999999999</v>
      </c>
      <c r="G5177">
        <v>5020</v>
      </c>
      <c r="H5177" s="14">
        <f>365*DSO[[#This Row],[Receivables - Total]]/DSO[[#This Row],[Revenue - Total]]</f>
        <v>16.767330455685819</v>
      </c>
      <c r="I5177" t="str">
        <f>_xlfn.XLOOKUP(DSO[[#This Row],[GIC Industry Groups]],'DSO_GIC GROUP'!$A$2:$A$25,'DSO_GIC GROUP'!$B$2:$B$25,0)</f>
        <v>Media &amp; Entertainment</v>
      </c>
    </row>
    <row r="5178" spans="1:9" x14ac:dyDescent="0.2">
      <c r="A5178">
        <v>2003</v>
      </c>
      <c r="B5178" t="s">
        <v>295</v>
      </c>
      <c r="C5178" t="s">
        <v>296</v>
      </c>
      <c r="D5178">
        <v>211.916</v>
      </c>
      <c r="E5178">
        <v>3400.6109999999999</v>
      </c>
      <c r="F5178">
        <v>2957.1410000000001</v>
      </c>
      <c r="G5178">
        <v>5020</v>
      </c>
      <c r="H5178" s="14">
        <f>365*DSO[[#This Row],[Receivables - Total]]/DSO[[#This Row],[Revenue - Total]]</f>
        <v>26.156798069486708</v>
      </c>
      <c r="I5178" t="str">
        <f>_xlfn.XLOOKUP(DSO[[#This Row],[GIC Industry Groups]],'DSO_GIC GROUP'!$A$2:$A$25,'DSO_GIC GROUP'!$B$2:$B$25,0)</f>
        <v>Media &amp; Entertainment</v>
      </c>
    </row>
    <row r="5179" spans="1:9" x14ac:dyDescent="0.2">
      <c r="A5179">
        <v>2004</v>
      </c>
      <c r="B5179" t="s">
        <v>295</v>
      </c>
      <c r="C5179" t="s">
        <v>296</v>
      </c>
      <c r="D5179">
        <v>296</v>
      </c>
      <c r="E5179">
        <v>4370</v>
      </c>
      <c r="F5179">
        <v>3129</v>
      </c>
      <c r="G5179">
        <v>5020</v>
      </c>
      <c r="H5179" s="14">
        <f>365*DSO[[#This Row],[Receivables - Total]]/DSO[[#This Row],[Revenue - Total]]</f>
        <v>34.528603387663793</v>
      </c>
      <c r="I5179" t="str">
        <f>_xlfn.XLOOKUP(DSO[[#This Row],[GIC Industry Groups]],'DSO_GIC GROUP'!$A$2:$A$25,'DSO_GIC GROUP'!$B$2:$B$25,0)</f>
        <v>Media &amp; Entertainment</v>
      </c>
    </row>
    <row r="5180" spans="1:9" x14ac:dyDescent="0.2">
      <c r="A5180">
        <v>2005</v>
      </c>
      <c r="B5180" t="s">
        <v>295</v>
      </c>
      <c r="C5180" t="s">
        <v>296</v>
      </c>
      <c r="D5180">
        <v>199</v>
      </c>
      <c r="E5180">
        <v>4386</v>
      </c>
      <c r="F5180">
        <v>2951</v>
      </c>
      <c r="G5180">
        <v>5020</v>
      </c>
      <c r="H5180" s="14">
        <f>365*DSO[[#This Row],[Receivables - Total]]/DSO[[#This Row],[Revenue - Total]]</f>
        <v>24.613690274483226</v>
      </c>
      <c r="I5180" t="str">
        <f>_xlfn.XLOOKUP(DSO[[#This Row],[GIC Industry Groups]],'DSO_GIC GROUP'!$A$2:$A$25,'DSO_GIC GROUP'!$B$2:$B$25,0)</f>
        <v>Media &amp; Entertainment</v>
      </c>
    </row>
    <row r="5181" spans="1:9" x14ac:dyDescent="0.2">
      <c r="A5181">
        <v>2006</v>
      </c>
      <c r="B5181" t="s">
        <v>295</v>
      </c>
      <c r="C5181" t="s">
        <v>296</v>
      </c>
      <c r="D5181">
        <v>256</v>
      </c>
      <c r="E5181">
        <v>5146</v>
      </c>
      <c r="F5181">
        <v>3091</v>
      </c>
      <c r="G5181">
        <v>5020</v>
      </c>
      <c r="H5181" s="14">
        <f>365*DSO[[#This Row],[Receivables - Total]]/DSO[[#This Row],[Revenue - Total]]</f>
        <v>30.229699126496278</v>
      </c>
      <c r="I5181" t="str">
        <f>_xlfn.XLOOKUP(DSO[[#This Row],[GIC Industry Groups]],'DSO_GIC GROUP'!$A$2:$A$25,'DSO_GIC GROUP'!$B$2:$B$25,0)</f>
        <v>Media &amp; Entertainment</v>
      </c>
    </row>
    <row r="5182" spans="1:9" x14ac:dyDescent="0.2">
      <c r="A5182">
        <v>2007</v>
      </c>
      <c r="B5182" t="s">
        <v>295</v>
      </c>
      <c r="C5182" t="s">
        <v>296</v>
      </c>
      <c r="D5182">
        <v>306</v>
      </c>
      <c r="E5182">
        <v>6059</v>
      </c>
      <c r="F5182">
        <v>3665</v>
      </c>
      <c r="G5182">
        <v>5020</v>
      </c>
      <c r="H5182" s="14">
        <f>365*DSO[[#This Row],[Receivables - Total]]/DSO[[#This Row],[Revenue - Total]]</f>
        <v>30.474761255115961</v>
      </c>
      <c r="I5182" t="str">
        <f>_xlfn.XLOOKUP(DSO[[#This Row],[GIC Industry Groups]],'DSO_GIC GROUP'!$A$2:$A$25,'DSO_GIC GROUP'!$B$2:$B$25,0)</f>
        <v>Media &amp; Entertainment</v>
      </c>
    </row>
    <row r="5183" spans="1:9" x14ac:dyDescent="0.2">
      <c r="A5183">
        <v>2008</v>
      </c>
      <c r="B5183" t="s">
        <v>295</v>
      </c>
      <c r="C5183" t="s">
        <v>296</v>
      </c>
      <c r="D5183">
        <v>116</v>
      </c>
      <c r="E5183">
        <v>4678</v>
      </c>
      <c r="F5183">
        <v>4212</v>
      </c>
      <c r="G5183">
        <v>5020</v>
      </c>
      <c r="H5183" s="14">
        <f>365*DSO[[#This Row],[Receivables - Total]]/DSO[[#This Row],[Revenue - Total]]</f>
        <v>10.052231718898385</v>
      </c>
      <c r="I5183" t="str">
        <f>_xlfn.XLOOKUP(DSO[[#This Row],[GIC Industry Groups]],'DSO_GIC GROUP'!$A$2:$A$25,'DSO_GIC GROUP'!$B$2:$B$25,0)</f>
        <v>Media &amp; Entertainment</v>
      </c>
    </row>
    <row r="5184" spans="1:9" x14ac:dyDescent="0.2">
      <c r="A5184">
        <v>2009</v>
      </c>
      <c r="B5184" t="s">
        <v>295</v>
      </c>
      <c r="C5184" t="s">
        <v>296</v>
      </c>
      <c r="D5184">
        <v>206</v>
      </c>
      <c r="E5184">
        <v>4646</v>
      </c>
      <c r="F5184">
        <v>3654</v>
      </c>
      <c r="G5184">
        <v>5020</v>
      </c>
      <c r="H5184" s="14">
        <f>365*DSO[[#This Row],[Receivables - Total]]/DSO[[#This Row],[Revenue - Total]]</f>
        <v>20.57744937055282</v>
      </c>
      <c r="I5184" t="str">
        <f>_xlfn.XLOOKUP(DSO[[#This Row],[GIC Industry Groups]],'DSO_GIC GROUP'!$A$2:$A$25,'DSO_GIC GROUP'!$B$2:$B$25,0)</f>
        <v>Media &amp; Entertainment</v>
      </c>
    </row>
    <row r="5185" spans="1:9" x14ac:dyDescent="0.2">
      <c r="A5185">
        <v>2010</v>
      </c>
      <c r="B5185" t="s">
        <v>295</v>
      </c>
      <c r="C5185" t="s">
        <v>296</v>
      </c>
      <c r="D5185">
        <v>335</v>
      </c>
      <c r="E5185">
        <v>4928</v>
      </c>
      <c r="F5185">
        <v>3589</v>
      </c>
      <c r="G5185">
        <v>5020</v>
      </c>
      <c r="H5185" s="14">
        <f>365*DSO[[#This Row],[Receivables - Total]]/DSO[[#This Row],[Revenue - Total]]</f>
        <v>34.069378657007526</v>
      </c>
      <c r="I5185" t="str">
        <f>_xlfn.XLOOKUP(DSO[[#This Row],[GIC Industry Groups]],'DSO_GIC GROUP'!$A$2:$A$25,'DSO_GIC GROUP'!$B$2:$B$25,0)</f>
        <v>Media &amp; Entertainment</v>
      </c>
    </row>
    <row r="5186" spans="1:9" x14ac:dyDescent="0.2">
      <c r="A5186">
        <v>2011</v>
      </c>
      <c r="B5186" t="s">
        <v>295</v>
      </c>
      <c r="C5186" t="s">
        <v>296</v>
      </c>
      <c r="D5186">
        <v>366</v>
      </c>
      <c r="E5186">
        <v>5491</v>
      </c>
      <c r="F5186">
        <v>4143</v>
      </c>
      <c r="G5186">
        <v>5020</v>
      </c>
      <c r="H5186" s="14">
        <f>365*DSO[[#This Row],[Receivables - Total]]/DSO[[#This Row],[Revenue - Total]]</f>
        <v>32.244750181028238</v>
      </c>
      <c r="I5186" t="str">
        <f>_xlfn.XLOOKUP(DSO[[#This Row],[GIC Industry Groups]],'DSO_GIC GROUP'!$A$2:$A$25,'DSO_GIC GROUP'!$B$2:$B$25,0)</f>
        <v>Media &amp; Entertainment</v>
      </c>
    </row>
    <row r="5187" spans="1:9" x14ac:dyDescent="0.2">
      <c r="A5187">
        <v>2012</v>
      </c>
      <c r="B5187" t="s">
        <v>295</v>
      </c>
      <c r="C5187" t="s">
        <v>296</v>
      </c>
      <c r="D5187">
        <v>312</v>
      </c>
      <c r="E5187">
        <v>5070</v>
      </c>
      <c r="F5187">
        <v>3797</v>
      </c>
      <c r="G5187">
        <v>5020</v>
      </c>
      <c r="H5187" s="14">
        <f>365*DSO[[#This Row],[Receivables - Total]]/DSO[[#This Row],[Revenue - Total]]</f>
        <v>29.992099025546484</v>
      </c>
      <c r="I5187" t="str">
        <f>_xlfn.XLOOKUP(DSO[[#This Row],[GIC Industry Groups]],'DSO_GIC GROUP'!$A$2:$A$25,'DSO_GIC GROUP'!$B$2:$B$25,0)</f>
        <v>Media &amp; Entertainment</v>
      </c>
    </row>
    <row r="5188" spans="1:9" x14ac:dyDescent="0.2">
      <c r="A5188">
        <v>2013</v>
      </c>
      <c r="B5188" t="s">
        <v>295</v>
      </c>
      <c r="C5188" t="s">
        <v>296</v>
      </c>
      <c r="D5188">
        <v>327</v>
      </c>
      <c r="E5188">
        <v>5716</v>
      </c>
      <c r="F5188">
        <v>3575</v>
      </c>
      <c r="G5188">
        <v>5020</v>
      </c>
      <c r="H5188" s="14">
        <f>365*DSO[[#This Row],[Receivables - Total]]/DSO[[#This Row],[Revenue - Total]]</f>
        <v>33.386013986013985</v>
      </c>
      <c r="I5188" t="str">
        <f>_xlfn.XLOOKUP(DSO[[#This Row],[GIC Industry Groups]],'DSO_GIC GROUP'!$A$2:$A$25,'DSO_GIC GROUP'!$B$2:$B$25,0)</f>
        <v>Media &amp; Entertainment</v>
      </c>
    </row>
    <row r="5189" spans="1:9" x14ac:dyDescent="0.2">
      <c r="A5189">
        <v>2014</v>
      </c>
      <c r="B5189" t="s">
        <v>295</v>
      </c>
      <c r="C5189" t="s">
        <v>296</v>
      </c>
      <c r="D5189">
        <v>362</v>
      </c>
      <c r="E5189">
        <v>6147</v>
      </c>
      <c r="F5189">
        <v>4515</v>
      </c>
      <c r="G5189">
        <v>5020</v>
      </c>
      <c r="H5189" s="14">
        <f>365*DSO[[#This Row],[Receivables - Total]]/DSO[[#This Row],[Revenue - Total]]</f>
        <v>29.264673311184939</v>
      </c>
      <c r="I5189" t="str">
        <f>_xlfn.XLOOKUP(DSO[[#This Row],[GIC Industry Groups]],'DSO_GIC GROUP'!$A$2:$A$25,'DSO_GIC GROUP'!$B$2:$B$25,0)</f>
        <v>Media &amp; Entertainment</v>
      </c>
    </row>
    <row r="5190" spans="1:9" x14ac:dyDescent="0.2">
      <c r="A5190">
        <v>2015</v>
      </c>
      <c r="B5190" t="s">
        <v>295</v>
      </c>
      <c r="C5190" t="s">
        <v>296</v>
      </c>
      <c r="D5190">
        <v>233</v>
      </c>
      <c r="E5190">
        <v>7050</v>
      </c>
      <c r="F5190">
        <v>4396</v>
      </c>
      <c r="G5190">
        <v>5020</v>
      </c>
      <c r="H5190" s="14">
        <f>365*DSO[[#This Row],[Receivables - Total]]/DSO[[#This Row],[Revenue - Total]]</f>
        <v>19.345996360327572</v>
      </c>
      <c r="I5190" t="str">
        <f>_xlfn.XLOOKUP(DSO[[#This Row],[GIC Industry Groups]],'DSO_GIC GROUP'!$A$2:$A$25,'DSO_GIC GROUP'!$B$2:$B$25,0)</f>
        <v>Media &amp; Entertainment</v>
      </c>
    </row>
    <row r="5191" spans="1:9" x14ac:dyDescent="0.2">
      <c r="A5191">
        <v>2016</v>
      </c>
      <c r="B5191" t="s">
        <v>295</v>
      </c>
      <c r="C5191" t="s">
        <v>296</v>
      </c>
      <c r="D5191">
        <v>359</v>
      </c>
      <c r="E5191">
        <v>7718</v>
      </c>
      <c r="F5191">
        <v>4845</v>
      </c>
      <c r="G5191">
        <v>5020</v>
      </c>
      <c r="H5191" s="14">
        <f>365*DSO[[#This Row],[Receivables - Total]]/DSO[[#This Row],[Revenue - Total]]</f>
        <v>27.045407636738908</v>
      </c>
      <c r="I5191" t="str">
        <f>_xlfn.XLOOKUP(DSO[[#This Row],[GIC Industry Groups]],'DSO_GIC GROUP'!$A$2:$A$25,'DSO_GIC GROUP'!$B$2:$B$25,0)</f>
        <v>Media &amp; Entertainment</v>
      </c>
    </row>
    <row r="5192" spans="1:9" x14ac:dyDescent="0.2">
      <c r="A5192">
        <v>2017</v>
      </c>
      <c r="B5192" t="s">
        <v>295</v>
      </c>
      <c r="C5192" t="s">
        <v>296</v>
      </c>
      <c r="D5192">
        <v>385</v>
      </c>
      <c r="E5192">
        <v>8584</v>
      </c>
      <c r="F5192">
        <v>5150</v>
      </c>
      <c r="G5192">
        <v>5020</v>
      </c>
      <c r="H5192" s="14">
        <f>365*DSO[[#This Row],[Receivables - Total]]/DSO[[#This Row],[Revenue - Total]]</f>
        <v>27.28640776699029</v>
      </c>
      <c r="I5192" t="str">
        <f>_xlfn.XLOOKUP(DSO[[#This Row],[GIC Industry Groups]],'DSO_GIC GROUP'!$A$2:$A$25,'DSO_GIC GROUP'!$B$2:$B$25,0)</f>
        <v>Media &amp; Entertainment</v>
      </c>
    </row>
    <row r="5193" spans="1:9" x14ac:dyDescent="0.2">
      <c r="A5193">
        <v>2018</v>
      </c>
      <c r="B5193" t="s">
        <v>295</v>
      </c>
      <c r="C5193" t="s">
        <v>296</v>
      </c>
      <c r="D5193">
        <v>623</v>
      </c>
      <c r="E5193">
        <v>8957</v>
      </c>
      <c r="F5193">
        <v>4950</v>
      </c>
      <c r="G5193">
        <v>5020</v>
      </c>
      <c r="H5193" s="14">
        <f>365*DSO[[#This Row],[Receivables - Total]]/DSO[[#This Row],[Revenue - Total]]</f>
        <v>45.938383838383835</v>
      </c>
      <c r="I5193" t="str">
        <f>_xlfn.XLOOKUP(DSO[[#This Row],[GIC Industry Groups]],'DSO_GIC GROUP'!$A$2:$A$25,'DSO_GIC GROUP'!$B$2:$B$25,0)</f>
        <v>Media &amp; Entertainment</v>
      </c>
    </row>
    <row r="5194" spans="1:9" x14ac:dyDescent="0.2">
      <c r="A5194">
        <v>2010</v>
      </c>
      <c r="B5194" t="s">
        <v>345</v>
      </c>
      <c r="C5194" t="s">
        <v>346</v>
      </c>
      <c r="D5194">
        <v>373</v>
      </c>
      <c r="E5194">
        <v>2990</v>
      </c>
      <c r="F5194">
        <v>1974</v>
      </c>
      <c r="G5194">
        <v>5020</v>
      </c>
      <c r="H5194" s="14">
        <f>365*DSO[[#This Row],[Receivables - Total]]/DSO[[#This Row],[Revenue - Total]]</f>
        <v>68.969098277608921</v>
      </c>
      <c r="I5194" t="str">
        <f>_xlfn.XLOOKUP(DSO[[#This Row],[GIC Industry Groups]],'DSO_GIC GROUP'!$A$2:$A$25,'DSO_GIC GROUP'!$B$2:$B$25,0)</f>
        <v>Media &amp; Entertainment</v>
      </c>
    </row>
    <row r="5195" spans="1:9" x14ac:dyDescent="0.2">
      <c r="A5195">
        <v>2011</v>
      </c>
      <c r="B5195" t="s">
        <v>345</v>
      </c>
      <c r="C5195" t="s">
        <v>346</v>
      </c>
      <c r="D5195">
        <v>547</v>
      </c>
      <c r="E5195">
        <v>6331</v>
      </c>
      <c r="F5195">
        <v>3711</v>
      </c>
      <c r="G5195">
        <v>5020</v>
      </c>
      <c r="H5195" s="14">
        <f>365*DSO[[#This Row],[Receivables - Total]]/DSO[[#This Row],[Revenue - Total]]</f>
        <v>53.800862301266505</v>
      </c>
      <c r="I5195" t="str">
        <f>_xlfn.XLOOKUP(DSO[[#This Row],[GIC Industry Groups]],'DSO_GIC GROUP'!$A$2:$A$25,'DSO_GIC GROUP'!$B$2:$B$25,0)</f>
        <v>Media &amp; Entertainment</v>
      </c>
    </row>
    <row r="5196" spans="1:9" x14ac:dyDescent="0.2">
      <c r="A5196">
        <v>2012</v>
      </c>
      <c r="B5196" t="s">
        <v>345</v>
      </c>
      <c r="C5196" t="s">
        <v>346</v>
      </c>
      <c r="D5196">
        <v>1170</v>
      </c>
      <c r="E5196">
        <v>15103</v>
      </c>
      <c r="F5196">
        <v>5089</v>
      </c>
      <c r="G5196">
        <v>5020</v>
      </c>
      <c r="H5196" s="14">
        <f>365*DSO[[#This Row],[Receivables - Total]]/DSO[[#This Row],[Revenue - Total]]</f>
        <v>83.916290037335429</v>
      </c>
      <c r="I5196" t="str">
        <f>_xlfn.XLOOKUP(DSO[[#This Row],[GIC Industry Groups]],'DSO_GIC GROUP'!$A$2:$A$25,'DSO_GIC GROUP'!$B$2:$B$25,0)</f>
        <v>Media &amp; Entertainment</v>
      </c>
    </row>
    <row r="5197" spans="1:9" x14ac:dyDescent="0.2">
      <c r="A5197">
        <v>2013</v>
      </c>
      <c r="B5197" t="s">
        <v>345</v>
      </c>
      <c r="C5197" t="s">
        <v>346</v>
      </c>
      <c r="D5197">
        <v>1160</v>
      </c>
      <c r="E5197">
        <v>17895</v>
      </c>
      <c r="F5197">
        <v>7872</v>
      </c>
      <c r="G5197">
        <v>5020</v>
      </c>
      <c r="H5197" s="14">
        <f>365*DSO[[#This Row],[Receivables - Total]]/DSO[[#This Row],[Revenue - Total]]</f>
        <v>53.78556910569106</v>
      </c>
      <c r="I5197" t="str">
        <f>_xlfn.XLOOKUP(DSO[[#This Row],[GIC Industry Groups]],'DSO_GIC GROUP'!$A$2:$A$25,'DSO_GIC GROUP'!$B$2:$B$25,0)</f>
        <v>Media &amp; Entertainment</v>
      </c>
    </row>
    <row r="5198" spans="1:9" x14ac:dyDescent="0.2">
      <c r="A5198">
        <v>2014</v>
      </c>
      <c r="B5198" t="s">
        <v>345</v>
      </c>
      <c r="C5198" t="s">
        <v>346</v>
      </c>
      <c r="D5198">
        <v>1678</v>
      </c>
      <c r="E5198">
        <v>40184</v>
      </c>
      <c r="F5198">
        <v>12466</v>
      </c>
      <c r="G5198">
        <v>5020</v>
      </c>
      <c r="H5198" s="14">
        <f>365*DSO[[#This Row],[Receivables - Total]]/DSO[[#This Row],[Revenue - Total]]</f>
        <v>49.131236964543561</v>
      </c>
      <c r="I5198" t="str">
        <f>_xlfn.XLOOKUP(DSO[[#This Row],[GIC Industry Groups]],'DSO_GIC GROUP'!$A$2:$A$25,'DSO_GIC GROUP'!$B$2:$B$25,0)</f>
        <v>Media &amp; Entertainment</v>
      </c>
    </row>
    <row r="5199" spans="1:9" x14ac:dyDescent="0.2">
      <c r="A5199">
        <v>2015</v>
      </c>
      <c r="B5199" t="s">
        <v>345</v>
      </c>
      <c r="C5199" t="s">
        <v>346</v>
      </c>
      <c r="D5199">
        <v>2559</v>
      </c>
      <c r="E5199">
        <v>49407</v>
      </c>
      <c r="F5199">
        <v>17928</v>
      </c>
      <c r="G5199">
        <v>5020</v>
      </c>
      <c r="H5199" s="14">
        <f>365*DSO[[#This Row],[Receivables - Total]]/DSO[[#This Row],[Revenue - Total]]</f>
        <v>52.099230254350736</v>
      </c>
      <c r="I5199" t="str">
        <f>_xlfn.XLOOKUP(DSO[[#This Row],[GIC Industry Groups]],'DSO_GIC GROUP'!$A$2:$A$25,'DSO_GIC GROUP'!$B$2:$B$25,0)</f>
        <v>Media &amp; Entertainment</v>
      </c>
    </row>
    <row r="5200" spans="1:9" x14ac:dyDescent="0.2">
      <c r="A5200">
        <v>2016</v>
      </c>
      <c r="B5200" t="s">
        <v>345</v>
      </c>
      <c r="C5200" t="s">
        <v>346</v>
      </c>
      <c r="D5200">
        <v>3993</v>
      </c>
      <c r="E5200">
        <v>64961</v>
      </c>
      <c r="F5200">
        <v>27638</v>
      </c>
      <c r="G5200">
        <v>5020</v>
      </c>
      <c r="H5200" s="14">
        <f>365*DSO[[#This Row],[Receivables - Total]]/DSO[[#This Row],[Revenue - Total]]</f>
        <v>52.733374339677255</v>
      </c>
      <c r="I5200" t="str">
        <f>_xlfn.XLOOKUP(DSO[[#This Row],[GIC Industry Groups]],'DSO_GIC GROUP'!$A$2:$A$25,'DSO_GIC GROUP'!$B$2:$B$25,0)</f>
        <v>Media &amp; Entertainment</v>
      </c>
    </row>
    <row r="5201" spans="1:9" x14ac:dyDescent="0.2">
      <c r="A5201">
        <v>2017</v>
      </c>
      <c r="B5201" t="s">
        <v>345</v>
      </c>
      <c r="C5201" t="s">
        <v>346</v>
      </c>
      <c r="D5201">
        <v>5832</v>
      </c>
      <c r="E5201">
        <v>84524</v>
      </c>
      <c r="F5201">
        <v>40653</v>
      </c>
      <c r="G5201">
        <v>5020</v>
      </c>
      <c r="H5201" s="14">
        <f>365*DSO[[#This Row],[Receivables - Total]]/DSO[[#This Row],[Revenue - Total]]</f>
        <v>52.362187292450741</v>
      </c>
      <c r="I5201" t="str">
        <f>_xlfn.XLOOKUP(DSO[[#This Row],[GIC Industry Groups]],'DSO_GIC GROUP'!$A$2:$A$25,'DSO_GIC GROUP'!$B$2:$B$25,0)</f>
        <v>Media &amp; Entertainment</v>
      </c>
    </row>
    <row r="5202" spans="1:9" x14ac:dyDescent="0.2">
      <c r="A5202">
        <v>2018</v>
      </c>
      <c r="B5202" t="s">
        <v>345</v>
      </c>
      <c r="C5202" t="s">
        <v>346</v>
      </c>
      <c r="D5202">
        <v>7587</v>
      </c>
      <c r="E5202">
        <v>97334</v>
      </c>
      <c r="F5202">
        <v>55838</v>
      </c>
      <c r="G5202">
        <v>5020</v>
      </c>
      <c r="H5202" s="14">
        <f>365*DSO[[#This Row],[Receivables - Total]]/DSO[[#This Row],[Revenue - Total]]</f>
        <v>49.594451807013144</v>
      </c>
      <c r="I5202" t="str">
        <f>_xlfn.XLOOKUP(DSO[[#This Row],[GIC Industry Groups]],'DSO_GIC GROUP'!$A$2:$A$25,'DSO_GIC GROUP'!$B$2:$B$25,0)</f>
        <v>Media &amp; Entertainment</v>
      </c>
    </row>
    <row r="5203" spans="1:9" x14ac:dyDescent="0.2">
      <c r="A5203">
        <v>2019</v>
      </c>
      <c r="B5203" t="s">
        <v>345</v>
      </c>
      <c r="C5203" t="s">
        <v>346</v>
      </c>
      <c r="D5203">
        <v>9518</v>
      </c>
      <c r="E5203">
        <v>133376</v>
      </c>
      <c r="F5203">
        <v>70697</v>
      </c>
      <c r="G5203">
        <v>5020</v>
      </c>
      <c r="H5203" s="14">
        <f>365*DSO[[#This Row],[Receivables - Total]]/DSO[[#This Row],[Revenue - Total]]</f>
        <v>49.140274693409907</v>
      </c>
      <c r="I5203" t="str">
        <f>_xlfn.XLOOKUP(DSO[[#This Row],[GIC Industry Groups]],'DSO_GIC GROUP'!$A$2:$A$25,'DSO_GIC GROUP'!$B$2:$B$25,0)</f>
        <v>Media &amp; Entertainment</v>
      </c>
    </row>
    <row r="5204" spans="1:9" x14ac:dyDescent="0.2">
      <c r="A5204">
        <v>2017</v>
      </c>
      <c r="B5204" t="s">
        <v>373</v>
      </c>
      <c r="C5204" t="s">
        <v>374</v>
      </c>
      <c r="D5204">
        <v>1693</v>
      </c>
      <c r="E5204">
        <v>10348</v>
      </c>
      <c r="F5204">
        <v>9921</v>
      </c>
      <c r="G5204">
        <v>5020</v>
      </c>
      <c r="H5204" s="14">
        <f>365*DSO[[#This Row],[Receivables - Total]]/DSO[[#This Row],[Revenue - Total]]</f>
        <v>62.286563854450158</v>
      </c>
      <c r="I5204" t="str">
        <f>_xlfn.XLOOKUP(DSO[[#This Row],[GIC Industry Groups]],'DSO_GIC GROUP'!$A$2:$A$25,'DSO_GIC GROUP'!$B$2:$B$25,0)</f>
        <v>Media &amp; Entertainment</v>
      </c>
    </row>
    <row r="5205" spans="1:9" x14ac:dyDescent="0.2">
      <c r="A5205">
        <v>2018</v>
      </c>
      <c r="B5205" t="s">
        <v>373</v>
      </c>
      <c r="C5205" t="s">
        <v>374</v>
      </c>
      <c r="D5205">
        <v>1833</v>
      </c>
      <c r="E5205">
        <v>13121</v>
      </c>
      <c r="F5205">
        <v>10153</v>
      </c>
      <c r="G5205">
        <v>5020</v>
      </c>
      <c r="H5205" s="14">
        <f>365*DSO[[#This Row],[Receivables - Total]]/DSO[[#This Row],[Revenue - Total]]</f>
        <v>65.896286811779774</v>
      </c>
      <c r="I5205" t="str">
        <f>_xlfn.XLOOKUP(DSO[[#This Row],[GIC Industry Groups]],'DSO_GIC GROUP'!$A$2:$A$25,'DSO_GIC GROUP'!$B$2:$B$25,0)</f>
        <v>Media &amp; Entertainment</v>
      </c>
    </row>
    <row r="5206" spans="1:9" x14ac:dyDescent="0.2">
      <c r="A5206">
        <v>2019</v>
      </c>
      <c r="B5206" t="s">
        <v>373</v>
      </c>
      <c r="C5206" t="s">
        <v>374</v>
      </c>
      <c r="D5206">
        <v>1967</v>
      </c>
      <c r="E5206">
        <v>19509</v>
      </c>
      <c r="F5206">
        <v>11389</v>
      </c>
      <c r="G5206">
        <v>5020</v>
      </c>
      <c r="H5206" s="14">
        <f>365*DSO[[#This Row],[Receivables - Total]]/DSO[[#This Row],[Revenue - Total]]</f>
        <v>63.039336201598033</v>
      </c>
      <c r="I5206" t="str">
        <f>_xlfn.XLOOKUP(DSO[[#This Row],[GIC Industry Groups]],'DSO_GIC GROUP'!$A$2:$A$25,'DSO_GIC GROUP'!$B$2:$B$25,0)</f>
        <v>Media &amp; Entertainment</v>
      </c>
    </row>
    <row r="5207" spans="1:9" x14ac:dyDescent="0.2">
      <c r="A5207">
        <v>2004</v>
      </c>
      <c r="B5207" t="s">
        <v>393</v>
      </c>
      <c r="C5207" t="s">
        <v>394</v>
      </c>
      <c r="D5207">
        <v>382.34500000000003</v>
      </c>
      <c r="E5207">
        <v>3313.3510000000001</v>
      </c>
      <c r="F5207">
        <v>3189.223</v>
      </c>
      <c r="G5207">
        <v>5020</v>
      </c>
      <c r="H5207" s="14">
        <f>365*DSO[[#This Row],[Receivables - Total]]/DSO[[#This Row],[Revenue - Total]]</f>
        <v>43.758597313514926</v>
      </c>
      <c r="I5207" t="str">
        <f>_xlfn.XLOOKUP(DSO[[#This Row],[GIC Industry Groups]],'DSO_GIC GROUP'!$A$2:$A$25,'DSO_GIC GROUP'!$B$2:$B$25,0)</f>
        <v>Media &amp; Entertainment</v>
      </c>
    </row>
    <row r="5208" spans="1:9" x14ac:dyDescent="0.2">
      <c r="A5208">
        <v>2005</v>
      </c>
      <c r="B5208" t="s">
        <v>393</v>
      </c>
      <c r="C5208" t="s">
        <v>394</v>
      </c>
      <c r="D5208">
        <v>687.976</v>
      </c>
      <c r="E5208">
        <v>10271.813</v>
      </c>
      <c r="F5208">
        <v>6138.56</v>
      </c>
      <c r="G5208">
        <v>5020</v>
      </c>
      <c r="H5208" s="14">
        <f>365*DSO[[#This Row],[Receivables - Total]]/DSO[[#This Row],[Revenue - Total]]</f>
        <v>40.90718995986029</v>
      </c>
      <c r="I5208" t="str">
        <f>_xlfn.XLOOKUP(DSO[[#This Row],[GIC Industry Groups]],'DSO_GIC GROUP'!$A$2:$A$25,'DSO_GIC GROUP'!$B$2:$B$25,0)</f>
        <v>Media &amp; Entertainment</v>
      </c>
    </row>
    <row r="5209" spans="1:9" x14ac:dyDescent="0.2">
      <c r="A5209">
        <v>2006</v>
      </c>
      <c r="B5209" t="s">
        <v>393</v>
      </c>
      <c r="C5209" t="s">
        <v>394</v>
      </c>
      <c r="D5209">
        <v>1322.34</v>
      </c>
      <c r="E5209">
        <v>18473.350999999999</v>
      </c>
      <c r="F5209">
        <v>10604.916999999999</v>
      </c>
      <c r="G5209">
        <v>5020</v>
      </c>
      <c r="H5209" s="14">
        <f>365*DSO[[#This Row],[Receivables - Total]]/DSO[[#This Row],[Revenue - Total]]</f>
        <v>45.512293967034346</v>
      </c>
      <c r="I5209" t="str">
        <f>_xlfn.XLOOKUP(DSO[[#This Row],[GIC Industry Groups]],'DSO_GIC GROUP'!$A$2:$A$25,'DSO_GIC GROUP'!$B$2:$B$25,0)</f>
        <v>Media &amp; Entertainment</v>
      </c>
    </row>
    <row r="5210" spans="1:9" x14ac:dyDescent="0.2">
      <c r="A5210">
        <v>2007</v>
      </c>
      <c r="B5210" t="s">
        <v>393</v>
      </c>
      <c r="C5210" t="s">
        <v>394</v>
      </c>
      <c r="D5210">
        <v>2307.7739999999999</v>
      </c>
      <c r="E5210">
        <v>25335.806</v>
      </c>
      <c r="F5210">
        <v>16593.986000000001</v>
      </c>
      <c r="G5210">
        <v>5020</v>
      </c>
      <c r="H5210" s="14">
        <f>365*DSO[[#This Row],[Receivables - Total]]/DSO[[#This Row],[Revenue - Total]]</f>
        <v>50.761613876256128</v>
      </c>
      <c r="I5210" t="str">
        <f>_xlfn.XLOOKUP(DSO[[#This Row],[GIC Industry Groups]],'DSO_GIC GROUP'!$A$2:$A$25,'DSO_GIC GROUP'!$B$2:$B$25,0)</f>
        <v>Media &amp; Entertainment</v>
      </c>
    </row>
    <row r="5211" spans="1:9" x14ac:dyDescent="0.2">
      <c r="A5211">
        <v>2008</v>
      </c>
      <c r="B5211" t="s">
        <v>393</v>
      </c>
      <c r="C5211" t="s">
        <v>394</v>
      </c>
      <c r="D5211">
        <v>2642.192</v>
      </c>
      <c r="E5211">
        <v>31767.575000000001</v>
      </c>
      <c r="F5211">
        <v>21795.55</v>
      </c>
      <c r="G5211">
        <v>5020</v>
      </c>
      <c r="H5211" s="14">
        <f>365*DSO[[#This Row],[Receivables - Total]]/DSO[[#This Row],[Revenue - Total]]</f>
        <v>44.24756796685562</v>
      </c>
      <c r="I5211" t="str">
        <f>_xlfn.XLOOKUP(DSO[[#This Row],[GIC Industry Groups]],'DSO_GIC GROUP'!$A$2:$A$25,'DSO_GIC GROUP'!$B$2:$B$25,0)</f>
        <v>Media &amp; Entertainment</v>
      </c>
    </row>
    <row r="5212" spans="1:9" x14ac:dyDescent="0.2">
      <c r="A5212">
        <v>2009</v>
      </c>
      <c r="B5212" t="s">
        <v>393</v>
      </c>
      <c r="C5212" t="s">
        <v>394</v>
      </c>
      <c r="D5212">
        <v>3201.7150000000001</v>
      </c>
      <c r="E5212">
        <v>40496.777999999998</v>
      </c>
      <c r="F5212">
        <v>23650.562999999998</v>
      </c>
      <c r="G5212">
        <v>5020</v>
      </c>
      <c r="H5212" s="14">
        <f>365*DSO[[#This Row],[Receivables - Total]]/DSO[[#This Row],[Revenue - Total]]</f>
        <v>49.412184183522406</v>
      </c>
      <c r="I5212" t="str">
        <f>_xlfn.XLOOKUP(DSO[[#This Row],[GIC Industry Groups]],'DSO_GIC GROUP'!$A$2:$A$25,'DSO_GIC GROUP'!$B$2:$B$25,0)</f>
        <v>Media &amp; Entertainment</v>
      </c>
    </row>
    <row r="5213" spans="1:9" x14ac:dyDescent="0.2">
      <c r="A5213">
        <v>2010</v>
      </c>
      <c r="B5213" t="s">
        <v>393</v>
      </c>
      <c r="C5213" t="s">
        <v>394</v>
      </c>
      <c r="D5213">
        <v>5002</v>
      </c>
      <c r="E5213">
        <v>57851</v>
      </c>
      <c r="F5213">
        <v>29321</v>
      </c>
      <c r="G5213">
        <v>5020</v>
      </c>
      <c r="H5213" s="14">
        <f>365*DSO[[#This Row],[Receivables - Total]]/DSO[[#This Row],[Revenue - Total]]</f>
        <v>62.266975887589098</v>
      </c>
      <c r="I5213" t="str">
        <f>_xlfn.XLOOKUP(DSO[[#This Row],[GIC Industry Groups]],'DSO_GIC GROUP'!$A$2:$A$25,'DSO_GIC GROUP'!$B$2:$B$25,0)</f>
        <v>Media &amp; Entertainment</v>
      </c>
    </row>
    <row r="5214" spans="1:9" x14ac:dyDescent="0.2">
      <c r="A5214">
        <v>2011</v>
      </c>
      <c r="B5214" t="s">
        <v>393</v>
      </c>
      <c r="C5214" t="s">
        <v>394</v>
      </c>
      <c r="D5214">
        <v>6172</v>
      </c>
      <c r="E5214">
        <v>72574</v>
      </c>
      <c r="F5214">
        <v>37905</v>
      </c>
      <c r="G5214">
        <v>5020</v>
      </c>
      <c r="H5214" s="14">
        <f>365*DSO[[#This Row],[Receivables - Total]]/DSO[[#This Row],[Revenue - Total]]</f>
        <v>59.432264872708089</v>
      </c>
      <c r="I5214" t="str">
        <f>_xlfn.XLOOKUP(DSO[[#This Row],[GIC Industry Groups]],'DSO_GIC GROUP'!$A$2:$A$25,'DSO_GIC GROUP'!$B$2:$B$25,0)</f>
        <v>Media &amp; Entertainment</v>
      </c>
    </row>
    <row r="5215" spans="1:9" x14ac:dyDescent="0.2">
      <c r="A5215">
        <v>2012</v>
      </c>
      <c r="B5215" t="s">
        <v>393</v>
      </c>
      <c r="C5215" t="s">
        <v>394</v>
      </c>
      <c r="D5215">
        <v>8585</v>
      </c>
      <c r="E5215">
        <v>93798</v>
      </c>
      <c r="F5215">
        <v>50175</v>
      </c>
      <c r="G5215">
        <v>5020</v>
      </c>
      <c r="H5215" s="14">
        <f>365*DSO[[#This Row],[Receivables - Total]]/DSO[[#This Row],[Revenue - Total]]</f>
        <v>62.451918285999007</v>
      </c>
      <c r="I5215" t="str">
        <f>_xlfn.XLOOKUP(DSO[[#This Row],[GIC Industry Groups]],'DSO_GIC GROUP'!$A$2:$A$25,'DSO_GIC GROUP'!$B$2:$B$25,0)</f>
        <v>Media &amp; Entertainment</v>
      </c>
    </row>
    <row r="5216" spans="1:9" x14ac:dyDescent="0.2">
      <c r="A5216">
        <v>2013</v>
      </c>
      <c r="B5216" t="s">
        <v>393</v>
      </c>
      <c r="C5216" t="s">
        <v>394</v>
      </c>
      <c r="D5216">
        <v>9390</v>
      </c>
      <c r="E5216">
        <v>110920</v>
      </c>
      <c r="F5216">
        <v>59825</v>
      </c>
      <c r="G5216">
        <v>5020</v>
      </c>
      <c r="H5216" s="14">
        <f>365*DSO[[#This Row],[Receivables - Total]]/DSO[[#This Row],[Revenue - Total]]</f>
        <v>57.289594651065606</v>
      </c>
      <c r="I5216" t="str">
        <f>_xlfn.XLOOKUP(DSO[[#This Row],[GIC Industry Groups]],'DSO_GIC GROUP'!$A$2:$A$25,'DSO_GIC GROUP'!$B$2:$B$25,0)</f>
        <v>Media &amp; Entertainment</v>
      </c>
    </row>
    <row r="5217" spans="1:9" x14ac:dyDescent="0.2">
      <c r="A5217">
        <v>2014</v>
      </c>
      <c r="B5217" t="s">
        <v>393</v>
      </c>
      <c r="C5217" t="s">
        <v>394</v>
      </c>
      <c r="D5217">
        <v>11556</v>
      </c>
      <c r="E5217">
        <v>131133</v>
      </c>
      <c r="F5217">
        <v>66001</v>
      </c>
      <c r="G5217">
        <v>5020</v>
      </c>
      <c r="H5217" s="14">
        <f>365*DSO[[#This Row],[Receivables - Total]]/DSO[[#This Row],[Revenue - Total]]</f>
        <v>63.907213527067775</v>
      </c>
      <c r="I5217" t="str">
        <f>_xlfn.XLOOKUP(DSO[[#This Row],[GIC Industry Groups]],'DSO_GIC GROUP'!$A$2:$A$25,'DSO_GIC GROUP'!$B$2:$B$25,0)</f>
        <v>Media &amp; Entertainment</v>
      </c>
    </row>
    <row r="5218" spans="1:9" x14ac:dyDescent="0.2">
      <c r="A5218">
        <v>2015</v>
      </c>
      <c r="B5218" t="s">
        <v>393</v>
      </c>
      <c r="C5218" t="s">
        <v>394</v>
      </c>
      <c r="D5218">
        <v>13909</v>
      </c>
      <c r="E5218">
        <v>147461</v>
      </c>
      <c r="F5218">
        <v>74989</v>
      </c>
      <c r="G5218">
        <v>5020</v>
      </c>
      <c r="H5218" s="14">
        <f>365*DSO[[#This Row],[Receivables - Total]]/DSO[[#This Row],[Revenue - Total]]</f>
        <v>67.700396058088515</v>
      </c>
      <c r="I5218" t="str">
        <f>_xlfn.XLOOKUP(DSO[[#This Row],[GIC Industry Groups]],'DSO_GIC GROUP'!$A$2:$A$25,'DSO_GIC GROUP'!$B$2:$B$25,0)</f>
        <v>Media &amp; Entertainment</v>
      </c>
    </row>
    <row r="5219" spans="1:9" x14ac:dyDescent="0.2">
      <c r="A5219">
        <v>2016</v>
      </c>
      <c r="B5219" t="s">
        <v>393</v>
      </c>
      <c r="C5219" t="s">
        <v>394</v>
      </c>
      <c r="D5219">
        <v>15629</v>
      </c>
      <c r="E5219">
        <v>167497</v>
      </c>
      <c r="F5219">
        <v>90272</v>
      </c>
      <c r="G5219">
        <v>5020</v>
      </c>
      <c r="H5219" s="14">
        <f>365*DSO[[#This Row],[Receivables - Total]]/DSO[[#This Row],[Revenue - Total]]</f>
        <v>63.193293601559731</v>
      </c>
      <c r="I5219" t="str">
        <f>_xlfn.XLOOKUP(DSO[[#This Row],[GIC Industry Groups]],'DSO_GIC GROUP'!$A$2:$A$25,'DSO_GIC GROUP'!$B$2:$B$25,0)</f>
        <v>Media &amp; Entertainment</v>
      </c>
    </row>
    <row r="5220" spans="1:9" x14ac:dyDescent="0.2">
      <c r="A5220">
        <v>2017</v>
      </c>
      <c r="B5220" t="s">
        <v>393</v>
      </c>
      <c r="C5220" t="s">
        <v>394</v>
      </c>
      <c r="D5220">
        <v>18705</v>
      </c>
      <c r="E5220">
        <v>197295</v>
      </c>
      <c r="F5220">
        <v>110855</v>
      </c>
      <c r="G5220">
        <v>5020</v>
      </c>
      <c r="H5220" s="14">
        <f>365*DSO[[#This Row],[Receivables - Total]]/DSO[[#This Row],[Revenue - Total]]</f>
        <v>61.5878850750981</v>
      </c>
      <c r="I5220" t="str">
        <f>_xlfn.XLOOKUP(DSO[[#This Row],[GIC Industry Groups]],'DSO_GIC GROUP'!$A$2:$A$25,'DSO_GIC GROUP'!$B$2:$B$25,0)</f>
        <v>Media &amp; Entertainment</v>
      </c>
    </row>
    <row r="5221" spans="1:9" x14ac:dyDescent="0.2">
      <c r="A5221">
        <v>2018</v>
      </c>
      <c r="B5221" t="s">
        <v>393</v>
      </c>
      <c r="C5221" t="s">
        <v>394</v>
      </c>
      <c r="D5221">
        <v>21193</v>
      </c>
      <c r="E5221">
        <v>232792</v>
      </c>
      <c r="F5221">
        <v>136819</v>
      </c>
      <c r="G5221">
        <v>5020</v>
      </c>
      <c r="H5221" s="14">
        <f>365*DSO[[#This Row],[Receivables - Total]]/DSO[[#This Row],[Revenue - Total]]</f>
        <v>56.537798112835205</v>
      </c>
      <c r="I5221" t="str">
        <f>_xlfn.XLOOKUP(DSO[[#This Row],[GIC Industry Groups]],'DSO_GIC GROUP'!$A$2:$A$25,'DSO_GIC GROUP'!$B$2:$B$25,0)</f>
        <v>Media &amp; Entertainment</v>
      </c>
    </row>
    <row r="5222" spans="1:9" x14ac:dyDescent="0.2">
      <c r="A5222">
        <v>2019</v>
      </c>
      <c r="B5222" t="s">
        <v>393</v>
      </c>
      <c r="C5222" t="s">
        <v>394</v>
      </c>
      <c r="D5222">
        <v>27492</v>
      </c>
      <c r="E5222">
        <v>275909</v>
      </c>
      <c r="F5222">
        <v>161857</v>
      </c>
      <c r="G5222">
        <v>5020</v>
      </c>
      <c r="H5222" s="14">
        <f>365*DSO[[#This Row],[Receivables - Total]]/DSO[[#This Row],[Revenue - Total]]</f>
        <v>61.996577225575663</v>
      </c>
      <c r="I5222" t="str">
        <f>_xlfn.XLOOKUP(DSO[[#This Row],[GIC Industry Groups]],'DSO_GIC GROUP'!$A$2:$A$25,'DSO_GIC GROUP'!$B$2:$B$25,0)</f>
        <v>Media &amp; Entertainment</v>
      </c>
    </row>
    <row r="5223" spans="1:9" x14ac:dyDescent="0.2">
      <c r="A5223">
        <v>2004</v>
      </c>
      <c r="B5223" t="s">
        <v>473</v>
      </c>
      <c r="C5223" t="s">
        <v>474</v>
      </c>
      <c r="D5223">
        <v>5252.7</v>
      </c>
      <c r="E5223">
        <v>12272.3</v>
      </c>
      <c r="F5223">
        <v>6387</v>
      </c>
      <c r="G5223">
        <v>5020</v>
      </c>
      <c r="H5223" s="14">
        <f>365*DSO[[#This Row],[Receivables - Total]]/DSO[[#This Row],[Revenue - Total]]</f>
        <v>300.1777829967121</v>
      </c>
      <c r="I5223" t="str">
        <f>_xlfn.XLOOKUP(DSO[[#This Row],[GIC Industry Groups]],'DSO_GIC GROUP'!$A$2:$A$25,'DSO_GIC GROUP'!$B$2:$B$25,0)</f>
        <v>Media &amp; Entertainment</v>
      </c>
    </row>
    <row r="5224" spans="1:9" x14ac:dyDescent="0.2">
      <c r="A5224">
        <v>2005</v>
      </c>
      <c r="B5224" t="s">
        <v>473</v>
      </c>
      <c r="C5224" t="s">
        <v>474</v>
      </c>
      <c r="D5224">
        <v>4933.3</v>
      </c>
      <c r="E5224">
        <v>11945.2</v>
      </c>
      <c r="F5224">
        <v>6274.3</v>
      </c>
      <c r="G5224">
        <v>5020</v>
      </c>
      <c r="H5224" s="14">
        <f>365*DSO[[#This Row],[Receivables - Total]]/DSO[[#This Row],[Revenue - Total]]</f>
        <v>286.98890712908212</v>
      </c>
      <c r="I5224" t="str">
        <f>_xlfn.XLOOKUP(DSO[[#This Row],[GIC Industry Groups]],'DSO_GIC GROUP'!$A$2:$A$25,'DSO_GIC GROUP'!$B$2:$B$25,0)</f>
        <v>Media &amp; Entertainment</v>
      </c>
    </row>
    <row r="5225" spans="1:9" x14ac:dyDescent="0.2">
      <c r="A5225">
        <v>2006</v>
      </c>
      <c r="B5225" t="s">
        <v>473</v>
      </c>
      <c r="C5225" t="s">
        <v>474</v>
      </c>
      <c r="D5225">
        <v>4956.3</v>
      </c>
      <c r="E5225">
        <v>11864.1</v>
      </c>
      <c r="F5225">
        <v>6190.8</v>
      </c>
      <c r="G5225">
        <v>5020</v>
      </c>
      <c r="H5225" s="14">
        <f>365*DSO[[#This Row],[Receivables - Total]]/DSO[[#This Row],[Revenue - Total]]</f>
        <v>292.2157879433999</v>
      </c>
      <c r="I5225" t="str">
        <f>_xlfn.XLOOKUP(DSO[[#This Row],[GIC Industry Groups]],'DSO_GIC GROUP'!$A$2:$A$25,'DSO_GIC GROUP'!$B$2:$B$25,0)</f>
        <v>Media &amp; Entertainment</v>
      </c>
    </row>
    <row r="5226" spans="1:9" x14ac:dyDescent="0.2">
      <c r="A5226">
        <v>2007</v>
      </c>
      <c r="B5226" t="s">
        <v>473</v>
      </c>
      <c r="C5226" t="s">
        <v>474</v>
      </c>
      <c r="D5226">
        <v>5343.3</v>
      </c>
      <c r="E5226">
        <v>12458.1</v>
      </c>
      <c r="F5226">
        <v>6554.2</v>
      </c>
      <c r="G5226">
        <v>5020</v>
      </c>
      <c r="H5226" s="14">
        <f>365*DSO[[#This Row],[Receivables - Total]]/DSO[[#This Row],[Revenue - Total]]</f>
        <v>297.56560678648805</v>
      </c>
      <c r="I5226" t="str">
        <f>_xlfn.XLOOKUP(DSO[[#This Row],[GIC Industry Groups]],'DSO_GIC GROUP'!$A$2:$A$25,'DSO_GIC GROUP'!$B$2:$B$25,0)</f>
        <v>Media &amp; Entertainment</v>
      </c>
    </row>
    <row r="5227" spans="1:9" x14ac:dyDescent="0.2">
      <c r="A5227">
        <v>2008</v>
      </c>
      <c r="B5227" t="s">
        <v>473</v>
      </c>
      <c r="C5227" t="s">
        <v>474</v>
      </c>
      <c r="D5227">
        <v>4846</v>
      </c>
      <c r="E5227">
        <v>12125.2</v>
      </c>
      <c r="F5227">
        <v>6962.7</v>
      </c>
      <c r="G5227">
        <v>5020</v>
      </c>
      <c r="H5227" s="14">
        <f>365*DSO[[#This Row],[Receivables - Total]]/DSO[[#This Row],[Revenue - Total]]</f>
        <v>254.03794505005243</v>
      </c>
      <c r="I5227" t="str">
        <f>_xlfn.XLOOKUP(DSO[[#This Row],[GIC Industry Groups]],'DSO_GIC GROUP'!$A$2:$A$25,'DSO_GIC GROUP'!$B$2:$B$25,0)</f>
        <v>Media &amp; Entertainment</v>
      </c>
    </row>
    <row r="5228" spans="1:9" x14ac:dyDescent="0.2">
      <c r="A5228">
        <v>2009</v>
      </c>
      <c r="B5228" t="s">
        <v>473</v>
      </c>
      <c r="C5228" t="s">
        <v>474</v>
      </c>
      <c r="D5228">
        <v>4856.6000000000004</v>
      </c>
      <c r="E5228">
        <v>12263.1</v>
      </c>
      <c r="F5228">
        <v>6027.6</v>
      </c>
      <c r="G5228">
        <v>5020</v>
      </c>
      <c r="H5228" s="14">
        <f>365*DSO[[#This Row],[Receivables - Total]]/DSO[[#This Row],[Revenue - Total]]</f>
        <v>294.09035105182829</v>
      </c>
      <c r="I5228" t="str">
        <f>_xlfn.XLOOKUP(DSO[[#This Row],[GIC Industry Groups]],'DSO_GIC GROUP'!$A$2:$A$25,'DSO_GIC GROUP'!$B$2:$B$25,0)</f>
        <v>Media &amp; Entertainment</v>
      </c>
    </row>
    <row r="5229" spans="1:9" x14ac:dyDescent="0.2">
      <c r="A5229">
        <v>2010</v>
      </c>
      <c r="B5229" t="s">
        <v>473</v>
      </c>
      <c r="C5229" t="s">
        <v>474</v>
      </c>
      <c r="D5229">
        <v>5534.7</v>
      </c>
      <c r="E5229">
        <v>13070.8</v>
      </c>
      <c r="F5229">
        <v>6531.9</v>
      </c>
      <c r="G5229">
        <v>5020</v>
      </c>
      <c r="H5229" s="14">
        <f>365*DSO[[#This Row],[Receivables - Total]]/DSO[[#This Row],[Revenue - Total]]</f>
        <v>309.27685665732793</v>
      </c>
      <c r="I5229" t="str">
        <f>_xlfn.XLOOKUP(DSO[[#This Row],[GIC Industry Groups]],'DSO_GIC GROUP'!$A$2:$A$25,'DSO_GIC GROUP'!$B$2:$B$25,0)</f>
        <v>Media &amp; Entertainment</v>
      </c>
    </row>
    <row r="5230" spans="1:9" x14ac:dyDescent="0.2">
      <c r="A5230">
        <v>2011</v>
      </c>
      <c r="B5230" t="s">
        <v>473</v>
      </c>
      <c r="C5230" t="s">
        <v>474</v>
      </c>
      <c r="D5230">
        <v>5672.6</v>
      </c>
      <c r="E5230">
        <v>12876.6</v>
      </c>
      <c r="F5230">
        <v>7014.6</v>
      </c>
      <c r="G5230">
        <v>5020</v>
      </c>
      <c r="H5230" s="14">
        <f>365*DSO[[#This Row],[Receivables - Total]]/DSO[[#This Row],[Revenue - Total]]</f>
        <v>295.16993128617457</v>
      </c>
      <c r="I5230" t="str">
        <f>_xlfn.XLOOKUP(DSO[[#This Row],[GIC Industry Groups]],'DSO_GIC GROUP'!$A$2:$A$25,'DSO_GIC GROUP'!$B$2:$B$25,0)</f>
        <v>Media &amp; Entertainment</v>
      </c>
    </row>
    <row r="5231" spans="1:9" x14ac:dyDescent="0.2">
      <c r="A5231">
        <v>2012</v>
      </c>
      <c r="B5231" t="s">
        <v>473</v>
      </c>
      <c r="C5231" t="s">
        <v>474</v>
      </c>
      <c r="D5231">
        <v>5815.4</v>
      </c>
      <c r="E5231">
        <v>13493.9</v>
      </c>
      <c r="F5231">
        <v>6956.2</v>
      </c>
      <c r="G5231">
        <v>5020</v>
      </c>
      <c r="H5231" s="14">
        <f>365*DSO[[#This Row],[Receivables - Total]]/DSO[[#This Row],[Revenue - Total]]</f>
        <v>305.1408815157701</v>
      </c>
      <c r="I5231" t="str">
        <f>_xlfn.XLOOKUP(DSO[[#This Row],[GIC Industry Groups]],'DSO_GIC GROUP'!$A$2:$A$25,'DSO_GIC GROUP'!$B$2:$B$25,0)</f>
        <v>Media &amp; Entertainment</v>
      </c>
    </row>
    <row r="5232" spans="1:9" x14ac:dyDescent="0.2">
      <c r="A5232">
        <v>2013</v>
      </c>
      <c r="B5232" t="s">
        <v>473</v>
      </c>
      <c r="C5232" t="s">
        <v>474</v>
      </c>
      <c r="D5232">
        <v>6101.8</v>
      </c>
      <c r="E5232">
        <v>12905</v>
      </c>
      <c r="F5232">
        <v>7122.3</v>
      </c>
      <c r="G5232">
        <v>5020</v>
      </c>
      <c r="H5232" s="14">
        <f>365*DSO[[#This Row],[Receivables - Total]]/DSO[[#This Row],[Revenue - Total]]</f>
        <v>312.70193617230387</v>
      </c>
      <c r="I5232" t="str">
        <f>_xlfn.XLOOKUP(DSO[[#This Row],[GIC Industry Groups]],'DSO_GIC GROUP'!$A$2:$A$25,'DSO_GIC GROUP'!$B$2:$B$25,0)</f>
        <v>Media &amp; Entertainment</v>
      </c>
    </row>
    <row r="5233" spans="1:9" x14ac:dyDescent="0.2">
      <c r="A5233">
        <v>2014</v>
      </c>
      <c r="B5233" t="s">
        <v>473</v>
      </c>
      <c r="C5233" t="s">
        <v>474</v>
      </c>
      <c r="D5233">
        <v>5800.8</v>
      </c>
      <c r="E5233">
        <v>12747.2</v>
      </c>
      <c r="F5233">
        <v>7537.1</v>
      </c>
      <c r="G5233">
        <v>5020</v>
      </c>
      <c r="H5233" s="14">
        <f>365*DSO[[#This Row],[Receivables - Total]]/DSO[[#This Row],[Revenue - Total]]</f>
        <v>280.9160021759032</v>
      </c>
      <c r="I5233" t="str">
        <f>_xlfn.XLOOKUP(DSO[[#This Row],[GIC Industry Groups]],'DSO_GIC GROUP'!$A$2:$A$25,'DSO_GIC GROUP'!$B$2:$B$25,0)</f>
        <v>Media &amp; Entertainment</v>
      </c>
    </row>
    <row r="5234" spans="1:9" x14ac:dyDescent="0.2">
      <c r="A5234">
        <v>2015</v>
      </c>
      <c r="B5234" t="s">
        <v>473</v>
      </c>
      <c r="C5234" t="s">
        <v>474</v>
      </c>
      <c r="D5234">
        <v>5955.4</v>
      </c>
      <c r="E5234">
        <v>12585.1</v>
      </c>
      <c r="F5234">
        <v>7613.8</v>
      </c>
      <c r="G5234">
        <v>5020</v>
      </c>
      <c r="H5234" s="14">
        <f>365*DSO[[#This Row],[Receivables - Total]]/DSO[[#This Row],[Revenue - Total]]</f>
        <v>285.49751766529198</v>
      </c>
      <c r="I5234" t="str">
        <f>_xlfn.XLOOKUP(DSO[[#This Row],[GIC Industry Groups]],'DSO_GIC GROUP'!$A$2:$A$25,'DSO_GIC GROUP'!$B$2:$B$25,0)</f>
        <v>Media &amp; Entertainment</v>
      </c>
    </row>
    <row r="5235" spans="1:9" x14ac:dyDescent="0.2">
      <c r="A5235">
        <v>2016</v>
      </c>
      <c r="B5235" t="s">
        <v>473</v>
      </c>
      <c r="C5235" t="s">
        <v>474</v>
      </c>
      <c r="D5235">
        <v>5907.8</v>
      </c>
      <c r="E5235">
        <v>12485.2</v>
      </c>
      <c r="F5235">
        <v>7846.6</v>
      </c>
      <c r="G5235">
        <v>5020</v>
      </c>
      <c r="H5235" s="14">
        <f>365*DSO[[#This Row],[Receivables - Total]]/DSO[[#This Row],[Revenue - Total]]</f>
        <v>274.8129125990875</v>
      </c>
      <c r="I5235" t="str">
        <f>_xlfn.XLOOKUP(DSO[[#This Row],[GIC Industry Groups]],'DSO_GIC GROUP'!$A$2:$A$25,'DSO_GIC GROUP'!$B$2:$B$25,0)</f>
        <v>Media &amp; Entertainment</v>
      </c>
    </row>
    <row r="5236" spans="1:9" x14ac:dyDescent="0.2">
      <c r="A5236">
        <v>2017</v>
      </c>
      <c r="B5236" t="s">
        <v>473</v>
      </c>
      <c r="C5236" t="s">
        <v>474</v>
      </c>
      <c r="D5236">
        <v>6332.4</v>
      </c>
      <c r="E5236">
        <v>12695.2</v>
      </c>
      <c r="F5236">
        <v>7882.4</v>
      </c>
      <c r="G5236">
        <v>5020</v>
      </c>
      <c r="H5236" s="14">
        <f>365*DSO[[#This Row],[Receivables - Total]]/DSO[[#This Row],[Revenue - Total]]</f>
        <v>293.22617476910585</v>
      </c>
      <c r="I5236" t="str">
        <f>_xlfn.XLOOKUP(DSO[[#This Row],[GIC Industry Groups]],'DSO_GIC GROUP'!$A$2:$A$25,'DSO_GIC GROUP'!$B$2:$B$25,0)</f>
        <v>Media &amp; Entertainment</v>
      </c>
    </row>
    <row r="5237" spans="1:9" x14ac:dyDescent="0.2">
      <c r="A5237">
        <v>2018</v>
      </c>
      <c r="B5237" t="s">
        <v>473</v>
      </c>
      <c r="C5237" t="s">
        <v>474</v>
      </c>
      <c r="D5237">
        <v>7095.1</v>
      </c>
      <c r="E5237">
        <v>15620.3</v>
      </c>
      <c r="F5237">
        <v>9714.4</v>
      </c>
      <c r="G5237">
        <v>5020</v>
      </c>
      <c r="H5237" s="14">
        <f>365*DSO[[#This Row],[Receivables - Total]]/DSO[[#This Row],[Revenue - Total]]</f>
        <v>266.58481223750312</v>
      </c>
      <c r="I5237" t="str">
        <f>_xlfn.XLOOKUP(DSO[[#This Row],[GIC Industry Groups]],'DSO_GIC GROUP'!$A$2:$A$25,'DSO_GIC GROUP'!$B$2:$B$25,0)</f>
        <v>Media &amp; Entertainment</v>
      </c>
    </row>
    <row r="5238" spans="1:9" x14ac:dyDescent="0.2">
      <c r="A5238">
        <v>2019</v>
      </c>
      <c r="B5238" t="s">
        <v>473</v>
      </c>
      <c r="C5238" t="s">
        <v>474</v>
      </c>
      <c r="D5238">
        <v>7206.3</v>
      </c>
      <c r="E5238">
        <v>17751.900000000001</v>
      </c>
      <c r="F5238">
        <v>10221.299999999999</v>
      </c>
      <c r="G5238">
        <v>5020</v>
      </c>
      <c r="H5238" s="14">
        <f>365*DSO[[#This Row],[Receivables - Total]]/DSO[[#This Row],[Revenue - Total]]</f>
        <v>257.33512371224799</v>
      </c>
      <c r="I5238" t="str">
        <f>_xlfn.XLOOKUP(DSO[[#This Row],[GIC Industry Groups]],'DSO_GIC GROUP'!$A$2:$A$25,'DSO_GIC GROUP'!$B$2:$B$25,0)</f>
        <v>Media &amp; Entertainment</v>
      </c>
    </row>
    <row r="5239" spans="1:9" x14ac:dyDescent="0.2">
      <c r="A5239">
        <v>2018</v>
      </c>
      <c r="B5239" t="s">
        <v>633</v>
      </c>
      <c r="C5239" t="s">
        <v>634</v>
      </c>
      <c r="D5239">
        <v>569.63300000000004</v>
      </c>
      <c r="E5239">
        <v>25974.400000000001</v>
      </c>
      <c r="F5239">
        <v>15794.341</v>
      </c>
      <c r="G5239">
        <v>5020</v>
      </c>
      <c r="H5239" s="14">
        <f>365*DSO[[#This Row],[Receivables - Total]]/DSO[[#This Row],[Revenue - Total]]</f>
        <v>13.163958217693287</v>
      </c>
      <c r="I5239" t="str">
        <f>_xlfn.XLOOKUP(DSO[[#This Row],[GIC Industry Groups]],'DSO_GIC GROUP'!$A$2:$A$25,'DSO_GIC GROUP'!$B$2:$B$25,0)</f>
        <v>Media &amp; Entertainment</v>
      </c>
    </row>
    <row r="5240" spans="1:9" x14ac:dyDescent="0.2">
      <c r="A5240">
        <v>2019</v>
      </c>
      <c r="B5240" t="s">
        <v>633</v>
      </c>
      <c r="C5240" t="s">
        <v>634</v>
      </c>
      <c r="D5240">
        <v>979.06799999999998</v>
      </c>
      <c r="E5240">
        <v>33975.712</v>
      </c>
      <c r="F5240">
        <v>20156.447</v>
      </c>
      <c r="G5240">
        <v>5020</v>
      </c>
      <c r="H5240" s="14">
        <f>365*DSO[[#This Row],[Receivables - Total]]/DSO[[#This Row],[Revenue - Total]]</f>
        <v>17.729306161944116</v>
      </c>
      <c r="I5240" t="str">
        <f>_xlfn.XLOOKUP(DSO[[#This Row],[GIC Industry Groups]],'DSO_GIC GROUP'!$A$2:$A$25,'DSO_GIC GROUP'!$B$2:$B$25,0)</f>
        <v>Media &amp; Entertainment</v>
      </c>
    </row>
    <row r="5241" spans="1:9" x14ac:dyDescent="0.2">
      <c r="A5241">
        <v>2011</v>
      </c>
      <c r="B5241" t="s">
        <v>659</v>
      </c>
      <c r="C5241" t="s">
        <v>660</v>
      </c>
      <c r="D5241">
        <v>1503</v>
      </c>
      <c r="E5241">
        <v>17008</v>
      </c>
      <c r="F5241">
        <v>9095</v>
      </c>
      <c r="G5241">
        <v>5020</v>
      </c>
      <c r="H5241" s="14">
        <f>365*DSO[[#This Row],[Receivables - Total]]/DSO[[#This Row],[Revenue - Total]]</f>
        <v>60.318306761957118</v>
      </c>
      <c r="I5241" t="str">
        <f>_xlfn.XLOOKUP(DSO[[#This Row],[GIC Industry Groups]],'DSO_GIC GROUP'!$A$2:$A$25,'DSO_GIC GROUP'!$B$2:$B$25,0)</f>
        <v>Media &amp; Entertainment</v>
      </c>
    </row>
    <row r="5242" spans="1:9" x14ac:dyDescent="0.2">
      <c r="A5242">
        <v>2012</v>
      </c>
      <c r="B5242" t="s">
        <v>659</v>
      </c>
      <c r="C5242" t="s">
        <v>660</v>
      </c>
      <c r="D5242">
        <v>1369</v>
      </c>
      <c r="E5242">
        <v>13090</v>
      </c>
      <c r="F5242">
        <v>8654</v>
      </c>
      <c r="G5242">
        <v>5020</v>
      </c>
      <c r="H5242" s="14">
        <f>365*DSO[[#This Row],[Receivables - Total]]/DSO[[#This Row],[Revenue - Total]]</f>
        <v>57.740351282643864</v>
      </c>
      <c r="I5242" t="str">
        <f>_xlfn.XLOOKUP(DSO[[#This Row],[GIC Industry Groups]],'DSO_GIC GROUP'!$A$2:$A$25,'DSO_GIC GROUP'!$B$2:$B$25,0)</f>
        <v>Media &amp; Entertainment</v>
      </c>
    </row>
    <row r="5243" spans="1:9" x14ac:dyDescent="0.2">
      <c r="A5243">
        <v>2013</v>
      </c>
      <c r="B5243" t="s">
        <v>659</v>
      </c>
      <c r="C5243" t="s">
        <v>660</v>
      </c>
      <c r="D5243">
        <v>1582</v>
      </c>
      <c r="E5243">
        <v>15643</v>
      </c>
      <c r="F5243">
        <v>8891</v>
      </c>
      <c r="G5243">
        <v>5020</v>
      </c>
      <c r="H5243" s="14">
        <f>365*DSO[[#This Row],[Receivables - Total]]/DSO[[#This Row],[Revenue - Total]]</f>
        <v>64.94545045551682</v>
      </c>
      <c r="I5243" t="str">
        <f>_xlfn.XLOOKUP(DSO[[#This Row],[GIC Industry Groups]],'DSO_GIC GROUP'!$A$2:$A$25,'DSO_GIC GROUP'!$B$2:$B$25,0)</f>
        <v>Media &amp; Entertainment</v>
      </c>
    </row>
    <row r="5244" spans="1:9" x14ac:dyDescent="0.2">
      <c r="A5244">
        <v>2014</v>
      </c>
      <c r="B5244" t="s">
        <v>659</v>
      </c>
      <c r="C5244" t="s">
        <v>660</v>
      </c>
      <c r="D5244">
        <v>1454</v>
      </c>
      <c r="E5244">
        <v>16489</v>
      </c>
      <c r="F5244">
        <v>8574</v>
      </c>
      <c r="G5244">
        <v>5020</v>
      </c>
      <c r="H5244" s="14">
        <f>365*DSO[[#This Row],[Receivables - Total]]/DSO[[#This Row],[Revenue - Total]]</f>
        <v>61.897597387450432</v>
      </c>
      <c r="I5244" t="str">
        <f>_xlfn.XLOOKUP(DSO[[#This Row],[GIC Industry Groups]],'DSO_GIC GROUP'!$A$2:$A$25,'DSO_GIC GROUP'!$B$2:$B$25,0)</f>
        <v>Media &amp; Entertainment</v>
      </c>
    </row>
    <row r="5245" spans="1:9" x14ac:dyDescent="0.2">
      <c r="A5245">
        <v>2015</v>
      </c>
      <c r="B5245" t="s">
        <v>659</v>
      </c>
      <c r="C5245" t="s">
        <v>660</v>
      </c>
      <c r="D5245">
        <v>1373</v>
      </c>
      <c r="E5245">
        <v>15093</v>
      </c>
      <c r="F5245">
        <v>8633</v>
      </c>
      <c r="G5245">
        <v>5020</v>
      </c>
      <c r="H5245" s="14">
        <f>365*DSO[[#This Row],[Receivables - Total]]/DSO[[#This Row],[Revenue - Total]]</f>
        <v>58.049924707517668</v>
      </c>
      <c r="I5245" t="str">
        <f>_xlfn.XLOOKUP(DSO[[#This Row],[GIC Industry Groups]],'DSO_GIC GROUP'!$A$2:$A$25,'DSO_GIC GROUP'!$B$2:$B$25,0)</f>
        <v>Media &amp; Entertainment</v>
      </c>
    </row>
    <row r="5246" spans="1:9" x14ac:dyDescent="0.2">
      <c r="A5246">
        <v>2016</v>
      </c>
      <c r="B5246" t="s">
        <v>659</v>
      </c>
      <c r="C5246" t="s">
        <v>660</v>
      </c>
      <c r="D5246">
        <v>1284</v>
      </c>
      <c r="E5246">
        <v>15483</v>
      </c>
      <c r="F5246">
        <v>8292</v>
      </c>
      <c r="G5246">
        <v>5020</v>
      </c>
      <c r="H5246" s="14">
        <f>365*DSO[[#This Row],[Receivables - Total]]/DSO[[#This Row],[Revenue - Total]]</f>
        <v>56.519536903039075</v>
      </c>
      <c r="I5246" t="str">
        <f>_xlfn.XLOOKUP(DSO[[#This Row],[GIC Industry Groups]],'DSO_GIC GROUP'!$A$2:$A$25,'DSO_GIC GROUP'!$B$2:$B$25,0)</f>
        <v>Media &amp; Entertainment</v>
      </c>
    </row>
    <row r="5247" spans="1:9" x14ac:dyDescent="0.2">
      <c r="A5247">
        <v>2017</v>
      </c>
      <c r="B5247" t="s">
        <v>659</v>
      </c>
      <c r="C5247" t="s">
        <v>660</v>
      </c>
      <c r="D5247">
        <v>1358</v>
      </c>
      <c r="E5247">
        <v>14552</v>
      </c>
      <c r="F5247">
        <v>8139</v>
      </c>
      <c r="G5247">
        <v>5020</v>
      </c>
      <c r="H5247" s="14">
        <f>365*DSO[[#This Row],[Receivables - Total]]/DSO[[#This Row],[Revenue - Total]]</f>
        <v>60.9006020395626</v>
      </c>
      <c r="I5247" t="str">
        <f>_xlfn.XLOOKUP(DSO[[#This Row],[GIC Industry Groups]],'DSO_GIC GROUP'!$A$2:$A$25,'DSO_GIC GROUP'!$B$2:$B$25,0)</f>
        <v>Media &amp; Entertainment</v>
      </c>
    </row>
    <row r="5248" spans="1:9" x14ac:dyDescent="0.2">
      <c r="A5248">
        <v>2018</v>
      </c>
      <c r="B5248" t="s">
        <v>659</v>
      </c>
      <c r="C5248" t="s">
        <v>660</v>
      </c>
      <c r="D5248">
        <v>1661</v>
      </c>
      <c r="E5248">
        <v>16346</v>
      </c>
      <c r="F5248">
        <v>9024</v>
      </c>
      <c r="G5248">
        <v>5020</v>
      </c>
      <c r="H5248" s="14">
        <f>365*DSO[[#This Row],[Receivables - Total]]/DSO[[#This Row],[Revenue - Total]]</f>
        <v>67.183621453900713</v>
      </c>
      <c r="I5248" t="str">
        <f>_xlfn.XLOOKUP(DSO[[#This Row],[GIC Industry Groups]],'DSO_GIC GROUP'!$A$2:$A$25,'DSO_GIC GROUP'!$B$2:$B$25,0)</f>
        <v>Media &amp; Entertainment</v>
      </c>
    </row>
    <row r="5249" spans="1:9" x14ac:dyDescent="0.2">
      <c r="A5249">
        <v>2019</v>
      </c>
      <c r="B5249" t="s">
        <v>659</v>
      </c>
      <c r="C5249" t="s">
        <v>660</v>
      </c>
      <c r="D5249">
        <v>1593</v>
      </c>
      <c r="E5249">
        <v>15711</v>
      </c>
      <c r="F5249">
        <v>10036</v>
      </c>
      <c r="G5249">
        <v>5020</v>
      </c>
      <c r="H5249" s="14">
        <f>365*DSO[[#This Row],[Receivables - Total]]/DSO[[#This Row],[Revenue - Total]]</f>
        <v>57.935930649661216</v>
      </c>
      <c r="I5249" t="str">
        <f>_xlfn.XLOOKUP(DSO[[#This Row],[GIC Industry Groups]],'DSO_GIC GROUP'!$A$2:$A$25,'DSO_GIC GROUP'!$B$2:$B$25,0)</f>
        <v>Media &amp; Entertainment</v>
      </c>
    </row>
    <row r="5250" spans="1:9" x14ac:dyDescent="0.2">
      <c r="A5250">
        <v>2004</v>
      </c>
      <c r="B5250" t="s">
        <v>665</v>
      </c>
      <c r="C5250" t="s">
        <v>666</v>
      </c>
      <c r="D5250">
        <v>4916.7</v>
      </c>
      <c r="E5250">
        <v>16002.4</v>
      </c>
      <c r="F5250">
        <v>9747.2000000000007</v>
      </c>
      <c r="G5250">
        <v>5020</v>
      </c>
      <c r="H5250" s="14">
        <f>365*DSO[[#This Row],[Receivables - Total]]/DSO[[#This Row],[Revenue - Total]]</f>
        <v>184.11395067301376</v>
      </c>
      <c r="I5250" t="str">
        <f>_xlfn.XLOOKUP(DSO[[#This Row],[GIC Industry Groups]],'DSO_GIC GROUP'!$A$2:$A$25,'DSO_GIC GROUP'!$B$2:$B$25,0)</f>
        <v>Media &amp; Entertainment</v>
      </c>
    </row>
    <row r="5251" spans="1:9" x14ac:dyDescent="0.2">
      <c r="A5251">
        <v>2005</v>
      </c>
      <c r="B5251" t="s">
        <v>665</v>
      </c>
      <c r="C5251" t="s">
        <v>666</v>
      </c>
      <c r="D5251">
        <v>5366.1</v>
      </c>
      <c r="E5251">
        <v>15919.9</v>
      </c>
      <c r="F5251">
        <v>10481.1</v>
      </c>
      <c r="G5251">
        <v>5020</v>
      </c>
      <c r="H5251" s="14">
        <f>365*DSO[[#This Row],[Receivables - Total]]/DSO[[#This Row],[Revenue - Total]]</f>
        <v>186.87222715173027</v>
      </c>
      <c r="I5251" t="str">
        <f>_xlfn.XLOOKUP(DSO[[#This Row],[GIC Industry Groups]],'DSO_GIC GROUP'!$A$2:$A$25,'DSO_GIC GROUP'!$B$2:$B$25,0)</f>
        <v>Media &amp; Entertainment</v>
      </c>
    </row>
    <row r="5252" spans="1:9" x14ac:dyDescent="0.2">
      <c r="A5252">
        <v>2006</v>
      </c>
      <c r="B5252" t="s">
        <v>665</v>
      </c>
      <c r="C5252" t="s">
        <v>666</v>
      </c>
      <c r="D5252">
        <v>5994.3</v>
      </c>
      <c r="E5252">
        <v>18164.400000000001</v>
      </c>
      <c r="F5252">
        <v>11376.9</v>
      </c>
      <c r="G5252">
        <v>5020</v>
      </c>
      <c r="H5252" s="14">
        <f>365*DSO[[#This Row],[Receivables - Total]]/DSO[[#This Row],[Revenue - Total]]</f>
        <v>192.31244890963268</v>
      </c>
      <c r="I5252" t="str">
        <f>_xlfn.XLOOKUP(DSO[[#This Row],[GIC Industry Groups]],'DSO_GIC GROUP'!$A$2:$A$25,'DSO_GIC GROUP'!$B$2:$B$25,0)</f>
        <v>Media &amp; Entertainment</v>
      </c>
    </row>
    <row r="5253" spans="1:9" x14ac:dyDescent="0.2">
      <c r="A5253">
        <v>2007</v>
      </c>
      <c r="B5253" t="s">
        <v>665</v>
      </c>
      <c r="C5253" t="s">
        <v>666</v>
      </c>
      <c r="D5253">
        <v>6813.4</v>
      </c>
      <c r="E5253">
        <v>19271.7</v>
      </c>
      <c r="F5253">
        <v>12694</v>
      </c>
      <c r="G5253">
        <v>5020</v>
      </c>
      <c r="H5253" s="14">
        <f>365*DSO[[#This Row],[Receivables - Total]]/DSO[[#This Row],[Revenue - Total]]</f>
        <v>195.91074523396881</v>
      </c>
      <c r="I5253" t="str">
        <f>_xlfn.XLOOKUP(DSO[[#This Row],[GIC Industry Groups]],'DSO_GIC GROUP'!$A$2:$A$25,'DSO_GIC GROUP'!$B$2:$B$25,0)</f>
        <v>Media &amp; Entertainment</v>
      </c>
    </row>
    <row r="5254" spans="1:9" x14ac:dyDescent="0.2">
      <c r="A5254">
        <v>2008</v>
      </c>
      <c r="B5254" t="s">
        <v>665</v>
      </c>
      <c r="C5254" t="s">
        <v>666</v>
      </c>
      <c r="D5254">
        <v>5775.5</v>
      </c>
      <c r="E5254">
        <v>17318.400000000001</v>
      </c>
      <c r="F5254">
        <v>13359.9</v>
      </c>
      <c r="G5254">
        <v>5020</v>
      </c>
      <c r="H5254" s="14">
        <f>365*DSO[[#This Row],[Receivables - Total]]/DSO[[#This Row],[Revenue - Total]]</f>
        <v>157.78991609218633</v>
      </c>
      <c r="I5254" t="str">
        <f>_xlfn.XLOOKUP(DSO[[#This Row],[GIC Industry Groups]],'DSO_GIC GROUP'!$A$2:$A$25,'DSO_GIC GROUP'!$B$2:$B$25,0)</f>
        <v>Media &amp; Entertainment</v>
      </c>
    </row>
    <row r="5255" spans="1:9" x14ac:dyDescent="0.2">
      <c r="A5255">
        <v>2009</v>
      </c>
      <c r="B5255" t="s">
        <v>665</v>
      </c>
      <c r="C5255" t="s">
        <v>666</v>
      </c>
      <c r="D5255">
        <v>5574.1</v>
      </c>
      <c r="E5255">
        <v>17920.7</v>
      </c>
      <c r="F5255">
        <v>11720.7</v>
      </c>
      <c r="G5255">
        <v>5020</v>
      </c>
      <c r="H5255" s="14">
        <f>365*DSO[[#This Row],[Receivables - Total]]/DSO[[#This Row],[Revenue - Total]]</f>
        <v>173.58574999786703</v>
      </c>
      <c r="I5255" t="str">
        <f>_xlfn.XLOOKUP(DSO[[#This Row],[GIC Industry Groups]],'DSO_GIC GROUP'!$A$2:$A$25,'DSO_GIC GROUP'!$B$2:$B$25,0)</f>
        <v>Media &amp; Entertainment</v>
      </c>
    </row>
    <row r="5256" spans="1:9" x14ac:dyDescent="0.2">
      <c r="A5256">
        <v>2010</v>
      </c>
      <c r="B5256" t="s">
        <v>665</v>
      </c>
      <c r="C5256" t="s">
        <v>666</v>
      </c>
      <c r="D5256">
        <v>5977.2</v>
      </c>
      <c r="E5256">
        <v>19566.099999999999</v>
      </c>
      <c r="F5256">
        <v>12542.5</v>
      </c>
      <c r="G5256">
        <v>5020</v>
      </c>
      <c r="H5256" s="14">
        <f>365*DSO[[#This Row],[Receivables - Total]]/DSO[[#This Row],[Revenue - Total]]</f>
        <v>173.94283436316525</v>
      </c>
      <c r="I5256" t="str">
        <f>_xlfn.XLOOKUP(DSO[[#This Row],[GIC Industry Groups]],'DSO_GIC GROUP'!$A$2:$A$25,'DSO_GIC GROUP'!$B$2:$B$25,0)</f>
        <v>Media &amp; Entertainment</v>
      </c>
    </row>
    <row r="5257" spans="1:9" x14ac:dyDescent="0.2">
      <c r="A5257">
        <v>2011</v>
      </c>
      <c r="B5257" t="s">
        <v>665</v>
      </c>
      <c r="C5257" t="s">
        <v>666</v>
      </c>
      <c r="D5257">
        <v>6632</v>
      </c>
      <c r="E5257">
        <v>20505.400000000001</v>
      </c>
      <c r="F5257">
        <v>13872.5</v>
      </c>
      <c r="G5257">
        <v>5020</v>
      </c>
      <c r="H5257" s="14">
        <f>365*DSO[[#This Row],[Receivables - Total]]/DSO[[#This Row],[Revenue - Total]]</f>
        <v>174.49486393944855</v>
      </c>
      <c r="I5257" t="str">
        <f>_xlfn.XLOOKUP(DSO[[#This Row],[GIC Industry Groups]],'DSO_GIC GROUP'!$A$2:$A$25,'DSO_GIC GROUP'!$B$2:$B$25,0)</f>
        <v>Media &amp; Entertainment</v>
      </c>
    </row>
    <row r="5258" spans="1:9" x14ac:dyDescent="0.2">
      <c r="A5258">
        <v>2012</v>
      </c>
      <c r="B5258" t="s">
        <v>665</v>
      </c>
      <c r="C5258" t="s">
        <v>666</v>
      </c>
      <c r="D5258">
        <v>6958.2</v>
      </c>
      <c r="E5258">
        <v>22151.9</v>
      </c>
      <c r="F5258">
        <v>14219.4</v>
      </c>
      <c r="G5258">
        <v>5020</v>
      </c>
      <c r="H5258" s="14">
        <f>365*DSO[[#This Row],[Receivables - Total]]/DSO[[#This Row],[Revenue - Total]]</f>
        <v>178.61112283218702</v>
      </c>
      <c r="I5258" t="str">
        <f>_xlfn.XLOOKUP(DSO[[#This Row],[GIC Industry Groups]],'DSO_GIC GROUP'!$A$2:$A$25,'DSO_GIC GROUP'!$B$2:$B$25,0)</f>
        <v>Media &amp; Entertainment</v>
      </c>
    </row>
    <row r="5259" spans="1:9" x14ac:dyDescent="0.2">
      <c r="A5259">
        <v>2013</v>
      </c>
      <c r="B5259" t="s">
        <v>665</v>
      </c>
      <c r="C5259" t="s">
        <v>666</v>
      </c>
      <c r="D5259">
        <v>6632.6</v>
      </c>
      <c r="E5259">
        <v>22098.7</v>
      </c>
      <c r="F5259">
        <v>14584.5</v>
      </c>
      <c r="G5259">
        <v>5020</v>
      </c>
      <c r="H5259" s="14">
        <f>365*DSO[[#This Row],[Receivables - Total]]/DSO[[#This Row],[Revenue - Total]]</f>
        <v>165.99122355925812</v>
      </c>
      <c r="I5259" t="str">
        <f>_xlfn.XLOOKUP(DSO[[#This Row],[GIC Industry Groups]],'DSO_GIC GROUP'!$A$2:$A$25,'DSO_GIC GROUP'!$B$2:$B$25,0)</f>
        <v>Media &amp; Entertainment</v>
      </c>
    </row>
    <row r="5260" spans="1:9" x14ac:dyDescent="0.2">
      <c r="A5260">
        <v>2014</v>
      </c>
      <c r="B5260" t="s">
        <v>665</v>
      </c>
      <c r="C5260" t="s">
        <v>666</v>
      </c>
      <c r="D5260">
        <v>6524.7</v>
      </c>
      <c r="E5260">
        <v>21559.7</v>
      </c>
      <c r="F5260">
        <v>15317.8</v>
      </c>
      <c r="G5260">
        <v>5020</v>
      </c>
      <c r="H5260" s="14">
        <f>365*DSO[[#This Row],[Receivables - Total]]/DSO[[#This Row],[Revenue - Total]]</f>
        <v>155.47372990899478</v>
      </c>
      <c r="I5260" t="str">
        <f>_xlfn.XLOOKUP(DSO[[#This Row],[GIC Industry Groups]],'DSO_GIC GROUP'!$A$2:$A$25,'DSO_GIC GROUP'!$B$2:$B$25,0)</f>
        <v>Media &amp; Entertainment</v>
      </c>
    </row>
    <row r="5261" spans="1:9" x14ac:dyDescent="0.2">
      <c r="A5261">
        <v>2015</v>
      </c>
      <c r="B5261" t="s">
        <v>665</v>
      </c>
      <c r="C5261" t="s">
        <v>666</v>
      </c>
      <c r="D5261">
        <v>7220.9</v>
      </c>
      <c r="E5261">
        <v>22110.7</v>
      </c>
      <c r="F5261">
        <v>15134.4</v>
      </c>
      <c r="G5261">
        <v>5020</v>
      </c>
      <c r="H5261" s="14">
        <f>365*DSO[[#This Row],[Receivables - Total]]/DSO[[#This Row],[Revenue - Total]]</f>
        <v>174.14819880537055</v>
      </c>
      <c r="I5261" t="str">
        <f>_xlfn.XLOOKUP(DSO[[#This Row],[GIC Industry Groups]],'DSO_GIC GROUP'!$A$2:$A$25,'DSO_GIC GROUP'!$B$2:$B$25,0)</f>
        <v>Media &amp; Entertainment</v>
      </c>
    </row>
    <row r="5262" spans="1:9" x14ac:dyDescent="0.2">
      <c r="A5262">
        <v>2016</v>
      </c>
      <c r="B5262" t="s">
        <v>665</v>
      </c>
      <c r="C5262" t="s">
        <v>666</v>
      </c>
      <c r="D5262">
        <v>7510.8</v>
      </c>
      <c r="E5262">
        <v>23165.4</v>
      </c>
      <c r="F5262">
        <v>15416.9</v>
      </c>
      <c r="G5262">
        <v>5020</v>
      </c>
      <c r="H5262" s="14">
        <f>365*DSO[[#This Row],[Receivables - Total]]/DSO[[#This Row],[Revenue - Total]]</f>
        <v>177.82057352645475</v>
      </c>
      <c r="I5262" t="str">
        <f>_xlfn.XLOOKUP(DSO[[#This Row],[GIC Industry Groups]],'DSO_GIC GROUP'!$A$2:$A$25,'DSO_GIC GROUP'!$B$2:$B$25,0)</f>
        <v>Media &amp; Entertainment</v>
      </c>
    </row>
    <row r="5263" spans="1:9" x14ac:dyDescent="0.2">
      <c r="A5263">
        <v>2017</v>
      </c>
      <c r="B5263" t="s">
        <v>665</v>
      </c>
      <c r="C5263" t="s">
        <v>666</v>
      </c>
      <c r="D5263">
        <v>8083.8</v>
      </c>
      <c r="E5263">
        <v>24931.200000000001</v>
      </c>
      <c r="F5263">
        <v>15273.6</v>
      </c>
      <c r="G5263">
        <v>5020</v>
      </c>
      <c r="H5263" s="14">
        <f>365*DSO[[#This Row],[Receivables - Total]]/DSO[[#This Row],[Revenue - Total]]</f>
        <v>193.1821574481458</v>
      </c>
      <c r="I5263" t="str">
        <f>_xlfn.XLOOKUP(DSO[[#This Row],[GIC Industry Groups]],'DSO_GIC GROUP'!$A$2:$A$25,'DSO_GIC GROUP'!$B$2:$B$25,0)</f>
        <v>Media &amp; Entertainment</v>
      </c>
    </row>
    <row r="5264" spans="1:9" x14ac:dyDescent="0.2">
      <c r="A5264">
        <v>2018</v>
      </c>
      <c r="B5264" t="s">
        <v>665</v>
      </c>
      <c r="C5264" t="s">
        <v>666</v>
      </c>
      <c r="D5264">
        <v>7666.1</v>
      </c>
      <c r="E5264">
        <v>24617</v>
      </c>
      <c r="F5264">
        <v>15290.2</v>
      </c>
      <c r="G5264">
        <v>5020</v>
      </c>
      <c r="H5264" s="14">
        <f>365*DSO[[#This Row],[Receivables - Total]]/DSO[[#This Row],[Revenue - Total]]</f>
        <v>183.0013014872271</v>
      </c>
      <c r="I5264" t="str">
        <f>_xlfn.XLOOKUP(DSO[[#This Row],[GIC Industry Groups]],'DSO_GIC GROUP'!$A$2:$A$25,'DSO_GIC GROUP'!$B$2:$B$25,0)</f>
        <v>Media &amp; Entertainment</v>
      </c>
    </row>
    <row r="5265" spans="1:9" x14ac:dyDescent="0.2">
      <c r="A5265">
        <v>2019</v>
      </c>
      <c r="B5265" t="s">
        <v>665</v>
      </c>
      <c r="C5265" t="s">
        <v>666</v>
      </c>
      <c r="D5265">
        <v>7829</v>
      </c>
      <c r="E5265">
        <v>26783.4</v>
      </c>
      <c r="F5265">
        <v>14953.7</v>
      </c>
      <c r="G5265">
        <v>5020</v>
      </c>
      <c r="H5265" s="14">
        <f>365*DSO[[#This Row],[Receivables - Total]]/DSO[[#This Row],[Revenue - Total]]</f>
        <v>191.09551482241852</v>
      </c>
      <c r="I5265" t="str">
        <f>_xlfn.XLOOKUP(DSO[[#This Row],[GIC Industry Groups]],'DSO_GIC GROUP'!$A$2:$A$25,'DSO_GIC GROUP'!$B$2:$B$25,0)</f>
        <v>Media &amp; Entertainment</v>
      </c>
    </row>
    <row r="5266" spans="1:9" x14ac:dyDescent="0.2">
      <c r="A5266">
        <v>2010</v>
      </c>
      <c r="B5266" t="s">
        <v>833</v>
      </c>
      <c r="C5266" t="s">
        <v>834</v>
      </c>
      <c r="D5266">
        <v>51.15</v>
      </c>
      <c r="E5266">
        <v>722.88900000000001</v>
      </c>
      <c r="F5266">
        <v>484.63499999999999</v>
      </c>
      <c r="G5266">
        <v>5020</v>
      </c>
      <c r="H5266" s="14">
        <f>365*DSO[[#This Row],[Receivables - Total]]/DSO[[#This Row],[Revenue - Total]]</f>
        <v>38.52332167507506</v>
      </c>
      <c r="I5266" t="str">
        <f>_xlfn.XLOOKUP(DSO[[#This Row],[GIC Industry Groups]],'DSO_GIC GROUP'!$A$2:$A$25,'DSO_GIC GROUP'!$B$2:$B$25,0)</f>
        <v>Media &amp; Entertainment</v>
      </c>
    </row>
    <row r="5267" spans="1:9" x14ac:dyDescent="0.2">
      <c r="A5267">
        <v>2011</v>
      </c>
      <c r="B5267" t="s">
        <v>833</v>
      </c>
      <c r="C5267" t="s">
        <v>834</v>
      </c>
      <c r="D5267">
        <v>82.016999999999996</v>
      </c>
      <c r="E5267">
        <v>835.88599999999997</v>
      </c>
      <c r="F5267">
        <v>637.06299999999999</v>
      </c>
      <c r="G5267">
        <v>5020</v>
      </c>
      <c r="H5267" s="14">
        <f>365*DSO[[#This Row],[Receivables - Total]]/DSO[[#This Row],[Revenue - Total]]</f>
        <v>46.990964786842113</v>
      </c>
      <c r="I5267" t="str">
        <f>_xlfn.XLOOKUP(DSO[[#This Row],[GIC Industry Groups]],'DSO_GIC GROUP'!$A$2:$A$25,'DSO_GIC GROUP'!$B$2:$B$25,0)</f>
        <v>Media &amp; Entertainment</v>
      </c>
    </row>
    <row r="5268" spans="1:9" x14ac:dyDescent="0.2">
      <c r="A5268">
        <v>2012</v>
      </c>
      <c r="B5268" t="s">
        <v>833</v>
      </c>
      <c r="C5268" t="s">
        <v>834</v>
      </c>
      <c r="D5268">
        <v>129.673</v>
      </c>
      <c r="E5268">
        <v>1299.194</v>
      </c>
      <c r="F5268">
        <v>762.96600000000001</v>
      </c>
      <c r="G5268">
        <v>5020</v>
      </c>
      <c r="H5268" s="14">
        <f>365*DSO[[#This Row],[Receivables - Total]]/DSO[[#This Row],[Revenue - Total]]</f>
        <v>62.035064472073465</v>
      </c>
      <c r="I5268" t="str">
        <f>_xlfn.XLOOKUP(DSO[[#This Row],[GIC Industry Groups]],'DSO_GIC GROUP'!$A$2:$A$25,'DSO_GIC GROUP'!$B$2:$B$25,0)</f>
        <v>Media &amp; Entertainment</v>
      </c>
    </row>
    <row r="5269" spans="1:9" x14ac:dyDescent="0.2">
      <c r="A5269">
        <v>2013</v>
      </c>
      <c r="B5269" t="s">
        <v>833</v>
      </c>
      <c r="C5269" t="s">
        <v>834</v>
      </c>
      <c r="D5269">
        <v>127.15300000000001</v>
      </c>
      <c r="E5269">
        <v>1473.0139999999999</v>
      </c>
      <c r="F5269">
        <v>944.66099999999994</v>
      </c>
      <c r="G5269">
        <v>5020</v>
      </c>
      <c r="H5269" s="14">
        <f>365*DSO[[#This Row],[Receivables - Total]]/DSO[[#This Row],[Revenue - Total]]</f>
        <v>49.129629570819588</v>
      </c>
      <c r="I5269" t="str">
        <f>_xlfn.XLOOKUP(DSO[[#This Row],[GIC Industry Groups]],'DSO_GIC GROUP'!$A$2:$A$25,'DSO_GIC GROUP'!$B$2:$B$25,0)</f>
        <v>Media &amp; Entertainment</v>
      </c>
    </row>
    <row r="5270" spans="1:9" x14ac:dyDescent="0.2">
      <c r="A5270">
        <v>2014</v>
      </c>
      <c r="B5270" t="s">
        <v>833</v>
      </c>
      <c r="C5270" t="s">
        <v>834</v>
      </c>
      <c r="D5270">
        <v>151</v>
      </c>
      <c r="E5270">
        <v>1959</v>
      </c>
      <c r="F5270">
        <v>1246</v>
      </c>
      <c r="G5270">
        <v>5020</v>
      </c>
      <c r="H5270" s="14">
        <f>365*DSO[[#This Row],[Receivables - Total]]/DSO[[#This Row],[Revenue - Total]]</f>
        <v>44.233547351524876</v>
      </c>
      <c r="I5270" t="str">
        <f>_xlfn.XLOOKUP(DSO[[#This Row],[GIC Industry Groups]],'DSO_GIC GROUP'!$A$2:$A$25,'DSO_GIC GROUP'!$B$2:$B$25,0)</f>
        <v>Media &amp; Entertainment</v>
      </c>
    </row>
    <row r="5271" spans="1:9" x14ac:dyDescent="0.2">
      <c r="A5271">
        <v>2015</v>
      </c>
      <c r="B5271" t="s">
        <v>833</v>
      </c>
      <c r="C5271" t="s">
        <v>834</v>
      </c>
      <c r="D5271">
        <v>180</v>
      </c>
      <c r="E5271">
        <v>2128</v>
      </c>
      <c r="F5271">
        <v>1492</v>
      </c>
      <c r="G5271">
        <v>5020</v>
      </c>
      <c r="H5271" s="14">
        <f>365*DSO[[#This Row],[Receivables - Total]]/DSO[[#This Row],[Revenue - Total]]</f>
        <v>44.034852546916888</v>
      </c>
      <c r="I5271" t="str">
        <f>_xlfn.XLOOKUP(DSO[[#This Row],[GIC Industry Groups]],'DSO_GIC GROUP'!$A$2:$A$25,'DSO_GIC GROUP'!$B$2:$B$25,0)</f>
        <v>Media &amp; Entertainment</v>
      </c>
    </row>
    <row r="5272" spans="1:9" x14ac:dyDescent="0.2">
      <c r="A5272">
        <v>2016</v>
      </c>
      <c r="B5272" t="s">
        <v>833</v>
      </c>
      <c r="C5272" t="s">
        <v>834</v>
      </c>
      <c r="D5272">
        <v>189</v>
      </c>
      <c r="E5272">
        <v>2238</v>
      </c>
      <c r="F5272">
        <v>1480</v>
      </c>
      <c r="G5272">
        <v>5020</v>
      </c>
      <c r="H5272" s="14">
        <f>365*DSO[[#This Row],[Receivables - Total]]/DSO[[#This Row],[Revenue - Total]]</f>
        <v>46.611486486486484</v>
      </c>
      <c r="I5272" t="str">
        <f>_xlfn.XLOOKUP(DSO[[#This Row],[GIC Industry Groups]],'DSO_GIC GROUP'!$A$2:$A$25,'DSO_GIC GROUP'!$B$2:$B$25,0)</f>
        <v>Media &amp; Entertainment</v>
      </c>
    </row>
    <row r="5273" spans="1:9" x14ac:dyDescent="0.2">
      <c r="A5273">
        <v>2017</v>
      </c>
      <c r="B5273" t="s">
        <v>833</v>
      </c>
      <c r="C5273" t="s">
        <v>834</v>
      </c>
      <c r="D5273">
        <v>260</v>
      </c>
      <c r="E5273">
        <v>2272</v>
      </c>
      <c r="F5273">
        <v>1556</v>
      </c>
      <c r="G5273">
        <v>5020</v>
      </c>
      <c r="H5273" s="14">
        <f>365*DSO[[#This Row],[Receivables - Total]]/DSO[[#This Row],[Revenue - Total]]</f>
        <v>60.989717223650388</v>
      </c>
      <c r="I5273" t="str">
        <f>_xlfn.XLOOKUP(DSO[[#This Row],[GIC Industry Groups]],'DSO_GIC GROUP'!$A$2:$A$25,'DSO_GIC GROUP'!$B$2:$B$25,0)</f>
        <v>Media &amp; Entertainment</v>
      </c>
    </row>
    <row r="5274" spans="1:9" x14ac:dyDescent="0.2">
      <c r="A5274">
        <v>2018</v>
      </c>
      <c r="B5274" t="s">
        <v>833</v>
      </c>
      <c r="C5274" t="s">
        <v>834</v>
      </c>
      <c r="D5274">
        <v>212</v>
      </c>
      <c r="E5274">
        <v>2167</v>
      </c>
      <c r="F5274">
        <v>1615</v>
      </c>
      <c r="G5274">
        <v>5020</v>
      </c>
      <c r="H5274" s="14">
        <f>365*DSO[[#This Row],[Receivables - Total]]/DSO[[#This Row],[Revenue - Total]]</f>
        <v>47.913312693498455</v>
      </c>
      <c r="I5274" t="str">
        <f>_xlfn.XLOOKUP(DSO[[#This Row],[GIC Industry Groups]],'DSO_GIC GROUP'!$A$2:$A$25,'DSO_GIC GROUP'!$B$2:$B$25,0)</f>
        <v>Media &amp; Entertainment</v>
      </c>
    </row>
    <row r="5275" spans="1:9" x14ac:dyDescent="0.2">
      <c r="A5275">
        <v>2019</v>
      </c>
      <c r="B5275" t="s">
        <v>833</v>
      </c>
      <c r="C5275" t="s">
        <v>834</v>
      </c>
      <c r="D5275">
        <v>183</v>
      </c>
      <c r="E5275">
        <v>1984</v>
      </c>
      <c r="F5275">
        <v>1560</v>
      </c>
      <c r="G5275">
        <v>5020</v>
      </c>
      <c r="H5275" s="14">
        <f>365*DSO[[#This Row],[Receivables - Total]]/DSO[[#This Row],[Revenue - Total]]</f>
        <v>42.817307692307693</v>
      </c>
      <c r="I5275" t="str">
        <f>_xlfn.XLOOKUP(DSO[[#This Row],[GIC Industry Groups]],'DSO_GIC GROUP'!$A$2:$A$25,'DSO_GIC GROUP'!$B$2:$B$25,0)</f>
        <v>Media &amp; Entertainment</v>
      </c>
    </row>
    <row r="5276" spans="1:9" x14ac:dyDescent="0.2">
      <c r="A5276">
        <v>2004</v>
      </c>
      <c r="B5276" t="s">
        <v>45</v>
      </c>
      <c r="C5276" t="s">
        <v>46</v>
      </c>
      <c r="D5276">
        <v>816</v>
      </c>
      <c r="E5276">
        <v>17434</v>
      </c>
      <c r="F5276">
        <v>5160</v>
      </c>
      <c r="G5276">
        <v>5510</v>
      </c>
      <c r="H5276" s="14">
        <f>365*DSO[[#This Row],[Receivables - Total]]/DSO[[#This Row],[Revenue - Total]]</f>
        <v>57.720930232558139</v>
      </c>
      <c r="I5276" t="str">
        <f>_xlfn.XLOOKUP(DSO[[#This Row],[GIC Industry Groups]],'DSO_GIC GROUP'!$A$2:$A$25,'DSO_GIC GROUP'!$B$2:$B$25,0)</f>
        <v>Utilities</v>
      </c>
    </row>
    <row r="5277" spans="1:9" x14ac:dyDescent="0.2">
      <c r="A5277">
        <v>2005</v>
      </c>
      <c r="B5277" t="s">
        <v>45</v>
      </c>
      <c r="C5277" t="s">
        <v>46</v>
      </c>
      <c r="D5277">
        <v>965</v>
      </c>
      <c r="E5277">
        <v>18162</v>
      </c>
      <c r="F5277">
        <v>6780</v>
      </c>
      <c r="G5277">
        <v>5510</v>
      </c>
      <c r="H5277" s="14">
        <f>365*DSO[[#This Row],[Receivables - Total]]/DSO[[#This Row],[Revenue - Total]]</f>
        <v>51.950589970501476</v>
      </c>
      <c r="I5277" t="str">
        <f>_xlfn.XLOOKUP(DSO[[#This Row],[GIC Industry Groups]],'DSO_GIC GROUP'!$A$2:$A$25,'DSO_GIC GROUP'!$B$2:$B$25,0)</f>
        <v>Utilities</v>
      </c>
    </row>
    <row r="5278" spans="1:9" x14ac:dyDescent="0.2">
      <c r="A5278">
        <v>2006</v>
      </c>
      <c r="B5278" t="s">
        <v>45</v>
      </c>
      <c r="C5278" t="s">
        <v>46</v>
      </c>
      <c r="D5278">
        <v>887</v>
      </c>
      <c r="E5278">
        <v>19578</v>
      </c>
      <c r="F5278">
        <v>6880</v>
      </c>
      <c r="G5278">
        <v>5510</v>
      </c>
      <c r="H5278" s="14">
        <f>365*DSO[[#This Row],[Receivables - Total]]/DSO[[#This Row],[Revenue - Total]]</f>
        <v>47.057412790697676</v>
      </c>
      <c r="I5278" t="str">
        <f>_xlfn.XLOOKUP(DSO[[#This Row],[GIC Industry Groups]],'DSO_GIC GROUP'!$A$2:$A$25,'DSO_GIC GROUP'!$B$2:$B$25,0)</f>
        <v>Utilities</v>
      </c>
    </row>
    <row r="5279" spans="1:9" x14ac:dyDescent="0.2">
      <c r="A5279">
        <v>2007</v>
      </c>
      <c r="B5279" t="s">
        <v>45</v>
      </c>
      <c r="C5279" t="s">
        <v>46</v>
      </c>
      <c r="D5279">
        <v>1209</v>
      </c>
      <c r="E5279">
        <v>20728</v>
      </c>
      <c r="F5279">
        <v>7546</v>
      </c>
      <c r="G5279">
        <v>5510</v>
      </c>
      <c r="H5279" s="14">
        <f>365*DSO[[#This Row],[Receivables - Total]]/DSO[[#This Row],[Revenue - Total]]</f>
        <v>58.479326795653328</v>
      </c>
      <c r="I5279" t="str">
        <f>_xlfn.XLOOKUP(DSO[[#This Row],[GIC Industry Groups]],'DSO_GIC GROUP'!$A$2:$A$25,'DSO_GIC GROUP'!$B$2:$B$25,0)</f>
        <v>Utilities</v>
      </c>
    </row>
    <row r="5280" spans="1:9" x14ac:dyDescent="0.2">
      <c r="A5280">
        <v>2008</v>
      </c>
      <c r="B5280" t="s">
        <v>45</v>
      </c>
      <c r="C5280" t="s">
        <v>46</v>
      </c>
      <c r="D5280">
        <v>1221</v>
      </c>
      <c r="E5280">
        <v>22657</v>
      </c>
      <c r="F5280">
        <v>7839</v>
      </c>
      <c r="G5280">
        <v>5510</v>
      </c>
      <c r="H5280" s="14">
        <f>365*DSO[[#This Row],[Receivables - Total]]/DSO[[#This Row],[Revenue - Total]]</f>
        <v>56.852277076157677</v>
      </c>
      <c r="I5280" t="str">
        <f>_xlfn.XLOOKUP(DSO[[#This Row],[GIC Industry Groups]],'DSO_GIC GROUP'!$A$2:$A$25,'DSO_GIC GROUP'!$B$2:$B$25,0)</f>
        <v>Utilities</v>
      </c>
    </row>
    <row r="5281" spans="1:9" x14ac:dyDescent="0.2">
      <c r="A5281">
        <v>2009</v>
      </c>
      <c r="B5281" t="s">
        <v>45</v>
      </c>
      <c r="C5281" t="s">
        <v>46</v>
      </c>
      <c r="D5281">
        <v>1109</v>
      </c>
      <c r="E5281">
        <v>23790</v>
      </c>
      <c r="F5281">
        <v>7090</v>
      </c>
      <c r="G5281">
        <v>5510</v>
      </c>
      <c r="H5281" s="14">
        <f>365*DSO[[#This Row],[Receivables - Total]]/DSO[[#This Row],[Revenue - Total]]</f>
        <v>57.092383638928069</v>
      </c>
      <c r="I5281" t="str">
        <f>_xlfn.XLOOKUP(DSO[[#This Row],[GIC Industry Groups]],'DSO_GIC GROUP'!$A$2:$A$25,'DSO_GIC GROUP'!$B$2:$B$25,0)</f>
        <v>Utilities</v>
      </c>
    </row>
    <row r="5282" spans="1:9" x14ac:dyDescent="0.2">
      <c r="A5282">
        <v>2010</v>
      </c>
      <c r="B5282" t="s">
        <v>45</v>
      </c>
      <c r="C5282" t="s">
        <v>46</v>
      </c>
      <c r="D5282">
        <v>1137</v>
      </c>
      <c r="E5282">
        <v>23515</v>
      </c>
      <c r="F5282">
        <v>7638</v>
      </c>
      <c r="G5282">
        <v>5510</v>
      </c>
      <c r="H5282" s="14">
        <f>365*DSO[[#This Row],[Receivables - Total]]/DSO[[#This Row],[Revenue - Total]]</f>
        <v>54.33424980361351</v>
      </c>
      <c r="I5282" t="str">
        <f>_xlfn.XLOOKUP(DSO[[#This Row],[GIC Industry Groups]],'DSO_GIC GROUP'!$A$2:$A$25,'DSO_GIC GROUP'!$B$2:$B$25,0)</f>
        <v>Utilities</v>
      </c>
    </row>
    <row r="5283" spans="1:9" x14ac:dyDescent="0.2">
      <c r="A5283">
        <v>2011</v>
      </c>
      <c r="B5283" t="s">
        <v>45</v>
      </c>
      <c r="C5283" t="s">
        <v>46</v>
      </c>
      <c r="D5283">
        <v>866</v>
      </c>
      <c r="E5283">
        <v>23645</v>
      </c>
      <c r="F5283">
        <v>7531</v>
      </c>
      <c r="G5283">
        <v>5510</v>
      </c>
      <c r="H5283" s="14">
        <f>365*DSO[[#This Row],[Receivables - Total]]/DSO[[#This Row],[Revenue - Total]]</f>
        <v>41.97184968795645</v>
      </c>
      <c r="I5283" t="str">
        <f>_xlfn.XLOOKUP(DSO[[#This Row],[GIC Industry Groups]],'DSO_GIC GROUP'!$A$2:$A$25,'DSO_GIC GROUP'!$B$2:$B$25,0)</f>
        <v>Utilities</v>
      </c>
    </row>
    <row r="5284" spans="1:9" x14ac:dyDescent="0.2">
      <c r="A5284">
        <v>2012</v>
      </c>
      <c r="B5284" t="s">
        <v>45</v>
      </c>
      <c r="C5284" t="s">
        <v>46</v>
      </c>
      <c r="D5284">
        <v>818</v>
      </c>
      <c r="E5284">
        <v>21835</v>
      </c>
      <c r="F5284">
        <v>6828</v>
      </c>
      <c r="G5284">
        <v>5510</v>
      </c>
      <c r="H5284" s="14">
        <f>365*DSO[[#This Row],[Receivables - Total]]/DSO[[#This Row],[Revenue - Total]]</f>
        <v>43.72729935559461</v>
      </c>
      <c r="I5284" t="str">
        <f>_xlfn.XLOOKUP(DSO[[#This Row],[GIC Industry Groups]],'DSO_GIC GROUP'!$A$2:$A$25,'DSO_GIC GROUP'!$B$2:$B$25,0)</f>
        <v>Utilities</v>
      </c>
    </row>
    <row r="5285" spans="1:9" x14ac:dyDescent="0.2">
      <c r="A5285">
        <v>2013</v>
      </c>
      <c r="B5285" t="s">
        <v>45</v>
      </c>
      <c r="C5285" t="s">
        <v>46</v>
      </c>
      <c r="D5285">
        <v>904</v>
      </c>
      <c r="E5285">
        <v>21042</v>
      </c>
      <c r="F5285">
        <v>5838</v>
      </c>
      <c r="G5285">
        <v>5510</v>
      </c>
      <c r="H5285" s="14">
        <f>365*DSO[[#This Row],[Receivables - Total]]/DSO[[#This Row],[Revenue - Total]]</f>
        <v>56.519355943816379</v>
      </c>
      <c r="I5285" t="str">
        <f>_xlfn.XLOOKUP(DSO[[#This Row],[GIC Industry Groups]],'DSO_GIC GROUP'!$A$2:$A$25,'DSO_GIC GROUP'!$B$2:$B$25,0)</f>
        <v>Utilities</v>
      </c>
    </row>
    <row r="5286" spans="1:9" x14ac:dyDescent="0.2">
      <c r="A5286">
        <v>2014</v>
      </c>
      <c r="B5286" t="s">
        <v>45</v>
      </c>
      <c r="C5286" t="s">
        <v>46</v>
      </c>
      <c r="D5286">
        <v>769</v>
      </c>
      <c r="E5286">
        <v>22676</v>
      </c>
      <c r="F5286">
        <v>6053</v>
      </c>
      <c r="G5286">
        <v>5510</v>
      </c>
      <c r="H5286" s="14">
        <f>365*DSO[[#This Row],[Receivables - Total]]/DSO[[#This Row],[Revenue - Total]]</f>
        <v>46.371220882207169</v>
      </c>
      <c r="I5286" t="str">
        <f>_xlfn.XLOOKUP(DSO[[#This Row],[GIC Industry Groups]],'DSO_GIC GROUP'!$A$2:$A$25,'DSO_GIC GROUP'!$B$2:$B$25,0)</f>
        <v>Utilities</v>
      </c>
    </row>
    <row r="5287" spans="1:9" x14ac:dyDescent="0.2">
      <c r="A5287">
        <v>2015</v>
      </c>
      <c r="B5287" t="s">
        <v>45</v>
      </c>
      <c r="C5287" t="s">
        <v>46</v>
      </c>
      <c r="D5287">
        <v>725</v>
      </c>
      <c r="E5287">
        <v>23640</v>
      </c>
      <c r="F5287">
        <v>6098</v>
      </c>
      <c r="G5287">
        <v>5510</v>
      </c>
      <c r="H5287" s="14">
        <f>365*DSO[[#This Row],[Receivables - Total]]/DSO[[#This Row],[Revenue - Total]]</f>
        <v>43.39537553296163</v>
      </c>
      <c r="I5287" t="str">
        <f>_xlfn.XLOOKUP(DSO[[#This Row],[GIC Industry Groups]],'DSO_GIC GROUP'!$A$2:$A$25,'DSO_GIC GROUP'!$B$2:$B$25,0)</f>
        <v>Utilities</v>
      </c>
    </row>
    <row r="5288" spans="1:9" x14ac:dyDescent="0.2">
      <c r="A5288">
        <v>2016</v>
      </c>
      <c r="B5288" t="s">
        <v>45</v>
      </c>
      <c r="C5288" t="s">
        <v>46</v>
      </c>
      <c r="D5288">
        <v>795</v>
      </c>
      <c r="E5288">
        <v>24699</v>
      </c>
      <c r="F5288">
        <v>6076</v>
      </c>
      <c r="G5288">
        <v>5510</v>
      </c>
      <c r="H5288" s="14">
        <f>365*DSO[[#This Row],[Receivables - Total]]/DSO[[#This Row],[Revenue - Total]]</f>
        <v>47.757570770243582</v>
      </c>
      <c r="I5288" t="str">
        <f>_xlfn.XLOOKUP(DSO[[#This Row],[GIC Industry Groups]],'DSO_GIC GROUP'!$A$2:$A$25,'DSO_GIC GROUP'!$B$2:$B$25,0)</f>
        <v>Utilities</v>
      </c>
    </row>
    <row r="5289" spans="1:9" x14ac:dyDescent="0.2">
      <c r="A5289">
        <v>2017</v>
      </c>
      <c r="B5289" t="s">
        <v>45</v>
      </c>
      <c r="C5289" t="s">
        <v>46</v>
      </c>
      <c r="D5289">
        <v>838</v>
      </c>
      <c r="E5289">
        <v>25945</v>
      </c>
      <c r="F5289">
        <v>6177</v>
      </c>
      <c r="G5289">
        <v>5510</v>
      </c>
      <c r="H5289" s="14">
        <f>365*DSO[[#This Row],[Receivables - Total]]/DSO[[#This Row],[Revenue - Total]]</f>
        <v>49.517565161081428</v>
      </c>
      <c r="I5289" t="str">
        <f>_xlfn.XLOOKUP(DSO[[#This Row],[GIC Industry Groups]],'DSO_GIC GROUP'!$A$2:$A$25,'DSO_GIC GROUP'!$B$2:$B$25,0)</f>
        <v>Utilities</v>
      </c>
    </row>
    <row r="5290" spans="1:9" x14ac:dyDescent="0.2">
      <c r="A5290">
        <v>2018</v>
      </c>
      <c r="B5290" t="s">
        <v>45</v>
      </c>
      <c r="C5290" t="s">
        <v>46</v>
      </c>
      <c r="D5290">
        <v>837</v>
      </c>
      <c r="E5290">
        <v>27215</v>
      </c>
      <c r="F5290">
        <v>6291</v>
      </c>
      <c r="G5290">
        <v>5510</v>
      </c>
      <c r="H5290" s="14">
        <f>365*DSO[[#This Row],[Receivables - Total]]/DSO[[#This Row],[Revenue - Total]]</f>
        <v>48.562231759656655</v>
      </c>
      <c r="I5290" t="str">
        <f>_xlfn.XLOOKUP(DSO[[#This Row],[GIC Industry Groups]],'DSO_GIC GROUP'!$A$2:$A$25,'DSO_GIC GROUP'!$B$2:$B$25,0)</f>
        <v>Utilities</v>
      </c>
    </row>
    <row r="5291" spans="1:9" x14ac:dyDescent="0.2">
      <c r="A5291">
        <v>2019</v>
      </c>
      <c r="B5291" t="s">
        <v>45</v>
      </c>
      <c r="C5291" t="s">
        <v>46</v>
      </c>
      <c r="D5291">
        <v>734</v>
      </c>
      <c r="E5291">
        <v>28933</v>
      </c>
      <c r="F5291">
        <v>5910</v>
      </c>
      <c r="G5291">
        <v>5510</v>
      </c>
      <c r="H5291" s="14">
        <f>365*DSO[[#This Row],[Receivables - Total]]/DSO[[#This Row],[Revenue - Total]]</f>
        <v>45.33164128595601</v>
      </c>
      <c r="I5291" t="str">
        <f>_xlfn.XLOOKUP(DSO[[#This Row],[GIC Industry Groups]],'DSO_GIC GROUP'!$A$2:$A$25,'DSO_GIC GROUP'!$B$2:$B$25,0)</f>
        <v>Utilities</v>
      </c>
    </row>
    <row r="5292" spans="1:9" x14ac:dyDescent="0.2">
      <c r="A5292">
        <v>2004</v>
      </c>
      <c r="B5292" t="s">
        <v>47</v>
      </c>
      <c r="C5292" t="s">
        <v>48</v>
      </c>
      <c r="D5292">
        <v>1524</v>
      </c>
      <c r="E5292">
        <v>34663</v>
      </c>
      <c r="F5292">
        <v>14057</v>
      </c>
      <c r="G5292">
        <v>5510</v>
      </c>
      <c r="H5292" s="14">
        <f>365*DSO[[#This Row],[Receivables - Total]]/DSO[[#This Row],[Revenue - Total]]</f>
        <v>39.571743615280646</v>
      </c>
      <c r="I5292" t="str">
        <f>_xlfn.XLOOKUP(DSO[[#This Row],[GIC Industry Groups]],'DSO_GIC GROUP'!$A$2:$A$25,'DSO_GIC GROUP'!$B$2:$B$25,0)</f>
        <v>Utilities</v>
      </c>
    </row>
    <row r="5293" spans="1:9" x14ac:dyDescent="0.2">
      <c r="A5293">
        <v>2005</v>
      </c>
      <c r="B5293" t="s">
        <v>47</v>
      </c>
      <c r="C5293" t="s">
        <v>48</v>
      </c>
      <c r="D5293">
        <v>1220</v>
      </c>
      <c r="E5293">
        <v>36172</v>
      </c>
      <c r="F5293">
        <v>12111</v>
      </c>
      <c r="G5293">
        <v>5510</v>
      </c>
      <c r="H5293" s="14">
        <f>365*DSO[[#This Row],[Receivables - Total]]/DSO[[#This Row],[Revenue - Total]]</f>
        <v>36.768227231442488</v>
      </c>
      <c r="I5293" t="str">
        <f>_xlfn.XLOOKUP(DSO[[#This Row],[GIC Industry Groups]],'DSO_GIC GROUP'!$A$2:$A$25,'DSO_GIC GROUP'!$B$2:$B$25,0)</f>
        <v>Utilities</v>
      </c>
    </row>
    <row r="5294" spans="1:9" x14ac:dyDescent="0.2">
      <c r="A5294">
        <v>2006</v>
      </c>
      <c r="B5294" t="s">
        <v>47</v>
      </c>
      <c r="C5294" t="s">
        <v>48</v>
      </c>
      <c r="D5294">
        <v>1040</v>
      </c>
      <c r="E5294">
        <v>37987</v>
      </c>
      <c r="F5294">
        <v>12622</v>
      </c>
      <c r="G5294">
        <v>5510</v>
      </c>
      <c r="H5294" s="14">
        <f>365*DSO[[#This Row],[Receivables - Total]]/DSO[[#This Row],[Revenue - Total]]</f>
        <v>30.074473142132785</v>
      </c>
      <c r="I5294" t="str">
        <f>_xlfn.XLOOKUP(DSO[[#This Row],[GIC Industry Groups]],'DSO_GIC GROUP'!$A$2:$A$25,'DSO_GIC GROUP'!$B$2:$B$25,0)</f>
        <v>Utilities</v>
      </c>
    </row>
    <row r="5295" spans="1:9" x14ac:dyDescent="0.2">
      <c r="A5295">
        <v>2007</v>
      </c>
      <c r="B5295" t="s">
        <v>47</v>
      </c>
      <c r="C5295" t="s">
        <v>48</v>
      </c>
      <c r="D5295">
        <v>1117</v>
      </c>
      <c r="E5295">
        <v>40366</v>
      </c>
      <c r="F5295">
        <v>13380</v>
      </c>
      <c r="G5295">
        <v>5510</v>
      </c>
      <c r="H5295" s="14">
        <f>365*DSO[[#This Row],[Receivables - Total]]/DSO[[#This Row],[Revenue - Total]]</f>
        <v>30.471225710014949</v>
      </c>
      <c r="I5295" t="str">
        <f>_xlfn.XLOOKUP(DSO[[#This Row],[GIC Industry Groups]],'DSO_GIC GROUP'!$A$2:$A$25,'DSO_GIC GROUP'!$B$2:$B$25,0)</f>
        <v>Utilities</v>
      </c>
    </row>
    <row r="5296" spans="1:9" x14ac:dyDescent="0.2">
      <c r="A5296">
        <v>2008</v>
      </c>
      <c r="B5296" t="s">
        <v>47</v>
      </c>
      <c r="C5296" t="s">
        <v>48</v>
      </c>
      <c r="D5296">
        <v>1066</v>
      </c>
      <c r="E5296">
        <v>45155</v>
      </c>
      <c r="F5296">
        <v>14440</v>
      </c>
      <c r="G5296">
        <v>5510</v>
      </c>
      <c r="H5296" s="14">
        <f>365*DSO[[#This Row],[Receivables - Total]]/DSO[[#This Row],[Revenue - Total]]</f>
        <v>26.945290858725762</v>
      </c>
      <c r="I5296" t="str">
        <f>_xlfn.XLOOKUP(DSO[[#This Row],[GIC Industry Groups]],'DSO_GIC GROUP'!$A$2:$A$25,'DSO_GIC GROUP'!$B$2:$B$25,0)</f>
        <v>Utilities</v>
      </c>
    </row>
    <row r="5297" spans="1:9" x14ac:dyDescent="0.2">
      <c r="A5297">
        <v>2009</v>
      </c>
      <c r="B5297" t="s">
        <v>47</v>
      </c>
      <c r="C5297" t="s">
        <v>48</v>
      </c>
      <c r="D5297">
        <v>1050</v>
      </c>
      <c r="E5297">
        <v>48348</v>
      </c>
      <c r="F5297">
        <v>13489</v>
      </c>
      <c r="G5297">
        <v>5510</v>
      </c>
      <c r="H5297" s="14">
        <f>365*DSO[[#This Row],[Receivables - Total]]/DSO[[#This Row],[Revenue - Total]]</f>
        <v>28.412039439543332</v>
      </c>
      <c r="I5297" t="str">
        <f>_xlfn.XLOOKUP(DSO[[#This Row],[GIC Industry Groups]],'DSO_GIC GROUP'!$A$2:$A$25,'DSO_GIC GROUP'!$B$2:$B$25,0)</f>
        <v>Utilities</v>
      </c>
    </row>
    <row r="5298" spans="1:9" x14ac:dyDescent="0.2">
      <c r="A5298">
        <v>2010</v>
      </c>
      <c r="B5298" t="s">
        <v>47</v>
      </c>
      <c r="C5298" t="s">
        <v>48</v>
      </c>
      <c r="D5298">
        <v>1923</v>
      </c>
      <c r="E5298">
        <v>50455</v>
      </c>
      <c r="F5298">
        <v>14427</v>
      </c>
      <c r="G5298">
        <v>5510</v>
      </c>
      <c r="H5298" s="14">
        <f>365*DSO[[#This Row],[Receivables - Total]]/DSO[[#This Row],[Revenue - Total]]</f>
        <v>48.651486795591602</v>
      </c>
      <c r="I5298" t="str">
        <f>_xlfn.XLOOKUP(DSO[[#This Row],[GIC Industry Groups]],'DSO_GIC GROUP'!$A$2:$A$25,'DSO_GIC GROUP'!$B$2:$B$25,0)</f>
        <v>Utilities</v>
      </c>
    </row>
    <row r="5299" spans="1:9" x14ac:dyDescent="0.2">
      <c r="A5299">
        <v>2011</v>
      </c>
      <c r="B5299" t="s">
        <v>47</v>
      </c>
      <c r="C5299" t="s">
        <v>48</v>
      </c>
      <c r="D5299">
        <v>1834</v>
      </c>
      <c r="E5299">
        <v>52223</v>
      </c>
      <c r="F5299">
        <v>15116</v>
      </c>
      <c r="G5299">
        <v>5510</v>
      </c>
      <c r="H5299" s="14">
        <f>365*DSO[[#This Row],[Receivables - Total]]/DSO[[#This Row],[Revenue - Total]]</f>
        <v>44.284863720560992</v>
      </c>
      <c r="I5299" t="str">
        <f>_xlfn.XLOOKUP(DSO[[#This Row],[GIC Industry Groups]],'DSO_GIC GROUP'!$A$2:$A$25,'DSO_GIC GROUP'!$B$2:$B$25,0)</f>
        <v>Utilities</v>
      </c>
    </row>
    <row r="5300" spans="1:9" x14ac:dyDescent="0.2">
      <c r="A5300">
        <v>2012</v>
      </c>
      <c r="B5300" t="s">
        <v>47</v>
      </c>
      <c r="C5300" t="s">
        <v>48</v>
      </c>
      <c r="D5300">
        <v>1871</v>
      </c>
      <c r="E5300">
        <v>54367</v>
      </c>
      <c r="F5300">
        <v>14945</v>
      </c>
      <c r="G5300">
        <v>5510</v>
      </c>
      <c r="H5300" s="14">
        <f>365*DSO[[#This Row],[Receivables - Total]]/DSO[[#This Row],[Revenue - Total]]</f>
        <v>45.695215791234524</v>
      </c>
      <c r="I5300" t="str">
        <f>_xlfn.XLOOKUP(DSO[[#This Row],[GIC Industry Groups]],'DSO_GIC GROUP'!$A$2:$A$25,'DSO_GIC GROUP'!$B$2:$B$25,0)</f>
        <v>Utilities</v>
      </c>
    </row>
    <row r="5301" spans="1:9" x14ac:dyDescent="0.2">
      <c r="A5301">
        <v>2013</v>
      </c>
      <c r="B5301" t="s">
        <v>47</v>
      </c>
      <c r="C5301" t="s">
        <v>48</v>
      </c>
      <c r="D5301">
        <v>1860</v>
      </c>
      <c r="E5301">
        <v>56414</v>
      </c>
      <c r="F5301">
        <v>15357</v>
      </c>
      <c r="G5301">
        <v>5510</v>
      </c>
      <c r="H5301" s="14">
        <f>365*DSO[[#This Row],[Receivables - Total]]/DSO[[#This Row],[Revenue - Total]]</f>
        <v>44.207853096307872</v>
      </c>
      <c r="I5301" t="str">
        <f>_xlfn.XLOOKUP(DSO[[#This Row],[GIC Industry Groups]],'DSO_GIC GROUP'!$A$2:$A$25,'DSO_GIC GROUP'!$B$2:$B$25,0)</f>
        <v>Utilities</v>
      </c>
    </row>
    <row r="5302" spans="1:9" x14ac:dyDescent="0.2">
      <c r="A5302">
        <v>2014</v>
      </c>
      <c r="B5302" t="s">
        <v>47</v>
      </c>
      <c r="C5302" t="s">
        <v>48</v>
      </c>
      <c r="D5302">
        <v>1926</v>
      </c>
      <c r="E5302">
        <v>59633</v>
      </c>
      <c r="F5302">
        <v>17020</v>
      </c>
      <c r="G5302">
        <v>5510</v>
      </c>
      <c r="H5302" s="14">
        <f>365*DSO[[#This Row],[Receivables - Total]]/DSO[[#This Row],[Revenue - Total]]</f>
        <v>41.303760282021152</v>
      </c>
      <c r="I5302" t="str">
        <f>_xlfn.XLOOKUP(DSO[[#This Row],[GIC Industry Groups]],'DSO_GIC GROUP'!$A$2:$A$25,'DSO_GIC GROUP'!$B$2:$B$25,0)</f>
        <v>Utilities</v>
      </c>
    </row>
    <row r="5303" spans="1:9" x14ac:dyDescent="0.2">
      <c r="A5303">
        <v>2015</v>
      </c>
      <c r="B5303" t="s">
        <v>47</v>
      </c>
      <c r="C5303" t="s">
        <v>48</v>
      </c>
      <c r="D5303">
        <v>1640.5</v>
      </c>
      <c r="E5303">
        <v>61683.1</v>
      </c>
      <c r="F5303">
        <v>16453.2</v>
      </c>
      <c r="G5303">
        <v>5510</v>
      </c>
      <c r="H5303" s="14">
        <f>365*DSO[[#This Row],[Receivables - Total]]/DSO[[#This Row],[Revenue - Total]]</f>
        <v>36.393072472224247</v>
      </c>
      <c r="I5303" t="str">
        <f>_xlfn.XLOOKUP(DSO[[#This Row],[GIC Industry Groups]],'DSO_GIC GROUP'!$A$2:$A$25,'DSO_GIC GROUP'!$B$2:$B$25,0)</f>
        <v>Utilities</v>
      </c>
    </row>
    <row r="5304" spans="1:9" x14ac:dyDescent="0.2">
      <c r="A5304">
        <v>2016</v>
      </c>
      <c r="B5304" t="s">
        <v>47</v>
      </c>
      <c r="C5304" t="s">
        <v>48</v>
      </c>
      <c r="D5304">
        <v>1916.7</v>
      </c>
      <c r="E5304">
        <v>63467.7</v>
      </c>
      <c r="F5304">
        <v>16380.1</v>
      </c>
      <c r="G5304">
        <v>5510</v>
      </c>
      <c r="H5304" s="14">
        <f>365*DSO[[#This Row],[Receivables - Total]]/DSO[[#This Row],[Revenue - Total]]</f>
        <v>42.71008724000464</v>
      </c>
      <c r="I5304" t="str">
        <f>_xlfn.XLOOKUP(DSO[[#This Row],[GIC Industry Groups]],'DSO_GIC GROUP'!$A$2:$A$25,'DSO_GIC GROUP'!$B$2:$B$25,0)</f>
        <v>Utilities</v>
      </c>
    </row>
    <row r="5305" spans="1:9" x14ac:dyDescent="0.2">
      <c r="A5305">
        <v>2017</v>
      </c>
      <c r="B5305" t="s">
        <v>47</v>
      </c>
      <c r="C5305" t="s">
        <v>48</v>
      </c>
      <c r="D5305">
        <v>1891</v>
      </c>
      <c r="E5305">
        <v>64729.1</v>
      </c>
      <c r="F5305">
        <v>15424.9</v>
      </c>
      <c r="G5305">
        <v>5510</v>
      </c>
      <c r="H5305" s="14">
        <f>365*DSO[[#This Row],[Receivables - Total]]/DSO[[#This Row],[Revenue - Total]]</f>
        <v>44.746805489824894</v>
      </c>
      <c r="I5305" t="str">
        <f>_xlfn.XLOOKUP(DSO[[#This Row],[GIC Industry Groups]],'DSO_GIC GROUP'!$A$2:$A$25,'DSO_GIC GROUP'!$B$2:$B$25,0)</f>
        <v>Utilities</v>
      </c>
    </row>
    <row r="5306" spans="1:9" x14ac:dyDescent="0.2">
      <c r="A5306">
        <v>2018</v>
      </c>
      <c r="B5306" t="s">
        <v>47</v>
      </c>
      <c r="C5306" t="s">
        <v>48</v>
      </c>
      <c r="D5306">
        <v>1926.5</v>
      </c>
      <c r="E5306">
        <v>68802.8</v>
      </c>
      <c r="F5306">
        <v>16195.7</v>
      </c>
      <c r="G5306">
        <v>5510</v>
      </c>
      <c r="H5306" s="14">
        <f>365*DSO[[#This Row],[Receivables - Total]]/DSO[[#This Row],[Revenue - Total]]</f>
        <v>43.417234204140605</v>
      </c>
      <c r="I5306" t="str">
        <f>_xlfn.XLOOKUP(DSO[[#This Row],[GIC Industry Groups]],'DSO_GIC GROUP'!$A$2:$A$25,'DSO_GIC GROUP'!$B$2:$B$25,0)</f>
        <v>Utilities</v>
      </c>
    </row>
    <row r="5307" spans="1:9" x14ac:dyDescent="0.2">
      <c r="A5307">
        <v>2019</v>
      </c>
      <c r="B5307" t="s">
        <v>47</v>
      </c>
      <c r="C5307" t="s">
        <v>48</v>
      </c>
      <c r="D5307">
        <v>1705.1</v>
      </c>
      <c r="E5307">
        <v>75892.3</v>
      </c>
      <c r="F5307">
        <v>15561.4</v>
      </c>
      <c r="G5307">
        <v>5510</v>
      </c>
      <c r="H5307" s="14">
        <f>365*DSO[[#This Row],[Receivables - Total]]/DSO[[#This Row],[Revenue - Total]]</f>
        <v>39.993927281607057</v>
      </c>
      <c r="I5307" t="str">
        <f>_xlfn.XLOOKUP(DSO[[#This Row],[GIC Industry Groups]],'DSO_GIC GROUP'!$A$2:$A$25,'DSO_GIC GROUP'!$B$2:$B$25,0)</f>
        <v>Utilities</v>
      </c>
    </row>
    <row r="5308" spans="1:9" x14ac:dyDescent="0.2">
      <c r="A5308">
        <v>2004</v>
      </c>
      <c r="B5308" t="s">
        <v>49</v>
      </c>
      <c r="C5308" t="s">
        <v>50</v>
      </c>
      <c r="D5308">
        <v>1583</v>
      </c>
      <c r="E5308">
        <v>28923</v>
      </c>
      <c r="F5308">
        <v>9463</v>
      </c>
      <c r="G5308">
        <v>5510</v>
      </c>
      <c r="H5308" s="14">
        <f>365*DSO[[#This Row],[Receivables - Total]]/DSO[[#This Row],[Revenue - Total]]</f>
        <v>61.058332452710559</v>
      </c>
      <c r="I5308" t="str">
        <f>_xlfn.XLOOKUP(DSO[[#This Row],[GIC Industry Groups]],'DSO_GIC GROUP'!$A$2:$A$25,'DSO_GIC GROUP'!$B$2:$B$25,0)</f>
        <v>Utilities</v>
      </c>
    </row>
    <row r="5309" spans="1:9" x14ac:dyDescent="0.2">
      <c r="A5309">
        <v>2005</v>
      </c>
      <c r="B5309" t="s">
        <v>49</v>
      </c>
      <c r="C5309" t="s">
        <v>50</v>
      </c>
      <c r="D5309">
        <v>1617</v>
      </c>
      <c r="E5309">
        <v>29432</v>
      </c>
      <c r="F5309">
        <v>11086</v>
      </c>
      <c r="G5309">
        <v>5510</v>
      </c>
      <c r="H5309" s="14">
        <f>365*DSO[[#This Row],[Receivables - Total]]/DSO[[#This Row],[Revenue - Total]]</f>
        <v>53.238769619339706</v>
      </c>
      <c r="I5309" t="str">
        <f>_xlfn.XLOOKUP(DSO[[#This Row],[GIC Industry Groups]],'DSO_GIC GROUP'!$A$2:$A$25,'DSO_GIC GROUP'!$B$2:$B$25,0)</f>
        <v>Utilities</v>
      </c>
    </row>
    <row r="5310" spans="1:9" x14ac:dyDescent="0.2">
      <c r="A5310">
        <v>2006</v>
      </c>
      <c r="B5310" t="s">
        <v>49</v>
      </c>
      <c r="C5310" t="s">
        <v>50</v>
      </c>
      <c r="D5310">
        <v>1845</v>
      </c>
      <c r="E5310">
        <v>31201</v>
      </c>
      <c r="F5310">
        <v>11564</v>
      </c>
      <c r="G5310">
        <v>5510</v>
      </c>
      <c r="H5310" s="14">
        <f>365*DSO[[#This Row],[Receivables - Total]]/DSO[[#This Row],[Revenue - Total]]</f>
        <v>58.234607402282947</v>
      </c>
      <c r="I5310" t="str">
        <f>_xlfn.XLOOKUP(DSO[[#This Row],[GIC Industry Groups]],'DSO_GIC GROUP'!$A$2:$A$25,'DSO_GIC GROUP'!$B$2:$B$25,0)</f>
        <v>Utilities</v>
      </c>
    </row>
    <row r="5311" spans="1:9" x14ac:dyDescent="0.2">
      <c r="A5311">
        <v>2007</v>
      </c>
      <c r="B5311" t="s">
        <v>49</v>
      </c>
      <c r="C5311" t="s">
        <v>50</v>
      </c>
      <c r="D5311">
        <v>2326</v>
      </c>
      <c r="E5311">
        <v>34453</v>
      </c>
      <c r="F5311">
        <v>13588</v>
      </c>
      <c r="G5311">
        <v>5510</v>
      </c>
      <c r="H5311" s="14">
        <f>365*DSO[[#This Row],[Receivables - Total]]/DSO[[#This Row],[Revenue - Total]]</f>
        <v>62.480865469531942</v>
      </c>
      <c r="I5311" t="str">
        <f>_xlfn.XLOOKUP(DSO[[#This Row],[GIC Industry Groups]],'DSO_GIC GROUP'!$A$2:$A$25,'DSO_GIC GROUP'!$B$2:$B$25,0)</f>
        <v>Utilities</v>
      </c>
    </row>
    <row r="5312" spans="1:9" x14ac:dyDescent="0.2">
      <c r="A5312">
        <v>2008</v>
      </c>
      <c r="B5312" t="s">
        <v>49</v>
      </c>
      <c r="C5312" t="s">
        <v>50</v>
      </c>
      <c r="D5312">
        <v>2264</v>
      </c>
      <c r="E5312">
        <v>34806</v>
      </c>
      <c r="F5312">
        <v>16102</v>
      </c>
      <c r="G5312">
        <v>5510</v>
      </c>
      <c r="H5312" s="14">
        <f>365*DSO[[#This Row],[Receivables - Total]]/DSO[[#This Row],[Revenue - Total]]</f>
        <v>51.320332877903368</v>
      </c>
      <c r="I5312" t="str">
        <f>_xlfn.XLOOKUP(DSO[[#This Row],[GIC Industry Groups]],'DSO_GIC GROUP'!$A$2:$A$25,'DSO_GIC GROUP'!$B$2:$B$25,0)</f>
        <v>Utilities</v>
      </c>
    </row>
    <row r="5313" spans="1:9" x14ac:dyDescent="0.2">
      <c r="A5313">
        <v>2009</v>
      </c>
      <c r="B5313" t="s">
        <v>49</v>
      </c>
      <c r="C5313" t="s">
        <v>50</v>
      </c>
      <c r="D5313">
        <v>2610</v>
      </c>
      <c r="E5313">
        <v>39535</v>
      </c>
      <c r="F5313">
        <v>14119</v>
      </c>
      <c r="G5313">
        <v>5510</v>
      </c>
      <c r="H5313" s="14">
        <f>365*DSO[[#This Row],[Receivables - Total]]/DSO[[#This Row],[Revenue - Total]]</f>
        <v>67.472908846235569</v>
      </c>
      <c r="I5313" t="str">
        <f>_xlfn.XLOOKUP(DSO[[#This Row],[GIC Industry Groups]],'DSO_GIC GROUP'!$A$2:$A$25,'DSO_GIC GROUP'!$B$2:$B$25,0)</f>
        <v>Utilities</v>
      </c>
    </row>
    <row r="5314" spans="1:9" x14ac:dyDescent="0.2">
      <c r="A5314">
        <v>2010</v>
      </c>
      <c r="B5314" t="s">
        <v>49</v>
      </c>
      <c r="C5314" t="s">
        <v>50</v>
      </c>
      <c r="D5314">
        <v>2909</v>
      </c>
      <c r="E5314">
        <v>40511</v>
      </c>
      <c r="F5314">
        <v>16647</v>
      </c>
      <c r="G5314">
        <v>5510</v>
      </c>
      <c r="H5314" s="14">
        <f>365*DSO[[#This Row],[Receivables - Total]]/DSO[[#This Row],[Revenue - Total]]</f>
        <v>63.782363188562506</v>
      </c>
      <c r="I5314" t="str">
        <f>_xlfn.XLOOKUP(DSO[[#This Row],[GIC Industry Groups]],'DSO_GIC GROUP'!$A$2:$A$25,'DSO_GIC GROUP'!$B$2:$B$25,0)</f>
        <v>Utilities</v>
      </c>
    </row>
    <row r="5315" spans="1:9" x14ac:dyDescent="0.2">
      <c r="A5315">
        <v>2011</v>
      </c>
      <c r="B5315" t="s">
        <v>49</v>
      </c>
      <c r="C5315" t="s">
        <v>50</v>
      </c>
      <c r="D5315">
        <v>3119</v>
      </c>
      <c r="E5315">
        <v>45333</v>
      </c>
      <c r="F5315">
        <v>17274</v>
      </c>
      <c r="G5315">
        <v>5510</v>
      </c>
      <c r="H5315" s="14">
        <f>365*DSO[[#This Row],[Receivables - Total]]/DSO[[#This Row],[Revenue - Total]]</f>
        <v>65.904538612944307</v>
      </c>
      <c r="I5315" t="str">
        <f>_xlfn.XLOOKUP(DSO[[#This Row],[GIC Industry Groups]],'DSO_GIC GROUP'!$A$2:$A$25,'DSO_GIC GROUP'!$B$2:$B$25,0)</f>
        <v>Utilities</v>
      </c>
    </row>
    <row r="5316" spans="1:9" x14ac:dyDescent="0.2">
      <c r="A5316">
        <v>2012</v>
      </c>
      <c r="B5316" t="s">
        <v>49</v>
      </c>
      <c r="C5316" t="s">
        <v>50</v>
      </c>
      <c r="D5316">
        <v>3008</v>
      </c>
      <c r="E5316">
        <v>41830</v>
      </c>
      <c r="F5316">
        <v>18046</v>
      </c>
      <c r="G5316">
        <v>5510</v>
      </c>
      <c r="H5316" s="14">
        <f>365*DSO[[#This Row],[Receivables - Total]]/DSO[[#This Row],[Revenue - Total]]</f>
        <v>60.840075362961322</v>
      </c>
      <c r="I5316" t="str">
        <f>_xlfn.XLOOKUP(DSO[[#This Row],[GIC Industry Groups]],'DSO_GIC GROUP'!$A$2:$A$25,'DSO_GIC GROUP'!$B$2:$B$25,0)</f>
        <v>Utilities</v>
      </c>
    </row>
    <row r="5317" spans="1:9" x14ac:dyDescent="0.2">
      <c r="A5317">
        <v>2013</v>
      </c>
      <c r="B5317" t="s">
        <v>49</v>
      </c>
      <c r="C5317" t="s">
        <v>50</v>
      </c>
      <c r="D5317">
        <v>2569</v>
      </c>
      <c r="E5317">
        <v>40411</v>
      </c>
      <c r="F5317">
        <v>15891</v>
      </c>
      <c r="G5317">
        <v>5510</v>
      </c>
      <c r="H5317" s="14">
        <f>365*DSO[[#This Row],[Receivables - Total]]/DSO[[#This Row],[Revenue - Total]]</f>
        <v>59.007299729406583</v>
      </c>
      <c r="I5317" t="str">
        <f>_xlfn.XLOOKUP(DSO[[#This Row],[GIC Industry Groups]],'DSO_GIC GROUP'!$A$2:$A$25,'DSO_GIC GROUP'!$B$2:$B$25,0)</f>
        <v>Utilities</v>
      </c>
    </row>
    <row r="5318" spans="1:9" x14ac:dyDescent="0.2">
      <c r="A5318">
        <v>2014</v>
      </c>
      <c r="B5318" t="s">
        <v>49</v>
      </c>
      <c r="C5318" t="s">
        <v>50</v>
      </c>
      <c r="D5318">
        <v>2926</v>
      </c>
      <c r="E5318">
        <v>38966</v>
      </c>
      <c r="F5318">
        <v>17146</v>
      </c>
      <c r="G5318">
        <v>5510</v>
      </c>
      <c r="H5318" s="14">
        <f>365*DSO[[#This Row],[Receivables - Total]]/DSO[[#This Row],[Revenue - Total]]</f>
        <v>62.287997200513239</v>
      </c>
      <c r="I5318" t="str">
        <f>_xlfn.XLOOKUP(DSO[[#This Row],[GIC Industry Groups]],'DSO_GIC GROUP'!$A$2:$A$25,'DSO_GIC GROUP'!$B$2:$B$25,0)</f>
        <v>Utilities</v>
      </c>
    </row>
    <row r="5319" spans="1:9" x14ac:dyDescent="0.2">
      <c r="A5319">
        <v>2015</v>
      </c>
      <c r="B5319" t="s">
        <v>49</v>
      </c>
      <c r="C5319" t="s">
        <v>50</v>
      </c>
      <c r="D5319">
        <v>2640</v>
      </c>
      <c r="E5319">
        <v>36850</v>
      </c>
      <c r="F5319">
        <v>14866</v>
      </c>
      <c r="G5319">
        <v>5510</v>
      </c>
      <c r="H5319" s="14">
        <f>365*DSO[[#This Row],[Receivables - Total]]/DSO[[#This Row],[Revenue - Total]]</f>
        <v>64.819050181622501</v>
      </c>
      <c r="I5319" t="str">
        <f>_xlfn.XLOOKUP(DSO[[#This Row],[GIC Industry Groups]],'DSO_GIC GROUP'!$A$2:$A$25,'DSO_GIC GROUP'!$B$2:$B$25,0)</f>
        <v>Utilities</v>
      </c>
    </row>
    <row r="5320" spans="1:9" x14ac:dyDescent="0.2">
      <c r="A5320">
        <v>2016</v>
      </c>
      <c r="B5320" t="s">
        <v>49</v>
      </c>
      <c r="C5320" t="s">
        <v>50</v>
      </c>
      <c r="D5320">
        <v>2311</v>
      </c>
      <c r="E5320">
        <v>36119</v>
      </c>
      <c r="F5320">
        <v>13586</v>
      </c>
      <c r="G5320">
        <v>5510</v>
      </c>
      <c r="H5320" s="14">
        <f>365*DSO[[#This Row],[Receivables - Total]]/DSO[[#This Row],[Revenue - Total]]</f>
        <v>62.087074930075076</v>
      </c>
      <c r="I5320" t="str">
        <f>_xlfn.XLOOKUP(DSO[[#This Row],[GIC Industry Groups]],'DSO_GIC GROUP'!$A$2:$A$25,'DSO_GIC GROUP'!$B$2:$B$25,0)</f>
        <v>Utilities</v>
      </c>
    </row>
    <row r="5321" spans="1:9" x14ac:dyDescent="0.2">
      <c r="A5321">
        <v>2017</v>
      </c>
      <c r="B5321" t="s">
        <v>49</v>
      </c>
      <c r="C5321" t="s">
        <v>50</v>
      </c>
      <c r="D5321">
        <v>1610</v>
      </c>
      <c r="E5321">
        <v>33112</v>
      </c>
      <c r="F5321">
        <v>10530</v>
      </c>
      <c r="G5321">
        <v>5510</v>
      </c>
      <c r="H5321" s="14">
        <f>365*DSO[[#This Row],[Receivables - Total]]/DSO[[#This Row],[Revenue - Total]]</f>
        <v>55.807217473884144</v>
      </c>
      <c r="I5321" t="str">
        <f>_xlfn.XLOOKUP(DSO[[#This Row],[GIC Industry Groups]],'DSO_GIC GROUP'!$A$2:$A$25,'DSO_GIC GROUP'!$B$2:$B$25,0)</f>
        <v>Utilities</v>
      </c>
    </row>
    <row r="5322" spans="1:9" x14ac:dyDescent="0.2">
      <c r="A5322">
        <v>2018</v>
      </c>
      <c r="B5322" t="s">
        <v>49</v>
      </c>
      <c r="C5322" t="s">
        <v>50</v>
      </c>
      <c r="D5322">
        <v>1758</v>
      </c>
      <c r="E5322">
        <v>32521</v>
      </c>
      <c r="F5322">
        <v>10736</v>
      </c>
      <c r="G5322">
        <v>5510</v>
      </c>
      <c r="H5322" s="14">
        <f>365*DSO[[#This Row],[Receivables - Total]]/DSO[[#This Row],[Revenue - Total]]</f>
        <v>59.76807004470939</v>
      </c>
      <c r="I5322" t="str">
        <f>_xlfn.XLOOKUP(DSO[[#This Row],[GIC Industry Groups]],'DSO_GIC GROUP'!$A$2:$A$25,'DSO_GIC GROUP'!$B$2:$B$25,0)</f>
        <v>Utilities</v>
      </c>
    </row>
    <row r="5323" spans="1:9" x14ac:dyDescent="0.2">
      <c r="A5323">
        <v>2019</v>
      </c>
      <c r="B5323" t="s">
        <v>49</v>
      </c>
      <c r="C5323" t="s">
        <v>50</v>
      </c>
      <c r="D5323">
        <v>1610</v>
      </c>
      <c r="E5323">
        <v>33648</v>
      </c>
      <c r="F5323">
        <v>10189</v>
      </c>
      <c r="G5323">
        <v>5510</v>
      </c>
      <c r="H5323" s="14">
        <f>365*DSO[[#This Row],[Receivables - Total]]/DSO[[#This Row],[Revenue - Total]]</f>
        <v>57.674943566591423</v>
      </c>
      <c r="I5323" t="str">
        <f>_xlfn.XLOOKUP(DSO[[#This Row],[GIC Industry Groups]],'DSO_GIC GROUP'!$A$2:$A$25,'DSO_GIC GROUP'!$B$2:$B$25,0)</f>
        <v>Utilities</v>
      </c>
    </row>
    <row r="5324" spans="1:9" x14ac:dyDescent="0.2">
      <c r="A5324">
        <v>2005</v>
      </c>
      <c r="B5324" t="s">
        <v>121</v>
      </c>
      <c r="C5324" t="s">
        <v>122</v>
      </c>
      <c r="D5324">
        <v>337.96499999999997</v>
      </c>
      <c r="E5324">
        <v>11847.045</v>
      </c>
      <c r="F5324">
        <v>2136.7460000000001</v>
      </c>
      <c r="G5324">
        <v>5510</v>
      </c>
      <c r="H5324" s="14">
        <f>365*DSO[[#This Row],[Receivables - Total]]/DSO[[#This Row],[Revenue - Total]]</f>
        <v>57.731347104428878</v>
      </c>
      <c r="I5324" t="str">
        <f>_xlfn.XLOOKUP(DSO[[#This Row],[GIC Industry Groups]],'DSO_GIC GROUP'!$A$2:$A$25,'DSO_GIC GROUP'!$B$2:$B$25,0)</f>
        <v>Utilities</v>
      </c>
    </row>
    <row r="5325" spans="1:9" x14ac:dyDescent="0.2">
      <c r="A5325">
        <v>2006</v>
      </c>
      <c r="B5325" t="s">
        <v>121</v>
      </c>
      <c r="C5325" t="s">
        <v>122</v>
      </c>
      <c r="D5325">
        <v>308.16500000000002</v>
      </c>
      <c r="E5325">
        <v>12028.815000000001</v>
      </c>
      <c r="F5325">
        <v>2093.067</v>
      </c>
      <c r="G5325">
        <v>5510</v>
      </c>
      <c r="H5325" s="14">
        <f>365*DSO[[#This Row],[Receivables - Total]]/DSO[[#This Row],[Revenue - Total]]</f>
        <v>53.739428790382725</v>
      </c>
      <c r="I5325" t="str">
        <f>_xlfn.XLOOKUP(DSO[[#This Row],[GIC Industry Groups]],'DSO_GIC GROUP'!$A$2:$A$25,'DSO_GIC GROUP'!$B$2:$B$25,0)</f>
        <v>Utilities</v>
      </c>
    </row>
    <row r="5326" spans="1:9" x14ac:dyDescent="0.2">
      <c r="A5326">
        <v>2007</v>
      </c>
      <c r="B5326" t="s">
        <v>121</v>
      </c>
      <c r="C5326" t="s">
        <v>122</v>
      </c>
      <c r="D5326">
        <v>327.58300000000003</v>
      </c>
      <c r="E5326">
        <v>12115.684999999999</v>
      </c>
      <c r="F5326">
        <v>2214.2150000000001</v>
      </c>
      <c r="G5326">
        <v>5510</v>
      </c>
      <c r="H5326" s="14">
        <f>365*DSO[[#This Row],[Receivables - Total]]/DSO[[#This Row],[Revenue - Total]]</f>
        <v>54.00008355105534</v>
      </c>
      <c r="I5326" t="str">
        <f>_xlfn.XLOOKUP(DSO[[#This Row],[GIC Industry Groups]],'DSO_GIC GROUP'!$A$2:$A$25,'DSO_GIC GROUP'!$B$2:$B$25,0)</f>
        <v>Utilities</v>
      </c>
    </row>
    <row r="5327" spans="1:9" x14ac:dyDescent="0.2">
      <c r="A5327">
        <v>2008</v>
      </c>
      <c r="B5327" t="s">
        <v>121</v>
      </c>
      <c r="C5327" t="s">
        <v>122</v>
      </c>
      <c r="D5327">
        <v>333.63499999999999</v>
      </c>
      <c r="E5327">
        <v>12320.403</v>
      </c>
      <c r="F5327">
        <v>2336.9279999999999</v>
      </c>
      <c r="G5327">
        <v>5510</v>
      </c>
      <c r="H5327" s="14">
        <f>365*DSO[[#This Row],[Receivables - Total]]/DSO[[#This Row],[Revenue - Total]]</f>
        <v>52.109767609442827</v>
      </c>
      <c r="I5327" t="str">
        <f>_xlfn.XLOOKUP(DSO[[#This Row],[GIC Industry Groups]],'DSO_GIC GROUP'!$A$2:$A$25,'DSO_GIC GROUP'!$B$2:$B$25,0)</f>
        <v>Utilities</v>
      </c>
    </row>
    <row r="5328" spans="1:9" x14ac:dyDescent="0.2">
      <c r="A5328">
        <v>2009</v>
      </c>
      <c r="B5328" t="s">
        <v>121</v>
      </c>
      <c r="C5328" t="s">
        <v>122</v>
      </c>
      <c r="D5328">
        <v>335.73</v>
      </c>
      <c r="E5328">
        <v>12479.370999999999</v>
      </c>
      <c r="F5328">
        <v>2440.703</v>
      </c>
      <c r="G5328">
        <v>5510</v>
      </c>
      <c r="H5328" s="14">
        <f>365*DSO[[#This Row],[Receivables - Total]]/DSO[[#This Row],[Revenue - Total]]</f>
        <v>50.207440233408164</v>
      </c>
      <c r="I5328" t="str">
        <f>_xlfn.XLOOKUP(DSO[[#This Row],[GIC Industry Groups]],'DSO_GIC GROUP'!$A$2:$A$25,'DSO_GIC GROUP'!$B$2:$B$25,0)</f>
        <v>Utilities</v>
      </c>
    </row>
    <row r="5329" spans="1:9" x14ac:dyDescent="0.2">
      <c r="A5329">
        <v>2010</v>
      </c>
      <c r="B5329" t="s">
        <v>121</v>
      </c>
      <c r="C5329" t="s">
        <v>122</v>
      </c>
      <c r="D5329">
        <v>350.077</v>
      </c>
      <c r="E5329">
        <v>13063.311</v>
      </c>
      <c r="F5329">
        <v>2710.6770000000001</v>
      </c>
      <c r="G5329">
        <v>5510</v>
      </c>
      <c r="H5329" s="14">
        <f>365*DSO[[#This Row],[Receivables - Total]]/DSO[[#This Row],[Revenue - Total]]</f>
        <v>47.13881624406006</v>
      </c>
      <c r="I5329" t="str">
        <f>_xlfn.XLOOKUP(DSO[[#This Row],[GIC Industry Groups]],'DSO_GIC GROUP'!$A$2:$A$25,'DSO_GIC GROUP'!$B$2:$B$25,0)</f>
        <v>Utilities</v>
      </c>
    </row>
    <row r="5330" spans="1:9" x14ac:dyDescent="0.2">
      <c r="A5330">
        <v>2011</v>
      </c>
      <c r="B5330" t="s">
        <v>121</v>
      </c>
      <c r="C5330" t="s">
        <v>122</v>
      </c>
      <c r="D5330">
        <v>330.75200000000001</v>
      </c>
      <c r="E5330">
        <v>13809.643</v>
      </c>
      <c r="F5330">
        <v>2666.2359999999999</v>
      </c>
      <c r="G5330">
        <v>5510</v>
      </c>
      <c r="H5330" s="14">
        <f>365*DSO[[#This Row],[Receivables - Total]]/DSO[[#This Row],[Revenue - Total]]</f>
        <v>45.278992557298011</v>
      </c>
      <c r="I5330" t="str">
        <f>_xlfn.XLOOKUP(DSO[[#This Row],[GIC Industry Groups]],'DSO_GIC GROUP'!$A$2:$A$25,'DSO_GIC GROUP'!$B$2:$B$25,0)</f>
        <v>Utilities</v>
      </c>
    </row>
    <row r="5331" spans="1:9" x14ac:dyDescent="0.2">
      <c r="A5331">
        <v>2012</v>
      </c>
      <c r="B5331" t="s">
        <v>121</v>
      </c>
      <c r="C5331" t="s">
        <v>122</v>
      </c>
      <c r="D5331">
        <v>375.40899999999999</v>
      </c>
      <c r="E5331">
        <v>13722.84</v>
      </c>
      <c r="F5331">
        <v>2876.8890000000001</v>
      </c>
      <c r="G5331">
        <v>5510</v>
      </c>
      <c r="H5331" s="14">
        <f>365*DSO[[#This Row],[Receivables - Total]]/DSO[[#This Row],[Revenue - Total]]</f>
        <v>47.62932633132526</v>
      </c>
      <c r="I5331" t="str">
        <f>_xlfn.XLOOKUP(DSO[[#This Row],[GIC Industry Groups]],'DSO_GIC GROUP'!$A$2:$A$25,'DSO_GIC GROUP'!$B$2:$B$25,0)</f>
        <v>Utilities</v>
      </c>
    </row>
    <row r="5332" spans="1:9" x14ac:dyDescent="0.2">
      <c r="A5332">
        <v>2013</v>
      </c>
      <c r="B5332" t="s">
        <v>121</v>
      </c>
      <c r="C5332" t="s">
        <v>122</v>
      </c>
      <c r="D5332">
        <v>427.762</v>
      </c>
      <c r="E5332">
        <v>14026.829</v>
      </c>
      <c r="F5332">
        <v>2901.8580000000002</v>
      </c>
      <c r="G5332">
        <v>5510</v>
      </c>
      <c r="H5332" s="14">
        <f>365*DSO[[#This Row],[Receivables - Total]]/DSO[[#This Row],[Revenue - Total]]</f>
        <v>53.804538333715847</v>
      </c>
      <c r="I5332" t="str">
        <f>_xlfn.XLOOKUP(DSO[[#This Row],[GIC Industry Groups]],'DSO_GIC GROUP'!$A$2:$A$25,'DSO_GIC GROUP'!$B$2:$B$25,0)</f>
        <v>Utilities</v>
      </c>
    </row>
    <row r="5333" spans="1:9" x14ac:dyDescent="0.2">
      <c r="A5333">
        <v>2014</v>
      </c>
      <c r="B5333" t="s">
        <v>121</v>
      </c>
      <c r="C5333" t="s">
        <v>122</v>
      </c>
      <c r="D5333">
        <v>452.65</v>
      </c>
      <c r="E5333">
        <v>15056.084000000001</v>
      </c>
      <c r="F5333">
        <v>3011.328</v>
      </c>
      <c r="G5333">
        <v>5510</v>
      </c>
      <c r="H5333" s="14">
        <f>365*DSO[[#This Row],[Receivables - Total]]/DSO[[#This Row],[Revenue - Total]]</f>
        <v>54.865245499659949</v>
      </c>
      <c r="I5333" t="str">
        <f>_xlfn.XLOOKUP(DSO[[#This Row],[GIC Industry Groups]],'DSO_GIC GROUP'!$A$2:$A$25,'DSO_GIC GROUP'!$B$2:$B$25,0)</f>
        <v>Utilities</v>
      </c>
    </row>
    <row r="5334" spans="1:9" x14ac:dyDescent="0.2">
      <c r="A5334">
        <v>2015</v>
      </c>
      <c r="B5334" t="s">
        <v>121</v>
      </c>
      <c r="C5334" t="s">
        <v>122</v>
      </c>
      <c r="D5334">
        <v>522</v>
      </c>
      <c r="E5334">
        <v>16120</v>
      </c>
      <c r="F5334">
        <v>3159</v>
      </c>
      <c r="G5334">
        <v>5510</v>
      </c>
      <c r="H5334" s="14">
        <f>365*DSO[[#This Row],[Receivables - Total]]/DSO[[#This Row],[Revenue - Total]]</f>
        <v>60.313390313390315</v>
      </c>
      <c r="I5334" t="str">
        <f>_xlfn.XLOOKUP(DSO[[#This Row],[GIC Industry Groups]],'DSO_GIC GROUP'!$A$2:$A$25,'DSO_GIC GROUP'!$B$2:$B$25,0)</f>
        <v>Utilities</v>
      </c>
    </row>
    <row r="5335" spans="1:9" x14ac:dyDescent="0.2">
      <c r="A5335">
        <v>2016</v>
      </c>
      <c r="B5335" t="s">
        <v>121</v>
      </c>
      <c r="C5335" t="s">
        <v>122</v>
      </c>
      <c r="D5335">
        <v>532</v>
      </c>
      <c r="E5335">
        <v>17264</v>
      </c>
      <c r="F5335">
        <v>3302</v>
      </c>
      <c r="G5335">
        <v>5510</v>
      </c>
      <c r="H5335" s="14">
        <f>365*DSO[[#This Row],[Receivables - Total]]/DSO[[#This Row],[Revenue - Total]]</f>
        <v>58.806783767413691</v>
      </c>
      <c r="I5335" t="str">
        <f>_xlfn.XLOOKUP(DSO[[#This Row],[GIC Industry Groups]],'DSO_GIC GROUP'!$A$2:$A$25,'DSO_GIC GROUP'!$B$2:$B$25,0)</f>
        <v>Utilities</v>
      </c>
    </row>
    <row r="5336" spans="1:9" x14ac:dyDescent="0.2">
      <c r="A5336">
        <v>2017</v>
      </c>
      <c r="B5336" t="s">
        <v>121</v>
      </c>
      <c r="C5336" t="s">
        <v>122</v>
      </c>
      <c r="D5336">
        <v>484</v>
      </c>
      <c r="E5336">
        <v>18206</v>
      </c>
      <c r="F5336">
        <v>3357</v>
      </c>
      <c r="G5336">
        <v>5510</v>
      </c>
      <c r="H5336" s="14">
        <f>365*DSO[[#This Row],[Receivables - Total]]/DSO[[#This Row],[Revenue - Total]]</f>
        <v>52.624366994340185</v>
      </c>
      <c r="I5336" t="str">
        <f>_xlfn.XLOOKUP(DSO[[#This Row],[GIC Industry Groups]],'DSO_GIC GROUP'!$A$2:$A$25,'DSO_GIC GROUP'!$B$2:$B$25,0)</f>
        <v>Utilities</v>
      </c>
    </row>
    <row r="5337" spans="1:9" x14ac:dyDescent="0.2">
      <c r="A5337">
        <v>2018</v>
      </c>
      <c r="B5337" t="s">
        <v>121</v>
      </c>
      <c r="C5337" t="s">
        <v>122</v>
      </c>
      <c r="D5337">
        <v>487</v>
      </c>
      <c r="E5337">
        <v>19901</v>
      </c>
      <c r="F5337">
        <v>3440</v>
      </c>
      <c r="G5337">
        <v>5510</v>
      </c>
      <c r="H5337" s="14">
        <f>365*DSO[[#This Row],[Receivables - Total]]/DSO[[#This Row],[Revenue - Total]]</f>
        <v>51.672965116279073</v>
      </c>
      <c r="I5337" t="str">
        <f>_xlfn.XLOOKUP(DSO[[#This Row],[GIC Industry Groups]],'DSO_GIC GROUP'!$A$2:$A$25,'DSO_GIC GROUP'!$B$2:$B$25,0)</f>
        <v>Utilities</v>
      </c>
    </row>
    <row r="5338" spans="1:9" x14ac:dyDescent="0.2">
      <c r="A5338">
        <v>2019</v>
      </c>
      <c r="B5338" t="s">
        <v>121</v>
      </c>
      <c r="C5338" t="s">
        <v>122</v>
      </c>
      <c r="D5338">
        <v>466</v>
      </c>
      <c r="E5338">
        <v>21327</v>
      </c>
      <c r="F5338">
        <v>3610</v>
      </c>
      <c r="G5338">
        <v>5510</v>
      </c>
      <c r="H5338" s="14">
        <f>365*DSO[[#This Row],[Receivables - Total]]/DSO[[#This Row],[Revenue - Total]]</f>
        <v>47.116343490304708</v>
      </c>
      <c r="I5338" t="str">
        <f>_xlfn.XLOOKUP(DSO[[#This Row],[GIC Industry Groups]],'DSO_GIC GROUP'!$A$2:$A$25,'DSO_GIC GROUP'!$B$2:$B$25,0)</f>
        <v>Utilities</v>
      </c>
    </row>
    <row r="5339" spans="1:9" x14ac:dyDescent="0.2">
      <c r="A5339">
        <v>2004</v>
      </c>
      <c r="B5339" t="s">
        <v>213</v>
      </c>
      <c r="C5339" t="s">
        <v>214</v>
      </c>
      <c r="D5339">
        <v>581</v>
      </c>
      <c r="E5339">
        <v>15872</v>
      </c>
      <c r="F5339">
        <v>5472</v>
      </c>
      <c r="G5339">
        <v>5510</v>
      </c>
      <c r="H5339" s="14">
        <f>365*DSO[[#This Row],[Receivables - Total]]/DSO[[#This Row],[Revenue - Total]]</f>
        <v>38.75456871345029</v>
      </c>
      <c r="I5339" t="str">
        <f>_xlfn.XLOOKUP(DSO[[#This Row],[GIC Industry Groups]],'DSO_GIC GROUP'!$A$2:$A$25,'DSO_GIC GROUP'!$B$2:$B$25,0)</f>
        <v>Utilities</v>
      </c>
    </row>
    <row r="5340" spans="1:9" x14ac:dyDescent="0.2">
      <c r="A5340">
        <v>2005</v>
      </c>
      <c r="B5340" t="s">
        <v>213</v>
      </c>
      <c r="C5340" t="s">
        <v>214</v>
      </c>
      <c r="D5340">
        <v>878</v>
      </c>
      <c r="E5340">
        <v>16020</v>
      </c>
      <c r="F5340">
        <v>6288</v>
      </c>
      <c r="G5340">
        <v>5510</v>
      </c>
      <c r="H5340" s="14">
        <f>365*DSO[[#This Row],[Receivables - Total]]/DSO[[#This Row],[Revenue - Total]]</f>
        <v>50.965330788804074</v>
      </c>
      <c r="I5340" t="str">
        <f>_xlfn.XLOOKUP(DSO[[#This Row],[GIC Industry Groups]],'DSO_GIC GROUP'!$A$2:$A$25,'DSO_GIC GROUP'!$B$2:$B$25,0)</f>
        <v>Utilities</v>
      </c>
    </row>
    <row r="5341" spans="1:9" x14ac:dyDescent="0.2">
      <c r="A5341">
        <v>2006</v>
      </c>
      <c r="B5341" t="s">
        <v>213</v>
      </c>
      <c r="C5341" t="s">
        <v>214</v>
      </c>
      <c r="D5341">
        <v>875</v>
      </c>
      <c r="E5341">
        <v>15371</v>
      </c>
      <c r="F5341">
        <v>6810</v>
      </c>
      <c r="G5341">
        <v>5510</v>
      </c>
      <c r="H5341" s="14">
        <f>365*DSO[[#This Row],[Receivables - Total]]/DSO[[#This Row],[Revenue - Total]]</f>
        <v>46.897944199706316</v>
      </c>
      <c r="I5341" t="str">
        <f>_xlfn.XLOOKUP(DSO[[#This Row],[GIC Industry Groups]],'DSO_GIC GROUP'!$A$2:$A$25,'DSO_GIC GROUP'!$B$2:$B$25,0)</f>
        <v>Utilities</v>
      </c>
    </row>
    <row r="5342" spans="1:9" x14ac:dyDescent="0.2">
      <c r="A5342">
        <v>2007</v>
      </c>
      <c r="B5342" t="s">
        <v>213</v>
      </c>
      <c r="C5342" t="s">
        <v>214</v>
      </c>
      <c r="D5342">
        <v>952</v>
      </c>
      <c r="E5342">
        <v>14196</v>
      </c>
      <c r="F5342">
        <v>6464</v>
      </c>
      <c r="G5342">
        <v>5510</v>
      </c>
      <c r="H5342" s="14">
        <f>365*DSO[[#This Row],[Receivables - Total]]/DSO[[#This Row],[Revenue - Total]]</f>
        <v>53.756188118811885</v>
      </c>
      <c r="I5342" t="str">
        <f>_xlfn.XLOOKUP(DSO[[#This Row],[GIC Industry Groups]],'DSO_GIC GROUP'!$A$2:$A$25,'DSO_GIC GROUP'!$B$2:$B$25,0)</f>
        <v>Utilities</v>
      </c>
    </row>
    <row r="5343" spans="1:9" x14ac:dyDescent="0.2">
      <c r="A5343">
        <v>2008</v>
      </c>
      <c r="B5343" t="s">
        <v>213</v>
      </c>
      <c r="C5343" t="s">
        <v>214</v>
      </c>
      <c r="D5343">
        <v>953</v>
      </c>
      <c r="E5343">
        <v>14901</v>
      </c>
      <c r="F5343">
        <v>6821</v>
      </c>
      <c r="G5343">
        <v>5510</v>
      </c>
      <c r="H5343" s="14">
        <f>365*DSO[[#This Row],[Receivables - Total]]/DSO[[#This Row],[Revenue - Total]]</f>
        <v>50.996188242193227</v>
      </c>
      <c r="I5343" t="str">
        <f>_xlfn.XLOOKUP(DSO[[#This Row],[GIC Industry Groups]],'DSO_GIC GROUP'!$A$2:$A$25,'DSO_GIC GROUP'!$B$2:$B$25,0)</f>
        <v>Utilities</v>
      </c>
    </row>
    <row r="5344" spans="1:9" x14ac:dyDescent="0.2">
      <c r="A5344">
        <v>2009</v>
      </c>
      <c r="B5344" t="s">
        <v>213</v>
      </c>
      <c r="C5344" t="s">
        <v>214</v>
      </c>
      <c r="D5344">
        <v>1077</v>
      </c>
      <c r="E5344">
        <v>15256</v>
      </c>
      <c r="F5344">
        <v>6205</v>
      </c>
      <c r="G5344">
        <v>5510</v>
      </c>
      <c r="H5344" s="14">
        <f>365*DSO[[#This Row],[Receivables - Total]]/DSO[[#This Row],[Revenue - Total]]</f>
        <v>63.352941176470587</v>
      </c>
      <c r="I5344" t="str">
        <f>_xlfn.XLOOKUP(DSO[[#This Row],[GIC Industry Groups]],'DSO_GIC GROUP'!$A$2:$A$25,'DSO_GIC GROUP'!$B$2:$B$25,0)</f>
        <v>Utilities</v>
      </c>
    </row>
    <row r="5345" spans="1:9" x14ac:dyDescent="0.2">
      <c r="A5345">
        <v>2010</v>
      </c>
      <c r="B5345" t="s">
        <v>213</v>
      </c>
      <c r="C5345" t="s">
        <v>214</v>
      </c>
      <c r="D5345">
        <v>1076</v>
      </c>
      <c r="E5345">
        <v>15616</v>
      </c>
      <c r="F5345">
        <v>6432</v>
      </c>
      <c r="G5345">
        <v>5510</v>
      </c>
      <c r="H5345" s="14">
        <f>365*DSO[[#This Row],[Receivables - Total]]/DSO[[#This Row],[Revenue - Total]]</f>
        <v>61.06032338308458</v>
      </c>
      <c r="I5345" t="str">
        <f>_xlfn.XLOOKUP(DSO[[#This Row],[GIC Industry Groups]],'DSO_GIC GROUP'!$A$2:$A$25,'DSO_GIC GROUP'!$B$2:$B$25,0)</f>
        <v>Utilities</v>
      </c>
    </row>
    <row r="5346" spans="1:9" x14ac:dyDescent="0.2">
      <c r="A5346">
        <v>2011</v>
      </c>
      <c r="B5346" t="s">
        <v>213</v>
      </c>
      <c r="C5346" t="s">
        <v>214</v>
      </c>
      <c r="D5346">
        <v>928</v>
      </c>
      <c r="E5346">
        <v>16452</v>
      </c>
      <c r="F5346">
        <v>6503</v>
      </c>
      <c r="G5346">
        <v>5510</v>
      </c>
      <c r="H5346" s="14">
        <f>365*DSO[[#This Row],[Receivables - Total]]/DSO[[#This Row],[Revenue - Total]]</f>
        <v>52.086729201906813</v>
      </c>
      <c r="I5346" t="str">
        <f>_xlfn.XLOOKUP(DSO[[#This Row],[GIC Industry Groups]],'DSO_GIC GROUP'!$A$2:$A$25,'DSO_GIC GROUP'!$B$2:$B$25,0)</f>
        <v>Utilities</v>
      </c>
    </row>
    <row r="5347" spans="1:9" x14ac:dyDescent="0.2">
      <c r="A5347">
        <v>2012</v>
      </c>
      <c r="B5347" t="s">
        <v>213</v>
      </c>
      <c r="C5347" t="s">
        <v>214</v>
      </c>
      <c r="D5347">
        <v>938</v>
      </c>
      <c r="E5347">
        <v>17131</v>
      </c>
      <c r="F5347">
        <v>6312</v>
      </c>
      <c r="G5347">
        <v>5510</v>
      </c>
      <c r="H5347" s="14">
        <f>365*DSO[[#This Row],[Receivables - Total]]/DSO[[#This Row],[Revenue - Total]]</f>
        <v>54.24112801013942</v>
      </c>
      <c r="I5347" t="str">
        <f>_xlfn.XLOOKUP(DSO[[#This Row],[GIC Industry Groups]],'DSO_GIC GROUP'!$A$2:$A$25,'DSO_GIC GROUP'!$B$2:$B$25,0)</f>
        <v>Utilities</v>
      </c>
    </row>
    <row r="5348" spans="1:9" x14ac:dyDescent="0.2">
      <c r="A5348">
        <v>2013</v>
      </c>
      <c r="B5348" t="s">
        <v>213</v>
      </c>
      <c r="C5348" t="s">
        <v>214</v>
      </c>
      <c r="D5348">
        <v>987</v>
      </c>
      <c r="E5348">
        <v>17416</v>
      </c>
      <c r="F5348">
        <v>6566</v>
      </c>
      <c r="G5348">
        <v>5510</v>
      </c>
      <c r="H5348" s="14">
        <f>365*DSO[[#This Row],[Receivables - Total]]/DSO[[#This Row],[Revenue - Total]]</f>
        <v>54.866737739872072</v>
      </c>
      <c r="I5348" t="str">
        <f>_xlfn.XLOOKUP(DSO[[#This Row],[GIC Industry Groups]],'DSO_GIC GROUP'!$A$2:$A$25,'DSO_GIC GROUP'!$B$2:$B$25,0)</f>
        <v>Utilities</v>
      </c>
    </row>
    <row r="5349" spans="1:9" x14ac:dyDescent="0.2">
      <c r="A5349">
        <v>2014</v>
      </c>
      <c r="B5349" t="s">
        <v>213</v>
      </c>
      <c r="C5349" t="s">
        <v>214</v>
      </c>
      <c r="D5349">
        <v>1031</v>
      </c>
      <c r="E5349">
        <v>19185</v>
      </c>
      <c r="F5349">
        <v>7179</v>
      </c>
      <c r="G5349">
        <v>5510</v>
      </c>
      <c r="H5349" s="14">
        <f>365*DSO[[#This Row],[Receivables - Total]]/DSO[[#This Row],[Revenue - Total]]</f>
        <v>52.418860565538374</v>
      </c>
      <c r="I5349" t="str">
        <f>_xlfn.XLOOKUP(DSO[[#This Row],[GIC Industry Groups]],'DSO_GIC GROUP'!$A$2:$A$25,'DSO_GIC GROUP'!$B$2:$B$25,0)</f>
        <v>Utilities</v>
      </c>
    </row>
    <row r="5350" spans="1:9" x14ac:dyDescent="0.2">
      <c r="A5350">
        <v>2015</v>
      </c>
      <c r="B5350" t="s">
        <v>213</v>
      </c>
      <c r="C5350" t="s">
        <v>214</v>
      </c>
      <c r="D5350">
        <v>929</v>
      </c>
      <c r="E5350">
        <v>20340</v>
      </c>
      <c r="F5350">
        <v>6456</v>
      </c>
      <c r="G5350">
        <v>5510</v>
      </c>
      <c r="H5350" s="14">
        <f>365*DSO[[#This Row],[Receivables - Total]]/DSO[[#This Row],[Revenue - Total]]</f>
        <v>52.522459727385375</v>
      </c>
      <c r="I5350" t="str">
        <f>_xlfn.XLOOKUP(DSO[[#This Row],[GIC Industry Groups]],'DSO_GIC GROUP'!$A$2:$A$25,'DSO_GIC GROUP'!$B$2:$B$25,0)</f>
        <v>Utilities</v>
      </c>
    </row>
    <row r="5351" spans="1:9" x14ac:dyDescent="0.2">
      <c r="A5351">
        <v>2016</v>
      </c>
      <c r="B5351" t="s">
        <v>213</v>
      </c>
      <c r="C5351" t="s">
        <v>214</v>
      </c>
      <c r="D5351">
        <v>1052</v>
      </c>
      <c r="E5351">
        <v>21622</v>
      </c>
      <c r="F5351">
        <v>6399</v>
      </c>
      <c r="G5351">
        <v>5510</v>
      </c>
      <c r="H5351" s="14">
        <f>365*DSO[[#This Row],[Receivables - Total]]/DSO[[#This Row],[Revenue - Total]]</f>
        <v>60.006250976715108</v>
      </c>
      <c r="I5351" t="str">
        <f>_xlfn.XLOOKUP(DSO[[#This Row],[GIC Industry Groups]],'DSO_GIC GROUP'!$A$2:$A$25,'DSO_GIC GROUP'!$B$2:$B$25,0)</f>
        <v>Utilities</v>
      </c>
    </row>
    <row r="5352" spans="1:9" x14ac:dyDescent="0.2">
      <c r="A5352">
        <v>2017</v>
      </c>
      <c r="B5352" t="s">
        <v>213</v>
      </c>
      <c r="C5352" t="s">
        <v>214</v>
      </c>
      <c r="D5352">
        <v>1244</v>
      </c>
      <c r="E5352">
        <v>23050</v>
      </c>
      <c r="F5352">
        <v>6583</v>
      </c>
      <c r="G5352">
        <v>5510</v>
      </c>
      <c r="H5352" s="14">
        <f>365*DSO[[#This Row],[Receivables - Total]]/DSO[[#This Row],[Revenue - Total]]</f>
        <v>68.974631626917812</v>
      </c>
      <c r="I5352" t="str">
        <f>_xlfn.XLOOKUP(DSO[[#This Row],[GIC Industry Groups]],'DSO_GIC GROUP'!$A$2:$A$25,'DSO_GIC GROUP'!$B$2:$B$25,0)</f>
        <v>Utilities</v>
      </c>
    </row>
    <row r="5353" spans="1:9" x14ac:dyDescent="0.2">
      <c r="A5353">
        <v>2018</v>
      </c>
      <c r="B5353" t="s">
        <v>213</v>
      </c>
      <c r="C5353" t="s">
        <v>214</v>
      </c>
      <c r="D5353">
        <v>1227</v>
      </c>
      <c r="E5353">
        <v>24529</v>
      </c>
      <c r="F5353">
        <v>6873</v>
      </c>
      <c r="G5353">
        <v>5510</v>
      </c>
      <c r="H5353" s="14">
        <f>365*DSO[[#This Row],[Receivables - Total]]/DSO[[#This Row],[Revenue - Total]]</f>
        <v>65.161501527717149</v>
      </c>
      <c r="I5353" t="str">
        <f>_xlfn.XLOOKUP(DSO[[#This Row],[GIC Industry Groups]],'DSO_GIC GROUP'!$A$2:$A$25,'DSO_GIC GROUP'!$B$2:$B$25,0)</f>
        <v>Utilities</v>
      </c>
    </row>
    <row r="5354" spans="1:9" x14ac:dyDescent="0.2">
      <c r="A5354">
        <v>2019</v>
      </c>
      <c r="B5354" t="s">
        <v>213</v>
      </c>
      <c r="C5354" t="s">
        <v>214</v>
      </c>
      <c r="D5354">
        <v>1145</v>
      </c>
      <c r="E5354">
        <v>26837</v>
      </c>
      <c r="F5354">
        <v>6845</v>
      </c>
      <c r="G5354">
        <v>5510</v>
      </c>
      <c r="H5354" s="14">
        <f>365*DSO[[#This Row],[Receivables - Total]]/DSO[[#This Row],[Revenue - Total]]</f>
        <v>61.055514974433891</v>
      </c>
      <c r="I5354" t="str">
        <f>_xlfn.XLOOKUP(DSO[[#This Row],[GIC Industry Groups]],'DSO_GIC GROUP'!$A$2:$A$25,'DSO_GIC GROUP'!$B$2:$B$25,0)</f>
        <v>Utilities</v>
      </c>
    </row>
    <row r="5355" spans="1:9" x14ac:dyDescent="0.2">
      <c r="A5355">
        <v>2004</v>
      </c>
      <c r="B5355" t="s">
        <v>217</v>
      </c>
      <c r="C5355" t="s">
        <v>218</v>
      </c>
      <c r="D5355">
        <v>1317.9670000000001</v>
      </c>
      <c r="E5355">
        <v>18161.956999999999</v>
      </c>
      <c r="F5355">
        <v>8510.4279999999999</v>
      </c>
      <c r="G5355">
        <v>5510</v>
      </c>
      <c r="H5355" s="14">
        <f>365*DSO[[#This Row],[Receivables - Total]]/DSO[[#This Row],[Revenue - Total]]</f>
        <v>56.525706462706694</v>
      </c>
      <c r="I5355" t="str">
        <f>_xlfn.XLOOKUP(DSO[[#This Row],[GIC Industry Groups]],'DSO_GIC GROUP'!$A$2:$A$25,'DSO_GIC GROUP'!$B$2:$B$25,0)</f>
        <v>Utilities</v>
      </c>
    </row>
    <row r="5356" spans="1:9" x14ac:dyDescent="0.2">
      <c r="A5356">
        <v>2005</v>
      </c>
      <c r="B5356" t="s">
        <v>217</v>
      </c>
      <c r="C5356" t="s">
        <v>218</v>
      </c>
      <c r="D5356">
        <v>1706</v>
      </c>
      <c r="E5356">
        <v>17116</v>
      </c>
      <c r="F5356">
        <v>9722</v>
      </c>
      <c r="G5356">
        <v>5510</v>
      </c>
      <c r="H5356" s="14">
        <f>365*DSO[[#This Row],[Receivables - Total]]/DSO[[#This Row],[Revenue - Total]]</f>
        <v>64.049578276074882</v>
      </c>
      <c r="I5356" t="str">
        <f>_xlfn.XLOOKUP(DSO[[#This Row],[GIC Industry Groups]],'DSO_GIC GROUP'!$A$2:$A$25,'DSO_GIC GROUP'!$B$2:$B$25,0)</f>
        <v>Utilities</v>
      </c>
    </row>
    <row r="5357" spans="1:9" x14ac:dyDescent="0.2">
      <c r="A5357">
        <v>2006</v>
      </c>
      <c r="B5357" t="s">
        <v>217</v>
      </c>
      <c r="C5357" t="s">
        <v>218</v>
      </c>
      <c r="D5357">
        <v>1468</v>
      </c>
      <c r="E5357">
        <v>17633</v>
      </c>
      <c r="F5357">
        <v>9319</v>
      </c>
      <c r="G5357">
        <v>5510</v>
      </c>
      <c r="H5357" s="14">
        <f>365*DSO[[#This Row],[Receivables - Total]]/DSO[[#This Row],[Revenue - Total]]</f>
        <v>57.497585577851702</v>
      </c>
      <c r="I5357" t="str">
        <f>_xlfn.XLOOKUP(DSO[[#This Row],[GIC Industry Groups]],'DSO_GIC GROUP'!$A$2:$A$25,'DSO_GIC GROUP'!$B$2:$B$25,0)</f>
        <v>Utilities</v>
      </c>
    </row>
    <row r="5358" spans="1:9" x14ac:dyDescent="0.2">
      <c r="A5358">
        <v>2007</v>
      </c>
      <c r="B5358" t="s">
        <v>217</v>
      </c>
      <c r="C5358" t="s">
        <v>218</v>
      </c>
      <c r="D5358">
        <v>1468</v>
      </c>
      <c r="E5358">
        <v>17872</v>
      </c>
      <c r="F5358">
        <v>9623</v>
      </c>
      <c r="G5358">
        <v>5510</v>
      </c>
      <c r="H5358" s="14">
        <f>365*DSO[[#This Row],[Receivables - Total]]/DSO[[#This Row],[Revenue - Total]]</f>
        <v>55.681180505040011</v>
      </c>
      <c r="I5358" t="str">
        <f>_xlfn.XLOOKUP(DSO[[#This Row],[GIC Industry Groups]],'DSO_GIC GROUP'!$A$2:$A$25,'DSO_GIC GROUP'!$B$2:$B$25,0)</f>
        <v>Utilities</v>
      </c>
    </row>
    <row r="5359" spans="1:9" x14ac:dyDescent="0.2">
      <c r="A5359">
        <v>2008</v>
      </c>
      <c r="B5359" t="s">
        <v>217</v>
      </c>
      <c r="C5359" t="s">
        <v>218</v>
      </c>
      <c r="D5359">
        <v>1550</v>
      </c>
      <c r="E5359">
        <v>19676</v>
      </c>
      <c r="F5359">
        <v>11322</v>
      </c>
      <c r="G5359">
        <v>5510</v>
      </c>
      <c r="H5359" s="14">
        <f>365*DSO[[#This Row],[Receivables - Total]]/DSO[[#This Row],[Revenue - Total]]</f>
        <v>49.969086733792615</v>
      </c>
      <c r="I5359" t="str">
        <f>_xlfn.XLOOKUP(DSO[[#This Row],[GIC Industry Groups]],'DSO_GIC GROUP'!$A$2:$A$25,'DSO_GIC GROUP'!$B$2:$B$25,0)</f>
        <v>Utilities</v>
      </c>
    </row>
    <row r="5360" spans="1:9" x14ac:dyDescent="0.2">
      <c r="A5360">
        <v>2009</v>
      </c>
      <c r="B5360" t="s">
        <v>217</v>
      </c>
      <c r="C5360" t="s">
        <v>218</v>
      </c>
      <c r="D5360">
        <v>1275</v>
      </c>
      <c r="E5360">
        <v>19773</v>
      </c>
      <c r="F5360">
        <v>8281</v>
      </c>
      <c r="G5360">
        <v>5510</v>
      </c>
      <c r="H5360" s="14">
        <f>365*DSO[[#This Row],[Receivables - Total]]/DSO[[#This Row],[Revenue - Total]]</f>
        <v>56.197922956164717</v>
      </c>
      <c r="I5360" t="str">
        <f>_xlfn.XLOOKUP(DSO[[#This Row],[GIC Industry Groups]],'DSO_GIC GROUP'!$A$2:$A$25,'DSO_GIC GROUP'!$B$2:$B$25,0)</f>
        <v>Utilities</v>
      </c>
    </row>
    <row r="5361" spans="1:9" x14ac:dyDescent="0.2">
      <c r="A5361">
        <v>2010</v>
      </c>
      <c r="B5361" t="s">
        <v>217</v>
      </c>
      <c r="C5361" t="s">
        <v>218</v>
      </c>
      <c r="D5361">
        <v>1175</v>
      </c>
      <c r="E5361">
        <v>20111</v>
      </c>
      <c r="F5361">
        <v>8785</v>
      </c>
      <c r="G5361">
        <v>5510</v>
      </c>
      <c r="H5361" s="14">
        <f>365*DSO[[#This Row],[Receivables - Total]]/DSO[[#This Row],[Revenue - Total]]</f>
        <v>48.819009675583381</v>
      </c>
      <c r="I5361" t="str">
        <f>_xlfn.XLOOKUP(DSO[[#This Row],[GIC Industry Groups]],'DSO_GIC GROUP'!$A$2:$A$25,'DSO_GIC GROUP'!$B$2:$B$25,0)</f>
        <v>Utilities</v>
      </c>
    </row>
    <row r="5362" spans="1:9" x14ac:dyDescent="0.2">
      <c r="A5362">
        <v>2011</v>
      </c>
      <c r="B5362" t="s">
        <v>217</v>
      </c>
      <c r="C5362" t="s">
        <v>218</v>
      </c>
      <c r="D5362">
        <v>1099</v>
      </c>
      <c r="E5362">
        <v>21703</v>
      </c>
      <c r="F5362">
        <v>8450</v>
      </c>
      <c r="G5362">
        <v>5510</v>
      </c>
      <c r="H5362" s="14">
        <f>365*DSO[[#This Row],[Receivables - Total]]/DSO[[#This Row],[Revenue - Total]]</f>
        <v>47.471597633136092</v>
      </c>
      <c r="I5362" t="str">
        <f>_xlfn.XLOOKUP(DSO[[#This Row],[GIC Industry Groups]],'DSO_GIC GROUP'!$A$2:$A$25,'DSO_GIC GROUP'!$B$2:$B$25,0)</f>
        <v>Utilities</v>
      </c>
    </row>
    <row r="5363" spans="1:9" x14ac:dyDescent="0.2">
      <c r="A5363">
        <v>2012</v>
      </c>
      <c r="B5363" t="s">
        <v>217</v>
      </c>
      <c r="C5363" t="s">
        <v>218</v>
      </c>
      <c r="D5363">
        <v>1107</v>
      </c>
      <c r="E5363">
        <v>22871</v>
      </c>
      <c r="F5363">
        <v>7452</v>
      </c>
      <c r="G5363">
        <v>5510</v>
      </c>
      <c r="H5363" s="14">
        <f>365*DSO[[#This Row],[Receivables - Total]]/DSO[[#This Row],[Revenue - Total]]</f>
        <v>54.221014492753625</v>
      </c>
      <c r="I5363" t="str">
        <f>_xlfn.XLOOKUP(DSO[[#This Row],[GIC Industry Groups]],'DSO_GIC GROUP'!$A$2:$A$25,'DSO_GIC GROUP'!$B$2:$B$25,0)</f>
        <v>Utilities</v>
      </c>
    </row>
    <row r="5364" spans="1:9" x14ac:dyDescent="0.2">
      <c r="A5364">
        <v>2013</v>
      </c>
      <c r="B5364" t="s">
        <v>217</v>
      </c>
      <c r="C5364" t="s">
        <v>218</v>
      </c>
      <c r="D5364">
        <v>1249</v>
      </c>
      <c r="E5364">
        <v>21870</v>
      </c>
      <c r="F5364">
        <v>8106</v>
      </c>
      <c r="G5364">
        <v>5510</v>
      </c>
      <c r="H5364" s="14">
        <f>365*DSO[[#This Row],[Receivables - Total]]/DSO[[#This Row],[Revenue - Total]]</f>
        <v>56.240439180853691</v>
      </c>
      <c r="I5364" t="str">
        <f>_xlfn.XLOOKUP(DSO[[#This Row],[GIC Industry Groups]],'DSO_GIC GROUP'!$A$2:$A$25,'DSO_GIC GROUP'!$B$2:$B$25,0)</f>
        <v>Utilities</v>
      </c>
    </row>
    <row r="5365" spans="1:9" x14ac:dyDescent="0.2">
      <c r="A5365">
        <v>2014</v>
      </c>
      <c r="B5365" t="s">
        <v>217</v>
      </c>
      <c r="C5365" t="s">
        <v>218</v>
      </c>
      <c r="D5365">
        <v>1194</v>
      </c>
      <c r="E5365">
        <v>23200</v>
      </c>
      <c r="F5365">
        <v>9226</v>
      </c>
      <c r="G5365">
        <v>5510</v>
      </c>
      <c r="H5365" s="14">
        <f>365*DSO[[#This Row],[Receivables - Total]]/DSO[[#This Row],[Revenue - Total]]</f>
        <v>47.237155863862995</v>
      </c>
      <c r="I5365" t="str">
        <f>_xlfn.XLOOKUP(DSO[[#This Row],[GIC Industry Groups]],'DSO_GIC GROUP'!$A$2:$A$25,'DSO_GIC GROUP'!$B$2:$B$25,0)</f>
        <v>Utilities</v>
      </c>
    </row>
    <row r="5366" spans="1:9" x14ac:dyDescent="0.2">
      <c r="A5366">
        <v>2015</v>
      </c>
      <c r="B5366" t="s">
        <v>217</v>
      </c>
      <c r="C5366" t="s">
        <v>218</v>
      </c>
      <c r="D5366">
        <v>872</v>
      </c>
      <c r="E5366">
        <v>21334</v>
      </c>
      <c r="F5366">
        <v>7386</v>
      </c>
      <c r="G5366">
        <v>5510</v>
      </c>
      <c r="H5366" s="14">
        <f>365*DSO[[#This Row],[Receivables - Total]]/DSO[[#This Row],[Revenue - Total]]</f>
        <v>43.092336853506637</v>
      </c>
      <c r="I5366" t="str">
        <f>_xlfn.XLOOKUP(DSO[[#This Row],[GIC Industry Groups]],'DSO_GIC GROUP'!$A$2:$A$25,'DSO_GIC GROUP'!$B$2:$B$25,0)</f>
        <v>Utilities</v>
      </c>
    </row>
    <row r="5367" spans="1:9" x14ac:dyDescent="0.2">
      <c r="A5367">
        <v>2016</v>
      </c>
      <c r="B5367" t="s">
        <v>217</v>
      </c>
      <c r="C5367" t="s">
        <v>218</v>
      </c>
      <c r="D5367">
        <v>1075</v>
      </c>
      <c r="E5367">
        <v>21829</v>
      </c>
      <c r="F5367">
        <v>7528</v>
      </c>
      <c r="G5367">
        <v>5510</v>
      </c>
      <c r="H5367" s="14">
        <f>365*DSO[[#This Row],[Receivables - Total]]/DSO[[#This Row],[Revenue - Total]]</f>
        <v>52.122077577045694</v>
      </c>
      <c r="I5367" t="str">
        <f>_xlfn.XLOOKUP(DSO[[#This Row],[GIC Industry Groups]],'DSO_GIC GROUP'!$A$2:$A$25,'DSO_GIC GROUP'!$B$2:$B$25,0)</f>
        <v>Utilities</v>
      </c>
    </row>
    <row r="5368" spans="1:9" x14ac:dyDescent="0.2">
      <c r="A5368">
        <v>2017</v>
      </c>
      <c r="B5368" t="s">
        <v>217</v>
      </c>
      <c r="C5368" t="s">
        <v>218</v>
      </c>
      <c r="D5368">
        <v>1427</v>
      </c>
      <c r="E5368">
        <v>22736</v>
      </c>
      <c r="F5368">
        <v>9614</v>
      </c>
      <c r="G5368">
        <v>5510</v>
      </c>
      <c r="H5368" s="14">
        <f>365*DSO[[#This Row],[Receivables - Total]]/DSO[[#This Row],[Revenue - Total]]</f>
        <v>54.176721447888497</v>
      </c>
      <c r="I5368" t="str">
        <f>_xlfn.XLOOKUP(DSO[[#This Row],[GIC Industry Groups]],'DSO_GIC GROUP'!$A$2:$A$25,'DSO_GIC GROUP'!$B$2:$B$25,0)</f>
        <v>Utilities</v>
      </c>
    </row>
    <row r="5369" spans="1:9" x14ac:dyDescent="0.2">
      <c r="A5369">
        <v>2018</v>
      </c>
      <c r="B5369" t="s">
        <v>217</v>
      </c>
      <c r="C5369" t="s">
        <v>218</v>
      </c>
      <c r="D5369">
        <v>1568</v>
      </c>
      <c r="E5369">
        <v>27009</v>
      </c>
      <c r="F5369">
        <v>10589</v>
      </c>
      <c r="G5369">
        <v>5510</v>
      </c>
      <c r="H5369" s="14">
        <f>365*DSO[[#This Row],[Receivables - Total]]/DSO[[#This Row],[Revenue - Total]]</f>
        <v>54.048540938709984</v>
      </c>
      <c r="I5369" t="str">
        <f>_xlfn.XLOOKUP(DSO[[#This Row],[GIC Industry Groups]],'DSO_GIC GROUP'!$A$2:$A$25,'DSO_GIC GROUP'!$B$2:$B$25,0)</f>
        <v>Utilities</v>
      </c>
    </row>
    <row r="5370" spans="1:9" x14ac:dyDescent="0.2">
      <c r="A5370">
        <v>2019</v>
      </c>
      <c r="B5370" t="s">
        <v>217</v>
      </c>
      <c r="C5370" t="s">
        <v>218</v>
      </c>
      <c r="D5370">
        <v>1835</v>
      </c>
      <c r="E5370">
        <v>35439</v>
      </c>
      <c r="F5370">
        <v>12301</v>
      </c>
      <c r="G5370">
        <v>5510</v>
      </c>
      <c r="H5370" s="14">
        <f>365*DSO[[#This Row],[Receivables - Total]]/DSO[[#This Row],[Revenue - Total]]</f>
        <v>54.448825298756198</v>
      </c>
      <c r="I5370" t="str">
        <f>_xlfn.XLOOKUP(DSO[[#This Row],[GIC Industry Groups]],'DSO_GIC GROUP'!$A$2:$A$25,'DSO_GIC GROUP'!$B$2:$B$25,0)</f>
        <v>Utilities</v>
      </c>
    </row>
    <row r="5371" spans="1:9" x14ac:dyDescent="0.2">
      <c r="A5371">
        <v>2004</v>
      </c>
      <c r="B5371" t="s">
        <v>253</v>
      </c>
      <c r="C5371" t="s">
        <v>254</v>
      </c>
      <c r="D5371">
        <v>2905</v>
      </c>
      <c r="E5371">
        <v>45446</v>
      </c>
      <c r="F5371">
        <v>13972</v>
      </c>
      <c r="G5371">
        <v>5510</v>
      </c>
      <c r="H5371" s="14">
        <f>365*DSO[[#This Row],[Receivables - Total]]/DSO[[#This Row],[Revenue - Total]]</f>
        <v>75.889278557114224</v>
      </c>
      <c r="I5371" t="str">
        <f>_xlfn.XLOOKUP(DSO[[#This Row],[GIC Industry Groups]],'DSO_GIC GROUP'!$A$2:$A$25,'DSO_GIC GROUP'!$B$2:$B$25,0)</f>
        <v>Utilities</v>
      </c>
    </row>
    <row r="5372" spans="1:9" x14ac:dyDescent="0.2">
      <c r="A5372">
        <v>2005</v>
      </c>
      <c r="B5372" t="s">
        <v>253</v>
      </c>
      <c r="C5372" t="s">
        <v>254</v>
      </c>
      <c r="D5372">
        <v>3561</v>
      </c>
      <c r="E5372">
        <v>52660</v>
      </c>
      <c r="F5372">
        <v>18041</v>
      </c>
      <c r="G5372">
        <v>5510</v>
      </c>
      <c r="H5372" s="14">
        <f>365*DSO[[#This Row],[Receivables - Total]]/DSO[[#This Row],[Revenue - Total]]</f>
        <v>72.045064020841423</v>
      </c>
      <c r="I5372" t="str">
        <f>_xlfn.XLOOKUP(DSO[[#This Row],[GIC Industry Groups]],'DSO_GIC GROUP'!$A$2:$A$25,'DSO_GIC GROUP'!$B$2:$B$25,0)</f>
        <v>Utilities</v>
      </c>
    </row>
    <row r="5373" spans="1:9" x14ac:dyDescent="0.2">
      <c r="A5373">
        <v>2006</v>
      </c>
      <c r="B5373" t="s">
        <v>253</v>
      </c>
      <c r="C5373" t="s">
        <v>254</v>
      </c>
      <c r="D5373">
        <v>2753</v>
      </c>
      <c r="E5373">
        <v>49269</v>
      </c>
      <c r="F5373">
        <v>16482</v>
      </c>
      <c r="G5373">
        <v>5510</v>
      </c>
      <c r="H5373" s="14">
        <f>365*DSO[[#This Row],[Receivables - Total]]/DSO[[#This Row],[Revenue - Total]]</f>
        <v>60.966205557577965</v>
      </c>
      <c r="I5373" t="str">
        <f>_xlfn.XLOOKUP(DSO[[#This Row],[GIC Industry Groups]],'DSO_GIC GROUP'!$A$2:$A$25,'DSO_GIC GROUP'!$B$2:$B$25,0)</f>
        <v>Utilities</v>
      </c>
    </row>
    <row r="5374" spans="1:9" x14ac:dyDescent="0.2">
      <c r="A5374">
        <v>2007</v>
      </c>
      <c r="B5374" t="s">
        <v>253</v>
      </c>
      <c r="C5374" t="s">
        <v>254</v>
      </c>
      <c r="D5374">
        <v>2356</v>
      </c>
      <c r="E5374">
        <v>39123</v>
      </c>
      <c r="F5374">
        <v>15674</v>
      </c>
      <c r="G5374">
        <v>5510</v>
      </c>
      <c r="H5374" s="14">
        <f>365*DSO[[#This Row],[Receivables - Total]]/DSO[[#This Row],[Revenue - Total]]</f>
        <v>54.864106163072606</v>
      </c>
      <c r="I5374" t="str">
        <f>_xlfn.XLOOKUP(DSO[[#This Row],[GIC Industry Groups]],'DSO_GIC GROUP'!$A$2:$A$25,'DSO_GIC GROUP'!$B$2:$B$25,0)</f>
        <v>Utilities</v>
      </c>
    </row>
    <row r="5375" spans="1:9" x14ac:dyDescent="0.2">
      <c r="A5375">
        <v>2008</v>
      </c>
      <c r="B5375" t="s">
        <v>253</v>
      </c>
      <c r="C5375" t="s">
        <v>254</v>
      </c>
      <c r="D5375">
        <v>2559</v>
      </c>
      <c r="E5375">
        <v>42053</v>
      </c>
      <c r="F5375">
        <v>16290</v>
      </c>
      <c r="G5375">
        <v>5510</v>
      </c>
      <c r="H5375" s="14">
        <f>365*DSO[[#This Row],[Receivables - Total]]/DSO[[#This Row],[Revenue - Total]]</f>
        <v>57.337937384898709</v>
      </c>
      <c r="I5375" t="str">
        <f>_xlfn.XLOOKUP(DSO[[#This Row],[GIC Industry Groups]],'DSO_GIC GROUP'!$A$2:$A$25,'DSO_GIC GROUP'!$B$2:$B$25,0)</f>
        <v>Utilities</v>
      </c>
    </row>
    <row r="5376" spans="1:9" x14ac:dyDescent="0.2">
      <c r="A5376">
        <v>2009</v>
      </c>
      <c r="B5376" t="s">
        <v>253</v>
      </c>
      <c r="C5376" t="s">
        <v>254</v>
      </c>
      <c r="D5376">
        <v>2180</v>
      </c>
      <c r="E5376">
        <v>42554</v>
      </c>
      <c r="F5376">
        <v>15131</v>
      </c>
      <c r="G5376">
        <v>5510</v>
      </c>
      <c r="H5376" s="14">
        <f>365*DSO[[#This Row],[Receivables - Total]]/DSO[[#This Row],[Revenue - Total]]</f>
        <v>52.587403344127949</v>
      </c>
      <c r="I5376" t="str">
        <f>_xlfn.XLOOKUP(DSO[[#This Row],[GIC Industry Groups]],'DSO_GIC GROUP'!$A$2:$A$25,'DSO_GIC GROUP'!$B$2:$B$25,0)</f>
        <v>Utilities</v>
      </c>
    </row>
    <row r="5377" spans="1:9" x14ac:dyDescent="0.2">
      <c r="A5377">
        <v>2010</v>
      </c>
      <c r="B5377" t="s">
        <v>253</v>
      </c>
      <c r="C5377" t="s">
        <v>254</v>
      </c>
      <c r="D5377">
        <v>2246</v>
      </c>
      <c r="E5377">
        <v>42817</v>
      </c>
      <c r="F5377">
        <v>15197</v>
      </c>
      <c r="G5377">
        <v>5510</v>
      </c>
      <c r="H5377" s="14">
        <f>365*DSO[[#This Row],[Receivables - Total]]/DSO[[#This Row],[Revenue - Total]]</f>
        <v>53.94419951306179</v>
      </c>
      <c r="I5377" t="str">
        <f>_xlfn.XLOOKUP(DSO[[#This Row],[GIC Industry Groups]],'DSO_GIC GROUP'!$A$2:$A$25,'DSO_GIC GROUP'!$B$2:$B$25,0)</f>
        <v>Utilities</v>
      </c>
    </row>
    <row r="5378" spans="1:9" x14ac:dyDescent="0.2">
      <c r="A5378">
        <v>2011</v>
      </c>
      <c r="B5378" t="s">
        <v>253</v>
      </c>
      <c r="C5378" t="s">
        <v>254</v>
      </c>
      <c r="D5378">
        <v>2035</v>
      </c>
      <c r="E5378">
        <v>45614</v>
      </c>
      <c r="F5378">
        <v>14379</v>
      </c>
      <c r="G5378">
        <v>5510</v>
      </c>
      <c r="H5378" s="14">
        <f>365*DSO[[#This Row],[Receivables - Total]]/DSO[[#This Row],[Revenue - Total]]</f>
        <v>51.656930245496902</v>
      </c>
      <c r="I5378" t="str">
        <f>_xlfn.XLOOKUP(DSO[[#This Row],[GIC Industry Groups]],'DSO_GIC GROUP'!$A$2:$A$25,'DSO_GIC GROUP'!$B$2:$B$25,0)</f>
        <v>Utilities</v>
      </c>
    </row>
    <row r="5379" spans="1:9" x14ac:dyDescent="0.2">
      <c r="A5379">
        <v>2012</v>
      </c>
      <c r="B5379" t="s">
        <v>253</v>
      </c>
      <c r="C5379" t="s">
        <v>254</v>
      </c>
      <c r="D5379">
        <v>1717</v>
      </c>
      <c r="E5379">
        <v>46838</v>
      </c>
      <c r="F5379">
        <v>13093</v>
      </c>
      <c r="G5379">
        <v>5510</v>
      </c>
      <c r="H5379" s="14">
        <f>365*DSO[[#This Row],[Receivables - Total]]/DSO[[#This Row],[Revenue - Total]]</f>
        <v>47.865653402581529</v>
      </c>
      <c r="I5379" t="str">
        <f>_xlfn.XLOOKUP(DSO[[#This Row],[GIC Industry Groups]],'DSO_GIC GROUP'!$A$2:$A$25,'DSO_GIC GROUP'!$B$2:$B$25,0)</f>
        <v>Utilities</v>
      </c>
    </row>
    <row r="5380" spans="1:9" x14ac:dyDescent="0.2">
      <c r="A5380">
        <v>2013</v>
      </c>
      <c r="B5380" t="s">
        <v>253</v>
      </c>
      <c r="C5380" t="s">
        <v>254</v>
      </c>
      <c r="D5380">
        <v>1836</v>
      </c>
      <c r="E5380">
        <v>50096</v>
      </c>
      <c r="F5380">
        <v>13120</v>
      </c>
      <c r="G5380">
        <v>5510</v>
      </c>
      <c r="H5380" s="14">
        <f>365*DSO[[#This Row],[Receivables - Total]]/DSO[[#This Row],[Revenue - Total]]</f>
        <v>51.077743902439025</v>
      </c>
      <c r="I5380" t="str">
        <f>_xlfn.XLOOKUP(DSO[[#This Row],[GIC Industry Groups]],'DSO_GIC GROUP'!$A$2:$A$25,'DSO_GIC GROUP'!$B$2:$B$25,0)</f>
        <v>Utilities</v>
      </c>
    </row>
    <row r="5381" spans="1:9" x14ac:dyDescent="0.2">
      <c r="A5381">
        <v>2014</v>
      </c>
      <c r="B5381" t="s">
        <v>253</v>
      </c>
      <c r="C5381" t="s">
        <v>254</v>
      </c>
      <c r="D5381">
        <v>1633</v>
      </c>
      <c r="E5381">
        <v>54327</v>
      </c>
      <c r="F5381">
        <v>12436</v>
      </c>
      <c r="G5381">
        <v>5510</v>
      </c>
      <c r="H5381" s="14">
        <f>365*DSO[[#This Row],[Receivables - Total]]/DSO[[#This Row],[Revenue - Total]]</f>
        <v>47.92899646188485</v>
      </c>
      <c r="I5381" t="str">
        <f>_xlfn.XLOOKUP(DSO[[#This Row],[GIC Industry Groups]],'DSO_GIC GROUP'!$A$2:$A$25,'DSO_GIC GROUP'!$B$2:$B$25,0)</f>
        <v>Utilities</v>
      </c>
    </row>
    <row r="5382" spans="1:9" x14ac:dyDescent="0.2">
      <c r="A5382">
        <v>2015</v>
      </c>
      <c r="B5382" t="s">
        <v>253</v>
      </c>
      <c r="C5382" t="s">
        <v>254</v>
      </c>
      <c r="D5382">
        <v>1369</v>
      </c>
      <c r="E5382">
        <v>58797</v>
      </c>
      <c r="F5382">
        <v>11683</v>
      </c>
      <c r="G5382">
        <v>5510</v>
      </c>
      <c r="H5382" s="14">
        <f>365*DSO[[#This Row],[Receivables - Total]]/DSO[[#This Row],[Revenue - Total]]</f>
        <v>42.770264486861251</v>
      </c>
      <c r="I5382" t="str">
        <f>_xlfn.XLOOKUP(DSO[[#This Row],[GIC Industry Groups]],'DSO_GIC GROUP'!$A$2:$A$25,'DSO_GIC GROUP'!$B$2:$B$25,0)</f>
        <v>Utilities</v>
      </c>
    </row>
    <row r="5383" spans="1:9" x14ac:dyDescent="0.2">
      <c r="A5383">
        <v>2016</v>
      </c>
      <c r="B5383" t="s">
        <v>253</v>
      </c>
      <c r="C5383" t="s">
        <v>254</v>
      </c>
      <c r="D5383">
        <v>1706</v>
      </c>
      <c r="E5383">
        <v>71610</v>
      </c>
      <c r="F5383">
        <v>11737</v>
      </c>
      <c r="G5383">
        <v>5510</v>
      </c>
      <c r="H5383" s="14">
        <f>365*DSO[[#This Row],[Receivables - Total]]/DSO[[#This Row],[Revenue - Total]]</f>
        <v>53.053591207293174</v>
      </c>
      <c r="I5383" t="str">
        <f>_xlfn.XLOOKUP(DSO[[#This Row],[GIC Industry Groups]],'DSO_GIC GROUP'!$A$2:$A$25,'DSO_GIC GROUP'!$B$2:$B$25,0)</f>
        <v>Utilities</v>
      </c>
    </row>
    <row r="5384" spans="1:9" x14ac:dyDescent="0.2">
      <c r="A5384">
        <v>2017</v>
      </c>
      <c r="B5384" t="s">
        <v>253</v>
      </c>
      <c r="C5384" t="s">
        <v>254</v>
      </c>
      <c r="D5384">
        <v>1786</v>
      </c>
      <c r="E5384">
        <v>76585</v>
      </c>
      <c r="F5384">
        <v>12586</v>
      </c>
      <c r="G5384">
        <v>5510</v>
      </c>
      <c r="H5384" s="14">
        <f>365*DSO[[#This Row],[Receivables - Total]]/DSO[[#This Row],[Revenue - Total]]</f>
        <v>51.79485142221516</v>
      </c>
      <c r="I5384" t="str">
        <f>_xlfn.XLOOKUP(DSO[[#This Row],[GIC Industry Groups]],'DSO_GIC GROUP'!$A$2:$A$25,'DSO_GIC GROUP'!$B$2:$B$25,0)</f>
        <v>Utilities</v>
      </c>
    </row>
    <row r="5385" spans="1:9" x14ac:dyDescent="0.2">
      <c r="A5385">
        <v>2018</v>
      </c>
      <c r="B5385" t="s">
        <v>253</v>
      </c>
      <c r="C5385" t="s">
        <v>254</v>
      </c>
      <c r="D5385">
        <v>2080</v>
      </c>
      <c r="E5385">
        <v>77914</v>
      </c>
      <c r="F5385">
        <v>13581</v>
      </c>
      <c r="G5385">
        <v>5510</v>
      </c>
      <c r="H5385" s="14">
        <f>365*DSO[[#This Row],[Receivables - Total]]/DSO[[#This Row],[Revenue - Total]]</f>
        <v>55.901627273396656</v>
      </c>
      <c r="I5385" t="str">
        <f>_xlfn.XLOOKUP(DSO[[#This Row],[GIC Industry Groups]],'DSO_GIC GROUP'!$A$2:$A$25,'DSO_GIC GROUP'!$B$2:$B$25,0)</f>
        <v>Utilities</v>
      </c>
    </row>
    <row r="5386" spans="1:9" x14ac:dyDescent="0.2">
      <c r="A5386">
        <v>2019</v>
      </c>
      <c r="B5386" t="s">
        <v>253</v>
      </c>
      <c r="C5386" t="s">
        <v>254</v>
      </c>
      <c r="D5386">
        <v>2645</v>
      </c>
      <c r="E5386">
        <v>103823</v>
      </c>
      <c r="F5386">
        <v>16572</v>
      </c>
      <c r="G5386">
        <v>5510</v>
      </c>
      <c r="H5386" s="14">
        <f>365*DSO[[#This Row],[Receivables - Total]]/DSO[[#This Row],[Revenue - Total]]</f>
        <v>58.256396331160992</v>
      </c>
      <c r="I5386" t="str">
        <f>_xlfn.XLOOKUP(DSO[[#This Row],[GIC Industry Groups]],'DSO_GIC GROUP'!$A$2:$A$25,'DSO_GIC GROUP'!$B$2:$B$25,0)</f>
        <v>Utilities</v>
      </c>
    </row>
    <row r="5387" spans="1:9" x14ac:dyDescent="0.2">
      <c r="A5387">
        <v>2004</v>
      </c>
      <c r="B5387" t="s">
        <v>285</v>
      </c>
      <c r="C5387" t="s">
        <v>286</v>
      </c>
      <c r="D5387">
        <v>1641</v>
      </c>
      <c r="E5387">
        <v>21297</v>
      </c>
      <c r="F5387">
        <v>7114</v>
      </c>
      <c r="G5387">
        <v>5510</v>
      </c>
      <c r="H5387" s="14">
        <f>365*DSO[[#This Row],[Receivables - Total]]/DSO[[#This Row],[Revenue - Total]]</f>
        <v>84.195248805172895</v>
      </c>
      <c r="I5387" t="str">
        <f>_xlfn.XLOOKUP(DSO[[#This Row],[GIC Industry Groups]],'DSO_GIC GROUP'!$A$2:$A$25,'DSO_GIC GROUP'!$B$2:$B$25,0)</f>
        <v>Utilities</v>
      </c>
    </row>
    <row r="5388" spans="1:9" x14ac:dyDescent="0.2">
      <c r="A5388">
        <v>2005</v>
      </c>
      <c r="B5388" t="s">
        <v>285</v>
      </c>
      <c r="C5388" t="s">
        <v>286</v>
      </c>
      <c r="D5388">
        <v>2581</v>
      </c>
      <c r="E5388">
        <v>23335</v>
      </c>
      <c r="F5388">
        <v>9022</v>
      </c>
      <c r="G5388">
        <v>5510</v>
      </c>
      <c r="H5388" s="14">
        <f>365*DSO[[#This Row],[Receivables - Total]]/DSO[[#This Row],[Revenue - Total]]</f>
        <v>104.41864331633784</v>
      </c>
      <c r="I5388" t="str">
        <f>_xlfn.XLOOKUP(DSO[[#This Row],[GIC Industry Groups]],'DSO_GIC GROUP'!$A$2:$A$25,'DSO_GIC GROUP'!$B$2:$B$25,0)</f>
        <v>Utilities</v>
      </c>
    </row>
    <row r="5389" spans="1:9" x14ac:dyDescent="0.2">
      <c r="A5389">
        <v>2006</v>
      </c>
      <c r="B5389" t="s">
        <v>285</v>
      </c>
      <c r="C5389" t="s">
        <v>286</v>
      </c>
      <c r="D5389">
        <v>1937</v>
      </c>
      <c r="E5389">
        <v>23785</v>
      </c>
      <c r="F5389">
        <v>9022</v>
      </c>
      <c r="G5389">
        <v>5510</v>
      </c>
      <c r="H5389" s="14">
        <f>365*DSO[[#This Row],[Receivables - Total]]/DSO[[#This Row],[Revenue - Total]]</f>
        <v>78.364553314121039</v>
      </c>
      <c r="I5389" t="str">
        <f>_xlfn.XLOOKUP(DSO[[#This Row],[GIC Industry Groups]],'DSO_GIC GROUP'!$A$2:$A$25,'DSO_GIC GROUP'!$B$2:$B$25,0)</f>
        <v>Utilities</v>
      </c>
    </row>
    <row r="5390" spans="1:9" x14ac:dyDescent="0.2">
      <c r="A5390">
        <v>2007</v>
      </c>
      <c r="B5390" t="s">
        <v>285</v>
      </c>
      <c r="C5390" t="s">
        <v>286</v>
      </c>
      <c r="D5390">
        <v>2162</v>
      </c>
      <c r="E5390">
        <v>23754</v>
      </c>
      <c r="F5390">
        <v>8506</v>
      </c>
      <c r="G5390">
        <v>5510</v>
      </c>
      <c r="H5390" s="14">
        <f>365*DSO[[#This Row],[Receivables - Total]]/DSO[[#This Row],[Revenue - Total]]</f>
        <v>92.773336468375263</v>
      </c>
      <c r="I5390" t="str">
        <f>_xlfn.XLOOKUP(DSO[[#This Row],[GIC Industry Groups]],'DSO_GIC GROUP'!$A$2:$A$25,'DSO_GIC GROUP'!$B$2:$B$25,0)</f>
        <v>Utilities</v>
      </c>
    </row>
    <row r="5391" spans="1:9" x14ac:dyDescent="0.2">
      <c r="A5391">
        <v>2008</v>
      </c>
      <c r="B5391" t="s">
        <v>285</v>
      </c>
      <c r="C5391" t="s">
        <v>286</v>
      </c>
      <c r="D5391">
        <v>1854</v>
      </c>
      <c r="E5391">
        <v>24590</v>
      </c>
      <c r="F5391">
        <v>9329</v>
      </c>
      <c r="G5391">
        <v>5510</v>
      </c>
      <c r="H5391" s="14">
        <f>365*DSO[[#This Row],[Receivables - Total]]/DSO[[#This Row],[Revenue - Total]]</f>
        <v>72.538321363490198</v>
      </c>
      <c r="I5391" t="str">
        <f>_xlfn.XLOOKUP(DSO[[#This Row],[GIC Industry Groups]],'DSO_GIC GROUP'!$A$2:$A$25,'DSO_GIC GROUP'!$B$2:$B$25,0)</f>
        <v>Utilities</v>
      </c>
    </row>
    <row r="5392" spans="1:9" x14ac:dyDescent="0.2">
      <c r="A5392">
        <v>2009</v>
      </c>
      <c r="B5392" t="s">
        <v>285</v>
      </c>
      <c r="C5392" t="s">
        <v>286</v>
      </c>
      <c r="D5392">
        <v>1655</v>
      </c>
      <c r="E5392">
        <v>24195</v>
      </c>
      <c r="F5392">
        <v>8014</v>
      </c>
      <c r="G5392">
        <v>5510</v>
      </c>
      <c r="H5392" s="14">
        <f>365*DSO[[#This Row],[Receivables - Total]]/DSO[[#This Row],[Revenue - Total]]</f>
        <v>75.377464437234835</v>
      </c>
      <c r="I5392" t="str">
        <f>_xlfn.XLOOKUP(DSO[[#This Row],[GIC Industry Groups]],'DSO_GIC GROUP'!$A$2:$A$25,'DSO_GIC GROUP'!$B$2:$B$25,0)</f>
        <v>Utilities</v>
      </c>
    </row>
    <row r="5393" spans="1:9" x14ac:dyDescent="0.2">
      <c r="A5393">
        <v>2010</v>
      </c>
      <c r="B5393" t="s">
        <v>285</v>
      </c>
      <c r="C5393" t="s">
        <v>286</v>
      </c>
      <c r="D5393">
        <v>1795</v>
      </c>
      <c r="E5393">
        <v>24896</v>
      </c>
      <c r="F5393">
        <v>8557</v>
      </c>
      <c r="G5393">
        <v>5510</v>
      </c>
      <c r="H5393" s="14">
        <f>365*DSO[[#This Row],[Receivables - Total]]/DSO[[#This Row],[Revenue - Total]]</f>
        <v>76.565969381792684</v>
      </c>
      <c r="I5393" t="str">
        <f>_xlfn.XLOOKUP(DSO[[#This Row],[GIC Industry Groups]],'DSO_GIC GROUP'!$A$2:$A$25,'DSO_GIC GROUP'!$B$2:$B$25,0)</f>
        <v>Utilities</v>
      </c>
    </row>
    <row r="5394" spans="1:9" x14ac:dyDescent="0.2">
      <c r="A5394">
        <v>2011</v>
      </c>
      <c r="B5394" t="s">
        <v>285</v>
      </c>
      <c r="C5394" t="s">
        <v>286</v>
      </c>
      <c r="D5394">
        <v>1407</v>
      </c>
      <c r="E5394">
        <v>26009</v>
      </c>
      <c r="F5394">
        <v>8897</v>
      </c>
      <c r="G5394">
        <v>5510</v>
      </c>
      <c r="H5394" s="14">
        <f>365*DSO[[#This Row],[Receivables - Total]]/DSO[[#This Row],[Revenue - Total]]</f>
        <v>57.72226593233674</v>
      </c>
      <c r="I5394" t="str">
        <f>_xlfn.XLOOKUP(DSO[[#This Row],[GIC Industry Groups]],'DSO_GIC GROUP'!$A$2:$A$25,'DSO_GIC GROUP'!$B$2:$B$25,0)</f>
        <v>Utilities</v>
      </c>
    </row>
    <row r="5395" spans="1:9" x14ac:dyDescent="0.2">
      <c r="A5395">
        <v>2012</v>
      </c>
      <c r="B5395" t="s">
        <v>285</v>
      </c>
      <c r="C5395" t="s">
        <v>286</v>
      </c>
      <c r="D5395">
        <v>1462</v>
      </c>
      <c r="E5395">
        <v>26339</v>
      </c>
      <c r="F5395">
        <v>8791</v>
      </c>
      <c r="G5395">
        <v>5510</v>
      </c>
      <c r="H5395" s="14">
        <f>365*DSO[[#This Row],[Receivables - Total]]/DSO[[#This Row],[Revenue - Total]]</f>
        <v>60.701854169036515</v>
      </c>
      <c r="I5395" t="str">
        <f>_xlfn.XLOOKUP(DSO[[#This Row],[GIC Industry Groups]],'DSO_GIC GROUP'!$A$2:$A$25,'DSO_GIC GROUP'!$B$2:$B$25,0)</f>
        <v>Utilities</v>
      </c>
    </row>
    <row r="5396" spans="1:9" x14ac:dyDescent="0.2">
      <c r="A5396">
        <v>2013</v>
      </c>
      <c r="B5396" t="s">
        <v>285</v>
      </c>
      <c r="C5396" t="s">
        <v>286</v>
      </c>
      <c r="D5396">
        <v>1669</v>
      </c>
      <c r="E5396">
        <v>25935</v>
      </c>
      <c r="F5396">
        <v>9661</v>
      </c>
      <c r="G5396">
        <v>5510</v>
      </c>
      <c r="H5396" s="14">
        <f>365*DSO[[#This Row],[Receivables - Total]]/DSO[[#This Row],[Revenue - Total]]</f>
        <v>63.056101852810265</v>
      </c>
      <c r="I5396" t="str">
        <f>_xlfn.XLOOKUP(DSO[[#This Row],[GIC Industry Groups]],'DSO_GIC GROUP'!$A$2:$A$25,'DSO_GIC GROUP'!$B$2:$B$25,0)</f>
        <v>Utilities</v>
      </c>
    </row>
    <row r="5397" spans="1:9" x14ac:dyDescent="0.2">
      <c r="A5397">
        <v>2014</v>
      </c>
      <c r="B5397" t="s">
        <v>285</v>
      </c>
      <c r="C5397" t="s">
        <v>286</v>
      </c>
      <c r="D5397">
        <v>1598</v>
      </c>
      <c r="E5397">
        <v>27974</v>
      </c>
      <c r="F5397">
        <v>12301</v>
      </c>
      <c r="G5397">
        <v>5510</v>
      </c>
      <c r="H5397" s="14">
        <f>365*DSO[[#This Row],[Receivables - Total]]/DSO[[#This Row],[Revenue - Total]]</f>
        <v>47.416470205674337</v>
      </c>
      <c r="I5397" t="str">
        <f>_xlfn.XLOOKUP(DSO[[#This Row],[GIC Industry Groups]],'DSO_GIC GROUP'!$A$2:$A$25,'DSO_GIC GROUP'!$B$2:$B$25,0)</f>
        <v>Utilities</v>
      </c>
    </row>
    <row r="5398" spans="1:9" x14ac:dyDescent="0.2">
      <c r="A5398">
        <v>2015</v>
      </c>
      <c r="B5398" t="s">
        <v>285</v>
      </c>
      <c r="C5398" t="s">
        <v>286</v>
      </c>
      <c r="D5398">
        <v>1348</v>
      </c>
      <c r="E5398">
        <v>28737</v>
      </c>
      <c r="F5398">
        <v>10337</v>
      </c>
      <c r="G5398">
        <v>5510</v>
      </c>
      <c r="H5398" s="14">
        <f>365*DSO[[#This Row],[Receivables - Total]]/DSO[[#This Row],[Revenue - Total]]</f>
        <v>47.597949114830222</v>
      </c>
      <c r="I5398" t="str">
        <f>_xlfn.XLOOKUP(DSO[[#This Row],[GIC Industry Groups]],'DSO_GIC GROUP'!$A$2:$A$25,'DSO_GIC GROUP'!$B$2:$B$25,0)</f>
        <v>Utilities</v>
      </c>
    </row>
    <row r="5399" spans="1:9" x14ac:dyDescent="0.2">
      <c r="A5399">
        <v>2016</v>
      </c>
      <c r="B5399" t="s">
        <v>285</v>
      </c>
      <c r="C5399" t="s">
        <v>286</v>
      </c>
      <c r="D5399">
        <v>1593</v>
      </c>
      <c r="E5399">
        <v>32041</v>
      </c>
      <c r="F5399">
        <v>10630</v>
      </c>
      <c r="G5399">
        <v>5510</v>
      </c>
      <c r="H5399" s="14">
        <f>365*DSO[[#This Row],[Receivables - Total]]/DSO[[#This Row],[Revenue - Total]]</f>
        <v>54.698494825964254</v>
      </c>
      <c r="I5399" t="str">
        <f>_xlfn.XLOOKUP(DSO[[#This Row],[GIC Industry Groups]],'DSO_GIC GROUP'!$A$2:$A$25,'DSO_GIC GROUP'!$B$2:$B$25,0)</f>
        <v>Utilities</v>
      </c>
    </row>
    <row r="5400" spans="1:9" x14ac:dyDescent="0.2">
      <c r="A5400">
        <v>2017</v>
      </c>
      <c r="B5400" t="s">
        <v>285</v>
      </c>
      <c r="C5400" t="s">
        <v>286</v>
      </c>
      <c r="D5400">
        <v>1856</v>
      </c>
      <c r="E5400">
        <v>33767</v>
      </c>
      <c r="F5400">
        <v>12607</v>
      </c>
      <c r="G5400">
        <v>5510</v>
      </c>
      <c r="H5400" s="14">
        <f>365*DSO[[#This Row],[Receivables - Total]]/DSO[[#This Row],[Revenue - Total]]</f>
        <v>53.735226461489646</v>
      </c>
      <c r="I5400" t="str">
        <f>_xlfn.XLOOKUP(DSO[[#This Row],[GIC Industry Groups]],'DSO_GIC GROUP'!$A$2:$A$25,'DSO_GIC GROUP'!$B$2:$B$25,0)</f>
        <v>Utilities</v>
      </c>
    </row>
    <row r="5401" spans="1:9" x14ac:dyDescent="0.2">
      <c r="A5401">
        <v>2018</v>
      </c>
      <c r="B5401" t="s">
        <v>285</v>
      </c>
      <c r="C5401" t="s">
        <v>286</v>
      </c>
      <c r="D5401">
        <v>1897</v>
      </c>
      <c r="E5401">
        <v>36288</v>
      </c>
      <c r="F5401">
        <v>14212</v>
      </c>
      <c r="G5401">
        <v>5510</v>
      </c>
      <c r="H5401" s="14">
        <f>365*DSO[[#This Row],[Receivables - Total]]/DSO[[#This Row],[Revenue - Total]]</f>
        <v>48.719743878412608</v>
      </c>
      <c r="I5401" t="str">
        <f>_xlfn.XLOOKUP(DSO[[#This Row],[GIC Industry Groups]],'DSO_GIC GROUP'!$A$2:$A$25,'DSO_GIC GROUP'!$B$2:$B$25,0)</f>
        <v>Utilities</v>
      </c>
    </row>
    <row r="5402" spans="1:9" x14ac:dyDescent="0.2">
      <c r="A5402">
        <v>2019</v>
      </c>
      <c r="B5402" t="s">
        <v>285</v>
      </c>
      <c r="C5402" t="s">
        <v>286</v>
      </c>
      <c r="D5402">
        <v>1887</v>
      </c>
      <c r="E5402">
        <v>41882</v>
      </c>
      <c r="F5402">
        <v>12669</v>
      </c>
      <c r="G5402">
        <v>5510</v>
      </c>
      <c r="H5402" s="14">
        <f>365*DSO[[#This Row],[Receivables - Total]]/DSO[[#This Row],[Revenue - Total]]</f>
        <v>54.365380061567606</v>
      </c>
      <c r="I5402" t="str">
        <f>_xlfn.XLOOKUP(DSO[[#This Row],[GIC Industry Groups]],'DSO_GIC GROUP'!$A$2:$A$25,'DSO_GIC GROUP'!$B$2:$B$25,0)</f>
        <v>Utilities</v>
      </c>
    </row>
    <row r="5403" spans="1:9" x14ac:dyDescent="0.2">
      <c r="A5403">
        <v>2004</v>
      </c>
      <c r="B5403" t="s">
        <v>287</v>
      </c>
      <c r="C5403" t="s">
        <v>288</v>
      </c>
      <c r="D5403">
        <v>3237</v>
      </c>
      <c r="E5403">
        <v>55470</v>
      </c>
      <c r="F5403">
        <v>22503</v>
      </c>
      <c r="G5403">
        <v>5510</v>
      </c>
      <c r="H5403" s="14">
        <f>365*DSO[[#This Row],[Receivables - Total]]/DSO[[#This Row],[Revenue - Total]]</f>
        <v>52.504332755632582</v>
      </c>
      <c r="I5403" t="str">
        <f>_xlfn.XLOOKUP(DSO[[#This Row],[GIC Industry Groups]],'DSO_GIC GROUP'!$A$2:$A$25,'DSO_GIC GROUP'!$B$2:$B$25,0)</f>
        <v>Utilities</v>
      </c>
    </row>
    <row r="5404" spans="1:9" x14ac:dyDescent="0.2">
      <c r="A5404">
        <v>2005</v>
      </c>
      <c r="B5404" t="s">
        <v>287</v>
      </c>
      <c r="C5404" t="s">
        <v>288</v>
      </c>
      <c r="D5404">
        <v>2580</v>
      </c>
      <c r="E5404">
        <v>54723</v>
      </c>
      <c r="F5404">
        <v>16746</v>
      </c>
      <c r="G5404">
        <v>5510</v>
      </c>
      <c r="H5404" s="14">
        <f>365*DSO[[#This Row],[Receivables - Total]]/DSO[[#This Row],[Revenue - Total]]</f>
        <v>56.23432461483339</v>
      </c>
      <c r="I5404" t="str">
        <f>_xlfn.XLOOKUP(DSO[[#This Row],[GIC Industry Groups]],'DSO_GIC GROUP'!$A$2:$A$25,'DSO_GIC GROUP'!$B$2:$B$25,0)</f>
        <v>Utilities</v>
      </c>
    </row>
    <row r="5405" spans="1:9" x14ac:dyDescent="0.2">
      <c r="A5405">
        <v>2006</v>
      </c>
      <c r="B5405" t="s">
        <v>287</v>
      </c>
      <c r="C5405" t="s">
        <v>288</v>
      </c>
      <c r="D5405">
        <v>2256</v>
      </c>
      <c r="E5405">
        <v>68700</v>
      </c>
      <c r="F5405">
        <v>15184</v>
      </c>
      <c r="G5405">
        <v>5510</v>
      </c>
      <c r="H5405" s="14">
        <f>365*DSO[[#This Row],[Receivables - Total]]/DSO[[#This Row],[Revenue - Total]]</f>
        <v>54.230769230769234</v>
      </c>
      <c r="I5405" t="str">
        <f>_xlfn.XLOOKUP(DSO[[#This Row],[GIC Industry Groups]],'DSO_GIC GROUP'!$A$2:$A$25,'DSO_GIC GROUP'!$B$2:$B$25,0)</f>
        <v>Utilities</v>
      </c>
    </row>
    <row r="5406" spans="1:9" x14ac:dyDescent="0.2">
      <c r="A5406">
        <v>2007</v>
      </c>
      <c r="B5406" t="s">
        <v>287</v>
      </c>
      <c r="C5406" t="s">
        <v>288</v>
      </c>
      <c r="D5406">
        <v>1767</v>
      </c>
      <c r="E5406">
        <v>49704</v>
      </c>
      <c r="F5406">
        <v>12720</v>
      </c>
      <c r="G5406">
        <v>5510</v>
      </c>
      <c r="H5406" s="14">
        <f>365*DSO[[#This Row],[Receivables - Total]]/DSO[[#This Row],[Revenue - Total]]</f>
        <v>50.704009433962263</v>
      </c>
      <c r="I5406" t="str">
        <f>_xlfn.XLOOKUP(DSO[[#This Row],[GIC Industry Groups]],'DSO_GIC GROUP'!$A$2:$A$25,'DSO_GIC GROUP'!$B$2:$B$25,0)</f>
        <v>Utilities</v>
      </c>
    </row>
    <row r="5407" spans="1:9" x14ac:dyDescent="0.2">
      <c r="A5407">
        <v>2008</v>
      </c>
      <c r="B5407" t="s">
        <v>287</v>
      </c>
      <c r="C5407" t="s">
        <v>288</v>
      </c>
      <c r="D5407">
        <v>1653</v>
      </c>
      <c r="E5407">
        <v>53077</v>
      </c>
      <c r="F5407">
        <v>13207</v>
      </c>
      <c r="G5407">
        <v>5510</v>
      </c>
      <c r="H5407" s="14">
        <f>365*DSO[[#This Row],[Receivables - Total]]/DSO[[#This Row],[Revenue - Total]]</f>
        <v>45.683728325887785</v>
      </c>
      <c r="I5407" t="str">
        <f>_xlfn.XLOOKUP(DSO[[#This Row],[GIC Industry Groups]],'DSO_GIC GROUP'!$A$2:$A$25,'DSO_GIC GROUP'!$B$2:$B$25,0)</f>
        <v>Utilities</v>
      </c>
    </row>
    <row r="5408" spans="1:9" x14ac:dyDescent="0.2">
      <c r="A5408">
        <v>2009</v>
      </c>
      <c r="B5408" t="s">
        <v>287</v>
      </c>
      <c r="C5408" t="s">
        <v>288</v>
      </c>
      <c r="D5408">
        <v>1741</v>
      </c>
      <c r="E5408">
        <v>57040</v>
      </c>
      <c r="F5408">
        <v>12731</v>
      </c>
      <c r="G5408">
        <v>5510</v>
      </c>
      <c r="H5408" s="14">
        <f>365*DSO[[#This Row],[Receivables - Total]]/DSO[[#This Row],[Revenue - Total]]</f>
        <v>49.914774958762074</v>
      </c>
      <c r="I5408" t="str">
        <f>_xlfn.XLOOKUP(DSO[[#This Row],[GIC Industry Groups]],'DSO_GIC GROUP'!$A$2:$A$25,'DSO_GIC GROUP'!$B$2:$B$25,0)</f>
        <v>Utilities</v>
      </c>
    </row>
    <row r="5409" spans="1:9" x14ac:dyDescent="0.2">
      <c r="A5409">
        <v>2010</v>
      </c>
      <c r="B5409" t="s">
        <v>287</v>
      </c>
      <c r="C5409" t="s">
        <v>288</v>
      </c>
      <c r="D5409">
        <v>2157</v>
      </c>
      <c r="E5409">
        <v>59090</v>
      </c>
      <c r="F5409">
        <v>14272</v>
      </c>
      <c r="G5409">
        <v>5510</v>
      </c>
      <c r="H5409" s="14">
        <f>365*DSO[[#This Row],[Receivables - Total]]/DSO[[#This Row],[Revenue - Total]]</f>
        <v>55.164307735426007</v>
      </c>
      <c r="I5409" t="str">
        <f>_xlfn.XLOOKUP(DSO[[#This Row],[GIC Industry Groups]],'DSO_GIC GROUP'!$A$2:$A$25,'DSO_GIC GROUP'!$B$2:$B$25,0)</f>
        <v>Utilities</v>
      </c>
    </row>
    <row r="5410" spans="1:9" x14ac:dyDescent="0.2">
      <c r="A5410">
        <v>2011</v>
      </c>
      <c r="B5410" t="s">
        <v>287</v>
      </c>
      <c r="C5410" t="s">
        <v>288</v>
      </c>
      <c r="D5410">
        <v>1941</v>
      </c>
      <c r="E5410">
        <v>62526</v>
      </c>
      <c r="F5410">
        <v>14529</v>
      </c>
      <c r="G5410">
        <v>5510</v>
      </c>
      <c r="H5410" s="14">
        <f>365*DSO[[#This Row],[Receivables - Total]]/DSO[[#This Row],[Revenue - Total]]</f>
        <v>48.76213091059261</v>
      </c>
      <c r="I5410" t="str">
        <f>_xlfn.XLOOKUP(DSO[[#This Row],[GIC Industry Groups]],'DSO_GIC GROUP'!$A$2:$A$25,'DSO_GIC GROUP'!$B$2:$B$25,0)</f>
        <v>Utilities</v>
      </c>
    </row>
    <row r="5411" spans="1:9" x14ac:dyDescent="0.2">
      <c r="A5411">
        <v>2012</v>
      </c>
      <c r="B5411" t="s">
        <v>287</v>
      </c>
      <c r="C5411" t="s">
        <v>288</v>
      </c>
      <c r="D5411">
        <v>2717</v>
      </c>
      <c r="E5411">
        <v>113856</v>
      </c>
      <c r="F5411">
        <v>19624</v>
      </c>
      <c r="G5411">
        <v>5510</v>
      </c>
      <c r="H5411" s="14">
        <f>365*DSO[[#This Row],[Receivables - Total]]/DSO[[#This Row],[Revenue - Total]]</f>
        <v>50.53531390134529</v>
      </c>
      <c r="I5411" t="str">
        <f>_xlfn.XLOOKUP(DSO[[#This Row],[GIC Industry Groups]],'DSO_GIC GROUP'!$A$2:$A$25,'DSO_GIC GROUP'!$B$2:$B$25,0)</f>
        <v>Utilities</v>
      </c>
    </row>
    <row r="5412" spans="1:9" x14ac:dyDescent="0.2">
      <c r="A5412">
        <v>2013</v>
      </c>
      <c r="B5412" t="s">
        <v>287</v>
      </c>
      <c r="C5412" t="s">
        <v>288</v>
      </c>
      <c r="D5412">
        <v>3005</v>
      </c>
      <c r="E5412">
        <v>114779</v>
      </c>
      <c r="F5412">
        <v>24549</v>
      </c>
      <c r="G5412">
        <v>5510</v>
      </c>
      <c r="H5412" s="14">
        <f>365*DSO[[#This Row],[Receivables - Total]]/DSO[[#This Row],[Revenue - Total]]</f>
        <v>44.679009328282213</v>
      </c>
      <c r="I5412" t="str">
        <f>_xlfn.XLOOKUP(DSO[[#This Row],[GIC Industry Groups]],'DSO_GIC GROUP'!$A$2:$A$25,'DSO_GIC GROUP'!$B$2:$B$25,0)</f>
        <v>Utilities</v>
      </c>
    </row>
    <row r="5413" spans="1:9" x14ac:dyDescent="0.2">
      <c r="A5413">
        <v>2014</v>
      </c>
      <c r="B5413" t="s">
        <v>287</v>
      </c>
      <c r="C5413" t="s">
        <v>288</v>
      </c>
      <c r="D5413">
        <v>2764</v>
      </c>
      <c r="E5413">
        <v>120709</v>
      </c>
      <c r="F5413">
        <v>23930</v>
      </c>
      <c r="G5413">
        <v>5510</v>
      </c>
      <c r="H5413" s="14">
        <f>365*DSO[[#This Row],[Receivables - Total]]/DSO[[#This Row],[Revenue - Total]]</f>
        <v>42.158796489761805</v>
      </c>
      <c r="I5413" t="str">
        <f>_xlfn.XLOOKUP(DSO[[#This Row],[GIC Industry Groups]],'DSO_GIC GROUP'!$A$2:$A$25,'DSO_GIC GROUP'!$B$2:$B$25,0)</f>
        <v>Utilities</v>
      </c>
    </row>
    <row r="5414" spans="1:9" x14ac:dyDescent="0.2">
      <c r="A5414">
        <v>2015</v>
      </c>
      <c r="B5414" t="s">
        <v>287</v>
      </c>
      <c r="C5414" t="s">
        <v>288</v>
      </c>
      <c r="D5414">
        <v>2451</v>
      </c>
      <c r="E5414">
        <v>121156</v>
      </c>
      <c r="F5414">
        <v>23459</v>
      </c>
      <c r="G5414">
        <v>5510</v>
      </c>
      <c r="H5414" s="14">
        <f>365*DSO[[#This Row],[Receivables - Total]]/DSO[[#This Row],[Revenue - Total]]</f>
        <v>38.135257257342595</v>
      </c>
      <c r="I5414" t="str">
        <f>_xlfn.XLOOKUP(DSO[[#This Row],[GIC Industry Groups]],'DSO_GIC GROUP'!$A$2:$A$25,'DSO_GIC GROUP'!$B$2:$B$25,0)</f>
        <v>Utilities</v>
      </c>
    </row>
    <row r="5415" spans="1:9" x14ac:dyDescent="0.2">
      <c r="A5415">
        <v>2016</v>
      </c>
      <c r="B5415" t="s">
        <v>287</v>
      </c>
      <c r="C5415" t="s">
        <v>288</v>
      </c>
      <c r="D5415">
        <v>2644</v>
      </c>
      <c r="E5415">
        <v>132761</v>
      </c>
      <c r="F5415">
        <v>22754</v>
      </c>
      <c r="G5415">
        <v>5510</v>
      </c>
      <c r="H5415" s="14">
        <f>365*DSO[[#This Row],[Receivables - Total]]/DSO[[#This Row],[Revenue - Total]]</f>
        <v>42.412762591192759</v>
      </c>
      <c r="I5415" t="str">
        <f>_xlfn.XLOOKUP(DSO[[#This Row],[GIC Industry Groups]],'DSO_GIC GROUP'!$A$2:$A$25,'DSO_GIC GROUP'!$B$2:$B$25,0)</f>
        <v>Utilities</v>
      </c>
    </row>
    <row r="5416" spans="1:9" x14ac:dyDescent="0.2">
      <c r="A5416">
        <v>2017</v>
      </c>
      <c r="B5416" t="s">
        <v>287</v>
      </c>
      <c r="C5416" t="s">
        <v>288</v>
      </c>
      <c r="D5416">
        <v>2774</v>
      </c>
      <c r="E5416">
        <v>137914</v>
      </c>
      <c r="F5416">
        <v>23565</v>
      </c>
      <c r="G5416">
        <v>5510</v>
      </c>
      <c r="H5416" s="14">
        <f>365*DSO[[#This Row],[Receivables - Total]]/DSO[[#This Row],[Revenue - Total]]</f>
        <v>42.966687884574583</v>
      </c>
      <c r="I5416" t="str">
        <f>_xlfn.XLOOKUP(DSO[[#This Row],[GIC Industry Groups]],'DSO_GIC GROUP'!$A$2:$A$25,'DSO_GIC GROUP'!$B$2:$B$25,0)</f>
        <v>Utilities</v>
      </c>
    </row>
    <row r="5417" spans="1:9" x14ac:dyDescent="0.2">
      <c r="A5417">
        <v>2018</v>
      </c>
      <c r="B5417" t="s">
        <v>287</v>
      </c>
      <c r="C5417" t="s">
        <v>288</v>
      </c>
      <c r="D5417">
        <v>3134</v>
      </c>
      <c r="E5417">
        <v>145392</v>
      </c>
      <c r="F5417">
        <v>24521</v>
      </c>
      <c r="G5417">
        <v>5510</v>
      </c>
      <c r="H5417" s="14">
        <f>365*DSO[[#This Row],[Receivables - Total]]/DSO[[#This Row],[Revenue - Total]]</f>
        <v>46.650218180335223</v>
      </c>
      <c r="I5417" t="str">
        <f>_xlfn.XLOOKUP(DSO[[#This Row],[GIC Industry Groups]],'DSO_GIC GROUP'!$A$2:$A$25,'DSO_GIC GROUP'!$B$2:$B$25,0)</f>
        <v>Utilities</v>
      </c>
    </row>
    <row r="5418" spans="1:9" x14ac:dyDescent="0.2">
      <c r="A5418">
        <v>2019</v>
      </c>
      <c r="B5418" t="s">
        <v>287</v>
      </c>
      <c r="C5418" t="s">
        <v>288</v>
      </c>
      <c r="D5418">
        <v>3060</v>
      </c>
      <c r="E5418">
        <v>158838</v>
      </c>
      <c r="F5418">
        <v>25079</v>
      </c>
      <c r="G5418">
        <v>5510</v>
      </c>
      <c r="H5418" s="14">
        <f>365*DSO[[#This Row],[Receivables - Total]]/DSO[[#This Row],[Revenue - Total]]</f>
        <v>44.535268551377648</v>
      </c>
      <c r="I5418" t="str">
        <f>_xlfn.XLOOKUP(DSO[[#This Row],[GIC Industry Groups]],'DSO_GIC GROUP'!$A$2:$A$25,'DSO_GIC GROUP'!$B$2:$B$25,0)</f>
        <v>Utilities</v>
      </c>
    </row>
    <row r="5419" spans="1:9" x14ac:dyDescent="0.2">
      <c r="A5419">
        <v>2004</v>
      </c>
      <c r="B5419" t="s">
        <v>301</v>
      </c>
      <c r="C5419" t="s">
        <v>302</v>
      </c>
      <c r="D5419">
        <v>1012</v>
      </c>
      <c r="E5419">
        <v>22560</v>
      </c>
      <c r="F5419">
        <v>9882</v>
      </c>
      <c r="G5419">
        <v>5510</v>
      </c>
      <c r="H5419" s="14">
        <f>365*DSO[[#This Row],[Receivables - Total]]/DSO[[#This Row],[Revenue - Total]]</f>
        <v>37.379073062133173</v>
      </c>
      <c r="I5419" t="str">
        <f>_xlfn.XLOOKUP(DSO[[#This Row],[GIC Industry Groups]],'DSO_GIC GROUP'!$A$2:$A$25,'DSO_GIC GROUP'!$B$2:$B$25,0)</f>
        <v>Utilities</v>
      </c>
    </row>
    <row r="5420" spans="1:9" x14ac:dyDescent="0.2">
      <c r="A5420">
        <v>2005</v>
      </c>
      <c r="B5420" t="s">
        <v>301</v>
      </c>
      <c r="C5420" t="s">
        <v>302</v>
      </c>
      <c r="D5420">
        <v>1491</v>
      </c>
      <c r="E5420">
        <v>24850</v>
      </c>
      <c r="F5420">
        <v>11690</v>
      </c>
      <c r="G5420">
        <v>5510</v>
      </c>
      <c r="H5420" s="14">
        <f>365*DSO[[#This Row],[Receivables - Total]]/DSO[[#This Row],[Revenue - Total]]</f>
        <v>46.553892215568865</v>
      </c>
      <c r="I5420" t="str">
        <f>_xlfn.XLOOKUP(DSO[[#This Row],[GIC Industry Groups]],'DSO_GIC GROUP'!$A$2:$A$25,'DSO_GIC GROUP'!$B$2:$B$25,0)</f>
        <v>Utilities</v>
      </c>
    </row>
    <row r="5421" spans="1:9" x14ac:dyDescent="0.2">
      <c r="A5421">
        <v>2006</v>
      </c>
      <c r="B5421" t="s">
        <v>301</v>
      </c>
      <c r="C5421" t="s">
        <v>302</v>
      </c>
      <c r="D5421">
        <v>1469</v>
      </c>
      <c r="E5421">
        <v>26699</v>
      </c>
      <c r="F5421">
        <v>12137</v>
      </c>
      <c r="G5421">
        <v>5510</v>
      </c>
      <c r="H5421" s="14">
        <f>365*DSO[[#This Row],[Receivables - Total]]/DSO[[#This Row],[Revenue - Total]]</f>
        <v>44.177721018373568</v>
      </c>
      <c r="I5421" t="str">
        <f>_xlfn.XLOOKUP(DSO[[#This Row],[GIC Industry Groups]],'DSO_GIC GROUP'!$A$2:$A$25,'DSO_GIC GROUP'!$B$2:$B$25,0)</f>
        <v>Utilities</v>
      </c>
    </row>
    <row r="5422" spans="1:9" x14ac:dyDescent="0.2">
      <c r="A5422">
        <v>2007</v>
      </c>
      <c r="B5422" t="s">
        <v>301</v>
      </c>
      <c r="C5422" t="s">
        <v>302</v>
      </c>
      <c r="D5422">
        <v>1524</v>
      </c>
      <c r="E5422">
        <v>28343</v>
      </c>
      <c r="F5422">
        <v>13120</v>
      </c>
      <c r="G5422">
        <v>5510</v>
      </c>
      <c r="H5422" s="14">
        <f>365*DSO[[#This Row],[Receivables - Total]]/DSO[[#This Row],[Revenue - Total]]</f>
        <v>42.397865853658537</v>
      </c>
      <c r="I5422" t="str">
        <f>_xlfn.XLOOKUP(DSO[[#This Row],[GIC Industry Groups]],'DSO_GIC GROUP'!$A$2:$A$25,'DSO_GIC GROUP'!$B$2:$B$25,0)</f>
        <v>Utilities</v>
      </c>
    </row>
    <row r="5423" spans="1:9" x14ac:dyDescent="0.2">
      <c r="A5423">
        <v>2008</v>
      </c>
      <c r="B5423" t="s">
        <v>301</v>
      </c>
      <c r="C5423" t="s">
        <v>302</v>
      </c>
      <c r="D5423">
        <v>1422</v>
      </c>
      <c r="E5423">
        <v>33498</v>
      </c>
      <c r="F5423">
        <v>13583</v>
      </c>
      <c r="G5423">
        <v>5510</v>
      </c>
      <c r="H5423" s="14">
        <f>365*DSO[[#This Row],[Receivables - Total]]/DSO[[#This Row],[Revenue - Total]]</f>
        <v>38.211735257306927</v>
      </c>
      <c r="I5423" t="str">
        <f>_xlfn.XLOOKUP(DSO[[#This Row],[GIC Industry Groups]],'DSO_GIC GROUP'!$A$2:$A$25,'DSO_GIC GROUP'!$B$2:$B$25,0)</f>
        <v>Utilities</v>
      </c>
    </row>
    <row r="5424" spans="1:9" x14ac:dyDescent="0.2">
      <c r="A5424">
        <v>2009</v>
      </c>
      <c r="B5424" t="s">
        <v>301</v>
      </c>
      <c r="C5424" t="s">
        <v>302</v>
      </c>
      <c r="D5424">
        <v>2015</v>
      </c>
      <c r="E5424">
        <v>33873</v>
      </c>
      <c r="F5424">
        <v>13032</v>
      </c>
      <c r="G5424">
        <v>5510</v>
      </c>
      <c r="H5424" s="14">
        <f>365*DSO[[#This Row],[Receivables - Total]]/DSO[[#This Row],[Revenue - Total]]</f>
        <v>56.436080417434006</v>
      </c>
      <c r="I5424" t="str">
        <f>_xlfn.XLOOKUP(DSO[[#This Row],[GIC Industry Groups]],'DSO_GIC GROUP'!$A$2:$A$25,'DSO_GIC GROUP'!$B$2:$B$25,0)</f>
        <v>Utilities</v>
      </c>
    </row>
    <row r="5425" spans="1:9" x14ac:dyDescent="0.2">
      <c r="A5425">
        <v>2010</v>
      </c>
      <c r="B5425" t="s">
        <v>301</v>
      </c>
      <c r="C5425" t="s">
        <v>302</v>
      </c>
      <c r="D5425">
        <v>2111</v>
      </c>
      <c r="E5425">
        <v>36146</v>
      </c>
      <c r="F5425">
        <v>13325</v>
      </c>
      <c r="G5425">
        <v>5510</v>
      </c>
      <c r="H5425" s="14">
        <f>365*DSO[[#This Row],[Receivables - Total]]/DSO[[#This Row],[Revenue - Total]]</f>
        <v>57.824765478424013</v>
      </c>
      <c r="I5425" t="str">
        <f>_xlfn.XLOOKUP(DSO[[#This Row],[GIC Industry Groups]],'DSO_GIC GROUP'!$A$2:$A$25,'DSO_GIC GROUP'!$B$2:$B$25,0)</f>
        <v>Utilities</v>
      </c>
    </row>
    <row r="5426" spans="1:9" x14ac:dyDescent="0.2">
      <c r="A5426">
        <v>2011</v>
      </c>
      <c r="B5426" t="s">
        <v>301</v>
      </c>
      <c r="C5426" t="s">
        <v>302</v>
      </c>
      <c r="D5426">
        <v>1900</v>
      </c>
      <c r="E5426">
        <v>39214</v>
      </c>
      <c r="F5426">
        <v>12938</v>
      </c>
      <c r="G5426">
        <v>5510</v>
      </c>
      <c r="H5426" s="14">
        <f>365*DSO[[#This Row],[Receivables - Total]]/DSO[[#This Row],[Revenue - Total]]</f>
        <v>53.601793167413817</v>
      </c>
      <c r="I5426" t="str">
        <f>_xlfn.XLOOKUP(DSO[[#This Row],[GIC Industry Groups]],'DSO_GIC GROUP'!$A$2:$A$25,'DSO_GIC GROUP'!$B$2:$B$25,0)</f>
        <v>Utilities</v>
      </c>
    </row>
    <row r="5427" spans="1:9" x14ac:dyDescent="0.2">
      <c r="A5427">
        <v>2012</v>
      </c>
      <c r="B5427" t="s">
        <v>301</v>
      </c>
      <c r="C5427" t="s">
        <v>302</v>
      </c>
      <c r="D5427">
        <v>1966</v>
      </c>
      <c r="E5427">
        <v>41209</v>
      </c>
      <c r="F5427">
        <v>12188</v>
      </c>
      <c r="G5427">
        <v>5510</v>
      </c>
      <c r="H5427" s="14">
        <f>365*DSO[[#This Row],[Receivables - Total]]/DSO[[#This Row],[Revenue - Total]]</f>
        <v>58.876764030193634</v>
      </c>
      <c r="I5427" t="str">
        <f>_xlfn.XLOOKUP(DSO[[#This Row],[GIC Industry Groups]],'DSO_GIC GROUP'!$A$2:$A$25,'DSO_GIC GROUP'!$B$2:$B$25,0)</f>
        <v>Utilities</v>
      </c>
    </row>
    <row r="5428" spans="1:9" x14ac:dyDescent="0.2">
      <c r="A5428">
        <v>2013</v>
      </c>
      <c r="B5428" t="s">
        <v>301</v>
      </c>
      <c r="C5428" t="s">
        <v>302</v>
      </c>
      <c r="D5428">
        <v>2005</v>
      </c>
      <c r="E5428">
        <v>40647</v>
      </c>
      <c r="F5428">
        <v>12354</v>
      </c>
      <c r="G5428">
        <v>5510</v>
      </c>
      <c r="H5428" s="14">
        <f>365*DSO[[#This Row],[Receivables - Total]]/DSO[[#This Row],[Revenue - Total]]</f>
        <v>59.237898656305653</v>
      </c>
      <c r="I5428" t="str">
        <f>_xlfn.XLOOKUP(DSO[[#This Row],[GIC Industry Groups]],'DSO_GIC GROUP'!$A$2:$A$25,'DSO_GIC GROUP'!$B$2:$B$25,0)</f>
        <v>Utilities</v>
      </c>
    </row>
    <row r="5429" spans="1:9" x14ac:dyDescent="0.2">
      <c r="A5429">
        <v>2014</v>
      </c>
      <c r="B5429" t="s">
        <v>301</v>
      </c>
      <c r="C5429" t="s">
        <v>302</v>
      </c>
      <c r="D5429">
        <v>2058</v>
      </c>
      <c r="E5429">
        <v>44308</v>
      </c>
      <c r="F5429">
        <v>12919</v>
      </c>
      <c r="G5429">
        <v>5510</v>
      </c>
      <c r="H5429" s="14">
        <f>365*DSO[[#This Row],[Receivables - Total]]/DSO[[#This Row],[Revenue - Total]]</f>
        <v>58.14459323477049</v>
      </c>
      <c r="I5429" t="str">
        <f>_xlfn.XLOOKUP(DSO[[#This Row],[GIC Industry Groups]],'DSO_GIC GROUP'!$A$2:$A$25,'DSO_GIC GROUP'!$B$2:$B$25,0)</f>
        <v>Utilities</v>
      </c>
    </row>
    <row r="5430" spans="1:9" x14ac:dyDescent="0.2">
      <c r="A5430">
        <v>2015</v>
      </c>
      <c r="B5430" t="s">
        <v>301</v>
      </c>
      <c r="C5430" t="s">
        <v>302</v>
      </c>
      <c r="D5430">
        <v>1882</v>
      </c>
      <c r="E5430">
        <v>45642</v>
      </c>
      <c r="F5430">
        <v>12554</v>
      </c>
      <c r="G5430">
        <v>5510</v>
      </c>
      <c r="H5430" s="14">
        <f>365*DSO[[#This Row],[Receivables - Total]]/DSO[[#This Row],[Revenue - Total]]</f>
        <v>54.71801816154214</v>
      </c>
      <c r="I5430" t="str">
        <f>_xlfn.XLOOKUP(DSO[[#This Row],[GIC Industry Groups]],'DSO_GIC GROUP'!$A$2:$A$25,'DSO_GIC GROUP'!$B$2:$B$25,0)</f>
        <v>Utilities</v>
      </c>
    </row>
    <row r="5431" spans="1:9" x14ac:dyDescent="0.2">
      <c r="A5431">
        <v>2016</v>
      </c>
      <c r="B5431" t="s">
        <v>301</v>
      </c>
      <c r="C5431" t="s">
        <v>302</v>
      </c>
      <c r="D5431">
        <v>1827</v>
      </c>
      <c r="E5431">
        <v>48255</v>
      </c>
      <c r="F5431">
        <v>12075</v>
      </c>
      <c r="G5431">
        <v>5510</v>
      </c>
      <c r="H5431" s="14">
        <f>365*DSO[[#This Row],[Receivables - Total]]/DSO[[#This Row],[Revenue - Total]]</f>
        <v>55.22608695652174</v>
      </c>
      <c r="I5431" t="str">
        <f>_xlfn.XLOOKUP(DSO[[#This Row],[GIC Industry Groups]],'DSO_GIC GROUP'!$A$2:$A$25,'DSO_GIC GROUP'!$B$2:$B$25,0)</f>
        <v>Utilities</v>
      </c>
    </row>
    <row r="5432" spans="1:9" x14ac:dyDescent="0.2">
      <c r="A5432">
        <v>2017</v>
      </c>
      <c r="B5432" t="s">
        <v>301</v>
      </c>
      <c r="C5432" t="s">
        <v>302</v>
      </c>
      <c r="D5432">
        <v>1925</v>
      </c>
      <c r="E5432">
        <v>48111</v>
      </c>
      <c r="F5432">
        <v>12033</v>
      </c>
      <c r="G5432">
        <v>5510</v>
      </c>
      <c r="H5432" s="14">
        <f>365*DSO[[#This Row],[Receivables - Total]]/DSO[[#This Row],[Revenue - Total]]</f>
        <v>58.391506689936008</v>
      </c>
      <c r="I5432" t="str">
        <f>_xlfn.XLOOKUP(DSO[[#This Row],[GIC Industry Groups]],'DSO_GIC GROUP'!$A$2:$A$25,'DSO_GIC GROUP'!$B$2:$B$25,0)</f>
        <v>Utilities</v>
      </c>
    </row>
    <row r="5433" spans="1:9" x14ac:dyDescent="0.2">
      <c r="A5433">
        <v>2018</v>
      </c>
      <c r="B5433" t="s">
        <v>301</v>
      </c>
      <c r="C5433" t="s">
        <v>302</v>
      </c>
      <c r="D5433">
        <v>2115</v>
      </c>
      <c r="E5433">
        <v>53920</v>
      </c>
      <c r="F5433">
        <v>12337</v>
      </c>
      <c r="G5433">
        <v>5510</v>
      </c>
      <c r="H5433" s="14">
        <f>365*DSO[[#This Row],[Receivables - Total]]/DSO[[#This Row],[Revenue - Total]]</f>
        <v>62.573964497041423</v>
      </c>
      <c r="I5433" t="str">
        <f>_xlfn.XLOOKUP(DSO[[#This Row],[GIC Industry Groups]],'DSO_GIC GROUP'!$A$2:$A$25,'DSO_GIC GROUP'!$B$2:$B$25,0)</f>
        <v>Utilities</v>
      </c>
    </row>
    <row r="5434" spans="1:9" x14ac:dyDescent="0.2">
      <c r="A5434">
        <v>2019</v>
      </c>
      <c r="B5434" t="s">
        <v>301</v>
      </c>
      <c r="C5434" t="s">
        <v>302</v>
      </c>
      <c r="D5434">
        <v>2115</v>
      </c>
      <c r="E5434">
        <v>58079</v>
      </c>
      <c r="F5434">
        <v>12574</v>
      </c>
      <c r="G5434">
        <v>5510</v>
      </c>
      <c r="H5434" s="14">
        <f>365*DSO[[#This Row],[Receivables - Total]]/DSO[[#This Row],[Revenue - Total]]</f>
        <v>61.394544297757278</v>
      </c>
      <c r="I5434" t="str">
        <f>_xlfn.XLOOKUP(DSO[[#This Row],[GIC Industry Groups]],'DSO_GIC GROUP'!$A$2:$A$25,'DSO_GIC GROUP'!$B$2:$B$25,0)</f>
        <v>Utilities</v>
      </c>
    </row>
    <row r="5435" spans="1:9" x14ac:dyDescent="0.2">
      <c r="A5435">
        <v>2004</v>
      </c>
      <c r="B5435" t="s">
        <v>305</v>
      </c>
      <c r="C5435" t="s">
        <v>306</v>
      </c>
      <c r="D5435">
        <v>1166</v>
      </c>
      <c r="E5435">
        <v>33269</v>
      </c>
      <c r="F5435">
        <v>10199</v>
      </c>
      <c r="G5435">
        <v>5510</v>
      </c>
      <c r="H5435" s="14">
        <f>365*DSO[[#This Row],[Receivables - Total]]/DSO[[#This Row],[Revenue - Total]]</f>
        <v>41.728600843219922</v>
      </c>
      <c r="I5435" t="str">
        <f>_xlfn.XLOOKUP(DSO[[#This Row],[GIC Industry Groups]],'DSO_GIC GROUP'!$A$2:$A$25,'DSO_GIC GROUP'!$B$2:$B$25,0)</f>
        <v>Utilities</v>
      </c>
    </row>
    <row r="5436" spans="1:9" x14ac:dyDescent="0.2">
      <c r="A5436">
        <v>2005</v>
      </c>
      <c r="B5436" t="s">
        <v>305</v>
      </c>
      <c r="C5436" t="s">
        <v>306</v>
      </c>
      <c r="D5436">
        <v>1511</v>
      </c>
      <c r="E5436">
        <v>34791</v>
      </c>
      <c r="F5436">
        <v>11852</v>
      </c>
      <c r="G5436">
        <v>5510</v>
      </c>
      <c r="H5436" s="14">
        <f>365*DSO[[#This Row],[Receivables - Total]]/DSO[[#This Row],[Revenue - Total]]</f>
        <v>46.533496456294294</v>
      </c>
      <c r="I5436" t="str">
        <f>_xlfn.XLOOKUP(DSO[[#This Row],[GIC Industry Groups]],'DSO_GIC GROUP'!$A$2:$A$25,'DSO_GIC GROUP'!$B$2:$B$25,0)</f>
        <v>Utilities</v>
      </c>
    </row>
    <row r="5437" spans="1:9" x14ac:dyDescent="0.2">
      <c r="A5437">
        <v>2006</v>
      </c>
      <c r="B5437" t="s">
        <v>305</v>
      </c>
      <c r="C5437" t="s">
        <v>306</v>
      </c>
      <c r="D5437">
        <v>1317</v>
      </c>
      <c r="E5437">
        <v>36261</v>
      </c>
      <c r="F5437">
        <v>12622</v>
      </c>
      <c r="G5437">
        <v>5510</v>
      </c>
      <c r="H5437" s="14">
        <f>365*DSO[[#This Row],[Receivables - Total]]/DSO[[#This Row],[Revenue - Total]]</f>
        <v>38.084693392489307</v>
      </c>
      <c r="I5437" t="str">
        <f>_xlfn.XLOOKUP(DSO[[#This Row],[GIC Industry Groups]],'DSO_GIC GROUP'!$A$2:$A$25,'DSO_GIC GROUP'!$B$2:$B$25,0)</f>
        <v>Utilities</v>
      </c>
    </row>
    <row r="5438" spans="1:9" x14ac:dyDescent="0.2">
      <c r="A5438">
        <v>2007</v>
      </c>
      <c r="B5438" t="s">
        <v>305</v>
      </c>
      <c r="C5438" t="s">
        <v>306</v>
      </c>
      <c r="D5438">
        <v>1403</v>
      </c>
      <c r="E5438">
        <v>37562</v>
      </c>
      <c r="F5438">
        <v>13113</v>
      </c>
      <c r="G5438">
        <v>5510</v>
      </c>
      <c r="H5438" s="14">
        <f>365*DSO[[#This Row],[Receivables - Total]]/DSO[[#This Row],[Revenue - Total]]</f>
        <v>39.052467017463584</v>
      </c>
      <c r="I5438" t="str">
        <f>_xlfn.XLOOKUP(DSO[[#This Row],[GIC Industry Groups]],'DSO_GIC GROUP'!$A$2:$A$25,'DSO_GIC GROUP'!$B$2:$B$25,0)</f>
        <v>Utilities</v>
      </c>
    </row>
    <row r="5439" spans="1:9" x14ac:dyDescent="0.2">
      <c r="A5439">
        <v>2008</v>
      </c>
      <c r="B5439" t="s">
        <v>305</v>
      </c>
      <c r="C5439" t="s">
        <v>306</v>
      </c>
      <c r="D5439">
        <v>1334</v>
      </c>
      <c r="E5439">
        <v>44615</v>
      </c>
      <c r="F5439">
        <v>14112</v>
      </c>
      <c r="G5439">
        <v>5510</v>
      </c>
      <c r="H5439" s="14">
        <f>365*DSO[[#This Row],[Receivables - Total]]/DSO[[#This Row],[Revenue - Total]]</f>
        <v>34.503259637188208</v>
      </c>
      <c r="I5439" t="str">
        <f>_xlfn.XLOOKUP(DSO[[#This Row],[GIC Industry Groups]],'DSO_GIC GROUP'!$A$2:$A$25,'DSO_GIC GROUP'!$B$2:$B$25,0)</f>
        <v>Utilities</v>
      </c>
    </row>
    <row r="5440" spans="1:9" x14ac:dyDescent="0.2">
      <c r="A5440">
        <v>2009</v>
      </c>
      <c r="B5440" t="s">
        <v>305</v>
      </c>
      <c r="C5440" t="s">
        <v>306</v>
      </c>
      <c r="D5440">
        <v>1364</v>
      </c>
      <c r="E5440">
        <v>41444</v>
      </c>
      <c r="F5440">
        <v>12361</v>
      </c>
      <c r="G5440">
        <v>5510</v>
      </c>
      <c r="H5440" s="14">
        <f>365*DSO[[#This Row],[Receivables - Total]]/DSO[[#This Row],[Revenue - Total]]</f>
        <v>40.276676644284443</v>
      </c>
      <c r="I5440" t="str">
        <f>_xlfn.XLOOKUP(DSO[[#This Row],[GIC Industry Groups]],'DSO_GIC GROUP'!$A$2:$A$25,'DSO_GIC GROUP'!$B$2:$B$25,0)</f>
        <v>Utilities</v>
      </c>
    </row>
    <row r="5441" spans="1:9" x14ac:dyDescent="0.2">
      <c r="A5441">
        <v>2010</v>
      </c>
      <c r="B5441" t="s">
        <v>305</v>
      </c>
      <c r="C5441" t="s">
        <v>306</v>
      </c>
      <c r="D5441">
        <v>1373</v>
      </c>
      <c r="E5441">
        <v>45530</v>
      </c>
      <c r="F5441">
        <v>12409</v>
      </c>
      <c r="G5441">
        <v>5510</v>
      </c>
      <c r="H5441" s="14">
        <f>365*DSO[[#This Row],[Receivables - Total]]/DSO[[#This Row],[Revenue - Total]]</f>
        <v>40.385607220565717</v>
      </c>
      <c r="I5441" t="str">
        <f>_xlfn.XLOOKUP(DSO[[#This Row],[GIC Industry Groups]],'DSO_GIC GROUP'!$A$2:$A$25,'DSO_GIC GROUP'!$B$2:$B$25,0)</f>
        <v>Utilities</v>
      </c>
    </row>
    <row r="5442" spans="1:9" x14ac:dyDescent="0.2">
      <c r="A5442">
        <v>2011</v>
      </c>
      <c r="B5442" t="s">
        <v>305</v>
      </c>
      <c r="C5442" t="s">
        <v>306</v>
      </c>
      <c r="D5442">
        <v>1427</v>
      </c>
      <c r="E5442">
        <v>48039</v>
      </c>
      <c r="F5442">
        <v>12760</v>
      </c>
      <c r="G5442">
        <v>5510</v>
      </c>
      <c r="H5442" s="14">
        <f>365*DSO[[#This Row],[Receivables - Total]]/DSO[[#This Row],[Revenue - Total]]</f>
        <v>40.819357366771158</v>
      </c>
      <c r="I5442" t="str">
        <f>_xlfn.XLOOKUP(DSO[[#This Row],[GIC Industry Groups]],'DSO_GIC GROUP'!$A$2:$A$25,'DSO_GIC GROUP'!$B$2:$B$25,0)</f>
        <v>Utilities</v>
      </c>
    </row>
    <row r="5443" spans="1:9" x14ac:dyDescent="0.2">
      <c r="A5443">
        <v>2012</v>
      </c>
      <c r="B5443" t="s">
        <v>305</v>
      </c>
      <c r="C5443" t="s">
        <v>306</v>
      </c>
      <c r="D5443">
        <v>1312</v>
      </c>
      <c r="E5443">
        <v>44394</v>
      </c>
      <c r="F5443">
        <v>11862</v>
      </c>
      <c r="G5443">
        <v>5510</v>
      </c>
      <c r="H5443" s="14">
        <f>365*DSO[[#This Row],[Receivables - Total]]/DSO[[#This Row],[Revenue - Total]]</f>
        <v>40.370932389141799</v>
      </c>
      <c r="I5443" t="str">
        <f>_xlfn.XLOOKUP(DSO[[#This Row],[GIC Industry Groups]],'DSO_GIC GROUP'!$A$2:$A$25,'DSO_GIC GROUP'!$B$2:$B$25,0)</f>
        <v>Utilities</v>
      </c>
    </row>
    <row r="5444" spans="1:9" x14ac:dyDescent="0.2">
      <c r="A5444">
        <v>2013</v>
      </c>
      <c r="B5444" t="s">
        <v>305</v>
      </c>
      <c r="C5444" t="s">
        <v>306</v>
      </c>
      <c r="D5444">
        <v>1434</v>
      </c>
      <c r="E5444">
        <v>46646</v>
      </c>
      <c r="F5444">
        <v>12581</v>
      </c>
      <c r="G5444">
        <v>5510</v>
      </c>
      <c r="H5444" s="14">
        <f>365*DSO[[#This Row],[Receivables - Total]]/DSO[[#This Row],[Revenue - Total]]</f>
        <v>41.603211191479218</v>
      </c>
      <c r="I5444" t="str">
        <f>_xlfn.XLOOKUP(DSO[[#This Row],[GIC Industry Groups]],'DSO_GIC GROUP'!$A$2:$A$25,'DSO_GIC GROUP'!$B$2:$B$25,0)</f>
        <v>Utilities</v>
      </c>
    </row>
    <row r="5445" spans="1:9" x14ac:dyDescent="0.2">
      <c r="A5445">
        <v>2014</v>
      </c>
      <c r="B5445" t="s">
        <v>305</v>
      </c>
      <c r="C5445" t="s">
        <v>306</v>
      </c>
      <c r="D5445">
        <v>1422</v>
      </c>
      <c r="E5445">
        <v>50186</v>
      </c>
      <c r="F5445">
        <v>13413</v>
      </c>
      <c r="G5445">
        <v>5510</v>
      </c>
      <c r="H5445" s="14">
        <f>365*DSO[[#This Row],[Receivables - Total]]/DSO[[#This Row],[Revenue - Total]]</f>
        <v>38.696041154104229</v>
      </c>
      <c r="I5445" t="str">
        <f>_xlfn.XLOOKUP(DSO[[#This Row],[GIC Industry Groups]],'DSO_GIC GROUP'!$A$2:$A$25,'DSO_GIC GROUP'!$B$2:$B$25,0)</f>
        <v>Utilities</v>
      </c>
    </row>
    <row r="5446" spans="1:9" x14ac:dyDescent="0.2">
      <c r="A5446">
        <v>2015</v>
      </c>
      <c r="B5446" t="s">
        <v>305</v>
      </c>
      <c r="C5446" t="s">
        <v>306</v>
      </c>
      <c r="D5446">
        <v>1336</v>
      </c>
      <c r="E5446">
        <v>50310</v>
      </c>
      <c r="F5446">
        <v>11524</v>
      </c>
      <c r="G5446">
        <v>5510</v>
      </c>
      <c r="H5446" s="14">
        <f>365*DSO[[#This Row],[Receivables - Total]]/DSO[[#This Row],[Revenue - Total]]</f>
        <v>42.315168344324888</v>
      </c>
      <c r="I5446" t="str">
        <f>_xlfn.XLOOKUP(DSO[[#This Row],[GIC Industry Groups]],'DSO_GIC GROUP'!$A$2:$A$25,'DSO_GIC GROUP'!$B$2:$B$25,0)</f>
        <v>Utilities</v>
      </c>
    </row>
    <row r="5447" spans="1:9" x14ac:dyDescent="0.2">
      <c r="A5447">
        <v>2016</v>
      </c>
      <c r="B5447" t="s">
        <v>305</v>
      </c>
      <c r="C5447" t="s">
        <v>306</v>
      </c>
      <c r="D5447">
        <v>1084</v>
      </c>
      <c r="E5447">
        <v>51319</v>
      </c>
      <c r="F5447">
        <v>11869</v>
      </c>
      <c r="G5447">
        <v>5510</v>
      </c>
      <c r="H5447" s="14">
        <f>365*DSO[[#This Row],[Receivables - Total]]/DSO[[#This Row],[Revenue - Total]]</f>
        <v>33.335580082568036</v>
      </c>
      <c r="I5447" t="str">
        <f>_xlfn.XLOOKUP(DSO[[#This Row],[GIC Industry Groups]],'DSO_GIC GROUP'!$A$2:$A$25,'DSO_GIC GROUP'!$B$2:$B$25,0)</f>
        <v>Utilities</v>
      </c>
    </row>
    <row r="5448" spans="1:9" x14ac:dyDescent="0.2">
      <c r="A5448">
        <v>2017</v>
      </c>
      <c r="B5448" t="s">
        <v>305</v>
      </c>
      <c r="C5448" t="s">
        <v>306</v>
      </c>
      <c r="D5448">
        <v>929</v>
      </c>
      <c r="E5448">
        <v>52580</v>
      </c>
      <c r="F5448">
        <v>12320</v>
      </c>
      <c r="G5448">
        <v>5510</v>
      </c>
      <c r="H5448" s="14">
        <f>365*DSO[[#This Row],[Receivables - Total]]/DSO[[#This Row],[Revenue - Total]]</f>
        <v>27.523133116883116</v>
      </c>
      <c r="I5448" t="str">
        <f>_xlfn.XLOOKUP(DSO[[#This Row],[GIC Industry Groups]],'DSO_GIC GROUP'!$A$2:$A$25,'DSO_GIC GROUP'!$B$2:$B$25,0)</f>
        <v>Utilities</v>
      </c>
    </row>
    <row r="5449" spans="1:9" x14ac:dyDescent="0.2">
      <c r="A5449">
        <v>2018</v>
      </c>
      <c r="B5449" t="s">
        <v>305</v>
      </c>
      <c r="C5449" t="s">
        <v>306</v>
      </c>
      <c r="D5449">
        <v>1212</v>
      </c>
      <c r="E5449">
        <v>56715</v>
      </c>
      <c r="F5449">
        <v>12657</v>
      </c>
      <c r="G5449">
        <v>5510</v>
      </c>
      <c r="H5449" s="14">
        <f>365*DSO[[#This Row],[Receivables - Total]]/DSO[[#This Row],[Revenue - Total]]</f>
        <v>34.951410286797817</v>
      </c>
      <c r="I5449" t="str">
        <f>_xlfn.XLOOKUP(DSO[[#This Row],[GIC Industry Groups]],'DSO_GIC GROUP'!$A$2:$A$25,'DSO_GIC GROUP'!$B$2:$B$25,0)</f>
        <v>Utilities</v>
      </c>
    </row>
    <row r="5450" spans="1:9" x14ac:dyDescent="0.2">
      <c r="A5450">
        <v>2019</v>
      </c>
      <c r="B5450" t="s">
        <v>305</v>
      </c>
      <c r="C5450" t="s">
        <v>306</v>
      </c>
      <c r="D5450">
        <v>1276</v>
      </c>
      <c r="E5450">
        <v>64382</v>
      </c>
      <c r="F5450">
        <v>12347</v>
      </c>
      <c r="G5450">
        <v>5510</v>
      </c>
      <c r="H5450" s="14">
        <f>365*DSO[[#This Row],[Receivables - Total]]/DSO[[#This Row],[Revenue - Total]]</f>
        <v>37.72090386328663</v>
      </c>
      <c r="I5450" t="str">
        <f>_xlfn.XLOOKUP(DSO[[#This Row],[GIC Industry Groups]],'DSO_GIC GROUP'!$A$2:$A$25,'DSO_GIC GROUP'!$B$2:$B$25,0)</f>
        <v>Utilities</v>
      </c>
    </row>
    <row r="5451" spans="1:9" x14ac:dyDescent="0.2">
      <c r="A5451">
        <v>2004</v>
      </c>
      <c r="B5451" t="s">
        <v>321</v>
      </c>
      <c r="C5451" t="s">
        <v>322</v>
      </c>
      <c r="D5451">
        <v>915.69500000000005</v>
      </c>
      <c r="E5451">
        <v>11655.834000000001</v>
      </c>
      <c r="F5451">
        <v>6686.6989999999996</v>
      </c>
      <c r="G5451">
        <v>5510</v>
      </c>
      <c r="H5451" s="14">
        <f>365*DSO[[#This Row],[Receivables - Total]]/DSO[[#This Row],[Revenue - Total]]</f>
        <v>49.984106507560767</v>
      </c>
      <c r="I5451" t="str">
        <f>_xlfn.XLOOKUP(DSO[[#This Row],[GIC Industry Groups]],'DSO_GIC GROUP'!$A$2:$A$25,'DSO_GIC GROUP'!$B$2:$B$25,0)</f>
        <v>Utilities</v>
      </c>
    </row>
    <row r="5452" spans="1:9" x14ac:dyDescent="0.2">
      <c r="A5452">
        <v>2005</v>
      </c>
      <c r="B5452" t="s">
        <v>321</v>
      </c>
      <c r="C5452" t="s">
        <v>322</v>
      </c>
      <c r="D5452">
        <v>1077.3689999999999</v>
      </c>
      <c r="E5452">
        <v>12569.075000000001</v>
      </c>
      <c r="F5452">
        <v>7397.39</v>
      </c>
      <c r="G5452">
        <v>5510</v>
      </c>
      <c r="H5452" s="14">
        <f>365*DSO[[#This Row],[Receivables - Total]]/DSO[[#This Row],[Revenue - Total]]</f>
        <v>53.159247383198668</v>
      </c>
      <c r="I5452" t="str">
        <f>_xlfn.XLOOKUP(DSO[[#This Row],[GIC Industry Groups]],'DSO_GIC GROUP'!$A$2:$A$25,'DSO_GIC GROUP'!$B$2:$B$25,0)</f>
        <v>Utilities</v>
      </c>
    </row>
    <row r="5453" spans="1:9" x14ac:dyDescent="0.2">
      <c r="A5453">
        <v>2006</v>
      </c>
      <c r="B5453" t="s">
        <v>321</v>
      </c>
      <c r="C5453" t="s">
        <v>322</v>
      </c>
      <c r="D5453">
        <v>449.37099999999998</v>
      </c>
      <c r="E5453">
        <v>11303.236000000001</v>
      </c>
      <c r="F5453">
        <v>6884.3879999999999</v>
      </c>
      <c r="G5453">
        <v>5510</v>
      </c>
      <c r="H5453" s="14">
        <f>365*DSO[[#This Row],[Receivables - Total]]/DSO[[#This Row],[Revenue - Total]]</f>
        <v>23.824981247425331</v>
      </c>
      <c r="I5453" t="str">
        <f>_xlfn.XLOOKUP(DSO[[#This Row],[GIC Industry Groups]],'DSO_GIC GROUP'!$A$2:$A$25,'DSO_GIC GROUP'!$B$2:$B$25,0)</f>
        <v>Utilities</v>
      </c>
    </row>
    <row r="5454" spans="1:9" x14ac:dyDescent="0.2">
      <c r="A5454">
        <v>2007</v>
      </c>
      <c r="B5454" t="s">
        <v>321</v>
      </c>
      <c r="C5454" t="s">
        <v>322</v>
      </c>
      <c r="D5454">
        <v>516.99300000000005</v>
      </c>
      <c r="E5454">
        <v>11581.822</v>
      </c>
      <c r="F5454">
        <v>5822.2259999999997</v>
      </c>
      <c r="G5454">
        <v>5510</v>
      </c>
      <c r="H5454" s="14">
        <f>365*DSO[[#This Row],[Receivables - Total]]/DSO[[#This Row],[Revenue - Total]]</f>
        <v>32.410704256413268</v>
      </c>
      <c r="I5454" t="str">
        <f>_xlfn.XLOOKUP(DSO[[#This Row],[GIC Industry Groups]],'DSO_GIC GROUP'!$A$2:$A$25,'DSO_GIC GROUP'!$B$2:$B$25,0)</f>
        <v>Utilities</v>
      </c>
    </row>
    <row r="5455" spans="1:9" x14ac:dyDescent="0.2">
      <c r="A5455">
        <v>2008</v>
      </c>
      <c r="B5455" t="s">
        <v>321</v>
      </c>
      <c r="C5455" t="s">
        <v>322</v>
      </c>
      <c r="D5455">
        <v>917.19500000000005</v>
      </c>
      <c r="E5455">
        <v>13988.48</v>
      </c>
      <c r="F5455">
        <v>5800.0950000000003</v>
      </c>
      <c r="G5455">
        <v>5510</v>
      </c>
      <c r="H5455" s="14">
        <f>365*DSO[[#This Row],[Receivables - Total]]/DSO[[#This Row],[Revenue - Total]]</f>
        <v>57.71908477361147</v>
      </c>
      <c r="I5455" t="str">
        <f>_xlfn.XLOOKUP(DSO[[#This Row],[GIC Industry Groups]],'DSO_GIC GROUP'!$A$2:$A$25,'DSO_GIC GROUP'!$B$2:$B$25,0)</f>
        <v>Utilities</v>
      </c>
    </row>
    <row r="5456" spans="1:9" x14ac:dyDescent="0.2">
      <c r="A5456">
        <v>2009</v>
      </c>
      <c r="B5456" t="s">
        <v>321</v>
      </c>
      <c r="C5456" t="s">
        <v>322</v>
      </c>
      <c r="D5456">
        <v>742.096</v>
      </c>
      <c r="E5456">
        <v>14057.679</v>
      </c>
      <c r="F5456">
        <v>5439.43</v>
      </c>
      <c r="G5456">
        <v>5510</v>
      </c>
      <c r="H5456" s="14">
        <f>365*DSO[[#This Row],[Receivables - Total]]/DSO[[#This Row],[Revenue - Total]]</f>
        <v>49.796585303974858</v>
      </c>
      <c r="I5456" t="str">
        <f>_xlfn.XLOOKUP(DSO[[#This Row],[GIC Industry Groups]],'DSO_GIC GROUP'!$A$2:$A$25,'DSO_GIC GROUP'!$B$2:$B$25,0)</f>
        <v>Utilities</v>
      </c>
    </row>
    <row r="5457" spans="1:9" x14ac:dyDescent="0.2">
      <c r="A5457">
        <v>2010</v>
      </c>
      <c r="B5457" t="s">
        <v>321</v>
      </c>
      <c r="C5457" t="s">
        <v>322</v>
      </c>
      <c r="D5457">
        <v>732.47799999999995</v>
      </c>
      <c r="E5457">
        <v>14522.041999999999</v>
      </c>
      <c r="F5457">
        <v>4898.1670000000004</v>
      </c>
      <c r="G5457">
        <v>5510</v>
      </c>
      <c r="H5457" s="14">
        <f>365*DSO[[#This Row],[Receivables - Total]]/DSO[[#This Row],[Revenue - Total]]</f>
        <v>54.582555066007338</v>
      </c>
      <c r="I5457" t="str">
        <f>_xlfn.XLOOKUP(DSO[[#This Row],[GIC Industry Groups]],'DSO_GIC GROUP'!$A$2:$A$25,'DSO_GIC GROUP'!$B$2:$B$25,0)</f>
        <v>Utilities</v>
      </c>
    </row>
    <row r="5458" spans="1:9" x14ac:dyDescent="0.2">
      <c r="A5458">
        <v>2011</v>
      </c>
      <c r="B5458" t="s">
        <v>321</v>
      </c>
      <c r="C5458" t="s">
        <v>322</v>
      </c>
      <c r="D5458">
        <v>663.20899999999995</v>
      </c>
      <c r="E5458">
        <v>15647.066000000001</v>
      </c>
      <c r="F5458">
        <v>4465.6570000000002</v>
      </c>
      <c r="G5458">
        <v>5510</v>
      </c>
      <c r="H5458" s="14">
        <f>365*DSO[[#This Row],[Receivables - Total]]/DSO[[#This Row],[Revenue - Total]]</f>
        <v>54.207317086825064</v>
      </c>
      <c r="I5458" t="str">
        <f>_xlfn.XLOOKUP(DSO[[#This Row],[GIC Industry Groups]],'DSO_GIC GROUP'!$A$2:$A$25,'DSO_GIC GROUP'!$B$2:$B$25,0)</f>
        <v>Utilities</v>
      </c>
    </row>
    <row r="5459" spans="1:9" x14ac:dyDescent="0.2">
      <c r="A5459">
        <v>2012</v>
      </c>
      <c r="B5459" t="s">
        <v>321</v>
      </c>
      <c r="C5459" t="s">
        <v>322</v>
      </c>
      <c r="D5459">
        <v>1008.862</v>
      </c>
      <c r="E5459">
        <v>28302.824000000001</v>
      </c>
      <c r="F5459">
        <v>6273.7870000000003</v>
      </c>
      <c r="G5459">
        <v>5510</v>
      </c>
      <c r="H5459" s="14">
        <f>365*DSO[[#This Row],[Receivables - Total]]/DSO[[#This Row],[Revenue - Total]]</f>
        <v>58.694155539548916</v>
      </c>
      <c r="I5459" t="str">
        <f>_xlfn.XLOOKUP(DSO[[#This Row],[GIC Industry Groups]],'DSO_GIC GROUP'!$A$2:$A$25,'DSO_GIC GROUP'!$B$2:$B$25,0)</f>
        <v>Utilities</v>
      </c>
    </row>
    <row r="5460" spans="1:9" x14ac:dyDescent="0.2">
      <c r="A5460">
        <v>2013</v>
      </c>
      <c r="B5460" t="s">
        <v>321</v>
      </c>
      <c r="C5460" t="s">
        <v>322</v>
      </c>
      <c r="D5460">
        <v>990.37300000000005</v>
      </c>
      <c r="E5460">
        <v>27795.537</v>
      </c>
      <c r="F5460">
        <v>7301.2039999999997</v>
      </c>
      <c r="G5460">
        <v>5510</v>
      </c>
      <c r="H5460" s="14">
        <f>365*DSO[[#This Row],[Receivables - Total]]/DSO[[#This Row],[Revenue - Total]]</f>
        <v>49.510484161242452</v>
      </c>
      <c r="I5460" t="str">
        <f>_xlfn.XLOOKUP(DSO[[#This Row],[GIC Industry Groups]],'DSO_GIC GROUP'!$A$2:$A$25,'DSO_GIC GROUP'!$B$2:$B$25,0)</f>
        <v>Utilities</v>
      </c>
    </row>
    <row r="5461" spans="1:9" x14ac:dyDescent="0.2">
      <c r="A5461">
        <v>2014</v>
      </c>
      <c r="B5461" t="s">
        <v>321</v>
      </c>
      <c r="C5461" t="s">
        <v>322</v>
      </c>
      <c r="D5461">
        <v>1068.104</v>
      </c>
      <c r="E5461">
        <v>29777.974999999999</v>
      </c>
      <c r="F5461">
        <v>7741.8559999999998</v>
      </c>
      <c r="G5461">
        <v>5510</v>
      </c>
      <c r="H5461" s="14">
        <f>365*DSO[[#This Row],[Receivables - Total]]/DSO[[#This Row],[Revenue - Total]]</f>
        <v>50.35717016694705</v>
      </c>
      <c r="I5461" t="str">
        <f>_xlfn.XLOOKUP(DSO[[#This Row],[GIC Industry Groups]],'DSO_GIC GROUP'!$A$2:$A$25,'DSO_GIC GROUP'!$B$2:$B$25,0)</f>
        <v>Utilities</v>
      </c>
    </row>
    <row r="5462" spans="1:9" x14ac:dyDescent="0.2">
      <c r="A5462">
        <v>2015</v>
      </c>
      <c r="B5462" t="s">
        <v>321</v>
      </c>
      <c r="C5462" t="s">
        <v>322</v>
      </c>
      <c r="D5462">
        <v>978.12699999999995</v>
      </c>
      <c r="E5462">
        <v>30580.309000000001</v>
      </c>
      <c r="F5462">
        <v>7954.8270000000002</v>
      </c>
      <c r="G5462">
        <v>5510</v>
      </c>
      <c r="H5462" s="14">
        <f>365*DSO[[#This Row],[Receivables - Total]]/DSO[[#This Row],[Revenue - Total]]</f>
        <v>44.880467545051573</v>
      </c>
      <c r="I5462" t="str">
        <f>_xlfn.XLOOKUP(DSO[[#This Row],[GIC Industry Groups]],'DSO_GIC GROUP'!$A$2:$A$25,'DSO_GIC GROUP'!$B$2:$B$25,0)</f>
        <v>Utilities</v>
      </c>
    </row>
    <row r="5463" spans="1:9" x14ac:dyDescent="0.2">
      <c r="A5463">
        <v>2016</v>
      </c>
      <c r="B5463" t="s">
        <v>321</v>
      </c>
      <c r="C5463" t="s">
        <v>322</v>
      </c>
      <c r="D5463">
        <v>1015.7910000000001</v>
      </c>
      <c r="E5463">
        <v>32053.172999999999</v>
      </c>
      <c r="F5463">
        <v>7639.1289999999999</v>
      </c>
      <c r="G5463">
        <v>5510</v>
      </c>
      <c r="H5463" s="14">
        <f>365*DSO[[#This Row],[Receivables - Total]]/DSO[[#This Row],[Revenue - Total]]</f>
        <v>48.534815291115002</v>
      </c>
      <c r="I5463" t="str">
        <f>_xlfn.XLOOKUP(DSO[[#This Row],[GIC Industry Groups]],'DSO_GIC GROUP'!$A$2:$A$25,'DSO_GIC GROUP'!$B$2:$B$25,0)</f>
        <v>Utilities</v>
      </c>
    </row>
    <row r="5464" spans="1:9" x14ac:dyDescent="0.2">
      <c r="A5464">
        <v>2017</v>
      </c>
      <c r="B5464" t="s">
        <v>321</v>
      </c>
      <c r="C5464" t="s">
        <v>322</v>
      </c>
      <c r="D5464">
        <v>1126.444</v>
      </c>
      <c r="E5464">
        <v>36220.385999999999</v>
      </c>
      <c r="F5464">
        <v>7751.9520000000002</v>
      </c>
      <c r="G5464">
        <v>5510</v>
      </c>
      <c r="H5464" s="14">
        <f>365*DSO[[#This Row],[Receivables - Total]]/DSO[[#This Row],[Revenue - Total]]</f>
        <v>53.038519846356117</v>
      </c>
      <c r="I5464" t="str">
        <f>_xlfn.XLOOKUP(DSO[[#This Row],[GIC Industry Groups]],'DSO_GIC GROUP'!$A$2:$A$25,'DSO_GIC GROUP'!$B$2:$B$25,0)</f>
        <v>Utilities</v>
      </c>
    </row>
    <row r="5465" spans="1:9" x14ac:dyDescent="0.2">
      <c r="A5465">
        <v>2018</v>
      </c>
      <c r="B5465" t="s">
        <v>321</v>
      </c>
      <c r="C5465" t="s">
        <v>322</v>
      </c>
      <c r="D5465">
        <v>1170.3399999999999</v>
      </c>
      <c r="E5465">
        <v>38241.256000000001</v>
      </c>
      <c r="F5465">
        <v>8448.2009999999991</v>
      </c>
      <c r="G5465">
        <v>5510</v>
      </c>
      <c r="H5465" s="14">
        <f>365*DSO[[#This Row],[Receivables - Total]]/DSO[[#This Row],[Revenue - Total]]</f>
        <v>50.563912956142971</v>
      </c>
      <c r="I5465" t="str">
        <f>_xlfn.XLOOKUP(DSO[[#This Row],[GIC Industry Groups]],'DSO_GIC GROUP'!$A$2:$A$25,'DSO_GIC GROUP'!$B$2:$B$25,0)</f>
        <v>Utilities</v>
      </c>
    </row>
    <row r="5466" spans="1:9" x14ac:dyDescent="0.2">
      <c r="A5466">
        <v>2019</v>
      </c>
      <c r="B5466" t="s">
        <v>321</v>
      </c>
      <c r="C5466" t="s">
        <v>322</v>
      </c>
      <c r="D5466">
        <v>1170.3889999999999</v>
      </c>
      <c r="E5466">
        <v>41123.915000000001</v>
      </c>
      <c r="F5466">
        <v>8526.4699999999993</v>
      </c>
      <c r="G5466">
        <v>5510</v>
      </c>
      <c r="H5466" s="14">
        <f>365*DSO[[#This Row],[Receivables - Total]]/DSO[[#This Row],[Revenue - Total]]</f>
        <v>50.101857509614177</v>
      </c>
      <c r="I5466" t="str">
        <f>_xlfn.XLOOKUP(DSO[[#This Row],[GIC Industry Groups]],'DSO_GIC GROUP'!$A$2:$A$25,'DSO_GIC GROUP'!$B$2:$B$25,0)</f>
        <v>Utilities</v>
      </c>
    </row>
    <row r="5467" spans="1:9" x14ac:dyDescent="0.2">
      <c r="A5467">
        <v>2004</v>
      </c>
      <c r="B5467" t="s">
        <v>329</v>
      </c>
      <c r="C5467" t="s">
        <v>330</v>
      </c>
      <c r="D5467">
        <v>1216.8530000000001</v>
      </c>
      <c r="E5467">
        <v>28310.776999999998</v>
      </c>
      <c r="F5467">
        <v>10123.724</v>
      </c>
      <c r="G5467">
        <v>5510</v>
      </c>
      <c r="H5467" s="14">
        <f>365*DSO[[#This Row],[Receivables - Total]]/DSO[[#This Row],[Revenue - Total]]</f>
        <v>43.872328502831571</v>
      </c>
      <c r="I5467" t="str">
        <f>_xlfn.XLOOKUP(DSO[[#This Row],[GIC Industry Groups]],'DSO_GIC GROUP'!$A$2:$A$25,'DSO_GIC GROUP'!$B$2:$B$25,0)</f>
        <v>Utilities</v>
      </c>
    </row>
    <row r="5468" spans="1:9" x14ac:dyDescent="0.2">
      <c r="A5468">
        <v>2005</v>
      </c>
      <c r="B5468" t="s">
        <v>329</v>
      </c>
      <c r="C5468" t="s">
        <v>330</v>
      </c>
      <c r="D5468">
        <v>1628.8610000000001</v>
      </c>
      <c r="E5468">
        <v>30851.269</v>
      </c>
      <c r="F5468">
        <v>10106.246999999999</v>
      </c>
      <c r="G5468">
        <v>5510</v>
      </c>
      <c r="H5468" s="14">
        <f>365*DSO[[#This Row],[Receivables - Total]]/DSO[[#This Row],[Revenue - Total]]</f>
        <v>58.828392478434381</v>
      </c>
      <c r="I5468" t="str">
        <f>_xlfn.XLOOKUP(DSO[[#This Row],[GIC Industry Groups]],'DSO_GIC GROUP'!$A$2:$A$25,'DSO_GIC GROUP'!$B$2:$B$25,0)</f>
        <v>Utilities</v>
      </c>
    </row>
    <row r="5469" spans="1:9" x14ac:dyDescent="0.2">
      <c r="A5469">
        <v>2006</v>
      </c>
      <c r="B5469" t="s">
        <v>329</v>
      </c>
      <c r="C5469" t="s">
        <v>330</v>
      </c>
      <c r="D5469">
        <v>1180.2260000000001</v>
      </c>
      <c r="E5469">
        <v>31082.731</v>
      </c>
      <c r="F5469">
        <v>10932.157999999999</v>
      </c>
      <c r="G5469">
        <v>5510</v>
      </c>
      <c r="H5469" s="14">
        <f>365*DSO[[#This Row],[Receivables - Total]]/DSO[[#This Row],[Revenue - Total]]</f>
        <v>39.40507354540614</v>
      </c>
      <c r="I5469" t="str">
        <f>_xlfn.XLOOKUP(DSO[[#This Row],[GIC Industry Groups]],'DSO_GIC GROUP'!$A$2:$A$25,'DSO_GIC GROUP'!$B$2:$B$25,0)</f>
        <v>Utilities</v>
      </c>
    </row>
    <row r="5470" spans="1:9" x14ac:dyDescent="0.2">
      <c r="A5470">
        <v>2007</v>
      </c>
      <c r="B5470" t="s">
        <v>329</v>
      </c>
      <c r="C5470" t="s">
        <v>330</v>
      </c>
      <c r="D5470">
        <v>1176.232</v>
      </c>
      <c r="E5470">
        <v>33643.002</v>
      </c>
      <c r="F5470">
        <v>11484.397999999999</v>
      </c>
      <c r="G5470">
        <v>5510</v>
      </c>
      <c r="H5470" s="14">
        <f>365*DSO[[#This Row],[Receivables - Total]]/DSO[[#This Row],[Revenue - Total]]</f>
        <v>37.383298628278126</v>
      </c>
      <c r="I5470" t="str">
        <f>_xlfn.XLOOKUP(DSO[[#This Row],[GIC Industry Groups]],'DSO_GIC GROUP'!$A$2:$A$25,'DSO_GIC GROUP'!$B$2:$B$25,0)</f>
        <v>Utilities</v>
      </c>
    </row>
    <row r="5471" spans="1:9" x14ac:dyDescent="0.2">
      <c r="A5471">
        <v>2008</v>
      </c>
      <c r="B5471" t="s">
        <v>329</v>
      </c>
      <c r="C5471" t="s">
        <v>330</v>
      </c>
      <c r="D5471">
        <v>1198.135</v>
      </c>
      <c r="E5471">
        <v>36616.817999999999</v>
      </c>
      <c r="F5471">
        <v>13093.755999999999</v>
      </c>
      <c r="G5471">
        <v>5510</v>
      </c>
      <c r="H5471" s="14">
        <f>365*DSO[[#This Row],[Receivables - Total]]/DSO[[#This Row],[Revenue - Total]]</f>
        <v>33.39907013694161</v>
      </c>
      <c r="I5471" t="str">
        <f>_xlfn.XLOOKUP(DSO[[#This Row],[GIC Industry Groups]],'DSO_GIC GROUP'!$A$2:$A$25,'DSO_GIC GROUP'!$B$2:$B$25,0)</f>
        <v>Utilities</v>
      </c>
    </row>
    <row r="5472" spans="1:9" x14ac:dyDescent="0.2">
      <c r="A5472">
        <v>2009</v>
      </c>
      <c r="B5472" t="s">
        <v>329</v>
      </c>
      <c r="C5472" t="s">
        <v>330</v>
      </c>
      <c r="D5472">
        <v>980.827</v>
      </c>
      <c r="E5472">
        <v>37364.597000000002</v>
      </c>
      <c r="F5472">
        <v>10745.65</v>
      </c>
      <c r="G5472">
        <v>5510</v>
      </c>
      <c r="H5472" s="14">
        <f>365*DSO[[#This Row],[Receivables - Total]]/DSO[[#This Row],[Revenue - Total]]</f>
        <v>33.315979489374769</v>
      </c>
      <c r="I5472" t="str">
        <f>_xlfn.XLOOKUP(DSO[[#This Row],[GIC Industry Groups]],'DSO_GIC GROUP'!$A$2:$A$25,'DSO_GIC GROUP'!$B$2:$B$25,0)</f>
        <v>Utilities</v>
      </c>
    </row>
    <row r="5473" spans="1:9" x14ac:dyDescent="0.2">
      <c r="A5473">
        <v>2010</v>
      </c>
      <c r="B5473" t="s">
        <v>329</v>
      </c>
      <c r="C5473" t="s">
        <v>330</v>
      </c>
      <c r="D5473">
        <v>1035.5820000000001</v>
      </c>
      <c r="E5473">
        <v>38685.275999999998</v>
      </c>
      <c r="F5473">
        <v>11487.576999999999</v>
      </c>
      <c r="G5473">
        <v>5510</v>
      </c>
      <c r="H5473" s="14">
        <f>365*DSO[[#This Row],[Receivables - Total]]/DSO[[#This Row],[Revenue - Total]]</f>
        <v>32.9040170960334</v>
      </c>
      <c r="I5473" t="str">
        <f>_xlfn.XLOOKUP(DSO[[#This Row],[GIC Industry Groups]],'DSO_GIC GROUP'!$A$2:$A$25,'DSO_GIC GROUP'!$B$2:$B$25,0)</f>
        <v>Utilities</v>
      </c>
    </row>
    <row r="5474" spans="1:9" x14ac:dyDescent="0.2">
      <c r="A5474">
        <v>2011</v>
      </c>
      <c r="B5474" t="s">
        <v>329</v>
      </c>
      <c r="C5474" t="s">
        <v>330</v>
      </c>
      <c r="D5474">
        <v>1001.8680000000001</v>
      </c>
      <c r="E5474">
        <v>40701.699000000001</v>
      </c>
      <c r="F5474">
        <v>11229.073</v>
      </c>
      <c r="G5474">
        <v>5510</v>
      </c>
      <c r="H5474" s="14">
        <f>365*DSO[[#This Row],[Receivables - Total]]/DSO[[#This Row],[Revenue - Total]]</f>
        <v>32.565628525168549</v>
      </c>
      <c r="I5474" t="str">
        <f>_xlfn.XLOOKUP(DSO[[#This Row],[GIC Industry Groups]],'DSO_GIC GROUP'!$A$2:$A$25,'DSO_GIC GROUP'!$B$2:$B$25,0)</f>
        <v>Utilities</v>
      </c>
    </row>
    <row r="5475" spans="1:9" x14ac:dyDescent="0.2">
      <c r="A5475">
        <v>2012</v>
      </c>
      <c r="B5475" t="s">
        <v>329</v>
      </c>
      <c r="C5475" t="s">
        <v>330</v>
      </c>
      <c r="D5475">
        <v>1001.715</v>
      </c>
      <c r="E5475">
        <v>43202.502</v>
      </c>
      <c r="F5475">
        <v>10302.079</v>
      </c>
      <c r="G5475">
        <v>5510</v>
      </c>
      <c r="H5475" s="14">
        <f>365*DSO[[#This Row],[Receivables - Total]]/DSO[[#This Row],[Revenue - Total]]</f>
        <v>35.490503907026927</v>
      </c>
      <c r="I5475" t="str">
        <f>_xlfn.XLOOKUP(DSO[[#This Row],[GIC Industry Groups]],'DSO_GIC GROUP'!$A$2:$A$25,'DSO_GIC GROUP'!$B$2:$B$25,0)</f>
        <v>Utilities</v>
      </c>
    </row>
    <row r="5476" spans="1:9" x14ac:dyDescent="0.2">
      <c r="A5476">
        <v>2013</v>
      </c>
      <c r="B5476" t="s">
        <v>329</v>
      </c>
      <c r="C5476" t="s">
        <v>330</v>
      </c>
      <c r="D5476">
        <v>1172.1859999999999</v>
      </c>
      <c r="E5476">
        <v>43406.446000000004</v>
      </c>
      <c r="F5476">
        <v>11390.947</v>
      </c>
      <c r="G5476">
        <v>5510</v>
      </c>
      <c r="H5476" s="14">
        <f>365*DSO[[#This Row],[Receivables - Total]]/DSO[[#This Row],[Revenue - Total]]</f>
        <v>37.560344192629458</v>
      </c>
      <c r="I5476" t="str">
        <f>_xlfn.XLOOKUP(DSO[[#This Row],[GIC Industry Groups]],'DSO_GIC GROUP'!$A$2:$A$25,'DSO_GIC GROUP'!$B$2:$B$25,0)</f>
        <v>Utilities</v>
      </c>
    </row>
    <row r="5477" spans="1:9" x14ac:dyDescent="0.2">
      <c r="A5477">
        <v>2014</v>
      </c>
      <c r="B5477" t="s">
        <v>329</v>
      </c>
      <c r="C5477" t="s">
        <v>330</v>
      </c>
      <c r="D5477">
        <v>1103.2550000000001</v>
      </c>
      <c r="E5477">
        <v>46527.853999999999</v>
      </c>
      <c r="F5477">
        <v>12494.921</v>
      </c>
      <c r="G5477">
        <v>5510</v>
      </c>
      <c r="H5477" s="14">
        <f>365*DSO[[#This Row],[Receivables - Total]]/DSO[[#This Row],[Revenue - Total]]</f>
        <v>32.228140938226019</v>
      </c>
      <c r="I5477" t="str">
        <f>_xlfn.XLOOKUP(DSO[[#This Row],[GIC Industry Groups]],'DSO_GIC GROUP'!$A$2:$A$25,'DSO_GIC GROUP'!$B$2:$B$25,0)</f>
        <v>Utilities</v>
      </c>
    </row>
    <row r="5478" spans="1:9" x14ac:dyDescent="0.2">
      <c r="A5478">
        <v>2015</v>
      </c>
      <c r="B5478" t="s">
        <v>329</v>
      </c>
      <c r="C5478" t="s">
        <v>330</v>
      </c>
      <c r="D5478">
        <v>1068.9000000000001</v>
      </c>
      <c r="E5478">
        <v>44647.680999999997</v>
      </c>
      <c r="F5478">
        <v>11513.251</v>
      </c>
      <c r="G5478">
        <v>5510</v>
      </c>
      <c r="H5478" s="14">
        <f>365*DSO[[#This Row],[Receivables - Total]]/DSO[[#This Row],[Revenue - Total]]</f>
        <v>33.886909961400136</v>
      </c>
      <c r="I5478" t="str">
        <f>_xlfn.XLOOKUP(DSO[[#This Row],[GIC Industry Groups]],'DSO_GIC GROUP'!$A$2:$A$25,'DSO_GIC GROUP'!$B$2:$B$25,0)</f>
        <v>Utilities</v>
      </c>
    </row>
    <row r="5479" spans="1:9" x14ac:dyDescent="0.2">
      <c r="A5479">
        <v>2016</v>
      </c>
      <c r="B5479" t="s">
        <v>329</v>
      </c>
      <c r="C5479" t="s">
        <v>330</v>
      </c>
      <c r="D5479">
        <v>1170.1669999999999</v>
      </c>
      <c r="E5479">
        <v>45904.434000000001</v>
      </c>
      <c r="F5479">
        <v>10845.645</v>
      </c>
      <c r="G5479">
        <v>5510</v>
      </c>
      <c r="H5479" s="14">
        <f>365*DSO[[#This Row],[Receivables - Total]]/DSO[[#This Row],[Revenue - Total]]</f>
        <v>39.380871769267749</v>
      </c>
      <c r="I5479" t="str">
        <f>_xlfn.XLOOKUP(DSO[[#This Row],[GIC Industry Groups]],'DSO_GIC GROUP'!$A$2:$A$25,'DSO_GIC GROUP'!$B$2:$B$25,0)</f>
        <v>Utilities</v>
      </c>
    </row>
    <row r="5480" spans="1:9" x14ac:dyDescent="0.2">
      <c r="A5480">
        <v>2017</v>
      </c>
      <c r="B5480" t="s">
        <v>329</v>
      </c>
      <c r="C5480" t="s">
        <v>330</v>
      </c>
      <c r="D5480">
        <v>1212.95</v>
      </c>
      <c r="E5480">
        <v>46707.148999999998</v>
      </c>
      <c r="F5480">
        <v>11074.481</v>
      </c>
      <c r="G5480">
        <v>5510</v>
      </c>
      <c r="H5480" s="14">
        <f>365*DSO[[#This Row],[Receivables - Total]]/DSO[[#This Row],[Revenue - Total]]</f>
        <v>39.977200737443134</v>
      </c>
      <c r="I5480" t="str">
        <f>_xlfn.XLOOKUP(DSO[[#This Row],[GIC Industry Groups]],'DSO_GIC GROUP'!$A$2:$A$25,'DSO_GIC GROUP'!$B$2:$B$25,0)</f>
        <v>Utilities</v>
      </c>
    </row>
    <row r="5481" spans="1:9" x14ac:dyDescent="0.2">
      <c r="A5481">
        <v>2018</v>
      </c>
      <c r="B5481" t="s">
        <v>329</v>
      </c>
      <c r="C5481" t="s">
        <v>330</v>
      </c>
      <c r="D5481">
        <v>1114.405</v>
      </c>
      <c r="E5481">
        <v>48275.065999999999</v>
      </c>
      <c r="F5481">
        <v>11009.451999999999</v>
      </c>
      <c r="G5481">
        <v>5510</v>
      </c>
      <c r="H5481" s="14">
        <f>365*DSO[[#This Row],[Receivables - Total]]/DSO[[#This Row],[Revenue - Total]]</f>
        <v>36.946237196910438</v>
      </c>
      <c r="I5481" t="str">
        <f>_xlfn.XLOOKUP(DSO[[#This Row],[GIC Industry Groups]],'DSO_GIC GROUP'!$A$2:$A$25,'DSO_GIC GROUP'!$B$2:$B$25,0)</f>
        <v>Utilities</v>
      </c>
    </row>
    <row r="5482" spans="1:9" x14ac:dyDescent="0.2">
      <c r="A5482">
        <v>2019</v>
      </c>
      <c r="B5482" t="s">
        <v>329</v>
      </c>
      <c r="C5482" t="s">
        <v>330</v>
      </c>
      <c r="D5482">
        <v>1208.5920000000001</v>
      </c>
      <c r="E5482">
        <v>51723.911999999997</v>
      </c>
      <c r="F5482">
        <v>10878.673000000001</v>
      </c>
      <c r="G5482">
        <v>5510</v>
      </c>
      <c r="H5482" s="14">
        <f>365*DSO[[#This Row],[Receivables - Total]]/DSO[[#This Row],[Revenue - Total]]</f>
        <v>40.550541412541769</v>
      </c>
      <c r="I5482" t="str">
        <f>_xlfn.XLOOKUP(DSO[[#This Row],[GIC Industry Groups]],'DSO_GIC GROUP'!$A$2:$A$25,'DSO_GIC GROUP'!$B$2:$B$25,0)</f>
        <v>Utilities</v>
      </c>
    </row>
    <row r="5483" spans="1:9" x14ac:dyDescent="0.2">
      <c r="A5483">
        <v>2004</v>
      </c>
      <c r="B5483" t="s">
        <v>333</v>
      </c>
      <c r="C5483" t="s">
        <v>334</v>
      </c>
      <c r="D5483">
        <v>2058</v>
      </c>
      <c r="E5483">
        <v>42770</v>
      </c>
      <c r="F5483">
        <v>14515</v>
      </c>
      <c r="G5483">
        <v>5510</v>
      </c>
      <c r="H5483" s="14">
        <f>365*DSO[[#This Row],[Receivables - Total]]/DSO[[#This Row],[Revenue - Total]]</f>
        <v>51.751291767137445</v>
      </c>
      <c r="I5483" t="str">
        <f>_xlfn.XLOOKUP(DSO[[#This Row],[GIC Industry Groups]],'DSO_GIC GROUP'!$A$2:$A$25,'DSO_GIC GROUP'!$B$2:$B$25,0)</f>
        <v>Utilities</v>
      </c>
    </row>
    <row r="5484" spans="1:9" x14ac:dyDescent="0.2">
      <c r="A5484">
        <v>2005</v>
      </c>
      <c r="B5484" t="s">
        <v>333</v>
      </c>
      <c r="C5484" t="s">
        <v>334</v>
      </c>
      <c r="D5484">
        <v>2195</v>
      </c>
      <c r="E5484">
        <v>42389</v>
      </c>
      <c r="F5484">
        <v>15357</v>
      </c>
      <c r="G5484">
        <v>5510</v>
      </c>
      <c r="H5484" s="14">
        <f>365*DSO[[#This Row],[Receivables - Total]]/DSO[[#This Row],[Revenue - Total]]</f>
        <v>52.170020186234289</v>
      </c>
      <c r="I5484" t="str">
        <f>_xlfn.XLOOKUP(DSO[[#This Row],[GIC Industry Groups]],'DSO_GIC GROUP'!$A$2:$A$25,'DSO_GIC GROUP'!$B$2:$B$25,0)</f>
        <v>Utilities</v>
      </c>
    </row>
    <row r="5485" spans="1:9" x14ac:dyDescent="0.2">
      <c r="A5485">
        <v>2006</v>
      </c>
      <c r="B5485" t="s">
        <v>333</v>
      </c>
      <c r="C5485" t="s">
        <v>334</v>
      </c>
      <c r="D5485">
        <v>2209</v>
      </c>
      <c r="E5485">
        <v>44319</v>
      </c>
      <c r="F5485">
        <v>15655</v>
      </c>
      <c r="G5485">
        <v>5510</v>
      </c>
      <c r="H5485" s="14">
        <f>365*DSO[[#This Row],[Receivables - Total]]/DSO[[#This Row],[Revenue - Total]]</f>
        <v>51.503353561162569</v>
      </c>
      <c r="I5485" t="str">
        <f>_xlfn.XLOOKUP(DSO[[#This Row],[GIC Industry Groups]],'DSO_GIC GROUP'!$A$2:$A$25,'DSO_GIC GROUP'!$B$2:$B$25,0)</f>
        <v>Utilities</v>
      </c>
    </row>
    <row r="5486" spans="1:9" x14ac:dyDescent="0.2">
      <c r="A5486">
        <v>2007</v>
      </c>
      <c r="B5486" t="s">
        <v>333</v>
      </c>
      <c r="C5486" t="s">
        <v>334</v>
      </c>
      <c r="D5486">
        <v>2652</v>
      </c>
      <c r="E5486">
        <v>45894</v>
      </c>
      <c r="F5486">
        <v>18716</v>
      </c>
      <c r="G5486">
        <v>5510</v>
      </c>
      <c r="H5486" s="14">
        <f>365*DSO[[#This Row],[Receivables - Total]]/DSO[[#This Row],[Revenue - Total]]</f>
        <v>51.719384483864076</v>
      </c>
      <c r="I5486" t="str">
        <f>_xlfn.XLOOKUP(DSO[[#This Row],[GIC Industry Groups]],'DSO_GIC GROUP'!$A$2:$A$25,'DSO_GIC GROUP'!$B$2:$B$25,0)</f>
        <v>Utilities</v>
      </c>
    </row>
    <row r="5487" spans="1:9" x14ac:dyDescent="0.2">
      <c r="A5487">
        <v>2008</v>
      </c>
      <c r="B5487" t="s">
        <v>333</v>
      </c>
      <c r="C5487" t="s">
        <v>334</v>
      </c>
      <c r="D5487">
        <v>2252</v>
      </c>
      <c r="E5487">
        <v>47817</v>
      </c>
      <c r="F5487">
        <v>18859</v>
      </c>
      <c r="G5487">
        <v>5510</v>
      </c>
      <c r="H5487" s="14">
        <f>365*DSO[[#This Row],[Receivables - Total]]/DSO[[#This Row],[Revenue - Total]]</f>
        <v>43.585555967972851</v>
      </c>
      <c r="I5487" t="str">
        <f>_xlfn.XLOOKUP(DSO[[#This Row],[GIC Industry Groups]],'DSO_GIC GROUP'!$A$2:$A$25,'DSO_GIC GROUP'!$B$2:$B$25,0)</f>
        <v>Utilities</v>
      </c>
    </row>
    <row r="5488" spans="1:9" x14ac:dyDescent="0.2">
      <c r="A5488">
        <v>2009</v>
      </c>
      <c r="B5488" t="s">
        <v>333</v>
      </c>
      <c r="C5488" t="s">
        <v>334</v>
      </c>
      <c r="D5488">
        <v>2049</v>
      </c>
      <c r="E5488">
        <v>49180</v>
      </c>
      <c r="F5488">
        <v>17318</v>
      </c>
      <c r="G5488">
        <v>5510</v>
      </c>
      <c r="H5488" s="14">
        <f>365*DSO[[#This Row],[Receivables - Total]]/DSO[[#This Row],[Revenue - Total]]</f>
        <v>43.185414020094697</v>
      </c>
      <c r="I5488" t="str">
        <f>_xlfn.XLOOKUP(DSO[[#This Row],[GIC Industry Groups]],'DSO_GIC GROUP'!$A$2:$A$25,'DSO_GIC GROUP'!$B$2:$B$25,0)</f>
        <v>Utilities</v>
      </c>
    </row>
    <row r="5489" spans="1:9" x14ac:dyDescent="0.2">
      <c r="A5489">
        <v>2010</v>
      </c>
      <c r="B5489" t="s">
        <v>333</v>
      </c>
      <c r="C5489" t="s">
        <v>334</v>
      </c>
      <c r="D5489">
        <v>3128</v>
      </c>
      <c r="E5489">
        <v>52240</v>
      </c>
      <c r="F5489">
        <v>18644</v>
      </c>
      <c r="G5489">
        <v>5510</v>
      </c>
      <c r="H5489" s="14">
        <f>365*DSO[[#This Row],[Receivables - Total]]/DSO[[#This Row],[Revenue - Total]]</f>
        <v>61.237931774297358</v>
      </c>
      <c r="I5489" t="str">
        <f>_xlfn.XLOOKUP(DSO[[#This Row],[GIC Industry Groups]],'DSO_GIC GROUP'!$A$2:$A$25,'DSO_GIC GROUP'!$B$2:$B$25,0)</f>
        <v>Utilities</v>
      </c>
    </row>
    <row r="5490" spans="1:9" x14ac:dyDescent="0.2">
      <c r="A5490">
        <v>2011</v>
      </c>
      <c r="B5490" t="s">
        <v>333</v>
      </c>
      <c r="C5490" t="s">
        <v>334</v>
      </c>
      <c r="D5490">
        <v>2613</v>
      </c>
      <c r="E5490">
        <v>55092</v>
      </c>
      <c r="F5490">
        <v>18924</v>
      </c>
      <c r="G5490">
        <v>5510</v>
      </c>
      <c r="H5490" s="14">
        <f>365*DSO[[#This Row],[Receivables - Total]]/DSO[[#This Row],[Revenue - Total]]</f>
        <v>50.398700063411539</v>
      </c>
      <c r="I5490" t="str">
        <f>_xlfn.XLOOKUP(DSO[[#This Row],[GIC Industry Groups]],'DSO_GIC GROUP'!$A$2:$A$25,'DSO_GIC GROUP'!$B$2:$B$25,0)</f>
        <v>Utilities</v>
      </c>
    </row>
    <row r="5491" spans="1:9" x14ac:dyDescent="0.2">
      <c r="A5491">
        <v>2012</v>
      </c>
      <c r="B5491" t="s">
        <v>333</v>
      </c>
      <c r="C5491" t="s">
        <v>334</v>
      </c>
      <c r="D5491">
        <v>4226</v>
      </c>
      <c r="E5491">
        <v>78554</v>
      </c>
      <c r="F5491">
        <v>23489</v>
      </c>
      <c r="G5491">
        <v>5510</v>
      </c>
      <c r="H5491" s="14">
        <f>365*DSO[[#This Row],[Receivables - Total]]/DSO[[#This Row],[Revenue - Total]]</f>
        <v>65.668610839116184</v>
      </c>
      <c r="I5491" t="str">
        <f>_xlfn.XLOOKUP(DSO[[#This Row],[GIC Industry Groups]],'DSO_GIC GROUP'!$A$2:$A$25,'DSO_GIC GROUP'!$B$2:$B$25,0)</f>
        <v>Utilities</v>
      </c>
    </row>
    <row r="5492" spans="1:9" x14ac:dyDescent="0.2">
      <c r="A5492">
        <v>2013</v>
      </c>
      <c r="B5492" t="s">
        <v>333</v>
      </c>
      <c r="C5492" t="s">
        <v>334</v>
      </c>
      <c r="D5492">
        <v>4156</v>
      </c>
      <c r="E5492">
        <v>79924</v>
      </c>
      <c r="F5492">
        <v>24888</v>
      </c>
      <c r="G5492">
        <v>5510</v>
      </c>
      <c r="H5492" s="14">
        <f>365*DSO[[#This Row],[Receivables - Total]]/DSO[[#This Row],[Revenue - Total]]</f>
        <v>60.950658952105435</v>
      </c>
      <c r="I5492" t="str">
        <f>_xlfn.XLOOKUP(DSO[[#This Row],[GIC Industry Groups]],'DSO_GIC GROUP'!$A$2:$A$25,'DSO_GIC GROUP'!$B$2:$B$25,0)</f>
        <v>Utilities</v>
      </c>
    </row>
    <row r="5493" spans="1:9" x14ac:dyDescent="0.2">
      <c r="A5493">
        <v>2014</v>
      </c>
      <c r="B5493" t="s">
        <v>333</v>
      </c>
      <c r="C5493" t="s">
        <v>334</v>
      </c>
      <c r="D5493">
        <v>4709</v>
      </c>
      <c r="E5493">
        <v>86814</v>
      </c>
      <c r="F5493">
        <v>27429</v>
      </c>
      <c r="G5493">
        <v>5510</v>
      </c>
      <c r="H5493" s="14">
        <f>365*DSO[[#This Row],[Receivables - Total]]/DSO[[#This Row],[Revenue - Total]]</f>
        <v>62.663057348062267</v>
      </c>
      <c r="I5493" t="str">
        <f>_xlfn.XLOOKUP(DSO[[#This Row],[GIC Industry Groups]],'DSO_GIC GROUP'!$A$2:$A$25,'DSO_GIC GROUP'!$B$2:$B$25,0)</f>
        <v>Utilities</v>
      </c>
    </row>
    <row r="5494" spans="1:9" x14ac:dyDescent="0.2">
      <c r="A5494">
        <v>2015</v>
      </c>
      <c r="B5494" t="s">
        <v>333</v>
      </c>
      <c r="C5494" t="s">
        <v>334</v>
      </c>
      <c r="D5494">
        <v>4099</v>
      </c>
      <c r="E5494">
        <v>95384</v>
      </c>
      <c r="F5494">
        <v>29447</v>
      </c>
      <c r="G5494">
        <v>5510</v>
      </c>
      <c r="H5494" s="14">
        <f>365*DSO[[#This Row],[Receivables - Total]]/DSO[[#This Row],[Revenue - Total]]</f>
        <v>50.807722348626349</v>
      </c>
      <c r="I5494" t="str">
        <f>_xlfn.XLOOKUP(DSO[[#This Row],[GIC Industry Groups]],'DSO_GIC GROUP'!$A$2:$A$25,'DSO_GIC GROUP'!$B$2:$B$25,0)</f>
        <v>Utilities</v>
      </c>
    </row>
    <row r="5495" spans="1:9" x14ac:dyDescent="0.2">
      <c r="A5495">
        <v>2016</v>
      </c>
      <c r="B5495" t="s">
        <v>333</v>
      </c>
      <c r="C5495" t="s">
        <v>334</v>
      </c>
      <c r="D5495">
        <v>5359</v>
      </c>
      <c r="E5495">
        <v>114904</v>
      </c>
      <c r="F5495">
        <v>31360</v>
      </c>
      <c r="G5495">
        <v>5510</v>
      </c>
      <c r="H5495" s="14">
        <f>365*DSO[[#This Row],[Receivables - Total]]/DSO[[#This Row],[Revenue - Total]]</f>
        <v>62.373565051020407</v>
      </c>
      <c r="I5495" t="str">
        <f>_xlfn.XLOOKUP(DSO[[#This Row],[GIC Industry Groups]],'DSO_GIC GROUP'!$A$2:$A$25,'DSO_GIC GROUP'!$B$2:$B$25,0)</f>
        <v>Utilities</v>
      </c>
    </row>
    <row r="5496" spans="1:9" x14ac:dyDescent="0.2">
      <c r="A5496">
        <v>2017</v>
      </c>
      <c r="B5496" t="s">
        <v>333</v>
      </c>
      <c r="C5496" t="s">
        <v>334</v>
      </c>
      <c r="D5496">
        <v>5533</v>
      </c>
      <c r="E5496">
        <v>116700</v>
      </c>
      <c r="F5496">
        <v>33531</v>
      </c>
      <c r="G5496">
        <v>5510</v>
      </c>
      <c r="H5496" s="14">
        <f>365*DSO[[#This Row],[Receivables - Total]]/DSO[[#This Row],[Revenue - Total]]</f>
        <v>60.229190897975009</v>
      </c>
      <c r="I5496" t="str">
        <f>_xlfn.XLOOKUP(DSO[[#This Row],[GIC Industry Groups]],'DSO_GIC GROUP'!$A$2:$A$25,'DSO_GIC GROUP'!$B$2:$B$25,0)</f>
        <v>Utilities</v>
      </c>
    </row>
    <row r="5497" spans="1:9" x14ac:dyDescent="0.2">
      <c r="A5497">
        <v>2018</v>
      </c>
      <c r="B5497" t="s">
        <v>333</v>
      </c>
      <c r="C5497" t="s">
        <v>334</v>
      </c>
      <c r="D5497">
        <v>5863</v>
      </c>
      <c r="E5497">
        <v>119666</v>
      </c>
      <c r="F5497">
        <v>35985</v>
      </c>
      <c r="G5497">
        <v>5510</v>
      </c>
      <c r="H5497" s="14">
        <f>365*DSO[[#This Row],[Receivables - Total]]/DSO[[#This Row],[Revenue - Total]]</f>
        <v>59.469084340697513</v>
      </c>
      <c r="I5497" t="str">
        <f>_xlfn.XLOOKUP(DSO[[#This Row],[GIC Industry Groups]],'DSO_GIC GROUP'!$A$2:$A$25,'DSO_GIC GROUP'!$B$2:$B$25,0)</f>
        <v>Utilities</v>
      </c>
    </row>
    <row r="5498" spans="1:9" x14ac:dyDescent="0.2">
      <c r="A5498">
        <v>2019</v>
      </c>
      <c r="B5498" t="s">
        <v>333</v>
      </c>
      <c r="C5498" t="s">
        <v>334</v>
      </c>
      <c r="D5498">
        <v>6175</v>
      </c>
      <c r="E5498">
        <v>124977</v>
      </c>
      <c r="F5498">
        <v>34438</v>
      </c>
      <c r="G5498">
        <v>5510</v>
      </c>
      <c r="H5498" s="14">
        <f>365*DSO[[#This Row],[Receivables - Total]]/DSO[[#This Row],[Revenue - Total]]</f>
        <v>65.447325628666007</v>
      </c>
      <c r="I5498" t="str">
        <f>_xlfn.XLOOKUP(DSO[[#This Row],[GIC Industry Groups]],'DSO_GIC GROUP'!$A$2:$A$25,'DSO_GIC GROUP'!$B$2:$B$25,0)</f>
        <v>Utilities</v>
      </c>
    </row>
    <row r="5499" spans="1:9" x14ac:dyDescent="0.2">
      <c r="A5499">
        <v>2004</v>
      </c>
      <c r="B5499" t="s">
        <v>353</v>
      </c>
      <c r="C5499" t="s">
        <v>354</v>
      </c>
      <c r="D5499">
        <v>1356.4369999999999</v>
      </c>
      <c r="E5499">
        <v>31067.944</v>
      </c>
      <c r="F5499">
        <v>12453.046</v>
      </c>
      <c r="G5499">
        <v>5510</v>
      </c>
      <c r="H5499" s="14">
        <f>365*DSO[[#This Row],[Receivables - Total]]/DSO[[#This Row],[Revenue - Total]]</f>
        <v>39.75730154694682</v>
      </c>
      <c r="I5499" t="str">
        <f>_xlfn.XLOOKUP(DSO[[#This Row],[GIC Industry Groups]],'DSO_GIC GROUP'!$A$2:$A$25,'DSO_GIC GROUP'!$B$2:$B$25,0)</f>
        <v>Utilities</v>
      </c>
    </row>
    <row r="5500" spans="1:9" x14ac:dyDescent="0.2">
      <c r="A5500">
        <v>2005</v>
      </c>
      <c r="B5500" t="s">
        <v>353</v>
      </c>
      <c r="C5500" t="s">
        <v>354</v>
      </c>
      <c r="D5500">
        <v>1498</v>
      </c>
      <c r="E5500">
        <v>31841</v>
      </c>
      <c r="F5500">
        <v>11989</v>
      </c>
      <c r="G5500">
        <v>5510</v>
      </c>
      <c r="H5500" s="14">
        <f>365*DSO[[#This Row],[Receivables - Total]]/DSO[[#This Row],[Revenue - Total]]</f>
        <v>45.605972141129371</v>
      </c>
      <c r="I5500" t="str">
        <f>_xlfn.XLOOKUP(DSO[[#This Row],[GIC Industry Groups]],'DSO_GIC GROUP'!$A$2:$A$25,'DSO_GIC GROUP'!$B$2:$B$25,0)</f>
        <v>Utilities</v>
      </c>
    </row>
    <row r="5501" spans="1:9" x14ac:dyDescent="0.2">
      <c r="A5501">
        <v>2006</v>
      </c>
      <c r="B5501" t="s">
        <v>353</v>
      </c>
      <c r="C5501" t="s">
        <v>354</v>
      </c>
      <c r="D5501">
        <v>1267</v>
      </c>
      <c r="E5501">
        <v>31196</v>
      </c>
      <c r="F5501">
        <v>11501</v>
      </c>
      <c r="G5501">
        <v>5510</v>
      </c>
      <c r="H5501" s="14">
        <f>365*DSO[[#This Row],[Receivables - Total]]/DSO[[#This Row],[Revenue - Total]]</f>
        <v>40.209981740718199</v>
      </c>
      <c r="I5501" t="str">
        <f>_xlfn.XLOOKUP(DSO[[#This Row],[GIC Industry Groups]],'DSO_GIC GROUP'!$A$2:$A$25,'DSO_GIC GROUP'!$B$2:$B$25,0)</f>
        <v>Utilities</v>
      </c>
    </row>
    <row r="5502" spans="1:9" x14ac:dyDescent="0.2">
      <c r="A5502">
        <v>2007</v>
      </c>
      <c r="B5502" t="s">
        <v>353</v>
      </c>
      <c r="C5502" t="s">
        <v>354</v>
      </c>
      <c r="D5502">
        <v>1421</v>
      </c>
      <c r="E5502">
        <v>32068</v>
      </c>
      <c r="F5502">
        <v>12781</v>
      </c>
      <c r="G5502">
        <v>5510</v>
      </c>
      <c r="H5502" s="14">
        <f>365*DSO[[#This Row],[Receivables - Total]]/DSO[[#This Row],[Revenue - Total]]</f>
        <v>40.580940458493075</v>
      </c>
      <c r="I5502" t="str">
        <f>_xlfn.XLOOKUP(DSO[[#This Row],[GIC Industry Groups]],'DSO_GIC GROUP'!$A$2:$A$25,'DSO_GIC GROUP'!$B$2:$B$25,0)</f>
        <v>Utilities</v>
      </c>
    </row>
    <row r="5503" spans="1:9" x14ac:dyDescent="0.2">
      <c r="A5503">
        <v>2008</v>
      </c>
      <c r="B5503" t="s">
        <v>353</v>
      </c>
      <c r="C5503" t="s">
        <v>354</v>
      </c>
      <c r="D5503">
        <v>1471</v>
      </c>
      <c r="E5503">
        <v>33521</v>
      </c>
      <c r="F5503">
        <v>13580</v>
      </c>
      <c r="G5503">
        <v>5510</v>
      </c>
      <c r="H5503" s="14">
        <f>365*DSO[[#This Row],[Receivables - Total]]/DSO[[#This Row],[Revenue - Total]]</f>
        <v>39.537187039764362</v>
      </c>
      <c r="I5503" t="str">
        <f>_xlfn.XLOOKUP(DSO[[#This Row],[GIC Industry Groups]],'DSO_GIC GROUP'!$A$2:$A$25,'DSO_GIC GROUP'!$B$2:$B$25,0)</f>
        <v>Utilities</v>
      </c>
    </row>
    <row r="5504" spans="1:9" x14ac:dyDescent="0.2">
      <c r="A5504">
        <v>2009</v>
      </c>
      <c r="B5504" t="s">
        <v>353</v>
      </c>
      <c r="C5504" t="s">
        <v>354</v>
      </c>
      <c r="D5504">
        <v>1397</v>
      </c>
      <c r="E5504">
        <v>34304</v>
      </c>
      <c r="F5504">
        <v>12712</v>
      </c>
      <c r="G5504">
        <v>5510</v>
      </c>
      <c r="H5504" s="14">
        <f>365*DSO[[#This Row],[Receivables - Total]]/DSO[[#This Row],[Revenue - Total]]</f>
        <v>40.11209880427942</v>
      </c>
      <c r="I5504" t="str">
        <f>_xlfn.XLOOKUP(DSO[[#This Row],[GIC Industry Groups]],'DSO_GIC GROUP'!$A$2:$A$25,'DSO_GIC GROUP'!$B$2:$B$25,0)</f>
        <v>Utilities</v>
      </c>
    </row>
    <row r="5505" spans="1:9" x14ac:dyDescent="0.2">
      <c r="A5505">
        <v>2010</v>
      </c>
      <c r="B5505" t="s">
        <v>353</v>
      </c>
      <c r="C5505" t="s">
        <v>354</v>
      </c>
      <c r="D5505">
        <v>1568</v>
      </c>
      <c r="E5505">
        <v>34805</v>
      </c>
      <c r="F5505">
        <v>13253</v>
      </c>
      <c r="G5505">
        <v>5510</v>
      </c>
      <c r="H5505" s="14">
        <f>365*DSO[[#This Row],[Receivables - Total]]/DSO[[#This Row],[Revenue - Total]]</f>
        <v>43.184184712895195</v>
      </c>
      <c r="I5505" t="str">
        <f>_xlfn.XLOOKUP(DSO[[#This Row],[GIC Industry Groups]],'DSO_GIC GROUP'!$A$2:$A$25,'DSO_GIC GROUP'!$B$2:$B$25,0)</f>
        <v>Utilities</v>
      </c>
    </row>
    <row r="5506" spans="1:9" x14ac:dyDescent="0.2">
      <c r="A5506">
        <v>2011</v>
      </c>
      <c r="B5506" t="s">
        <v>353</v>
      </c>
      <c r="C5506" t="s">
        <v>354</v>
      </c>
      <c r="D5506">
        <v>1794</v>
      </c>
      <c r="E5506">
        <v>47326</v>
      </c>
      <c r="F5506">
        <v>16346</v>
      </c>
      <c r="G5506">
        <v>5510</v>
      </c>
      <c r="H5506" s="14">
        <f>365*DSO[[#This Row],[Receivables - Total]]/DSO[[#This Row],[Revenue - Total]]</f>
        <v>40.059341734981032</v>
      </c>
      <c r="I5506" t="str">
        <f>_xlfn.XLOOKUP(DSO[[#This Row],[GIC Industry Groups]],'DSO_GIC GROUP'!$A$2:$A$25,'DSO_GIC GROUP'!$B$2:$B$25,0)</f>
        <v>Utilities</v>
      </c>
    </row>
    <row r="5507" spans="1:9" x14ac:dyDescent="0.2">
      <c r="A5507">
        <v>2012</v>
      </c>
      <c r="B5507" t="s">
        <v>353</v>
      </c>
      <c r="C5507" t="s">
        <v>354</v>
      </c>
      <c r="D5507">
        <v>1929</v>
      </c>
      <c r="E5507">
        <v>50406</v>
      </c>
      <c r="F5507">
        <v>15320</v>
      </c>
      <c r="G5507">
        <v>5510</v>
      </c>
      <c r="H5507" s="14">
        <f>365*DSO[[#This Row],[Receivables - Total]]/DSO[[#This Row],[Revenue - Total]]</f>
        <v>45.958550913838117</v>
      </c>
      <c r="I5507" t="str">
        <f>_xlfn.XLOOKUP(DSO[[#This Row],[GIC Industry Groups]],'DSO_GIC GROUP'!$A$2:$A$25,'DSO_GIC GROUP'!$B$2:$B$25,0)</f>
        <v>Utilities</v>
      </c>
    </row>
    <row r="5508" spans="1:9" x14ac:dyDescent="0.2">
      <c r="A5508">
        <v>2013</v>
      </c>
      <c r="B5508" t="s">
        <v>353</v>
      </c>
      <c r="C5508" t="s">
        <v>354</v>
      </c>
      <c r="D5508">
        <v>1918</v>
      </c>
      <c r="E5508">
        <v>50424</v>
      </c>
      <c r="F5508">
        <v>14900</v>
      </c>
      <c r="G5508">
        <v>5510</v>
      </c>
      <c r="H5508" s="14">
        <f>365*DSO[[#This Row],[Receivables - Total]]/DSO[[#This Row],[Revenue - Total]]</f>
        <v>46.984563758389264</v>
      </c>
      <c r="I5508" t="str">
        <f>_xlfn.XLOOKUP(DSO[[#This Row],[GIC Industry Groups]],'DSO_GIC GROUP'!$A$2:$A$25,'DSO_GIC GROUP'!$B$2:$B$25,0)</f>
        <v>Utilities</v>
      </c>
    </row>
    <row r="5509" spans="1:9" x14ac:dyDescent="0.2">
      <c r="A5509">
        <v>2014</v>
      </c>
      <c r="B5509" t="s">
        <v>353</v>
      </c>
      <c r="C5509" t="s">
        <v>354</v>
      </c>
      <c r="D5509">
        <v>1779</v>
      </c>
      <c r="E5509">
        <v>52166</v>
      </c>
      <c r="F5509">
        <v>15049</v>
      </c>
      <c r="G5509">
        <v>5510</v>
      </c>
      <c r="H5509" s="14">
        <f>365*DSO[[#This Row],[Receivables - Total]]/DSO[[#This Row],[Revenue - Total]]</f>
        <v>43.148049704299289</v>
      </c>
      <c r="I5509" t="str">
        <f>_xlfn.XLOOKUP(DSO[[#This Row],[GIC Industry Groups]],'DSO_GIC GROUP'!$A$2:$A$25,'DSO_GIC GROUP'!$B$2:$B$25,0)</f>
        <v>Utilities</v>
      </c>
    </row>
    <row r="5510" spans="1:9" x14ac:dyDescent="0.2">
      <c r="A5510">
        <v>2015</v>
      </c>
      <c r="B5510" t="s">
        <v>353</v>
      </c>
      <c r="C5510" t="s">
        <v>354</v>
      </c>
      <c r="D5510">
        <v>1595</v>
      </c>
      <c r="E5510">
        <v>52187</v>
      </c>
      <c r="F5510">
        <v>15031</v>
      </c>
      <c r="G5510">
        <v>5510</v>
      </c>
      <c r="H5510" s="14">
        <f>365*DSO[[#This Row],[Receivables - Total]]/DSO[[#This Row],[Revenue - Total]]</f>
        <v>38.731621315947045</v>
      </c>
      <c r="I5510" t="str">
        <f>_xlfn.XLOOKUP(DSO[[#This Row],[GIC Industry Groups]],'DSO_GIC GROUP'!$A$2:$A$25,'DSO_GIC GROUP'!$B$2:$B$25,0)</f>
        <v>Utilities</v>
      </c>
    </row>
    <row r="5511" spans="1:9" x14ac:dyDescent="0.2">
      <c r="A5511">
        <v>2016</v>
      </c>
      <c r="B5511" t="s">
        <v>353</v>
      </c>
      <c r="C5511" t="s">
        <v>354</v>
      </c>
      <c r="D5511">
        <v>1615</v>
      </c>
      <c r="E5511">
        <v>43148</v>
      </c>
      <c r="F5511">
        <v>14562</v>
      </c>
      <c r="G5511">
        <v>5510</v>
      </c>
      <c r="H5511" s="14">
        <f>365*DSO[[#This Row],[Receivables - Total]]/DSO[[#This Row],[Revenue - Total]]</f>
        <v>40.480359840681224</v>
      </c>
      <c r="I5511" t="str">
        <f>_xlfn.XLOOKUP(DSO[[#This Row],[GIC Industry Groups]],'DSO_GIC GROUP'!$A$2:$A$25,'DSO_GIC GROUP'!$B$2:$B$25,0)</f>
        <v>Utilities</v>
      </c>
    </row>
    <row r="5512" spans="1:9" x14ac:dyDescent="0.2">
      <c r="A5512">
        <v>2017</v>
      </c>
      <c r="B5512" t="s">
        <v>353</v>
      </c>
      <c r="C5512" t="s">
        <v>354</v>
      </c>
      <c r="D5512">
        <v>1654</v>
      </c>
      <c r="E5512">
        <v>42257</v>
      </c>
      <c r="F5512">
        <v>14012</v>
      </c>
      <c r="G5512">
        <v>5510</v>
      </c>
      <c r="H5512" s="14">
        <f>365*DSO[[#This Row],[Receivables - Total]]/DSO[[#This Row],[Revenue - Total]]</f>
        <v>43.085212674850126</v>
      </c>
      <c r="I5512" t="str">
        <f>_xlfn.XLOOKUP(DSO[[#This Row],[GIC Industry Groups]],'DSO_GIC GROUP'!$A$2:$A$25,'DSO_GIC GROUP'!$B$2:$B$25,0)</f>
        <v>Utilities</v>
      </c>
    </row>
    <row r="5513" spans="1:9" x14ac:dyDescent="0.2">
      <c r="A5513">
        <v>2018</v>
      </c>
      <c r="B5513" t="s">
        <v>353</v>
      </c>
      <c r="C5513" t="s">
        <v>354</v>
      </c>
      <c r="D5513">
        <v>1511</v>
      </c>
      <c r="E5513">
        <v>40063</v>
      </c>
      <c r="F5513">
        <v>11261</v>
      </c>
      <c r="G5513">
        <v>5510</v>
      </c>
      <c r="H5513" s="14">
        <f>365*DSO[[#This Row],[Receivables - Total]]/DSO[[#This Row],[Revenue - Total]]</f>
        <v>48.975668235503065</v>
      </c>
      <c r="I5513" t="str">
        <f>_xlfn.XLOOKUP(DSO[[#This Row],[GIC Industry Groups]],'DSO_GIC GROUP'!$A$2:$A$25,'DSO_GIC GROUP'!$B$2:$B$25,0)</f>
        <v>Utilities</v>
      </c>
    </row>
    <row r="5514" spans="1:9" x14ac:dyDescent="0.2">
      <c r="A5514">
        <v>2019</v>
      </c>
      <c r="B5514" t="s">
        <v>353</v>
      </c>
      <c r="C5514" t="s">
        <v>354</v>
      </c>
      <c r="D5514">
        <v>1294</v>
      </c>
      <c r="E5514">
        <v>42301</v>
      </c>
      <c r="F5514">
        <v>11035</v>
      </c>
      <c r="G5514">
        <v>5510</v>
      </c>
      <c r="H5514" s="14">
        <f>365*DSO[[#This Row],[Receivables - Total]]/DSO[[#This Row],[Revenue - Total]]</f>
        <v>42.801087449025829</v>
      </c>
      <c r="I5514" t="str">
        <f>_xlfn.XLOOKUP(DSO[[#This Row],[GIC Industry Groups]],'DSO_GIC GROUP'!$A$2:$A$25,'DSO_GIC GROUP'!$B$2:$B$25,0)</f>
        <v>Utilities</v>
      </c>
    </row>
    <row r="5515" spans="1:9" x14ac:dyDescent="0.2">
      <c r="A5515">
        <v>2004</v>
      </c>
      <c r="B5515" t="s">
        <v>545</v>
      </c>
      <c r="C5515" t="s">
        <v>546</v>
      </c>
      <c r="D5515">
        <v>357.1</v>
      </c>
      <c r="E5515">
        <v>8275.2000000000007</v>
      </c>
      <c r="F5515">
        <v>2958.7</v>
      </c>
      <c r="G5515">
        <v>5510</v>
      </c>
      <c r="H5515" s="14">
        <f>365*DSO[[#This Row],[Receivables - Total]]/DSO[[#This Row],[Revenue - Total]]</f>
        <v>44.053638422280066</v>
      </c>
      <c r="I5515" t="str">
        <f>_xlfn.XLOOKUP(DSO[[#This Row],[GIC Industry Groups]],'DSO_GIC GROUP'!$A$2:$A$25,'DSO_GIC GROUP'!$B$2:$B$25,0)</f>
        <v>Utilities</v>
      </c>
    </row>
    <row r="5516" spans="1:9" x14ac:dyDescent="0.2">
      <c r="A5516">
        <v>2005</v>
      </c>
      <c r="B5516" t="s">
        <v>545</v>
      </c>
      <c r="C5516" t="s">
        <v>546</v>
      </c>
      <c r="D5516">
        <v>386</v>
      </c>
      <c r="E5516">
        <v>7733.1</v>
      </c>
      <c r="F5516">
        <v>3279.6</v>
      </c>
      <c r="G5516">
        <v>5510</v>
      </c>
      <c r="H5516" s="14">
        <f>365*DSO[[#This Row],[Receivables - Total]]/DSO[[#This Row],[Revenue - Total]]</f>
        <v>42.959507256982562</v>
      </c>
      <c r="I5516" t="str">
        <f>_xlfn.XLOOKUP(DSO[[#This Row],[GIC Industry Groups]],'DSO_GIC GROUP'!$A$2:$A$25,'DSO_GIC GROUP'!$B$2:$B$25,0)</f>
        <v>Utilities</v>
      </c>
    </row>
    <row r="5517" spans="1:9" x14ac:dyDescent="0.2">
      <c r="A5517">
        <v>2006</v>
      </c>
      <c r="B5517" t="s">
        <v>545</v>
      </c>
      <c r="C5517" t="s">
        <v>546</v>
      </c>
      <c r="D5517">
        <v>349.8</v>
      </c>
      <c r="E5517">
        <v>7084.1</v>
      </c>
      <c r="F5517">
        <v>3359.4</v>
      </c>
      <c r="G5517">
        <v>5510</v>
      </c>
      <c r="H5517" s="14">
        <f>365*DSO[[#This Row],[Receivables - Total]]/DSO[[#This Row],[Revenue - Total]]</f>
        <v>38.005893909626721</v>
      </c>
      <c r="I5517" t="str">
        <f>_xlfn.XLOOKUP(DSO[[#This Row],[GIC Industry Groups]],'DSO_GIC GROUP'!$A$2:$A$25,'DSO_GIC GROUP'!$B$2:$B$25,0)</f>
        <v>Utilities</v>
      </c>
    </row>
    <row r="5518" spans="1:9" x14ac:dyDescent="0.2">
      <c r="A5518">
        <v>2007</v>
      </c>
      <c r="B5518" t="s">
        <v>545</v>
      </c>
      <c r="C5518" t="s">
        <v>546</v>
      </c>
      <c r="D5518">
        <v>346.9</v>
      </c>
      <c r="E5518">
        <v>7189.7</v>
      </c>
      <c r="F5518">
        <v>3437.6</v>
      </c>
      <c r="G5518">
        <v>5510</v>
      </c>
      <c r="H5518" s="14">
        <f>365*DSO[[#This Row],[Receivables - Total]]/DSO[[#This Row],[Revenue - Total]]</f>
        <v>36.833401210146612</v>
      </c>
      <c r="I5518" t="str">
        <f>_xlfn.XLOOKUP(DSO[[#This Row],[GIC Industry Groups]],'DSO_GIC GROUP'!$A$2:$A$25,'DSO_GIC GROUP'!$B$2:$B$25,0)</f>
        <v>Utilities</v>
      </c>
    </row>
    <row r="5519" spans="1:9" x14ac:dyDescent="0.2">
      <c r="A5519">
        <v>2008</v>
      </c>
      <c r="B5519" t="s">
        <v>545</v>
      </c>
      <c r="C5519" t="s">
        <v>546</v>
      </c>
      <c r="D5519">
        <v>558.70000000000005</v>
      </c>
      <c r="E5519">
        <v>8201.5</v>
      </c>
      <c r="F5519">
        <v>3681.7</v>
      </c>
      <c r="G5519">
        <v>5510</v>
      </c>
      <c r="H5519" s="14">
        <f>365*DSO[[#This Row],[Receivables - Total]]/DSO[[#This Row],[Revenue - Total]]</f>
        <v>55.388950756444046</v>
      </c>
      <c r="I5519" t="str">
        <f>_xlfn.XLOOKUP(DSO[[#This Row],[GIC Industry Groups]],'DSO_GIC GROUP'!$A$2:$A$25,'DSO_GIC GROUP'!$B$2:$B$25,0)</f>
        <v>Utilities</v>
      </c>
    </row>
    <row r="5520" spans="1:9" x14ac:dyDescent="0.2">
      <c r="A5520">
        <v>2009</v>
      </c>
      <c r="B5520" t="s">
        <v>545</v>
      </c>
      <c r="C5520" t="s">
        <v>546</v>
      </c>
      <c r="D5520">
        <v>502.3</v>
      </c>
      <c r="E5520">
        <v>9036</v>
      </c>
      <c r="F5520">
        <v>3432.8</v>
      </c>
      <c r="G5520">
        <v>5510</v>
      </c>
      <c r="H5520" s="14">
        <f>365*DSO[[#This Row],[Receivables - Total]]/DSO[[#This Row],[Revenue - Total]]</f>
        <v>53.408150780703792</v>
      </c>
      <c r="I5520" t="str">
        <f>_xlfn.XLOOKUP(DSO[[#This Row],[GIC Industry Groups]],'DSO_GIC GROUP'!$A$2:$A$25,'DSO_GIC GROUP'!$B$2:$B$25,0)</f>
        <v>Utilities</v>
      </c>
    </row>
    <row r="5521" spans="1:9" x14ac:dyDescent="0.2">
      <c r="A5521">
        <v>2010</v>
      </c>
      <c r="B5521" t="s">
        <v>545</v>
      </c>
      <c r="C5521" t="s">
        <v>546</v>
      </c>
      <c r="D5521">
        <v>415.9</v>
      </c>
      <c r="E5521">
        <v>9282.9</v>
      </c>
      <c r="F5521">
        <v>3416.1</v>
      </c>
      <c r="G5521">
        <v>5510</v>
      </c>
      <c r="H5521" s="14">
        <f>365*DSO[[#This Row],[Receivables - Total]]/DSO[[#This Row],[Revenue - Total]]</f>
        <v>44.43766283188431</v>
      </c>
      <c r="I5521" t="str">
        <f>_xlfn.XLOOKUP(DSO[[#This Row],[GIC Industry Groups]],'DSO_GIC GROUP'!$A$2:$A$25,'DSO_GIC GROUP'!$B$2:$B$25,0)</f>
        <v>Utilities</v>
      </c>
    </row>
    <row r="5522" spans="1:9" x14ac:dyDescent="0.2">
      <c r="A5522">
        <v>2011</v>
      </c>
      <c r="B5522" t="s">
        <v>545</v>
      </c>
      <c r="C5522" t="s">
        <v>546</v>
      </c>
      <c r="D5522">
        <v>379.9</v>
      </c>
      <c r="E5522">
        <v>9687.9</v>
      </c>
      <c r="F5522">
        <v>3665.3</v>
      </c>
      <c r="G5522">
        <v>5510</v>
      </c>
      <c r="H5522" s="14">
        <f>365*DSO[[#This Row],[Receivables - Total]]/DSO[[#This Row],[Revenue - Total]]</f>
        <v>37.831418983439278</v>
      </c>
      <c r="I5522" t="str">
        <f>_xlfn.XLOOKUP(DSO[[#This Row],[GIC Industry Groups]],'DSO_GIC GROUP'!$A$2:$A$25,'DSO_GIC GROUP'!$B$2:$B$25,0)</f>
        <v>Utilities</v>
      </c>
    </row>
    <row r="5523" spans="1:9" x14ac:dyDescent="0.2">
      <c r="A5523">
        <v>2012</v>
      </c>
      <c r="B5523" t="s">
        <v>545</v>
      </c>
      <c r="C5523" t="s">
        <v>546</v>
      </c>
      <c r="D5523">
        <v>385.7</v>
      </c>
      <c r="E5523">
        <v>10785.5</v>
      </c>
      <c r="F5523">
        <v>3094.5</v>
      </c>
      <c r="G5523">
        <v>5510</v>
      </c>
      <c r="H5523" s="14">
        <f>365*DSO[[#This Row],[Receivables - Total]]/DSO[[#This Row],[Revenue - Total]]</f>
        <v>45.493779285829696</v>
      </c>
      <c r="I5523" t="str">
        <f>_xlfn.XLOOKUP(DSO[[#This Row],[GIC Industry Groups]],'DSO_GIC GROUP'!$A$2:$A$25,'DSO_GIC GROUP'!$B$2:$B$25,0)</f>
        <v>Utilities</v>
      </c>
    </row>
    <row r="5524" spans="1:9" x14ac:dyDescent="0.2">
      <c r="A5524">
        <v>2013</v>
      </c>
      <c r="B5524" t="s">
        <v>545</v>
      </c>
      <c r="C5524" t="s">
        <v>546</v>
      </c>
      <c r="D5524">
        <v>473.3</v>
      </c>
      <c r="E5524">
        <v>11112.4</v>
      </c>
      <c r="F5524">
        <v>3276.8</v>
      </c>
      <c r="G5524">
        <v>5510</v>
      </c>
      <c r="H5524" s="14">
        <f>365*DSO[[#This Row],[Receivables - Total]]/DSO[[#This Row],[Revenue - Total]]</f>
        <v>52.720489501953125</v>
      </c>
      <c r="I5524" t="str">
        <f>_xlfn.XLOOKUP(DSO[[#This Row],[GIC Industry Groups]],'DSO_GIC GROUP'!$A$2:$A$25,'DSO_GIC GROUP'!$B$2:$B$25,0)</f>
        <v>Utilities</v>
      </c>
    </row>
    <row r="5525" spans="1:9" x14ac:dyDescent="0.2">
      <c r="A5525">
        <v>2014</v>
      </c>
      <c r="B5525" t="s">
        <v>545</v>
      </c>
      <c r="C5525" t="s">
        <v>546</v>
      </c>
      <c r="D5525">
        <v>427.3</v>
      </c>
      <c r="E5525">
        <v>12085.9</v>
      </c>
      <c r="F5525">
        <v>3350.3</v>
      </c>
      <c r="G5525">
        <v>5510</v>
      </c>
      <c r="H5525" s="14">
        <f>365*DSO[[#This Row],[Receivables - Total]]/DSO[[#This Row],[Revenue - Total]]</f>
        <v>46.552398292690206</v>
      </c>
      <c r="I5525" t="str">
        <f>_xlfn.XLOOKUP(DSO[[#This Row],[GIC Industry Groups]],'DSO_GIC GROUP'!$A$2:$A$25,'DSO_GIC GROUP'!$B$2:$B$25,0)</f>
        <v>Utilities</v>
      </c>
    </row>
    <row r="5526" spans="1:9" x14ac:dyDescent="0.2">
      <c r="A5526">
        <v>2015</v>
      </c>
      <c r="B5526" t="s">
        <v>545</v>
      </c>
      <c r="C5526" t="s">
        <v>546</v>
      </c>
      <c r="D5526">
        <v>397.6</v>
      </c>
      <c r="E5526">
        <v>12495.2</v>
      </c>
      <c r="F5526">
        <v>3253.6</v>
      </c>
      <c r="G5526">
        <v>5510</v>
      </c>
      <c r="H5526" s="14">
        <f>365*DSO[[#This Row],[Receivables - Total]]/DSO[[#This Row],[Revenue - Total]]</f>
        <v>44.604130808950089</v>
      </c>
      <c r="I5526" t="str">
        <f>_xlfn.XLOOKUP(DSO[[#This Row],[GIC Industry Groups]],'DSO_GIC GROUP'!$A$2:$A$25,'DSO_GIC GROUP'!$B$2:$B$25,0)</f>
        <v>Utilities</v>
      </c>
    </row>
    <row r="5527" spans="1:9" x14ac:dyDescent="0.2">
      <c r="A5527">
        <v>2016</v>
      </c>
      <c r="B5527" t="s">
        <v>545</v>
      </c>
      <c r="C5527" t="s">
        <v>546</v>
      </c>
      <c r="D5527">
        <v>493.3</v>
      </c>
      <c r="E5527">
        <v>13373.8</v>
      </c>
      <c r="F5527">
        <v>3320</v>
      </c>
      <c r="G5527">
        <v>5510</v>
      </c>
      <c r="H5527" s="14">
        <f>365*DSO[[#This Row],[Receivables - Total]]/DSO[[#This Row],[Revenue - Total]]</f>
        <v>54.233283132530119</v>
      </c>
      <c r="I5527" t="str">
        <f>_xlfn.XLOOKUP(DSO[[#This Row],[GIC Industry Groups]],'DSO_GIC GROUP'!$A$2:$A$25,'DSO_GIC GROUP'!$B$2:$B$25,0)</f>
        <v>Utilities</v>
      </c>
    </row>
    <row r="5528" spans="1:9" x14ac:dyDescent="0.2">
      <c r="A5528">
        <v>2017</v>
      </c>
      <c r="B5528" t="s">
        <v>545</v>
      </c>
      <c r="C5528" t="s">
        <v>546</v>
      </c>
      <c r="D5528">
        <v>482.8</v>
      </c>
      <c r="E5528">
        <v>14187.8</v>
      </c>
      <c r="F5528">
        <v>3382.2</v>
      </c>
      <c r="G5528">
        <v>5510</v>
      </c>
      <c r="H5528" s="14">
        <f>365*DSO[[#This Row],[Receivables - Total]]/DSO[[#This Row],[Revenue - Total]]</f>
        <v>52.102773342794634</v>
      </c>
      <c r="I5528" t="str">
        <f>_xlfn.XLOOKUP(DSO[[#This Row],[GIC Industry Groups]],'DSO_GIC GROUP'!$A$2:$A$25,'DSO_GIC GROUP'!$B$2:$B$25,0)</f>
        <v>Utilities</v>
      </c>
    </row>
    <row r="5529" spans="1:9" x14ac:dyDescent="0.2">
      <c r="A5529">
        <v>2018</v>
      </c>
      <c r="B5529" t="s">
        <v>545</v>
      </c>
      <c r="C5529" t="s">
        <v>546</v>
      </c>
      <c r="D5529">
        <v>350.4</v>
      </c>
      <c r="E5529">
        <v>15426</v>
      </c>
      <c r="F5529">
        <v>3534.5</v>
      </c>
      <c r="G5529">
        <v>5510</v>
      </c>
      <c r="H5529" s="14">
        <f>365*DSO[[#This Row],[Receivables - Total]]/DSO[[#This Row],[Revenue - Total]]</f>
        <v>36.185033243740271</v>
      </c>
      <c r="I5529" t="str">
        <f>_xlfn.XLOOKUP(DSO[[#This Row],[GIC Industry Groups]],'DSO_GIC GROUP'!$A$2:$A$25,'DSO_GIC GROUP'!$B$2:$B$25,0)</f>
        <v>Utilities</v>
      </c>
    </row>
    <row r="5530" spans="1:9" x14ac:dyDescent="0.2">
      <c r="A5530">
        <v>2019</v>
      </c>
      <c r="B5530" t="s">
        <v>545</v>
      </c>
      <c r="C5530" t="s">
        <v>546</v>
      </c>
      <c r="D5530">
        <v>402.1</v>
      </c>
      <c r="E5530">
        <v>16700.7</v>
      </c>
      <c r="F5530">
        <v>3647.7</v>
      </c>
      <c r="G5530">
        <v>5510</v>
      </c>
      <c r="H5530" s="14">
        <f>365*DSO[[#This Row],[Receivables - Total]]/DSO[[#This Row],[Revenue - Total]]</f>
        <v>40.235353784576581</v>
      </c>
      <c r="I5530" t="str">
        <f>_xlfn.XLOOKUP(DSO[[#This Row],[GIC Industry Groups]],'DSO_GIC GROUP'!$A$2:$A$25,'DSO_GIC GROUP'!$B$2:$B$25,0)</f>
        <v>Utilities</v>
      </c>
    </row>
    <row r="5531" spans="1:9" x14ac:dyDescent="0.2">
      <c r="A5531">
        <v>2004</v>
      </c>
      <c r="B5531" t="s">
        <v>629</v>
      </c>
      <c r="C5531" t="s">
        <v>630</v>
      </c>
      <c r="D5531">
        <v>1044</v>
      </c>
      <c r="E5531">
        <v>28333</v>
      </c>
      <c r="F5531">
        <v>10522</v>
      </c>
      <c r="G5531">
        <v>5510</v>
      </c>
      <c r="H5531" s="14">
        <f>365*DSO[[#This Row],[Receivables - Total]]/DSO[[#This Row],[Revenue - Total]]</f>
        <v>36.215548374833681</v>
      </c>
      <c r="I5531" t="str">
        <f>_xlfn.XLOOKUP(DSO[[#This Row],[GIC Industry Groups]],'DSO_GIC GROUP'!$A$2:$A$25,'DSO_GIC GROUP'!$B$2:$B$25,0)</f>
        <v>Utilities</v>
      </c>
    </row>
    <row r="5532" spans="1:9" x14ac:dyDescent="0.2">
      <c r="A5532">
        <v>2005</v>
      </c>
      <c r="B5532" t="s">
        <v>629</v>
      </c>
      <c r="C5532" t="s">
        <v>630</v>
      </c>
      <c r="D5532">
        <v>1430</v>
      </c>
      <c r="E5532">
        <v>33004</v>
      </c>
      <c r="F5532">
        <v>11846</v>
      </c>
      <c r="G5532">
        <v>5510</v>
      </c>
      <c r="H5532" s="14">
        <f>365*DSO[[#This Row],[Receivables - Total]]/DSO[[#This Row],[Revenue - Total]]</f>
        <v>44.061286510214416</v>
      </c>
      <c r="I5532" t="str">
        <f>_xlfn.XLOOKUP(DSO[[#This Row],[GIC Industry Groups]],'DSO_GIC GROUP'!$A$2:$A$25,'DSO_GIC GROUP'!$B$2:$B$25,0)</f>
        <v>Utilities</v>
      </c>
    </row>
    <row r="5533" spans="1:9" x14ac:dyDescent="0.2">
      <c r="A5533">
        <v>2006</v>
      </c>
      <c r="B5533" t="s">
        <v>629</v>
      </c>
      <c r="C5533" t="s">
        <v>630</v>
      </c>
      <c r="D5533">
        <v>1656</v>
      </c>
      <c r="E5533">
        <v>35991</v>
      </c>
      <c r="F5533">
        <v>15710</v>
      </c>
      <c r="G5533">
        <v>5510</v>
      </c>
      <c r="H5533" s="14">
        <f>365*DSO[[#This Row],[Receivables - Total]]/DSO[[#This Row],[Revenue - Total]]</f>
        <v>38.474856779121581</v>
      </c>
      <c r="I5533" t="str">
        <f>_xlfn.XLOOKUP(DSO[[#This Row],[GIC Industry Groups]],'DSO_GIC GROUP'!$A$2:$A$25,'DSO_GIC GROUP'!$B$2:$B$25,0)</f>
        <v>Utilities</v>
      </c>
    </row>
    <row r="5534" spans="1:9" x14ac:dyDescent="0.2">
      <c r="A5534">
        <v>2007</v>
      </c>
      <c r="B5534" t="s">
        <v>629</v>
      </c>
      <c r="C5534" t="s">
        <v>630</v>
      </c>
      <c r="D5534">
        <v>1721</v>
      </c>
      <c r="E5534">
        <v>40123</v>
      </c>
      <c r="F5534">
        <v>15263</v>
      </c>
      <c r="G5534">
        <v>5510</v>
      </c>
      <c r="H5534" s="14">
        <f>365*DSO[[#This Row],[Receivables - Total]]/DSO[[#This Row],[Revenue - Total]]</f>
        <v>41.156063683417415</v>
      </c>
      <c r="I5534" t="str">
        <f>_xlfn.XLOOKUP(DSO[[#This Row],[GIC Industry Groups]],'DSO_GIC GROUP'!$A$2:$A$25,'DSO_GIC GROUP'!$B$2:$B$25,0)</f>
        <v>Utilities</v>
      </c>
    </row>
    <row r="5535" spans="1:9" x14ac:dyDescent="0.2">
      <c r="A5535">
        <v>2008</v>
      </c>
      <c r="B5535" t="s">
        <v>629</v>
      </c>
      <c r="C5535" t="s">
        <v>630</v>
      </c>
      <c r="D5535">
        <v>1707</v>
      </c>
      <c r="E5535">
        <v>44821</v>
      </c>
      <c r="F5535">
        <v>16410</v>
      </c>
      <c r="G5535">
        <v>5510</v>
      </c>
      <c r="H5535" s="14">
        <f>365*DSO[[#This Row],[Receivables - Total]]/DSO[[#This Row],[Revenue - Total]]</f>
        <v>37.968007312614262</v>
      </c>
      <c r="I5535" t="str">
        <f>_xlfn.XLOOKUP(DSO[[#This Row],[GIC Industry Groups]],'DSO_GIC GROUP'!$A$2:$A$25,'DSO_GIC GROUP'!$B$2:$B$25,0)</f>
        <v>Utilities</v>
      </c>
    </row>
    <row r="5536" spans="1:9" x14ac:dyDescent="0.2">
      <c r="A5536">
        <v>2009</v>
      </c>
      <c r="B5536" t="s">
        <v>629</v>
      </c>
      <c r="C5536" t="s">
        <v>630</v>
      </c>
      <c r="D5536">
        <v>2247</v>
      </c>
      <c r="E5536">
        <v>48458</v>
      </c>
      <c r="F5536">
        <v>15643</v>
      </c>
      <c r="G5536">
        <v>5510</v>
      </c>
      <c r="H5536" s="14">
        <f>365*DSO[[#This Row],[Receivables - Total]]/DSO[[#This Row],[Revenue - Total]]</f>
        <v>52.429521191587291</v>
      </c>
      <c r="I5536" t="str">
        <f>_xlfn.XLOOKUP(DSO[[#This Row],[GIC Industry Groups]],'DSO_GIC GROUP'!$A$2:$A$25,'DSO_GIC GROUP'!$B$2:$B$25,0)</f>
        <v>Utilities</v>
      </c>
    </row>
    <row r="5537" spans="1:9" x14ac:dyDescent="0.2">
      <c r="A5537">
        <v>2010</v>
      </c>
      <c r="B5537" t="s">
        <v>629</v>
      </c>
      <c r="C5537" t="s">
        <v>630</v>
      </c>
      <c r="D5537">
        <v>2582</v>
      </c>
      <c r="E5537">
        <v>52994</v>
      </c>
      <c r="F5537">
        <v>15317</v>
      </c>
      <c r="G5537">
        <v>5510</v>
      </c>
      <c r="H5537" s="14">
        <f>365*DSO[[#This Row],[Receivables - Total]]/DSO[[#This Row],[Revenue - Total]]</f>
        <v>61.52836717372854</v>
      </c>
      <c r="I5537" t="str">
        <f>_xlfn.XLOOKUP(DSO[[#This Row],[GIC Industry Groups]],'DSO_GIC GROUP'!$A$2:$A$25,'DSO_GIC GROUP'!$B$2:$B$25,0)</f>
        <v>Utilities</v>
      </c>
    </row>
    <row r="5538" spans="1:9" x14ac:dyDescent="0.2">
      <c r="A5538">
        <v>2011</v>
      </c>
      <c r="B5538" t="s">
        <v>629</v>
      </c>
      <c r="C5538" t="s">
        <v>630</v>
      </c>
      <c r="D5538">
        <v>1802</v>
      </c>
      <c r="E5538">
        <v>57188</v>
      </c>
      <c r="F5538">
        <v>15341</v>
      </c>
      <c r="G5538">
        <v>5510</v>
      </c>
      <c r="H5538" s="14">
        <f>365*DSO[[#This Row],[Receivables - Total]]/DSO[[#This Row],[Revenue - Total]]</f>
        <v>42.873997783716838</v>
      </c>
      <c r="I5538" t="str">
        <f>_xlfn.XLOOKUP(DSO[[#This Row],[GIC Industry Groups]],'DSO_GIC GROUP'!$A$2:$A$25,'DSO_GIC GROUP'!$B$2:$B$25,0)</f>
        <v>Utilities</v>
      </c>
    </row>
    <row r="5539" spans="1:9" x14ac:dyDescent="0.2">
      <c r="A5539">
        <v>2012</v>
      </c>
      <c r="B5539" t="s">
        <v>629</v>
      </c>
      <c r="C5539" t="s">
        <v>630</v>
      </c>
      <c r="D5539">
        <v>2056</v>
      </c>
      <c r="E5539">
        <v>64439</v>
      </c>
      <c r="F5539">
        <v>14256</v>
      </c>
      <c r="G5539">
        <v>5510</v>
      </c>
      <c r="H5539" s="14">
        <f>365*DSO[[#This Row],[Receivables - Total]]/DSO[[#This Row],[Revenue - Total]]</f>
        <v>52.640291806958473</v>
      </c>
      <c r="I5539" t="str">
        <f>_xlfn.XLOOKUP(DSO[[#This Row],[GIC Industry Groups]],'DSO_GIC GROUP'!$A$2:$A$25,'DSO_GIC GROUP'!$B$2:$B$25,0)</f>
        <v>Utilities</v>
      </c>
    </row>
    <row r="5540" spans="1:9" x14ac:dyDescent="0.2">
      <c r="A5540">
        <v>2013</v>
      </c>
      <c r="B5540" t="s">
        <v>629</v>
      </c>
      <c r="C5540" t="s">
        <v>630</v>
      </c>
      <c r="D5540">
        <v>2289</v>
      </c>
      <c r="E5540">
        <v>69306</v>
      </c>
      <c r="F5540">
        <v>15136</v>
      </c>
      <c r="G5540">
        <v>5510</v>
      </c>
      <c r="H5540" s="14">
        <f>365*DSO[[#This Row],[Receivables - Total]]/DSO[[#This Row],[Revenue - Total]]</f>
        <v>55.198533298097253</v>
      </c>
      <c r="I5540" t="str">
        <f>_xlfn.XLOOKUP(DSO[[#This Row],[GIC Industry Groups]],'DSO_GIC GROUP'!$A$2:$A$25,'DSO_GIC GROUP'!$B$2:$B$25,0)</f>
        <v>Utilities</v>
      </c>
    </row>
    <row r="5541" spans="1:9" x14ac:dyDescent="0.2">
      <c r="A5541">
        <v>2014</v>
      </c>
      <c r="B5541" t="s">
        <v>629</v>
      </c>
      <c r="C5541" t="s">
        <v>630</v>
      </c>
      <c r="D5541">
        <v>2159</v>
      </c>
      <c r="E5541">
        <v>74929</v>
      </c>
      <c r="F5541">
        <v>17021</v>
      </c>
      <c r="G5541">
        <v>5510</v>
      </c>
      <c r="H5541" s="14">
        <f>365*DSO[[#This Row],[Receivables - Total]]/DSO[[#This Row],[Revenue - Total]]</f>
        <v>46.297808589389575</v>
      </c>
      <c r="I5541" t="str">
        <f>_xlfn.XLOOKUP(DSO[[#This Row],[GIC Industry Groups]],'DSO_GIC GROUP'!$A$2:$A$25,'DSO_GIC GROUP'!$B$2:$B$25,0)</f>
        <v>Utilities</v>
      </c>
    </row>
    <row r="5542" spans="1:9" x14ac:dyDescent="0.2">
      <c r="A5542">
        <v>2015</v>
      </c>
      <c r="B5542" t="s">
        <v>629</v>
      </c>
      <c r="C5542" t="s">
        <v>630</v>
      </c>
      <c r="D5542">
        <v>2265</v>
      </c>
      <c r="E5542">
        <v>82479</v>
      </c>
      <c r="F5542">
        <v>17486</v>
      </c>
      <c r="G5542">
        <v>5510</v>
      </c>
      <c r="H5542" s="14">
        <f>365*DSO[[#This Row],[Receivables - Total]]/DSO[[#This Row],[Revenue - Total]]</f>
        <v>47.279251973006978</v>
      </c>
      <c r="I5542" t="str">
        <f>_xlfn.XLOOKUP(DSO[[#This Row],[GIC Industry Groups]],'DSO_GIC GROUP'!$A$2:$A$25,'DSO_GIC GROUP'!$B$2:$B$25,0)</f>
        <v>Utilities</v>
      </c>
    </row>
    <row r="5543" spans="1:9" x14ac:dyDescent="0.2">
      <c r="A5543">
        <v>2016</v>
      </c>
      <c r="B5543" t="s">
        <v>629</v>
      </c>
      <c r="C5543" t="s">
        <v>630</v>
      </c>
      <c r="D5543">
        <v>2439</v>
      </c>
      <c r="E5543">
        <v>89993</v>
      </c>
      <c r="F5543">
        <v>16155</v>
      </c>
      <c r="G5543">
        <v>5510</v>
      </c>
      <c r="H5543" s="14">
        <f>365*DSO[[#This Row],[Receivables - Total]]/DSO[[#This Row],[Revenue - Total]]</f>
        <v>55.105849582172702</v>
      </c>
      <c r="I5543" t="str">
        <f>_xlfn.XLOOKUP(DSO[[#This Row],[GIC Industry Groups]],'DSO_GIC GROUP'!$A$2:$A$25,'DSO_GIC GROUP'!$B$2:$B$25,0)</f>
        <v>Utilities</v>
      </c>
    </row>
    <row r="5544" spans="1:9" x14ac:dyDescent="0.2">
      <c r="A5544">
        <v>2017</v>
      </c>
      <c r="B5544" t="s">
        <v>629</v>
      </c>
      <c r="C5544" t="s">
        <v>630</v>
      </c>
      <c r="D5544">
        <v>2737</v>
      </c>
      <c r="E5544">
        <v>97827</v>
      </c>
      <c r="F5544">
        <v>17195</v>
      </c>
      <c r="G5544">
        <v>5510</v>
      </c>
      <c r="H5544" s="14">
        <f>365*DSO[[#This Row],[Receivables - Total]]/DSO[[#This Row],[Revenue - Total]]</f>
        <v>58.098575167199769</v>
      </c>
      <c r="I5544" t="str">
        <f>_xlfn.XLOOKUP(DSO[[#This Row],[GIC Industry Groups]],'DSO_GIC GROUP'!$A$2:$A$25,'DSO_GIC GROUP'!$B$2:$B$25,0)</f>
        <v>Utilities</v>
      </c>
    </row>
    <row r="5545" spans="1:9" x14ac:dyDescent="0.2">
      <c r="A5545">
        <v>2018</v>
      </c>
      <c r="B5545" t="s">
        <v>629</v>
      </c>
      <c r="C5545" t="s">
        <v>630</v>
      </c>
      <c r="D5545">
        <v>2969</v>
      </c>
      <c r="E5545">
        <v>103702</v>
      </c>
      <c r="F5545">
        <v>16727</v>
      </c>
      <c r="G5545">
        <v>5510</v>
      </c>
      <c r="H5545" s="14">
        <f>365*DSO[[#This Row],[Receivables - Total]]/DSO[[#This Row],[Revenue - Total]]</f>
        <v>64.786572607162071</v>
      </c>
      <c r="I5545" t="str">
        <f>_xlfn.XLOOKUP(DSO[[#This Row],[GIC Industry Groups]],'DSO_GIC GROUP'!$A$2:$A$25,'DSO_GIC GROUP'!$B$2:$B$25,0)</f>
        <v>Utilities</v>
      </c>
    </row>
    <row r="5546" spans="1:9" x14ac:dyDescent="0.2">
      <c r="A5546">
        <v>2019</v>
      </c>
      <c r="B5546" t="s">
        <v>629</v>
      </c>
      <c r="C5546" t="s">
        <v>630</v>
      </c>
      <c r="D5546">
        <v>2807</v>
      </c>
      <c r="E5546">
        <v>117691</v>
      </c>
      <c r="F5546">
        <v>19204</v>
      </c>
      <c r="G5546">
        <v>5510</v>
      </c>
      <c r="H5546" s="14">
        <f>365*DSO[[#This Row],[Receivables - Total]]/DSO[[#This Row],[Revenue - Total]]</f>
        <v>53.351124765673816</v>
      </c>
      <c r="I5546" t="str">
        <f>_xlfn.XLOOKUP(DSO[[#This Row],[GIC Industry Groups]],'DSO_GIC GROUP'!$A$2:$A$25,'DSO_GIC GROUP'!$B$2:$B$25,0)</f>
        <v>Utilities</v>
      </c>
    </row>
    <row r="5547" spans="1:9" x14ac:dyDescent="0.2">
      <c r="A5547">
        <v>2004</v>
      </c>
      <c r="B5547" t="s">
        <v>635</v>
      </c>
      <c r="C5547" t="s">
        <v>636</v>
      </c>
      <c r="D5547">
        <v>889.4</v>
      </c>
      <c r="E5547">
        <v>16988</v>
      </c>
      <c r="F5547">
        <v>6666.2</v>
      </c>
      <c r="G5547">
        <v>5510</v>
      </c>
      <c r="H5547" s="14">
        <f>365*DSO[[#This Row],[Receivables - Total]]/DSO[[#This Row],[Revenue - Total]]</f>
        <v>48.69805886412049</v>
      </c>
      <c r="I5547" t="str">
        <f>_xlfn.XLOOKUP(DSO[[#This Row],[GIC Industry Groups]],'DSO_GIC GROUP'!$A$2:$A$25,'DSO_GIC GROUP'!$B$2:$B$25,0)</f>
        <v>Utilities</v>
      </c>
    </row>
    <row r="5548" spans="1:9" x14ac:dyDescent="0.2">
      <c r="A5548">
        <v>2005</v>
      </c>
      <c r="B5548" t="s">
        <v>635</v>
      </c>
      <c r="C5548" t="s">
        <v>636</v>
      </c>
      <c r="D5548">
        <v>1254.5999999999999</v>
      </c>
      <c r="E5548">
        <v>17958.5</v>
      </c>
      <c r="F5548">
        <v>7899.1</v>
      </c>
      <c r="G5548">
        <v>5510</v>
      </c>
      <c r="H5548" s="14">
        <f>365*DSO[[#This Row],[Receivables - Total]]/DSO[[#This Row],[Revenue - Total]]</f>
        <v>57.972300641845266</v>
      </c>
      <c r="I5548" t="str">
        <f>_xlfn.XLOOKUP(DSO[[#This Row],[GIC Industry Groups]],'DSO_GIC GROUP'!$A$2:$A$25,'DSO_GIC GROUP'!$B$2:$B$25,0)</f>
        <v>Utilities</v>
      </c>
    </row>
    <row r="5549" spans="1:9" x14ac:dyDescent="0.2">
      <c r="A5549">
        <v>2006</v>
      </c>
      <c r="B5549" t="s">
        <v>635</v>
      </c>
      <c r="C5549" t="s">
        <v>636</v>
      </c>
      <c r="D5549">
        <v>866.3</v>
      </c>
      <c r="E5549">
        <v>18156.5</v>
      </c>
      <c r="F5549">
        <v>7490</v>
      </c>
      <c r="G5549">
        <v>5510</v>
      </c>
      <c r="H5549" s="14">
        <f>365*DSO[[#This Row],[Receivables - Total]]/DSO[[#This Row],[Revenue - Total]]</f>
        <v>42.216221628838454</v>
      </c>
      <c r="I5549" t="str">
        <f>_xlfn.XLOOKUP(DSO[[#This Row],[GIC Industry Groups]],'DSO_GIC GROUP'!$A$2:$A$25,'DSO_GIC GROUP'!$B$2:$B$25,0)</f>
        <v>Utilities</v>
      </c>
    </row>
    <row r="5550" spans="1:9" x14ac:dyDescent="0.2">
      <c r="A5550">
        <v>2007</v>
      </c>
      <c r="B5550" t="s">
        <v>635</v>
      </c>
      <c r="C5550" t="s">
        <v>636</v>
      </c>
      <c r="D5550">
        <v>936</v>
      </c>
      <c r="E5550">
        <v>18004.8</v>
      </c>
      <c r="F5550">
        <v>7973.3</v>
      </c>
      <c r="G5550">
        <v>5510</v>
      </c>
      <c r="H5550" s="14">
        <f>365*DSO[[#This Row],[Receivables - Total]]/DSO[[#This Row],[Revenue - Total]]</f>
        <v>42.848005217413117</v>
      </c>
      <c r="I5550" t="str">
        <f>_xlfn.XLOOKUP(DSO[[#This Row],[GIC Industry Groups]],'DSO_GIC GROUP'!$A$2:$A$25,'DSO_GIC GROUP'!$B$2:$B$25,0)</f>
        <v>Utilities</v>
      </c>
    </row>
    <row r="5551" spans="1:9" x14ac:dyDescent="0.2">
      <c r="A5551">
        <v>2008</v>
      </c>
      <c r="B5551" t="s">
        <v>635</v>
      </c>
      <c r="C5551" t="s">
        <v>636</v>
      </c>
      <c r="D5551">
        <v>1142.5</v>
      </c>
      <c r="E5551">
        <v>20032.2</v>
      </c>
      <c r="F5551">
        <v>8874.2000000000007</v>
      </c>
      <c r="G5551">
        <v>5510</v>
      </c>
      <c r="H5551" s="14">
        <f>365*DSO[[#This Row],[Receivables - Total]]/DSO[[#This Row],[Revenue - Total]]</f>
        <v>46.991559802573747</v>
      </c>
      <c r="I5551" t="str">
        <f>_xlfn.XLOOKUP(DSO[[#This Row],[GIC Industry Groups]],'DSO_GIC GROUP'!$A$2:$A$25,'DSO_GIC GROUP'!$B$2:$B$25,0)</f>
        <v>Utilities</v>
      </c>
    </row>
    <row r="5552" spans="1:9" x14ac:dyDescent="0.2">
      <c r="A5552">
        <v>2009</v>
      </c>
      <c r="B5552" t="s">
        <v>635</v>
      </c>
      <c r="C5552" t="s">
        <v>636</v>
      </c>
      <c r="D5552">
        <v>808.6</v>
      </c>
      <c r="E5552">
        <v>19271.7</v>
      </c>
      <c r="F5552">
        <v>6649.4</v>
      </c>
      <c r="G5552">
        <v>5510</v>
      </c>
      <c r="H5552" s="14">
        <f>365*DSO[[#This Row],[Receivables - Total]]/DSO[[#This Row],[Revenue - Total]]</f>
        <v>44.385809245947009</v>
      </c>
      <c r="I5552" t="str">
        <f>_xlfn.XLOOKUP(DSO[[#This Row],[GIC Industry Groups]],'DSO_GIC GROUP'!$A$2:$A$25,'DSO_GIC GROUP'!$B$2:$B$25,0)</f>
        <v>Utilities</v>
      </c>
    </row>
    <row r="5553" spans="1:9" x14ac:dyDescent="0.2">
      <c r="A5553">
        <v>2010</v>
      </c>
      <c r="B5553" t="s">
        <v>635</v>
      </c>
      <c r="C5553" t="s">
        <v>636</v>
      </c>
      <c r="D5553">
        <v>1079.3</v>
      </c>
      <c r="E5553">
        <v>19938.8</v>
      </c>
      <c r="F5553">
        <v>6422</v>
      </c>
      <c r="G5553">
        <v>5510</v>
      </c>
      <c r="H5553" s="14">
        <f>365*DSO[[#This Row],[Receivables - Total]]/DSO[[#This Row],[Revenue - Total]]</f>
        <v>61.342961694176267</v>
      </c>
      <c r="I5553" t="str">
        <f>_xlfn.XLOOKUP(DSO[[#This Row],[GIC Industry Groups]],'DSO_GIC GROUP'!$A$2:$A$25,'DSO_GIC GROUP'!$B$2:$B$25,0)</f>
        <v>Utilities</v>
      </c>
    </row>
    <row r="5554" spans="1:9" x14ac:dyDescent="0.2">
      <c r="A5554">
        <v>2011</v>
      </c>
      <c r="B5554" t="s">
        <v>635</v>
      </c>
      <c r="C5554" t="s">
        <v>636</v>
      </c>
      <c r="D5554">
        <v>854.8</v>
      </c>
      <c r="E5554">
        <v>20708.3</v>
      </c>
      <c r="F5554">
        <v>6019.1</v>
      </c>
      <c r="G5554">
        <v>5510</v>
      </c>
      <c r="H5554" s="14">
        <f>365*DSO[[#This Row],[Receivables - Total]]/DSO[[#This Row],[Revenue - Total]]</f>
        <v>51.835324217906326</v>
      </c>
      <c r="I5554" t="str">
        <f>_xlfn.XLOOKUP(DSO[[#This Row],[GIC Industry Groups]],'DSO_GIC GROUP'!$A$2:$A$25,'DSO_GIC GROUP'!$B$2:$B$25,0)</f>
        <v>Utilities</v>
      </c>
    </row>
    <row r="5555" spans="1:9" x14ac:dyDescent="0.2">
      <c r="A5555">
        <v>2012</v>
      </c>
      <c r="B5555" t="s">
        <v>635</v>
      </c>
      <c r="C5555" t="s">
        <v>636</v>
      </c>
      <c r="D5555">
        <v>907.3</v>
      </c>
      <c r="E5555">
        <v>21844.7</v>
      </c>
      <c r="F5555">
        <v>5061.2</v>
      </c>
      <c r="G5555">
        <v>5510</v>
      </c>
      <c r="H5555" s="14">
        <f>365*DSO[[#This Row],[Receivables - Total]]/DSO[[#This Row],[Revenue - Total]]</f>
        <v>65.432012171026642</v>
      </c>
      <c r="I5555" t="str">
        <f>_xlfn.XLOOKUP(DSO[[#This Row],[GIC Industry Groups]],'DSO_GIC GROUP'!$A$2:$A$25,'DSO_GIC GROUP'!$B$2:$B$25,0)</f>
        <v>Utilities</v>
      </c>
    </row>
    <row r="5556" spans="1:9" x14ac:dyDescent="0.2">
      <c r="A5556">
        <v>2013</v>
      </c>
      <c r="B5556" t="s">
        <v>635</v>
      </c>
      <c r="C5556" t="s">
        <v>636</v>
      </c>
      <c r="D5556">
        <v>1005.8</v>
      </c>
      <c r="E5556">
        <v>22653.9</v>
      </c>
      <c r="F5556">
        <v>5657.3</v>
      </c>
      <c r="G5556">
        <v>5510</v>
      </c>
      <c r="H5556" s="14">
        <f>365*DSO[[#This Row],[Receivables - Total]]/DSO[[#This Row],[Revenue - Total]]</f>
        <v>64.892616619235326</v>
      </c>
      <c r="I5556" t="str">
        <f>_xlfn.XLOOKUP(DSO[[#This Row],[GIC Industry Groups]],'DSO_GIC GROUP'!$A$2:$A$25,'DSO_GIC GROUP'!$B$2:$B$25,0)</f>
        <v>Utilities</v>
      </c>
    </row>
    <row r="5557" spans="1:9" x14ac:dyDescent="0.2">
      <c r="A5557">
        <v>2014</v>
      </c>
      <c r="B5557" t="s">
        <v>635</v>
      </c>
      <c r="C5557" t="s">
        <v>636</v>
      </c>
      <c r="D5557">
        <v>1070.0999999999999</v>
      </c>
      <c r="E5557">
        <v>24866.3</v>
      </c>
      <c r="F5557">
        <v>6470.6</v>
      </c>
      <c r="G5557">
        <v>5510</v>
      </c>
      <c r="H5557" s="14">
        <f>365*DSO[[#This Row],[Receivables - Total]]/DSO[[#This Row],[Revenue - Total]]</f>
        <v>60.363258430439203</v>
      </c>
      <c r="I5557" t="str">
        <f>_xlfn.XLOOKUP(DSO[[#This Row],[GIC Industry Groups]],'DSO_GIC GROUP'!$A$2:$A$25,'DSO_GIC GROUP'!$B$2:$B$25,0)</f>
        <v>Utilities</v>
      </c>
    </row>
    <row r="5558" spans="1:9" x14ac:dyDescent="0.2">
      <c r="A5558">
        <v>2015</v>
      </c>
      <c r="B5558" t="s">
        <v>635</v>
      </c>
      <c r="C5558" t="s">
        <v>636</v>
      </c>
      <c r="D5558">
        <v>660</v>
      </c>
      <c r="E5558">
        <v>17492.5</v>
      </c>
      <c r="F5558">
        <v>4651.8</v>
      </c>
      <c r="G5558">
        <v>5510</v>
      </c>
      <c r="H5558" s="14">
        <f>365*DSO[[#This Row],[Receivables - Total]]/DSO[[#This Row],[Revenue - Total]]</f>
        <v>51.786405262479036</v>
      </c>
      <c r="I5558" t="str">
        <f>_xlfn.XLOOKUP(DSO[[#This Row],[GIC Industry Groups]],'DSO_GIC GROUP'!$A$2:$A$25,'DSO_GIC GROUP'!$B$2:$B$25,0)</f>
        <v>Utilities</v>
      </c>
    </row>
    <row r="5559" spans="1:9" x14ac:dyDescent="0.2">
      <c r="A5559">
        <v>2016</v>
      </c>
      <c r="B5559" t="s">
        <v>635</v>
      </c>
      <c r="C5559" t="s">
        <v>636</v>
      </c>
      <c r="D5559">
        <v>847</v>
      </c>
      <c r="E5559">
        <v>18691.900000000001</v>
      </c>
      <c r="F5559">
        <v>4492.5</v>
      </c>
      <c r="G5559">
        <v>5510</v>
      </c>
      <c r="H5559" s="14">
        <f>365*DSO[[#This Row],[Receivables - Total]]/DSO[[#This Row],[Revenue - Total]]</f>
        <v>68.815804117974409</v>
      </c>
      <c r="I5559" t="str">
        <f>_xlfn.XLOOKUP(DSO[[#This Row],[GIC Industry Groups]],'DSO_GIC GROUP'!$A$2:$A$25,'DSO_GIC GROUP'!$B$2:$B$25,0)</f>
        <v>Utilities</v>
      </c>
    </row>
    <row r="5560" spans="1:9" x14ac:dyDescent="0.2">
      <c r="A5560">
        <v>2017</v>
      </c>
      <c r="B5560" t="s">
        <v>635</v>
      </c>
      <c r="C5560" t="s">
        <v>636</v>
      </c>
      <c r="D5560">
        <v>898.9</v>
      </c>
      <c r="E5560">
        <v>19961.7</v>
      </c>
      <c r="F5560">
        <v>4874.6000000000004</v>
      </c>
      <c r="G5560">
        <v>5510</v>
      </c>
      <c r="H5560" s="14">
        <f>365*DSO[[#This Row],[Receivables - Total]]/DSO[[#This Row],[Revenue - Total]]</f>
        <v>67.307779099823577</v>
      </c>
      <c r="I5560" t="str">
        <f>_xlfn.XLOOKUP(DSO[[#This Row],[GIC Industry Groups]],'DSO_GIC GROUP'!$A$2:$A$25,'DSO_GIC GROUP'!$B$2:$B$25,0)</f>
        <v>Utilities</v>
      </c>
    </row>
    <row r="5561" spans="1:9" x14ac:dyDescent="0.2">
      <c r="A5561">
        <v>2018</v>
      </c>
      <c r="B5561" t="s">
        <v>635</v>
      </c>
      <c r="C5561" t="s">
        <v>636</v>
      </c>
      <c r="D5561">
        <v>1058.5</v>
      </c>
      <c r="E5561">
        <v>21804</v>
      </c>
      <c r="F5561">
        <v>5114.5</v>
      </c>
      <c r="G5561">
        <v>5510</v>
      </c>
      <c r="H5561" s="14">
        <f>365*DSO[[#This Row],[Receivables - Total]]/DSO[[#This Row],[Revenue - Total]]</f>
        <v>75.540619806432687</v>
      </c>
      <c r="I5561" t="str">
        <f>_xlfn.XLOOKUP(DSO[[#This Row],[GIC Industry Groups]],'DSO_GIC GROUP'!$A$2:$A$25,'DSO_GIC GROUP'!$B$2:$B$25,0)</f>
        <v>Utilities</v>
      </c>
    </row>
    <row r="5562" spans="1:9" x14ac:dyDescent="0.2">
      <c r="A5562">
        <v>2019</v>
      </c>
      <c r="B5562" t="s">
        <v>635</v>
      </c>
      <c r="C5562" t="s">
        <v>636</v>
      </c>
      <c r="D5562">
        <v>856.9</v>
      </c>
      <c r="E5562">
        <v>22659.8</v>
      </c>
      <c r="F5562">
        <v>5208.8999999999996</v>
      </c>
      <c r="G5562">
        <v>5510</v>
      </c>
      <c r="H5562" s="14">
        <f>365*DSO[[#This Row],[Receivables - Total]]/DSO[[#This Row],[Revenue - Total]]</f>
        <v>60.045019101921717</v>
      </c>
      <c r="I5562" t="str">
        <f>_xlfn.XLOOKUP(DSO[[#This Row],[GIC Industry Groups]],'DSO_GIC GROUP'!$A$2:$A$25,'DSO_GIC GROUP'!$B$2:$B$25,0)</f>
        <v>Utilities</v>
      </c>
    </row>
    <row r="5563" spans="1:9" x14ac:dyDescent="0.2">
      <c r="A5563">
        <v>2004</v>
      </c>
      <c r="B5563" t="s">
        <v>645</v>
      </c>
      <c r="C5563" t="s">
        <v>646</v>
      </c>
      <c r="D5563">
        <v>357.548</v>
      </c>
      <c r="E5563">
        <v>7830.0280000000002</v>
      </c>
      <c r="F5563">
        <v>2361.424</v>
      </c>
      <c r="G5563">
        <v>5510</v>
      </c>
      <c r="H5563" s="14">
        <f>365*DSO[[#This Row],[Receivables - Total]]/DSO[[#This Row],[Revenue - Total]]</f>
        <v>55.265390713400052</v>
      </c>
      <c r="I5563" t="str">
        <f>_xlfn.XLOOKUP(DSO[[#This Row],[GIC Industry Groups]],'DSO_GIC GROUP'!$A$2:$A$25,'DSO_GIC GROUP'!$B$2:$B$25,0)</f>
        <v>Utilities</v>
      </c>
    </row>
    <row r="5564" spans="1:9" x14ac:dyDescent="0.2">
      <c r="A5564">
        <v>2005</v>
      </c>
      <c r="B5564" t="s">
        <v>645</v>
      </c>
      <c r="C5564" t="s">
        <v>646</v>
      </c>
      <c r="D5564">
        <v>309</v>
      </c>
      <c r="E5564">
        <v>7431</v>
      </c>
      <c r="F5564">
        <v>2708</v>
      </c>
      <c r="G5564">
        <v>5510</v>
      </c>
      <c r="H5564" s="14">
        <f>365*DSO[[#This Row],[Receivables - Total]]/DSO[[#This Row],[Revenue - Total]]</f>
        <v>41.648818316100446</v>
      </c>
      <c r="I5564" t="str">
        <f>_xlfn.XLOOKUP(DSO[[#This Row],[GIC Industry Groups]],'DSO_GIC GROUP'!$A$2:$A$25,'DSO_GIC GROUP'!$B$2:$B$25,0)</f>
        <v>Utilities</v>
      </c>
    </row>
    <row r="5565" spans="1:9" x14ac:dyDescent="0.2">
      <c r="A5565">
        <v>2006</v>
      </c>
      <c r="B5565" t="s">
        <v>645</v>
      </c>
      <c r="C5565" t="s">
        <v>646</v>
      </c>
      <c r="D5565">
        <v>372</v>
      </c>
      <c r="E5565">
        <v>19435</v>
      </c>
      <c r="F5565">
        <v>5623</v>
      </c>
      <c r="G5565">
        <v>5510</v>
      </c>
      <c r="H5565" s="14">
        <f>365*DSO[[#This Row],[Receivables - Total]]/DSO[[#This Row],[Revenue - Total]]</f>
        <v>24.147252356393384</v>
      </c>
      <c r="I5565" t="str">
        <f>_xlfn.XLOOKUP(DSO[[#This Row],[GIC Industry Groups]],'DSO_GIC GROUP'!$A$2:$A$25,'DSO_GIC GROUP'!$B$2:$B$25,0)</f>
        <v>Utilities</v>
      </c>
    </row>
    <row r="5566" spans="1:9" x14ac:dyDescent="0.2">
      <c r="A5566">
        <v>2007</v>
      </c>
      <c r="B5566" t="s">
        <v>645</v>
      </c>
      <c r="C5566" t="s">
        <v>646</v>
      </c>
      <c r="D5566">
        <v>482</v>
      </c>
      <c r="E5566">
        <v>19274</v>
      </c>
      <c r="F5566">
        <v>5989</v>
      </c>
      <c r="G5566">
        <v>5510</v>
      </c>
      <c r="H5566" s="14">
        <f>365*DSO[[#This Row],[Receivables - Total]]/DSO[[#This Row],[Revenue - Total]]</f>
        <v>29.375521789948237</v>
      </c>
      <c r="I5566" t="str">
        <f>_xlfn.XLOOKUP(DSO[[#This Row],[GIC Industry Groups]],'DSO_GIC GROUP'!$A$2:$A$25,'DSO_GIC GROUP'!$B$2:$B$25,0)</f>
        <v>Utilities</v>
      </c>
    </row>
    <row r="5567" spans="1:9" x14ac:dyDescent="0.2">
      <c r="A5567">
        <v>2008</v>
      </c>
      <c r="B5567" t="s">
        <v>645</v>
      </c>
      <c r="C5567" t="s">
        <v>646</v>
      </c>
      <c r="D5567">
        <v>532</v>
      </c>
      <c r="E5567">
        <v>24808</v>
      </c>
      <c r="F5567">
        <v>6885</v>
      </c>
      <c r="G5567">
        <v>5510</v>
      </c>
      <c r="H5567" s="14">
        <f>365*DSO[[#This Row],[Receivables - Total]]/DSO[[#This Row],[Revenue - Total]]</f>
        <v>28.203340595497458</v>
      </c>
      <c r="I5567" t="str">
        <f>_xlfn.XLOOKUP(DSO[[#This Row],[GIC Industry Groups]],'DSO_GIC GROUP'!$A$2:$A$25,'DSO_GIC GROUP'!$B$2:$B$25,0)</f>
        <v>Utilities</v>
      </c>
    </row>
    <row r="5568" spans="1:9" x14ac:dyDescent="0.2">
      <c r="A5568">
        <v>2009</v>
      </c>
      <c r="B5568" t="s">
        <v>645</v>
      </c>
      <c r="C5568" t="s">
        <v>646</v>
      </c>
      <c r="D5568">
        <v>908</v>
      </c>
      <c r="E5568">
        <v>23378</v>
      </c>
      <c r="F5568">
        <v>8952</v>
      </c>
      <c r="G5568">
        <v>5510</v>
      </c>
      <c r="H5568" s="14">
        <f>365*DSO[[#This Row],[Receivables - Total]]/DSO[[#This Row],[Revenue - Total]]</f>
        <v>37.021894548704203</v>
      </c>
      <c r="I5568" t="str">
        <f>_xlfn.XLOOKUP(DSO[[#This Row],[GIC Industry Groups]],'DSO_GIC GROUP'!$A$2:$A$25,'DSO_GIC GROUP'!$B$2:$B$25,0)</f>
        <v>Utilities</v>
      </c>
    </row>
    <row r="5569" spans="1:9" x14ac:dyDescent="0.2">
      <c r="A5569">
        <v>2010</v>
      </c>
      <c r="B5569" t="s">
        <v>645</v>
      </c>
      <c r="C5569" t="s">
        <v>646</v>
      </c>
      <c r="D5569">
        <v>763</v>
      </c>
      <c r="E5569">
        <v>26896</v>
      </c>
      <c r="F5569">
        <v>8849</v>
      </c>
      <c r="G5569">
        <v>5510</v>
      </c>
      <c r="H5569" s="14">
        <f>365*DSO[[#This Row],[Receivables - Total]]/DSO[[#This Row],[Revenue - Total]]</f>
        <v>31.47191773081704</v>
      </c>
      <c r="I5569" t="str">
        <f>_xlfn.XLOOKUP(DSO[[#This Row],[GIC Industry Groups]],'DSO_GIC GROUP'!$A$2:$A$25,'DSO_GIC GROUP'!$B$2:$B$25,0)</f>
        <v>Utilities</v>
      </c>
    </row>
    <row r="5570" spans="1:9" x14ac:dyDescent="0.2">
      <c r="A5570">
        <v>2011</v>
      </c>
      <c r="B5570" t="s">
        <v>645</v>
      </c>
      <c r="C5570" t="s">
        <v>646</v>
      </c>
      <c r="D5570">
        <v>834</v>
      </c>
      <c r="E5570">
        <v>26715</v>
      </c>
      <c r="F5570">
        <v>9079</v>
      </c>
      <c r="G5570">
        <v>5510</v>
      </c>
      <c r="H5570" s="14">
        <f>365*DSO[[#This Row],[Receivables - Total]]/DSO[[#This Row],[Revenue - Total]]</f>
        <v>33.529023020156401</v>
      </c>
      <c r="I5570" t="str">
        <f>_xlfn.XLOOKUP(DSO[[#This Row],[GIC Industry Groups]],'DSO_GIC GROUP'!$A$2:$A$25,'DSO_GIC GROUP'!$B$2:$B$25,0)</f>
        <v>Utilities</v>
      </c>
    </row>
    <row r="5571" spans="1:9" x14ac:dyDescent="0.2">
      <c r="A5571">
        <v>2012</v>
      </c>
      <c r="B5571" t="s">
        <v>645</v>
      </c>
      <c r="C5571" t="s">
        <v>646</v>
      </c>
      <c r="D5571">
        <v>986</v>
      </c>
      <c r="E5571">
        <v>35128</v>
      </c>
      <c r="F5571">
        <v>8422</v>
      </c>
      <c r="G5571">
        <v>5510</v>
      </c>
      <c r="H5571" s="14">
        <f>365*DSO[[#This Row],[Receivables - Total]]/DSO[[#This Row],[Revenue - Total]]</f>
        <v>42.732130135359775</v>
      </c>
      <c r="I5571" t="str">
        <f>_xlfn.XLOOKUP(DSO[[#This Row],[GIC Industry Groups]],'DSO_GIC GROUP'!$A$2:$A$25,'DSO_GIC GROUP'!$B$2:$B$25,0)</f>
        <v>Utilities</v>
      </c>
    </row>
    <row r="5572" spans="1:9" x14ac:dyDescent="0.2">
      <c r="A5572">
        <v>2013</v>
      </c>
      <c r="B5572" t="s">
        <v>645</v>
      </c>
      <c r="C5572" t="s">
        <v>646</v>
      </c>
      <c r="D5572">
        <v>1753</v>
      </c>
      <c r="E5572">
        <v>33902</v>
      </c>
      <c r="F5572">
        <v>11295</v>
      </c>
      <c r="G5572">
        <v>5510</v>
      </c>
      <c r="H5572" s="14">
        <f>365*DSO[[#This Row],[Receivables - Total]]/DSO[[#This Row],[Revenue - Total]]</f>
        <v>56.648517042939353</v>
      </c>
      <c r="I5572" t="str">
        <f>_xlfn.XLOOKUP(DSO[[#This Row],[GIC Industry Groups]],'DSO_GIC GROUP'!$A$2:$A$25,'DSO_GIC GROUP'!$B$2:$B$25,0)</f>
        <v>Utilities</v>
      </c>
    </row>
    <row r="5573" spans="1:9" x14ac:dyDescent="0.2">
      <c r="A5573">
        <v>2014</v>
      </c>
      <c r="B5573" t="s">
        <v>645</v>
      </c>
      <c r="C5573" t="s">
        <v>646</v>
      </c>
      <c r="D5573">
        <v>1457</v>
      </c>
      <c r="E5573">
        <v>40665</v>
      </c>
      <c r="F5573">
        <v>15868</v>
      </c>
      <c r="G5573">
        <v>5510</v>
      </c>
      <c r="H5573" s="14">
        <f>365*DSO[[#This Row],[Receivables - Total]]/DSO[[#This Row],[Revenue - Total]]</f>
        <v>33.51430552054449</v>
      </c>
      <c r="I5573" t="str">
        <f>_xlfn.XLOOKUP(DSO[[#This Row],[GIC Industry Groups]],'DSO_GIC GROUP'!$A$2:$A$25,'DSO_GIC GROUP'!$B$2:$B$25,0)</f>
        <v>Utilities</v>
      </c>
    </row>
    <row r="5574" spans="1:9" x14ac:dyDescent="0.2">
      <c r="A5574">
        <v>2015</v>
      </c>
      <c r="B5574" t="s">
        <v>645</v>
      </c>
      <c r="C5574" t="s">
        <v>646</v>
      </c>
      <c r="D5574">
        <v>1170</v>
      </c>
      <c r="E5574">
        <v>32882</v>
      </c>
      <c r="F5574">
        <v>14674</v>
      </c>
      <c r="G5574">
        <v>5510</v>
      </c>
      <c r="H5574" s="14">
        <f>365*DSO[[#This Row],[Receivables - Total]]/DSO[[#This Row],[Revenue - Total]]</f>
        <v>29.102494207441733</v>
      </c>
      <c r="I5574" t="str">
        <f>_xlfn.XLOOKUP(DSO[[#This Row],[GIC Industry Groups]],'DSO_GIC GROUP'!$A$2:$A$25,'DSO_GIC GROUP'!$B$2:$B$25,0)</f>
        <v>Utilities</v>
      </c>
    </row>
    <row r="5575" spans="1:9" x14ac:dyDescent="0.2">
      <c r="A5575">
        <v>2016</v>
      </c>
      <c r="B5575" t="s">
        <v>645</v>
      </c>
      <c r="C5575" t="s">
        <v>646</v>
      </c>
      <c r="D5575">
        <v>1166</v>
      </c>
      <c r="E5575">
        <v>30355</v>
      </c>
      <c r="F5575">
        <v>12351</v>
      </c>
      <c r="G5575">
        <v>5510</v>
      </c>
      <c r="H5575" s="14">
        <f>365*DSO[[#This Row],[Receivables - Total]]/DSO[[#This Row],[Revenue - Total]]</f>
        <v>34.457938628451139</v>
      </c>
      <c r="I5575" t="str">
        <f>_xlfn.XLOOKUP(DSO[[#This Row],[GIC Industry Groups]],'DSO_GIC GROUP'!$A$2:$A$25,'DSO_GIC GROUP'!$B$2:$B$25,0)</f>
        <v>Utilities</v>
      </c>
    </row>
    <row r="5576" spans="1:9" x14ac:dyDescent="0.2">
      <c r="A5576">
        <v>2017</v>
      </c>
      <c r="B5576" t="s">
        <v>645</v>
      </c>
      <c r="C5576" t="s">
        <v>646</v>
      </c>
      <c r="D5576">
        <v>1174</v>
      </c>
      <c r="E5576">
        <v>23318</v>
      </c>
      <c r="F5576">
        <v>10629</v>
      </c>
      <c r="G5576">
        <v>5510</v>
      </c>
      <c r="H5576" s="14">
        <f>365*DSO[[#This Row],[Receivables - Total]]/DSO[[#This Row],[Revenue - Total]]</f>
        <v>40.315175463354976</v>
      </c>
      <c r="I5576" t="str">
        <f>_xlfn.XLOOKUP(DSO[[#This Row],[GIC Industry Groups]],'DSO_GIC GROUP'!$A$2:$A$25,'DSO_GIC GROUP'!$B$2:$B$25,0)</f>
        <v>Utilities</v>
      </c>
    </row>
    <row r="5577" spans="1:9" x14ac:dyDescent="0.2">
      <c r="A5577">
        <v>2018</v>
      </c>
      <c r="B5577" t="s">
        <v>645</v>
      </c>
      <c r="C5577" t="s">
        <v>646</v>
      </c>
      <c r="D5577">
        <v>1024</v>
      </c>
      <c r="E5577">
        <v>10628</v>
      </c>
      <c r="F5577">
        <v>9478</v>
      </c>
      <c r="G5577">
        <v>5510</v>
      </c>
      <c r="H5577" s="14">
        <f>365*DSO[[#This Row],[Receivables - Total]]/DSO[[#This Row],[Revenue - Total]]</f>
        <v>39.434479848069216</v>
      </c>
      <c r="I5577" t="str">
        <f>_xlfn.XLOOKUP(DSO[[#This Row],[GIC Industry Groups]],'DSO_GIC GROUP'!$A$2:$A$25,'DSO_GIC GROUP'!$B$2:$B$25,0)</f>
        <v>Utilities</v>
      </c>
    </row>
    <row r="5578" spans="1:9" x14ac:dyDescent="0.2">
      <c r="A5578">
        <v>2019</v>
      </c>
      <c r="B5578" t="s">
        <v>645</v>
      </c>
      <c r="C5578" t="s">
        <v>646</v>
      </c>
      <c r="D5578">
        <v>1025</v>
      </c>
      <c r="E5578">
        <v>12531</v>
      </c>
      <c r="F5578">
        <v>9821</v>
      </c>
      <c r="G5578">
        <v>5510</v>
      </c>
      <c r="H5578" s="14">
        <f>365*DSO[[#This Row],[Receivables - Total]]/DSO[[#This Row],[Revenue - Total]]</f>
        <v>38.094389573363202</v>
      </c>
      <c r="I5578" t="str">
        <f>_xlfn.XLOOKUP(DSO[[#This Row],[GIC Industry Groups]],'DSO_GIC GROUP'!$A$2:$A$25,'DSO_GIC GROUP'!$B$2:$B$25,0)</f>
        <v>Utilities</v>
      </c>
    </row>
    <row r="5579" spans="1:9" x14ac:dyDescent="0.2">
      <c r="A5579">
        <v>2004</v>
      </c>
      <c r="B5579" t="s">
        <v>679</v>
      </c>
      <c r="C5579" t="s">
        <v>680</v>
      </c>
      <c r="D5579">
        <v>3106</v>
      </c>
      <c r="E5579">
        <v>34540</v>
      </c>
      <c r="F5579">
        <v>11080</v>
      </c>
      <c r="G5579">
        <v>5510</v>
      </c>
      <c r="H5579" s="14">
        <f>365*DSO[[#This Row],[Receivables - Total]]/DSO[[#This Row],[Revenue - Total]]</f>
        <v>102.31859205776173</v>
      </c>
      <c r="I5579" t="str">
        <f>_xlfn.XLOOKUP(DSO[[#This Row],[GIC Industry Groups]],'DSO_GIC GROUP'!$A$2:$A$25,'DSO_GIC GROUP'!$B$2:$B$25,0)</f>
        <v>Utilities</v>
      </c>
    </row>
    <row r="5580" spans="1:9" x14ac:dyDescent="0.2">
      <c r="A5580">
        <v>2005</v>
      </c>
      <c r="B5580" t="s">
        <v>679</v>
      </c>
      <c r="C5580" t="s">
        <v>680</v>
      </c>
      <c r="D5580">
        <v>3149</v>
      </c>
      <c r="E5580">
        <v>34074</v>
      </c>
      <c r="F5580">
        <v>11703</v>
      </c>
      <c r="G5580">
        <v>5510</v>
      </c>
      <c r="H5580" s="14">
        <f>365*DSO[[#This Row],[Receivables - Total]]/DSO[[#This Row],[Revenue - Total]]</f>
        <v>98.212851405622487</v>
      </c>
      <c r="I5580" t="str">
        <f>_xlfn.XLOOKUP(DSO[[#This Row],[GIC Industry Groups]],'DSO_GIC GROUP'!$A$2:$A$25,'DSO_GIC GROUP'!$B$2:$B$25,0)</f>
        <v>Utilities</v>
      </c>
    </row>
    <row r="5581" spans="1:9" x14ac:dyDescent="0.2">
      <c r="A5581">
        <v>2006</v>
      </c>
      <c r="B5581" t="s">
        <v>679</v>
      </c>
      <c r="C5581" t="s">
        <v>680</v>
      </c>
      <c r="D5581">
        <v>2950</v>
      </c>
      <c r="E5581">
        <v>34803</v>
      </c>
      <c r="F5581">
        <v>12539</v>
      </c>
      <c r="G5581">
        <v>5510</v>
      </c>
      <c r="H5581" s="14">
        <f>365*DSO[[#This Row],[Receivables - Total]]/DSO[[#This Row],[Revenue - Total]]</f>
        <v>85.872079113166919</v>
      </c>
      <c r="I5581" t="str">
        <f>_xlfn.XLOOKUP(DSO[[#This Row],[GIC Industry Groups]],'DSO_GIC GROUP'!$A$2:$A$25,'DSO_GIC GROUP'!$B$2:$B$25,0)</f>
        <v>Utilities</v>
      </c>
    </row>
    <row r="5582" spans="1:9" x14ac:dyDescent="0.2">
      <c r="A5582">
        <v>2007</v>
      </c>
      <c r="B5582" t="s">
        <v>679</v>
      </c>
      <c r="C5582" t="s">
        <v>680</v>
      </c>
      <c r="D5582">
        <v>3120</v>
      </c>
      <c r="E5582">
        <v>36648</v>
      </c>
      <c r="F5582">
        <v>13237</v>
      </c>
      <c r="G5582">
        <v>5510</v>
      </c>
      <c r="H5582" s="14">
        <f>365*DSO[[#This Row],[Receivables - Total]]/DSO[[#This Row],[Revenue - Total]]</f>
        <v>86.03157815214928</v>
      </c>
      <c r="I5582" t="str">
        <f>_xlfn.XLOOKUP(DSO[[#This Row],[GIC Industry Groups]],'DSO_GIC GROUP'!$A$2:$A$25,'DSO_GIC GROUP'!$B$2:$B$25,0)</f>
        <v>Utilities</v>
      </c>
    </row>
    <row r="5583" spans="1:9" x14ac:dyDescent="0.2">
      <c r="A5583">
        <v>2008</v>
      </c>
      <c r="B5583" t="s">
        <v>679</v>
      </c>
      <c r="C5583" t="s">
        <v>680</v>
      </c>
      <c r="D5583">
        <v>3633</v>
      </c>
      <c r="E5583">
        <v>40860</v>
      </c>
      <c r="F5583">
        <v>14628</v>
      </c>
      <c r="G5583">
        <v>5510</v>
      </c>
      <c r="H5583" s="14">
        <f>365*DSO[[#This Row],[Receivables - Total]]/DSO[[#This Row],[Revenue - Total]]</f>
        <v>90.651148482362586</v>
      </c>
      <c r="I5583" t="str">
        <f>_xlfn.XLOOKUP(DSO[[#This Row],[GIC Industry Groups]],'DSO_GIC GROUP'!$A$2:$A$25,'DSO_GIC GROUP'!$B$2:$B$25,0)</f>
        <v>Utilities</v>
      </c>
    </row>
    <row r="5584" spans="1:9" x14ac:dyDescent="0.2">
      <c r="A5584">
        <v>2009</v>
      </c>
      <c r="B5584" t="s">
        <v>679</v>
      </c>
      <c r="C5584" t="s">
        <v>680</v>
      </c>
      <c r="D5584">
        <v>3389</v>
      </c>
      <c r="E5584">
        <v>42945</v>
      </c>
      <c r="F5584">
        <v>13399</v>
      </c>
      <c r="G5584">
        <v>5510</v>
      </c>
      <c r="H5584" s="14">
        <f>365*DSO[[#This Row],[Receivables - Total]]/DSO[[#This Row],[Revenue - Total]]</f>
        <v>92.319202925591469</v>
      </c>
      <c r="I5584" t="str">
        <f>_xlfn.XLOOKUP(DSO[[#This Row],[GIC Industry Groups]],'DSO_GIC GROUP'!$A$2:$A$25,'DSO_GIC GROUP'!$B$2:$B$25,0)</f>
        <v>Utilities</v>
      </c>
    </row>
    <row r="5585" spans="1:9" x14ac:dyDescent="0.2">
      <c r="A5585">
        <v>2010</v>
      </c>
      <c r="B5585" t="s">
        <v>679</v>
      </c>
      <c r="C5585" t="s">
        <v>680</v>
      </c>
      <c r="D5585">
        <v>3492</v>
      </c>
      <c r="E5585">
        <v>46025</v>
      </c>
      <c r="F5585">
        <v>13841</v>
      </c>
      <c r="G5585">
        <v>5510</v>
      </c>
      <c r="H5585" s="14">
        <f>365*DSO[[#This Row],[Receivables - Total]]/DSO[[#This Row],[Revenue - Total]]</f>
        <v>92.087276930857598</v>
      </c>
      <c r="I5585" t="str">
        <f>_xlfn.XLOOKUP(DSO[[#This Row],[GIC Industry Groups]],'DSO_GIC GROUP'!$A$2:$A$25,'DSO_GIC GROUP'!$B$2:$B$25,0)</f>
        <v>Utilities</v>
      </c>
    </row>
    <row r="5586" spans="1:9" x14ac:dyDescent="0.2">
      <c r="A5586">
        <v>2011</v>
      </c>
      <c r="B5586" t="s">
        <v>679</v>
      </c>
      <c r="C5586" t="s">
        <v>680</v>
      </c>
      <c r="D5586">
        <v>3676</v>
      </c>
      <c r="E5586">
        <v>49750</v>
      </c>
      <c r="F5586">
        <v>14956</v>
      </c>
      <c r="G5586">
        <v>5510</v>
      </c>
      <c r="H5586" s="14">
        <f>365*DSO[[#This Row],[Receivables - Total]]/DSO[[#This Row],[Revenue - Total]]</f>
        <v>89.712489970580364</v>
      </c>
      <c r="I5586" t="str">
        <f>_xlfn.XLOOKUP(DSO[[#This Row],[GIC Industry Groups]],'DSO_GIC GROUP'!$A$2:$A$25,'DSO_GIC GROUP'!$B$2:$B$25,0)</f>
        <v>Utilities</v>
      </c>
    </row>
    <row r="5587" spans="1:9" x14ac:dyDescent="0.2">
      <c r="A5587">
        <v>2012</v>
      </c>
      <c r="B5587" t="s">
        <v>679</v>
      </c>
      <c r="C5587" t="s">
        <v>680</v>
      </c>
      <c r="D5587">
        <v>2999</v>
      </c>
      <c r="E5587">
        <v>52449</v>
      </c>
      <c r="F5587">
        <v>15040</v>
      </c>
      <c r="G5587">
        <v>5510</v>
      </c>
      <c r="H5587" s="14">
        <f>365*DSO[[#This Row],[Receivables - Total]]/DSO[[#This Row],[Revenue - Total]]</f>
        <v>72.781582446808514</v>
      </c>
      <c r="I5587" t="str">
        <f>_xlfn.XLOOKUP(DSO[[#This Row],[GIC Industry Groups]],'DSO_GIC GROUP'!$A$2:$A$25,'DSO_GIC GROUP'!$B$2:$B$25,0)</f>
        <v>Utilities</v>
      </c>
    </row>
    <row r="5588" spans="1:9" x14ac:dyDescent="0.2">
      <c r="A5588">
        <v>2013</v>
      </c>
      <c r="B5588" t="s">
        <v>679</v>
      </c>
      <c r="C5588" t="s">
        <v>680</v>
      </c>
      <c r="D5588">
        <v>3293</v>
      </c>
      <c r="E5588">
        <v>55605</v>
      </c>
      <c r="F5588">
        <v>15598</v>
      </c>
      <c r="G5588">
        <v>5510</v>
      </c>
      <c r="H5588" s="14">
        <f>365*DSO[[#This Row],[Receivables - Total]]/DSO[[#This Row],[Revenue - Total]]</f>
        <v>77.057635594306959</v>
      </c>
      <c r="I5588" t="str">
        <f>_xlfn.XLOOKUP(DSO[[#This Row],[GIC Industry Groups]],'DSO_GIC GROUP'!$A$2:$A$25,'DSO_GIC GROUP'!$B$2:$B$25,0)</f>
        <v>Utilities</v>
      </c>
    </row>
    <row r="5589" spans="1:9" x14ac:dyDescent="0.2">
      <c r="A5589">
        <v>2014</v>
      </c>
      <c r="B5589" t="s">
        <v>679</v>
      </c>
      <c r="C5589" t="s">
        <v>680</v>
      </c>
      <c r="D5589">
        <v>4379</v>
      </c>
      <c r="E5589">
        <v>60127</v>
      </c>
      <c r="F5589">
        <v>17090</v>
      </c>
      <c r="G5589">
        <v>5510</v>
      </c>
      <c r="H5589" s="14">
        <f>365*DSO[[#This Row],[Receivables - Total]]/DSO[[#This Row],[Revenue - Total]]</f>
        <v>93.524575775307198</v>
      </c>
      <c r="I5589" t="str">
        <f>_xlfn.XLOOKUP(DSO[[#This Row],[GIC Industry Groups]],'DSO_GIC GROUP'!$A$2:$A$25,'DSO_GIC GROUP'!$B$2:$B$25,0)</f>
        <v>Utilities</v>
      </c>
    </row>
    <row r="5590" spans="1:9" x14ac:dyDescent="0.2">
      <c r="A5590">
        <v>2015</v>
      </c>
      <c r="B5590" t="s">
        <v>679</v>
      </c>
      <c r="C5590" t="s">
        <v>680</v>
      </c>
      <c r="D5590">
        <v>4007</v>
      </c>
      <c r="E5590">
        <v>63339</v>
      </c>
      <c r="F5590">
        <v>16833</v>
      </c>
      <c r="G5590">
        <v>5510</v>
      </c>
      <c r="H5590" s="14">
        <f>365*DSO[[#This Row],[Receivables - Total]]/DSO[[#This Row],[Revenue - Total]]</f>
        <v>86.886175963880476</v>
      </c>
      <c r="I5590" t="str">
        <f>_xlfn.XLOOKUP(DSO[[#This Row],[GIC Industry Groups]],'DSO_GIC GROUP'!$A$2:$A$25,'DSO_GIC GROUP'!$B$2:$B$25,0)</f>
        <v>Utilities</v>
      </c>
    </row>
    <row r="5591" spans="1:9" x14ac:dyDescent="0.2">
      <c r="A5591">
        <v>2016</v>
      </c>
      <c r="B5591" t="s">
        <v>679</v>
      </c>
      <c r="C5591" t="s">
        <v>680</v>
      </c>
      <c r="D5591">
        <v>4651</v>
      </c>
      <c r="E5591">
        <v>68598</v>
      </c>
      <c r="F5591">
        <v>17666</v>
      </c>
      <c r="G5591">
        <v>5510</v>
      </c>
      <c r="H5591" s="14">
        <f>365*DSO[[#This Row],[Receivables - Total]]/DSO[[#This Row],[Revenue - Total]]</f>
        <v>96.095041322314046</v>
      </c>
      <c r="I5591" t="str">
        <f>_xlfn.XLOOKUP(DSO[[#This Row],[GIC Industry Groups]],'DSO_GIC GROUP'!$A$2:$A$25,'DSO_GIC GROUP'!$B$2:$B$25,0)</f>
        <v>Utilities</v>
      </c>
    </row>
    <row r="5592" spans="1:9" x14ac:dyDescent="0.2">
      <c r="A5592">
        <v>2017</v>
      </c>
      <c r="B5592" t="s">
        <v>679</v>
      </c>
      <c r="C5592" t="s">
        <v>680</v>
      </c>
      <c r="D5592">
        <v>4272</v>
      </c>
      <c r="E5592">
        <v>68012</v>
      </c>
      <c r="F5592">
        <v>17135</v>
      </c>
      <c r="G5592">
        <v>5510</v>
      </c>
      <c r="H5592" s="14">
        <f>365*DSO[[#This Row],[Receivables - Total]]/DSO[[#This Row],[Revenue - Total]]</f>
        <v>90.999708199591481</v>
      </c>
      <c r="I5592" t="str">
        <f>_xlfn.XLOOKUP(DSO[[#This Row],[GIC Industry Groups]],'DSO_GIC GROUP'!$A$2:$A$25,'DSO_GIC GROUP'!$B$2:$B$25,0)</f>
        <v>Utilities</v>
      </c>
    </row>
    <row r="5593" spans="1:9" x14ac:dyDescent="0.2">
      <c r="A5593">
        <v>2018</v>
      </c>
      <c r="B5593" t="s">
        <v>679</v>
      </c>
      <c r="C5593" t="s">
        <v>680</v>
      </c>
      <c r="D5593">
        <v>6269</v>
      </c>
      <c r="E5593">
        <v>76995</v>
      </c>
      <c r="F5593">
        <v>16759</v>
      </c>
      <c r="G5593">
        <v>5510</v>
      </c>
      <c r="H5593" s="14">
        <f>365*DSO[[#This Row],[Receivables - Total]]/DSO[[#This Row],[Revenue - Total]]</f>
        <v>136.5346977743302</v>
      </c>
      <c r="I5593" t="str">
        <f>_xlfn.XLOOKUP(DSO[[#This Row],[GIC Industry Groups]],'DSO_GIC GROUP'!$A$2:$A$25,'DSO_GIC GROUP'!$B$2:$B$25,0)</f>
        <v>Utilities</v>
      </c>
    </row>
    <row r="5594" spans="1:9" x14ac:dyDescent="0.2">
      <c r="A5594">
        <v>2019</v>
      </c>
      <c r="B5594" t="s">
        <v>679</v>
      </c>
      <c r="C5594" t="s">
        <v>680</v>
      </c>
      <c r="D5594">
        <v>6987</v>
      </c>
      <c r="E5594">
        <v>85196</v>
      </c>
      <c r="F5594">
        <v>17129</v>
      </c>
      <c r="G5594">
        <v>5510</v>
      </c>
      <c r="H5594" s="14">
        <f>365*DSO[[#This Row],[Receivables - Total]]/DSO[[#This Row],[Revenue - Total]]</f>
        <v>148.88522388931054</v>
      </c>
      <c r="I5594" t="str">
        <f>_xlfn.XLOOKUP(DSO[[#This Row],[GIC Industry Groups]],'DSO_GIC GROUP'!$A$2:$A$25,'DSO_GIC GROUP'!$B$2:$B$25,0)</f>
        <v>Utilities</v>
      </c>
    </row>
    <row r="5595" spans="1:9" x14ac:dyDescent="0.2">
      <c r="A5595">
        <v>2004</v>
      </c>
      <c r="B5595" t="s">
        <v>683</v>
      </c>
      <c r="C5595" t="s">
        <v>684</v>
      </c>
      <c r="D5595">
        <v>1961</v>
      </c>
      <c r="E5595">
        <v>29207</v>
      </c>
      <c r="F5595">
        <v>10996</v>
      </c>
      <c r="G5595">
        <v>5510</v>
      </c>
      <c r="H5595" s="14">
        <f>365*DSO[[#This Row],[Receivables - Total]]/DSO[[#This Row],[Revenue - Total]]</f>
        <v>65.093215714805382</v>
      </c>
      <c r="I5595" t="str">
        <f>_xlfn.XLOOKUP(DSO[[#This Row],[GIC Industry Groups]],'DSO_GIC GROUP'!$A$2:$A$25,'DSO_GIC GROUP'!$B$2:$B$25,0)</f>
        <v>Utilities</v>
      </c>
    </row>
    <row r="5596" spans="1:9" x14ac:dyDescent="0.2">
      <c r="A5596">
        <v>2005</v>
      </c>
      <c r="B5596" t="s">
        <v>683</v>
      </c>
      <c r="C5596" t="s">
        <v>684</v>
      </c>
      <c r="D5596">
        <v>2332</v>
      </c>
      <c r="E5596">
        <v>29815</v>
      </c>
      <c r="F5596">
        <v>12430</v>
      </c>
      <c r="G5596">
        <v>5510</v>
      </c>
      <c r="H5596" s="14">
        <f>365*DSO[[#This Row],[Receivables - Total]]/DSO[[#This Row],[Revenue - Total]]</f>
        <v>68.477876106194685</v>
      </c>
      <c r="I5596" t="str">
        <f>_xlfn.XLOOKUP(DSO[[#This Row],[GIC Industry Groups]],'DSO_GIC GROUP'!$A$2:$A$25,'DSO_GIC GROUP'!$B$2:$B$25,0)</f>
        <v>Utilities</v>
      </c>
    </row>
    <row r="5597" spans="1:9" x14ac:dyDescent="0.2">
      <c r="A5597">
        <v>2006</v>
      </c>
      <c r="B5597" t="s">
        <v>683</v>
      </c>
      <c r="C5597" t="s">
        <v>684</v>
      </c>
      <c r="D5597">
        <v>1696</v>
      </c>
      <c r="E5597">
        <v>28570</v>
      </c>
      <c r="F5597">
        <v>12164</v>
      </c>
      <c r="G5597">
        <v>5510</v>
      </c>
      <c r="H5597" s="14">
        <f>365*DSO[[#This Row],[Receivables - Total]]/DSO[[#This Row],[Revenue - Total]]</f>
        <v>50.891154225583691</v>
      </c>
      <c r="I5597" t="str">
        <f>_xlfn.XLOOKUP(DSO[[#This Row],[GIC Industry Groups]],'DSO_GIC GROUP'!$A$2:$A$25,'DSO_GIC GROUP'!$B$2:$B$25,0)</f>
        <v>Utilities</v>
      </c>
    </row>
    <row r="5598" spans="1:9" x14ac:dyDescent="0.2">
      <c r="A5598">
        <v>2007</v>
      </c>
      <c r="B5598" t="s">
        <v>683</v>
      </c>
      <c r="C5598" t="s">
        <v>684</v>
      </c>
      <c r="D5598">
        <v>1992</v>
      </c>
      <c r="E5598">
        <v>28392</v>
      </c>
      <c r="F5598">
        <v>12853</v>
      </c>
      <c r="G5598">
        <v>5510</v>
      </c>
      <c r="H5598" s="14">
        <f>365*DSO[[#This Row],[Receivables - Total]]/DSO[[#This Row],[Revenue - Total]]</f>
        <v>56.56889442153583</v>
      </c>
      <c r="I5598" t="str">
        <f>_xlfn.XLOOKUP(DSO[[#This Row],[GIC Industry Groups]],'DSO_GIC GROUP'!$A$2:$A$25,'DSO_GIC GROUP'!$B$2:$B$25,0)</f>
        <v>Utilities</v>
      </c>
    </row>
    <row r="5599" spans="1:9" x14ac:dyDescent="0.2">
      <c r="A5599">
        <v>2008</v>
      </c>
      <c r="B5599" t="s">
        <v>683</v>
      </c>
      <c r="C5599" t="s">
        <v>684</v>
      </c>
      <c r="D5599">
        <v>1852</v>
      </c>
      <c r="E5599">
        <v>29049</v>
      </c>
      <c r="F5599">
        <v>13807</v>
      </c>
      <c r="G5599">
        <v>5510</v>
      </c>
      <c r="H5599" s="14">
        <f>365*DSO[[#This Row],[Receivables - Total]]/DSO[[#This Row],[Revenue - Total]]</f>
        <v>48.959223582240895</v>
      </c>
      <c r="I5599" t="str">
        <f>_xlfn.XLOOKUP(DSO[[#This Row],[GIC Industry Groups]],'DSO_GIC GROUP'!$A$2:$A$25,'DSO_GIC GROUP'!$B$2:$B$25,0)</f>
        <v>Utilities</v>
      </c>
    </row>
    <row r="5600" spans="1:9" x14ac:dyDescent="0.2">
      <c r="A5600">
        <v>2009</v>
      </c>
      <c r="B5600" t="s">
        <v>683</v>
      </c>
      <c r="C5600" t="s">
        <v>684</v>
      </c>
      <c r="D5600">
        <v>1640</v>
      </c>
      <c r="E5600">
        <v>28730</v>
      </c>
      <c r="F5600">
        <v>12406</v>
      </c>
      <c r="G5600">
        <v>5510</v>
      </c>
      <c r="H5600" s="14">
        <f>365*DSO[[#This Row],[Receivables - Total]]/DSO[[#This Row],[Revenue - Total]]</f>
        <v>48.250846364662259</v>
      </c>
      <c r="I5600" t="str">
        <f>_xlfn.XLOOKUP(DSO[[#This Row],[GIC Industry Groups]],'DSO_GIC GROUP'!$A$2:$A$25,'DSO_GIC GROUP'!$B$2:$B$25,0)</f>
        <v>Utilities</v>
      </c>
    </row>
    <row r="5601" spans="1:9" x14ac:dyDescent="0.2">
      <c r="A5601">
        <v>2010</v>
      </c>
      <c r="B5601" t="s">
        <v>683</v>
      </c>
      <c r="C5601" t="s">
        <v>684</v>
      </c>
      <c r="D5601">
        <v>1787</v>
      </c>
      <c r="E5601">
        <v>29909</v>
      </c>
      <c r="F5601">
        <v>11793</v>
      </c>
      <c r="G5601">
        <v>5510</v>
      </c>
      <c r="H5601" s="14">
        <f>365*DSO[[#This Row],[Receivables - Total]]/DSO[[#This Row],[Revenue - Total]]</f>
        <v>55.30865767828373</v>
      </c>
      <c r="I5601" t="str">
        <f>_xlfn.XLOOKUP(DSO[[#This Row],[GIC Industry Groups]],'DSO_GIC GROUP'!$A$2:$A$25,'DSO_GIC GROUP'!$B$2:$B$25,0)</f>
        <v>Utilities</v>
      </c>
    </row>
    <row r="5602" spans="1:9" x14ac:dyDescent="0.2">
      <c r="A5602">
        <v>2011</v>
      </c>
      <c r="B5602" t="s">
        <v>683</v>
      </c>
      <c r="C5602" t="s">
        <v>684</v>
      </c>
      <c r="D5602">
        <v>1256</v>
      </c>
      <c r="E5602">
        <v>29821</v>
      </c>
      <c r="F5602">
        <v>11343</v>
      </c>
      <c r="G5602">
        <v>5510</v>
      </c>
      <c r="H5602" s="14">
        <f>365*DSO[[#This Row],[Receivables - Total]]/DSO[[#This Row],[Revenue - Total]]</f>
        <v>40.416115666049549</v>
      </c>
      <c r="I5602" t="str">
        <f>_xlfn.XLOOKUP(DSO[[#This Row],[GIC Industry Groups]],'DSO_GIC GROUP'!$A$2:$A$25,'DSO_GIC GROUP'!$B$2:$B$25,0)</f>
        <v>Utilities</v>
      </c>
    </row>
    <row r="5603" spans="1:9" x14ac:dyDescent="0.2">
      <c r="A5603">
        <v>2012</v>
      </c>
      <c r="B5603" t="s">
        <v>683</v>
      </c>
      <c r="C5603" t="s">
        <v>684</v>
      </c>
      <c r="D5603">
        <v>1383</v>
      </c>
      <c r="E5603">
        <v>31725</v>
      </c>
      <c r="F5603">
        <v>9781</v>
      </c>
      <c r="G5603">
        <v>5510</v>
      </c>
      <c r="H5603" s="14">
        <f>365*DSO[[#This Row],[Receivables - Total]]/DSO[[#This Row],[Revenue - Total]]</f>
        <v>51.609753603925981</v>
      </c>
      <c r="I5603" t="str">
        <f>_xlfn.XLOOKUP(DSO[[#This Row],[GIC Industry Groups]],'DSO_GIC GROUP'!$A$2:$A$25,'DSO_GIC GROUP'!$B$2:$B$25,0)</f>
        <v>Utilities</v>
      </c>
    </row>
    <row r="5604" spans="1:9" x14ac:dyDescent="0.2">
      <c r="A5604">
        <v>2013</v>
      </c>
      <c r="B5604" t="s">
        <v>683</v>
      </c>
      <c r="C5604" t="s">
        <v>684</v>
      </c>
      <c r="D5604">
        <v>1503</v>
      </c>
      <c r="E5604">
        <v>32522</v>
      </c>
      <c r="F5604">
        <v>9968</v>
      </c>
      <c r="G5604">
        <v>5510</v>
      </c>
      <c r="H5604" s="14">
        <f>365*DSO[[#This Row],[Receivables - Total]]/DSO[[#This Row],[Revenue - Total]]</f>
        <v>55.035613964686995</v>
      </c>
      <c r="I5604" t="str">
        <f>_xlfn.XLOOKUP(DSO[[#This Row],[GIC Industry Groups]],'DSO_GIC GROUP'!$A$2:$A$25,'DSO_GIC GROUP'!$B$2:$B$25,0)</f>
        <v>Utilities</v>
      </c>
    </row>
    <row r="5605" spans="1:9" x14ac:dyDescent="0.2">
      <c r="A5605">
        <v>2014</v>
      </c>
      <c r="B5605" t="s">
        <v>683</v>
      </c>
      <c r="C5605" t="s">
        <v>684</v>
      </c>
      <c r="D5605">
        <v>1538</v>
      </c>
      <c r="E5605">
        <v>35333</v>
      </c>
      <c r="F5605">
        <v>10886</v>
      </c>
      <c r="G5605">
        <v>5510</v>
      </c>
      <c r="H5605" s="14">
        <f>365*DSO[[#This Row],[Receivables - Total]]/DSO[[#This Row],[Revenue - Total]]</f>
        <v>51.568069079551719</v>
      </c>
      <c r="I5605" t="str">
        <f>_xlfn.XLOOKUP(DSO[[#This Row],[GIC Industry Groups]],'DSO_GIC GROUP'!$A$2:$A$25,'DSO_GIC GROUP'!$B$2:$B$25,0)</f>
        <v>Utilities</v>
      </c>
    </row>
    <row r="5606" spans="1:9" x14ac:dyDescent="0.2">
      <c r="A5606">
        <v>2015</v>
      </c>
      <c r="B5606" t="s">
        <v>683</v>
      </c>
      <c r="C5606" t="s">
        <v>684</v>
      </c>
      <c r="D5606">
        <v>1265</v>
      </c>
      <c r="E5606">
        <v>37535</v>
      </c>
      <c r="F5606">
        <v>10415</v>
      </c>
      <c r="G5606">
        <v>5510</v>
      </c>
      <c r="H5606" s="14">
        <f>365*DSO[[#This Row],[Receivables - Total]]/DSO[[#This Row],[Revenue - Total]]</f>
        <v>44.332693230916945</v>
      </c>
      <c r="I5606" t="str">
        <f>_xlfn.XLOOKUP(DSO[[#This Row],[GIC Industry Groups]],'DSO_GIC GROUP'!$A$2:$A$25,'DSO_GIC GROUP'!$B$2:$B$25,0)</f>
        <v>Utilities</v>
      </c>
    </row>
    <row r="5607" spans="1:9" x14ac:dyDescent="0.2">
      <c r="A5607">
        <v>2016</v>
      </c>
      <c r="B5607" t="s">
        <v>683</v>
      </c>
      <c r="C5607" t="s">
        <v>684</v>
      </c>
      <c r="D5607">
        <v>1421</v>
      </c>
      <c r="E5607">
        <v>40070</v>
      </c>
      <c r="F5607">
        <v>9061</v>
      </c>
      <c r="G5607">
        <v>5510</v>
      </c>
      <c r="H5607" s="14">
        <f>365*DSO[[#This Row],[Receivables - Total]]/DSO[[#This Row],[Revenue - Total]]</f>
        <v>57.241474450943606</v>
      </c>
      <c r="I5607" t="str">
        <f>_xlfn.XLOOKUP(DSO[[#This Row],[GIC Industry Groups]],'DSO_GIC GROUP'!$A$2:$A$25,'DSO_GIC GROUP'!$B$2:$B$25,0)</f>
        <v>Utilities</v>
      </c>
    </row>
    <row r="5608" spans="1:9" x14ac:dyDescent="0.2">
      <c r="A5608">
        <v>2017</v>
      </c>
      <c r="B5608" t="s">
        <v>683</v>
      </c>
      <c r="C5608" t="s">
        <v>684</v>
      </c>
      <c r="D5608">
        <v>1644</v>
      </c>
      <c r="E5608">
        <v>42716</v>
      </c>
      <c r="F5608">
        <v>9084</v>
      </c>
      <c r="G5608">
        <v>5510</v>
      </c>
      <c r="H5608" s="14">
        <f>365*DSO[[#This Row],[Receivables - Total]]/DSO[[#This Row],[Revenue - Total]]</f>
        <v>66.056803170409509</v>
      </c>
      <c r="I5608" t="str">
        <f>_xlfn.XLOOKUP(DSO[[#This Row],[GIC Industry Groups]],'DSO_GIC GROUP'!$A$2:$A$25,'DSO_GIC GROUP'!$B$2:$B$25,0)</f>
        <v>Utilities</v>
      </c>
    </row>
    <row r="5609" spans="1:9" x14ac:dyDescent="0.2">
      <c r="A5609">
        <v>2018</v>
      </c>
      <c r="B5609" t="s">
        <v>683</v>
      </c>
      <c r="C5609" t="s">
        <v>684</v>
      </c>
      <c r="D5609">
        <v>1675</v>
      </c>
      <c r="E5609">
        <v>45326</v>
      </c>
      <c r="F5609">
        <v>9696</v>
      </c>
      <c r="G5609">
        <v>5510</v>
      </c>
      <c r="H5609" s="14">
        <f>365*DSO[[#This Row],[Receivables - Total]]/DSO[[#This Row],[Revenue - Total]]</f>
        <v>63.054352310231025</v>
      </c>
      <c r="I5609" t="str">
        <f>_xlfn.XLOOKUP(DSO[[#This Row],[GIC Industry Groups]],'DSO_GIC GROUP'!$A$2:$A$25,'DSO_GIC GROUP'!$B$2:$B$25,0)</f>
        <v>Utilities</v>
      </c>
    </row>
    <row r="5610" spans="1:9" x14ac:dyDescent="0.2">
      <c r="A5610">
        <v>2019</v>
      </c>
      <c r="B5610" t="s">
        <v>683</v>
      </c>
      <c r="C5610" t="s">
        <v>684</v>
      </c>
      <c r="D5610">
        <v>1552</v>
      </c>
      <c r="E5610">
        <v>47730</v>
      </c>
      <c r="F5610">
        <v>10076</v>
      </c>
      <c r="G5610">
        <v>5510</v>
      </c>
      <c r="H5610" s="14">
        <f>365*DSO[[#This Row],[Receivables - Total]]/DSO[[#This Row],[Revenue - Total]]</f>
        <v>56.220722508932113</v>
      </c>
      <c r="I5610" t="str">
        <f>_xlfn.XLOOKUP(DSO[[#This Row],[GIC Industry Groups]],'DSO_GIC GROUP'!$A$2:$A$25,'DSO_GIC GROUP'!$B$2:$B$25,0)</f>
        <v>Utilities</v>
      </c>
    </row>
    <row r="5611" spans="1:9" x14ac:dyDescent="0.2">
      <c r="A5611">
        <v>2004</v>
      </c>
      <c r="B5611" t="s">
        <v>711</v>
      </c>
      <c r="C5611" t="s">
        <v>712</v>
      </c>
      <c r="D5611">
        <v>456.19400000000002</v>
      </c>
      <c r="E5611">
        <v>9896.7469999999994</v>
      </c>
      <c r="F5611">
        <v>2899.7249999999999</v>
      </c>
      <c r="G5611">
        <v>5510</v>
      </c>
      <c r="H5611" s="14">
        <f>365*DSO[[#This Row],[Receivables - Total]]/DSO[[#This Row],[Revenue - Total]]</f>
        <v>57.422965970911036</v>
      </c>
      <c r="I5611" t="str">
        <f>_xlfn.XLOOKUP(DSO[[#This Row],[GIC Industry Groups]],'DSO_GIC GROUP'!$A$2:$A$25,'DSO_GIC GROUP'!$B$2:$B$25,0)</f>
        <v>Utilities</v>
      </c>
    </row>
    <row r="5612" spans="1:9" x14ac:dyDescent="0.2">
      <c r="A5612">
        <v>2005</v>
      </c>
      <c r="B5612" t="s">
        <v>711</v>
      </c>
      <c r="C5612" t="s">
        <v>712</v>
      </c>
      <c r="D5612">
        <v>497.702</v>
      </c>
      <c r="E5612">
        <v>11322.645</v>
      </c>
      <c r="F5612">
        <v>2987.9549999999999</v>
      </c>
      <c r="G5612">
        <v>5510</v>
      </c>
      <c r="H5612" s="14">
        <f>365*DSO[[#This Row],[Receivables - Total]]/DSO[[#This Row],[Revenue - Total]]</f>
        <v>60.797846687784791</v>
      </c>
      <c r="I5612" t="str">
        <f>_xlfn.XLOOKUP(DSO[[#This Row],[GIC Industry Groups]],'DSO_GIC GROUP'!$A$2:$A$25,'DSO_GIC GROUP'!$B$2:$B$25,0)</f>
        <v>Utilities</v>
      </c>
    </row>
    <row r="5613" spans="1:9" x14ac:dyDescent="0.2">
      <c r="A5613">
        <v>2006</v>
      </c>
      <c r="B5613" t="s">
        <v>711</v>
      </c>
      <c r="C5613" t="s">
        <v>712</v>
      </c>
      <c r="D5613">
        <v>496.03100000000001</v>
      </c>
      <c r="E5613">
        <v>11455.942999999999</v>
      </c>
      <c r="F5613">
        <v>3401.748</v>
      </c>
      <c r="G5613">
        <v>5510</v>
      </c>
      <c r="H5613" s="14">
        <f>365*DSO[[#This Row],[Receivables - Total]]/DSO[[#This Row],[Revenue - Total]]</f>
        <v>53.223023868905045</v>
      </c>
      <c r="I5613" t="str">
        <f>_xlfn.XLOOKUP(DSO[[#This Row],[GIC Industry Groups]],'DSO_GIC GROUP'!$A$2:$A$25,'DSO_GIC GROUP'!$B$2:$B$25,0)</f>
        <v>Utilities</v>
      </c>
    </row>
    <row r="5614" spans="1:9" x14ac:dyDescent="0.2">
      <c r="A5614">
        <v>2007</v>
      </c>
      <c r="B5614" t="s">
        <v>711</v>
      </c>
      <c r="C5614" t="s">
        <v>712</v>
      </c>
      <c r="D5614">
        <v>451.22500000000002</v>
      </c>
      <c r="E5614">
        <v>11243.712</v>
      </c>
      <c r="F5614">
        <v>3523.62</v>
      </c>
      <c r="G5614">
        <v>5510</v>
      </c>
      <c r="H5614" s="14">
        <f>365*DSO[[#This Row],[Receivables - Total]]/DSO[[#This Row],[Revenue - Total]]</f>
        <v>46.740887212582514</v>
      </c>
      <c r="I5614" t="str">
        <f>_xlfn.XLOOKUP(DSO[[#This Row],[GIC Industry Groups]],'DSO_GIC GROUP'!$A$2:$A$25,'DSO_GIC GROUP'!$B$2:$B$25,0)</f>
        <v>Utilities</v>
      </c>
    </row>
    <row r="5615" spans="1:9" x14ac:dyDescent="0.2">
      <c r="A5615">
        <v>2008</v>
      </c>
      <c r="B5615" t="s">
        <v>711</v>
      </c>
      <c r="C5615" t="s">
        <v>712</v>
      </c>
      <c r="D5615">
        <v>389.38799999999998</v>
      </c>
      <c r="E5615">
        <v>11620.093000000001</v>
      </c>
      <c r="F5615">
        <v>3367.076</v>
      </c>
      <c r="G5615">
        <v>5510</v>
      </c>
      <c r="H5615" s="14">
        <f>365*DSO[[#This Row],[Receivables - Total]]/DSO[[#This Row],[Revenue - Total]]</f>
        <v>42.210695570875146</v>
      </c>
      <c r="I5615" t="str">
        <f>_xlfn.XLOOKUP(DSO[[#This Row],[GIC Industry Groups]],'DSO_GIC GROUP'!$A$2:$A$25,'DSO_GIC GROUP'!$B$2:$B$25,0)</f>
        <v>Utilities</v>
      </c>
    </row>
    <row r="5616" spans="1:9" x14ac:dyDescent="0.2">
      <c r="A5616">
        <v>2009</v>
      </c>
      <c r="B5616" t="s">
        <v>711</v>
      </c>
      <c r="C5616" t="s">
        <v>712</v>
      </c>
      <c r="D5616">
        <v>406.733</v>
      </c>
      <c r="E5616">
        <v>11808.155000000001</v>
      </c>
      <c r="F5616">
        <v>3297.1010000000001</v>
      </c>
      <c r="G5616">
        <v>5510</v>
      </c>
      <c r="H5616" s="14">
        <f>365*DSO[[#This Row],[Receivables - Total]]/DSO[[#This Row],[Revenue - Total]]</f>
        <v>45.02669011352701</v>
      </c>
      <c r="I5616" t="str">
        <f>_xlfn.XLOOKUP(DSO[[#This Row],[GIC Industry Groups]],'DSO_GIC GROUP'!$A$2:$A$25,'DSO_GIC GROUP'!$B$2:$B$25,0)</f>
        <v>Utilities</v>
      </c>
    </row>
    <row r="5617" spans="1:9" x14ac:dyDescent="0.2">
      <c r="A5617">
        <v>2010</v>
      </c>
      <c r="B5617" t="s">
        <v>711</v>
      </c>
      <c r="C5617" t="s">
        <v>712</v>
      </c>
      <c r="D5617">
        <v>419.51799999999997</v>
      </c>
      <c r="E5617">
        <v>12362.703</v>
      </c>
      <c r="F5617">
        <v>3263.645</v>
      </c>
      <c r="G5617">
        <v>5510</v>
      </c>
      <c r="H5617" s="14">
        <f>365*DSO[[#This Row],[Receivables - Total]]/DSO[[#This Row],[Revenue - Total]]</f>
        <v>46.918114562092377</v>
      </c>
      <c r="I5617" t="str">
        <f>_xlfn.XLOOKUP(DSO[[#This Row],[GIC Industry Groups]],'DSO_GIC GROUP'!$A$2:$A$25,'DSO_GIC GROUP'!$B$2:$B$25,0)</f>
        <v>Utilities</v>
      </c>
    </row>
    <row r="5618" spans="1:9" x14ac:dyDescent="0.2">
      <c r="A5618">
        <v>2011</v>
      </c>
      <c r="B5618" t="s">
        <v>711</v>
      </c>
      <c r="C5618" t="s">
        <v>712</v>
      </c>
      <c r="D5618">
        <v>405.67399999999998</v>
      </c>
      <c r="E5618">
        <v>13111.018</v>
      </c>
      <c r="F5618">
        <v>3241.3789999999999</v>
      </c>
      <c r="G5618">
        <v>5510</v>
      </c>
      <c r="H5618" s="14">
        <f>365*DSO[[#This Row],[Receivables - Total]]/DSO[[#This Row],[Revenue - Total]]</f>
        <v>45.68148618226995</v>
      </c>
      <c r="I5618" t="str">
        <f>_xlfn.XLOOKUP(DSO[[#This Row],[GIC Industry Groups]],'DSO_GIC GROUP'!$A$2:$A$25,'DSO_GIC GROUP'!$B$2:$B$25,0)</f>
        <v>Utilities</v>
      </c>
    </row>
    <row r="5619" spans="1:9" x14ac:dyDescent="0.2">
      <c r="A5619">
        <v>2012</v>
      </c>
      <c r="B5619" t="s">
        <v>711</v>
      </c>
      <c r="C5619" t="s">
        <v>712</v>
      </c>
      <c r="D5619">
        <v>368.73</v>
      </c>
      <c r="E5619">
        <v>13379.615</v>
      </c>
      <c r="F5619">
        <v>3301.8040000000001</v>
      </c>
      <c r="G5619">
        <v>5510</v>
      </c>
      <c r="H5619" s="14">
        <f>365*DSO[[#This Row],[Receivables - Total]]/DSO[[#This Row],[Revenue - Total]]</f>
        <v>40.761489779526592</v>
      </c>
      <c r="I5619" t="str">
        <f>_xlfn.XLOOKUP(DSO[[#This Row],[GIC Industry Groups]],'DSO_GIC GROUP'!$A$2:$A$25,'DSO_GIC GROUP'!$B$2:$B$25,0)</f>
        <v>Utilities</v>
      </c>
    </row>
    <row r="5620" spans="1:9" x14ac:dyDescent="0.2">
      <c r="A5620">
        <v>2013</v>
      </c>
      <c r="B5620" t="s">
        <v>711</v>
      </c>
      <c r="C5620" t="s">
        <v>712</v>
      </c>
      <c r="D5620">
        <v>393.49700000000001</v>
      </c>
      <c r="E5620">
        <v>13508.686</v>
      </c>
      <c r="F5620">
        <v>3454.6280000000002</v>
      </c>
      <c r="G5620">
        <v>5510</v>
      </c>
      <c r="H5620" s="14">
        <f>365*DSO[[#This Row],[Receivables - Total]]/DSO[[#This Row],[Revenue - Total]]</f>
        <v>41.575071179878123</v>
      </c>
      <c r="I5620" t="str">
        <f>_xlfn.XLOOKUP(DSO[[#This Row],[GIC Industry Groups]],'DSO_GIC GROUP'!$A$2:$A$25,'DSO_GIC GROUP'!$B$2:$B$25,0)</f>
        <v>Utilities</v>
      </c>
    </row>
    <row r="5621" spans="1:9" x14ac:dyDescent="0.2">
      <c r="A5621">
        <v>2014</v>
      </c>
      <c r="B5621" t="s">
        <v>711</v>
      </c>
      <c r="C5621" t="s">
        <v>712</v>
      </c>
      <c r="D5621">
        <v>395.17899999999997</v>
      </c>
      <c r="E5621">
        <v>14313.531999999999</v>
      </c>
      <c r="F5621">
        <v>3491.6320000000001</v>
      </c>
      <c r="G5621">
        <v>5510</v>
      </c>
      <c r="H5621" s="14">
        <f>365*DSO[[#This Row],[Receivables - Total]]/DSO[[#This Row],[Revenue - Total]]</f>
        <v>41.310291290720208</v>
      </c>
      <c r="I5621" t="str">
        <f>_xlfn.XLOOKUP(DSO[[#This Row],[GIC Industry Groups]],'DSO_GIC GROUP'!$A$2:$A$25,'DSO_GIC GROUP'!$B$2:$B$25,0)</f>
        <v>Utilities</v>
      </c>
    </row>
    <row r="5622" spans="1:9" x14ac:dyDescent="0.2">
      <c r="A5622">
        <v>2015</v>
      </c>
      <c r="B5622" t="s">
        <v>711</v>
      </c>
      <c r="C5622" t="s">
        <v>712</v>
      </c>
      <c r="D5622">
        <v>367.80599999999998</v>
      </c>
      <c r="E5622">
        <v>15028.258</v>
      </c>
      <c r="F5622">
        <v>3495.4430000000002</v>
      </c>
      <c r="G5622">
        <v>5510</v>
      </c>
      <c r="H5622" s="14">
        <f>365*DSO[[#This Row],[Receivables - Total]]/DSO[[#This Row],[Revenue - Total]]</f>
        <v>38.406917234811154</v>
      </c>
      <c r="I5622" t="str">
        <f>_xlfn.XLOOKUP(DSO[[#This Row],[GIC Industry Groups]],'DSO_GIC GROUP'!$A$2:$A$25,'DSO_GIC GROUP'!$B$2:$B$25,0)</f>
        <v>Utilities</v>
      </c>
    </row>
    <row r="5623" spans="1:9" x14ac:dyDescent="0.2">
      <c r="A5623">
        <v>2016</v>
      </c>
      <c r="B5623" t="s">
        <v>711</v>
      </c>
      <c r="C5623" t="s">
        <v>712</v>
      </c>
      <c r="D5623">
        <v>355.40300000000002</v>
      </c>
      <c r="E5623">
        <v>16004.253000000001</v>
      </c>
      <c r="F5623">
        <v>3498.6819999999998</v>
      </c>
      <c r="G5623">
        <v>5510</v>
      </c>
      <c r="H5623" s="14">
        <f>365*DSO[[#This Row],[Receivables - Total]]/DSO[[#This Row],[Revenue - Total]]</f>
        <v>37.077418010553693</v>
      </c>
      <c r="I5623" t="str">
        <f>_xlfn.XLOOKUP(DSO[[#This Row],[GIC Industry Groups]],'DSO_GIC GROUP'!$A$2:$A$25,'DSO_GIC GROUP'!$B$2:$B$25,0)</f>
        <v>Utilities</v>
      </c>
    </row>
    <row r="5624" spans="1:9" x14ac:dyDescent="0.2">
      <c r="A5624">
        <v>2017</v>
      </c>
      <c r="B5624" t="s">
        <v>711</v>
      </c>
      <c r="C5624" t="s">
        <v>712</v>
      </c>
      <c r="D5624">
        <v>415.06799999999998</v>
      </c>
      <c r="E5624">
        <v>17019.081999999999</v>
      </c>
      <c r="F5624">
        <v>3565.2959999999998</v>
      </c>
      <c r="G5624">
        <v>5510</v>
      </c>
      <c r="H5624" s="14">
        <f>365*DSO[[#This Row],[Receivables - Total]]/DSO[[#This Row],[Revenue - Total]]</f>
        <v>42.492915034263639</v>
      </c>
      <c r="I5624" t="str">
        <f>_xlfn.XLOOKUP(DSO[[#This Row],[GIC Industry Groups]],'DSO_GIC GROUP'!$A$2:$A$25,'DSO_GIC GROUP'!$B$2:$B$25,0)</f>
        <v>Utilities</v>
      </c>
    </row>
    <row r="5625" spans="1:9" x14ac:dyDescent="0.2">
      <c r="A5625">
        <v>2018</v>
      </c>
      <c r="B5625" t="s">
        <v>711</v>
      </c>
      <c r="C5625" t="s">
        <v>712</v>
      </c>
      <c r="D5625">
        <v>400.988</v>
      </c>
      <c r="E5625">
        <v>17664.202000000001</v>
      </c>
      <c r="F5625">
        <v>3691.2469999999998</v>
      </c>
      <c r="G5625">
        <v>5510</v>
      </c>
      <c r="H5625" s="14">
        <f>365*DSO[[#This Row],[Receivables - Total]]/DSO[[#This Row],[Revenue - Total]]</f>
        <v>39.650725080169387</v>
      </c>
      <c r="I5625" t="str">
        <f>_xlfn.XLOOKUP(DSO[[#This Row],[GIC Industry Groups]],'DSO_GIC GROUP'!$A$2:$A$25,'DSO_GIC GROUP'!$B$2:$B$25,0)</f>
        <v>Utilities</v>
      </c>
    </row>
    <row r="5626" spans="1:9" x14ac:dyDescent="0.2">
      <c r="A5626">
        <v>2019</v>
      </c>
      <c r="B5626" t="s">
        <v>711</v>
      </c>
      <c r="C5626" t="s">
        <v>712</v>
      </c>
      <c r="D5626">
        <v>386.42</v>
      </c>
      <c r="E5626">
        <v>18479.246999999999</v>
      </c>
      <c r="F5626">
        <v>3471.2089999999998</v>
      </c>
      <c r="G5626">
        <v>5510</v>
      </c>
      <c r="H5626" s="14">
        <f>365*DSO[[#This Row],[Receivables - Total]]/DSO[[#This Row],[Revenue - Total]]</f>
        <v>40.632327238146715</v>
      </c>
      <c r="I5626" t="str">
        <f>_xlfn.XLOOKUP(DSO[[#This Row],[GIC Industry Groups]],'DSO_GIC GROUP'!$A$2:$A$25,'DSO_GIC GROUP'!$B$2:$B$25,0)</f>
        <v>Utilities</v>
      </c>
    </row>
    <row r="5627" spans="1:9" x14ac:dyDescent="0.2">
      <c r="A5627">
        <v>2004</v>
      </c>
      <c r="B5627" t="s">
        <v>715</v>
      </c>
      <c r="C5627" t="s">
        <v>716</v>
      </c>
      <c r="D5627">
        <v>866</v>
      </c>
      <c r="E5627">
        <v>17761</v>
      </c>
      <c r="F5627">
        <v>5812</v>
      </c>
      <c r="G5627">
        <v>5510</v>
      </c>
      <c r="H5627" s="14">
        <f>365*DSO[[#This Row],[Receivables - Total]]/DSO[[#This Row],[Revenue - Total]]</f>
        <v>54.385753613214042</v>
      </c>
      <c r="I5627" t="str">
        <f>_xlfn.XLOOKUP(DSO[[#This Row],[GIC Industry Groups]],'DSO_GIC GROUP'!$A$2:$A$25,'DSO_GIC GROUP'!$B$2:$B$25,0)</f>
        <v>Utilities</v>
      </c>
    </row>
    <row r="5628" spans="1:9" x14ac:dyDescent="0.2">
      <c r="A5628">
        <v>2005</v>
      </c>
      <c r="B5628" t="s">
        <v>715</v>
      </c>
      <c r="C5628" t="s">
        <v>716</v>
      </c>
      <c r="D5628">
        <v>1023</v>
      </c>
      <c r="E5628">
        <v>17926</v>
      </c>
      <c r="F5628">
        <v>6219</v>
      </c>
      <c r="G5628">
        <v>5510</v>
      </c>
      <c r="H5628" s="14">
        <f>365*DSO[[#This Row],[Receivables - Total]]/DSO[[#This Row],[Revenue - Total]]</f>
        <v>60.041003376748677</v>
      </c>
      <c r="I5628" t="str">
        <f>_xlfn.XLOOKUP(DSO[[#This Row],[GIC Industry Groups]],'DSO_GIC GROUP'!$A$2:$A$25,'DSO_GIC GROUP'!$B$2:$B$25,0)</f>
        <v>Utilities</v>
      </c>
    </row>
    <row r="5629" spans="1:9" x14ac:dyDescent="0.2">
      <c r="A5629">
        <v>2006</v>
      </c>
      <c r="B5629" t="s">
        <v>715</v>
      </c>
      <c r="C5629" t="s">
        <v>716</v>
      </c>
      <c r="D5629">
        <v>1060</v>
      </c>
      <c r="E5629">
        <v>19747</v>
      </c>
      <c r="F5629">
        <v>6899</v>
      </c>
      <c r="G5629">
        <v>5510</v>
      </c>
      <c r="H5629" s="14">
        <f>365*DSO[[#This Row],[Receivables - Total]]/DSO[[#This Row],[Revenue - Total]]</f>
        <v>56.080591390056533</v>
      </c>
      <c r="I5629" t="str">
        <f>_xlfn.XLOOKUP(DSO[[#This Row],[GIC Industry Groups]],'DSO_GIC GROUP'!$A$2:$A$25,'DSO_GIC GROUP'!$B$2:$B$25,0)</f>
        <v>Utilities</v>
      </c>
    </row>
    <row r="5630" spans="1:9" x14ac:dyDescent="0.2">
      <c r="A5630">
        <v>2007</v>
      </c>
      <c r="B5630" t="s">
        <v>715</v>
      </c>
      <c r="C5630" t="s">
        <v>716</v>
      </c>
      <c r="D5630">
        <v>1192</v>
      </c>
      <c r="E5630">
        <v>19972</v>
      </c>
      <c r="F5630">
        <v>6498</v>
      </c>
      <c r="G5630">
        <v>5510</v>
      </c>
      <c r="H5630" s="14">
        <f>365*DSO[[#This Row],[Receivables - Total]]/DSO[[#This Row],[Revenue - Total]]</f>
        <v>66.955986457371495</v>
      </c>
      <c r="I5630" t="str">
        <f>_xlfn.XLOOKUP(DSO[[#This Row],[GIC Industry Groups]],'DSO_GIC GROUP'!$A$2:$A$25,'DSO_GIC GROUP'!$B$2:$B$25,0)</f>
        <v>Utilities</v>
      </c>
    </row>
    <row r="5631" spans="1:9" x14ac:dyDescent="0.2">
      <c r="A5631">
        <v>2008</v>
      </c>
      <c r="B5631" t="s">
        <v>715</v>
      </c>
      <c r="C5631" t="s">
        <v>716</v>
      </c>
      <c r="D5631">
        <v>1132</v>
      </c>
      <c r="E5631">
        <v>21405</v>
      </c>
      <c r="F5631">
        <v>8044</v>
      </c>
      <c r="G5631">
        <v>5510</v>
      </c>
      <c r="H5631" s="14">
        <f>365*DSO[[#This Row],[Receivables - Total]]/DSO[[#This Row],[Revenue - Total]]</f>
        <v>51.364992541024364</v>
      </c>
      <c r="I5631" t="str">
        <f>_xlfn.XLOOKUP(DSO[[#This Row],[GIC Industry Groups]],'DSO_GIC GROUP'!$A$2:$A$25,'DSO_GIC GROUP'!$B$2:$B$25,0)</f>
        <v>Utilities</v>
      </c>
    </row>
    <row r="5632" spans="1:9" x14ac:dyDescent="0.2">
      <c r="A5632">
        <v>2009</v>
      </c>
      <c r="B5632" t="s">
        <v>715</v>
      </c>
      <c r="C5632" t="s">
        <v>716</v>
      </c>
      <c r="D5632">
        <v>1068</v>
      </c>
      <c r="E5632">
        <v>22165</v>
      </c>
      <c r="F5632">
        <v>7556</v>
      </c>
      <c r="G5632">
        <v>5510</v>
      </c>
      <c r="H5632" s="14">
        <f>365*DSO[[#This Row],[Receivables - Total]]/DSO[[#This Row],[Revenue - Total]]</f>
        <v>51.590788777130754</v>
      </c>
      <c r="I5632" t="str">
        <f>_xlfn.XLOOKUP(DSO[[#This Row],[GIC Industry Groups]],'DSO_GIC GROUP'!$A$2:$A$25,'DSO_GIC GROUP'!$B$2:$B$25,0)</f>
        <v>Utilities</v>
      </c>
    </row>
    <row r="5633" spans="1:9" x14ac:dyDescent="0.2">
      <c r="A5633">
        <v>2010</v>
      </c>
      <c r="B5633" t="s">
        <v>715</v>
      </c>
      <c r="C5633" t="s">
        <v>716</v>
      </c>
      <c r="D5633">
        <v>1531</v>
      </c>
      <c r="E5633">
        <v>32837</v>
      </c>
      <c r="F5633">
        <v>8521</v>
      </c>
      <c r="G5633">
        <v>5510</v>
      </c>
      <c r="H5633" s="14">
        <f>365*DSO[[#This Row],[Receivables - Total]]/DSO[[#This Row],[Revenue - Total]]</f>
        <v>65.580917732660481</v>
      </c>
      <c r="I5633" t="str">
        <f>_xlfn.XLOOKUP(DSO[[#This Row],[GIC Industry Groups]],'DSO_GIC GROUP'!$A$2:$A$25,'DSO_GIC GROUP'!$B$2:$B$25,0)</f>
        <v>Utilities</v>
      </c>
    </row>
    <row r="5634" spans="1:9" x14ac:dyDescent="0.2">
      <c r="A5634">
        <v>2011</v>
      </c>
      <c r="B5634" t="s">
        <v>715</v>
      </c>
      <c r="C5634" t="s">
        <v>716</v>
      </c>
      <c r="D5634">
        <v>1657</v>
      </c>
      <c r="E5634">
        <v>42648</v>
      </c>
      <c r="F5634">
        <v>12737</v>
      </c>
      <c r="G5634">
        <v>5510</v>
      </c>
      <c r="H5634" s="14">
        <f>365*DSO[[#This Row],[Receivables - Total]]/DSO[[#This Row],[Revenue - Total]]</f>
        <v>47.484101436759047</v>
      </c>
      <c r="I5634" t="str">
        <f>_xlfn.XLOOKUP(DSO[[#This Row],[GIC Industry Groups]],'DSO_GIC GROUP'!$A$2:$A$25,'DSO_GIC GROUP'!$B$2:$B$25,0)</f>
        <v>Utilities</v>
      </c>
    </row>
    <row r="5635" spans="1:9" x14ac:dyDescent="0.2">
      <c r="A5635">
        <v>2012</v>
      </c>
      <c r="B5635" t="s">
        <v>715</v>
      </c>
      <c r="C5635" t="s">
        <v>716</v>
      </c>
      <c r="D5635">
        <v>1681</v>
      </c>
      <c r="E5635">
        <v>43634</v>
      </c>
      <c r="F5635">
        <v>12189</v>
      </c>
      <c r="G5635">
        <v>5510</v>
      </c>
      <c r="H5635" s="14">
        <f>365*DSO[[#This Row],[Receivables - Total]]/DSO[[#This Row],[Revenue - Total]]</f>
        <v>50.337599474936418</v>
      </c>
      <c r="I5635" t="str">
        <f>_xlfn.XLOOKUP(DSO[[#This Row],[GIC Industry Groups]],'DSO_GIC GROUP'!$A$2:$A$25,'DSO_GIC GROUP'!$B$2:$B$25,0)</f>
        <v>Utilities</v>
      </c>
    </row>
    <row r="5636" spans="1:9" x14ac:dyDescent="0.2">
      <c r="A5636">
        <v>2013</v>
      </c>
      <c r="B5636" t="s">
        <v>715</v>
      </c>
      <c r="C5636" t="s">
        <v>716</v>
      </c>
      <c r="D5636">
        <v>1855</v>
      </c>
      <c r="E5636">
        <v>46259</v>
      </c>
      <c r="F5636">
        <v>11905</v>
      </c>
      <c r="G5636">
        <v>5510</v>
      </c>
      <c r="H5636" s="14">
        <f>365*DSO[[#This Row],[Receivables - Total]]/DSO[[#This Row],[Revenue - Total]]</f>
        <v>56.873162536749263</v>
      </c>
      <c r="I5636" t="str">
        <f>_xlfn.XLOOKUP(DSO[[#This Row],[GIC Industry Groups]],'DSO_GIC GROUP'!$A$2:$A$25,'DSO_GIC GROUP'!$B$2:$B$25,0)</f>
        <v>Utilities</v>
      </c>
    </row>
    <row r="5637" spans="1:9" x14ac:dyDescent="0.2">
      <c r="A5637">
        <v>2014</v>
      </c>
      <c r="B5637" t="s">
        <v>715</v>
      </c>
      <c r="C5637" t="s">
        <v>716</v>
      </c>
      <c r="D5637">
        <v>1829</v>
      </c>
      <c r="E5637">
        <v>48864</v>
      </c>
      <c r="F5637">
        <v>11564</v>
      </c>
      <c r="G5637">
        <v>5510</v>
      </c>
      <c r="H5637" s="14">
        <f>365*DSO[[#This Row],[Receivables - Total]]/DSO[[#This Row],[Revenue - Total]]</f>
        <v>57.729591836734691</v>
      </c>
      <c r="I5637" t="str">
        <f>_xlfn.XLOOKUP(DSO[[#This Row],[GIC Industry Groups]],'DSO_GIC GROUP'!$A$2:$A$25,'DSO_GIC GROUP'!$B$2:$B$25,0)</f>
        <v>Utilities</v>
      </c>
    </row>
    <row r="5638" spans="1:9" x14ac:dyDescent="0.2">
      <c r="A5638">
        <v>2015</v>
      </c>
      <c r="B5638" t="s">
        <v>715</v>
      </c>
      <c r="C5638" t="s">
        <v>716</v>
      </c>
      <c r="D5638">
        <v>1185</v>
      </c>
      <c r="E5638">
        <v>39301</v>
      </c>
      <c r="F5638">
        <v>7669</v>
      </c>
      <c r="G5638">
        <v>5510</v>
      </c>
      <c r="H5638" s="14">
        <f>365*DSO[[#This Row],[Receivables - Total]]/DSO[[#This Row],[Revenue - Total]]</f>
        <v>56.399139392358848</v>
      </c>
      <c r="I5638" t="str">
        <f>_xlfn.XLOOKUP(DSO[[#This Row],[GIC Industry Groups]],'DSO_GIC GROUP'!$A$2:$A$25,'DSO_GIC GROUP'!$B$2:$B$25,0)</f>
        <v>Utilities</v>
      </c>
    </row>
    <row r="5639" spans="1:9" x14ac:dyDescent="0.2">
      <c r="A5639">
        <v>2016</v>
      </c>
      <c r="B5639" t="s">
        <v>715</v>
      </c>
      <c r="C5639" t="s">
        <v>716</v>
      </c>
      <c r="D5639">
        <v>1192</v>
      </c>
      <c r="E5639">
        <v>38315</v>
      </c>
      <c r="F5639">
        <v>7517</v>
      </c>
      <c r="G5639">
        <v>5510</v>
      </c>
      <c r="H5639" s="14">
        <f>365*DSO[[#This Row],[Receivables - Total]]/DSO[[#This Row],[Revenue - Total]]</f>
        <v>57.879473194093386</v>
      </c>
      <c r="I5639" t="str">
        <f>_xlfn.XLOOKUP(DSO[[#This Row],[GIC Industry Groups]],'DSO_GIC GROUP'!$A$2:$A$25,'DSO_GIC GROUP'!$B$2:$B$25,0)</f>
        <v>Utilities</v>
      </c>
    </row>
    <row r="5640" spans="1:9" x14ac:dyDescent="0.2">
      <c r="A5640">
        <v>2017</v>
      </c>
      <c r="B5640" t="s">
        <v>715</v>
      </c>
      <c r="C5640" t="s">
        <v>716</v>
      </c>
      <c r="D5640">
        <v>1324</v>
      </c>
      <c r="E5640">
        <v>41479</v>
      </c>
      <c r="F5640">
        <v>7447</v>
      </c>
      <c r="G5640">
        <v>5510</v>
      </c>
      <c r="H5640" s="14">
        <f>365*DSO[[#This Row],[Receivables - Total]]/DSO[[#This Row],[Revenue - Total]]</f>
        <v>64.893245602255945</v>
      </c>
      <c r="I5640" t="str">
        <f>_xlfn.XLOOKUP(DSO[[#This Row],[GIC Industry Groups]],'DSO_GIC GROUP'!$A$2:$A$25,'DSO_GIC GROUP'!$B$2:$B$25,0)</f>
        <v>Utilities</v>
      </c>
    </row>
    <row r="5641" spans="1:9" x14ac:dyDescent="0.2">
      <c r="A5641">
        <v>2018</v>
      </c>
      <c r="B5641" t="s">
        <v>715</v>
      </c>
      <c r="C5641" t="s">
        <v>716</v>
      </c>
      <c r="D5641">
        <v>1266</v>
      </c>
      <c r="E5641">
        <v>43396</v>
      </c>
      <c r="F5641">
        <v>7785</v>
      </c>
      <c r="G5641">
        <v>5510</v>
      </c>
      <c r="H5641" s="14">
        <f>365*DSO[[#This Row],[Receivables - Total]]/DSO[[#This Row],[Revenue - Total]]</f>
        <v>59.356454720616568</v>
      </c>
      <c r="I5641" t="str">
        <f>_xlfn.XLOOKUP(DSO[[#This Row],[GIC Industry Groups]],'DSO_GIC GROUP'!$A$2:$A$25,'DSO_GIC GROUP'!$B$2:$B$25,0)</f>
        <v>Utilities</v>
      </c>
    </row>
    <row r="5642" spans="1:9" x14ac:dyDescent="0.2">
      <c r="A5642">
        <v>2019</v>
      </c>
      <c r="B5642" t="s">
        <v>715</v>
      </c>
      <c r="C5642" t="s">
        <v>716</v>
      </c>
      <c r="D5642">
        <v>1296</v>
      </c>
      <c r="E5642">
        <v>45680</v>
      </c>
      <c r="F5642">
        <v>7769</v>
      </c>
      <c r="G5642">
        <v>5510</v>
      </c>
      <c r="H5642" s="14">
        <f>365*DSO[[#This Row],[Receivables - Total]]/DSO[[#This Row],[Revenue - Total]]</f>
        <v>60.888145192431459</v>
      </c>
      <c r="I5642" t="str">
        <f>_xlfn.XLOOKUP(DSO[[#This Row],[GIC Industry Groups]],'DSO_GIC GROUP'!$A$2:$A$25,'DSO_GIC GROUP'!$B$2:$B$25,0)</f>
        <v>Utilities</v>
      </c>
    </row>
    <row r="5643" spans="1:9" x14ac:dyDescent="0.2">
      <c r="A5643">
        <v>2004</v>
      </c>
      <c r="B5643" t="s">
        <v>789</v>
      </c>
      <c r="C5643" t="s">
        <v>790</v>
      </c>
      <c r="D5643">
        <v>1865</v>
      </c>
      <c r="E5643">
        <v>36962</v>
      </c>
      <c r="F5643">
        <v>11902</v>
      </c>
      <c r="G5643">
        <v>5510</v>
      </c>
      <c r="H5643" s="14">
        <f>365*DSO[[#This Row],[Receivables - Total]]/DSO[[#This Row],[Revenue - Total]]</f>
        <v>57.194169047218956</v>
      </c>
      <c r="I5643" t="str">
        <f>_xlfn.XLOOKUP(DSO[[#This Row],[GIC Industry Groups]],'DSO_GIC GROUP'!$A$2:$A$25,'DSO_GIC GROUP'!$B$2:$B$25,0)</f>
        <v>Utilities</v>
      </c>
    </row>
    <row r="5644" spans="1:9" x14ac:dyDescent="0.2">
      <c r="A5644">
        <v>2005</v>
      </c>
      <c r="B5644" t="s">
        <v>789</v>
      </c>
      <c r="C5644" t="s">
        <v>790</v>
      </c>
      <c r="D5644">
        <v>2314</v>
      </c>
      <c r="E5644">
        <v>39877</v>
      </c>
      <c r="F5644">
        <v>13554</v>
      </c>
      <c r="G5644">
        <v>5510</v>
      </c>
      <c r="H5644" s="14">
        <f>365*DSO[[#This Row],[Receivables - Total]]/DSO[[#This Row],[Revenue - Total]]</f>
        <v>62.314445920023608</v>
      </c>
      <c r="I5644" t="str">
        <f>_xlfn.XLOOKUP(DSO[[#This Row],[GIC Industry Groups]],'DSO_GIC GROUP'!$A$2:$A$25,'DSO_GIC GROUP'!$B$2:$B$25,0)</f>
        <v>Utilities</v>
      </c>
    </row>
    <row r="5645" spans="1:9" x14ac:dyDescent="0.2">
      <c r="A5645">
        <v>2006</v>
      </c>
      <c r="B5645" t="s">
        <v>789</v>
      </c>
      <c r="C5645" t="s">
        <v>790</v>
      </c>
      <c r="D5645">
        <v>2038</v>
      </c>
      <c r="E5645">
        <v>42858</v>
      </c>
      <c r="F5645">
        <v>14356</v>
      </c>
      <c r="G5645">
        <v>5510</v>
      </c>
      <c r="H5645" s="14">
        <f>365*DSO[[#This Row],[Receivables - Total]]/DSO[[#This Row],[Revenue - Total]]</f>
        <v>51.815965449986066</v>
      </c>
      <c r="I5645" t="str">
        <f>_xlfn.XLOOKUP(DSO[[#This Row],[GIC Industry Groups]],'DSO_GIC GROUP'!$A$2:$A$25,'DSO_GIC GROUP'!$B$2:$B$25,0)</f>
        <v>Utilities</v>
      </c>
    </row>
    <row r="5646" spans="1:9" x14ac:dyDescent="0.2">
      <c r="A5646">
        <v>2007</v>
      </c>
      <c r="B5646" t="s">
        <v>789</v>
      </c>
      <c r="C5646" t="s">
        <v>790</v>
      </c>
      <c r="D5646">
        <v>2336</v>
      </c>
      <c r="E5646">
        <v>45789</v>
      </c>
      <c r="F5646">
        <v>15353</v>
      </c>
      <c r="G5646">
        <v>5510</v>
      </c>
      <c r="H5646" s="14">
        <f>365*DSO[[#This Row],[Receivables - Total]]/DSO[[#This Row],[Revenue - Total]]</f>
        <v>55.535725916758942</v>
      </c>
      <c r="I5646" t="str">
        <f>_xlfn.XLOOKUP(DSO[[#This Row],[GIC Industry Groups]],'DSO_GIC GROUP'!$A$2:$A$25,'DSO_GIC GROUP'!$B$2:$B$25,0)</f>
        <v>Utilities</v>
      </c>
    </row>
    <row r="5647" spans="1:9" x14ac:dyDescent="0.2">
      <c r="A5647">
        <v>2008</v>
      </c>
      <c r="B5647" t="s">
        <v>789</v>
      </c>
      <c r="C5647" t="s">
        <v>790</v>
      </c>
      <c r="D5647">
        <v>2295</v>
      </c>
      <c r="E5647">
        <v>48347</v>
      </c>
      <c r="F5647">
        <v>17127</v>
      </c>
      <c r="G5647">
        <v>5510</v>
      </c>
      <c r="H5647" s="14">
        <f>365*DSO[[#This Row],[Receivables - Total]]/DSO[[#This Row],[Revenue - Total]]</f>
        <v>48.909616395165529</v>
      </c>
      <c r="I5647" t="str">
        <f>_xlfn.XLOOKUP(DSO[[#This Row],[GIC Industry Groups]],'DSO_GIC GROUP'!$A$2:$A$25,'DSO_GIC GROUP'!$B$2:$B$25,0)</f>
        <v>Utilities</v>
      </c>
    </row>
    <row r="5648" spans="1:9" x14ac:dyDescent="0.2">
      <c r="A5648">
        <v>2009</v>
      </c>
      <c r="B5648" t="s">
        <v>789</v>
      </c>
      <c r="C5648" t="s">
        <v>790</v>
      </c>
      <c r="D5648">
        <v>2030</v>
      </c>
      <c r="E5648">
        <v>52046</v>
      </c>
      <c r="F5648">
        <v>15743</v>
      </c>
      <c r="G5648">
        <v>5510</v>
      </c>
      <c r="H5648" s="14">
        <f>365*DSO[[#This Row],[Receivables - Total]]/DSO[[#This Row],[Revenue - Total]]</f>
        <v>47.06536238328146</v>
      </c>
      <c r="I5648" t="str">
        <f>_xlfn.XLOOKUP(DSO[[#This Row],[GIC Industry Groups]],'DSO_GIC GROUP'!$A$2:$A$25,'DSO_GIC GROUP'!$B$2:$B$25,0)</f>
        <v>Utilities</v>
      </c>
    </row>
    <row r="5649" spans="1:9" x14ac:dyDescent="0.2">
      <c r="A5649">
        <v>2010</v>
      </c>
      <c r="B5649" t="s">
        <v>789</v>
      </c>
      <c r="C5649" t="s">
        <v>790</v>
      </c>
      <c r="D5649">
        <v>2029</v>
      </c>
      <c r="E5649">
        <v>55032</v>
      </c>
      <c r="F5649">
        <v>17456</v>
      </c>
      <c r="G5649">
        <v>5510</v>
      </c>
      <c r="H5649" s="14">
        <f>365*DSO[[#This Row],[Receivables - Total]]/DSO[[#This Row],[Revenue - Total]]</f>
        <v>42.425813473877177</v>
      </c>
      <c r="I5649" t="str">
        <f>_xlfn.XLOOKUP(DSO[[#This Row],[GIC Industry Groups]],'DSO_GIC GROUP'!$A$2:$A$25,'DSO_GIC GROUP'!$B$2:$B$25,0)</f>
        <v>Utilities</v>
      </c>
    </row>
    <row r="5650" spans="1:9" x14ac:dyDescent="0.2">
      <c r="A5650">
        <v>2011</v>
      </c>
      <c r="B5650" t="s">
        <v>789</v>
      </c>
      <c r="C5650" t="s">
        <v>790</v>
      </c>
      <c r="D5650">
        <v>1849</v>
      </c>
      <c r="E5650">
        <v>59267</v>
      </c>
      <c r="F5650">
        <v>17657</v>
      </c>
      <c r="G5650">
        <v>5510</v>
      </c>
      <c r="H5650" s="14">
        <f>365*DSO[[#This Row],[Receivables - Total]]/DSO[[#This Row],[Revenue - Total]]</f>
        <v>38.221951633912894</v>
      </c>
      <c r="I5650" t="str">
        <f>_xlfn.XLOOKUP(DSO[[#This Row],[GIC Industry Groups]],'DSO_GIC GROUP'!$A$2:$A$25,'DSO_GIC GROUP'!$B$2:$B$25,0)</f>
        <v>Utilities</v>
      </c>
    </row>
    <row r="5651" spans="1:9" x14ac:dyDescent="0.2">
      <c r="A5651">
        <v>2012</v>
      </c>
      <c r="B5651" t="s">
        <v>789</v>
      </c>
      <c r="C5651" t="s">
        <v>790</v>
      </c>
      <c r="D5651">
        <v>1649</v>
      </c>
      <c r="E5651">
        <v>63149</v>
      </c>
      <c r="F5651">
        <v>16537</v>
      </c>
      <c r="G5651">
        <v>5510</v>
      </c>
      <c r="H5651" s="14">
        <f>365*DSO[[#This Row],[Receivables - Total]]/DSO[[#This Row],[Revenue - Total]]</f>
        <v>36.396262925560862</v>
      </c>
      <c r="I5651" t="str">
        <f>_xlfn.XLOOKUP(DSO[[#This Row],[GIC Industry Groups]],'DSO_GIC GROUP'!$A$2:$A$25,'DSO_GIC GROUP'!$B$2:$B$25,0)</f>
        <v>Utilities</v>
      </c>
    </row>
    <row r="5652" spans="1:9" x14ac:dyDescent="0.2">
      <c r="A5652">
        <v>2013</v>
      </c>
      <c r="B5652" t="s">
        <v>789</v>
      </c>
      <c r="C5652" t="s">
        <v>790</v>
      </c>
      <c r="D5652">
        <v>1819</v>
      </c>
      <c r="E5652">
        <v>64546</v>
      </c>
      <c r="F5652">
        <v>17087</v>
      </c>
      <c r="G5652">
        <v>5510</v>
      </c>
      <c r="H5652" s="14">
        <f>365*DSO[[#This Row],[Receivables - Total]]/DSO[[#This Row],[Revenue - Total]]</f>
        <v>38.856147948732954</v>
      </c>
      <c r="I5652" t="str">
        <f>_xlfn.XLOOKUP(DSO[[#This Row],[GIC Industry Groups]],'DSO_GIC GROUP'!$A$2:$A$25,'DSO_GIC GROUP'!$B$2:$B$25,0)</f>
        <v>Utilities</v>
      </c>
    </row>
    <row r="5653" spans="1:9" x14ac:dyDescent="0.2">
      <c r="A5653">
        <v>2014</v>
      </c>
      <c r="B5653" t="s">
        <v>789</v>
      </c>
      <c r="C5653" t="s">
        <v>790</v>
      </c>
      <c r="D5653">
        <v>1947</v>
      </c>
      <c r="E5653">
        <v>70923</v>
      </c>
      <c r="F5653">
        <v>18467</v>
      </c>
      <c r="G5653">
        <v>5510</v>
      </c>
      <c r="H5653" s="14">
        <f>365*DSO[[#This Row],[Receivables - Total]]/DSO[[#This Row],[Revenue - Total]]</f>
        <v>38.482428115015978</v>
      </c>
      <c r="I5653" t="str">
        <f>_xlfn.XLOOKUP(DSO[[#This Row],[GIC Industry Groups]],'DSO_GIC GROUP'!$A$2:$A$25,'DSO_GIC GROUP'!$B$2:$B$25,0)</f>
        <v>Utilities</v>
      </c>
    </row>
    <row r="5654" spans="1:9" x14ac:dyDescent="0.2">
      <c r="A5654">
        <v>2015</v>
      </c>
      <c r="B5654" t="s">
        <v>789</v>
      </c>
      <c r="C5654" t="s">
        <v>790</v>
      </c>
      <c r="D5654">
        <v>2047</v>
      </c>
      <c r="E5654">
        <v>78318</v>
      </c>
      <c r="F5654">
        <v>17489</v>
      </c>
      <c r="G5654">
        <v>5510</v>
      </c>
      <c r="H5654" s="14">
        <f>365*DSO[[#This Row],[Receivables - Total]]/DSO[[#This Row],[Revenue - Total]]</f>
        <v>42.721424895648695</v>
      </c>
      <c r="I5654" t="str">
        <f>_xlfn.XLOOKUP(DSO[[#This Row],[GIC Industry Groups]],'DSO_GIC GROUP'!$A$2:$A$25,'DSO_GIC GROUP'!$B$2:$B$25,0)</f>
        <v>Utilities</v>
      </c>
    </row>
    <row r="5655" spans="1:9" x14ac:dyDescent="0.2">
      <c r="A5655">
        <v>2016</v>
      </c>
      <c r="B5655" t="s">
        <v>789</v>
      </c>
      <c r="C5655" t="s">
        <v>790</v>
      </c>
      <c r="D5655">
        <v>3246</v>
      </c>
      <c r="E5655">
        <v>109697</v>
      </c>
      <c r="F5655">
        <v>19896</v>
      </c>
      <c r="G5655">
        <v>5510</v>
      </c>
      <c r="H5655" s="14">
        <f>365*DSO[[#This Row],[Receivables - Total]]/DSO[[#This Row],[Revenue - Total]]</f>
        <v>59.54915560916767</v>
      </c>
      <c r="I5655" t="str">
        <f>_xlfn.XLOOKUP(DSO[[#This Row],[GIC Industry Groups]],'DSO_GIC GROUP'!$A$2:$A$25,'DSO_GIC GROUP'!$B$2:$B$25,0)</f>
        <v>Utilities</v>
      </c>
    </row>
    <row r="5656" spans="1:9" x14ac:dyDescent="0.2">
      <c r="A5656">
        <v>2017</v>
      </c>
      <c r="B5656" t="s">
        <v>789</v>
      </c>
      <c r="C5656" t="s">
        <v>790</v>
      </c>
      <c r="D5656">
        <v>3985</v>
      </c>
      <c r="E5656">
        <v>111005</v>
      </c>
      <c r="F5656">
        <v>23031</v>
      </c>
      <c r="G5656">
        <v>5510</v>
      </c>
      <c r="H5656" s="14">
        <f>365*DSO[[#This Row],[Receivables - Total]]/DSO[[#This Row],[Revenue - Total]]</f>
        <v>63.155095306326253</v>
      </c>
      <c r="I5656" t="str">
        <f>_xlfn.XLOOKUP(DSO[[#This Row],[GIC Industry Groups]],'DSO_GIC GROUP'!$A$2:$A$25,'DSO_GIC GROUP'!$B$2:$B$25,0)</f>
        <v>Utilities</v>
      </c>
    </row>
    <row r="5657" spans="1:9" x14ac:dyDescent="0.2">
      <c r="A5657">
        <v>2018</v>
      </c>
      <c r="B5657" t="s">
        <v>789</v>
      </c>
      <c r="C5657" t="s">
        <v>790</v>
      </c>
      <c r="D5657">
        <v>4059</v>
      </c>
      <c r="E5657">
        <v>116914</v>
      </c>
      <c r="F5657">
        <v>23495</v>
      </c>
      <c r="G5657">
        <v>5510</v>
      </c>
      <c r="H5657" s="14">
        <f>365*DSO[[#This Row],[Receivables - Total]]/DSO[[#This Row],[Revenue - Total]]</f>
        <v>63.057459033836984</v>
      </c>
      <c r="I5657" t="str">
        <f>_xlfn.XLOOKUP(DSO[[#This Row],[GIC Industry Groups]],'DSO_GIC GROUP'!$A$2:$A$25,'DSO_GIC GROUP'!$B$2:$B$25,0)</f>
        <v>Utilities</v>
      </c>
    </row>
    <row r="5658" spans="1:9" x14ac:dyDescent="0.2">
      <c r="A5658">
        <v>2019</v>
      </c>
      <c r="B5658" t="s">
        <v>789</v>
      </c>
      <c r="C5658" t="s">
        <v>790</v>
      </c>
      <c r="D5658">
        <v>3409</v>
      </c>
      <c r="E5658">
        <v>118700</v>
      </c>
      <c r="F5658">
        <v>21419</v>
      </c>
      <c r="G5658">
        <v>5510</v>
      </c>
      <c r="H5658" s="14">
        <f>365*DSO[[#This Row],[Receivables - Total]]/DSO[[#This Row],[Revenue - Total]]</f>
        <v>58.092581353004341</v>
      </c>
      <c r="I5658" t="str">
        <f>_xlfn.XLOOKUP(DSO[[#This Row],[GIC Industry Groups]],'DSO_GIC GROUP'!$A$2:$A$25,'DSO_GIC GROUP'!$B$2:$B$25,0)</f>
        <v>Utilities</v>
      </c>
    </row>
    <row r="5659" spans="1:9" x14ac:dyDescent="0.2">
      <c r="A5659">
        <v>2004</v>
      </c>
      <c r="B5659" t="s">
        <v>797</v>
      </c>
      <c r="C5659" t="s">
        <v>798</v>
      </c>
      <c r="D5659">
        <v>1112</v>
      </c>
      <c r="E5659">
        <v>23643</v>
      </c>
      <c r="F5659">
        <v>9410</v>
      </c>
      <c r="G5659">
        <v>5510</v>
      </c>
      <c r="H5659" s="14">
        <f>365*DSO[[#This Row],[Receivables - Total]]/DSO[[#This Row],[Revenue - Total]]</f>
        <v>43.132837407013817</v>
      </c>
      <c r="I5659" t="str">
        <f>_xlfn.XLOOKUP(DSO[[#This Row],[GIC Industry Groups]],'DSO_GIC GROUP'!$A$2:$A$25,'DSO_GIC GROUP'!$B$2:$B$25,0)</f>
        <v>Utilities</v>
      </c>
    </row>
    <row r="5660" spans="1:9" x14ac:dyDescent="0.2">
      <c r="A5660">
        <v>2005</v>
      </c>
      <c r="B5660" t="s">
        <v>797</v>
      </c>
      <c r="C5660" t="s">
        <v>798</v>
      </c>
      <c r="D5660">
        <v>1221</v>
      </c>
      <c r="E5660">
        <v>29213</v>
      </c>
      <c r="F5660">
        <v>11737</v>
      </c>
      <c r="G5660">
        <v>5510</v>
      </c>
      <c r="H5660" s="14">
        <f>365*DSO[[#This Row],[Receivables - Total]]/DSO[[#This Row],[Revenue - Total]]</f>
        <v>37.970946579193999</v>
      </c>
      <c r="I5660" t="str">
        <f>_xlfn.XLOOKUP(DSO[[#This Row],[GIC Industry Groups]],'DSO_GIC GROUP'!$A$2:$A$25,'DSO_GIC GROUP'!$B$2:$B$25,0)</f>
        <v>Utilities</v>
      </c>
    </row>
    <row r="5661" spans="1:9" x14ac:dyDescent="0.2">
      <c r="A5661">
        <v>2006</v>
      </c>
      <c r="B5661" t="s">
        <v>797</v>
      </c>
      <c r="C5661" t="s">
        <v>798</v>
      </c>
      <c r="D5661">
        <v>1075</v>
      </c>
      <c r="E5661">
        <v>28949</v>
      </c>
      <c r="F5661">
        <v>11761</v>
      </c>
      <c r="G5661">
        <v>5510</v>
      </c>
      <c r="H5661" s="14">
        <f>365*DSO[[#This Row],[Receivables - Total]]/DSO[[#This Row],[Revenue - Total]]</f>
        <v>33.362384151007568</v>
      </c>
      <c r="I5661" t="str">
        <f>_xlfn.XLOOKUP(DSO[[#This Row],[GIC Industry Groups]],'DSO_GIC GROUP'!$A$2:$A$25,'DSO_GIC GROUP'!$B$2:$B$25,0)</f>
        <v>Utilities</v>
      </c>
    </row>
    <row r="5662" spans="1:9" x14ac:dyDescent="0.2">
      <c r="A5662">
        <v>2007</v>
      </c>
      <c r="B5662" t="s">
        <v>797</v>
      </c>
      <c r="C5662" t="s">
        <v>798</v>
      </c>
      <c r="D5662">
        <v>1078</v>
      </c>
      <c r="E5662">
        <v>30091</v>
      </c>
      <c r="F5662">
        <v>11438</v>
      </c>
      <c r="G5662">
        <v>5510</v>
      </c>
      <c r="H5662" s="14">
        <f>365*DSO[[#This Row],[Receivables - Total]]/DSO[[#This Row],[Revenue - Total]]</f>
        <v>34.400244798041612</v>
      </c>
      <c r="I5662" t="str">
        <f>_xlfn.XLOOKUP(DSO[[#This Row],[GIC Industry Groups]],'DSO_GIC GROUP'!$A$2:$A$25,'DSO_GIC GROUP'!$B$2:$B$25,0)</f>
        <v>Utilities</v>
      </c>
    </row>
    <row r="5663" spans="1:9" x14ac:dyDescent="0.2">
      <c r="A5663">
        <v>2008</v>
      </c>
      <c r="B5663" t="s">
        <v>797</v>
      </c>
      <c r="C5663" t="s">
        <v>798</v>
      </c>
      <c r="D5663">
        <v>981</v>
      </c>
      <c r="E5663">
        <v>26400</v>
      </c>
      <c r="F5663">
        <v>10758</v>
      </c>
      <c r="G5663">
        <v>5510</v>
      </c>
      <c r="H5663" s="14">
        <f>365*DSO[[#This Row],[Receivables - Total]]/DSO[[#This Row],[Revenue - Total]]</f>
        <v>33.283602900167317</v>
      </c>
      <c r="I5663" t="str">
        <f>_xlfn.XLOOKUP(DSO[[#This Row],[GIC Industry Groups]],'DSO_GIC GROUP'!$A$2:$A$25,'DSO_GIC GROUP'!$B$2:$B$25,0)</f>
        <v>Utilities</v>
      </c>
    </row>
    <row r="5664" spans="1:9" x14ac:dyDescent="0.2">
      <c r="A5664">
        <v>2009</v>
      </c>
      <c r="B5664" t="s">
        <v>797</v>
      </c>
      <c r="C5664" t="s">
        <v>798</v>
      </c>
      <c r="D5664">
        <v>1403</v>
      </c>
      <c r="E5664">
        <v>28512</v>
      </c>
      <c r="F5664">
        <v>8106</v>
      </c>
      <c r="G5664">
        <v>5510</v>
      </c>
      <c r="H5664" s="14">
        <f>365*DSO[[#This Row],[Receivables - Total]]/DSO[[#This Row],[Revenue - Total]]</f>
        <v>63.174808783617074</v>
      </c>
      <c r="I5664" t="str">
        <f>_xlfn.XLOOKUP(DSO[[#This Row],[GIC Industry Groups]],'DSO_GIC GROUP'!$A$2:$A$25,'DSO_GIC GROUP'!$B$2:$B$25,0)</f>
        <v>Utilities</v>
      </c>
    </row>
    <row r="5665" spans="1:9" x14ac:dyDescent="0.2">
      <c r="A5665">
        <v>2010</v>
      </c>
      <c r="B5665" t="s">
        <v>797</v>
      </c>
      <c r="C5665" t="s">
        <v>798</v>
      </c>
      <c r="D5665">
        <v>1332</v>
      </c>
      <c r="E5665">
        <v>30283</v>
      </c>
      <c r="F5665">
        <v>9003</v>
      </c>
      <c r="G5665">
        <v>5510</v>
      </c>
      <c r="H5665" s="14">
        <f>365*DSO[[#This Row],[Receivables - Total]]/DSO[[#This Row],[Revenue - Total]]</f>
        <v>54.001999333555482</v>
      </c>
      <c r="I5665" t="str">
        <f>_xlfn.XLOOKUP(DSO[[#This Row],[GIC Industry Groups]],'DSO_GIC GROUP'!$A$2:$A$25,'DSO_GIC GROUP'!$B$2:$B$25,0)</f>
        <v>Utilities</v>
      </c>
    </row>
    <row r="5666" spans="1:9" x14ac:dyDescent="0.2">
      <c r="A5666">
        <v>2011</v>
      </c>
      <c r="B5666" t="s">
        <v>797</v>
      </c>
      <c r="C5666" t="s">
        <v>798</v>
      </c>
      <c r="D5666">
        <v>1355</v>
      </c>
      <c r="E5666">
        <v>33356</v>
      </c>
      <c r="F5666">
        <v>10036</v>
      </c>
      <c r="G5666">
        <v>5510</v>
      </c>
      <c r="H5666" s="14">
        <f>365*DSO[[#This Row],[Receivables - Total]]/DSO[[#This Row],[Revenue - Total]]</f>
        <v>49.280091669988046</v>
      </c>
      <c r="I5666" t="str">
        <f>_xlfn.XLOOKUP(DSO[[#This Row],[GIC Industry Groups]],'DSO_GIC GROUP'!$A$2:$A$25,'DSO_GIC GROUP'!$B$2:$B$25,0)</f>
        <v>Utilities</v>
      </c>
    </row>
    <row r="5667" spans="1:9" x14ac:dyDescent="0.2">
      <c r="A5667">
        <v>2012</v>
      </c>
      <c r="B5667" t="s">
        <v>797</v>
      </c>
      <c r="C5667" t="s">
        <v>798</v>
      </c>
      <c r="D5667">
        <v>1562</v>
      </c>
      <c r="E5667">
        <v>36499</v>
      </c>
      <c r="F5667">
        <v>9647</v>
      </c>
      <c r="G5667">
        <v>5510</v>
      </c>
      <c r="H5667" s="14">
        <f>365*DSO[[#This Row],[Receivables - Total]]/DSO[[#This Row],[Revenue - Total]]</f>
        <v>59.099201824401369</v>
      </c>
      <c r="I5667" t="str">
        <f>_xlfn.XLOOKUP(DSO[[#This Row],[GIC Industry Groups]],'DSO_GIC GROUP'!$A$2:$A$25,'DSO_GIC GROUP'!$B$2:$B$25,0)</f>
        <v>Utilities</v>
      </c>
    </row>
    <row r="5668" spans="1:9" x14ac:dyDescent="0.2">
      <c r="A5668">
        <v>2013</v>
      </c>
      <c r="B5668" t="s">
        <v>797</v>
      </c>
      <c r="C5668" t="s">
        <v>798</v>
      </c>
      <c r="D5668">
        <v>1522</v>
      </c>
      <c r="E5668">
        <v>37244</v>
      </c>
      <c r="F5668">
        <v>10557</v>
      </c>
      <c r="G5668">
        <v>5510</v>
      </c>
      <c r="H5668" s="14">
        <f>365*DSO[[#This Row],[Receivables - Total]]/DSO[[#This Row],[Revenue - Total]]</f>
        <v>52.621956995358531</v>
      </c>
      <c r="I5668" t="str">
        <f>_xlfn.XLOOKUP(DSO[[#This Row],[GIC Industry Groups]],'DSO_GIC GROUP'!$A$2:$A$25,'DSO_GIC GROUP'!$B$2:$B$25,0)</f>
        <v>Utilities</v>
      </c>
    </row>
    <row r="5669" spans="1:9" x14ac:dyDescent="0.2">
      <c r="A5669">
        <v>2014</v>
      </c>
      <c r="B5669" t="s">
        <v>797</v>
      </c>
      <c r="C5669" t="s">
        <v>798</v>
      </c>
      <c r="D5669">
        <v>1394</v>
      </c>
      <c r="E5669">
        <v>39732</v>
      </c>
      <c r="F5669">
        <v>11035</v>
      </c>
      <c r="G5669">
        <v>5510</v>
      </c>
      <c r="H5669" s="14">
        <f>365*DSO[[#This Row],[Receivables - Total]]/DSO[[#This Row],[Revenue - Total]]</f>
        <v>46.108744902582693</v>
      </c>
      <c r="I5669" t="str">
        <f>_xlfn.XLOOKUP(DSO[[#This Row],[GIC Industry Groups]],'DSO_GIC GROUP'!$A$2:$A$25,'DSO_GIC GROUP'!$B$2:$B$25,0)</f>
        <v>Utilities</v>
      </c>
    </row>
    <row r="5670" spans="1:9" x14ac:dyDescent="0.2">
      <c r="A5670">
        <v>2015</v>
      </c>
      <c r="B5670" t="s">
        <v>797</v>
      </c>
      <c r="C5670" t="s">
        <v>798</v>
      </c>
      <c r="D5670">
        <v>1473</v>
      </c>
      <c r="E5670">
        <v>41150</v>
      </c>
      <c r="F5670">
        <v>10231</v>
      </c>
      <c r="G5670">
        <v>5510</v>
      </c>
      <c r="H5670" s="14">
        <f>365*DSO[[#This Row],[Receivables - Total]]/DSO[[#This Row],[Revenue - Total]]</f>
        <v>52.55058156582934</v>
      </c>
      <c r="I5670" t="str">
        <f>_xlfn.XLOOKUP(DSO[[#This Row],[GIC Industry Groups]],'DSO_GIC GROUP'!$A$2:$A$25,'DSO_GIC GROUP'!$B$2:$B$25,0)</f>
        <v>Utilities</v>
      </c>
    </row>
    <row r="5671" spans="1:9" x14ac:dyDescent="0.2">
      <c r="A5671">
        <v>2016</v>
      </c>
      <c r="B5671" t="s">
        <v>797</v>
      </c>
      <c r="C5671" t="s">
        <v>798</v>
      </c>
      <c r="D5671">
        <v>1554</v>
      </c>
      <c r="E5671">
        <v>47786</v>
      </c>
      <c r="F5671">
        <v>10183</v>
      </c>
      <c r="G5671">
        <v>5510</v>
      </c>
      <c r="H5671" s="14">
        <f>365*DSO[[#This Row],[Receivables - Total]]/DSO[[#This Row],[Revenue - Total]]</f>
        <v>55.701659628793088</v>
      </c>
      <c r="I5671" t="str">
        <f>_xlfn.XLOOKUP(DSO[[#This Row],[GIC Industry Groups]],'DSO_GIC GROUP'!$A$2:$A$25,'DSO_GIC GROUP'!$B$2:$B$25,0)</f>
        <v>Utilities</v>
      </c>
    </row>
    <row r="5672" spans="1:9" x14ac:dyDescent="0.2">
      <c r="A5672">
        <v>2017</v>
      </c>
      <c r="B5672" t="s">
        <v>797</v>
      </c>
      <c r="C5672" t="s">
        <v>798</v>
      </c>
      <c r="D5672">
        <v>1584</v>
      </c>
      <c r="E5672">
        <v>50454</v>
      </c>
      <c r="F5672">
        <v>11207</v>
      </c>
      <c r="G5672">
        <v>5510</v>
      </c>
      <c r="H5672" s="14">
        <f>365*DSO[[#This Row],[Receivables - Total]]/DSO[[#This Row],[Revenue - Total]]</f>
        <v>51.589185330596948</v>
      </c>
      <c r="I5672" t="str">
        <f>_xlfn.XLOOKUP(DSO[[#This Row],[GIC Industry Groups]],'DSO_GIC GROUP'!$A$2:$A$25,'DSO_GIC GROUP'!$B$2:$B$25,0)</f>
        <v>Utilities</v>
      </c>
    </row>
    <row r="5673" spans="1:9" x14ac:dyDescent="0.2">
      <c r="A5673">
        <v>2018</v>
      </c>
      <c r="B5673" t="s">
        <v>797</v>
      </c>
      <c r="C5673" t="s">
        <v>798</v>
      </c>
      <c r="D5673">
        <v>1850</v>
      </c>
      <c r="E5673">
        <v>60638</v>
      </c>
      <c r="F5673">
        <v>11687</v>
      </c>
      <c r="G5673">
        <v>5510</v>
      </c>
      <c r="H5673" s="14">
        <f>365*DSO[[#This Row],[Receivables - Total]]/DSO[[#This Row],[Revenue - Total]]</f>
        <v>57.777872850175406</v>
      </c>
      <c r="I5673" t="str">
        <f>_xlfn.XLOOKUP(DSO[[#This Row],[GIC Industry Groups]],'DSO_GIC GROUP'!$A$2:$A$25,'DSO_GIC GROUP'!$B$2:$B$25,0)</f>
        <v>Utilities</v>
      </c>
    </row>
    <row r="5674" spans="1:9" x14ac:dyDescent="0.2">
      <c r="A5674">
        <v>2019</v>
      </c>
      <c r="B5674" t="s">
        <v>797</v>
      </c>
      <c r="C5674" t="s">
        <v>798</v>
      </c>
      <c r="D5674">
        <v>1716</v>
      </c>
      <c r="E5674">
        <v>65665</v>
      </c>
      <c r="F5674">
        <v>10829</v>
      </c>
      <c r="G5674">
        <v>5510</v>
      </c>
      <c r="H5674" s="14">
        <f>365*DSO[[#This Row],[Receivables - Total]]/DSO[[#This Row],[Revenue - Total]]</f>
        <v>57.839135654261703</v>
      </c>
      <c r="I5674" t="str">
        <f>_xlfn.XLOOKUP(DSO[[#This Row],[GIC Industry Groups]],'DSO_GIC GROUP'!$A$2:$A$25,'DSO_GIC GROUP'!$B$2:$B$25,0)</f>
        <v>Utilities</v>
      </c>
    </row>
    <row r="5675" spans="1:9" x14ac:dyDescent="0.2">
      <c r="A5675">
        <v>2004</v>
      </c>
      <c r="B5675" t="s">
        <v>899</v>
      </c>
      <c r="C5675" t="s">
        <v>900</v>
      </c>
      <c r="D5675">
        <v>594.4</v>
      </c>
      <c r="E5675">
        <v>9565.4</v>
      </c>
      <c r="F5675">
        <v>3431.1</v>
      </c>
      <c r="G5675">
        <v>5510</v>
      </c>
      <c r="H5675" s="14">
        <f>365*DSO[[#This Row],[Receivables - Total]]/DSO[[#This Row],[Revenue - Total]]</f>
        <v>63.232199586138556</v>
      </c>
      <c r="I5675" t="str">
        <f>_xlfn.XLOOKUP(DSO[[#This Row],[GIC Industry Groups]],'DSO_GIC GROUP'!$A$2:$A$25,'DSO_GIC GROUP'!$B$2:$B$25,0)</f>
        <v>Utilities</v>
      </c>
    </row>
    <row r="5676" spans="1:9" x14ac:dyDescent="0.2">
      <c r="A5676">
        <v>2005</v>
      </c>
      <c r="B5676" t="s">
        <v>899</v>
      </c>
      <c r="C5676" t="s">
        <v>900</v>
      </c>
      <c r="D5676">
        <v>704.7</v>
      </c>
      <c r="E5676">
        <v>10462</v>
      </c>
      <c r="F5676">
        <v>3815.5</v>
      </c>
      <c r="G5676">
        <v>5510</v>
      </c>
      <c r="H5676" s="14">
        <f>365*DSO[[#This Row],[Receivables - Total]]/DSO[[#This Row],[Revenue - Total]]</f>
        <v>67.413314113484475</v>
      </c>
      <c r="I5676" t="str">
        <f>_xlfn.XLOOKUP(DSO[[#This Row],[GIC Industry Groups]],'DSO_GIC GROUP'!$A$2:$A$25,'DSO_GIC GROUP'!$B$2:$B$25,0)</f>
        <v>Utilities</v>
      </c>
    </row>
    <row r="5677" spans="1:9" x14ac:dyDescent="0.2">
      <c r="A5677">
        <v>2006</v>
      </c>
      <c r="B5677" t="s">
        <v>899</v>
      </c>
      <c r="C5677" t="s">
        <v>900</v>
      </c>
      <c r="D5677">
        <v>637.1</v>
      </c>
      <c r="E5677">
        <v>11130.2</v>
      </c>
      <c r="F5677">
        <v>3996.4</v>
      </c>
      <c r="G5677">
        <v>5510</v>
      </c>
      <c r="H5677" s="14">
        <f>365*DSO[[#This Row],[Receivables - Total]]/DSO[[#This Row],[Revenue - Total]]</f>
        <v>58.187743969572615</v>
      </c>
      <c r="I5677" t="str">
        <f>_xlfn.XLOOKUP(DSO[[#This Row],[GIC Industry Groups]],'DSO_GIC GROUP'!$A$2:$A$25,'DSO_GIC GROUP'!$B$2:$B$25,0)</f>
        <v>Utilities</v>
      </c>
    </row>
    <row r="5678" spans="1:9" x14ac:dyDescent="0.2">
      <c r="A5678">
        <v>2007</v>
      </c>
      <c r="B5678" t="s">
        <v>899</v>
      </c>
      <c r="C5678" t="s">
        <v>900</v>
      </c>
      <c r="D5678">
        <v>674</v>
      </c>
      <c r="E5678">
        <v>11720.3</v>
      </c>
      <c r="F5678">
        <v>4237.8</v>
      </c>
      <c r="G5678">
        <v>5510</v>
      </c>
      <c r="H5678" s="14">
        <f>365*DSO[[#This Row],[Receivables - Total]]/DSO[[#This Row],[Revenue - Total]]</f>
        <v>58.051347397234409</v>
      </c>
      <c r="I5678" t="str">
        <f>_xlfn.XLOOKUP(DSO[[#This Row],[GIC Industry Groups]],'DSO_GIC GROUP'!$A$2:$A$25,'DSO_GIC GROUP'!$B$2:$B$25,0)</f>
        <v>Utilities</v>
      </c>
    </row>
    <row r="5679" spans="1:9" x14ac:dyDescent="0.2">
      <c r="A5679">
        <v>2008</v>
      </c>
      <c r="B5679" t="s">
        <v>899</v>
      </c>
      <c r="C5679" t="s">
        <v>900</v>
      </c>
      <c r="D5679">
        <v>710.7</v>
      </c>
      <c r="E5679">
        <v>12617.8</v>
      </c>
      <c r="F5679">
        <v>4431</v>
      </c>
      <c r="G5679">
        <v>5510</v>
      </c>
      <c r="H5679" s="14">
        <f>365*DSO[[#This Row],[Receivables - Total]]/DSO[[#This Row],[Revenue - Total]]</f>
        <v>58.543331076506441</v>
      </c>
      <c r="I5679" t="str">
        <f>_xlfn.XLOOKUP(DSO[[#This Row],[GIC Industry Groups]],'DSO_GIC GROUP'!$A$2:$A$25,'DSO_GIC GROUP'!$B$2:$B$25,0)</f>
        <v>Utilities</v>
      </c>
    </row>
    <row r="5680" spans="1:9" x14ac:dyDescent="0.2">
      <c r="A5680">
        <v>2009</v>
      </c>
      <c r="B5680" t="s">
        <v>899</v>
      </c>
      <c r="C5680" t="s">
        <v>900</v>
      </c>
      <c r="D5680">
        <v>594.79999999999995</v>
      </c>
      <c r="E5680">
        <v>12697.9</v>
      </c>
      <c r="F5680">
        <v>4127.8999999999996</v>
      </c>
      <c r="G5680">
        <v>5510</v>
      </c>
      <c r="H5680" s="14">
        <f>365*DSO[[#This Row],[Receivables - Total]]/DSO[[#This Row],[Revenue - Total]]</f>
        <v>52.593812834613239</v>
      </c>
      <c r="I5680" t="str">
        <f>_xlfn.XLOOKUP(DSO[[#This Row],[GIC Industry Groups]],'DSO_GIC GROUP'!$A$2:$A$25,'DSO_GIC GROUP'!$B$2:$B$25,0)</f>
        <v>Utilities</v>
      </c>
    </row>
    <row r="5681" spans="1:9" x14ac:dyDescent="0.2">
      <c r="A5681">
        <v>2010</v>
      </c>
      <c r="B5681" t="s">
        <v>899</v>
      </c>
      <c r="C5681" t="s">
        <v>900</v>
      </c>
      <c r="D5681">
        <v>624.9</v>
      </c>
      <c r="E5681">
        <v>13059.8</v>
      </c>
      <c r="F5681">
        <v>4202.5</v>
      </c>
      <c r="G5681">
        <v>5510</v>
      </c>
      <c r="H5681" s="14">
        <f>365*DSO[[#This Row],[Receivables - Total]]/DSO[[#This Row],[Revenue - Total]]</f>
        <v>54.27447947650208</v>
      </c>
      <c r="I5681" t="str">
        <f>_xlfn.XLOOKUP(DSO[[#This Row],[GIC Industry Groups]],'DSO_GIC GROUP'!$A$2:$A$25,'DSO_GIC GROUP'!$B$2:$B$25,0)</f>
        <v>Utilities</v>
      </c>
    </row>
    <row r="5682" spans="1:9" x14ac:dyDescent="0.2">
      <c r="A5682">
        <v>2011</v>
      </c>
      <c r="B5682" t="s">
        <v>899</v>
      </c>
      <c r="C5682" t="s">
        <v>900</v>
      </c>
      <c r="D5682">
        <v>602.1</v>
      </c>
      <c r="E5682">
        <v>13862.1</v>
      </c>
      <c r="F5682">
        <v>4486.3999999999996</v>
      </c>
      <c r="G5682">
        <v>5510</v>
      </c>
      <c r="H5682" s="14">
        <f>365*DSO[[#This Row],[Receivables - Total]]/DSO[[#This Row],[Revenue - Total]]</f>
        <v>48.985043687589162</v>
      </c>
      <c r="I5682" t="str">
        <f>_xlfn.XLOOKUP(DSO[[#This Row],[GIC Industry Groups]],'DSO_GIC GROUP'!$A$2:$A$25,'DSO_GIC GROUP'!$B$2:$B$25,0)</f>
        <v>Utilities</v>
      </c>
    </row>
    <row r="5683" spans="1:9" x14ac:dyDescent="0.2">
      <c r="A5683">
        <v>2012</v>
      </c>
      <c r="B5683" t="s">
        <v>899</v>
      </c>
      <c r="C5683" t="s">
        <v>900</v>
      </c>
      <c r="D5683">
        <v>563.4</v>
      </c>
      <c r="E5683">
        <v>14285</v>
      </c>
      <c r="F5683">
        <v>4246.3999999999996</v>
      </c>
      <c r="G5683">
        <v>5510</v>
      </c>
      <c r="H5683" s="14">
        <f>365*DSO[[#This Row],[Receivables - Total]]/DSO[[#This Row],[Revenue - Total]]</f>
        <v>48.427138281838737</v>
      </c>
      <c r="I5683" t="str">
        <f>_xlfn.XLOOKUP(DSO[[#This Row],[GIC Industry Groups]],'DSO_GIC GROUP'!$A$2:$A$25,'DSO_GIC GROUP'!$B$2:$B$25,0)</f>
        <v>Utilities</v>
      </c>
    </row>
    <row r="5684" spans="1:9" x14ac:dyDescent="0.2">
      <c r="A5684">
        <v>2013</v>
      </c>
      <c r="B5684" t="s">
        <v>899</v>
      </c>
      <c r="C5684" t="s">
        <v>900</v>
      </c>
      <c r="D5684">
        <v>727.1</v>
      </c>
      <c r="E5684">
        <v>14769.4</v>
      </c>
      <c r="F5684">
        <v>4519</v>
      </c>
      <c r="G5684">
        <v>5510</v>
      </c>
      <c r="H5684" s="14">
        <f>365*DSO[[#This Row],[Receivables - Total]]/DSO[[#This Row],[Revenue - Total]]</f>
        <v>58.727926532418678</v>
      </c>
      <c r="I5684" t="str">
        <f>_xlfn.XLOOKUP(DSO[[#This Row],[GIC Industry Groups]],'DSO_GIC GROUP'!$A$2:$A$25,'DSO_GIC GROUP'!$B$2:$B$25,0)</f>
        <v>Utilities</v>
      </c>
    </row>
    <row r="5685" spans="1:9" x14ac:dyDescent="0.2">
      <c r="A5685">
        <v>2014</v>
      </c>
      <c r="B5685" t="s">
        <v>899</v>
      </c>
      <c r="C5685" t="s">
        <v>900</v>
      </c>
      <c r="D5685">
        <v>643.4</v>
      </c>
      <c r="E5685">
        <v>15163.4</v>
      </c>
      <c r="F5685">
        <v>4997.1000000000004</v>
      </c>
      <c r="G5685">
        <v>5510</v>
      </c>
      <c r="H5685" s="14">
        <f>365*DSO[[#This Row],[Receivables - Total]]/DSO[[#This Row],[Revenue - Total]]</f>
        <v>46.995457365271854</v>
      </c>
      <c r="I5685" t="str">
        <f>_xlfn.XLOOKUP(DSO[[#This Row],[GIC Industry Groups]],'DSO_GIC GROUP'!$A$2:$A$25,'DSO_GIC GROUP'!$B$2:$B$25,0)</f>
        <v>Utilities</v>
      </c>
    </row>
    <row r="5686" spans="1:9" x14ac:dyDescent="0.2">
      <c r="A5686">
        <v>2015</v>
      </c>
      <c r="B5686" t="s">
        <v>899</v>
      </c>
      <c r="C5686" t="s">
        <v>900</v>
      </c>
      <c r="D5686">
        <v>1028.5999999999999</v>
      </c>
      <c r="E5686">
        <v>29355.200000000001</v>
      </c>
      <c r="F5686">
        <v>5926.1</v>
      </c>
      <c r="G5686">
        <v>5510</v>
      </c>
      <c r="H5686" s="14">
        <f>365*DSO[[#This Row],[Receivables - Total]]/DSO[[#This Row],[Revenue - Total]]</f>
        <v>63.353470241811635</v>
      </c>
      <c r="I5686" t="str">
        <f>_xlfn.XLOOKUP(DSO[[#This Row],[GIC Industry Groups]],'DSO_GIC GROUP'!$A$2:$A$25,'DSO_GIC GROUP'!$B$2:$B$25,0)</f>
        <v>Utilities</v>
      </c>
    </row>
    <row r="5687" spans="1:9" x14ac:dyDescent="0.2">
      <c r="A5687">
        <v>2016</v>
      </c>
      <c r="B5687" t="s">
        <v>899</v>
      </c>
      <c r="C5687" t="s">
        <v>900</v>
      </c>
      <c r="D5687">
        <v>1241.7</v>
      </c>
      <c r="E5687">
        <v>30123.200000000001</v>
      </c>
      <c r="F5687">
        <v>7472.3</v>
      </c>
      <c r="G5687">
        <v>5510</v>
      </c>
      <c r="H5687" s="14">
        <f>365*DSO[[#This Row],[Receivables - Total]]/DSO[[#This Row],[Revenue - Total]]</f>
        <v>60.653413273021691</v>
      </c>
      <c r="I5687" t="str">
        <f>_xlfn.XLOOKUP(DSO[[#This Row],[GIC Industry Groups]],'DSO_GIC GROUP'!$A$2:$A$25,'DSO_GIC GROUP'!$B$2:$B$25,0)</f>
        <v>Utilities</v>
      </c>
    </row>
    <row r="5688" spans="1:9" x14ac:dyDescent="0.2">
      <c r="A5688">
        <v>2017</v>
      </c>
      <c r="B5688" t="s">
        <v>899</v>
      </c>
      <c r="C5688" t="s">
        <v>900</v>
      </c>
      <c r="D5688">
        <v>1350.7</v>
      </c>
      <c r="E5688">
        <v>31590.5</v>
      </c>
      <c r="F5688">
        <v>7648.5</v>
      </c>
      <c r="G5688">
        <v>5510</v>
      </c>
      <c r="H5688" s="14">
        <f>365*DSO[[#This Row],[Receivables - Total]]/DSO[[#This Row],[Revenue - Total]]</f>
        <v>64.457802183434666</v>
      </c>
      <c r="I5688" t="str">
        <f>_xlfn.XLOOKUP(DSO[[#This Row],[GIC Industry Groups]],'DSO_GIC GROUP'!$A$2:$A$25,'DSO_GIC GROUP'!$B$2:$B$25,0)</f>
        <v>Utilities</v>
      </c>
    </row>
    <row r="5689" spans="1:9" x14ac:dyDescent="0.2">
      <c r="A5689">
        <v>2018</v>
      </c>
      <c r="B5689" t="s">
        <v>899</v>
      </c>
      <c r="C5689" t="s">
        <v>900</v>
      </c>
      <c r="D5689">
        <v>1280.9000000000001</v>
      </c>
      <c r="E5689">
        <v>33475.800000000003</v>
      </c>
      <c r="F5689">
        <v>7679.5</v>
      </c>
      <c r="G5689">
        <v>5510</v>
      </c>
      <c r="H5689" s="14">
        <f>365*DSO[[#This Row],[Receivables - Total]]/DSO[[#This Row],[Revenue - Total]]</f>
        <v>60.880070317077944</v>
      </c>
      <c r="I5689" t="str">
        <f>_xlfn.XLOOKUP(DSO[[#This Row],[GIC Industry Groups]],'DSO_GIC GROUP'!$A$2:$A$25,'DSO_GIC GROUP'!$B$2:$B$25,0)</f>
        <v>Utilities</v>
      </c>
    </row>
    <row r="5690" spans="1:9" x14ac:dyDescent="0.2">
      <c r="A5690">
        <v>2019</v>
      </c>
      <c r="B5690" t="s">
        <v>899</v>
      </c>
      <c r="C5690" t="s">
        <v>900</v>
      </c>
      <c r="D5690">
        <v>1176.5</v>
      </c>
      <c r="E5690">
        <v>34951.800000000003</v>
      </c>
      <c r="F5690">
        <v>7523.1</v>
      </c>
      <c r="G5690">
        <v>5510</v>
      </c>
      <c r="H5690" s="14">
        <f>365*DSO[[#This Row],[Receivables - Total]]/DSO[[#This Row],[Revenue - Total]]</f>
        <v>57.080525315362017</v>
      </c>
      <c r="I5690" t="str">
        <f>_xlfn.XLOOKUP(DSO[[#This Row],[GIC Industry Groups]],'DSO_GIC GROUP'!$A$2:$A$25,'DSO_GIC GROUP'!$B$2:$B$25,0)</f>
        <v>Utilities</v>
      </c>
    </row>
    <row r="5691" spans="1:9" x14ac:dyDescent="0.2">
      <c r="A5691">
        <v>2004</v>
      </c>
      <c r="B5691" t="s">
        <v>923</v>
      </c>
      <c r="C5691" t="s">
        <v>924</v>
      </c>
      <c r="D5691">
        <v>1204.7329999999999</v>
      </c>
      <c r="E5691">
        <v>20304.843000000001</v>
      </c>
      <c r="F5691">
        <v>8345.259</v>
      </c>
      <c r="G5691">
        <v>5510</v>
      </c>
      <c r="H5691" s="14">
        <f>365*DSO[[#This Row],[Receivables - Total]]/DSO[[#This Row],[Revenue - Total]]</f>
        <v>52.69189907706879</v>
      </c>
      <c r="I5691" t="str">
        <f>_xlfn.XLOOKUP(DSO[[#This Row],[GIC Industry Groups]],'DSO_GIC GROUP'!$A$2:$A$25,'DSO_GIC GROUP'!$B$2:$B$25,0)</f>
        <v>Utilities</v>
      </c>
    </row>
    <row r="5692" spans="1:9" x14ac:dyDescent="0.2">
      <c r="A5692">
        <v>2005</v>
      </c>
      <c r="B5692" t="s">
        <v>923</v>
      </c>
      <c r="C5692" t="s">
        <v>924</v>
      </c>
      <c r="D5692">
        <v>1625.585</v>
      </c>
      <c r="E5692">
        <v>21648.315999999999</v>
      </c>
      <c r="F5692">
        <v>9625.4770000000008</v>
      </c>
      <c r="G5692">
        <v>5510</v>
      </c>
      <c r="H5692" s="14">
        <f>365*DSO[[#This Row],[Receivables - Total]]/DSO[[#This Row],[Revenue - Total]]</f>
        <v>61.642506132423357</v>
      </c>
      <c r="I5692" t="str">
        <f>_xlfn.XLOOKUP(DSO[[#This Row],[GIC Industry Groups]],'DSO_GIC GROUP'!$A$2:$A$25,'DSO_GIC GROUP'!$B$2:$B$25,0)</f>
        <v>Utilities</v>
      </c>
    </row>
    <row r="5693" spans="1:9" x14ac:dyDescent="0.2">
      <c r="A5693">
        <v>2006</v>
      </c>
      <c r="B5693" t="s">
        <v>923</v>
      </c>
      <c r="C5693" t="s">
        <v>924</v>
      </c>
      <c r="D5693">
        <v>1347.5930000000001</v>
      </c>
      <c r="E5693">
        <v>21958.346000000001</v>
      </c>
      <c r="F5693">
        <v>9840.3040000000001</v>
      </c>
      <c r="G5693">
        <v>5510</v>
      </c>
      <c r="H5693" s="14">
        <f>365*DSO[[#This Row],[Receivables - Total]]/DSO[[#This Row],[Revenue - Total]]</f>
        <v>49.985391203361196</v>
      </c>
      <c r="I5693" t="str">
        <f>_xlfn.XLOOKUP(DSO[[#This Row],[GIC Industry Groups]],'DSO_GIC GROUP'!$A$2:$A$25,'DSO_GIC GROUP'!$B$2:$B$25,0)</f>
        <v>Utilities</v>
      </c>
    </row>
    <row r="5694" spans="1:9" x14ac:dyDescent="0.2">
      <c r="A5694">
        <v>2007</v>
      </c>
      <c r="B5694" t="s">
        <v>923</v>
      </c>
      <c r="C5694" t="s">
        <v>924</v>
      </c>
      <c r="D5694">
        <v>1683.539</v>
      </c>
      <c r="E5694">
        <v>23184.726999999999</v>
      </c>
      <c r="F5694">
        <v>10034.17</v>
      </c>
      <c r="G5694">
        <v>5510</v>
      </c>
      <c r="H5694" s="14">
        <f>365*DSO[[#This Row],[Receivables - Total]]/DSO[[#This Row],[Revenue - Total]]</f>
        <v>61.239916704620313</v>
      </c>
      <c r="I5694" t="str">
        <f>_xlfn.XLOOKUP(DSO[[#This Row],[GIC Industry Groups]],'DSO_GIC GROUP'!$A$2:$A$25,'DSO_GIC GROUP'!$B$2:$B$25,0)</f>
        <v>Utilities</v>
      </c>
    </row>
    <row r="5695" spans="1:9" x14ac:dyDescent="0.2">
      <c r="A5695">
        <v>2008</v>
      </c>
      <c r="B5695" t="s">
        <v>923</v>
      </c>
      <c r="C5695" t="s">
        <v>924</v>
      </c>
      <c r="D5695">
        <v>1644.26</v>
      </c>
      <c r="E5695">
        <v>24958.494999999999</v>
      </c>
      <c r="F5695">
        <v>11203.156000000001</v>
      </c>
      <c r="G5695">
        <v>5510</v>
      </c>
      <c r="H5695" s="14">
        <f>365*DSO[[#This Row],[Receivables - Total]]/DSO[[#This Row],[Revenue - Total]]</f>
        <v>53.570163621750872</v>
      </c>
      <c r="I5695" t="str">
        <f>_xlfn.XLOOKUP(DSO[[#This Row],[GIC Industry Groups]],'DSO_GIC GROUP'!$A$2:$A$25,'DSO_GIC GROUP'!$B$2:$B$25,0)</f>
        <v>Utilities</v>
      </c>
    </row>
    <row r="5696" spans="1:9" x14ac:dyDescent="0.2">
      <c r="A5696">
        <v>2009</v>
      </c>
      <c r="B5696" t="s">
        <v>923</v>
      </c>
      <c r="C5696" t="s">
        <v>924</v>
      </c>
      <c r="D5696">
        <v>1423.4580000000001</v>
      </c>
      <c r="E5696">
        <v>25488.428</v>
      </c>
      <c r="F5696">
        <v>9644.3029999999999</v>
      </c>
      <c r="G5696">
        <v>5510</v>
      </c>
      <c r="H5696" s="14">
        <f>365*DSO[[#This Row],[Receivables - Total]]/DSO[[#This Row],[Revenue - Total]]</f>
        <v>53.87244365922556</v>
      </c>
      <c r="I5696" t="str">
        <f>_xlfn.XLOOKUP(DSO[[#This Row],[GIC Industry Groups]],'DSO_GIC GROUP'!$A$2:$A$25,'DSO_GIC GROUP'!$B$2:$B$25,0)</f>
        <v>Utilities</v>
      </c>
    </row>
    <row r="5697" spans="1:9" x14ac:dyDescent="0.2">
      <c r="A5697">
        <v>2010</v>
      </c>
      <c r="B5697" t="s">
        <v>923</v>
      </c>
      <c r="C5697" t="s">
        <v>924</v>
      </c>
      <c r="D5697">
        <v>1427.165</v>
      </c>
      <c r="E5697">
        <v>27387.69</v>
      </c>
      <c r="F5697">
        <v>10310.947</v>
      </c>
      <c r="G5697">
        <v>5510</v>
      </c>
      <c r="H5697" s="14">
        <f>365*DSO[[#This Row],[Receivables - Total]]/DSO[[#This Row],[Revenue - Total]]</f>
        <v>50.520599611267514</v>
      </c>
      <c r="I5697" t="str">
        <f>_xlfn.XLOOKUP(DSO[[#This Row],[GIC Industry Groups]],'DSO_GIC GROUP'!$A$2:$A$25,'DSO_GIC GROUP'!$B$2:$B$25,0)</f>
        <v>Utilities</v>
      </c>
    </row>
    <row r="5698" spans="1:9" x14ac:dyDescent="0.2">
      <c r="A5698">
        <v>2011</v>
      </c>
      <c r="B5698" t="s">
        <v>923</v>
      </c>
      <c r="C5698" t="s">
        <v>924</v>
      </c>
      <c r="D5698">
        <v>1441.86</v>
      </c>
      <c r="E5698">
        <v>29497.267</v>
      </c>
      <c r="F5698">
        <v>10654.77</v>
      </c>
      <c r="G5698">
        <v>5510</v>
      </c>
      <c r="H5698" s="14">
        <f>365*DSO[[#This Row],[Receivables - Total]]/DSO[[#This Row],[Revenue - Total]]</f>
        <v>49.393736326546694</v>
      </c>
      <c r="I5698" t="str">
        <f>_xlfn.XLOOKUP(DSO[[#This Row],[GIC Industry Groups]],'DSO_GIC GROUP'!$A$2:$A$25,'DSO_GIC GROUP'!$B$2:$B$25,0)</f>
        <v>Utilities</v>
      </c>
    </row>
    <row r="5699" spans="1:9" x14ac:dyDescent="0.2">
      <c r="A5699">
        <v>2012</v>
      </c>
      <c r="B5699" t="s">
        <v>923</v>
      </c>
      <c r="C5699" t="s">
        <v>924</v>
      </c>
      <c r="D5699">
        <v>1381.4090000000001</v>
      </c>
      <c r="E5699">
        <v>31140.686000000002</v>
      </c>
      <c r="F5699">
        <v>10128.223</v>
      </c>
      <c r="G5699">
        <v>5510</v>
      </c>
      <c r="H5699" s="14">
        <f>365*DSO[[#This Row],[Receivables - Total]]/DSO[[#This Row],[Revenue - Total]]</f>
        <v>49.783094724513866</v>
      </c>
      <c r="I5699" t="str">
        <f>_xlfn.XLOOKUP(DSO[[#This Row],[GIC Industry Groups]],'DSO_GIC GROUP'!$A$2:$A$25,'DSO_GIC GROUP'!$B$2:$B$25,0)</f>
        <v>Utilities</v>
      </c>
    </row>
    <row r="5700" spans="1:9" x14ac:dyDescent="0.2">
      <c r="A5700">
        <v>2013</v>
      </c>
      <c r="B5700" t="s">
        <v>923</v>
      </c>
      <c r="C5700" t="s">
        <v>924</v>
      </c>
      <c r="D5700">
        <v>1431.39</v>
      </c>
      <c r="E5700">
        <v>33907.49</v>
      </c>
      <c r="F5700">
        <v>10914.922</v>
      </c>
      <c r="G5700">
        <v>5510</v>
      </c>
      <c r="H5700" s="14">
        <f>365*DSO[[#This Row],[Receivables - Total]]/DSO[[#This Row],[Revenue - Total]]</f>
        <v>47.866338394355914</v>
      </c>
      <c r="I5700" t="str">
        <f>_xlfn.XLOOKUP(DSO[[#This Row],[GIC Industry Groups]],'DSO_GIC GROUP'!$A$2:$A$25,'DSO_GIC GROUP'!$B$2:$B$25,0)</f>
        <v>Utilities</v>
      </c>
    </row>
    <row r="5701" spans="1:9" x14ac:dyDescent="0.2">
      <c r="A5701">
        <v>2014</v>
      </c>
      <c r="B5701" t="s">
        <v>923</v>
      </c>
      <c r="C5701" t="s">
        <v>924</v>
      </c>
      <c r="D5701">
        <v>1554.998</v>
      </c>
      <c r="E5701">
        <v>36957.883999999998</v>
      </c>
      <c r="F5701">
        <v>11686.135</v>
      </c>
      <c r="G5701">
        <v>5510</v>
      </c>
      <c r="H5701" s="14">
        <f>365*DSO[[#This Row],[Receivables - Total]]/DSO[[#This Row],[Revenue - Total]]</f>
        <v>48.568176732512505</v>
      </c>
      <c r="I5701" t="str">
        <f>_xlfn.XLOOKUP(DSO[[#This Row],[GIC Industry Groups]],'DSO_GIC GROUP'!$A$2:$A$25,'DSO_GIC GROUP'!$B$2:$B$25,0)</f>
        <v>Utilities</v>
      </c>
    </row>
    <row r="5702" spans="1:9" x14ac:dyDescent="0.2">
      <c r="A5702">
        <v>2015</v>
      </c>
      <c r="B5702" t="s">
        <v>923</v>
      </c>
      <c r="C5702" t="s">
        <v>924</v>
      </c>
      <c r="D5702">
        <v>1379.473</v>
      </c>
      <c r="E5702">
        <v>39053.535000000003</v>
      </c>
      <c r="F5702">
        <v>11024.486000000001</v>
      </c>
      <c r="G5702">
        <v>5510</v>
      </c>
      <c r="H5702" s="14">
        <f>365*DSO[[#This Row],[Receivables - Total]]/DSO[[#This Row],[Revenue - Total]]</f>
        <v>45.671756941774873</v>
      </c>
      <c r="I5702" t="str">
        <f>_xlfn.XLOOKUP(DSO[[#This Row],[GIC Industry Groups]],'DSO_GIC GROUP'!$A$2:$A$25,'DSO_GIC GROUP'!$B$2:$B$25,0)</f>
        <v>Utilities</v>
      </c>
    </row>
    <row r="5703" spans="1:9" x14ac:dyDescent="0.2">
      <c r="A5703">
        <v>2016</v>
      </c>
      <c r="B5703" t="s">
        <v>923</v>
      </c>
      <c r="C5703" t="s">
        <v>924</v>
      </c>
      <c r="D5703">
        <v>1506.1210000000001</v>
      </c>
      <c r="E5703">
        <v>41155.277000000002</v>
      </c>
      <c r="F5703">
        <v>11106.92</v>
      </c>
      <c r="G5703">
        <v>5510</v>
      </c>
      <c r="H5703" s="14">
        <f>365*DSO[[#This Row],[Receivables - Total]]/DSO[[#This Row],[Revenue - Total]]</f>
        <v>49.494744267537719</v>
      </c>
      <c r="I5703" t="str">
        <f>_xlfn.XLOOKUP(DSO[[#This Row],[GIC Industry Groups]],'DSO_GIC GROUP'!$A$2:$A$25,'DSO_GIC GROUP'!$B$2:$B$25,0)</f>
        <v>Utilities</v>
      </c>
    </row>
    <row r="5704" spans="1:9" x14ac:dyDescent="0.2">
      <c r="A5704">
        <v>2017</v>
      </c>
      <c r="B5704" t="s">
        <v>923</v>
      </c>
      <c r="C5704" t="s">
        <v>924</v>
      </c>
      <c r="D5704">
        <v>1561</v>
      </c>
      <c r="E5704">
        <v>43030</v>
      </c>
      <c r="F5704">
        <v>11404</v>
      </c>
      <c r="G5704">
        <v>5510</v>
      </c>
      <c r="H5704" s="14">
        <f>365*DSO[[#This Row],[Receivables - Total]]/DSO[[#This Row],[Revenue - Total]]</f>
        <v>49.961855489301996</v>
      </c>
      <c r="I5704" t="str">
        <f>_xlfn.XLOOKUP(DSO[[#This Row],[GIC Industry Groups]],'DSO_GIC GROUP'!$A$2:$A$25,'DSO_GIC GROUP'!$B$2:$B$25,0)</f>
        <v>Utilities</v>
      </c>
    </row>
    <row r="5705" spans="1:9" x14ac:dyDescent="0.2">
      <c r="A5705">
        <v>2018</v>
      </c>
      <c r="B5705" t="s">
        <v>923</v>
      </c>
      <c r="C5705" t="s">
        <v>924</v>
      </c>
      <c r="D5705">
        <v>1615</v>
      </c>
      <c r="E5705">
        <v>45987</v>
      </c>
      <c r="F5705">
        <v>11537</v>
      </c>
      <c r="G5705">
        <v>5510</v>
      </c>
      <c r="H5705" s="14">
        <f>365*DSO[[#This Row],[Receivables - Total]]/DSO[[#This Row],[Revenue - Total]]</f>
        <v>51.094305278668628</v>
      </c>
      <c r="I5705" t="str">
        <f>_xlfn.XLOOKUP(DSO[[#This Row],[GIC Industry Groups]],'DSO_GIC GROUP'!$A$2:$A$25,'DSO_GIC GROUP'!$B$2:$B$25,0)</f>
        <v>Utilities</v>
      </c>
    </row>
    <row r="5706" spans="1:9" x14ac:dyDescent="0.2">
      <c r="A5706">
        <v>2019</v>
      </c>
      <c r="B5706" t="s">
        <v>923</v>
      </c>
      <c r="C5706" t="s">
        <v>924</v>
      </c>
      <c r="D5706">
        <v>1550</v>
      </c>
      <c r="E5706">
        <v>50448</v>
      </c>
      <c r="F5706">
        <v>11529</v>
      </c>
      <c r="G5706">
        <v>5510</v>
      </c>
      <c r="H5706" s="14">
        <f>365*DSO[[#This Row],[Receivables - Total]]/DSO[[#This Row],[Revenue - Total]]</f>
        <v>49.071905629282675</v>
      </c>
      <c r="I5706" t="str">
        <f>_xlfn.XLOOKUP(DSO[[#This Row],[GIC Industry Groups]],'DSO_GIC GROUP'!$A$2:$A$25,'DSO_GIC GROUP'!$B$2:$B$25,0)</f>
        <v>Utilities</v>
      </c>
    </row>
    <row r="5707" spans="1:9" x14ac:dyDescent="0.2">
      <c r="A5707">
        <v>2004</v>
      </c>
      <c r="B5707" t="s">
        <v>57</v>
      </c>
      <c r="C5707" t="s">
        <v>58</v>
      </c>
      <c r="D5707">
        <v>145.976</v>
      </c>
      <c r="E5707">
        <v>10072.241</v>
      </c>
      <c r="F5707">
        <v>1499.617</v>
      </c>
      <c r="G5707">
        <v>6010</v>
      </c>
      <c r="H5707" s="14">
        <f>365*DSO[[#This Row],[Receivables - Total]]/DSO[[#This Row],[Revenue - Total]]</f>
        <v>35.529898634117913</v>
      </c>
      <c r="I5707" t="str">
        <f>_xlfn.XLOOKUP(DSO[[#This Row],[GIC Industry Groups]],'DSO_GIC GROUP'!$A$2:$A$25,'DSO_GIC GROUP'!$B$2:$B$25,0)</f>
        <v>Real Estate</v>
      </c>
    </row>
    <row r="5708" spans="1:9" x14ac:dyDescent="0.2">
      <c r="A5708">
        <v>2005</v>
      </c>
      <c r="B5708" t="s">
        <v>57</v>
      </c>
      <c r="C5708" t="s">
        <v>58</v>
      </c>
      <c r="D5708">
        <v>124.309</v>
      </c>
      <c r="E5708">
        <v>10016.751</v>
      </c>
      <c r="F5708">
        <v>1549.835</v>
      </c>
      <c r="G5708">
        <v>6010</v>
      </c>
      <c r="H5708" s="14">
        <f>365*DSO[[#This Row],[Receivables - Total]]/DSO[[#This Row],[Revenue - Total]]</f>
        <v>29.275880980878608</v>
      </c>
      <c r="I5708" t="str">
        <f>_xlfn.XLOOKUP(DSO[[#This Row],[GIC Industry Groups]],'DSO_GIC GROUP'!$A$2:$A$25,'DSO_GIC GROUP'!$B$2:$B$25,0)</f>
        <v>Real Estate</v>
      </c>
    </row>
    <row r="5709" spans="1:9" x14ac:dyDescent="0.2">
      <c r="A5709">
        <v>2006</v>
      </c>
      <c r="B5709" t="s">
        <v>57</v>
      </c>
      <c r="C5709" t="s">
        <v>58</v>
      </c>
      <c r="D5709">
        <v>245.887</v>
      </c>
      <c r="E5709">
        <v>10289.775</v>
      </c>
      <c r="F5709">
        <v>1721.239</v>
      </c>
      <c r="G5709">
        <v>6010</v>
      </c>
      <c r="H5709" s="14">
        <f>365*DSO[[#This Row],[Receivables - Total]]/DSO[[#This Row],[Revenue - Total]]</f>
        <v>52.141948329081551</v>
      </c>
      <c r="I5709" t="str">
        <f>_xlfn.XLOOKUP(DSO[[#This Row],[GIC Industry Groups]],'DSO_GIC GROUP'!$A$2:$A$25,'DSO_GIC GROUP'!$B$2:$B$25,0)</f>
        <v>Real Estate</v>
      </c>
    </row>
    <row r="5710" spans="1:9" x14ac:dyDescent="0.2">
      <c r="A5710">
        <v>2007</v>
      </c>
      <c r="B5710" t="s">
        <v>57</v>
      </c>
      <c r="C5710" t="s">
        <v>58</v>
      </c>
      <c r="D5710">
        <v>249.47499999999999</v>
      </c>
      <c r="E5710">
        <v>10606.531999999999</v>
      </c>
      <c r="F5710">
        <v>1763.4459999999999</v>
      </c>
      <c r="G5710">
        <v>6010</v>
      </c>
      <c r="H5710" s="14">
        <f>365*DSO[[#This Row],[Receivables - Total]]/DSO[[#This Row],[Revenue - Total]]</f>
        <v>51.636610931097408</v>
      </c>
      <c r="I5710" t="str">
        <f>_xlfn.XLOOKUP(DSO[[#This Row],[GIC Industry Groups]],'DSO_GIC GROUP'!$A$2:$A$25,'DSO_GIC GROUP'!$B$2:$B$25,0)</f>
        <v>Real Estate</v>
      </c>
    </row>
    <row r="5711" spans="1:9" x14ac:dyDescent="0.2">
      <c r="A5711">
        <v>2008</v>
      </c>
      <c r="B5711" t="s">
        <v>57</v>
      </c>
      <c r="C5711" t="s">
        <v>58</v>
      </c>
      <c r="D5711">
        <v>259.30099999999999</v>
      </c>
      <c r="E5711">
        <v>9403.1569999999992</v>
      </c>
      <c r="F5711">
        <v>1470.4469999999999</v>
      </c>
      <c r="G5711">
        <v>6010</v>
      </c>
      <c r="H5711" s="14">
        <f>365*DSO[[#This Row],[Receivables - Total]]/DSO[[#This Row],[Revenue - Total]]</f>
        <v>64.364689784806927</v>
      </c>
      <c r="I5711" t="str">
        <f>_xlfn.XLOOKUP(DSO[[#This Row],[GIC Industry Groups]],'DSO_GIC GROUP'!$A$2:$A$25,'DSO_GIC GROUP'!$B$2:$B$25,0)</f>
        <v>Real Estate</v>
      </c>
    </row>
    <row r="5712" spans="1:9" x14ac:dyDescent="0.2">
      <c r="A5712">
        <v>2009</v>
      </c>
      <c r="B5712" t="s">
        <v>57</v>
      </c>
      <c r="C5712" t="s">
        <v>58</v>
      </c>
      <c r="D5712">
        <v>208.83500000000001</v>
      </c>
      <c r="E5712">
        <v>7906.4679999999998</v>
      </c>
      <c r="F5712">
        <v>1193.079</v>
      </c>
      <c r="G5712">
        <v>6010</v>
      </c>
      <c r="H5712" s="14">
        <f>365*DSO[[#This Row],[Receivables - Total]]/DSO[[#This Row],[Revenue - Total]]</f>
        <v>63.889126369670414</v>
      </c>
      <c r="I5712" t="str">
        <f>_xlfn.XLOOKUP(DSO[[#This Row],[GIC Industry Groups]],'DSO_GIC GROUP'!$A$2:$A$25,'DSO_GIC GROUP'!$B$2:$B$25,0)</f>
        <v>Real Estate</v>
      </c>
    </row>
    <row r="5713" spans="1:9" x14ac:dyDescent="0.2">
      <c r="A5713">
        <v>2010</v>
      </c>
      <c r="B5713" t="s">
        <v>57</v>
      </c>
      <c r="C5713" t="s">
        <v>58</v>
      </c>
      <c r="D5713">
        <v>184.97300000000001</v>
      </c>
      <c r="E5713">
        <v>7378.5659999999998</v>
      </c>
      <c r="F5713">
        <v>1132.953</v>
      </c>
      <c r="G5713">
        <v>6010</v>
      </c>
      <c r="H5713" s="14">
        <f>365*DSO[[#This Row],[Receivables - Total]]/DSO[[#This Row],[Revenue - Total]]</f>
        <v>59.592185200974804</v>
      </c>
      <c r="I5713" t="str">
        <f>_xlfn.XLOOKUP(DSO[[#This Row],[GIC Industry Groups]],'DSO_GIC GROUP'!$A$2:$A$25,'DSO_GIC GROUP'!$B$2:$B$25,0)</f>
        <v>Real Estate</v>
      </c>
    </row>
    <row r="5714" spans="1:9" x14ac:dyDescent="0.2">
      <c r="A5714">
        <v>2011</v>
      </c>
      <c r="B5714" t="s">
        <v>57</v>
      </c>
      <c r="C5714" t="s">
        <v>58</v>
      </c>
      <c r="D5714">
        <v>157.601</v>
      </c>
      <c r="E5714">
        <v>6871.8620000000001</v>
      </c>
      <c r="F5714">
        <v>1071.904</v>
      </c>
      <c r="G5714">
        <v>6010</v>
      </c>
      <c r="H5714" s="14">
        <f>365*DSO[[#This Row],[Receivables - Total]]/DSO[[#This Row],[Revenue - Total]]</f>
        <v>53.665594120368986</v>
      </c>
      <c r="I5714" t="str">
        <f>_xlfn.XLOOKUP(DSO[[#This Row],[GIC Industry Groups]],'DSO_GIC GROUP'!$A$2:$A$25,'DSO_GIC GROUP'!$B$2:$B$25,0)</f>
        <v>Real Estate</v>
      </c>
    </row>
    <row r="5715" spans="1:9" x14ac:dyDescent="0.2">
      <c r="A5715">
        <v>2012</v>
      </c>
      <c r="B5715" t="s">
        <v>57</v>
      </c>
      <c r="C5715" t="s">
        <v>58</v>
      </c>
      <c r="D5715">
        <v>136.917</v>
      </c>
      <c r="E5715">
        <v>6401.38</v>
      </c>
      <c r="F5715">
        <v>1038.702</v>
      </c>
      <c r="G5715">
        <v>6010</v>
      </c>
      <c r="H5715" s="14">
        <f>365*DSO[[#This Row],[Receivables - Total]]/DSO[[#This Row],[Revenue - Total]]</f>
        <v>48.112649248773955</v>
      </c>
      <c r="I5715" t="str">
        <f>_xlfn.XLOOKUP(DSO[[#This Row],[GIC Industry Groups]],'DSO_GIC GROUP'!$A$2:$A$25,'DSO_GIC GROUP'!$B$2:$B$25,0)</f>
        <v>Real Estate</v>
      </c>
    </row>
    <row r="5716" spans="1:9" x14ac:dyDescent="0.2">
      <c r="A5716">
        <v>2018</v>
      </c>
      <c r="B5716" t="s">
        <v>57</v>
      </c>
      <c r="C5716" t="s">
        <v>58</v>
      </c>
      <c r="D5716">
        <v>55.63</v>
      </c>
      <c r="E5716">
        <v>6190.0039999999999</v>
      </c>
      <c r="F5716">
        <v>983.32399999999996</v>
      </c>
      <c r="G5716">
        <v>6010</v>
      </c>
      <c r="H5716" s="14">
        <f>365*DSO[[#This Row],[Receivables - Total]]/DSO[[#This Row],[Revenue - Total]]</f>
        <v>20.649297688249245</v>
      </c>
      <c r="I5716" t="str">
        <f>_xlfn.XLOOKUP(DSO[[#This Row],[GIC Industry Groups]],'DSO_GIC GROUP'!$A$2:$A$25,'DSO_GIC GROUP'!$B$2:$B$25,0)</f>
        <v>Real Estate</v>
      </c>
    </row>
    <row r="5717" spans="1:9" x14ac:dyDescent="0.2">
      <c r="A5717">
        <v>2019</v>
      </c>
      <c r="B5717" t="s">
        <v>57</v>
      </c>
      <c r="C5717" t="s">
        <v>58</v>
      </c>
      <c r="D5717">
        <v>62.249000000000002</v>
      </c>
      <c r="E5717">
        <v>6828.7389999999996</v>
      </c>
      <c r="F5717">
        <v>928.05200000000002</v>
      </c>
      <c r="G5717">
        <v>6010</v>
      </c>
      <c r="H5717" s="14">
        <f>365*DSO[[#This Row],[Receivables - Total]]/DSO[[#This Row],[Revenue - Total]]</f>
        <v>24.482340429200089</v>
      </c>
      <c r="I5717" t="str">
        <f>_xlfn.XLOOKUP(DSO[[#This Row],[GIC Industry Groups]],'DSO_GIC GROUP'!$A$2:$A$25,'DSO_GIC GROUP'!$B$2:$B$25,0)</f>
        <v>Real Estate</v>
      </c>
    </row>
    <row r="5718" spans="1:9" x14ac:dyDescent="0.2">
      <c r="A5718">
        <v>2004</v>
      </c>
      <c r="B5718" t="s">
        <v>89</v>
      </c>
      <c r="C5718" t="s">
        <v>90</v>
      </c>
      <c r="D5718">
        <v>38.634</v>
      </c>
      <c r="E5718">
        <v>5085.9719999999998</v>
      </c>
      <c r="F5718">
        <v>706.66</v>
      </c>
      <c r="G5718">
        <v>6010</v>
      </c>
      <c r="H5718" s="14">
        <f>365*DSO[[#This Row],[Receivables - Total]]/DSO[[#This Row],[Revenue - Total]]</f>
        <v>19.955013726544589</v>
      </c>
      <c r="I5718" t="str">
        <f>_xlfn.XLOOKUP(DSO[[#This Row],[GIC Industry Groups]],'DSO_GIC GROUP'!$A$2:$A$25,'DSO_GIC GROUP'!$B$2:$B$25,0)</f>
        <v>Real Estate</v>
      </c>
    </row>
    <row r="5719" spans="1:9" x14ac:dyDescent="0.2">
      <c r="A5719">
        <v>2005</v>
      </c>
      <c r="B5719" t="s">
        <v>89</v>
      </c>
      <c r="C5719" t="s">
        <v>90</v>
      </c>
      <c r="D5719">
        <v>36.994999999999997</v>
      </c>
      <c r="E5719">
        <v>8786.8539999999994</v>
      </c>
      <c r="F5719">
        <v>944.78599999999994</v>
      </c>
      <c r="G5719">
        <v>6010</v>
      </c>
      <c r="H5719" s="14">
        <f>365*DSO[[#This Row],[Receivables - Total]]/DSO[[#This Row],[Revenue - Total]]</f>
        <v>14.292310639658082</v>
      </c>
      <c r="I5719" t="str">
        <f>_xlfn.XLOOKUP(DSO[[#This Row],[GIC Industry Groups]],'DSO_GIC GROUP'!$A$2:$A$25,'DSO_GIC GROUP'!$B$2:$B$25,0)</f>
        <v>Real Estate</v>
      </c>
    </row>
    <row r="5720" spans="1:9" x14ac:dyDescent="0.2">
      <c r="A5720">
        <v>2006</v>
      </c>
      <c r="B5720" t="s">
        <v>89</v>
      </c>
      <c r="C5720" t="s">
        <v>90</v>
      </c>
      <c r="D5720">
        <v>29.367999999999999</v>
      </c>
      <c r="E5720">
        <v>8613.2189999999991</v>
      </c>
      <c r="F5720">
        <v>1317.385</v>
      </c>
      <c r="G5720">
        <v>6010</v>
      </c>
      <c r="H5720" s="14">
        <f>365*DSO[[#This Row],[Receivables - Total]]/DSO[[#This Row],[Revenue - Total]]</f>
        <v>8.1368164963165661</v>
      </c>
      <c r="I5720" t="str">
        <f>_xlfn.XLOOKUP(DSO[[#This Row],[GIC Industry Groups]],'DSO_GIC GROUP'!$A$2:$A$25,'DSO_GIC GROUP'!$B$2:$B$25,0)</f>
        <v>Real Estate</v>
      </c>
    </row>
    <row r="5721" spans="1:9" x14ac:dyDescent="0.2">
      <c r="A5721">
        <v>2007</v>
      </c>
      <c r="B5721" t="s">
        <v>89</v>
      </c>
      <c r="C5721" t="s">
        <v>90</v>
      </c>
      <c r="D5721">
        <v>40.316000000000003</v>
      </c>
      <c r="E5721">
        <v>8130.4570000000003</v>
      </c>
      <c r="F5721">
        <v>1456.5940000000001</v>
      </c>
      <c r="G5721">
        <v>6010</v>
      </c>
      <c r="H5721" s="14">
        <f>365*DSO[[#This Row],[Receivables - Total]]/DSO[[#This Row],[Revenue - Total]]</f>
        <v>10.102568045728598</v>
      </c>
      <c r="I5721" t="str">
        <f>_xlfn.XLOOKUP(DSO[[#This Row],[GIC Industry Groups]],'DSO_GIC GROUP'!$A$2:$A$25,'DSO_GIC GROUP'!$B$2:$B$25,0)</f>
        <v>Real Estate</v>
      </c>
    </row>
    <row r="5722" spans="1:9" x14ac:dyDescent="0.2">
      <c r="A5722">
        <v>2008</v>
      </c>
      <c r="B5722" t="s">
        <v>89</v>
      </c>
      <c r="C5722" t="s">
        <v>90</v>
      </c>
      <c r="D5722">
        <v>51.313000000000002</v>
      </c>
      <c r="E5722">
        <v>8211.6650000000009</v>
      </c>
      <c r="F5722">
        <v>1593.5039999999999</v>
      </c>
      <c r="G5722">
        <v>6010</v>
      </c>
      <c r="H5722" s="14">
        <f>365*DSO[[#This Row],[Receivables - Total]]/DSO[[#This Row],[Revenue - Total]]</f>
        <v>11.753497324135994</v>
      </c>
      <c r="I5722" t="str">
        <f>_xlfn.XLOOKUP(DSO[[#This Row],[GIC Industry Groups]],'DSO_GIC GROUP'!$A$2:$A$25,'DSO_GIC GROUP'!$B$2:$B$25,0)</f>
        <v>Real Estate</v>
      </c>
    </row>
    <row r="5723" spans="1:9" x14ac:dyDescent="0.2">
      <c r="A5723">
        <v>2009</v>
      </c>
      <c r="B5723" t="s">
        <v>89</v>
      </c>
      <c r="C5723" t="s">
        <v>90</v>
      </c>
      <c r="D5723">
        <v>67.948999999999998</v>
      </c>
      <c r="E5723">
        <v>8512.6679999999997</v>
      </c>
      <c r="F5723">
        <v>1724.114</v>
      </c>
      <c r="G5723">
        <v>6010</v>
      </c>
      <c r="H5723" s="14">
        <f>365*DSO[[#This Row],[Receivables - Total]]/DSO[[#This Row],[Revenue - Total]]</f>
        <v>14.385002963841137</v>
      </c>
      <c r="I5723" t="str">
        <f>_xlfn.XLOOKUP(DSO[[#This Row],[GIC Industry Groups]],'DSO_GIC GROUP'!$A$2:$A$25,'DSO_GIC GROUP'!$B$2:$B$25,0)</f>
        <v>Real Estate</v>
      </c>
    </row>
    <row r="5724" spans="1:9" x14ac:dyDescent="0.2">
      <c r="A5724">
        <v>2010</v>
      </c>
      <c r="B5724" t="s">
        <v>89</v>
      </c>
      <c r="C5724" t="s">
        <v>90</v>
      </c>
      <c r="D5724">
        <v>80.960999999999999</v>
      </c>
      <c r="E5724">
        <v>10368.013999999999</v>
      </c>
      <c r="F5724">
        <v>1985.335</v>
      </c>
      <c r="G5724">
        <v>6010</v>
      </c>
      <c r="H5724" s="14">
        <f>365*DSO[[#This Row],[Receivables - Total]]/DSO[[#This Row],[Revenue - Total]]</f>
        <v>14.884523266854208</v>
      </c>
      <c r="I5724" t="str">
        <f>_xlfn.XLOOKUP(DSO[[#This Row],[GIC Industry Groups]],'DSO_GIC GROUP'!$A$2:$A$25,'DSO_GIC GROUP'!$B$2:$B$25,0)</f>
        <v>Real Estate</v>
      </c>
    </row>
    <row r="5725" spans="1:9" x14ac:dyDescent="0.2">
      <c r="A5725">
        <v>2011</v>
      </c>
      <c r="B5725" t="s">
        <v>89</v>
      </c>
      <c r="C5725" t="s">
        <v>90</v>
      </c>
      <c r="D5725">
        <v>245.523</v>
      </c>
      <c r="E5725">
        <v>12232.43</v>
      </c>
      <c r="F5725">
        <v>2443.5320000000002</v>
      </c>
      <c r="G5725">
        <v>6010</v>
      </c>
      <c r="H5725" s="14">
        <f>365*DSO[[#This Row],[Receivables - Total]]/DSO[[#This Row],[Revenue - Total]]</f>
        <v>36.674737633884064</v>
      </c>
      <c r="I5725" t="str">
        <f>_xlfn.XLOOKUP(DSO[[#This Row],[GIC Industry Groups]],'DSO_GIC GROUP'!$A$2:$A$25,'DSO_GIC GROUP'!$B$2:$B$25,0)</f>
        <v>Real Estate</v>
      </c>
    </row>
    <row r="5726" spans="1:9" x14ac:dyDescent="0.2">
      <c r="A5726">
        <v>2012</v>
      </c>
      <c r="B5726" t="s">
        <v>89</v>
      </c>
      <c r="C5726" t="s">
        <v>90</v>
      </c>
      <c r="D5726">
        <v>159.41399999999999</v>
      </c>
      <c r="E5726">
        <v>14089.129000000001</v>
      </c>
      <c r="F5726">
        <v>2875.96</v>
      </c>
      <c r="G5726">
        <v>6010</v>
      </c>
      <c r="H5726" s="14">
        <f>365*DSO[[#This Row],[Receivables - Total]]/DSO[[#This Row],[Revenue - Total]]</f>
        <v>20.231891264134408</v>
      </c>
      <c r="I5726" t="str">
        <f>_xlfn.XLOOKUP(DSO[[#This Row],[GIC Industry Groups]],'DSO_GIC GROUP'!$A$2:$A$25,'DSO_GIC GROUP'!$B$2:$B$25,0)</f>
        <v>Real Estate</v>
      </c>
    </row>
    <row r="5727" spans="1:9" x14ac:dyDescent="0.2">
      <c r="A5727">
        <v>2013</v>
      </c>
      <c r="B5727" t="s">
        <v>89</v>
      </c>
      <c r="C5727" t="s">
        <v>90</v>
      </c>
      <c r="D5727">
        <v>254.75800000000001</v>
      </c>
      <c r="E5727">
        <v>20272.571</v>
      </c>
      <c r="F5727">
        <v>3361.4070000000002</v>
      </c>
      <c r="G5727">
        <v>6010</v>
      </c>
      <c r="H5727" s="14">
        <f>365*DSO[[#This Row],[Receivables - Total]]/DSO[[#This Row],[Revenue - Total]]</f>
        <v>27.663020276925703</v>
      </c>
      <c r="I5727" t="str">
        <f>_xlfn.XLOOKUP(DSO[[#This Row],[GIC Industry Groups]],'DSO_GIC GROUP'!$A$2:$A$25,'DSO_GIC GROUP'!$B$2:$B$25,0)</f>
        <v>Real Estate</v>
      </c>
    </row>
    <row r="5728" spans="1:9" x14ac:dyDescent="0.2">
      <c r="A5728">
        <v>2014</v>
      </c>
      <c r="B5728" t="s">
        <v>89</v>
      </c>
      <c r="C5728" t="s">
        <v>90</v>
      </c>
      <c r="D5728">
        <v>247.29400000000001</v>
      </c>
      <c r="E5728">
        <v>21331.544999999998</v>
      </c>
      <c r="F5728">
        <v>4100.0479999999998</v>
      </c>
      <c r="G5728">
        <v>6010</v>
      </c>
      <c r="H5728" s="14">
        <f>365*DSO[[#This Row],[Receivables - Total]]/DSO[[#This Row],[Revenue - Total]]</f>
        <v>22.014939825094732</v>
      </c>
      <c r="I5728" t="str">
        <f>_xlfn.XLOOKUP(DSO[[#This Row],[GIC Industry Groups]],'DSO_GIC GROUP'!$A$2:$A$25,'DSO_GIC GROUP'!$B$2:$B$25,0)</f>
        <v>Real Estate</v>
      </c>
    </row>
    <row r="5729" spans="1:9" x14ac:dyDescent="0.2">
      <c r="A5729">
        <v>2015</v>
      </c>
      <c r="B5729" t="s">
        <v>89</v>
      </c>
      <c r="C5729" t="s">
        <v>90</v>
      </c>
      <c r="D5729">
        <v>291.76600000000002</v>
      </c>
      <c r="E5729">
        <v>26904.272000000001</v>
      </c>
      <c r="F5729">
        <v>4771.5159999999996</v>
      </c>
      <c r="G5729">
        <v>6010</v>
      </c>
      <c r="H5729" s="14">
        <f>365*DSO[[#This Row],[Receivables - Total]]/DSO[[#This Row],[Revenue - Total]]</f>
        <v>22.318816493542098</v>
      </c>
      <c r="I5729" t="str">
        <f>_xlfn.XLOOKUP(DSO[[#This Row],[GIC Industry Groups]],'DSO_GIC GROUP'!$A$2:$A$25,'DSO_GIC GROUP'!$B$2:$B$25,0)</f>
        <v>Real Estate</v>
      </c>
    </row>
    <row r="5730" spans="1:9" x14ac:dyDescent="0.2">
      <c r="A5730">
        <v>2016</v>
      </c>
      <c r="B5730" t="s">
        <v>89</v>
      </c>
      <c r="C5730" t="s">
        <v>90</v>
      </c>
      <c r="D5730">
        <v>397.6</v>
      </c>
      <c r="E5730">
        <v>30879.15</v>
      </c>
      <c r="F5730">
        <v>5785.6679999999997</v>
      </c>
      <c r="G5730">
        <v>6010</v>
      </c>
      <c r="H5730" s="14">
        <f>365*DSO[[#This Row],[Receivables - Total]]/DSO[[#This Row],[Revenue - Total]]</f>
        <v>25.083361160716446</v>
      </c>
      <c r="I5730" t="str">
        <f>_xlfn.XLOOKUP(DSO[[#This Row],[GIC Industry Groups]],'DSO_GIC GROUP'!$A$2:$A$25,'DSO_GIC GROUP'!$B$2:$B$25,0)</f>
        <v>Real Estate</v>
      </c>
    </row>
    <row r="5731" spans="1:9" x14ac:dyDescent="0.2">
      <c r="A5731">
        <v>2017</v>
      </c>
      <c r="B5731" t="s">
        <v>89</v>
      </c>
      <c r="C5731" t="s">
        <v>90</v>
      </c>
      <c r="D5731">
        <v>685.7</v>
      </c>
      <c r="E5731">
        <v>33214.300000000003</v>
      </c>
      <c r="F5731">
        <v>6663.9</v>
      </c>
      <c r="G5731">
        <v>6010</v>
      </c>
      <c r="H5731" s="14">
        <f>365*DSO[[#This Row],[Receivables - Total]]/DSO[[#This Row],[Revenue - Total]]</f>
        <v>37.557661429493244</v>
      </c>
      <c r="I5731" t="str">
        <f>_xlfn.XLOOKUP(DSO[[#This Row],[GIC Industry Groups]],'DSO_GIC GROUP'!$A$2:$A$25,'DSO_GIC GROUP'!$B$2:$B$25,0)</f>
        <v>Real Estate</v>
      </c>
    </row>
    <row r="5732" spans="1:9" x14ac:dyDescent="0.2">
      <c r="A5732">
        <v>2018</v>
      </c>
      <c r="B5732" t="s">
        <v>89</v>
      </c>
      <c r="C5732" t="s">
        <v>90</v>
      </c>
      <c r="D5732">
        <v>671.4</v>
      </c>
      <c r="E5732">
        <v>33010.400000000001</v>
      </c>
      <c r="F5732">
        <v>7106.4</v>
      </c>
      <c r="G5732">
        <v>6010</v>
      </c>
      <c r="H5732" s="14">
        <f>365*DSO[[#This Row],[Receivables - Total]]/DSO[[#This Row],[Revenue - Total]]</f>
        <v>34.484549138804461</v>
      </c>
      <c r="I5732" t="str">
        <f>_xlfn.XLOOKUP(DSO[[#This Row],[GIC Industry Groups]],'DSO_GIC GROUP'!$A$2:$A$25,'DSO_GIC GROUP'!$B$2:$B$25,0)</f>
        <v>Real Estate</v>
      </c>
    </row>
    <row r="5733" spans="1:9" x14ac:dyDescent="0.2">
      <c r="A5733">
        <v>2019</v>
      </c>
      <c r="B5733" t="s">
        <v>89</v>
      </c>
      <c r="C5733" t="s">
        <v>90</v>
      </c>
      <c r="D5733">
        <v>675.8</v>
      </c>
      <c r="E5733">
        <v>42801.599999999999</v>
      </c>
      <c r="F5733">
        <v>7580.3</v>
      </c>
      <c r="G5733">
        <v>6010</v>
      </c>
      <c r="H5733" s="14">
        <f>365*DSO[[#This Row],[Receivables - Total]]/DSO[[#This Row],[Revenue - Total]]</f>
        <v>32.540532696595115</v>
      </c>
      <c r="I5733" t="str">
        <f>_xlfn.XLOOKUP(DSO[[#This Row],[GIC Industry Groups]],'DSO_GIC GROUP'!$A$2:$A$25,'DSO_GIC GROUP'!$B$2:$B$25,0)</f>
        <v>Real Estate</v>
      </c>
    </row>
    <row r="5734" spans="1:9" x14ac:dyDescent="0.2">
      <c r="A5734">
        <v>2004</v>
      </c>
      <c r="B5734" t="s">
        <v>109</v>
      </c>
      <c r="C5734" t="s">
        <v>110</v>
      </c>
      <c r="D5734">
        <v>45.707999999999998</v>
      </c>
      <c r="E5734">
        <v>1872.2840000000001</v>
      </c>
      <c r="F5734">
        <v>183.28399999999999</v>
      </c>
      <c r="G5734">
        <v>6010</v>
      </c>
      <c r="H5734" s="14">
        <f>365*DSO[[#This Row],[Receivables - Total]]/DSO[[#This Row],[Revenue - Total]]</f>
        <v>91.024966718316918</v>
      </c>
      <c r="I5734" t="str">
        <f>_xlfn.XLOOKUP(DSO[[#This Row],[GIC Industry Groups]],'DSO_GIC GROUP'!$A$2:$A$25,'DSO_GIC GROUP'!$B$2:$B$25,0)</f>
        <v>Real Estate</v>
      </c>
    </row>
    <row r="5735" spans="1:9" x14ac:dyDescent="0.2">
      <c r="A5735">
        <v>2005</v>
      </c>
      <c r="B5735" t="s">
        <v>109</v>
      </c>
      <c r="C5735" t="s">
        <v>110</v>
      </c>
      <c r="D5735">
        <v>59.337000000000003</v>
      </c>
      <c r="E5735">
        <v>2362.4499999999998</v>
      </c>
      <c r="F5735">
        <v>244.084</v>
      </c>
      <c r="G5735">
        <v>6010</v>
      </c>
      <c r="H5735" s="14">
        <f>365*DSO[[#This Row],[Receivables - Total]]/DSO[[#This Row],[Revenue - Total]]</f>
        <v>88.731768571475399</v>
      </c>
      <c r="I5735" t="str">
        <f>_xlfn.XLOOKUP(DSO[[#This Row],[GIC Industry Groups]],'DSO_GIC GROUP'!$A$2:$A$25,'DSO_GIC GROUP'!$B$2:$B$25,0)</f>
        <v>Real Estate</v>
      </c>
    </row>
    <row r="5736" spans="1:9" x14ac:dyDescent="0.2">
      <c r="A5736">
        <v>2006</v>
      </c>
      <c r="B5736" t="s">
        <v>109</v>
      </c>
      <c r="C5736" t="s">
        <v>110</v>
      </c>
      <c r="D5736">
        <v>74.742000000000004</v>
      </c>
      <c r="E5736">
        <v>3617.4769999999999</v>
      </c>
      <c r="F5736">
        <v>316.82100000000003</v>
      </c>
      <c r="G5736">
        <v>6010</v>
      </c>
      <c r="H5736" s="14">
        <f>365*DSO[[#This Row],[Receivables - Total]]/DSO[[#This Row],[Revenue - Total]]</f>
        <v>86.10802314240533</v>
      </c>
      <c r="I5736" t="str">
        <f>_xlfn.XLOOKUP(DSO[[#This Row],[GIC Industry Groups]],'DSO_GIC GROUP'!$A$2:$A$25,'DSO_GIC GROUP'!$B$2:$B$25,0)</f>
        <v>Real Estate</v>
      </c>
    </row>
    <row r="5737" spans="1:9" x14ac:dyDescent="0.2">
      <c r="A5737">
        <v>2007</v>
      </c>
      <c r="B5737" t="s">
        <v>109</v>
      </c>
      <c r="C5737" t="s">
        <v>110</v>
      </c>
      <c r="D5737">
        <v>88.254999999999995</v>
      </c>
      <c r="E5737">
        <v>4642.0940000000001</v>
      </c>
      <c r="F5737">
        <v>405.36</v>
      </c>
      <c r="G5737">
        <v>6010</v>
      </c>
      <c r="H5737" s="14">
        <f>365*DSO[[#This Row],[Receivables - Total]]/DSO[[#This Row],[Revenue - Total]]</f>
        <v>79.467818729030981</v>
      </c>
      <c r="I5737" t="str">
        <f>_xlfn.XLOOKUP(DSO[[#This Row],[GIC Industry Groups]],'DSO_GIC GROUP'!$A$2:$A$25,'DSO_GIC GROUP'!$B$2:$B$25,0)</f>
        <v>Real Estate</v>
      </c>
    </row>
    <row r="5738" spans="1:9" x14ac:dyDescent="0.2">
      <c r="A5738">
        <v>2008</v>
      </c>
      <c r="B5738" t="s">
        <v>109</v>
      </c>
      <c r="C5738" t="s">
        <v>110</v>
      </c>
      <c r="D5738">
        <v>92.186000000000007</v>
      </c>
      <c r="E5738">
        <v>5131.0959999999995</v>
      </c>
      <c r="F5738">
        <v>460.66800000000001</v>
      </c>
      <c r="G5738">
        <v>6010</v>
      </c>
      <c r="H5738" s="14">
        <f>365*DSO[[#This Row],[Receivables - Total]]/DSO[[#This Row],[Revenue - Total]]</f>
        <v>73.041517969557248</v>
      </c>
      <c r="I5738" t="str">
        <f>_xlfn.XLOOKUP(DSO[[#This Row],[GIC Industry Groups]],'DSO_GIC GROUP'!$A$2:$A$25,'DSO_GIC GROUP'!$B$2:$B$25,0)</f>
        <v>Real Estate</v>
      </c>
    </row>
    <row r="5739" spans="1:9" x14ac:dyDescent="0.2">
      <c r="A5739">
        <v>2009</v>
      </c>
      <c r="B5739" t="s">
        <v>109</v>
      </c>
      <c r="C5739" t="s">
        <v>110</v>
      </c>
      <c r="D5739">
        <v>100.602</v>
      </c>
      <c r="E5739">
        <v>5457.2269999999999</v>
      </c>
      <c r="F5739">
        <v>480.14</v>
      </c>
      <c r="G5739">
        <v>6010</v>
      </c>
      <c r="H5739" s="14">
        <f>365*DSO[[#This Row],[Receivables - Total]]/DSO[[#This Row],[Revenue - Total]]</f>
        <v>76.477131669929619</v>
      </c>
      <c r="I5739" t="str">
        <f>_xlfn.XLOOKUP(DSO[[#This Row],[GIC Industry Groups]],'DSO_GIC GROUP'!$A$2:$A$25,'DSO_GIC GROUP'!$B$2:$B$25,0)</f>
        <v>Real Estate</v>
      </c>
    </row>
    <row r="5740" spans="1:9" x14ac:dyDescent="0.2">
      <c r="A5740">
        <v>2010</v>
      </c>
      <c r="B5740" t="s">
        <v>109</v>
      </c>
      <c r="C5740" t="s">
        <v>110</v>
      </c>
      <c r="D5740">
        <v>122.34099999999999</v>
      </c>
      <c r="E5740">
        <v>5905.8609999999999</v>
      </c>
      <c r="F5740">
        <v>487.303</v>
      </c>
      <c r="G5740">
        <v>6010</v>
      </c>
      <c r="H5740" s="14">
        <f>365*DSO[[#This Row],[Receivables - Total]]/DSO[[#This Row],[Revenue - Total]]</f>
        <v>91.635932879543105</v>
      </c>
      <c r="I5740" t="str">
        <f>_xlfn.XLOOKUP(DSO[[#This Row],[GIC Industry Groups]],'DSO_GIC GROUP'!$A$2:$A$25,'DSO_GIC GROUP'!$B$2:$B$25,0)</f>
        <v>Real Estate</v>
      </c>
    </row>
    <row r="5741" spans="1:9" x14ac:dyDescent="0.2">
      <c r="A5741">
        <v>2011</v>
      </c>
      <c r="B5741" t="s">
        <v>109</v>
      </c>
      <c r="C5741" t="s">
        <v>110</v>
      </c>
      <c r="D5741">
        <v>149.577</v>
      </c>
      <c r="E5741">
        <v>6574.1289999999999</v>
      </c>
      <c r="F5741">
        <v>573.44299999999998</v>
      </c>
      <c r="G5741">
        <v>6010</v>
      </c>
      <c r="H5741" s="14">
        <f>365*DSO[[#This Row],[Receivables - Total]]/DSO[[#This Row],[Revenue - Total]]</f>
        <v>95.206681396407305</v>
      </c>
      <c r="I5741" t="str">
        <f>_xlfn.XLOOKUP(DSO[[#This Row],[GIC Industry Groups]],'DSO_GIC GROUP'!$A$2:$A$25,'DSO_GIC GROUP'!$B$2:$B$25,0)</f>
        <v>Real Estate</v>
      </c>
    </row>
    <row r="5742" spans="1:9" x14ac:dyDescent="0.2">
      <c r="A5742">
        <v>2012</v>
      </c>
      <c r="B5742" t="s">
        <v>109</v>
      </c>
      <c r="C5742" t="s">
        <v>110</v>
      </c>
      <c r="D5742">
        <v>178.845</v>
      </c>
      <c r="E5742">
        <v>7150.116</v>
      </c>
      <c r="F5742">
        <v>586.07299999999998</v>
      </c>
      <c r="G5742">
        <v>6010</v>
      </c>
      <c r="H5742" s="14">
        <f>365*DSO[[#This Row],[Receivables - Total]]/DSO[[#This Row],[Revenue - Total]]</f>
        <v>111.38275436677685</v>
      </c>
      <c r="I5742" t="str">
        <f>_xlfn.XLOOKUP(DSO[[#This Row],[GIC Industry Groups]],'DSO_GIC GROUP'!$A$2:$A$25,'DSO_GIC GROUP'!$B$2:$B$25,0)</f>
        <v>Real Estate</v>
      </c>
    </row>
    <row r="5743" spans="1:9" x14ac:dyDescent="0.2">
      <c r="A5743">
        <v>2013</v>
      </c>
      <c r="B5743" t="s">
        <v>109</v>
      </c>
      <c r="C5743" t="s">
        <v>110</v>
      </c>
      <c r="D5743">
        <v>200.34299999999999</v>
      </c>
      <c r="E5743">
        <v>7529.7640000000001</v>
      </c>
      <c r="F5743">
        <v>631.15099999999995</v>
      </c>
      <c r="G5743">
        <v>6010</v>
      </c>
      <c r="H5743" s="14">
        <f>365*DSO[[#This Row],[Receivables - Total]]/DSO[[#This Row],[Revenue - Total]]</f>
        <v>115.86006359809301</v>
      </c>
      <c r="I5743" t="str">
        <f>_xlfn.XLOOKUP(DSO[[#This Row],[GIC Industry Groups]],'DSO_GIC GROUP'!$A$2:$A$25,'DSO_GIC GROUP'!$B$2:$B$25,0)</f>
        <v>Real Estate</v>
      </c>
    </row>
    <row r="5744" spans="1:9" x14ac:dyDescent="0.2">
      <c r="A5744">
        <v>2014</v>
      </c>
      <c r="B5744" t="s">
        <v>109</v>
      </c>
      <c r="C5744" t="s">
        <v>110</v>
      </c>
      <c r="D5744">
        <v>265.46699999999998</v>
      </c>
      <c r="E5744">
        <v>8136.0360000000001</v>
      </c>
      <c r="F5744">
        <v>727.43100000000004</v>
      </c>
      <c r="G5744">
        <v>6010</v>
      </c>
      <c r="H5744" s="14">
        <f>365*DSO[[#This Row],[Receivables - Total]]/DSO[[#This Row],[Revenue - Total]]</f>
        <v>133.20226248262719</v>
      </c>
      <c r="I5744" t="str">
        <f>_xlfn.XLOOKUP(DSO[[#This Row],[GIC Industry Groups]],'DSO_GIC GROUP'!$A$2:$A$25,'DSO_GIC GROUP'!$B$2:$B$25,0)</f>
        <v>Real Estate</v>
      </c>
    </row>
    <row r="5745" spans="1:9" x14ac:dyDescent="0.2">
      <c r="A5745">
        <v>2015</v>
      </c>
      <c r="B5745" t="s">
        <v>109</v>
      </c>
      <c r="C5745" t="s">
        <v>110</v>
      </c>
      <c r="D5745">
        <v>307.685</v>
      </c>
      <c r="E5745">
        <v>8911.1200000000008</v>
      </c>
      <c r="F5745">
        <v>845.125</v>
      </c>
      <c r="G5745">
        <v>6010</v>
      </c>
      <c r="H5745" s="14">
        <f>365*DSO[[#This Row],[Receivables - Total]]/DSO[[#This Row],[Revenue - Total]]</f>
        <v>132.88569738204407</v>
      </c>
      <c r="I5745" t="str">
        <f>_xlfn.XLOOKUP(DSO[[#This Row],[GIC Industry Groups]],'DSO_GIC GROUP'!$A$2:$A$25,'DSO_GIC GROUP'!$B$2:$B$25,0)</f>
        <v>Real Estate</v>
      </c>
    </row>
    <row r="5746" spans="1:9" x14ac:dyDescent="0.2">
      <c r="A5746">
        <v>2016</v>
      </c>
      <c r="B5746" t="s">
        <v>109</v>
      </c>
      <c r="C5746" t="s">
        <v>110</v>
      </c>
      <c r="D5746">
        <v>346.41199999999998</v>
      </c>
      <c r="E5746">
        <v>10354.888000000001</v>
      </c>
      <c r="F5746">
        <v>921.52200000000005</v>
      </c>
      <c r="G5746">
        <v>6010</v>
      </c>
      <c r="H5746" s="14">
        <f>365*DSO[[#This Row],[Receivables - Total]]/DSO[[#This Row],[Revenue - Total]]</f>
        <v>137.20820555559172</v>
      </c>
      <c r="I5746" t="str">
        <f>_xlfn.XLOOKUP(DSO[[#This Row],[GIC Industry Groups]],'DSO_GIC GROUP'!$A$2:$A$25,'DSO_GIC GROUP'!$B$2:$B$25,0)</f>
        <v>Real Estate</v>
      </c>
    </row>
    <row r="5747" spans="1:9" x14ac:dyDescent="0.2">
      <c r="A5747">
        <v>2017</v>
      </c>
      <c r="B5747" t="s">
        <v>109</v>
      </c>
      <c r="C5747" t="s">
        <v>110</v>
      </c>
      <c r="D5747">
        <v>445.60700000000003</v>
      </c>
      <c r="E5747">
        <v>12103.953</v>
      </c>
      <c r="F5747">
        <v>1143.5229999999999</v>
      </c>
      <c r="G5747">
        <v>6010</v>
      </c>
      <c r="H5747" s="14">
        <f>365*DSO[[#This Row],[Receivables - Total]]/DSO[[#This Row],[Revenue - Total]]</f>
        <v>142.23286720074719</v>
      </c>
      <c r="I5747" t="str">
        <f>_xlfn.XLOOKUP(DSO[[#This Row],[GIC Industry Groups]],'DSO_GIC GROUP'!$A$2:$A$25,'DSO_GIC GROUP'!$B$2:$B$25,0)</f>
        <v>Real Estate</v>
      </c>
    </row>
    <row r="5748" spans="1:9" x14ac:dyDescent="0.2">
      <c r="A5748">
        <v>2018</v>
      </c>
      <c r="B5748" t="s">
        <v>109</v>
      </c>
      <c r="C5748" t="s">
        <v>110</v>
      </c>
      <c r="D5748">
        <v>540.56299999999999</v>
      </c>
      <c r="E5748">
        <v>14464.956</v>
      </c>
      <c r="F5748">
        <v>1508.203</v>
      </c>
      <c r="G5748">
        <v>6010</v>
      </c>
      <c r="H5748" s="14">
        <f>365*DSO[[#This Row],[Receivables - Total]]/DSO[[#This Row],[Revenue - Total]]</f>
        <v>130.82157706886937</v>
      </c>
      <c r="I5748" t="str">
        <f>_xlfn.XLOOKUP(DSO[[#This Row],[GIC Industry Groups]],'DSO_GIC GROUP'!$A$2:$A$25,'DSO_GIC GROUP'!$B$2:$B$25,0)</f>
        <v>Real Estate</v>
      </c>
    </row>
    <row r="5749" spans="1:9" x14ac:dyDescent="0.2">
      <c r="A5749">
        <v>2019</v>
      </c>
      <c r="B5749" t="s">
        <v>109</v>
      </c>
      <c r="C5749" t="s">
        <v>110</v>
      </c>
      <c r="D5749">
        <v>652.97</v>
      </c>
      <c r="E5749">
        <v>18390.503000000001</v>
      </c>
      <c r="F5749">
        <v>1736.079</v>
      </c>
      <c r="G5749">
        <v>6010</v>
      </c>
      <c r="H5749" s="14">
        <f>365*DSO[[#This Row],[Receivables - Total]]/DSO[[#This Row],[Revenue - Total]]</f>
        <v>137.28295198547994</v>
      </c>
      <c r="I5749" t="str">
        <f>_xlfn.XLOOKUP(DSO[[#This Row],[GIC Industry Groups]],'DSO_GIC GROUP'!$A$2:$A$25,'DSO_GIC GROUP'!$B$2:$B$25,0)</f>
        <v>Real Estate</v>
      </c>
    </row>
    <row r="5750" spans="1:9" x14ac:dyDescent="0.2">
      <c r="A5750">
        <v>2004</v>
      </c>
      <c r="B5750" t="s">
        <v>161</v>
      </c>
      <c r="C5750" t="s">
        <v>162</v>
      </c>
      <c r="D5750">
        <v>276.73599999999999</v>
      </c>
      <c r="E5750">
        <v>9063.2279999999992</v>
      </c>
      <c r="F5750">
        <v>1403.845</v>
      </c>
      <c r="G5750">
        <v>6010</v>
      </c>
      <c r="H5750" s="14">
        <f>365*DSO[[#This Row],[Receivables - Total]]/DSO[[#This Row],[Revenue - Total]]</f>
        <v>71.951419138152716</v>
      </c>
      <c r="I5750" t="str">
        <f>_xlfn.XLOOKUP(DSO[[#This Row],[GIC Industry Groups]],'DSO_GIC GROUP'!$A$2:$A$25,'DSO_GIC GROUP'!$B$2:$B$25,0)</f>
        <v>Real Estate</v>
      </c>
    </row>
    <row r="5751" spans="1:9" x14ac:dyDescent="0.2">
      <c r="A5751">
        <v>2005</v>
      </c>
      <c r="B5751" t="s">
        <v>161</v>
      </c>
      <c r="C5751" t="s">
        <v>162</v>
      </c>
      <c r="D5751">
        <v>355.024</v>
      </c>
      <c r="E5751">
        <v>8902.3680000000004</v>
      </c>
      <c r="F5751">
        <v>1442.4639999999999</v>
      </c>
      <c r="G5751">
        <v>6010</v>
      </c>
      <c r="H5751" s="14">
        <f>365*DSO[[#This Row],[Receivables - Total]]/DSO[[#This Row],[Revenue - Total]]</f>
        <v>89.835004547773806</v>
      </c>
      <c r="I5751" t="str">
        <f>_xlfn.XLOOKUP(DSO[[#This Row],[GIC Industry Groups]],'DSO_GIC GROUP'!$A$2:$A$25,'DSO_GIC GROUP'!$B$2:$B$25,0)</f>
        <v>Real Estate</v>
      </c>
    </row>
    <row r="5752" spans="1:9" x14ac:dyDescent="0.2">
      <c r="A5752">
        <v>2006</v>
      </c>
      <c r="B5752" t="s">
        <v>161</v>
      </c>
      <c r="C5752" t="s">
        <v>162</v>
      </c>
      <c r="D5752">
        <v>384.38900000000001</v>
      </c>
      <c r="E5752">
        <v>9695.0220000000008</v>
      </c>
      <c r="F5752">
        <v>1502.0930000000001</v>
      </c>
      <c r="G5752">
        <v>6010</v>
      </c>
      <c r="H5752" s="14">
        <f>365*DSO[[#This Row],[Receivables - Total]]/DSO[[#This Row],[Revenue - Total]]</f>
        <v>93.404326496428652</v>
      </c>
      <c r="I5752" t="str">
        <f>_xlfn.XLOOKUP(DSO[[#This Row],[GIC Industry Groups]],'DSO_GIC GROUP'!$A$2:$A$25,'DSO_GIC GROUP'!$B$2:$B$25,0)</f>
        <v>Real Estate</v>
      </c>
    </row>
    <row r="5753" spans="1:9" x14ac:dyDescent="0.2">
      <c r="A5753">
        <v>2007</v>
      </c>
      <c r="B5753" t="s">
        <v>161</v>
      </c>
      <c r="C5753" t="s">
        <v>162</v>
      </c>
      <c r="D5753">
        <v>358.66800000000001</v>
      </c>
      <c r="E5753">
        <v>11192.637000000001</v>
      </c>
      <c r="F5753">
        <v>1502.7170000000001</v>
      </c>
      <c r="G5753">
        <v>6010</v>
      </c>
      <c r="H5753" s="14">
        <f>365*DSO[[#This Row],[Receivables - Total]]/DSO[[#This Row],[Revenue - Total]]</f>
        <v>87.11808011754708</v>
      </c>
      <c r="I5753" t="str">
        <f>_xlfn.XLOOKUP(DSO[[#This Row],[GIC Industry Groups]],'DSO_GIC GROUP'!$A$2:$A$25,'DSO_GIC GROUP'!$B$2:$B$25,0)</f>
        <v>Real Estate</v>
      </c>
    </row>
    <row r="5754" spans="1:9" x14ac:dyDescent="0.2">
      <c r="A5754">
        <v>2008</v>
      </c>
      <c r="B5754" t="s">
        <v>161</v>
      </c>
      <c r="C5754" t="s">
        <v>162</v>
      </c>
      <c r="D5754">
        <v>655.45399999999995</v>
      </c>
      <c r="E5754">
        <v>10911.645</v>
      </c>
      <c r="F5754">
        <v>1301.778</v>
      </c>
      <c r="G5754">
        <v>6010</v>
      </c>
      <c r="H5754" s="14">
        <f>365*DSO[[#This Row],[Receivables - Total]]/DSO[[#This Row],[Revenue - Total]]</f>
        <v>183.77996094572191</v>
      </c>
      <c r="I5754" t="str">
        <f>_xlfn.XLOOKUP(DSO[[#This Row],[GIC Industry Groups]],'DSO_GIC GROUP'!$A$2:$A$25,'DSO_GIC GROUP'!$B$2:$B$25,0)</f>
        <v>Real Estate</v>
      </c>
    </row>
    <row r="5755" spans="1:9" x14ac:dyDescent="0.2">
      <c r="A5755">
        <v>2009</v>
      </c>
      <c r="B5755" t="s">
        <v>161</v>
      </c>
      <c r="C5755" t="s">
        <v>162</v>
      </c>
      <c r="D5755">
        <v>726.36099999999999</v>
      </c>
      <c r="E5755">
        <v>12348.703</v>
      </c>
      <c r="F5755">
        <v>1536.741</v>
      </c>
      <c r="G5755">
        <v>6010</v>
      </c>
      <c r="H5755" s="14">
        <f>365*DSO[[#This Row],[Receivables - Total]]/DSO[[#This Row],[Revenue - Total]]</f>
        <v>172.52208732636146</v>
      </c>
      <c r="I5755" t="str">
        <f>_xlfn.XLOOKUP(DSO[[#This Row],[GIC Industry Groups]],'DSO_GIC GROUP'!$A$2:$A$25,'DSO_GIC GROUP'!$B$2:$B$25,0)</f>
        <v>Real Estate</v>
      </c>
    </row>
    <row r="5756" spans="1:9" x14ac:dyDescent="0.2">
      <c r="A5756">
        <v>2010</v>
      </c>
      <c r="B5756" t="s">
        <v>161</v>
      </c>
      <c r="C5756" t="s">
        <v>162</v>
      </c>
      <c r="D5756">
        <v>842.50099999999998</v>
      </c>
      <c r="E5756">
        <v>13348.263000000001</v>
      </c>
      <c r="F5756">
        <v>1595.845</v>
      </c>
      <c r="G5756">
        <v>6010</v>
      </c>
      <c r="H5756" s="14">
        <f>365*DSO[[#This Row],[Receivables - Total]]/DSO[[#This Row],[Revenue - Total]]</f>
        <v>192.69594791474108</v>
      </c>
      <c r="I5756" t="str">
        <f>_xlfn.XLOOKUP(DSO[[#This Row],[GIC Industry Groups]],'DSO_GIC GROUP'!$A$2:$A$25,'DSO_GIC GROUP'!$B$2:$B$25,0)</f>
        <v>Real Estate</v>
      </c>
    </row>
    <row r="5757" spans="1:9" x14ac:dyDescent="0.2">
      <c r="A5757">
        <v>2011</v>
      </c>
      <c r="B5757" t="s">
        <v>161</v>
      </c>
      <c r="C5757" t="s">
        <v>162</v>
      </c>
      <c r="D5757">
        <v>972.80899999999997</v>
      </c>
      <c r="E5757">
        <v>14782.966</v>
      </c>
      <c r="F5757">
        <v>1850.337</v>
      </c>
      <c r="G5757">
        <v>6010</v>
      </c>
      <c r="H5757" s="14">
        <f>365*DSO[[#This Row],[Receivables - Total]]/DSO[[#This Row],[Revenue - Total]]</f>
        <v>191.89762999929201</v>
      </c>
      <c r="I5757" t="str">
        <f>_xlfn.XLOOKUP(DSO[[#This Row],[GIC Industry Groups]],'DSO_GIC GROUP'!$A$2:$A$25,'DSO_GIC GROUP'!$B$2:$B$25,0)</f>
        <v>Real Estate</v>
      </c>
    </row>
    <row r="5758" spans="1:9" x14ac:dyDescent="0.2">
      <c r="A5758">
        <v>2012</v>
      </c>
      <c r="B5758" t="s">
        <v>161</v>
      </c>
      <c r="C5758" t="s">
        <v>162</v>
      </c>
      <c r="D5758">
        <v>1055.0609999999999</v>
      </c>
      <c r="E5758">
        <v>15462.321</v>
      </c>
      <c r="F5758">
        <v>1936.825</v>
      </c>
      <c r="G5758">
        <v>6010</v>
      </c>
      <c r="H5758" s="14">
        <f>365*DSO[[#This Row],[Receivables - Total]]/DSO[[#This Row],[Revenue - Total]]</f>
        <v>198.82914821937962</v>
      </c>
      <c r="I5758" t="str">
        <f>_xlfn.XLOOKUP(DSO[[#This Row],[GIC Industry Groups]],'DSO_GIC GROUP'!$A$2:$A$25,'DSO_GIC GROUP'!$B$2:$B$25,0)</f>
        <v>Real Estate</v>
      </c>
    </row>
    <row r="5759" spans="1:9" x14ac:dyDescent="0.2">
      <c r="A5759">
        <v>2013</v>
      </c>
      <c r="B5759" t="s">
        <v>161</v>
      </c>
      <c r="C5759" t="s">
        <v>162</v>
      </c>
      <c r="D5759">
        <v>711.06700000000001</v>
      </c>
      <c r="E5759">
        <v>20162.251</v>
      </c>
      <c r="F5759">
        <v>2221.8339999999998</v>
      </c>
      <c r="G5759">
        <v>6010</v>
      </c>
      <c r="H5759" s="14">
        <f>365*DSO[[#This Row],[Receivables - Total]]/DSO[[#This Row],[Revenue - Total]]</f>
        <v>116.81316200940306</v>
      </c>
      <c r="I5759" t="str">
        <f>_xlfn.XLOOKUP(DSO[[#This Row],[GIC Industry Groups]],'DSO_GIC GROUP'!$A$2:$A$25,'DSO_GIC GROUP'!$B$2:$B$25,0)</f>
        <v>Real Estate</v>
      </c>
    </row>
    <row r="5760" spans="1:9" x14ac:dyDescent="0.2">
      <c r="A5760">
        <v>2014</v>
      </c>
      <c r="B5760" t="s">
        <v>161</v>
      </c>
      <c r="C5760" t="s">
        <v>162</v>
      </c>
      <c r="D5760">
        <v>738.59400000000005</v>
      </c>
      <c r="E5760">
        <v>19886.767</v>
      </c>
      <c r="F5760">
        <v>2419.5700000000002</v>
      </c>
      <c r="G5760">
        <v>6010</v>
      </c>
      <c r="H5760" s="14">
        <f>365*DSO[[#This Row],[Receivables - Total]]/DSO[[#This Row],[Revenue - Total]]</f>
        <v>111.41930590972775</v>
      </c>
      <c r="I5760" t="str">
        <f>_xlfn.XLOOKUP(DSO[[#This Row],[GIC Industry Groups]],'DSO_GIC GROUP'!$A$2:$A$25,'DSO_GIC GROUP'!$B$2:$B$25,0)</f>
        <v>Real Estate</v>
      </c>
    </row>
    <row r="5761" spans="1:9" x14ac:dyDescent="0.2">
      <c r="A5761">
        <v>2015</v>
      </c>
      <c r="B5761" t="s">
        <v>161</v>
      </c>
      <c r="C5761" t="s">
        <v>162</v>
      </c>
      <c r="D5761">
        <v>852.74800000000005</v>
      </c>
      <c r="E5761">
        <v>18379.455999999998</v>
      </c>
      <c r="F5761">
        <v>2519.7150000000001</v>
      </c>
      <c r="G5761">
        <v>6010</v>
      </c>
      <c r="H5761" s="14">
        <f>365*DSO[[#This Row],[Receivables - Total]]/DSO[[#This Row],[Revenue - Total]]</f>
        <v>123.52707349839169</v>
      </c>
      <c r="I5761" t="str">
        <f>_xlfn.XLOOKUP(DSO[[#This Row],[GIC Industry Groups]],'DSO_GIC GROUP'!$A$2:$A$25,'DSO_GIC GROUP'!$B$2:$B$25,0)</f>
        <v>Real Estate</v>
      </c>
    </row>
    <row r="5762" spans="1:9" x14ac:dyDescent="0.2">
      <c r="A5762">
        <v>2016</v>
      </c>
      <c r="B5762" t="s">
        <v>161</v>
      </c>
      <c r="C5762" t="s">
        <v>162</v>
      </c>
      <c r="D5762">
        <v>891.68600000000004</v>
      </c>
      <c r="E5762">
        <v>18851.643</v>
      </c>
      <c r="F5762">
        <v>2568.3969999999999</v>
      </c>
      <c r="G5762">
        <v>6010</v>
      </c>
      <c r="H5762" s="14">
        <f>365*DSO[[#This Row],[Receivables - Total]]/DSO[[#This Row],[Revenue - Total]]</f>
        <v>126.71926886692361</v>
      </c>
      <c r="I5762" t="str">
        <f>_xlfn.XLOOKUP(DSO[[#This Row],[GIC Industry Groups]],'DSO_GIC GROUP'!$A$2:$A$25,'DSO_GIC GROUP'!$B$2:$B$25,0)</f>
        <v>Real Estate</v>
      </c>
    </row>
    <row r="5763" spans="1:9" x14ac:dyDescent="0.2">
      <c r="A5763">
        <v>2017</v>
      </c>
      <c r="B5763" t="s">
        <v>161</v>
      </c>
      <c r="C5763" t="s">
        <v>162</v>
      </c>
      <c r="D5763">
        <v>953.76099999999997</v>
      </c>
      <c r="E5763">
        <v>19372.233</v>
      </c>
      <c r="F5763">
        <v>2622.7689999999998</v>
      </c>
      <c r="G5763">
        <v>6010</v>
      </c>
      <c r="H5763" s="14">
        <f>365*DSO[[#This Row],[Receivables - Total]]/DSO[[#This Row],[Revenue - Total]]</f>
        <v>132.73100490359619</v>
      </c>
      <c r="I5763" t="str">
        <f>_xlfn.XLOOKUP(DSO[[#This Row],[GIC Industry Groups]],'DSO_GIC GROUP'!$A$2:$A$25,'DSO_GIC GROUP'!$B$2:$B$25,0)</f>
        <v>Real Estate</v>
      </c>
    </row>
    <row r="5764" spans="1:9" x14ac:dyDescent="0.2">
      <c r="A5764">
        <v>2018</v>
      </c>
      <c r="B5764" t="s">
        <v>161</v>
      </c>
      <c r="C5764" t="s">
        <v>162</v>
      </c>
      <c r="D5764">
        <v>1120.9929999999999</v>
      </c>
      <c r="E5764">
        <v>20256.476999999999</v>
      </c>
      <c r="F5764">
        <v>2728.2559999999999</v>
      </c>
      <c r="G5764">
        <v>6010</v>
      </c>
      <c r="H5764" s="14">
        <f>365*DSO[[#This Row],[Receivables - Total]]/DSO[[#This Row],[Revenue - Total]]</f>
        <v>149.97215987062796</v>
      </c>
      <c r="I5764" t="str">
        <f>_xlfn.XLOOKUP(DSO[[#This Row],[GIC Industry Groups]],'DSO_GIC GROUP'!$A$2:$A$25,'DSO_GIC GROUP'!$B$2:$B$25,0)</f>
        <v>Real Estate</v>
      </c>
    </row>
    <row r="5765" spans="1:9" x14ac:dyDescent="0.2">
      <c r="A5765">
        <v>2019</v>
      </c>
      <c r="B5765" t="s">
        <v>161</v>
      </c>
      <c r="C5765" t="s">
        <v>162</v>
      </c>
      <c r="D5765">
        <v>1247.5150000000001</v>
      </c>
      <c r="E5765">
        <v>21284.904999999999</v>
      </c>
      <c r="F5765">
        <v>3032.51</v>
      </c>
      <c r="G5765">
        <v>6010</v>
      </c>
      <c r="H5765" s="14">
        <f>365*DSO[[#This Row],[Receivables - Total]]/DSO[[#This Row],[Revenue - Total]]</f>
        <v>150.15382471945682</v>
      </c>
      <c r="I5765" t="str">
        <f>_xlfn.XLOOKUP(DSO[[#This Row],[GIC Industry Groups]],'DSO_GIC GROUP'!$A$2:$A$25,'DSO_GIC GROUP'!$B$2:$B$25,0)</f>
        <v>Real Estate</v>
      </c>
    </row>
    <row r="5766" spans="1:9" x14ac:dyDescent="0.2">
      <c r="A5766">
        <v>2004</v>
      </c>
      <c r="B5766" t="s">
        <v>175</v>
      </c>
      <c r="C5766" t="s">
        <v>176</v>
      </c>
      <c r="D5766">
        <v>34.761000000000003</v>
      </c>
      <c r="E5766">
        <v>4571.5219999999999</v>
      </c>
      <c r="F5766">
        <v>603.86500000000001</v>
      </c>
      <c r="G5766">
        <v>6010</v>
      </c>
      <c r="H5766" s="14">
        <f>365*DSO[[#This Row],[Receivables - Total]]/DSO[[#This Row],[Revenue - Total]]</f>
        <v>21.01092959519098</v>
      </c>
      <c r="I5766" t="str">
        <f>_xlfn.XLOOKUP(DSO[[#This Row],[GIC Industry Groups]],'DSO_GIC GROUP'!$A$2:$A$25,'DSO_GIC GROUP'!$B$2:$B$25,0)</f>
        <v>Real Estate</v>
      </c>
    </row>
    <row r="5767" spans="1:9" x14ac:dyDescent="0.2">
      <c r="A5767">
        <v>2005</v>
      </c>
      <c r="B5767" t="s">
        <v>175</v>
      </c>
      <c r="C5767" t="s">
        <v>176</v>
      </c>
      <c r="D5767">
        <v>26.137</v>
      </c>
      <c r="E5767">
        <v>4131.317</v>
      </c>
      <c r="F5767">
        <v>676.75900000000001</v>
      </c>
      <c r="G5767">
        <v>6010</v>
      </c>
      <c r="H5767" s="14">
        <f>365*DSO[[#This Row],[Receivables - Total]]/DSO[[#This Row],[Revenue - Total]]</f>
        <v>14.09660602962059</v>
      </c>
      <c r="I5767" t="str">
        <f>_xlfn.XLOOKUP(DSO[[#This Row],[GIC Industry Groups]],'DSO_GIC GROUP'!$A$2:$A$25,'DSO_GIC GROUP'!$B$2:$B$25,0)</f>
        <v>Real Estate</v>
      </c>
    </row>
    <row r="5768" spans="1:9" x14ac:dyDescent="0.2">
      <c r="A5768">
        <v>2006</v>
      </c>
      <c r="B5768" t="s">
        <v>175</v>
      </c>
      <c r="C5768" t="s">
        <v>176</v>
      </c>
      <c r="D5768">
        <v>44.203000000000003</v>
      </c>
      <c r="E5768">
        <v>5006.1679999999997</v>
      </c>
      <c r="F5768">
        <v>788.221</v>
      </c>
      <c r="G5768">
        <v>6010</v>
      </c>
      <c r="H5768" s="14">
        <f>365*DSO[[#This Row],[Receivables - Total]]/DSO[[#This Row],[Revenue - Total]]</f>
        <v>20.468999176626863</v>
      </c>
      <c r="I5768" t="str">
        <f>_xlfn.XLOOKUP(DSO[[#This Row],[GIC Industry Groups]],'DSO_GIC GROUP'!$A$2:$A$25,'DSO_GIC GROUP'!$B$2:$B$25,0)</f>
        <v>Real Estate</v>
      </c>
    </row>
    <row r="5769" spans="1:9" x14ac:dyDescent="0.2">
      <c r="A5769">
        <v>2007</v>
      </c>
      <c r="B5769" t="s">
        <v>175</v>
      </c>
      <c r="C5769" t="s">
        <v>176</v>
      </c>
      <c r="D5769">
        <v>59.395000000000003</v>
      </c>
      <c r="E5769">
        <v>10488.133</v>
      </c>
      <c r="F5769">
        <v>1385.4860000000001</v>
      </c>
      <c r="G5769">
        <v>6010</v>
      </c>
      <c r="H5769" s="14">
        <f>365*DSO[[#This Row],[Receivables - Total]]/DSO[[#This Row],[Revenue - Total]]</f>
        <v>15.647343242732154</v>
      </c>
      <c r="I5769" t="str">
        <f>_xlfn.XLOOKUP(DSO[[#This Row],[GIC Industry Groups]],'DSO_GIC GROUP'!$A$2:$A$25,'DSO_GIC GROUP'!$B$2:$B$25,0)</f>
        <v>Real Estate</v>
      </c>
    </row>
    <row r="5770" spans="1:9" x14ac:dyDescent="0.2">
      <c r="A5770">
        <v>2008</v>
      </c>
      <c r="B5770" t="s">
        <v>175</v>
      </c>
      <c r="C5770" t="s">
        <v>176</v>
      </c>
      <c r="D5770">
        <v>67.271000000000001</v>
      </c>
      <c r="E5770">
        <v>10361.722</v>
      </c>
      <c r="F5770">
        <v>1526.5039999999999</v>
      </c>
      <c r="G5770">
        <v>6010</v>
      </c>
      <c r="H5770" s="14">
        <f>365*DSO[[#This Row],[Receivables - Total]]/DSO[[#This Row],[Revenue - Total]]</f>
        <v>16.085064303794816</v>
      </c>
      <c r="I5770" t="str">
        <f>_xlfn.XLOOKUP(DSO[[#This Row],[GIC Industry Groups]],'DSO_GIC GROUP'!$A$2:$A$25,'DSO_GIC GROUP'!$B$2:$B$25,0)</f>
        <v>Real Estate</v>
      </c>
    </row>
    <row r="5771" spans="1:9" x14ac:dyDescent="0.2">
      <c r="A5771">
        <v>2009</v>
      </c>
      <c r="B5771" t="s">
        <v>175</v>
      </c>
      <c r="C5771" t="s">
        <v>176</v>
      </c>
      <c r="D5771">
        <v>57.777999999999999</v>
      </c>
      <c r="E5771">
        <v>10956.606</v>
      </c>
      <c r="F5771">
        <v>1685.4069999999999</v>
      </c>
      <c r="G5771">
        <v>6010</v>
      </c>
      <c r="H5771" s="14">
        <f>365*DSO[[#This Row],[Receivables - Total]]/DSO[[#This Row],[Revenue - Total]]</f>
        <v>12.512686846559912</v>
      </c>
      <c r="I5771" t="str">
        <f>_xlfn.XLOOKUP(DSO[[#This Row],[GIC Industry Groups]],'DSO_GIC GROUP'!$A$2:$A$25,'DSO_GIC GROUP'!$B$2:$B$25,0)</f>
        <v>Real Estate</v>
      </c>
    </row>
    <row r="5772" spans="1:9" x14ac:dyDescent="0.2">
      <c r="A5772">
        <v>2010</v>
      </c>
      <c r="B5772" t="s">
        <v>175</v>
      </c>
      <c r="C5772" t="s">
        <v>176</v>
      </c>
      <c r="D5772">
        <v>59.911999999999999</v>
      </c>
      <c r="E5772">
        <v>10469.529</v>
      </c>
      <c r="F5772">
        <v>1878.6579999999999</v>
      </c>
      <c r="G5772">
        <v>6010</v>
      </c>
      <c r="H5772" s="14">
        <f>365*DSO[[#This Row],[Receivables - Total]]/DSO[[#This Row],[Revenue - Total]]</f>
        <v>11.640160156877943</v>
      </c>
      <c r="I5772" t="str">
        <f>_xlfn.XLOOKUP(DSO[[#This Row],[GIC Industry Groups]],'DSO_GIC GROUP'!$A$2:$A$25,'DSO_GIC GROUP'!$B$2:$B$25,0)</f>
        <v>Real Estate</v>
      </c>
    </row>
    <row r="5773" spans="1:9" x14ac:dyDescent="0.2">
      <c r="A5773">
        <v>2011</v>
      </c>
      <c r="B5773" t="s">
        <v>175</v>
      </c>
      <c r="C5773" t="s">
        <v>176</v>
      </c>
      <c r="D5773">
        <v>77.257999999999996</v>
      </c>
      <c r="E5773">
        <v>10545.096</v>
      </c>
      <c r="F5773">
        <v>2032.729</v>
      </c>
      <c r="G5773">
        <v>6010</v>
      </c>
      <c r="H5773" s="14">
        <f>365*DSO[[#This Row],[Receivables - Total]]/DSO[[#This Row],[Revenue - Total]]</f>
        <v>13.872567371253128</v>
      </c>
      <c r="I5773" t="str">
        <f>_xlfn.XLOOKUP(DSO[[#This Row],[GIC Industry Groups]],'DSO_GIC GROUP'!$A$2:$A$25,'DSO_GIC GROUP'!$B$2:$B$25,0)</f>
        <v>Real Estate</v>
      </c>
    </row>
    <row r="5774" spans="1:9" x14ac:dyDescent="0.2">
      <c r="A5774">
        <v>2012</v>
      </c>
      <c r="B5774" t="s">
        <v>175</v>
      </c>
      <c r="C5774" t="s">
        <v>176</v>
      </c>
      <c r="D5774">
        <v>192.833</v>
      </c>
      <c r="E5774">
        <v>16088.709000000001</v>
      </c>
      <c r="F5774">
        <v>2432.6799999999998</v>
      </c>
      <c r="G5774">
        <v>6010</v>
      </c>
      <c r="H5774" s="14">
        <f>365*DSO[[#This Row],[Receivables - Total]]/DSO[[#This Row],[Revenue - Total]]</f>
        <v>28.932718236677246</v>
      </c>
      <c r="I5774" t="str">
        <f>_xlfn.XLOOKUP(DSO[[#This Row],[GIC Industry Groups]],'DSO_GIC GROUP'!$A$2:$A$25,'DSO_GIC GROUP'!$B$2:$B$25,0)</f>
        <v>Real Estate</v>
      </c>
    </row>
    <row r="5775" spans="1:9" x14ac:dyDescent="0.2">
      <c r="A5775">
        <v>2013</v>
      </c>
      <c r="B5775" t="s">
        <v>175</v>
      </c>
      <c r="C5775" t="s">
        <v>176</v>
      </c>
      <c r="D5775">
        <v>249.92500000000001</v>
      </c>
      <c r="E5775">
        <v>20594.907999999999</v>
      </c>
      <c r="F5775">
        <v>3022.384</v>
      </c>
      <c r="G5775">
        <v>6010</v>
      </c>
      <c r="H5775" s="14">
        <f>365*DSO[[#This Row],[Receivables - Total]]/DSO[[#This Row],[Revenue - Total]]</f>
        <v>30.182341158502691</v>
      </c>
      <c r="I5775" t="str">
        <f>_xlfn.XLOOKUP(DSO[[#This Row],[GIC Industry Groups]],'DSO_GIC GROUP'!$A$2:$A$25,'DSO_GIC GROUP'!$B$2:$B$25,0)</f>
        <v>Real Estate</v>
      </c>
    </row>
    <row r="5776" spans="1:9" x14ac:dyDescent="0.2">
      <c r="A5776">
        <v>2014</v>
      </c>
      <c r="B5776" t="s">
        <v>175</v>
      </c>
      <c r="C5776" t="s">
        <v>176</v>
      </c>
      <c r="D5776">
        <v>329.22899999999998</v>
      </c>
      <c r="E5776">
        <v>21143.276000000002</v>
      </c>
      <c r="F5776">
        <v>3689.884</v>
      </c>
      <c r="G5776">
        <v>6010</v>
      </c>
      <c r="H5776" s="14">
        <f>365*DSO[[#This Row],[Receivables - Total]]/DSO[[#This Row],[Revenue - Total]]</f>
        <v>32.567035982702976</v>
      </c>
      <c r="I5776" t="str">
        <f>_xlfn.XLOOKUP(DSO[[#This Row],[GIC Industry Groups]],'DSO_GIC GROUP'!$A$2:$A$25,'DSO_GIC GROUP'!$B$2:$B$25,0)</f>
        <v>Real Estate</v>
      </c>
    </row>
    <row r="5777" spans="1:9" x14ac:dyDescent="0.2">
      <c r="A5777">
        <v>2015</v>
      </c>
      <c r="B5777" t="s">
        <v>175</v>
      </c>
      <c r="C5777" t="s">
        <v>176</v>
      </c>
      <c r="D5777">
        <v>313.29599999999999</v>
      </c>
      <c r="E5777">
        <v>22036.244999999999</v>
      </c>
      <c r="F5777">
        <v>3663.8510000000001</v>
      </c>
      <c r="G5777">
        <v>6010</v>
      </c>
      <c r="H5777" s="14">
        <f>365*DSO[[#This Row],[Receivables - Total]]/DSO[[#This Row],[Revenue - Total]]</f>
        <v>31.211160060821246</v>
      </c>
      <c r="I5777" t="str">
        <f>_xlfn.XLOOKUP(DSO[[#This Row],[GIC Industry Groups]],'DSO_GIC GROUP'!$A$2:$A$25,'DSO_GIC GROUP'!$B$2:$B$25,0)</f>
        <v>Real Estate</v>
      </c>
    </row>
    <row r="5778" spans="1:9" x14ac:dyDescent="0.2">
      <c r="A5778">
        <v>2016</v>
      </c>
      <c r="B5778" t="s">
        <v>175</v>
      </c>
      <c r="C5778" t="s">
        <v>176</v>
      </c>
      <c r="D5778">
        <v>373.53199999999998</v>
      </c>
      <c r="E5778">
        <v>22675.092000000001</v>
      </c>
      <c r="F5778">
        <v>3921.2249999999999</v>
      </c>
      <c r="G5778">
        <v>6010</v>
      </c>
      <c r="H5778" s="14">
        <f>365*DSO[[#This Row],[Receivables - Total]]/DSO[[#This Row],[Revenue - Total]]</f>
        <v>34.769537580730514</v>
      </c>
      <c r="I5778" t="str">
        <f>_xlfn.XLOOKUP(DSO[[#This Row],[GIC Industry Groups]],'DSO_GIC GROUP'!$A$2:$A$25,'DSO_GIC GROUP'!$B$2:$B$25,0)</f>
        <v>Real Estate</v>
      </c>
    </row>
    <row r="5779" spans="1:9" x14ac:dyDescent="0.2">
      <c r="A5779">
        <v>2017</v>
      </c>
      <c r="B5779" t="s">
        <v>175</v>
      </c>
      <c r="C5779" t="s">
        <v>176</v>
      </c>
      <c r="D5779">
        <v>397.58499999999998</v>
      </c>
      <c r="E5779">
        <v>32229.57</v>
      </c>
      <c r="F5779">
        <v>4355.6049999999996</v>
      </c>
      <c r="G5779">
        <v>6010</v>
      </c>
      <c r="H5779" s="14">
        <f>365*DSO[[#This Row],[Receivables - Total]]/DSO[[#This Row],[Revenue - Total]]</f>
        <v>33.31765047565149</v>
      </c>
      <c r="I5779" t="str">
        <f>_xlfn.XLOOKUP(DSO[[#This Row],[GIC Industry Groups]],'DSO_GIC GROUP'!$A$2:$A$25,'DSO_GIC GROUP'!$B$2:$B$25,0)</f>
        <v>Real Estate</v>
      </c>
    </row>
    <row r="5780" spans="1:9" x14ac:dyDescent="0.2">
      <c r="A5780">
        <v>2018</v>
      </c>
      <c r="B5780" t="s">
        <v>175</v>
      </c>
      <c r="C5780" t="s">
        <v>176</v>
      </c>
      <c r="D5780">
        <v>501</v>
      </c>
      <c r="E5780">
        <v>32785</v>
      </c>
      <c r="F5780">
        <v>5423</v>
      </c>
      <c r="G5780">
        <v>6010</v>
      </c>
      <c r="H5780" s="14">
        <f>365*DSO[[#This Row],[Receivables - Total]]/DSO[[#This Row],[Revenue - Total]]</f>
        <v>33.720265535681357</v>
      </c>
      <c r="I5780" t="str">
        <f>_xlfn.XLOOKUP(DSO[[#This Row],[GIC Industry Groups]],'DSO_GIC GROUP'!$A$2:$A$25,'DSO_GIC GROUP'!$B$2:$B$25,0)</f>
        <v>Real Estate</v>
      </c>
    </row>
    <row r="5781" spans="1:9" x14ac:dyDescent="0.2">
      <c r="A5781">
        <v>2019</v>
      </c>
      <c r="B5781" t="s">
        <v>175</v>
      </c>
      <c r="C5781" t="s">
        <v>176</v>
      </c>
      <c r="D5781">
        <v>596</v>
      </c>
      <c r="E5781">
        <v>38480</v>
      </c>
      <c r="F5781">
        <v>5773</v>
      </c>
      <c r="G5781">
        <v>6010</v>
      </c>
      <c r="H5781" s="14">
        <f>365*DSO[[#This Row],[Receivables - Total]]/DSO[[#This Row],[Revenue - Total]]</f>
        <v>37.682314221375371</v>
      </c>
      <c r="I5781" t="str">
        <f>_xlfn.XLOOKUP(DSO[[#This Row],[GIC Industry Groups]],'DSO_GIC GROUP'!$A$2:$A$25,'DSO_GIC GROUP'!$B$2:$B$25,0)</f>
        <v>Real Estate</v>
      </c>
    </row>
    <row r="5782" spans="1:9" x14ac:dyDescent="0.2">
      <c r="A5782">
        <v>2004</v>
      </c>
      <c r="B5782" t="s">
        <v>275</v>
      </c>
      <c r="C5782" t="s">
        <v>276</v>
      </c>
      <c r="D5782">
        <v>3.0510000000000002</v>
      </c>
      <c r="E5782">
        <v>1013.287</v>
      </c>
      <c r="F5782">
        <v>107.121</v>
      </c>
      <c r="G5782">
        <v>6010</v>
      </c>
      <c r="H5782" s="14">
        <f>365*DSO[[#This Row],[Receivables - Total]]/DSO[[#This Row],[Revenue - Total]]</f>
        <v>10.395860755594141</v>
      </c>
      <c r="I5782" t="str">
        <f>_xlfn.XLOOKUP(DSO[[#This Row],[GIC Industry Groups]],'DSO_GIC GROUP'!$A$2:$A$25,'DSO_GIC GROUP'!$B$2:$B$25,0)</f>
        <v>Real Estate</v>
      </c>
    </row>
    <row r="5783" spans="1:9" x14ac:dyDescent="0.2">
      <c r="A5783">
        <v>2005</v>
      </c>
      <c r="B5783" t="s">
        <v>275</v>
      </c>
      <c r="C5783" t="s">
        <v>276</v>
      </c>
      <c r="D5783">
        <v>7.5869999999999997</v>
      </c>
      <c r="E5783">
        <v>1529.17</v>
      </c>
      <c r="F5783">
        <v>208.809</v>
      </c>
      <c r="G5783">
        <v>6010</v>
      </c>
      <c r="H5783" s="14">
        <f>365*DSO[[#This Row],[Receivables - Total]]/DSO[[#This Row],[Revenue - Total]]</f>
        <v>13.262143873108919</v>
      </c>
      <c r="I5783" t="str">
        <f>_xlfn.XLOOKUP(DSO[[#This Row],[GIC Industry Groups]],'DSO_GIC GROUP'!$A$2:$A$25,'DSO_GIC GROUP'!$B$2:$B$25,0)</f>
        <v>Real Estate</v>
      </c>
    </row>
    <row r="5784" spans="1:9" x14ac:dyDescent="0.2">
      <c r="A5784">
        <v>2006</v>
      </c>
      <c r="B5784" t="s">
        <v>275</v>
      </c>
      <c r="C5784" t="s">
        <v>276</v>
      </c>
      <c r="D5784">
        <v>31.292999999999999</v>
      </c>
      <c r="E5784">
        <v>2186.2190000000001</v>
      </c>
      <c r="F5784">
        <v>283.35500000000002</v>
      </c>
      <c r="G5784">
        <v>6010</v>
      </c>
      <c r="H5784" s="14">
        <f>365*DSO[[#This Row],[Receivables - Total]]/DSO[[#This Row],[Revenue - Total]]</f>
        <v>40.309664555063435</v>
      </c>
      <c r="I5784" t="str">
        <f>_xlfn.XLOOKUP(DSO[[#This Row],[GIC Industry Groups]],'DSO_GIC GROUP'!$A$2:$A$25,'DSO_GIC GROUP'!$B$2:$B$25,0)</f>
        <v>Real Estate</v>
      </c>
    </row>
    <row r="5785" spans="1:9" x14ac:dyDescent="0.2">
      <c r="A5785">
        <v>2007</v>
      </c>
      <c r="B5785" t="s">
        <v>275</v>
      </c>
      <c r="C5785" t="s">
        <v>276</v>
      </c>
      <c r="D5785">
        <v>43.44</v>
      </c>
      <c r="E5785">
        <v>2809.4639999999999</v>
      </c>
      <c r="F5785">
        <v>397.983</v>
      </c>
      <c r="G5785">
        <v>6010</v>
      </c>
      <c r="H5785" s="14">
        <f>365*DSO[[#This Row],[Receivables - Total]]/DSO[[#This Row],[Revenue - Total]]</f>
        <v>39.83989265873165</v>
      </c>
      <c r="I5785" t="str">
        <f>_xlfn.XLOOKUP(DSO[[#This Row],[GIC Industry Groups]],'DSO_GIC GROUP'!$A$2:$A$25,'DSO_GIC GROUP'!$B$2:$B$25,0)</f>
        <v>Real Estate</v>
      </c>
    </row>
    <row r="5786" spans="1:9" x14ac:dyDescent="0.2">
      <c r="A5786">
        <v>2008</v>
      </c>
      <c r="B5786" t="s">
        <v>275</v>
      </c>
      <c r="C5786" t="s">
        <v>276</v>
      </c>
      <c r="D5786">
        <v>39.107999999999997</v>
      </c>
      <c r="E5786">
        <v>3279.6689999999999</v>
      </c>
      <c r="F5786">
        <v>531.91999999999996</v>
      </c>
      <c r="G5786">
        <v>6010</v>
      </c>
      <c r="H5786" s="14">
        <f>365*DSO[[#This Row],[Receivables - Total]]/DSO[[#This Row],[Revenue - Total]]</f>
        <v>26.835651977741012</v>
      </c>
      <c r="I5786" t="str">
        <f>_xlfn.XLOOKUP(DSO[[#This Row],[GIC Industry Groups]],'DSO_GIC GROUP'!$A$2:$A$25,'DSO_GIC GROUP'!$B$2:$B$25,0)</f>
        <v>Real Estate</v>
      </c>
    </row>
    <row r="5787" spans="1:9" x14ac:dyDescent="0.2">
      <c r="A5787">
        <v>2009</v>
      </c>
      <c r="B5787" t="s">
        <v>275</v>
      </c>
      <c r="C5787" t="s">
        <v>276</v>
      </c>
      <c r="D5787">
        <v>46.085999999999999</v>
      </c>
      <c r="E5787">
        <v>3745.0590000000002</v>
      </c>
      <c r="F5787">
        <v>640.06700000000001</v>
      </c>
      <c r="G5787">
        <v>6010</v>
      </c>
      <c r="H5787" s="14">
        <f>365*DSO[[#This Row],[Receivables - Total]]/DSO[[#This Row],[Revenue - Total]]</f>
        <v>26.280670617294749</v>
      </c>
      <c r="I5787" t="str">
        <f>_xlfn.XLOOKUP(DSO[[#This Row],[GIC Industry Groups]],'DSO_GIC GROUP'!$A$2:$A$25,'DSO_GIC GROUP'!$B$2:$B$25,0)</f>
        <v>Real Estate</v>
      </c>
    </row>
    <row r="5788" spans="1:9" x14ac:dyDescent="0.2">
      <c r="A5788">
        <v>2010</v>
      </c>
      <c r="B5788" t="s">
        <v>275</v>
      </c>
      <c r="C5788" t="s">
        <v>276</v>
      </c>
      <c r="D5788">
        <v>70.337000000000003</v>
      </c>
      <c r="E5788">
        <v>5329.4830000000002</v>
      </c>
      <c r="F5788">
        <v>871.27099999999996</v>
      </c>
      <c r="G5788">
        <v>6010</v>
      </c>
      <c r="H5788" s="14">
        <f>365*DSO[[#This Row],[Receivables - Total]]/DSO[[#This Row],[Revenue - Total]]</f>
        <v>29.466153470045487</v>
      </c>
      <c r="I5788" t="str">
        <f>_xlfn.XLOOKUP(DSO[[#This Row],[GIC Industry Groups]],'DSO_GIC GROUP'!$A$2:$A$25,'DSO_GIC GROUP'!$B$2:$B$25,0)</f>
        <v>Real Estate</v>
      </c>
    </row>
    <row r="5789" spans="1:9" x14ac:dyDescent="0.2">
      <c r="A5789">
        <v>2011</v>
      </c>
      <c r="B5789" t="s">
        <v>275</v>
      </c>
      <c r="C5789" t="s">
        <v>276</v>
      </c>
      <c r="D5789">
        <v>90.58</v>
      </c>
      <c r="E5789">
        <v>6098.5659999999998</v>
      </c>
      <c r="F5789">
        <v>1070.922</v>
      </c>
      <c r="G5789">
        <v>6010</v>
      </c>
      <c r="H5789" s="14">
        <f>365*DSO[[#This Row],[Receivables - Total]]/DSO[[#This Row],[Revenue - Total]]</f>
        <v>30.87218303480552</v>
      </c>
      <c r="I5789" t="str">
        <f>_xlfn.XLOOKUP(DSO[[#This Row],[GIC Industry Groups]],'DSO_GIC GROUP'!$A$2:$A$25,'DSO_GIC GROUP'!$B$2:$B$25,0)</f>
        <v>Real Estate</v>
      </c>
    </row>
    <row r="5790" spans="1:9" x14ac:dyDescent="0.2">
      <c r="A5790">
        <v>2012</v>
      </c>
      <c r="B5790" t="s">
        <v>275</v>
      </c>
      <c r="C5790" t="s">
        <v>276</v>
      </c>
      <c r="D5790">
        <v>168.286</v>
      </c>
      <c r="E5790">
        <v>8819.2139999999999</v>
      </c>
      <c r="F5790">
        <v>1289.0940000000001</v>
      </c>
      <c r="G5790">
        <v>6010</v>
      </c>
      <c r="H5790" s="14">
        <f>365*DSO[[#This Row],[Receivables - Total]]/DSO[[#This Row],[Revenue - Total]]</f>
        <v>47.649271503862401</v>
      </c>
      <c r="I5790" t="str">
        <f>_xlfn.XLOOKUP(DSO[[#This Row],[GIC Industry Groups]],'DSO_GIC GROUP'!$A$2:$A$25,'DSO_GIC GROUP'!$B$2:$B$25,0)</f>
        <v>Real Estate</v>
      </c>
    </row>
    <row r="5791" spans="1:9" x14ac:dyDescent="0.2">
      <c r="A5791">
        <v>2013</v>
      </c>
      <c r="B5791" t="s">
        <v>275</v>
      </c>
      <c r="C5791" t="s">
        <v>276</v>
      </c>
      <c r="D5791">
        <v>181.16300000000001</v>
      </c>
      <c r="E5791">
        <v>9685.7450000000008</v>
      </c>
      <c r="F5791">
        <v>1492.194</v>
      </c>
      <c r="G5791">
        <v>6010</v>
      </c>
      <c r="H5791" s="14">
        <f>365*DSO[[#This Row],[Receivables - Total]]/DSO[[#This Row],[Revenue - Total]]</f>
        <v>44.313604665345132</v>
      </c>
      <c r="I5791" t="str">
        <f>_xlfn.XLOOKUP(DSO[[#This Row],[GIC Industry Groups]],'DSO_GIC GROUP'!$A$2:$A$25,'DSO_GIC GROUP'!$B$2:$B$25,0)</f>
        <v>Real Estate</v>
      </c>
    </row>
    <row r="5792" spans="1:9" x14ac:dyDescent="0.2">
      <c r="A5792">
        <v>2014</v>
      </c>
      <c r="B5792" t="s">
        <v>275</v>
      </c>
      <c r="C5792" t="s">
        <v>276</v>
      </c>
      <c r="D5792">
        <v>135.93100000000001</v>
      </c>
      <c r="E5792">
        <v>9526.7839999999997</v>
      </c>
      <c r="F5792">
        <v>1632.39</v>
      </c>
      <c r="G5792">
        <v>6010</v>
      </c>
      <c r="H5792" s="14">
        <f>365*DSO[[#This Row],[Receivables - Total]]/DSO[[#This Row],[Revenue - Total]]</f>
        <v>30.393971416144424</v>
      </c>
      <c r="I5792" t="str">
        <f>_xlfn.XLOOKUP(DSO[[#This Row],[GIC Industry Groups]],'DSO_GIC GROUP'!$A$2:$A$25,'DSO_GIC GROUP'!$B$2:$B$25,0)</f>
        <v>Real Estate</v>
      </c>
    </row>
    <row r="5793" spans="1:9" x14ac:dyDescent="0.2">
      <c r="A5793">
        <v>2015</v>
      </c>
      <c r="B5793" t="s">
        <v>275</v>
      </c>
      <c r="C5793" t="s">
        <v>276</v>
      </c>
      <c r="D5793">
        <v>177.398</v>
      </c>
      <c r="E5793">
        <v>11451.267</v>
      </c>
      <c r="F5793">
        <v>1776.4459999999999</v>
      </c>
      <c r="G5793">
        <v>6010</v>
      </c>
      <c r="H5793" s="14">
        <f>365*DSO[[#This Row],[Receivables - Total]]/DSO[[#This Row],[Revenue - Total]]</f>
        <v>36.449331980820133</v>
      </c>
      <c r="I5793" t="str">
        <f>_xlfn.XLOOKUP(DSO[[#This Row],[GIC Industry Groups]],'DSO_GIC GROUP'!$A$2:$A$25,'DSO_GIC GROUP'!$B$2:$B$25,0)</f>
        <v>Real Estate</v>
      </c>
    </row>
    <row r="5794" spans="1:9" x14ac:dyDescent="0.2">
      <c r="A5794">
        <v>2016</v>
      </c>
      <c r="B5794" t="s">
        <v>275</v>
      </c>
      <c r="C5794" t="s">
        <v>276</v>
      </c>
      <c r="D5794">
        <v>203.93799999999999</v>
      </c>
      <c r="E5794">
        <v>12192.584999999999</v>
      </c>
      <c r="F5794">
        <v>2154.7530000000002</v>
      </c>
      <c r="G5794">
        <v>6010</v>
      </c>
      <c r="H5794" s="14">
        <f>365*DSO[[#This Row],[Receivables - Total]]/DSO[[#This Row],[Revenue - Total]]</f>
        <v>34.545662542296029</v>
      </c>
      <c r="I5794" t="str">
        <f>_xlfn.XLOOKUP(DSO[[#This Row],[GIC Industry Groups]],'DSO_GIC GROUP'!$A$2:$A$25,'DSO_GIC GROUP'!$B$2:$B$25,0)</f>
        <v>Real Estate</v>
      </c>
    </row>
    <row r="5795" spans="1:9" x14ac:dyDescent="0.2">
      <c r="A5795">
        <v>2017</v>
      </c>
      <c r="B5795" t="s">
        <v>275</v>
      </c>
      <c r="C5795" t="s">
        <v>276</v>
      </c>
      <c r="D5795">
        <v>276.34699999999998</v>
      </c>
      <c r="E5795">
        <v>21404.345000000001</v>
      </c>
      <c r="F5795">
        <v>2487.0990000000002</v>
      </c>
      <c r="G5795">
        <v>6010</v>
      </c>
      <c r="H5795" s="14">
        <f>365*DSO[[#This Row],[Receivables - Total]]/DSO[[#This Row],[Revenue - Total]]</f>
        <v>40.555946908426243</v>
      </c>
      <c r="I5795" t="str">
        <f>_xlfn.XLOOKUP(DSO[[#This Row],[GIC Industry Groups]],'DSO_GIC GROUP'!$A$2:$A$25,'DSO_GIC GROUP'!$B$2:$B$25,0)</f>
        <v>Real Estate</v>
      </c>
    </row>
    <row r="5796" spans="1:9" x14ac:dyDescent="0.2">
      <c r="A5796">
        <v>2018</v>
      </c>
      <c r="B5796" t="s">
        <v>275</v>
      </c>
      <c r="C5796" t="s">
        <v>276</v>
      </c>
      <c r="D5796">
        <v>299.62099999999998</v>
      </c>
      <c r="E5796">
        <v>23766.695</v>
      </c>
      <c r="F5796">
        <v>3082.9380000000001</v>
      </c>
      <c r="G5796">
        <v>6010</v>
      </c>
      <c r="H5796" s="14">
        <f>365*DSO[[#This Row],[Receivables - Total]]/DSO[[#This Row],[Revenue - Total]]</f>
        <v>35.473196347120826</v>
      </c>
      <c r="I5796" t="str">
        <f>_xlfn.XLOOKUP(DSO[[#This Row],[GIC Industry Groups]],'DSO_GIC GROUP'!$A$2:$A$25,'DSO_GIC GROUP'!$B$2:$B$25,0)</f>
        <v>Real Estate</v>
      </c>
    </row>
    <row r="5797" spans="1:9" x14ac:dyDescent="0.2">
      <c r="A5797">
        <v>2019</v>
      </c>
      <c r="B5797" t="s">
        <v>275</v>
      </c>
      <c r="C5797" t="s">
        <v>276</v>
      </c>
      <c r="D5797">
        <v>305.50099999999998</v>
      </c>
      <c r="E5797">
        <v>23068.131000000001</v>
      </c>
      <c r="F5797">
        <v>3283.308</v>
      </c>
      <c r="G5797">
        <v>6010</v>
      </c>
      <c r="H5797" s="14">
        <f>365*DSO[[#This Row],[Receivables - Total]]/DSO[[#This Row],[Revenue - Total]]</f>
        <v>33.962048336616604</v>
      </c>
      <c r="I5797" t="str">
        <f>_xlfn.XLOOKUP(DSO[[#This Row],[GIC Industry Groups]],'DSO_GIC GROUP'!$A$2:$A$25,'DSO_GIC GROUP'!$B$2:$B$25,0)</f>
        <v>Real Estate</v>
      </c>
    </row>
    <row r="5798" spans="1:9" x14ac:dyDescent="0.2">
      <c r="A5798">
        <v>2004</v>
      </c>
      <c r="B5798" t="s">
        <v>281</v>
      </c>
      <c r="C5798" t="s">
        <v>282</v>
      </c>
      <c r="D5798">
        <v>165.96600000000001</v>
      </c>
      <c r="E5798">
        <v>5896.643</v>
      </c>
      <c r="F5798">
        <v>841.66700000000003</v>
      </c>
      <c r="G5798">
        <v>6010</v>
      </c>
      <c r="H5798" s="14">
        <f>365*DSO[[#This Row],[Receivables - Total]]/DSO[[#This Row],[Revenue - Total]]</f>
        <v>71.973345753130403</v>
      </c>
      <c r="I5798" t="str">
        <f>_xlfn.XLOOKUP(DSO[[#This Row],[GIC Industry Groups]],'DSO_GIC GROUP'!$A$2:$A$25,'DSO_GIC GROUP'!$B$2:$B$25,0)</f>
        <v>Real Estate</v>
      </c>
    </row>
    <row r="5799" spans="1:9" x14ac:dyDescent="0.2">
      <c r="A5799">
        <v>2005</v>
      </c>
      <c r="B5799" t="s">
        <v>281</v>
      </c>
      <c r="C5799" t="s">
        <v>282</v>
      </c>
      <c r="D5799">
        <v>177.32499999999999</v>
      </c>
      <c r="E5799">
        <v>5647.56</v>
      </c>
      <c r="F5799">
        <v>793.96799999999996</v>
      </c>
      <c r="G5799">
        <v>6010</v>
      </c>
      <c r="H5799" s="14">
        <f>365*DSO[[#This Row],[Receivables - Total]]/DSO[[#This Row],[Revenue - Total]]</f>
        <v>81.51918591177477</v>
      </c>
      <c r="I5799" t="str">
        <f>_xlfn.XLOOKUP(DSO[[#This Row],[GIC Industry Groups]],'DSO_GIC GROUP'!$A$2:$A$25,'DSO_GIC GROUP'!$B$2:$B$25,0)</f>
        <v>Real Estate</v>
      </c>
    </row>
    <row r="5800" spans="1:9" x14ac:dyDescent="0.2">
      <c r="A5800">
        <v>2006</v>
      </c>
      <c r="B5800" t="s">
        <v>281</v>
      </c>
      <c r="C5800" t="s">
        <v>282</v>
      </c>
      <c r="D5800">
        <v>194.20500000000001</v>
      </c>
      <c r="E5800">
        <v>7238.5950000000003</v>
      </c>
      <c r="F5800">
        <v>919.25</v>
      </c>
      <c r="G5800">
        <v>6010</v>
      </c>
      <c r="H5800" s="14">
        <f>365*DSO[[#This Row],[Receivables - Total]]/DSO[[#This Row],[Revenue - Total]]</f>
        <v>77.111585531683446</v>
      </c>
      <c r="I5800" t="str">
        <f>_xlfn.XLOOKUP(DSO[[#This Row],[GIC Industry Groups]],'DSO_GIC GROUP'!$A$2:$A$25,'DSO_GIC GROUP'!$B$2:$B$25,0)</f>
        <v>Real Estate</v>
      </c>
    </row>
    <row r="5801" spans="1:9" x14ac:dyDescent="0.2">
      <c r="A5801">
        <v>2007</v>
      </c>
      <c r="B5801" t="s">
        <v>281</v>
      </c>
      <c r="C5801" t="s">
        <v>282</v>
      </c>
      <c r="D5801">
        <v>206.67099999999999</v>
      </c>
      <c r="E5801">
        <v>7661.9809999999998</v>
      </c>
      <c r="F5801">
        <v>935.36199999999997</v>
      </c>
      <c r="G5801">
        <v>6010</v>
      </c>
      <c r="H5801" s="14">
        <f>365*DSO[[#This Row],[Receivables - Total]]/DSO[[#This Row],[Revenue - Total]]</f>
        <v>80.647829396533098</v>
      </c>
      <c r="I5801" t="str">
        <f>_xlfn.XLOOKUP(DSO[[#This Row],[GIC Industry Groups]],'DSO_GIC GROUP'!$A$2:$A$25,'DSO_GIC GROUP'!$B$2:$B$25,0)</f>
        <v>Real Estate</v>
      </c>
    </row>
    <row r="5802" spans="1:9" x14ac:dyDescent="0.2">
      <c r="A5802">
        <v>2008</v>
      </c>
      <c r="B5802" t="s">
        <v>281</v>
      </c>
      <c r="C5802" t="s">
        <v>282</v>
      </c>
      <c r="D5802">
        <v>226.28299999999999</v>
      </c>
      <c r="E5802">
        <v>7690.8829999999998</v>
      </c>
      <c r="F5802">
        <v>1000.128</v>
      </c>
      <c r="G5802">
        <v>6010</v>
      </c>
      <c r="H5802" s="14">
        <f>365*DSO[[#This Row],[Receivables - Total]]/DSO[[#This Row],[Revenue - Total]]</f>
        <v>82.58272441127535</v>
      </c>
      <c r="I5802" t="str">
        <f>_xlfn.XLOOKUP(DSO[[#This Row],[GIC Industry Groups]],'DSO_GIC GROUP'!$A$2:$A$25,'DSO_GIC GROUP'!$B$2:$B$25,0)</f>
        <v>Real Estate</v>
      </c>
    </row>
    <row r="5803" spans="1:9" x14ac:dyDescent="0.2">
      <c r="A5803">
        <v>2009</v>
      </c>
      <c r="B5803" t="s">
        <v>281</v>
      </c>
      <c r="C5803" t="s">
        <v>282</v>
      </c>
      <c r="D5803">
        <v>171.29300000000001</v>
      </c>
      <c r="E5803">
        <v>7304.2790000000005</v>
      </c>
      <c r="F5803">
        <v>1355.2139999999999</v>
      </c>
      <c r="G5803">
        <v>6010</v>
      </c>
      <c r="H5803" s="14">
        <f>365*DSO[[#This Row],[Receivables - Total]]/DSO[[#This Row],[Revenue - Total]]</f>
        <v>46.134370660279487</v>
      </c>
      <c r="I5803" t="str">
        <f>_xlfn.XLOOKUP(DSO[[#This Row],[GIC Industry Groups]],'DSO_GIC GROUP'!$A$2:$A$25,'DSO_GIC GROUP'!$B$2:$B$25,0)</f>
        <v>Real Estate</v>
      </c>
    </row>
    <row r="5804" spans="1:9" x14ac:dyDescent="0.2">
      <c r="A5804">
        <v>2010</v>
      </c>
      <c r="B5804" t="s">
        <v>281</v>
      </c>
      <c r="C5804" t="s">
        <v>282</v>
      </c>
      <c r="D5804">
        <v>155.18100000000001</v>
      </c>
      <c r="E5804">
        <v>7644.2759999999998</v>
      </c>
      <c r="F5804">
        <v>1402.117</v>
      </c>
      <c r="G5804">
        <v>6010</v>
      </c>
      <c r="H5804" s="14">
        <f>365*DSO[[#This Row],[Receivables - Total]]/DSO[[#This Row],[Revenue - Total]]</f>
        <v>40.396817811922972</v>
      </c>
      <c r="I5804" t="str">
        <f>_xlfn.XLOOKUP(DSO[[#This Row],[GIC Industry Groups]],'DSO_GIC GROUP'!$A$2:$A$25,'DSO_GIC GROUP'!$B$2:$B$25,0)</f>
        <v>Real Estate</v>
      </c>
    </row>
    <row r="5805" spans="1:9" x14ac:dyDescent="0.2">
      <c r="A5805">
        <v>2011</v>
      </c>
      <c r="B5805" t="s">
        <v>281</v>
      </c>
      <c r="C5805" t="s">
        <v>282</v>
      </c>
      <c r="D5805">
        <v>168.40199999999999</v>
      </c>
      <c r="E5805">
        <v>7004.4369999999999</v>
      </c>
      <c r="F5805">
        <v>1279.4970000000001</v>
      </c>
      <c r="G5805">
        <v>6010</v>
      </c>
      <c r="H5805" s="14">
        <f>365*DSO[[#This Row],[Receivables - Total]]/DSO[[#This Row],[Revenue - Total]]</f>
        <v>48.039760937305829</v>
      </c>
      <c r="I5805" t="str">
        <f>_xlfn.XLOOKUP(DSO[[#This Row],[GIC Industry Groups]],'DSO_GIC GROUP'!$A$2:$A$25,'DSO_GIC GROUP'!$B$2:$B$25,0)</f>
        <v>Real Estate</v>
      </c>
    </row>
    <row r="5806" spans="1:9" x14ac:dyDescent="0.2">
      <c r="A5806">
        <v>2012</v>
      </c>
      <c r="B5806" t="s">
        <v>281</v>
      </c>
      <c r="C5806" t="s">
        <v>282</v>
      </c>
      <c r="D5806">
        <v>182.34</v>
      </c>
      <c r="E5806">
        <v>7560.1009999999997</v>
      </c>
      <c r="F5806">
        <v>1114.6279999999999</v>
      </c>
      <c r="G5806">
        <v>6010</v>
      </c>
      <c r="H5806" s="14">
        <f>365*DSO[[#This Row],[Receivables - Total]]/DSO[[#This Row],[Revenue - Total]]</f>
        <v>59.709696867475074</v>
      </c>
      <c r="I5806" t="str">
        <f>_xlfn.XLOOKUP(DSO[[#This Row],[GIC Industry Groups]],'DSO_GIC GROUP'!$A$2:$A$25,'DSO_GIC GROUP'!$B$2:$B$25,0)</f>
        <v>Real Estate</v>
      </c>
    </row>
    <row r="5807" spans="1:9" x14ac:dyDescent="0.2">
      <c r="A5807">
        <v>2013</v>
      </c>
      <c r="B5807" t="s">
        <v>281</v>
      </c>
      <c r="C5807" t="s">
        <v>282</v>
      </c>
      <c r="D5807">
        <v>163.63300000000001</v>
      </c>
      <c r="E5807">
        <v>7752.6139999999996</v>
      </c>
      <c r="F5807">
        <v>1137.7929999999999</v>
      </c>
      <c r="G5807">
        <v>6010</v>
      </c>
      <c r="H5807" s="14">
        <f>365*DSO[[#This Row],[Receivables - Total]]/DSO[[#This Row],[Revenue - Total]]</f>
        <v>52.492891940801194</v>
      </c>
      <c r="I5807" t="str">
        <f>_xlfn.XLOOKUP(DSO[[#This Row],[GIC Industry Groups]],'DSO_GIC GROUP'!$A$2:$A$25,'DSO_GIC GROUP'!$B$2:$B$25,0)</f>
        <v>Real Estate</v>
      </c>
    </row>
    <row r="5808" spans="1:9" x14ac:dyDescent="0.2">
      <c r="A5808">
        <v>2014</v>
      </c>
      <c r="B5808" t="s">
        <v>281</v>
      </c>
      <c r="C5808" t="s">
        <v>282</v>
      </c>
      <c r="D5808">
        <v>193.864</v>
      </c>
      <c r="E5808">
        <v>7754.8389999999999</v>
      </c>
      <c r="F5808">
        <v>1260.2670000000001</v>
      </c>
      <c r="G5808">
        <v>6010</v>
      </c>
      <c r="H5808" s="14">
        <f>365*DSO[[#This Row],[Receivables - Total]]/DSO[[#This Row],[Revenue - Total]]</f>
        <v>56.147118031337804</v>
      </c>
      <c r="I5808" t="str">
        <f>_xlfn.XLOOKUP(DSO[[#This Row],[GIC Industry Groups]],'DSO_GIC GROUP'!$A$2:$A$25,'DSO_GIC GROUP'!$B$2:$B$25,0)</f>
        <v>Real Estate</v>
      </c>
    </row>
    <row r="5809" spans="1:9" x14ac:dyDescent="0.2">
      <c r="A5809">
        <v>2015</v>
      </c>
      <c r="B5809" t="s">
        <v>281</v>
      </c>
      <c r="C5809" t="s">
        <v>282</v>
      </c>
      <c r="D5809">
        <v>152.08600000000001</v>
      </c>
      <c r="E5809">
        <v>6917.1130000000003</v>
      </c>
      <c r="F5809">
        <v>950.79499999999996</v>
      </c>
      <c r="G5809">
        <v>6010</v>
      </c>
      <c r="H5809" s="14">
        <f>365*DSO[[#This Row],[Receivables - Total]]/DSO[[#This Row],[Revenue - Total]]</f>
        <v>58.384183762009698</v>
      </c>
      <c r="I5809" t="str">
        <f>_xlfn.XLOOKUP(DSO[[#This Row],[GIC Industry Groups]],'DSO_GIC GROUP'!$A$2:$A$25,'DSO_GIC GROUP'!$B$2:$B$25,0)</f>
        <v>Real Estate</v>
      </c>
    </row>
    <row r="5810" spans="1:9" x14ac:dyDescent="0.2">
      <c r="A5810">
        <v>2016</v>
      </c>
      <c r="B5810" t="s">
        <v>281</v>
      </c>
      <c r="C5810" t="s">
        <v>282</v>
      </c>
      <c r="D5810">
        <v>146.73599999999999</v>
      </c>
      <c r="E5810">
        <v>6772.0020000000004</v>
      </c>
      <c r="F5810">
        <v>953.68200000000002</v>
      </c>
      <c r="G5810">
        <v>6010</v>
      </c>
      <c r="H5810" s="14">
        <f>365*DSO[[#This Row],[Receivables - Total]]/DSO[[#This Row],[Revenue - Total]]</f>
        <v>56.159852026147078</v>
      </c>
      <c r="I5810" t="str">
        <f>_xlfn.XLOOKUP(DSO[[#This Row],[GIC Industry Groups]],'DSO_GIC GROUP'!$A$2:$A$25,'DSO_GIC GROUP'!$B$2:$B$25,0)</f>
        <v>Real Estate</v>
      </c>
    </row>
    <row r="5811" spans="1:9" x14ac:dyDescent="0.2">
      <c r="A5811">
        <v>2017</v>
      </c>
      <c r="B5811" t="s">
        <v>281</v>
      </c>
      <c r="C5811" t="s">
        <v>282</v>
      </c>
      <c r="D5811">
        <v>552.56899999999996</v>
      </c>
      <c r="E5811">
        <v>7388.1959999999999</v>
      </c>
      <c r="F5811">
        <v>858.96500000000003</v>
      </c>
      <c r="G5811">
        <v>6010</v>
      </c>
      <c r="H5811" s="14">
        <f>365*DSO[[#This Row],[Receivables - Total]]/DSO[[#This Row],[Revenue - Total]]</f>
        <v>234.80314681040554</v>
      </c>
      <c r="I5811" t="str">
        <f>_xlfn.XLOOKUP(DSO[[#This Row],[GIC Industry Groups]],'DSO_GIC GROUP'!$A$2:$A$25,'DSO_GIC GROUP'!$B$2:$B$25,0)</f>
        <v>Real Estate</v>
      </c>
    </row>
    <row r="5812" spans="1:9" x14ac:dyDescent="0.2">
      <c r="A5812">
        <v>2018</v>
      </c>
      <c r="B5812" t="s">
        <v>281</v>
      </c>
      <c r="C5812" t="s">
        <v>282</v>
      </c>
      <c r="D5812">
        <v>437.35300000000001</v>
      </c>
      <c r="E5812">
        <v>7804.0240000000003</v>
      </c>
      <c r="F5812">
        <v>986.548</v>
      </c>
      <c r="G5812">
        <v>6010</v>
      </c>
      <c r="H5812" s="14">
        <f>365*DSO[[#This Row],[Receivables - Total]]/DSO[[#This Row],[Revenue - Total]]</f>
        <v>161.81052011660861</v>
      </c>
      <c r="I5812" t="str">
        <f>_xlfn.XLOOKUP(DSO[[#This Row],[GIC Industry Groups]],'DSO_GIC GROUP'!$A$2:$A$25,'DSO_GIC GROUP'!$B$2:$B$25,0)</f>
        <v>Real Estate</v>
      </c>
    </row>
    <row r="5813" spans="1:9" x14ac:dyDescent="0.2">
      <c r="A5813">
        <v>2019</v>
      </c>
      <c r="B5813" t="s">
        <v>281</v>
      </c>
      <c r="C5813" t="s">
        <v>282</v>
      </c>
      <c r="D5813">
        <v>285.3</v>
      </c>
      <c r="E5813">
        <v>8420.5619999999999</v>
      </c>
      <c r="F5813">
        <v>1015.106</v>
      </c>
      <c r="G5813">
        <v>6010</v>
      </c>
      <c r="H5813" s="14">
        <f>365*DSO[[#This Row],[Receivables - Total]]/DSO[[#This Row],[Revenue - Total]]</f>
        <v>102.58485320744829</v>
      </c>
      <c r="I5813" t="str">
        <f>_xlfn.XLOOKUP(DSO[[#This Row],[GIC Industry Groups]],'DSO_GIC GROUP'!$A$2:$A$25,'DSO_GIC GROUP'!$B$2:$B$25,0)</f>
        <v>Real Estate</v>
      </c>
    </row>
    <row r="5814" spans="1:9" x14ac:dyDescent="0.2">
      <c r="A5814">
        <v>2004</v>
      </c>
      <c r="B5814" t="s">
        <v>315</v>
      </c>
      <c r="C5814" t="s">
        <v>316</v>
      </c>
      <c r="D5814">
        <v>12.647</v>
      </c>
      <c r="E5814">
        <v>501.798</v>
      </c>
      <c r="F5814">
        <v>163.67099999999999</v>
      </c>
      <c r="G5814">
        <v>6010</v>
      </c>
      <c r="H5814" s="14">
        <f>365*DSO[[#This Row],[Receivables - Total]]/DSO[[#This Row],[Revenue - Total]]</f>
        <v>28.203866292745811</v>
      </c>
      <c r="I5814" t="str">
        <f>_xlfn.XLOOKUP(DSO[[#This Row],[GIC Industry Groups]],'DSO_GIC GROUP'!$A$2:$A$25,'DSO_GIC GROUP'!$B$2:$B$25,0)</f>
        <v>Real Estate</v>
      </c>
    </row>
    <row r="5815" spans="1:9" x14ac:dyDescent="0.2">
      <c r="A5815">
        <v>2005</v>
      </c>
      <c r="B5815" t="s">
        <v>315</v>
      </c>
      <c r="C5815" t="s">
        <v>316</v>
      </c>
      <c r="D5815">
        <v>17.236999999999998</v>
      </c>
      <c r="E5815">
        <v>680.99699999999996</v>
      </c>
      <c r="F5815">
        <v>221.05699999999999</v>
      </c>
      <c r="G5815">
        <v>6010</v>
      </c>
      <c r="H5815" s="14">
        <f>365*DSO[[#This Row],[Receivables - Total]]/DSO[[#This Row],[Revenue - Total]]</f>
        <v>28.461007794369777</v>
      </c>
      <c r="I5815" t="str">
        <f>_xlfn.XLOOKUP(DSO[[#This Row],[GIC Industry Groups]],'DSO_GIC GROUP'!$A$2:$A$25,'DSO_GIC GROUP'!$B$2:$B$25,0)</f>
        <v>Real Estate</v>
      </c>
    </row>
    <row r="5816" spans="1:9" x14ac:dyDescent="0.2">
      <c r="A5816">
        <v>2006</v>
      </c>
      <c r="B5816" t="s">
        <v>315</v>
      </c>
      <c r="C5816" t="s">
        <v>316</v>
      </c>
      <c r="D5816">
        <v>26.864000000000001</v>
      </c>
      <c r="E5816">
        <v>771.83199999999999</v>
      </c>
      <c r="F5816">
        <v>286.91500000000002</v>
      </c>
      <c r="G5816">
        <v>6010</v>
      </c>
      <c r="H5816" s="14">
        <f>365*DSO[[#This Row],[Receivables - Total]]/DSO[[#This Row],[Revenue - Total]]</f>
        <v>34.175138978443094</v>
      </c>
      <c r="I5816" t="str">
        <f>_xlfn.XLOOKUP(DSO[[#This Row],[GIC Industry Groups]],'DSO_GIC GROUP'!$A$2:$A$25,'DSO_GIC GROUP'!$B$2:$B$25,0)</f>
        <v>Real Estate</v>
      </c>
    </row>
    <row r="5817" spans="1:9" x14ac:dyDescent="0.2">
      <c r="A5817">
        <v>2007</v>
      </c>
      <c r="B5817" t="s">
        <v>315</v>
      </c>
      <c r="C5817" t="s">
        <v>316</v>
      </c>
      <c r="D5817">
        <v>60.088999999999999</v>
      </c>
      <c r="E5817">
        <v>2181.8679999999999</v>
      </c>
      <c r="F5817">
        <v>419.44200000000001</v>
      </c>
      <c r="G5817">
        <v>6010</v>
      </c>
      <c r="H5817" s="14">
        <f>365*DSO[[#This Row],[Receivables - Total]]/DSO[[#This Row],[Revenue - Total]]</f>
        <v>52.289672946438365</v>
      </c>
      <c r="I5817" t="str">
        <f>_xlfn.XLOOKUP(DSO[[#This Row],[GIC Industry Groups]],'DSO_GIC GROUP'!$A$2:$A$25,'DSO_GIC GROUP'!$B$2:$B$25,0)</f>
        <v>Real Estate</v>
      </c>
    </row>
    <row r="5818" spans="1:9" x14ac:dyDescent="0.2">
      <c r="A5818">
        <v>2008</v>
      </c>
      <c r="B5818" t="s">
        <v>315</v>
      </c>
      <c r="C5818" t="s">
        <v>316</v>
      </c>
      <c r="D5818">
        <v>69.84</v>
      </c>
      <c r="E5818">
        <v>2448.2660000000001</v>
      </c>
      <c r="F5818">
        <v>704.68</v>
      </c>
      <c r="G5818">
        <v>6010</v>
      </c>
      <c r="H5818" s="14">
        <f>365*DSO[[#This Row],[Receivables - Total]]/DSO[[#This Row],[Revenue - Total]]</f>
        <v>36.174717602315951</v>
      </c>
      <c r="I5818" t="str">
        <f>_xlfn.XLOOKUP(DSO[[#This Row],[GIC Industry Groups]],'DSO_GIC GROUP'!$A$2:$A$25,'DSO_GIC GROUP'!$B$2:$B$25,0)</f>
        <v>Real Estate</v>
      </c>
    </row>
    <row r="5819" spans="1:9" x14ac:dyDescent="0.2">
      <c r="A5819">
        <v>2009</v>
      </c>
      <c r="B5819" t="s">
        <v>315</v>
      </c>
      <c r="C5819" t="s">
        <v>316</v>
      </c>
      <c r="D5819">
        <v>74.429000000000002</v>
      </c>
      <c r="E5819">
        <v>3038.15</v>
      </c>
      <c r="F5819">
        <v>882.50900000000001</v>
      </c>
      <c r="G5819">
        <v>6010</v>
      </c>
      <c r="H5819" s="14">
        <f>365*DSO[[#This Row],[Receivables - Total]]/DSO[[#This Row],[Revenue - Total]]</f>
        <v>30.783351784514377</v>
      </c>
      <c r="I5819" t="str">
        <f>_xlfn.XLOOKUP(DSO[[#This Row],[GIC Industry Groups]],'DSO_GIC GROUP'!$A$2:$A$25,'DSO_GIC GROUP'!$B$2:$B$25,0)</f>
        <v>Real Estate</v>
      </c>
    </row>
    <row r="5820" spans="1:9" x14ac:dyDescent="0.2">
      <c r="A5820">
        <v>2010</v>
      </c>
      <c r="B5820" t="s">
        <v>315</v>
      </c>
      <c r="C5820" t="s">
        <v>316</v>
      </c>
      <c r="D5820">
        <v>127.994</v>
      </c>
      <c r="E5820">
        <v>4448.009</v>
      </c>
      <c r="F5820">
        <v>1220.3340000000001</v>
      </c>
      <c r="G5820">
        <v>6010</v>
      </c>
      <c r="H5820" s="14">
        <f>365*DSO[[#This Row],[Receivables - Total]]/DSO[[#This Row],[Revenue - Total]]</f>
        <v>38.282806182569686</v>
      </c>
      <c r="I5820" t="str">
        <f>_xlfn.XLOOKUP(DSO[[#This Row],[GIC Industry Groups]],'DSO_GIC GROUP'!$A$2:$A$25,'DSO_GIC GROUP'!$B$2:$B$25,0)</f>
        <v>Real Estate</v>
      </c>
    </row>
    <row r="5821" spans="1:9" x14ac:dyDescent="0.2">
      <c r="A5821">
        <v>2011</v>
      </c>
      <c r="B5821" t="s">
        <v>315</v>
      </c>
      <c r="C5821" t="s">
        <v>316</v>
      </c>
      <c r="D5821">
        <v>166.369</v>
      </c>
      <c r="E5821">
        <v>5785.3239999999996</v>
      </c>
      <c r="F5821">
        <v>1606.8420000000001</v>
      </c>
      <c r="G5821">
        <v>6010</v>
      </c>
      <c r="H5821" s="14">
        <f>365*DSO[[#This Row],[Receivables - Total]]/DSO[[#This Row],[Revenue - Total]]</f>
        <v>37.791322980106315</v>
      </c>
      <c r="I5821" t="str">
        <f>_xlfn.XLOOKUP(DSO[[#This Row],[GIC Industry Groups]],'DSO_GIC GROUP'!$A$2:$A$25,'DSO_GIC GROUP'!$B$2:$B$25,0)</f>
        <v>Real Estate</v>
      </c>
    </row>
    <row r="5822" spans="1:9" x14ac:dyDescent="0.2">
      <c r="A5822">
        <v>2012</v>
      </c>
      <c r="B5822" t="s">
        <v>315</v>
      </c>
      <c r="C5822" t="s">
        <v>316</v>
      </c>
      <c r="D5822">
        <v>176.09700000000001</v>
      </c>
      <c r="E5822">
        <v>6132.9639999999999</v>
      </c>
      <c r="F5822">
        <v>1895.7439999999999</v>
      </c>
      <c r="G5822">
        <v>6010</v>
      </c>
      <c r="H5822" s="14">
        <f>365*DSO[[#This Row],[Receivables - Total]]/DSO[[#This Row],[Revenue - Total]]</f>
        <v>33.905107968164479</v>
      </c>
      <c r="I5822" t="str">
        <f>_xlfn.XLOOKUP(DSO[[#This Row],[GIC Industry Groups]],'DSO_GIC GROUP'!$A$2:$A$25,'DSO_GIC GROUP'!$B$2:$B$25,0)</f>
        <v>Real Estate</v>
      </c>
    </row>
    <row r="5823" spans="1:9" x14ac:dyDescent="0.2">
      <c r="A5823">
        <v>2013</v>
      </c>
      <c r="B5823" t="s">
        <v>315</v>
      </c>
      <c r="C5823" t="s">
        <v>316</v>
      </c>
      <c r="D5823">
        <v>210.60499999999999</v>
      </c>
      <c r="E5823">
        <v>7492.3590000000004</v>
      </c>
      <c r="F5823">
        <v>2152.7660000000001</v>
      </c>
      <c r="G5823">
        <v>6010</v>
      </c>
      <c r="H5823" s="14">
        <f>365*DSO[[#This Row],[Receivables - Total]]/DSO[[#This Row],[Revenue - Total]]</f>
        <v>35.707933421468006</v>
      </c>
      <c r="I5823" t="str">
        <f>_xlfn.XLOOKUP(DSO[[#This Row],[GIC Industry Groups]],'DSO_GIC GROUP'!$A$2:$A$25,'DSO_GIC GROUP'!$B$2:$B$25,0)</f>
        <v>Real Estate</v>
      </c>
    </row>
    <row r="5824" spans="1:9" x14ac:dyDescent="0.2">
      <c r="A5824">
        <v>2014</v>
      </c>
      <c r="B5824" t="s">
        <v>315</v>
      </c>
      <c r="C5824" t="s">
        <v>316</v>
      </c>
      <c r="D5824">
        <v>281.96499999999997</v>
      </c>
      <c r="E5824">
        <v>7817.433</v>
      </c>
      <c r="F5824">
        <v>2443.7759999999998</v>
      </c>
      <c r="G5824">
        <v>6010</v>
      </c>
      <c r="H5824" s="14">
        <f>365*DSO[[#This Row],[Receivables - Total]]/DSO[[#This Row],[Revenue - Total]]</f>
        <v>42.114017405850618</v>
      </c>
      <c r="I5824" t="str">
        <f>_xlfn.XLOOKUP(DSO[[#This Row],[GIC Industry Groups]],'DSO_GIC GROUP'!$A$2:$A$25,'DSO_GIC GROUP'!$B$2:$B$25,0)</f>
        <v>Real Estate</v>
      </c>
    </row>
    <row r="5825" spans="1:9" x14ac:dyDescent="0.2">
      <c r="A5825">
        <v>2015</v>
      </c>
      <c r="B5825" t="s">
        <v>315</v>
      </c>
      <c r="C5825" t="s">
        <v>316</v>
      </c>
      <c r="D5825">
        <v>327.86799999999999</v>
      </c>
      <c r="E5825">
        <v>10356.695</v>
      </c>
      <c r="F5825">
        <v>2725.8670000000002</v>
      </c>
      <c r="G5825">
        <v>6010</v>
      </c>
      <c r="H5825" s="14">
        <f>365*DSO[[#This Row],[Receivables - Total]]/DSO[[#This Row],[Revenue - Total]]</f>
        <v>43.902296040122273</v>
      </c>
      <c r="I5825" t="str">
        <f>_xlfn.XLOOKUP(DSO[[#This Row],[GIC Industry Groups]],'DSO_GIC GROUP'!$A$2:$A$25,'DSO_GIC GROUP'!$B$2:$B$25,0)</f>
        <v>Real Estate</v>
      </c>
    </row>
    <row r="5826" spans="1:9" x14ac:dyDescent="0.2">
      <c r="A5826">
        <v>2016</v>
      </c>
      <c r="B5826" t="s">
        <v>315</v>
      </c>
      <c r="C5826" t="s">
        <v>316</v>
      </c>
      <c r="D5826">
        <v>545.05600000000004</v>
      </c>
      <c r="E5826">
        <v>12608.370999999999</v>
      </c>
      <c r="F5826">
        <v>3611.989</v>
      </c>
      <c r="G5826">
        <v>6010</v>
      </c>
      <c r="H5826" s="14">
        <f>365*DSO[[#This Row],[Receivables - Total]]/DSO[[#This Row],[Revenue - Total]]</f>
        <v>55.079193209060158</v>
      </c>
      <c r="I5826" t="str">
        <f>_xlfn.XLOOKUP(DSO[[#This Row],[GIC Industry Groups]],'DSO_GIC GROUP'!$A$2:$A$25,'DSO_GIC GROUP'!$B$2:$B$25,0)</f>
        <v>Real Estate</v>
      </c>
    </row>
    <row r="5827" spans="1:9" x14ac:dyDescent="0.2">
      <c r="A5827">
        <v>2017</v>
      </c>
      <c r="B5827" t="s">
        <v>315</v>
      </c>
      <c r="C5827" t="s">
        <v>316</v>
      </c>
      <c r="D5827">
        <v>695.07100000000003</v>
      </c>
      <c r="E5827">
        <v>18691.456999999999</v>
      </c>
      <c r="F5827">
        <v>4368.4279999999999</v>
      </c>
      <c r="G5827">
        <v>6010</v>
      </c>
      <c r="H5827" s="14">
        <f>365*DSO[[#This Row],[Receivables - Total]]/DSO[[#This Row],[Revenue - Total]]</f>
        <v>58.076020710424899</v>
      </c>
      <c r="I5827" t="str">
        <f>_xlfn.XLOOKUP(DSO[[#This Row],[GIC Industry Groups]],'DSO_GIC GROUP'!$A$2:$A$25,'DSO_GIC GROUP'!$B$2:$B$25,0)</f>
        <v>Real Estate</v>
      </c>
    </row>
    <row r="5828" spans="1:9" x14ac:dyDescent="0.2">
      <c r="A5828">
        <v>2018</v>
      </c>
      <c r="B5828" t="s">
        <v>315</v>
      </c>
      <c r="C5828" t="s">
        <v>316</v>
      </c>
      <c r="D5828">
        <v>750.75300000000004</v>
      </c>
      <c r="E5828">
        <v>20244.637999999999</v>
      </c>
      <c r="F5828">
        <v>5071.6540000000005</v>
      </c>
      <c r="G5828">
        <v>6010</v>
      </c>
      <c r="H5828" s="14">
        <f>365*DSO[[#This Row],[Receivables - Total]]/DSO[[#This Row],[Revenue - Total]]</f>
        <v>54.030666327001015</v>
      </c>
      <c r="I5828" t="str">
        <f>_xlfn.XLOOKUP(DSO[[#This Row],[GIC Industry Groups]],'DSO_GIC GROUP'!$A$2:$A$25,'DSO_GIC GROUP'!$B$2:$B$25,0)</f>
        <v>Real Estate</v>
      </c>
    </row>
    <row r="5829" spans="1:9" x14ac:dyDescent="0.2">
      <c r="A5829">
        <v>2019</v>
      </c>
      <c r="B5829" t="s">
        <v>315</v>
      </c>
      <c r="C5829" t="s">
        <v>316</v>
      </c>
      <c r="D5829">
        <v>858.34</v>
      </c>
      <c r="E5829">
        <v>23965.615000000002</v>
      </c>
      <c r="F5829">
        <v>5562.14</v>
      </c>
      <c r="G5829">
        <v>6010</v>
      </c>
      <c r="H5829" s="14">
        <f>365*DSO[[#This Row],[Receivables - Total]]/DSO[[#This Row],[Revenue - Total]]</f>
        <v>56.326180211213675</v>
      </c>
      <c r="I5829" t="str">
        <f>_xlfn.XLOOKUP(DSO[[#This Row],[GIC Industry Groups]],'DSO_GIC GROUP'!$A$2:$A$25,'DSO_GIC GROUP'!$B$2:$B$25,0)</f>
        <v>Real Estate</v>
      </c>
    </row>
    <row r="5830" spans="1:9" x14ac:dyDescent="0.2">
      <c r="A5830">
        <v>2004</v>
      </c>
      <c r="B5830" t="s">
        <v>317</v>
      </c>
      <c r="C5830" t="s">
        <v>318</v>
      </c>
      <c r="D5830">
        <v>1.681</v>
      </c>
      <c r="E5830">
        <v>12645.275</v>
      </c>
      <c r="F5830">
        <v>1892.8610000000001</v>
      </c>
      <c r="G5830">
        <v>6010</v>
      </c>
      <c r="H5830" s="14">
        <f>365*DSO[[#This Row],[Receivables - Total]]/DSO[[#This Row],[Revenue - Total]]</f>
        <v>0.32414688664408003</v>
      </c>
      <c r="I5830" t="str">
        <f>_xlfn.XLOOKUP(DSO[[#This Row],[GIC Industry Groups]],'DSO_GIC GROUP'!$A$2:$A$25,'DSO_GIC GROUP'!$B$2:$B$25,0)</f>
        <v>Real Estate</v>
      </c>
    </row>
    <row r="5831" spans="1:9" x14ac:dyDescent="0.2">
      <c r="A5831">
        <v>2005</v>
      </c>
      <c r="B5831" t="s">
        <v>317</v>
      </c>
      <c r="C5831" t="s">
        <v>318</v>
      </c>
      <c r="D5831">
        <v>0.78900000000000003</v>
      </c>
      <c r="E5831">
        <v>14098.945</v>
      </c>
      <c r="F5831">
        <v>2023.924</v>
      </c>
      <c r="G5831">
        <v>6010</v>
      </c>
      <c r="H5831" s="14">
        <f>365*DSO[[#This Row],[Receivables - Total]]/DSO[[#This Row],[Revenue - Total]]</f>
        <v>0.14229042197236655</v>
      </c>
      <c r="I5831" t="str">
        <f>_xlfn.XLOOKUP(DSO[[#This Row],[GIC Industry Groups]],'DSO_GIC GROUP'!$A$2:$A$25,'DSO_GIC GROUP'!$B$2:$B$25,0)</f>
        <v>Real Estate</v>
      </c>
    </row>
    <row r="5832" spans="1:9" x14ac:dyDescent="0.2">
      <c r="A5832">
        <v>2006</v>
      </c>
      <c r="B5832" t="s">
        <v>317</v>
      </c>
      <c r="C5832" t="s">
        <v>318</v>
      </c>
      <c r="D5832">
        <v>0.39</v>
      </c>
      <c r="E5832">
        <v>15062.218999999999</v>
      </c>
      <c r="F5832">
        <v>2020.9359999999999</v>
      </c>
      <c r="G5832">
        <v>6010</v>
      </c>
      <c r="H5832" s="14">
        <f>365*DSO[[#This Row],[Receivables - Total]]/DSO[[#This Row],[Revenue - Total]]</f>
        <v>7.043765858988113E-2</v>
      </c>
      <c r="I5832" t="str">
        <f>_xlfn.XLOOKUP(DSO[[#This Row],[GIC Industry Groups]],'DSO_GIC GROUP'!$A$2:$A$25,'DSO_GIC GROUP'!$B$2:$B$25,0)</f>
        <v>Real Estate</v>
      </c>
    </row>
    <row r="5833" spans="1:9" x14ac:dyDescent="0.2">
      <c r="A5833">
        <v>2004</v>
      </c>
      <c r="B5833" t="s">
        <v>323</v>
      </c>
      <c r="C5833" t="s">
        <v>324</v>
      </c>
      <c r="D5833">
        <v>10.97</v>
      </c>
      <c r="E5833">
        <v>2217.2170000000001</v>
      </c>
      <c r="F5833">
        <v>351.03199999999998</v>
      </c>
      <c r="G5833">
        <v>6010</v>
      </c>
      <c r="H5833" s="14">
        <f>365*DSO[[#This Row],[Receivables - Total]]/DSO[[#This Row],[Revenue - Total]]</f>
        <v>11.406509947811028</v>
      </c>
      <c r="I5833" t="str">
        <f>_xlfn.XLOOKUP(DSO[[#This Row],[GIC Industry Groups]],'DSO_GIC GROUP'!$A$2:$A$25,'DSO_GIC GROUP'!$B$2:$B$25,0)</f>
        <v>Real Estate</v>
      </c>
    </row>
    <row r="5834" spans="1:9" x14ac:dyDescent="0.2">
      <c r="A5834">
        <v>2005</v>
      </c>
      <c r="B5834" t="s">
        <v>323</v>
      </c>
      <c r="C5834" t="s">
        <v>324</v>
      </c>
      <c r="D5834">
        <v>8.3770000000000007</v>
      </c>
      <c r="E5834">
        <v>2239.29</v>
      </c>
      <c r="F5834">
        <v>354.94200000000001</v>
      </c>
      <c r="G5834">
        <v>6010</v>
      </c>
      <c r="H5834" s="14">
        <f>365*DSO[[#This Row],[Receivables - Total]]/DSO[[#This Row],[Revenue - Total]]</f>
        <v>8.6143792506944799</v>
      </c>
      <c r="I5834" t="str">
        <f>_xlfn.XLOOKUP(DSO[[#This Row],[GIC Industry Groups]],'DSO_GIC GROUP'!$A$2:$A$25,'DSO_GIC GROUP'!$B$2:$B$25,0)</f>
        <v>Real Estate</v>
      </c>
    </row>
    <row r="5835" spans="1:9" x14ac:dyDescent="0.2">
      <c r="A5835">
        <v>2006</v>
      </c>
      <c r="B5835" t="s">
        <v>323</v>
      </c>
      <c r="C5835" t="s">
        <v>324</v>
      </c>
      <c r="D5835">
        <v>19.404</v>
      </c>
      <c r="E5835">
        <v>2485.84</v>
      </c>
      <c r="F5835">
        <v>352.74700000000001</v>
      </c>
      <c r="G5835">
        <v>6010</v>
      </c>
      <c r="H5835" s="14">
        <f>365*DSO[[#This Row],[Receivables - Total]]/DSO[[#This Row],[Revenue - Total]]</f>
        <v>20.078016255276445</v>
      </c>
      <c r="I5835" t="str">
        <f>_xlfn.XLOOKUP(DSO[[#This Row],[GIC Industry Groups]],'DSO_GIC GROUP'!$A$2:$A$25,'DSO_GIC GROUP'!$B$2:$B$25,0)</f>
        <v>Real Estate</v>
      </c>
    </row>
    <row r="5836" spans="1:9" x14ac:dyDescent="0.2">
      <c r="A5836">
        <v>2007</v>
      </c>
      <c r="B5836" t="s">
        <v>323</v>
      </c>
      <c r="C5836" t="s">
        <v>324</v>
      </c>
      <c r="D5836">
        <v>50.536000000000001</v>
      </c>
      <c r="E5836">
        <v>2980.3229999999999</v>
      </c>
      <c r="F5836">
        <v>401.95299999999997</v>
      </c>
      <c r="G5836">
        <v>6010</v>
      </c>
      <c r="H5836" s="14">
        <f>365*DSO[[#This Row],[Receivables - Total]]/DSO[[#This Row],[Revenue - Total]]</f>
        <v>45.890041870566961</v>
      </c>
      <c r="I5836" t="str">
        <f>_xlfn.XLOOKUP(DSO[[#This Row],[GIC Industry Groups]],'DSO_GIC GROUP'!$A$2:$A$25,'DSO_GIC GROUP'!$B$2:$B$25,0)</f>
        <v>Real Estate</v>
      </c>
    </row>
    <row r="5837" spans="1:9" x14ac:dyDescent="0.2">
      <c r="A5837">
        <v>2008</v>
      </c>
      <c r="B5837" t="s">
        <v>323</v>
      </c>
      <c r="C5837" t="s">
        <v>324</v>
      </c>
      <c r="D5837">
        <v>47.637</v>
      </c>
      <c r="E5837">
        <v>3164.8229999999999</v>
      </c>
      <c r="F5837">
        <v>432.05799999999999</v>
      </c>
      <c r="G5837">
        <v>6010</v>
      </c>
      <c r="H5837" s="14">
        <f>365*DSO[[#This Row],[Receivables - Total]]/DSO[[#This Row],[Revenue - Total]]</f>
        <v>40.243451110730504</v>
      </c>
      <c r="I5837" t="str">
        <f>_xlfn.XLOOKUP(DSO[[#This Row],[GIC Industry Groups]],'DSO_GIC GROUP'!$A$2:$A$25,'DSO_GIC GROUP'!$B$2:$B$25,0)</f>
        <v>Real Estate</v>
      </c>
    </row>
    <row r="5838" spans="1:9" x14ac:dyDescent="0.2">
      <c r="A5838">
        <v>2009</v>
      </c>
      <c r="B5838" t="s">
        <v>323</v>
      </c>
      <c r="C5838" t="s">
        <v>324</v>
      </c>
      <c r="D5838">
        <v>36.305</v>
      </c>
      <c r="E5838">
        <v>3254.6370000000002</v>
      </c>
      <c r="F5838">
        <v>425.09899999999999</v>
      </c>
      <c r="G5838">
        <v>6010</v>
      </c>
      <c r="H5838" s="14">
        <f>365*DSO[[#This Row],[Receivables - Total]]/DSO[[#This Row],[Revenue - Total]]</f>
        <v>31.172326916788798</v>
      </c>
      <c r="I5838" t="str">
        <f>_xlfn.XLOOKUP(DSO[[#This Row],[GIC Industry Groups]],'DSO_GIC GROUP'!$A$2:$A$25,'DSO_GIC GROUP'!$B$2:$B$25,0)</f>
        <v>Real Estate</v>
      </c>
    </row>
    <row r="5839" spans="1:9" x14ac:dyDescent="0.2">
      <c r="A5839">
        <v>2010</v>
      </c>
      <c r="B5839" t="s">
        <v>323</v>
      </c>
      <c r="C5839" t="s">
        <v>324</v>
      </c>
      <c r="D5839">
        <v>49.444000000000003</v>
      </c>
      <c r="E5839">
        <v>3732.8870000000002</v>
      </c>
      <c r="F5839">
        <v>441.858</v>
      </c>
      <c r="G5839">
        <v>6010</v>
      </c>
      <c r="H5839" s="14">
        <f>365*DSO[[#This Row],[Receivables - Total]]/DSO[[#This Row],[Revenue - Total]]</f>
        <v>40.843574179940163</v>
      </c>
      <c r="I5839" t="str">
        <f>_xlfn.XLOOKUP(DSO[[#This Row],[GIC Industry Groups]],'DSO_GIC GROUP'!$A$2:$A$25,'DSO_GIC GROUP'!$B$2:$B$25,0)</f>
        <v>Real Estate</v>
      </c>
    </row>
    <row r="5840" spans="1:9" x14ac:dyDescent="0.2">
      <c r="A5840">
        <v>2011</v>
      </c>
      <c r="B5840" t="s">
        <v>323</v>
      </c>
      <c r="C5840" t="s">
        <v>324</v>
      </c>
      <c r="D5840">
        <v>66.369</v>
      </c>
      <c r="E5840">
        <v>4036.9639999999999</v>
      </c>
      <c r="F5840">
        <v>492.23</v>
      </c>
      <c r="G5840">
        <v>6010</v>
      </c>
      <c r="H5840" s="14">
        <f>365*DSO[[#This Row],[Receivables - Total]]/DSO[[#This Row],[Revenue - Total]]</f>
        <v>49.214158015561829</v>
      </c>
      <c r="I5840" t="str">
        <f>_xlfn.XLOOKUP(DSO[[#This Row],[GIC Industry Groups]],'DSO_GIC GROUP'!$A$2:$A$25,'DSO_GIC GROUP'!$B$2:$B$25,0)</f>
        <v>Real Estate</v>
      </c>
    </row>
    <row r="5841" spans="1:9" x14ac:dyDescent="0.2">
      <c r="A5841">
        <v>2012</v>
      </c>
      <c r="B5841" t="s">
        <v>323</v>
      </c>
      <c r="C5841" t="s">
        <v>324</v>
      </c>
      <c r="D5841">
        <v>66.162999999999997</v>
      </c>
      <c r="E5841">
        <v>4847.223</v>
      </c>
      <c r="F5841">
        <v>599.00300000000004</v>
      </c>
      <c r="G5841">
        <v>6010</v>
      </c>
      <c r="H5841" s="14">
        <f>365*DSO[[#This Row],[Receivables - Total]]/DSO[[#This Row],[Revenue - Total]]</f>
        <v>40.316150336475772</v>
      </c>
      <c r="I5841" t="str">
        <f>_xlfn.XLOOKUP(DSO[[#This Row],[GIC Industry Groups]],'DSO_GIC GROUP'!$A$2:$A$25,'DSO_GIC GROUP'!$B$2:$B$25,0)</f>
        <v>Real Estate</v>
      </c>
    </row>
    <row r="5842" spans="1:9" x14ac:dyDescent="0.2">
      <c r="A5842">
        <v>2013</v>
      </c>
      <c r="B5842" t="s">
        <v>323</v>
      </c>
      <c r="C5842" t="s">
        <v>324</v>
      </c>
      <c r="D5842">
        <v>68.254999999999995</v>
      </c>
      <c r="E5842">
        <v>5186.8389999999999</v>
      </c>
      <c r="F5842">
        <v>681.20100000000002</v>
      </c>
      <c r="G5842">
        <v>6010</v>
      </c>
      <c r="H5842" s="14">
        <f>365*DSO[[#This Row],[Receivables - Total]]/DSO[[#This Row],[Revenue - Total]]</f>
        <v>36.57228189623914</v>
      </c>
      <c r="I5842" t="str">
        <f>_xlfn.XLOOKUP(DSO[[#This Row],[GIC Industry Groups]],'DSO_GIC GROUP'!$A$2:$A$25,'DSO_GIC GROUP'!$B$2:$B$25,0)</f>
        <v>Real Estate</v>
      </c>
    </row>
    <row r="5843" spans="1:9" x14ac:dyDescent="0.2">
      <c r="A5843">
        <v>2014</v>
      </c>
      <c r="B5843" t="s">
        <v>323</v>
      </c>
      <c r="C5843" t="s">
        <v>324</v>
      </c>
      <c r="D5843">
        <v>24.922999999999998</v>
      </c>
      <c r="E5843">
        <v>11562.874</v>
      </c>
      <c r="F5843">
        <v>1021.009</v>
      </c>
      <c r="G5843">
        <v>6010</v>
      </c>
      <c r="H5843" s="14">
        <f>365*DSO[[#This Row],[Receivables - Total]]/DSO[[#This Row],[Revenue - Total]]</f>
        <v>8.9097108840372599</v>
      </c>
      <c r="I5843" t="str">
        <f>_xlfn.XLOOKUP(DSO[[#This Row],[GIC Industry Groups]],'DSO_GIC GROUP'!$A$2:$A$25,'DSO_GIC GROUP'!$B$2:$B$25,0)</f>
        <v>Real Estate</v>
      </c>
    </row>
    <row r="5844" spans="1:9" x14ac:dyDescent="0.2">
      <c r="A5844">
        <v>2015</v>
      </c>
      <c r="B5844" t="s">
        <v>323</v>
      </c>
      <c r="C5844" t="s">
        <v>324</v>
      </c>
      <c r="D5844">
        <v>19.285</v>
      </c>
      <c r="E5844">
        <v>12005.091</v>
      </c>
      <c r="F5844">
        <v>1229.3869999999999</v>
      </c>
      <c r="G5844">
        <v>6010</v>
      </c>
      <c r="H5844" s="14">
        <f>365*DSO[[#This Row],[Receivables - Total]]/DSO[[#This Row],[Revenue - Total]]</f>
        <v>5.7256380618958875</v>
      </c>
      <c r="I5844" t="str">
        <f>_xlfn.XLOOKUP(DSO[[#This Row],[GIC Industry Groups]],'DSO_GIC GROUP'!$A$2:$A$25,'DSO_GIC GROUP'!$B$2:$B$25,0)</f>
        <v>Real Estate</v>
      </c>
    </row>
    <row r="5845" spans="1:9" x14ac:dyDescent="0.2">
      <c r="A5845">
        <v>2016</v>
      </c>
      <c r="B5845" t="s">
        <v>323</v>
      </c>
      <c r="C5845" t="s">
        <v>324</v>
      </c>
      <c r="D5845">
        <v>40.97</v>
      </c>
      <c r="E5845">
        <v>12217.407999999999</v>
      </c>
      <c r="F5845">
        <v>1365.414</v>
      </c>
      <c r="G5845">
        <v>6010</v>
      </c>
      <c r="H5845" s="14">
        <f>365*DSO[[#This Row],[Receivables - Total]]/DSO[[#This Row],[Revenue - Total]]</f>
        <v>10.952026271885304</v>
      </c>
      <c r="I5845" t="str">
        <f>_xlfn.XLOOKUP(DSO[[#This Row],[GIC Industry Groups]],'DSO_GIC GROUP'!$A$2:$A$25,'DSO_GIC GROUP'!$B$2:$B$25,0)</f>
        <v>Real Estate</v>
      </c>
    </row>
    <row r="5846" spans="1:9" x14ac:dyDescent="0.2">
      <c r="A5846">
        <v>2017</v>
      </c>
      <c r="B5846" t="s">
        <v>323</v>
      </c>
      <c r="C5846" t="s">
        <v>324</v>
      </c>
      <c r="D5846">
        <v>100.926</v>
      </c>
      <c r="E5846">
        <v>12495.706</v>
      </c>
      <c r="F5846">
        <v>1471.4480000000001</v>
      </c>
      <c r="G5846">
        <v>6010</v>
      </c>
      <c r="H5846" s="14">
        <f>365*DSO[[#This Row],[Receivables - Total]]/DSO[[#This Row],[Revenue - Total]]</f>
        <v>25.035196622646534</v>
      </c>
      <c r="I5846" t="str">
        <f>_xlfn.XLOOKUP(DSO[[#This Row],[GIC Industry Groups]],'DSO_GIC GROUP'!$A$2:$A$25,'DSO_GIC GROUP'!$B$2:$B$25,0)</f>
        <v>Real Estate</v>
      </c>
    </row>
    <row r="5847" spans="1:9" x14ac:dyDescent="0.2">
      <c r="A5847">
        <v>2018</v>
      </c>
      <c r="B5847" t="s">
        <v>323</v>
      </c>
      <c r="C5847" t="s">
        <v>324</v>
      </c>
      <c r="D5847">
        <v>71.894999999999996</v>
      </c>
      <c r="E5847">
        <v>12383.596</v>
      </c>
      <c r="F5847">
        <v>1512.1949999999999</v>
      </c>
      <c r="G5847">
        <v>6010</v>
      </c>
      <c r="H5847" s="14">
        <f>365*DSO[[#This Row],[Receivables - Total]]/DSO[[#This Row],[Revenue - Total]]</f>
        <v>17.353367125271543</v>
      </c>
      <c r="I5847" t="str">
        <f>_xlfn.XLOOKUP(DSO[[#This Row],[GIC Industry Groups]],'DSO_GIC GROUP'!$A$2:$A$25,'DSO_GIC GROUP'!$B$2:$B$25,0)</f>
        <v>Real Estate</v>
      </c>
    </row>
    <row r="5848" spans="1:9" x14ac:dyDescent="0.2">
      <c r="A5848">
        <v>2019</v>
      </c>
      <c r="B5848" t="s">
        <v>323</v>
      </c>
      <c r="C5848" t="s">
        <v>324</v>
      </c>
      <c r="D5848">
        <v>134.36500000000001</v>
      </c>
      <c r="E5848">
        <v>12705.405000000001</v>
      </c>
      <c r="F5848">
        <v>1618.5889999999999</v>
      </c>
      <c r="G5848">
        <v>6010</v>
      </c>
      <c r="H5848" s="14">
        <f>365*DSO[[#This Row],[Receivables - Total]]/DSO[[#This Row],[Revenue - Total]]</f>
        <v>30.299986593261174</v>
      </c>
      <c r="I5848" t="str">
        <f>_xlfn.XLOOKUP(DSO[[#This Row],[GIC Industry Groups]],'DSO_GIC GROUP'!$A$2:$A$25,'DSO_GIC GROUP'!$B$2:$B$25,0)</f>
        <v>Real Estate</v>
      </c>
    </row>
    <row r="5849" spans="1:9" x14ac:dyDescent="0.2">
      <c r="A5849">
        <v>2004</v>
      </c>
      <c r="B5849" t="s">
        <v>339</v>
      </c>
      <c r="C5849" t="s">
        <v>340</v>
      </c>
      <c r="D5849">
        <v>2.5009999999999999</v>
      </c>
      <c r="E5849">
        <v>748.48400000000004</v>
      </c>
      <c r="F5849">
        <v>67.358000000000004</v>
      </c>
      <c r="G5849">
        <v>6010</v>
      </c>
      <c r="H5849" s="14">
        <f>365*DSO[[#This Row],[Receivables - Total]]/DSO[[#This Row],[Revenue - Total]]</f>
        <v>13.552436236230291</v>
      </c>
      <c r="I5849" t="str">
        <f>_xlfn.XLOOKUP(DSO[[#This Row],[GIC Industry Groups]],'DSO_GIC GROUP'!$A$2:$A$25,'DSO_GIC GROUP'!$B$2:$B$25,0)</f>
        <v>Real Estate</v>
      </c>
    </row>
    <row r="5850" spans="1:9" x14ac:dyDescent="0.2">
      <c r="A5850">
        <v>2005</v>
      </c>
      <c r="B5850" t="s">
        <v>339</v>
      </c>
      <c r="C5850" t="s">
        <v>340</v>
      </c>
      <c r="D5850">
        <v>43.970999999999997</v>
      </c>
      <c r="E5850">
        <v>1420.192</v>
      </c>
      <c r="F5850">
        <v>139.523</v>
      </c>
      <c r="G5850">
        <v>6010</v>
      </c>
      <c r="H5850" s="14">
        <f>365*DSO[[#This Row],[Receivables - Total]]/DSO[[#This Row],[Revenue - Total]]</f>
        <v>115.03060427313059</v>
      </c>
      <c r="I5850" t="str">
        <f>_xlfn.XLOOKUP(DSO[[#This Row],[GIC Industry Groups]],'DSO_GIC GROUP'!$A$2:$A$25,'DSO_GIC GROUP'!$B$2:$B$25,0)</f>
        <v>Real Estate</v>
      </c>
    </row>
    <row r="5851" spans="1:9" x14ac:dyDescent="0.2">
      <c r="A5851">
        <v>2006</v>
      </c>
      <c r="B5851" t="s">
        <v>339</v>
      </c>
      <c r="C5851" t="s">
        <v>340</v>
      </c>
      <c r="D5851">
        <v>25.253</v>
      </c>
      <c r="E5851">
        <v>1669.825</v>
      </c>
      <c r="F5851">
        <v>204.42599999999999</v>
      </c>
      <c r="G5851">
        <v>6010</v>
      </c>
      <c r="H5851" s="14">
        <f>365*DSO[[#This Row],[Receivables - Total]]/DSO[[#This Row],[Revenue - Total]]</f>
        <v>45.088907477522426</v>
      </c>
      <c r="I5851" t="str">
        <f>_xlfn.XLOOKUP(DSO[[#This Row],[GIC Industry Groups]],'DSO_GIC GROUP'!$A$2:$A$25,'DSO_GIC GROUP'!$B$2:$B$25,0)</f>
        <v>Real Estate</v>
      </c>
    </row>
    <row r="5852" spans="1:9" x14ac:dyDescent="0.2">
      <c r="A5852">
        <v>2007</v>
      </c>
      <c r="B5852" t="s">
        <v>339</v>
      </c>
      <c r="C5852" t="s">
        <v>340</v>
      </c>
      <c r="D5852">
        <v>15.901999999999999</v>
      </c>
      <c r="E5852">
        <v>2054.0749999999998</v>
      </c>
      <c r="F5852">
        <v>254.583</v>
      </c>
      <c r="G5852">
        <v>6010</v>
      </c>
      <c r="H5852" s="14">
        <f>365*DSO[[#This Row],[Receivables - Total]]/DSO[[#This Row],[Revenue - Total]]</f>
        <v>22.798969294886145</v>
      </c>
      <c r="I5852" t="str">
        <f>_xlfn.XLOOKUP(DSO[[#This Row],[GIC Industry Groups]],'DSO_GIC GROUP'!$A$2:$A$25,'DSO_GIC GROUP'!$B$2:$B$25,0)</f>
        <v>Real Estate</v>
      </c>
    </row>
    <row r="5853" spans="1:9" x14ac:dyDescent="0.2">
      <c r="A5853">
        <v>2008</v>
      </c>
      <c r="B5853" t="s">
        <v>339</v>
      </c>
      <c r="C5853" t="s">
        <v>340</v>
      </c>
      <c r="D5853">
        <v>22.454999999999998</v>
      </c>
      <c r="E5853">
        <v>2291.0079999999998</v>
      </c>
      <c r="F5853">
        <v>288.43200000000002</v>
      </c>
      <c r="G5853">
        <v>6010</v>
      </c>
      <c r="H5853" s="14">
        <f>365*DSO[[#This Row],[Receivables - Total]]/DSO[[#This Row],[Revenue - Total]]</f>
        <v>28.415969795307035</v>
      </c>
      <c r="I5853" t="str">
        <f>_xlfn.XLOOKUP(DSO[[#This Row],[GIC Industry Groups]],'DSO_GIC GROUP'!$A$2:$A$25,'DSO_GIC GROUP'!$B$2:$B$25,0)</f>
        <v>Real Estate</v>
      </c>
    </row>
    <row r="5854" spans="1:9" x14ac:dyDescent="0.2">
      <c r="A5854">
        <v>2009</v>
      </c>
      <c r="B5854" t="s">
        <v>339</v>
      </c>
      <c r="C5854" t="s">
        <v>340</v>
      </c>
      <c r="D5854">
        <v>20.2</v>
      </c>
      <c r="E5854">
        <v>2407.556</v>
      </c>
      <c r="F5854">
        <v>293.87200000000001</v>
      </c>
      <c r="G5854">
        <v>6010</v>
      </c>
      <c r="H5854" s="14">
        <f>365*DSO[[#This Row],[Receivables - Total]]/DSO[[#This Row],[Revenue - Total]]</f>
        <v>25.089154461806501</v>
      </c>
      <c r="I5854" t="str">
        <f>_xlfn.XLOOKUP(DSO[[#This Row],[GIC Industry Groups]],'DSO_GIC GROUP'!$A$2:$A$25,'DSO_GIC GROUP'!$B$2:$B$25,0)</f>
        <v>Real Estate</v>
      </c>
    </row>
    <row r="5855" spans="1:9" x14ac:dyDescent="0.2">
      <c r="A5855">
        <v>2010</v>
      </c>
      <c r="B5855" t="s">
        <v>339</v>
      </c>
      <c r="C5855" t="s">
        <v>340</v>
      </c>
      <c r="D5855">
        <v>22.581</v>
      </c>
      <c r="E5855">
        <v>2248.4679999999998</v>
      </c>
      <c r="F5855">
        <v>293.99799999999999</v>
      </c>
      <c r="G5855">
        <v>6010</v>
      </c>
      <c r="H5855" s="14">
        <f>365*DSO[[#This Row],[Receivables - Total]]/DSO[[#This Row],[Revenue - Total]]</f>
        <v>28.034425404254453</v>
      </c>
      <c r="I5855" t="str">
        <f>_xlfn.XLOOKUP(DSO[[#This Row],[GIC Industry Groups]],'DSO_GIC GROUP'!$A$2:$A$25,'DSO_GIC GROUP'!$B$2:$B$25,0)</f>
        <v>Real Estate</v>
      </c>
    </row>
    <row r="5856" spans="1:9" x14ac:dyDescent="0.2">
      <c r="A5856">
        <v>2011</v>
      </c>
      <c r="B5856" t="s">
        <v>339</v>
      </c>
      <c r="C5856" t="s">
        <v>340</v>
      </c>
      <c r="D5856">
        <v>35.225999999999999</v>
      </c>
      <c r="E5856">
        <v>2516.25</v>
      </c>
      <c r="F5856">
        <v>342.99400000000003</v>
      </c>
      <c r="G5856">
        <v>6010</v>
      </c>
      <c r="H5856" s="14">
        <f>365*DSO[[#This Row],[Receivables - Total]]/DSO[[#This Row],[Revenue - Total]]</f>
        <v>37.48604931864697</v>
      </c>
      <c r="I5856" t="str">
        <f>_xlfn.XLOOKUP(DSO[[#This Row],[GIC Industry Groups]],'DSO_GIC GROUP'!$A$2:$A$25,'DSO_GIC GROUP'!$B$2:$B$25,0)</f>
        <v>Real Estate</v>
      </c>
    </row>
    <row r="5857" spans="1:9" x14ac:dyDescent="0.2">
      <c r="A5857">
        <v>2012</v>
      </c>
      <c r="B5857" t="s">
        <v>339</v>
      </c>
      <c r="C5857" t="s">
        <v>340</v>
      </c>
      <c r="D5857">
        <v>34.567999999999998</v>
      </c>
      <c r="E5857">
        <v>3223.4769999999999</v>
      </c>
      <c r="F5857">
        <v>457.55099999999999</v>
      </c>
      <c r="G5857">
        <v>6010</v>
      </c>
      <c r="H5857" s="14">
        <f>365*DSO[[#This Row],[Receivables - Total]]/DSO[[#This Row],[Revenue - Total]]</f>
        <v>27.575767510069916</v>
      </c>
      <c r="I5857" t="str">
        <f>_xlfn.XLOOKUP(DSO[[#This Row],[GIC Industry Groups]],'DSO_GIC GROUP'!$A$2:$A$25,'DSO_GIC GROUP'!$B$2:$B$25,0)</f>
        <v>Real Estate</v>
      </c>
    </row>
    <row r="5858" spans="1:9" x14ac:dyDescent="0.2">
      <c r="A5858">
        <v>2013</v>
      </c>
      <c r="B5858" t="s">
        <v>339</v>
      </c>
      <c r="C5858" t="s">
        <v>340</v>
      </c>
      <c r="D5858">
        <v>41.411999999999999</v>
      </c>
      <c r="E5858">
        <v>3977.14</v>
      </c>
      <c r="F5858">
        <v>583.89700000000005</v>
      </c>
      <c r="G5858">
        <v>6010</v>
      </c>
      <c r="H5858" s="14">
        <f>365*DSO[[#This Row],[Receivables - Total]]/DSO[[#This Row],[Revenue - Total]]</f>
        <v>25.887065698231019</v>
      </c>
      <c r="I5858" t="str">
        <f>_xlfn.XLOOKUP(DSO[[#This Row],[GIC Industry Groups]],'DSO_GIC GROUP'!$A$2:$A$25,'DSO_GIC GROUP'!$B$2:$B$25,0)</f>
        <v>Real Estate</v>
      </c>
    </row>
    <row r="5859" spans="1:9" x14ac:dyDescent="0.2">
      <c r="A5859">
        <v>2014</v>
      </c>
      <c r="B5859" t="s">
        <v>339</v>
      </c>
      <c r="C5859" t="s">
        <v>340</v>
      </c>
      <c r="D5859">
        <v>53.384999999999998</v>
      </c>
      <c r="E5859">
        <v>4402.107</v>
      </c>
      <c r="F5859">
        <v>668.17499999999995</v>
      </c>
      <c r="G5859">
        <v>6010</v>
      </c>
      <c r="H5859" s="14">
        <f>365*DSO[[#This Row],[Receivables - Total]]/DSO[[#This Row],[Revenue - Total]]</f>
        <v>29.162307778650803</v>
      </c>
      <c r="I5859" t="str">
        <f>_xlfn.XLOOKUP(DSO[[#This Row],[GIC Industry Groups]],'DSO_GIC GROUP'!$A$2:$A$25,'DSO_GIC GROUP'!$B$2:$B$25,0)</f>
        <v>Real Estate</v>
      </c>
    </row>
    <row r="5860" spans="1:9" x14ac:dyDescent="0.2">
      <c r="A5860">
        <v>2015</v>
      </c>
      <c r="B5860" t="s">
        <v>339</v>
      </c>
      <c r="C5860" t="s">
        <v>340</v>
      </c>
      <c r="D5860">
        <v>137.66</v>
      </c>
      <c r="E5860">
        <v>6071.4070000000002</v>
      </c>
      <c r="F5860">
        <v>805.78899999999999</v>
      </c>
      <c r="G5860">
        <v>6010</v>
      </c>
      <c r="H5860" s="14">
        <f>365*DSO[[#This Row],[Receivables - Total]]/DSO[[#This Row],[Revenue - Total]]</f>
        <v>62.356150307338524</v>
      </c>
      <c r="I5860" t="str">
        <f>_xlfn.XLOOKUP(DSO[[#This Row],[GIC Industry Groups]],'DSO_GIC GROUP'!$A$2:$A$25,'DSO_GIC GROUP'!$B$2:$B$25,0)</f>
        <v>Real Estate</v>
      </c>
    </row>
    <row r="5861" spans="1:9" x14ac:dyDescent="0.2">
      <c r="A5861">
        <v>2004</v>
      </c>
      <c r="B5861" t="s">
        <v>375</v>
      </c>
      <c r="C5861" t="s">
        <v>376</v>
      </c>
      <c r="D5861">
        <v>77.757999999999996</v>
      </c>
      <c r="E5861">
        <v>2266.8960000000002</v>
      </c>
      <c r="F5861">
        <v>395.98500000000001</v>
      </c>
      <c r="G5861">
        <v>6010</v>
      </c>
      <c r="H5861" s="14">
        <f>365*DSO[[#This Row],[Receivables - Total]]/DSO[[#This Row],[Revenue - Total]]</f>
        <v>71.673598747427292</v>
      </c>
      <c r="I5861" t="str">
        <f>_xlfn.XLOOKUP(DSO[[#This Row],[GIC Industry Groups]],'DSO_GIC GROUP'!$A$2:$A$25,'DSO_GIC GROUP'!$B$2:$B$25,0)</f>
        <v>Real Estate</v>
      </c>
    </row>
    <row r="5862" spans="1:9" x14ac:dyDescent="0.2">
      <c r="A5862">
        <v>2005</v>
      </c>
      <c r="B5862" t="s">
        <v>375</v>
      </c>
      <c r="C5862" t="s">
        <v>376</v>
      </c>
      <c r="D5862">
        <v>78.691999999999993</v>
      </c>
      <c r="E5862">
        <v>2350.8519999999999</v>
      </c>
      <c r="F5862">
        <v>413.03800000000001</v>
      </c>
      <c r="G5862">
        <v>6010</v>
      </c>
      <c r="H5862" s="14">
        <f>365*DSO[[#This Row],[Receivables - Total]]/DSO[[#This Row],[Revenue - Total]]</f>
        <v>69.539800212087016</v>
      </c>
      <c r="I5862" t="str">
        <f>_xlfn.XLOOKUP(DSO[[#This Row],[GIC Industry Groups]],'DSO_GIC GROUP'!$A$2:$A$25,'DSO_GIC GROUP'!$B$2:$B$25,0)</f>
        <v>Real Estate</v>
      </c>
    </row>
    <row r="5863" spans="1:9" x14ac:dyDescent="0.2">
      <c r="A5863">
        <v>2006</v>
      </c>
      <c r="B5863" t="s">
        <v>375</v>
      </c>
      <c r="C5863" t="s">
        <v>376</v>
      </c>
      <c r="D5863">
        <v>88.248999999999995</v>
      </c>
      <c r="E5863">
        <v>2688.6060000000002</v>
      </c>
      <c r="F5863">
        <v>454.22300000000001</v>
      </c>
      <c r="G5863">
        <v>6010</v>
      </c>
      <c r="H5863" s="14">
        <f>365*DSO[[#This Row],[Receivables - Total]]/DSO[[#This Row],[Revenue - Total]]</f>
        <v>70.914253571483599</v>
      </c>
      <c r="I5863" t="str">
        <f>_xlfn.XLOOKUP(DSO[[#This Row],[GIC Industry Groups]],'DSO_GIC GROUP'!$A$2:$A$25,'DSO_GIC GROUP'!$B$2:$B$25,0)</f>
        <v>Real Estate</v>
      </c>
    </row>
    <row r="5864" spans="1:9" x14ac:dyDescent="0.2">
      <c r="A5864">
        <v>2007</v>
      </c>
      <c r="B5864" t="s">
        <v>375</v>
      </c>
      <c r="C5864" t="s">
        <v>376</v>
      </c>
      <c r="D5864">
        <v>101.746</v>
      </c>
      <c r="E5864">
        <v>2989.297</v>
      </c>
      <c r="F5864">
        <v>488.20800000000003</v>
      </c>
      <c r="G5864">
        <v>6010</v>
      </c>
      <c r="H5864" s="14">
        <f>365*DSO[[#This Row],[Receivables - Total]]/DSO[[#This Row],[Revenue - Total]]</f>
        <v>76.068581424310949</v>
      </c>
      <c r="I5864" t="str">
        <f>_xlfn.XLOOKUP(DSO[[#This Row],[GIC Industry Groups]],'DSO_GIC GROUP'!$A$2:$A$25,'DSO_GIC GROUP'!$B$2:$B$25,0)</f>
        <v>Real Estate</v>
      </c>
    </row>
    <row r="5865" spans="1:9" x14ac:dyDescent="0.2">
      <c r="A5865">
        <v>2008</v>
      </c>
      <c r="B5865" t="s">
        <v>375</v>
      </c>
      <c r="C5865" t="s">
        <v>376</v>
      </c>
      <c r="D5865">
        <v>119.468</v>
      </c>
      <c r="E5865">
        <v>3092.7759999999998</v>
      </c>
      <c r="F5865">
        <v>523.053</v>
      </c>
      <c r="G5865">
        <v>6010</v>
      </c>
      <c r="H5865" s="14">
        <f>365*DSO[[#This Row],[Receivables - Total]]/DSO[[#This Row],[Revenue - Total]]</f>
        <v>83.367880501593532</v>
      </c>
      <c r="I5865" t="str">
        <f>_xlfn.XLOOKUP(DSO[[#This Row],[GIC Industry Groups]],'DSO_GIC GROUP'!$A$2:$A$25,'DSO_GIC GROUP'!$B$2:$B$25,0)</f>
        <v>Real Estate</v>
      </c>
    </row>
    <row r="5866" spans="1:9" x14ac:dyDescent="0.2">
      <c r="A5866">
        <v>2009</v>
      </c>
      <c r="B5866" t="s">
        <v>375</v>
      </c>
      <c r="C5866" t="s">
        <v>376</v>
      </c>
      <c r="D5866">
        <v>120.527</v>
      </c>
      <c r="E5866">
        <v>3222.3090000000002</v>
      </c>
      <c r="F5866">
        <v>534.23500000000001</v>
      </c>
      <c r="G5866">
        <v>6010</v>
      </c>
      <c r="H5866" s="14">
        <f>365*DSO[[#This Row],[Receivables - Total]]/DSO[[#This Row],[Revenue - Total]]</f>
        <v>82.34644866023379</v>
      </c>
      <c r="I5866" t="str">
        <f>_xlfn.XLOOKUP(DSO[[#This Row],[GIC Industry Groups]],'DSO_GIC GROUP'!$A$2:$A$25,'DSO_GIC GROUP'!$B$2:$B$25,0)</f>
        <v>Real Estate</v>
      </c>
    </row>
    <row r="5867" spans="1:9" x14ac:dyDescent="0.2">
      <c r="A5867">
        <v>2010</v>
      </c>
      <c r="B5867" t="s">
        <v>375</v>
      </c>
      <c r="C5867" t="s">
        <v>376</v>
      </c>
      <c r="D5867">
        <v>113.81</v>
      </c>
      <c r="E5867">
        <v>3159.5529999999999</v>
      </c>
      <c r="F5867">
        <v>545.99</v>
      </c>
      <c r="G5867">
        <v>6010</v>
      </c>
      <c r="H5867" s="14">
        <f>365*DSO[[#This Row],[Receivables - Total]]/DSO[[#This Row],[Revenue - Total]]</f>
        <v>76.08317002142897</v>
      </c>
      <c r="I5867" t="str">
        <f>_xlfn.XLOOKUP(DSO[[#This Row],[GIC Industry Groups]],'DSO_GIC GROUP'!$A$2:$A$25,'DSO_GIC GROUP'!$B$2:$B$25,0)</f>
        <v>Real Estate</v>
      </c>
    </row>
    <row r="5868" spans="1:9" x14ac:dyDescent="0.2">
      <c r="A5868">
        <v>2011</v>
      </c>
      <c r="B5868" t="s">
        <v>375</v>
      </c>
      <c r="C5868" t="s">
        <v>376</v>
      </c>
      <c r="D5868">
        <v>132.119</v>
      </c>
      <c r="E5868">
        <v>3659.9079999999999</v>
      </c>
      <c r="F5868">
        <v>555.08500000000004</v>
      </c>
      <c r="G5868">
        <v>6010</v>
      </c>
      <c r="H5868" s="14">
        <f>365*DSO[[#This Row],[Receivables - Total]]/DSO[[#This Row],[Revenue - Total]]</f>
        <v>86.875766774457958</v>
      </c>
      <c r="I5868" t="str">
        <f>_xlfn.XLOOKUP(DSO[[#This Row],[GIC Industry Groups]],'DSO_GIC GROUP'!$A$2:$A$25,'DSO_GIC GROUP'!$B$2:$B$25,0)</f>
        <v>Real Estate</v>
      </c>
    </row>
    <row r="5869" spans="1:9" x14ac:dyDescent="0.2">
      <c r="A5869">
        <v>2012</v>
      </c>
      <c r="B5869" t="s">
        <v>375</v>
      </c>
      <c r="C5869" t="s">
        <v>376</v>
      </c>
      <c r="D5869">
        <v>129.50899999999999</v>
      </c>
      <c r="E5869">
        <v>3898.5650000000001</v>
      </c>
      <c r="F5869">
        <v>610.46400000000006</v>
      </c>
      <c r="G5869">
        <v>6010</v>
      </c>
      <c r="H5869" s="14">
        <f>365*DSO[[#This Row],[Receivables - Total]]/DSO[[#This Row],[Revenue - Total]]</f>
        <v>77.434189403470128</v>
      </c>
      <c r="I5869" t="str">
        <f>_xlfn.XLOOKUP(DSO[[#This Row],[GIC Industry Groups]],'DSO_GIC GROUP'!$A$2:$A$25,'DSO_GIC GROUP'!$B$2:$B$25,0)</f>
        <v>Real Estate</v>
      </c>
    </row>
    <row r="5870" spans="1:9" x14ac:dyDescent="0.2">
      <c r="A5870">
        <v>2013</v>
      </c>
      <c r="B5870" t="s">
        <v>375</v>
      </c>
      <c r="C5870" t="s">
        <v>376</v>
      </c>
      <c r="D5870">
        <v>139.99299999999999</v>
      </c>
      <c r="E5870">
        <v>4219.2939999999999</v>
      </c>
      <c r="F5870">
        <v>639.34400000000005</v>
      </c>
      <c r="G5870">
        <v>6010</v>
      </c>
      <c r="H5870" s="14">
        <f>365*DSO[[#This Row],[Receivables - Total]]/DSO[[#This Row],[Revenue - Total]]</f>
        <v>79.921677531970261</v>
      </c>
      <c r="I5870" t="str">
        <f>_xlfn.XLOOKUP(DSO[[#This Row],[GIC Industry Groups]],'DSO_GIC GROUP'!$A$2:$A$25,'DSO_GIC GROUP'!$B$2:$B$25,0)</f>
        <v>Real Estate</v>
      </c>
    </row>
    <row r="5871" spans="1:9" x14ac:dyDescent="0.2">
      <c r="A5871">
        <v>2014</v>
      </c>
      <c r="B5871" t="s">
        <v>375</v>
      </c>
      <c r="C5871" t="s">
        <v>376</v>
      </c>
      <c r="D5871">
        <v>144.279</v>
      </c>
      <c r="E5871">
        <v>4546.87</v>
      </c>
      <c r="F5871">
        <v>687.42700000000002</v>
      </c>
      <c r="G5871">
        <v>6010</v>
      </c>
      <c r="H5871" s="14">
        <f>365*DSO[[#This Row],[Receivables - Total]]/DSO[[#This Row],[Revenue - Total]]</f>
        <v>76.607167015552193</v>
      </c>
      <c r="I5871" t="str">
        <f>_xlfn.XLOOKUP(DSO[[#This Row],[GIC Industry Groups]],'DSO_GIC GROUP'!$A$2:$A$25,'DSO_GIC GROUP'!$B$2:$B$25,0)</f>
        <v>Real Estate</v>
      </c>
    </row>
    <row r="5872" spans="1:9" x14ac:dyDescent="0.2">
      <c r="A5872">
        <v>2015</v>
      </c>
      <c r="B5872" t="s">
        <v>375</v>
      </c>
      <c r="C5872" t="s">
        <v>376</v>
      </c>
      <c r="D5872">
        <v>152.02000000000001</v>
      </c>
      <c r="E5872">
        <v>4911.7089999999998</v>
      </c>
      <c r="F5872">
        <v>745.577</v>
      </c>
      <c r="G5872">
        <v>6010</v>
      </c>
      <c r="H5872" s="14">
        <f>365*DSO[[#This Row],[Receivables - Total]]/DSO[[#This Row],[Revenue - Total]]</f>
        <v>74.421957758890102</v>
      </c>
      <c r="I5872" t="str">
        <f>_xlfn.XLOOKUP(DSO[[#This Row],[GIC Industry Groups]],'DSO_GIC GROUP'!$A$2:$A$25,'DSO_GIC GROUP'!$B$2:$B$25,0)</f>
        <v>Real Estate</v>
      </c>
    </row>
    <row r="5873" spans="1:9" x14ac:dyDescent="0.2">
      <c r="A5873">
        <v>2016</v>
      </c>
      <c r="B5873" t="s">
        <v>375</v>
      </c>
      <c r="C5873" t="s">
        <v>376</v>
      </c>
      <c r="D5873">
        <v>146.65299999999999</v>
      </c>
      <c r="E5873">
        <v>5423.2790000000005</v>
      </c>
      <c r="F5873">
        <v>802.01499999999999</v>
      </c>
      <c r="G5873">
        <v>6010</v>
      </c>
      <c r="H5873" s="14">
        <f>365*DSO[[#This Row],[Receivables - Total]]/DSO[[#This Row],[Revenue - Total]]</f>
        <v>66.742324021371161</v>
      </c>
      <c r="I5873" t="str">
        <f>_xlfn.XLOOKUP(DSO[[#This Row],[GIC Industry Groups]],'DSO_GIC GROUP'!$A$2:$A$25,'DSO_GIC GROUP'!$B$2:$B$25,0)</f>
        <v>Real Estate</v>
      </c>
    </row>
    <row r="5874" spans="1:9" x14ac:dyDescent="0.2">
      <c r="A5874">
        <v>2017</v>
      </c>
      <c r="B5874" t="s">
        <v>375</v>
      </c>
      <c r="C5874" t="s">
        <v>376</v>
      </c>
      <c r="D5874">
        <v>240.30600000000001</v>
      </c>
      <c r="E5874">
        <v>6275.7550000000001</v>
      </c>
      <c r="F5874">
        <v>857.40599999999995</v>
      </c>
      <c r="G5874">
        <v>6010</v>
      </c>
      <c r="H5874" s="14">
        <f>365*DSO[[#This Row],[Receivables - Total]]/DSO[[#This Row],[Revenue - Total]]</f>
        <v>102.29889923793397</v>
      </c>
      <c r="I5874" t="str">
        <f>_xlfn.XLOOKUP(DSO[[#This Row],[GIC Industry Groups]],'DSO_GIC GROUP'!$A$2:$A$25,'DSO_GIC GROUP'!$B$2:$B$25,0)</f>
        <v>Real Estate</v>
      </c>
    </row>
    <row r="5875" spans="1:9" x14ac:dyDescent="0.2">
      <c r="A5875">
        <v>2018</v>
      </c>
      <c r="B5875" t="s">
        <v>375</v>
      </c>
      <c r="C5875" t="s">
        <v>376</v>
      </c>
      <c r="D5875">
        <v>172.666</v>
      </c>
      <c r="E5875">
        <v>6289.6440000000002</v>
      </c>
      <c r="F5875">
        <v>912.98</v>
      </c>
      <c r="G5875">
        <v>6010</v>
      </c>
      <c r="H5875" s="14">
        <f>365*DSO[[#This Row],[Receivables - Total]]/DSO[[#This Row],[Revenue - Total]]</f>
        <v>69.030088282328194</v>
      </c>
      <c r="I5875" t="str">
        <f>_xlfn.XLOOKUP(DSO[[#This Row],[GIC Industry Groups]],'DSO_GIC GROUP'!$A$2:$A$25,'DSO_GIC GROUP'!$B$2:$B$25,0)</f>
        <v>Real Estate</v>
      </c>
    </row>
    <row r="5876" spans="1:9" x14ac:dyDescent="0.2">
      <c r="A5876">
        <v>2019</v>
      </c>
      <c r="B5876" t="s">
        <v>375</v>
      </c>
      <c r="C5876" t="s">
        <v>376</v>
      </c>
      <c r="D5876">
        <v>183.001</v>
      </c>
      <c r="E5876">
        <v>6794.9920000000002</v>
      </c>
      <c r="F5876">
        <v>935.04200000000003</v>
      </c>
      <c r="G5876">
        <v>6010</v>
      </c>
      <c r="H5876" s="14">
        <f>365*DSO[[#This Row],[Receivables - Total]]/DSO[[#This Row],[Revenue - Total]]</f>
        <v>71.435684172475675</v>
      </c>
      <c r="I5876" t="str">
        <f>_xlfn.XLOOKUP(DSO[[#This Row],[GIC Industry Groups]],'DSO_GIC GROUP'!$A$2:$A$25,'DSO_GIC GROUP'!$B$2:$B$25,0)</f>
        <v>Real Estate</v>
      </c>
    </row>
    <row r="5877" spans="1:9" x14ac:dyDescent="0.2">
      <c r="A5877">
        <v>2004</v>
      </c>
      <c r="B5877" t="s">
        <v>447</v>
      </c>
      <c r="C5877" t="s">
        <v>448</v>
      </c>
      <c r="D5877">
        <v>82</v>
      </c>
      <c r="E5877">
        <v>8421</v>
      </c>
      <c r="F5877">
        <v>3635</v>
      </c>
      <c r="G5877">
        <v>6010</v>
      </c>
      <c r="H5877" s="14">
        <f>365*DSO[[#This Row],[Receivables - Total]]/DSO[[#This Row],[Revenue - Total]]</f>
        <v>8.2338376891334253</v>
      </c>
      <c r="I5877" t="str">
        <f>_xlfn.XLOOKUP(DSO[[#This Row],[GIC Industry Groups]],'DSO_GIC GROUP'!$A$2:$A$25,'DSO_GIC GROUP'!$B$2:$B$25,0)</f>
        <v>Real Estate</v>
      </c>
    </row>
    <row r="5878" spans="1:9" x14ac:dyDescent="0.2">
      <c r="A5878">
        <v>2005</v>
      </c>
      <c r="B5878" t="s">
        <v>447</v>
      </c>
      <c r="C5878" t="s">
        <v>448</v>
      </c>
      <c r="D5878">
        <v>41</v>
      </c>
      <c r="E5878">
        <v>8245</v>
      </c>
      <c r="F5878">
        <v>3901</v>
      </c>
      <c r="G5878">
        <v>6010</v>
      </c>
      <c r="H5878" s="14">
        <f>365*DSO[[#This Row],[Receivables - Total]]/DSO[[#This Row],[Revenue - Total]]</f>
        <v>3.8361958472186619</v>
      </c>
      <c r="I5878" t="str">
        <f>_xlfn.XLOOKUP(DSO[[#This Row],[GIC Industry Groups]],'DSO_GIC GROUP'!$A$2:$A$25,'DSO_GIC GROUP'!$B$2:$B$25,0)</f>
        <v>Real Estate</v>
      </c>
    </row>
    <row r="5879" spans="1:9" x14ac:dyDescent="0.2">
      <c r="A5879">
        <v>2006</v>
      </c>
      <c r="B5879" t="s">
        <v>447</v>
      </c>
      <c r="C5879" t="s">
        <v>448</v>
      </c>
      <c r="D5879">
        <v>51</v>
      </c>
      <c r="E5879">
        <v>11808</v>
      </c>
      <c r="F5879">
        <v>4915</v>
      </c>
      <c r="G5879">
        <v>6010</v>
      </c>
      <c r="H5879" s="14">
        <f>365*DSO[[#This Row],[Receivables - Total]]/DSO[[#This Row],[Revenue - Total]]</f>
        <v>3.7873855544252288</v>
      </c>
      <c r="I5879" t="str">
        <f>_xlfn.XLOOKUP(DSO[[#This Row],[GIC Industry Groups]],'DSO_GIC GROUP'!$A$2:$A$25,'DSO_GIC GROUP'!$B$2:$B$25,0)</f>
        <v>Real Estate</v>
      </c>
    </row>
    <row r="5880" spans="1:9" x14ac:dyDescent="0.2">
      <c r="A5880">
        <v>2007</v>
      </c>
      <c r="B5880" t="s">
        <v>447</v>
      </c>
      <c r="C5880" t="s">
        <v>448</v>
      </c>
      <c r="D5880">
        <v>106</v>
      </c>
      <c r="E5880">
        <v>11812</v>
      </c>
      <c r="F5880">
        <v>5474</v>
      </c>
      <c r="G5880">
        <v>6010</v>
      </c>
      <c r="H5880" s="14">
        <f>365*DSO[[#This Row],[Receivables - Total]]/DSO[[#This Row],[Revenue - Total]]</f>
        <v>7.067957617829741</v>
      </c>
      <c r="I5880" t="str">
        <f>_xlfn.XLOOKUP(DSO[[#This Row],[GIC Industry Groups]],'DSO_GIC GROUP'!$A$2:$A$25,'DSO_GIC GROUP'!$B$2:$B$25,0)</f>
        <v>Real Estate</v>
      </c>
    </row>
    <row r="5881" spans="1:9" x14ac:dyDescent="0.2">
      <c r="A5881">
        <v>2008</v>
      </c>
      <c r="B5881" t="s">
        <v>447</v>
      </c>
      <c r="C5881" t="s">
        <v>448</v>
      </c>
      <c r="D5881">
        <v>65</v>
      </c>
      <c r="E5881">
        <v>11951</v>
      </c>
      <c r="F5881">
        <v>5298</v>
      </c>
      <c r="G5881">
        <v>6010</v>
      </c>
      <c r="H5881" s="14">
        <f>365*DSO[[#This Row],[Receivables - Total]]/DSO[[#This Row],[Revenue - Total]]</f>
        <v>4.4781049452623636</v>
      </c>
      <c r="I5881" t="str">
        <f>_xlfn.XLOOKUP(DSO[[#This Row],[GIC Industry Groups]],'DSO_GIC GROUP'!$A$2:$A$25,'DSO_GIC GROUP'!$B$2:$B$25,0)</f>
        <v>Real Estate</v>
      </c>
    </row>
    <row r="5882" spans="1:9" x14ac:dyDescent="0.2">
      <c r="A5882">
        <v>2009</v>
      </c>
      <c r="B5882" t="s">
        <v>447</v>
      </c>
      <c r="C5882" t="s">
        <v>448</v>
      </c>
      <c r="D5882">
        <v>29</v>
      </c>
      <c r="E5882">
        <v>12555</v>
      </c>
      <c r="F5882">
        <v>4133</v>
      </c>
      <c r="G5882">
        <v>6010</v>
      </c>
      <c r="H5882" s="14">
        <f>365*DSO[[#This Row],[Receivables - Total]]/DSO[[#This Row],[Revenue - Total]]</f>
        <v>2.5610936365835952</v>
      </c>
      <c r="I5882" t="str">
        <f>_xlfn.XLOOKUP(DSO[[#This Row],[GIC Industry Groups]],'DSO_GIC GROUP'!$A$2:$A$25,'DSO_GIC GROUP'!$B$2:$B$25,0)</f>
        <v>Real Estate</v>
      </c>
    </row>
    <row r="5883" spans="1:9" x14ac:dyDescent="0.2">
      <c r="A5883">
        <v>2010</v>
      </c>
      <c r="B5883" t="s">
        <v>447</v>
      </c>
      <c r="C5883" t="s">
        <v>448</v>
      </c>
      <c r="D5883">
        <v>45</v>
      </c>
      <c r="E5883">
        <v>12411</v>
      </c>
      <c r="F5883">
        <v>4444</v>
      </c>
      <c r="G5883">
        <v>6010</v>
      </c>
      <c r="H5883" s="14">
        <f>365*DSO[[#This Row],[Receivables - Total]]/DSO[[#This Row],[Revenue - Total]]</f>
        <v>3.6959945994599459</v>
      </c>
      <c r="I5883" t="str">
        <f>_xlfn.XLOOKUP(DSO[[#This Row],[GIC Industry Groups]],'DSO_GIC GROUP'!$A$2:$A$25,'DSO_GIC GROUP'!$B$2:$B$25,0)</f>
        <v>Real Estate</v>
      </c>
    </row>
    <row r="5884" spans="1:9" x14ac:dyDescent="0.2">
      <c r="A5884">
        <v>2011</v>
      </c>
      <c r="B5884" t="s">
        <v>447</v>
      </c>
      <c r="C5884" t="s">
        <v>448</v>
      </c>
      <c r="D5884">
        <v>37</v>
      </c>
      <c r="E5884">
        <v>13068</v>
      </c>
      <c r="F5884">
        <v>5022</v>
      </c>
      <c r="G5884">
        <v>6010</v>
      </c>
      <c r="H5884" s="14">
        <f>365*DSO[[#This Row],[Receivables - Total]]/DSO[[#This Row],[Revenue - Total]]</f>
        <v>2.689167662285942</v>
      </c>
      <c r="I5884" t="str">
        <f>_xlfn.XLOOKUP(DSO[[#This Row],[GIC Industry Groups]],'DSO_GIC GROUP'!$A$2:$A$25,'DSO_GIC GROUP'!$B$2:$B$25,0)</f>
        <v>Real Estate</v>
      </c>
    </row>
    <row r="5885" spans="1:9" x14ac:dyDescent="0.2">
      <c r="A5885">
        <v>2012</v>
      </c>
      <c r="B5885" t="s">
        <v>447</v>
      </c>
      <c r="C5885" t="s">
        <v>448</v>
      </c>
      <c r="D5885">
        <v>80</v>
      </c>
      <c r="E5885">
        <v>12994</v>
      </c>
      <c r="F5885">
        <v>5311</v>
      </c>
      <c r="G5885">
        <v>6010</v>
      </c>
      <c r="H5885" s="14">
        <f>365*DSO[[#This Row],[Receivables - Total]]/DSO[[#This Row],[Revenue - Total]]</f>
        <v>5.4980229711918662</v>
      </c>
      <c r="I5885" t="str">
        <f>_xlfn.XLOOKUP(DSO[[#This Row],[GIC Industry Groups]],'DSO_GIC GROUP'!$A$2:$A$25,'DSO_GIC GROUP'!$B$2:$B$25,0)</f>
        <v>Real Estate</v>
      </c>
    </row>
    <row r="5886" spans="1:9" x14ac:dyDescent="0.2">
      <c r="A5886">
        <v>2013</v>
      </c>
      <c r="B5886" t="s">
        <v>447</v>
      </c>
      <c r="C5886" t="s">
        <v>448</v>
      </c>
      <c r="D5886">
        <v>52</v>
      </c>
      <c r="E5886">
        <v>12814</v>
      </c>
      <c r="F5886">
        <v>5153</v>
      </c>
      <c r="G5886">
        <v>6010</v>
      </c>
      <c r="H5886" s="14">
        <f>365*DSO[[#This Row],[Receivables - Total]]/DSO[[#This Row],[Revenue - Total]]</f>
        <v>3.6832912866291481</v>
      </c>
      <c r="I5886" t="str">
        <f>_xlfn.XLOOKUP(DSO[[#This Row],[GIC Industry Groups]],'DSO_GIC GROUP'!$A$2:$A$25,'DSO_GIC GROUP'!$B$2:$B$25,0)</f>
        <v>Real Estate</v>
      </c>
    </row>
    <row r="5887" spans="1:9" x14ac:dyDescent="0.2">
      <c r="A5887">
        <v>2014</v>
      </c>
      <c r="B5887" t="s">
        <v>447</v>
      </c>
      <c r="C5887" t="s">
        <v>448</v>
      </c>
      <c r="D5887">
        <v>70</v>
      </c>
      <c r="E5887">
        <v>12207</v>
      </c>
      <c r="F5887">
        <v>5384</v>
      </c>
      <c r="G5887">
        <v>6010</v>
      </c>
      <c r="H5887" s="14">
        <f>365*DSO[[#This Row],[Receivables - Total]]/DSO[[#This Row],[Revenue - Total]]</f>
        <v>4.7455423476968797</v>
      </c>
      <c r="I5887" t="str">
        <f>_xlfn.XLOOKUP(DSO[[#This Row],[GIC Industry Groups]],'DSO_GIC GROUP'!$A$2:$A$25,'DSO_GIC GROUP'!$B$2:$B$25,0)</f>
        <v>Real Estate</v>
      </c>
    </row>
    <row r="5888" spans="1:9" x14ac:dyDescent="0.2">
      <c r="A5888">
        <v>2015</v>
      </c>
      <c r="B5888" t="s">
        <v>447</v>
      </c>
      <c r="C5888" t="s">
        <v>448</v>
      </c>
      <c r="D5888">
        <v>56</v>
      </c>
      <c r="E5888">
        <v>11784</v>
      </c>
      <c r="F5888">
        <v>5461</v>
      </c>
      <c r="G5888">
        <v>6010</v>
      </c>
      <c r="H5888" s="14">
        <f>365*DSO[[#This Row],[Receivables - Total]]/DSO[[#This Row],[Revenue - Total]]</f>
        <v>3.7429042299945063</v>
      </c>
      <c r="I5888" t="str">
        <f>_xlfn.XLOOKUP(DSO[[#This Row],[GIC Industry Groups]],'DSO_GIC GROUP'!$A$2:$A$25,'DSO_GIC GROUP'!$B$2:$B$25,0)</f>
        <v>Real Estate</v>
      </c>
    </row>
    <row r="5889" spans="1:9" x14ac:dyDescent="0.2">
      <c r="A5889">
        <v>2016</v>
      </c>
      <c r="B5889" t="s">
        <v>447</v>
      </c>
      <c r="C5889" t="s">
        <v>448</v>
      </c>
      <c r="D5889">
        <v>55</v>
      </c>
      <c r="E5889">
        <v>11408</v>
      </c>
      <c r="F5889">
        <v>5454</v>
      </c>
      <c r="G5889">
        <v>6010</v>
      </c>
      <c r="H5889" s="14">
        <f>365*DSO[[#This Row],[Receivables - Total]]/DSO[[#This Row],[Revenue - Total]]</f>
        <v>3.6807847451411808</v>
      </c>
      <c r="I5889" t="str">
        <f>_xlfn.XLOOKUP(DSO[[#This Row],[GIC Industry Groups]],'DSO_GIC GROUP'!$A$2:$A$25,'DSO_GIC GROUP'!$B$2:$B$25,0)</f>
        <v>Real Estate</v>
      </c>
    </row>
    <row r="5890" spans="1:9" x14ac:dyDescent="0.2">
      <c r="A5890">
        <v>2017</v>
      </c>
      <c r="B5890" t="s">
        <v>447</v>
      </c>
      <c r="C5890" t="s">
        <v>448</v>
      </c>
      <c r="D5890">
        <v>79</v>
      </c>
      <c r="E5890">
        <v>11693</v>
      </c>
      <c r="F5890">
        <v>5423</v>
      </c>
      <c r="G5890">
        <v>6010</v>
      </c>
      <c r="H5890" s="14">
        <f>365*DSO[[#This Row],[Receivables - Total]]/DSO[[#This Row],[Revenue - Total]]</f>
        <v>5.3171676193988571</v>
      </c>
      <c r="I5890" t="str">
        <f>_xlfn.XLOOKUP(DSO[[#This Row],[GIC Industry Groups]],'DSO_GIC GROUP'!$A$2:$A$25,'DSO_GIC GROUP'!$B$2:$B$25,0)</f>
        <v>Real Estate</v>
      </c>
    </row>
    <row r="5891" spans="1:9" x14ac:dyDescent="0.2">
      <c r="A5891">
        <v>2018</v>
      </c>
      <c r="B5891" t="s">
        <v>447</v>
      </c>
      <c r="C5891" t="s">
        <v>448</v>
      </c>
      <c r="D5891">
        <v>71</v>
      </c>
      <c r="E5891">
        <v>12090</v>
      </c>
      <c r="F5891">
        <v>5569</v>
      </c>
      <c r="G5891">
        <v>6010</v>
      </c>
      <c r="H5891" s="14">
        <f>365*DSO[[#This Row],[Receivables - Total]]/DSO[[#This Row],[Revenue - Total]]</f>
        <v>4.6534386783982757</v>
      </c>
      <c r="I5891" t="str">
        <f>_xlfn.XLOOKUP(DSO[[#This Row],[GIC Industry Groups]],'DSO_GIC GROUP'!$A$2:$A$25,'DSO_GIC GROUP'!$B$2:$B$25,0)</f>
        <v>Real Estate</v>
      </c>
    </row>
    <row r="5892" spans="1:9" x14ac:dyDescent="0.2">
      <c r="A5892">
        <v>2019</v>
      </c>
      <c r="B5892" t="s">
        <v>447</v>
      </c>
      <c r="C5892" t="s">
        <v>448</v>
      </c>
      <c r="D5892">
        <v>63</v>
      </c>
      <c r="E5892">
        <v>12305</v>
      </c>
      <c r="F5892">
        <v>5515</v>
      </c>
      <c r="G5892">
        <v>6010</v>
      </c>
      <c r="H5892" s="14">
        <f>365*DSO[[#This Row],[Receivables - Total]]/DSO[[#This Row],[Revenue - Total]]</f>
        <v>4.169537624660018</v>
      </c>
      <c r="I5892" t="str">
        <f>_xlfn.XLOOKUP(DSO[[#This Row],[GIC Industry Groups]],'DSO_GIC GROUP'!$A$2:$A$25,'DSO_GIC GROUP'!$B$2:$B$25,0)</f>
        <v>Real Estate</v>
      </c>
    </row>
    <row r="5893" spans="1:9" x14ac:dyDescent="0.2">
      <c r="A5893">
        <v>2004</v>
      </c>
      <c r="B5893" t="s">
        <v>479</v>
      </c>
      <c r="C5893" t="s">
        <v>480</v>
      </c>
      <c r="D5893">
        <v>354.43400000000003</v>
      </c>
      <c r="E5893">
        <v>4442.3869999999997</v>
      </c>
      <c r="F5893">
        <v>1817.5889999999999</v>
      </c>
      <c r="G5893">
        <v>6010</v>
      </c>
      <c r="H5893" s="14">
        <f>365*DSO[[#This Row],[Receivables - Total]]/DSO[[#This Row],[Revenue - Total]]</f>
        <v>71.175832380147554</v>
      </c>
      <c r="I5893" t="str">
        <f>_xlfn.XLOOKUP(DSO[[#This Row],[GIC Industry Groups]],'DSO_GIC GROUP'!$A$2:$A$25,'DSO_GIC GROUP'!$B$2:$B$25,0)</f>
        <v>Real Estate</v>
      </c>
    </row>
    <row r="5894" spans="1:9" x14ac:dyDescent="0.2">
      <c r="A5894">
        <v>2005</v>
      </c>
      <c r="B5894" t="s">
        <v>479</v>
      </c>
      <c r="C5894" t="s">
        <v>480</v>
      </c>
      <c r="D5894">
        <v>408.56400000000002</v>
      </c>
      <c r="E5894">
        <v>4766.1400000000003</v>
      </c>
      <c r="F5894">
        <v>2078.1550000000002</v>
      </c>
      <c r="G5894">
        <v>6010</v>
      </c>
      <c r="H5894" s="14">
        <f>365*DSO[[#This Row],[Receivables - Total]]/DSO[[#This Row],[Revenue - Total]]</f>
        <v>71.758776414656268</v>
      </c>
      <c r="I5894" t="str">
        <f>_xlfn.XLOOKUP(DSO[[#This Row],[GIC Industry Groups]],'DSO_GIC GROUP'!$A$2:$A$25,'DSO_GIC GROUP'!$B$2:$B$25,0)</f>
        <v>Real Estate</v>
      </c>
    </row>
    <row r="5895" spans="1:9" x14ac:dyDescent="0.2">
      <c r="A5895">
        <v>2006</v>
      </c>
      <c r="B5895" t="s">
        <v>479</v>
      </c>
      <c r="C5895" t="s">
        <v>480</v>
      </c>
      <c r="D5895">
        <v>482.96600000000001</v>
      </c>
      <c r="E5895">
        <v>5209.5209999999997</v>
      </c>
      <c r="F5895">
        <v>2350.3420000000001</v>
      </c>
      <c r="G5895">
        <v>6010</v>
      </c>
      <c r="H5895" s="14">
        <f>365*DSO[[#This Row],[Receivables - Total]]/DSO[[#This Row],[Revenue - Total]]</f>
        <v>75.002952761768285</v>
      </c>
      <c r="I5895" t="str">
        <f>_xlfn.XLOOKUP(DSO[[#This Row],[GIC Industry Groups]],'DSO_GIC GROUP'!$A$2:$A$25,'DSO_GIC GROUP'!$B$2:$B$25,0)</f>
        <v>Real Estate</v>
      </c>
    </row>
    <row r="5896" spans="1:9" x14ac:dyDescent="0.2">
      <c r="A5896">
        <v>2007</v>
      </c>
      <c r="B5896" t="s">
        <v>479</v>
      </c>
      <c r="C5896" t="s">
        <v>480</v>
      </c>
      <c r="D5896">
        <v>564.04899999999998</v>
      </c>
      <c r="E5896">
        <v>6307.9210000000003</v>
      </c>
      <c r="F5896">
        <v>2730.0349999999999</v>
      </c>
      <c r="G5896">
        <v>6010</v>
      </c>
      <c r="H5896" s="14">
        <f>365*DSO[[#This Row],[Receivables - Total]]/DSO[[#This Row],[Revenue - Total]]</f>
        <v>75.412177865851532</v>
      </c>
      <c r="I5896" t="str">
        <f>_xlfn.XLOOKUP(DSO[[#This Row],[GIC Industry Groups]],'DSO_GIC GROUP'!$A$2:$A$25,'DSO_GIC GROUP'!$B$2:$B$25,0)</f>
        <v>Real Estate</v>
      </c>
    </row>
    <row r="5897" spans="1:9" x14ac:dyDescent="0.2">
      <c r="A5897">
        <v>2008</v>
      </c>
      <c r="B5897" t="s">
        <v>479</v>
      </c>
      <c r="C5897" t="s">
        <v>480</v>
      </c>
      <c r="D5897">
        <v>552.83000000000004</v>
      </c>
      <c r="E5897">
        <v>6356.8540000000003</v>
      </c>
      <c r="F5897">
        <v>3055.134</v>
      </c>
      <c r="G5897">
        <v>6010</v>
      </c>
      <c r="H5897" s="14">
        <f>365*DSO[[#This Row],[Receivables - Total]]/DSO[[#This Row],[Revenue - Total]]</f>
        <v>66.047168471170167</v>
      </c>
      <c r="I5897" t="str">
        <f>_xlfn.XLOOKUP(DSO[[#This Row],[GIC Industry Groups]],'DSO_GIC GROUP'!$A$2:$A$25,'DSO_GIC GROUP'!$B$2:$B$25,0)</f>
        <v>Real Estate</v>
      </c>
    </row>
    <row r="5898" spans="1:9" x14ac:dyDescent="0.2">
      <c r="A5898">
        <v>2009</v>
      </c>
      <c r="B5898" t="s">
        <v>479</v>
      </c>
      <c r="C5898" t="s">
        <v>480</v>
      </c>
      <c r="D5898">
        <v>585.37599999999998</v>
      </c>
      <c r="E5898">
        <v>6846.8339999999998</v>
      </c>
      <c r="F5898">
        <v>3013.5949999999998</v>
      </c>
      <c r="G5898">
        <v>6010</v>
      </c>
      <c r="H5898" s="14">
        <f>365*DSO[[#This Row],[Receivables - Total]]/DSO[[#This Row],[Revenue - Total]]</f>
        <v>70.899453974405986</v>
      </c>
      <c r="I5898" t="str">
        <f>_xlfn.XLOOKUP(DSO[[#This Row],[GIC Industry Groups]],'DSO_GIC GROUP'!$A$2:$A$25,'DSO_GIC GROUP'!$B$2:$B$25,0)</f>
        <v>Real Estate</v>
      </c>
    </row>
    <row r="5899" spans="1:9" x14ac:dyDescent="0.2">
      <c r="A5899">
        <v>2010</v>
      </c>
      <c r="B5899" t="s">
        <v>479</v>
      </c>
      <c r="C5899" t="s">
        <v>480</v>
      </c>
      <c r="D5899">
        <v>575.827</v>
      </c>
      <c r="E5899">
        <v>6395.799</v>
      </c>
      <c r="F5899">
        <v>3127.549</v>
      </c>
      <c r="G5899">
        <v>6010</v>
      </c>
      <c r="H5899" s="14">
        <f>365*DSO[[#This Row],[Receivables - Total]]/DSO[[#This Row],[Revenue - Total]]</f>
        <v>67.201778453351167</v>
      </c>
      <c r="I5899" t="str">
        <f>_xlfn.XLOOKUP(DSO[[#This Row],[GIC Industry Groups]],'DSO_GIC GROUP'!$A$2:$A$25,'DSO_GIC GROUP'!$B$2:$B$25,0)</f>
        <v>Real Estate</v>
      </c>
    </row>
    <row r="5900" spans="1:9" x14ac:dyDescent="0.2">
      <c r="A5900">
        <v>2011</v>
      </c>
      <c r="B5900" t="s">
        <v>479</v>
      </c>
      <c r="C5900" t="s">
        <v>480</v>
      </c>
      <c r="D5900">
        <v>560.64099999999996</v>
      </c>
      <c r="E5900">
        <v>6041.2579999999998</v>
      </c>
      <c r="F5900">
        <v>3014.703</v>
      </c>
      <c r="G5900">
        <v>6010</v>
      </c>
      <c r="H5900" s="14">
        <f>365*DSO[[#This Row],[Receivables - Total]]/DSO[[#This Row],[Revenue - Total]]</f>
        <v>67.878648410805312</v>
      </c>
      <c r="I5900" t="str">
        <f>_xlfn.XLOOKUP(DSO[[#This Row],[GIC Industry Groups]],'DSO_GIC GROUP'!$A$2:$A$25,'DSO_GIC GROUP'!$B$2:$B$25,0)</f>
        <v>Real Estate</v>
      </c>
    </row>
    <row r="5901" spans="1:9" x14ac:dyDescent="0.2">
      <c r="A5901">
        <v>2012</v>
      </c>
      <c r="B5901" t="s">
        <v>479</v>
      </c>
      <c r="C5901" t="s">
        <v>480</v>
      </c>
      <c r="D5901">
        <v>640.51199999999994</v>
      </c>
      <c r="E5901">
        <v>6358.3389999999999</v>
      </c>
      <c r="F5901">
        <v>3005.2550000000001</v>
      </c>
      <c r="G5901">
        <v>6010</v>
      </c>
      <c r="H5901" s="14">
        <f>365*DSO[[#This Row],[Receivables - Total]]/DSO[[#This Row],[Revenue - Total]]</f>
        <v>77.792693132529507</v>
      </c>
      <c r="I5901" t="str">
        <f>_xlfn.XLOOKUP(DSO[[#This Row],[GIC Industry Groups]],'DSO_GIC GROUP'!$A$2:$A$25,'DSO_GIC GROUP'!$B$2:$B$25,0)</f>
        <v>Real Estate</v>
      </c>
    </row>
    <row r="5902" spans="1:9" x14ac:dyDescent="0.2">
      <c r="A5902">
        <v>2013</v>
      </c>
      <c r="B5902" t="s">
        <v>479</v>
      </c>
      <c r="C5902" t="s">
        <v>480</v>
      </c>
      <c r="D5902">
        <v>648.71199999999999</v>
      </c>
      <c r="E5902">
        <v>6653.0050000000001</v>
      </c>
      <c r="F5902">
        <v>3025.9229999999998</v>
      </c>
      <c r="G5902">
        <v>6010</v>
      </c>
      <c r="H5902" s="14">
        <f>365*DSO[[#This Row],[Receivables - Total]]/DSO[[#This Row],[Revenue - Total]]</f>
        <v>78.250464403753838</v>
      </c>
      <c r="I5902" t="str">
        <f>_xlfn.XLOOKUP(DSO[[#This Row],[GIC Industry Groups]],'DSO_GIC GROUP'!$A$2:$A$25,'DSO_GIC GROUP'!$B$2:$B$25,0)</f>
        <v>Real Estate</v>
      </c>
    </row>
    <row r="5903" spans="1:9" x14ac:dyDescent="0.2">
      <c r="A5903">
        <v>2014</v>
      </c>
      <c r="B5903" t="s">
        <v>479</v>
      </c>
      <c r="C5903" t="s">
        <v>480</v>
      </c>
      <c r="D5903">
        <v>645.82399999999996</v>
      </c>
      <c r="E5903">
        <v>6570.3419999999996</v>
      </c>
      <c r="F5903">
        <v>3117.6930000000002</v>
      </c>
      <c r="G5903">
        <v>6010</v>
      </c>
      <c r="H5903" s="14">
        <f>365*DSO[[#This Row],[Receivables - Total]]/DSO[[#This Row],[Revenue - Total]]</f>
        <v>75.609035270631196</v>
      </c>
      <c r="I5903" t="str">
        <f>_xlfn.XLOOKUP(DSO[[#This Row],[GIC Industry Groups]],'DSO_GIC GROUP'!$A$2:$A$25,'DSO_GIC GROUP'!$B$2:$B$25,0)</f>
        <v>Real Estate</v>
      </c>
    </row>
    <row r="5904" spans="1:9" x14ac:dyDescent="0.2">
      <c r="A5904">
        <v>2015</v>
      </c>
      <c r="B5904" t="s">
        <v>479</v>
      </c>
      <c r="C5904" t="s">
        <v>480</v>
      </c>
      <c r="D5904">
        <v>597.57399999999996</v>
      </c>
      <c r="E5904">
        <v>6350.5870000000004</v>
      </c>
      <c r="F5904">
        <v>3007.9760000000001</v>
      </c>
      <c r="G5904">
        <v>6010</v>
      </c>
      <c r="H5904" s="14">
        <f>365*DSO[[#This Row],[Receivables - Total]]/DSO[[#This Row],[Revenue - Total]]</f>
        <v>72.51205129296244</v>
      </c>
      <c r="I5904" t="str">
        <f>_xlfn.XLOOKUP(DSO[[#This Row],[GIC Industry Groups]],'DSO_GIC GROUP'!$A$2:$A$25,'DSO_GIC GROUP'!$B$2:$B$25,0)</f>
        <v>Real Estate</v>
      </c>
    </row>
    <row r="5905" spans="1:9" x14ac:dyDescent="0.2">
      <c r="A5905">
        <v>2016</v>
      </c>
      <c r="B5905" t="s">
        <v>479</v>
      </c>
      <c r="C5905" t="s">
        <v>480</v>
      </c>
      <c r="D5905">
        <v>714.06</v>
      </c>
      <c r="E5905">
        <v>9486.7999999999993</v>
      </c>
      <c r="F5905">
        <v>3511.453</v>
      </c>
      <c r="G5905">
        <v>6010</v>
      </c>
      <c r="H5905" s="14">
        <f>365*DSO[[#This Row],[Receivables - Total]]/DSO[[#This Row],[Revenue - Total]]</f>
        <v>74.2233770464819</v>
      </c>
      <c r="I5905" t="str">
        <f>_xlfn.XLOOKUP(DSO[[#This Row],[GIC Industry Groups]],'DSO_GIC GROUP'!$A$2:$A$25,'DSO_GIC GROUP'!$B$2:$B$25,0)</f>
        <v>Real Estate</v>
      </c>
    </row>
    <row r="5906" spans="1:9" x14ac:dyDescent="0.2">
      <c r="A5906">
        <v>2017</v>
      </c>
      <c r="B5906" t="s">
        <v>479</v>
      </c>
      <c r="C5906" t="s">
        <v>480</v>
      </c>
      <c r="D5906">
        <v>835.74199999999996</v>
      </c>
      <c r="E5906">
        <v>10972.402</v>
      </c>
      <c r="F5906">
        <v>3845.578</v>
      </c>
      <c r="G5906">
        <v>6010</v>
      </c>
      <c r="H5906" s="14">
        <f>365*DSO[[#This Row],[Receivables - Total]]/DSO[[#This Row],[Revenue - Total]]</f>
        <v>79.323792158161908</v>
      </c>
      <c r="I5906" t="str">
        <f>_xlfn.XLOOKUP(DSO[[#This Row],[GIC Industry Groups]],'DSO_GIC GROUP'!$A$2:$A$25,'DSO_GIC GROUP'!$B$2:$B$25,0)</f>
        <v>Real Estate</v>
      </c>
    </row>
    <row r="5907" spans="1:9" x14ac:dyDescent="0.2">
      <c r="A5907">
        <v>2018</v>
      </c>
      <c r="B5907" t="s">
        <v>479</v>
      </c>
      <c r="C5907" t="s">
        <v>480</v>
      </c>
      <c r="D5907">
        <v>846.88900000000001</v>
      </c>
      <c r="E5907">
        <v>11852.246999999999</v>
      </c>
      <c r="F5907">
        <v>4225.7610000000004</v>
      </c>
      <c r="G5907">
        <v>6010</v>
      </c>
      <c r="H5907" s="14">
        <f>365*DSO[[#This Row],[Receivables - Total]]/DSO[[#This Row],[Revenue - Total]]</f>
        <v>73.150016056279554</v>
      </c>
      <c r="I5907" t="str">
        <f>_xlfn.XLOOKUP(DSO[[#This Row],[GIC Industry Groups]],'DSO_GIC GROUP'!$A$2:$A$25,'DSO_GIC GROUP'!$B$2:$B$25,0)</f>
        <v>Real Estate</v>
      </c>
    </row>
    <row r="5908" spans="1:9" x14ac:dyDescent="0.2">
      <c r="A5908">
        <v>2019</v>
      </c>
      <c r="B5908" t="s">
        <v>479</v>
      </c>
      <c r="C5908" t="s">
        <v>480</v>
      </c>
      <c r="D5908">
        <v>850.70100000000002</v>
      </c>
      <c r="E5908">
        <v>13816.816000000001</v>
      </c>
      <c r="F5908">
        <v>4262.5839999999998</v>
      </c>
      <c r="G5908">
        <v>6010</v>
      </c>
      <c r="H5908" s="14">
        <f>365*DSO[[#This Row],[Receivables - Total]]/DSO[[#This Row],[Revenue - Total]]</f>
        <v>72.844515204861651</v>
      </c>
      <c r="I5908" t="str">
        <f>_xlfn.XLOOKUP(DSO[[#This Row],[GIC Industry Groups]],'DSO_GIC GROUP'!$A$2:$A$25,'DSO_GIC GROUP'!$B$2:$B$25,0)</f>
        <v>Real Estate</v>
      </c>
    </row>
    <row r="5909" spans="1:9" x14ac:dyDescent="0.2">
      <c r="A5909">
        <v>2004</v>
      </c>
      <c r="B5909" t="s">
        <v>507</v>
      </c>
      <c r="C5909" t="s">
        <v>508</v>
      </c>
      <c r="D5909">
        <v>192.899</v>
      </c>
      <c r="E5909">
        <v>4749.5969999999998</v>
      </c>
      <c r="F5909">
        <v>662.71199999999999</v>
      </c>
      <c r="G5909">
        <v>6010</v>
      </c>
      <c r="H5909" s="14">
        <f>365*DSO[[#This Row],[Receivables - Total]]/DSO[[#This Row],[Revenue - Total]]</f>
        <v>106.24243261024397</v>
      </c>
      <c r="I5909" t="str">
        <f>_xlfn.XLOOKUP(DSO[[#This Row],[GIC Industry Groups]],'DSO_GIC GROUP'!$A$2:$A$25,'DSO_GIC GROUP'!$B$2:$B$25,0)</f>
        <v>Real Estate</v>
      </c>
    </row>
    <row r="5910" spans="1:9" x14ac:dyDescent="0.2">
      <c r="A5910">
        <v>2005</v>
      </c>
      <c r="B5910" t="s">
        <v>507</v>
      </c>
      <c r="C5910" t="s">
        <v>508</v>
      </c>
      <c r="D5910">
        <v>197.00399999999999</v>
      </c>
      <c r="E5910">
        <v>5534.6360000000004</v>
      </c>
      <c r="F5910">
        <v>744.35199999999998</v>
      </c>
      <c r="G5910">
        <v>6010</v>
      </c>
      <c r="H5910" s="14">
        <f>365*DSO[[#This Row],[Receivables - Total]]/DSO[[#This Row],[Revenue - Total]]</f>
        <v>96.602763208804433</v>
      </c>
      <c r="I5910" t="str">
        <f>_xlfn.XLOOKUP(DSO[[#This Row],[GIC Industry Groups]],'DSO_GIC GROUP'!$A$2:$A$25,'DSO_GIC GROUP'!$B$2:$B$25,0)</f>
        <v>Real Estate</v>
      </c>
    </row>
    <row r="5911" spans="1:9" x14ac:dyDescent="0.2">
      <c r="A5911">
        <v>2006</v>
      </c>
      <c r="B5911" t="s">
        <v>507</v>
      </c>
      <c r="C5911" t="s">
        <v>508</v>
      </c>
      <c r="D5911">
        <v>246.08699999999999</v>
      </c>
      <c r="E5911">
        <v>7869.28</v>
      </c>
      <c r="F5911">
        <v>891.78899999999999</v>
      </c>
      <c r="G5911">
        <v>6010</v>
      </c>
      <c r="H5911" s="14">
        <f>365*DSO[[#This Row],[Receivables - Total]]/DSO[[#This Row],[Revenue - Total]]</f>
        <v>100.72085997921032</v>
      </c>
      <c r="I5911" t="str">
        <f>_xlfn.XLOOKUP(DSO[[#This Row],[GIC Industry Groups]],'DSO_GIC GROUP'!$A$2:$A$25,'DSO_GIC GROUP'!$B$2:$B$25,0)</f>
        <v>Real Estate</v>
      </c>
    </row>
    <row r="5912" spans="1:9" x14ac:dyDescent="0.2">
      <c r="A5912">
        <v>2007</v>
      </c>
      <c r="B5912" t="s">
        <v>507</v>
      </c>
      <c r="C5912" t="s">
        <v>508</v>
      </c>
      <c r="D5912">
        <v>241.864</v>
      </c>
      <c r="E5912">
        <v>9097.8160000000007</v>
      </c>
      <c r="F5912">
        <v>1033.432</v>
      </c>
      <c r="G5912">
        <v>6010</v>
      </c>
      <c r="H5912" s="14">
        <f>365*DSO[[#This Row],[Receivables - Total]]/DSO[[#This Row],[Revenue - Total]]</f>
        <v>85.424449794471244</v>
      </c>
      <c r="I5912" t="str">
        <f>_xlfn.XLOOKUP(DSO[[#This Row],[GIC Industry Groups]],'DSO_GIC GROUP'!$A$2:$A$25,'DSO_GIC GROUP'!$B$2:$B$25,0)</f>
        <v>Real Estate</v>
      </c>
    </row>
    <row r="5913" spans="1:9" x14ac:dyDescent="0.2">
      <c r="A5913">
        <v>2008</v>
      </c>
      <c r="B5913" t="s">
        <v>507</v>
      </c>
      <c r="C5913" t="s">
        <v>508</v>
      </c>
      <c r="D5913">
        <v>279.69400000000002</v>
      </c>
      <c r="E5913">
        <v>9397.1470000000008</v>
      </c>
      <c r="F5913">
        <v>1099.673</v>
      </c>
      <c r="G5913">
        <v>6010</v>
      </c>
      <c r="H5913" s="14">
        <f>365*DSO[[#This Row],[Receivables - Total]]/DSO[[#This Row],[Revenue - Total]]</f>
        <v>92.835151904247908</v>
      </c>
      <c r="I5913" t="str">
        <f>_xlfn.XLOOKUP(DSO[[#This Row],[GIC Industry Groups]],'DSO_GIC GROUP'!$A$2:$A$25,'DSO_GIC GROUP'!$B$2:$B$25,0)</f>
        <v>Real Estate</v>
      </c>
    </row>
    <row r="5914" spans="1:9" x14ac:dyDescent="0.2">
      <c r="A5914">
        <v>2009</v>
      </c>
      <c r="B5914" t="s">
        <v>507</v>
      </c>
      <c r="C5914" t="s">
        <v>508</v>
      </c>
      <c r="D5914">
        <v>244.94200000000001</v>
      </c>
      <c r="E5914">
        <v>10162.205</v>
      </c>
      <c r="F5914">
        <v>919.93499999999995</v>
      </c>
      <c r="G5914">
        <v>6010</v>
      </c>
      <c r="H5914" s="14">
        <f>365*DSO[[#This Row],[Receivables - Total]]/DSO[[#This Row],[Revenue - Total]]</f>
        <v>97.184942414409718</v>
      </c>
      <c r="I5914" t="str">
        <f>_xlfn.XLOOKUP(DSO[[#This Row],[GIC Industry Groups]],'DSO_GIC GROUP'!$A$2:$A$25,'DSO_GIC GROUP'!$B$2:$B$25,0)</f>
        <v>Real Estate</v>
      </c>
    </row>
    <row r="5915" spans="1:9" x14ac:dyDescent="0.2">
      <c r="A5915">
        <v>2010</v>
      </c>
      <c r="B5915" t="s">
        <v>507</v>
      </c>
      <c r="C5915" t="s">
        <v>508</v>
      </c>
      <c r="D5915">
        <v>239.029</v>
      </c>
      <c r="E5915">
        <v>9833.875</v>
      </c>
      <c r="F5915">
        <v>1019.182</v>
      </c>
      <c r="G5915">
        <v>6010</v>
      </c>
      <c r="H5915" s="14">
        <f>365*DSO[[#This Row],[Receivables - Total]]/DSO[[#This Row],[Revenue - Total]]</f>
        <v>85.603537935324596</v>
      </c>
      <c r="I5915" t="str">
        <f>_xlfn.XLOOKUP(DSO[[#This Row],[GIC Industry Groups]],'DSO_GIC GROUP'!$A$2:$A$25,'DSO_GIC GROUP'!$B$2:$B$25,0)</f>
        <v>Real Estate</v>
      </c>
    </row>
    <row r="5916" spans="1:9" x14ac:dyDescent="0.2">
      <c r="A5916">
        <v>2011</v>
      </c>
      <c r="B5916" t="s">
        <v>507</v>
      </c>
      <c r="C5916" t="s">
        <v>508</v>
      </c>
      <c r="D5916">
        <v>252.779</v>
      </c>
      <c r="E5916">
        <v>9614.5159999999996</v>
      </c>
      <c r="F5916">
        <v>1052.527</v>
      </c>
      <c r="G5916">
        <v>6010</v>
      </c>
      <c r="H5916" s="14">
        <f>365*DSO[[#This Row],[Receivables - Total]]/DSO[[#This Row],[Revenue - Total]]</f>
        <v>87.659827253837662</v>
      </c>
      <c r="I5916" t="str">
        <f>_xlfn.XLOOKUP(DSO[[#This Row],[GIC Industry Groups]],'DSO_GIC GROUP'!$A$2:$A$25,'DSO_GIC GROUP'!$B$2:$B$25,0)</f>
        <v>Real Estate</v>
      </c>
    </row>
    <row r="5917" spans="1:9" x14ac:dyDescent="0.2">
      <c r="A5917">
        <v>2012</v>
      </c>
      <c r="B5917" t="s">
        <v>507</v>
      </c>
      <c r="C5917" t="s">
        <v>508</v>
      </c>
      <c r="D5917">
        <v>231.81700000000001</v>
      </c>
      <c r="E5917">
        <v>9740.8070000000007</v>
      </c>
      <c r="F5917">
        <v>1100.722</v>
      </c>
      <c r="G5917">
        <v>6010</v>
      </c>
      <c r="H5917" s="14">
        <f>365*DSO[[#This Row],[Receivables - Total]]/DSO[[#This Row],[Revenue - Total]]</f>
        <v>76.87064036150818</v>
      </c>
      <c r="I5917" t="str">
        <f>_xlfn.XLOOKUP(DSO[[#This Row],[GIC Industry Groups]],'DSO_GIC GROUP'!$A$2:$A$25,'DSO_GIC GROUP'!$B$2:$B$25,0)</f>
        <v>Real Estate</v>
      </c>
    </row>
    <row r="5918" spans="1:9" x14ac:dyDescent="0.2">
      <c r="A5918">
        <v>2013</v>
      </c>
      <c r="B5918" t="s">
        <v>507</v>
      </c>
      <c r="C5918" t="s">
        <v>508</v>
      </c>
      <c r="D5918">
        <v>194.56899999999999</v>
      </c>
      <c r="E5918">
        <v>9663.6299999999992</v>
      </c>
      <c r="F5918">
        <v>1210.107</v>
      </c>
      <c r="G5918">
        <v>6010</v>
      </c>
      <c r="H5918" s="14">
        <f>365*DSO[[#This Row],[Receivables - Total]]/DSO[[#This Row],[Revenue - Total]]</f>
        <v>58.687111966131923</v>
      </c>
      <c r="I5918" t="str">
        <f>_xlfn.XLOOKUP(DSO[[#This Row],[GIC Industry Groups]],'DSO_GIC GROUP'!$A$2:$A$25,'DSO_GIC GROUP'!$B$2:$B$25,0)</f>
        <v>Real Estate</v>
      </c>
    </row>
    <row r="5919" spans="1:9" x14ac:dyDescent="0.2">
      <c r="A5919">
        <v>2014</v>
      </c>
      <c r="B5919" t="s">
        <v>507</v>
      </c>
      <c r="C5919" t="s">
        <v>508</v>
      </c>
      <c r="D5919">
        <v>246.399</v>
      </c>
      <c r="E5919">
        <v>10285.727999999999</v>
      </c>
      <c r="F5919">
        <v>1195.5940000000001</v>
      </c>
      <c r="G5919">
        <v>6010</v>
      </c>
      <c r="H5919" s="14">
        <f>365*DSO[[#This Row],[Receivables - Total]]/DSO[[#This Row],[Revenue - Total]]</f>
        <v>75.222554646476979</v>
      </c>
      <c r="I5919" t="str">
        <f>_xlfn.XLOOKUP(DSO[[#This Row],[GIC Industry Groups]],'DSO_GIC GROUP'!$A$2:$A$25,'DSO_GIC GROUP'!$B$2:$B$25,0)</f>
        <v>Real Estate</v>
      </c>
    </row>
    <row r="5920" spans="1:9" x14ac:dyDescent="0.2">
      <c r="A5920">
        <v>2015</v>
      </c>
      <c r="B5920" t="s">
        <v>507</v>
      </c>
      <c r="C5920" t="s">
        <v>508</v>
      </c>
      <c r="D5920">
        <v>199.07599999999999</v>
      </c>
      <c r="E5920">
        <v>11344.171</v>
      </c>
      <c r="F5920">
        <v>1725.2550000000001</v>
      </c>
      <c r="G5920">
        <v>6010</v>
      </c>
      <c r="H5920" s="14">
        <f>365*DSO[[#This Row],[Receivables - Total]]/DSO[[#This Row],[Revenue - Total]]</f>
        <v>42.117101529918756</v>
      </c>
      <c r="I5920" t="str">
        <f>_xlfn.XLOOKUP(DSO[[#This Row],[GIC Industry Groups]],'DSO_GIC GROUP'!$A$2:$A$25,'DSO_GIC GROUP'!$B$2:$B$25,0)</f>
        <v>Real Estate</v>
      </c>
    </row>
    <row r="5921" spans="1:9" x14ac:dyDescent="0.2">
      <c r="A5921">
        <v>2016</v>
      </c>
      <c r="B5921" t="s">
        <v>507</v>
      </c>
      <c r="C5921" t="s">
        <v>508</v>
      </c>
      <c r="D5921">
        <v>205.02</v>
      </c>
      <c r="E5921">
        <v>11230.6</v>
      </c>
      <c r="F5921">
        <v>1420.3910000000001</v>
      </c>
      <c r="G5921">
        <v>6010</v>
      </c>
      <c r="H5921" s="14">
        <f>365*DSO[[#This Row],[Receivables - Total]]/DSO[[#This Row],[Revenue - Total]]</f>
        <v>52.68429608466964</v>
      </c>
      <c r="I5921" t="str">
        <f>_xlfn.XLOOKUP(DSO[[#This Row],[GIC Industry Groups]],'DSO_GIC GROUP'!$A$2:$A$25,'DSO_GIC GROUP'!$B$2:$B$25,0)</f>
        <v>Real Estate</v>
      </c>
    </row>
    <row r="5922" spans="1:9" x14ac:dyDescent="0.2">
      <c r="A5922">
        <v>2017</v>
      </c>
      <c r="B5922" t="s">
        <v>507</v>
      </c>
      <c r="C5922" t="s">
        <v>508</v>
      </c>
      <c r="D5922">
        <v>223.595</v>
      </c>
      <c r="E5922">
        <v>11763.726000000001</v>
      </c>
      <c r="F5922">
        <v>1331.4069999999999</v>
      </c>
      <c r="G5922">
        <v>6010</v>
      </c>
      <c r="H5922" s="14">
        <f>365*DSO[[#This Row],[Receivables - Total]]/DSO[[#This Row],[Revenue - Total]]</f>
        <v>61.29769108920113</v>
      </c>
      <c r="I5922" t="str">
        <f>_xlfn.XLOOKUP(DSO[[#This Row],[GIC Industry Groups]],'DSO_GIC GROUP'!$A$2:$A$25,'DSO_GIC GROUP'!$B$2:$B$25,0)</f>
        <v>Real Estate</v>
      </c>
    </row>
    <row r="5923" spans="1:9" x14ac:dyDescent="0.2">
      <c r="A5923">
        <v>2018</v>
      </c>
      <c r="B5923" t="s">
        <v>507</v>
      </c>
      <c r="C5923" t="s">
        <v>508</v>
      </c>
      <c r="D5923">
        <v>198.976</v>
      </c>
      <c r="E5923">
        <v>10999.1</v>
      </c>
      <c r="F5923">
        <v>1265.479</v>
      </c>
      <c r="G5923">
        <v>6010</v>
      </c>
      <c r="H5923" s="14">
        <f>365*DSO[[#This Row],[Receivables - Total]]/DSO[[#This Row],[Revenue - Total]]</f>
        <v>57.390316235986532</v>
      </c>
      <c r="I5923" t="str">
        <f>_xlfn.XLOOKUP(DSO[[#This Row],[GIC Industry Groups]],'DSO_GIC GROUP'!$A$2:$A$25,'DSO_GIC GROUP'!$B$2:$B$25,0)</f>
        <v>Real Estate</v>
      </c>
    </row>
    <row r="5924" spans="1:9" x14ac:dyDescent="0.2">
      <c r="A5924">
        <v>2019</v>
      </c>
      <c r="B5924" t="s">
        <v>507</v>
      </c>
      <c r="C5924" t="s">
        <v>508</v>
      </c>
      <c r="D5924">
        <v>226.518</v>
      </c>
      <c r="E5924">
        <v>10997.867</v>
      </c>
      <c r="F5924">
        <v>1257.1220000000001</v>
      </c>
      <c r="G5924">
        <v>6010</v>
      </c>
      <c r="H5924" s="14">
        <f>365*DSO[[#This Row],[Receivables - Total]]/DSO[[#This Row],[Revenue - Total]]</f>
        <v>65.768533205209991</v>
      </c>
      <c r="I5924" t="str">
        <f>_xlfn.XLOOKUP(DSO[[#This Row],[GIC Industry Groups]],'DSO_GIC GROUP'!$A$2:$A$25,'DSO_GIC GROUP'!$B$2:$B$25,0)</f>
        <v>Real Estate</v>
      </c>
    </row>
    <row r="5925" spans="1:9" x14ac:dyDescent="0.2">
      <c r="A5925">
        <v>2004</v>
      </c>
      <c r="B5925" t="s">
        <v>561</v>
      </c>
      <c r="C5925" t="s">
        <v>562</v>
      </c>
      <c r="D5925">
        <v>68.715999999999994</v>
      </c>
      <c r="E5925">
        <v>4637.0959999999995</v>
      </c>
      <c r="F5925">
        <v>602.149</v>
      </c>
      <c r="G5925">
        <v>6010</v>
      </c>
      <c r="H5925" s="14">
        <f>365*DSO[[#This Row],[Receivables - Total]]/DSO[[#This Row],[Revenue - Total]]</f>
        <v>41.653046006885333</v>
      </c>
      <c r="I5925" t="str">
        <f>_xlfn.XLOOKUP(DSO[[#This Row],[GIC Industry Groups]],'DSO_GIC GROUP'!$A$2:$A$25,'DSO_GIC GROUP'!$B$2:$B$25,0)</f>
        <v>Real Estate</v>
      </c>
    </row>
    <row r="5926" spans="1:9" x14ac:dyDescent="0.2">
      <c r="A5926">
        <v>2005</v>
      </c>
      <c r="B5926" t="s">
        <v>561</v>
      </c>
      <c r="C5926" t="s">
        <v>562</v>
      </c>
      <c r="D5926">
        <v>89.165000000000006</v>
      </c>
      <c r="E5926">
        <v>7178.9440000000004</v>
      </c>
      <c r="F5926">
        <v>843.68799999999999</v>
      </c>
      <c r="G5926">
        <v>6010</v>
      </c>
      <c r="H5926" s="14">
        <f>365*DSO[[#This Row],[Receivables - Total]]/DSO[[#This Row],[Revenue - Total]]</f>
        <v>38.574953063217684</v>
      </c>
      <c r="I5926" t="str">
        <f>_xlfn.XLOOKUP(DSO[[#This Row],[GIC Industry Groups]],'DSO_GIC GROUP'!$A$2:$A$25,'DSO_GIC GROUP'!$B$2:$B$25,0)</f>
        <v>Real Estate</v>
      </c>
    </row>
    <row r="5927" spans="1:9" x14ac:dyDescent="0.2">
      <c r="A5927">
        <v>2006</v>
      </c>
      <c r="B5927" t="s">
        <v>561</v>
      </c>
      <c r="C5927" t="s">
        <v>562</v>
      </c>
      <c r="D5927">
        <v>117.855</v>
      </c>
      <c r="E5927">
        <v>7562.1629999999996</v>
      </c>
      <c r="F5927">
        <v>915.70899999999995</v>
      </c>
      <c r="G5927">
        <v>6010</v>
      </c>
      <c r="H5927" s="14">
        <f>365*DSO[[#This Row],[Receivables - Total]]/DSO[[#This Row],[Revenue - Total]]</f>
        <v>46.976796121912102</v>
      </c>
      <c r="I5927" t="str">
        <f>_xlfn.XLOOKUP(DSO[[#This Row],[GIC Industry Groups]],'DSO_GIC GROUP'!$A$2:$A$25,'DSO_GIC GROUP'!$B$2:$B$25,0)</f>
        <v>Real Estate</v>
      </c>
    </row>
    <row r="5928" spans="1:9" x14ac:dyDescent="0.2">
      <c r="A5928">
        <v>2007</v>
      </c>
      <c r="B5928" t="s">
        <v>561</v>
      </c>
      <c r="C5928" t="s">
        <v>562</v>
      </c>
      <c r="D5928">
        <v>137.49799999999999</v>
      </c>
      <c r="E5928">
        <v>7937.0969999999998</v>
      </c>
      <c r="F5928">
        <v>894.73</v>
      </c>
      <c r="G5928">
        <v>6010</v>
      </c>
      <c r="H5928" s="14">
        <f>365*DSO[[#This Row],[Receivables - Total]]/DSO[[#This Row],[Revenue - Total]]</f>
        <v>56.091524817542719</v>
      </c>
      <c r="I5928" t="str">
        <f>_xlfn.XLOOKUP(DSO[[#This Row],[GIC Industry Groups]],'DSO_GIC GROUP'!$A$2:$A$25,'DSO_GIC GROUP'!$B$2:$B$25,0)</f>
        <v>Real Estate</v>
      </c>
    </row>
    <row r="5929" spans="1:9" x14ac:dyDescent="0.2">
      <c r="A5929">
        <v>2008</v>
      </c>
      <c r="B5929" t="s">
        <v>561</v>
      </c>
      <c r="C5929" t="s">
        <v>562</v>
      </c>
      <c r="D5929">
        <v>118.374</v>
      </c>
      <c r="E5929">
        <v>8090.4350000000004</v>
      </c>
      <c r="F5929">
        <v>995.32100000000003</v>
      </c>
      <c r="G5929">
        <v>6010</v>
      </c>
      <c r="H5929" s="14">
        <f>365*DSO[[#This Row],[Receivables - Total]]/DSO[[#This Row],[Revenue - Total]]</f>
        <v>43.409623628959899</v>
      </c>
      <c r="I5929" t="str">
        <f>_xlfn.XLOOKUP(DSO[[#This Row],[GIC Industry Groups]],'DSO_GIC GROUP'!$A$2:$A$25,'DSO_GIC GROUP'!$B$2:$B$25,0)</f>
        <v>Real Estate</v>
      </c>
    </row>
    <row r="5930" spans="1:9" x14ac:dyDescent="0.2">
      <c r="A5930">
        <v>2009</v>
      </c>
      <c r="B5930" t="s">
        <v>561</v>
      </c>
      <c r="C5930" t="s">
        <v>562</v>
      </c>
      <c r="D5930">
        <v>101.22</v>
      </c>
      <c r="E5930">
        <v>7252.4709999999995</v>
      </c>
      <c r="F5930">
        <v>873.81399999999996</v>
      </c>
      <c r="G5930">
        <v>6010</v>
      </c>
      <c r="H5930" s="14">
        <f>365*DSO[[#This Row],[Receivables - Total]]/DSO[[#This Row],[Revenue - Total]]</f>
        <v>42.280508208840786</v>
      </c>
      <c r="I5930" t="str">
        <f>_xlfn.XLOOKUP(DSO[[#This Row],[GIC Industry Groups]],'DSO_GIC GROUP'!$A$2:$A$25,'DSO_GIC GROUP'!$B$2:$B$25,0)</f>
        <v>Real Estate</v>
      </c>
    </row>
    <row r="5931" spans="1:9" x14ac:dyDescent="0.2">
      <c r="A5931">
        <v>2010</v>
      </c>
      <c r="B5931" t="s">
        <v>561</v>
      </c>
      <c r="C5931" t="s">
        <v>562</v>
      </c>
      <c r="D5931">
        <v>95.082999999999998</v>
      </c>
      <c r="E5931">
        <v>7645.01</v>
      </c>
      <c r="F5931">
        <v>838.08799999999997</v>
      </c>
      <c r="G5931">
        <v>6010</v>
      </c>
      <c r="H5931" s="14">
        <f>365*DSO[[#This Row],[Receivables - Total]]/DSO[[#This Row],[Revenue - Total]]</f>
        <v>41.410084621185362</v>
      </c>
      <c r="I5931" t="str">
        <f>_xlfn.XLOOKUP(DSO[[#This Row],[GIC Industry Groups]],'DSO_GIC GROUP'!$A$2:$A$25,'DSO_GIC GROUP'!$B$2:$B$25,0)</f>
        <v>Real Estate</v>
      </c>
    </row>
    <row r="5932" spans="1:9" x14ac:dyDescent="0.2">
      <c r="A5932">
        <v>2011</v>
      </c>
      <c r="B5932" t="s">
        <v>561</v>
      </c>
      <c r="C5932" t="s">
        <v>562</v>
      </c>
      <c r="D5932">
        <v>109.092</v>
      </c>
      <c r="E5932">
        <v>7938.549</v>
      </c>
      <c r="F5932">
        <v>1085.9269999999999</v>
      </c>
      <c r="G5932">
        <v>6010</v>
      </c>
      <c r="H5932" s="14">
        <f>365*DSO[[#This Row],[Receivables - Total]]/DSO[[#This Row],[Revenue - Total]]</f>
        <v>36.667823896081416</v>
      </c>
      <c r="I5932" t="str">
        <f>_xlfn.XLOOKUP(DSO[[#This Row],[GIC Industry Groups]],'DSO_GIC GROUP'!$A$2:$A$25,'DSO_GIC GROUP'!$B$2:$B$25,0)</f>
        <v>Real Estate</v>
      </c>
    </row>
    <row r="5933" spans="1:9" x14ac:dyDescent="0.2">
      <c r="A5933">
        <v>2012</v>
      </c>
      <c r="B5933" t="s">
        <v>561</v>
      </c>
      <c r="C5933" t="s">
        <v>562</v>
      </c>
      <c r="D5933">
        <v>103.744</v>
      </c>
      <c r="E5933">
        <v>9311.2090000000007</v>
      </c>
      <c r="F5933">
        <v>960.60400000000004</v>
      </c>
      <c r="G5933">
        <v>6010</v>
      </c>
      <c r="H5933" s="14">
        <f>365*DSO[[#This Row],[Receivables - Total]]/DSO[[#This Row],[Revenue - Total]]</f>
        <v>39.419531877860173</v>
      </c>
      <c r="I5933" t="str">
        <f>_xlfn.XLOOKUP(DSO[[#This Row],[GIC Industry Groups]],'DSO_GIC GROUP'!$A$2:$A$25,'DSO_GIC GROUP'!$B$2:$B$25,0)</f>
        <v>Real Estate</v>
      </c>
    </row>
    <row r="5934" spans="1:9" x14ac:dyDescent="0.2">
      <c r="A5934">
        <v>2013</v>
      </c>
      <c r="B5934" t="s">
        <v>561</v>
      </c>
      <c r="C5934" t="s">
        <v>562</v>
      </c>
      <c r="D5934">
        <v>99.497</v>
      </c>
      <c r="E5934">
        <v>9075.25</v>
      </c>
      <c r="F5934">
        <v>1197.0550000000001</v>
      </c>
      <c r="G5934">
        <v>6010</v>
      </c>
      <c r="H5934" s="14">
        <f>365*DSO[[#This Row],[Receivables - Total]]/DSO[[#This Row],[Revenue - Total]]</f>
        <v>30.338125650032786</v>
      </c>
      <c r="I5934" t="str">
        <f>_xlfn.XLOOKUP(DSO[[#This Row],[GIC Industry Groups]],'DSO_GIC GROUP'!$A$2:$A$25,'DSO_GIC GROUP'!$B$2:$B$25,0)</f>
        <v>Real Estate</v>
      </c>
    </row>
    <row r="5935" spans="1:9" x14ac:dyDescent="0.2">
      <c r="A5935">
        <v>2014</v>
      </c>
      <c r="B5935" t="s">
        <v>561</v>
      </c>
      <c r="C5935" t="s">
        <v>562</v>
      </c>
      <c r="D5935">
        <v>132.02600000000001</v>
      </c>
      <c r="E5935">
        <v>13121.778</v>
      </c>
      <c r="F5935">
        <v>1165.873</v>
      </c>
      <c r="G5935">
        <v>6010</v>
      </c>
      <c r="H5935" s="14">
        <f>365*DSO[[#This Row],[Receivables - Total]]/DSO[[#This Row],[Revenue - Total]]</f>
        <v>41.333395661448549</v>
      </c>
      <c r="I5935" t="str">
        <f>_xlfn.XLOOKUP(DSO[[#This Row],[GIC Industry Groups]],'DSO_GIC GROUP'!$A$2:$A$25,'DSO_GIC GROUP'!$B$2:$B$25,0)</f>
        <v>Real Estate</v>
      </c>
    </row>
    <row r="5936" spans="1:9" x14ac:dyDescent="0.2">
      <c r="A5936">
        <v>2015</v>
      </c>
      <c r="B5936" t="s">
        <v>561</v>
      </c>
      <c r="C5936" t="s">
        <v>562</v>
      </c>
      <c r="D5936">
        <v>130.00200000000001</v>
      </c>
      <c r="E5936">
        <v>11258.575999999999</v>
      </c>
      <c r="F5936">
        <v>1333.3130000000001</v>
      </c>
      <c r="G5936">
        <v>6010</v>
      </c>
      <c r="H5936" s="14">
        <f>365*DSO[[#This Row],[Receivables - Total]]/DSO[[#This Row],[Revenue - Total]]</f>
        <v>35.588590226000946</v>
      </c>
      <c r="I5936" t="str">
        <f>_xlfn.XLOOKUP(DSO[[#This Row],[GIC Industry Groups]],'DSO_GIC GROUP'!$A$2:$A$25,'DSO_GIC GROUP'!$B$2:$B$25,0)</f>
        <v>Real Estate</v>
      </c>
    </row>
    <row r="5937" spans="1:9" x14ac:dyDescent="0.2">
      <c r="A5937">
        <v>2016</v>
      </c>
      <c r="B5937" t="s">
        <v>561</v>
      </c>
      <c r="C5937" t="s">
        <v>562</v>
      </c>
      <c r="D5937">
        <v>136.99799999999999</v>
      </c>
      <c r="E5937">
        <v>9958.1479999999992</v>
      </c>
      <c r="F5937">
        <v>1098.212</v>
      </c>
      <c r="G5937">
        <v>6010</v>
      </c>
      <c r="H5937" s="14">
        <f>365*DSO[[#This Row],[Receivables - Total]]/DSO[[#This Row],[Revenue - Total]]</f>
        <v>45.532438181334747</v>
      </c>
      <c r="I5937" t="str">
        <f>_xlfn.XLOOKUP(DSO[[#This Row],[GIC Industry Groups]],'DSO_GIC GROUP'!$A$2:$A$25,'DSO_GIC GROUP'!$B$2:$B$25,0)</f>
        <v>Real Estate</v>
      </c>
    </row>
    <row r="5938" spans="1:9" x14ac:dyDescent="0.2">
      <c r="A5938">
        <v>2017</v>
      </c>
      <c r="B5938" t="s">
        <v>561</v>
      </c>
      <c r="C5938" t="s">
        <v>562</v>
      </c>
      <c r="D5938">
        <v>112.65300000000001</v>
      </c>
      <c r="E5938">
        <v>9605.8619999999992</v>
      </c>
      <c r="F5938">
        <v>1079.2080000000001</v>
      </c>
      <c r="G5938">
        <v>6010</v>
      </c>
      <c r="H5938" s="14">
        <f>365*DSO[[#This Row],[Receivables - Total]]/DSO[[#This Row],[Revenue - Total]]</f>
        <v>38.100482020148107</v>
      </c>
      <c r="I5938" t="str">
        <f>_xlfn.XLOOKUP(DSO[[#This Row],[GIC Industry Groups]],'DSO_GIC GROUP'!$A$2:$A$25,'DSO_GIC GROUP'!$B$2:$B$25,0)</f>
        <v>Real Estate</v>
      </c>
    </row>
    <row r="5939" spans="1:9" x14ac:dyDescent="0.2">
      <c r="A5939">
        <v>2018</v>
      </c>
      <c r="B5939" t="s">
        <v>561</v>
      </c>
      <c r="C5939" t="s">
        <v>562</v>
      </c>
      <c r="D5939">
        <v>123.492</v>
      </c>
      <c r="E5939">
        <v>9026.8080000000009</v>
      </c>
      <c r="F5939">
        <v>1032.124</v>
      </c>
      <c r="G5939">
        <v>6010</v>
      </c>
      <c r="H5939" s="14">
        <f>365*DSO[[#This Row],[Receivables - Total]]/DSO[[#This Row],[Revenue - Total]]</f>
        <v>43.671671233301424</v>
      </c>
      <c r="I5939" t="str">
        <f>_xlfn.XLOOKUP(DSO[[#This Row],[GIC Industry Groups]],'DSO_GIC GROUP'!$A$2:$A$25,'DSO_GIC GROUP'!$B$2:$B$25,0)</f>
        <v>Real Estate</v>
      </c>
    </row>
    <row r="5940" spans="1:9" x14ac:dyDescent="0.2">
      <c r="A5940">
        <v>2019</v>
      </c>
      <c r="B5940" t="s">
        <v>561</v>
      </c>
      <c r="C5940" t="s">
        <v>562</v>
      </c>
      <c r="D5940">
        <v>144.035</v>
      </c>
      <c r="E5940">
        <v>8853.5709999999999</v>
      </c>
      <c r="F5940">
        <v>975.97</v>
      </c>
      <c r="G5940">
        <v>6010</v>
      </c>
      <c r="H5940" s="14">
        <f>365*DSO[[#This Row],[Receivables - Total]]/DSO[[#This Row],[Revenue - Total]]</f>
        <v>53.867203909956245</v>
      </c>
      <c r="I5940" t="str">
        <f>_xlfn.XLOOKUP(DSO[[#This Row],[GIC Industry Groups]],'DSO_GIC GROUP'!$A$2:$A$25,'DSO_GIC GROUP'!$B$2:$B$25,0)</f>
        <v>Real Estate</v>
      </c>
    </row>
    <row r="5941" spans="1:9" x14ac:dyDescent="0.2">
      <c r="A5941">
        <v>2004</v>
      </c>
      <c r="B5941" t="s">
        <v>661</v>
      </c>
      <c r="C5941" t="s">
        <v>662</v>
      </c>
      <c r="D5941">
        <v>4.0750000000000002</v>
      </c>
      <c r="E5941">
        <v>1442.3150000000001</v>
      </c>
      <c r="F5941">
        <v>175.55500000000001</v>
      </c>
      <c r="G5941">
        <v>6010</v>
      </c>
      <c r="H5941" s="14">
        <f>365*DSO[[#This Row],[Receivables - Total]]/DSO[[#This Row],[Revenue - Total]]</f>
        <v>8.4724160519495317</v>
      </c>
      <c r="I5941" t="str">
        <f>_xlfn.XLOOKUP(DSO[[#This Row],[GIC Industry Groups]],'DSO_GIC GROUP'!$A$2:$A$25,'DSO_GIC GROUP'!$B$2:$B$25,0)</f>
        <v>Real Estate</v>
      </c>
    </row>
    <row r="5942" spans="1:9" x14ac:dyDescent="0.2">
      <c r="A5942">
        <v>2005</v>
      </c>
      <c r="B5942" t="s">
        <v>661</v>
      </c>
      <c r="C5942" t="s">
        <v>662</v>
      </c>
      <c r="D5942">
        <v>5.0439999999999996</v>
      </c>
      <c r="E5942">
        <v>1920.9880000000001</v>
      </c>
      <c r="F5942">
        <v>196.67599999999999</v>
      </c>
      <c r="G5942">
        <v>6010</v>
      </c>
      <c r="H5942" s="14">
        <f>365*DSO[[#This Row],[Receivables - Total]]/DSO[[#This Row],[Revenue - Total]]</f>
        <v>9.3608777888506989</v>
      </c>
      <c r="I5942" t="str">
        <f>_xlfn.XLOOKUP(DSO[[#This Row],[GIC Industry Groups]],'DSO_GIC GROUP'!$A$2:$A$25,'DSO_GIC GROUP'!$B$2:$B$25,0)</f>
        <v>Real Estate</v>
      </c>
    </row>
    <row r="5943" spans="1:9" x14ac:dyDescent="0.2">
      <c r="A5943">
        <v>2006</v>
      </c>
      <c r="B5943" t="s">
        <v>661</v>
      </c>
      <c r="C5943" t="s">
        <v>662</v>
      </c>
      <c r="D5943">
        <v>5.9530000000000003</v>
      </c>
      <c r="E5943">
        <v>2546.5079999999998</v>
      </c>
      <c r="F5943">
        <v>240.1</v>
      </c>
      <c r="G5943">
        <v>6010</v>
      </c>
      <c r="H5943" s="14">
        <f>365*DSO[[#This Row],[Receivables - Total]]/DSO[[#This Row],[Revenue - Total]]</f>
        <v>9.0497501041232837</v>
      </c>
      <c r="I5943" t="str">
        <f>_xlfn.XLOOKUP(DSO[[#This Row],[GIC Industry Groups]],'DSO_GIC GROUP'!$A$2:$A$25,'DSO_GIC GROUP'!$B$2:$B$25,0)</f>
        <v>Real Estate</v>
      </c>
    </row>
    <row r="5944" spans="1:9" x14ac:dyDescent="0.2">
      <c r="A5944">
        <v>2007</v>
      </c>
      <c r="B5944" t="s">
        <v>661</v>
      </c>
      <c r="C5944" t="s">
        <v>662</v>
      </c>
      <c r="D5944">
        <v>7.1420000000000003</v>
      </c>
      <c r="E5944">
        <v>3077.3519999999999</v>
      </c>
      <c r="F5944">
        <v>296.51299999999998</v>
      </c>
      <c r="G5944">
        <v>6010</v>
      </c>
      <c r="H5944" s="14">
        <f>365*DSO[[#This Row],[Receivables - Total]]/DSO[[#This Row],[Revenue - Total]]</f>
        <v>8.7916212779878116</v>
      </c>
      <c r="I5944" t="str">
        <f>_xlfn.XLOOKUP(DSO[[#This Row],[GIC Industry Groups]],'DSO_GIC GROUP'!$A$2:$A$25,'DSO_GIC GROUP'!$B$2:$B$25,0)</f>
        <v>Real Estate</v>
      </c>
    </row>
    <row r="5945" spans="1:9" x14ac:dyDescent="0.2">
      <c r="A5945">
        <v>2008</v>
      </c>
      <c r="B5945" t="s">
        <v>661</v>
      </c>
      <c r="C5945" t="s">
        <v>662</v>
      </c>
      <c r="D5945">
        <v>32.968000000000004</v>
      </c>
      <c r="E5945">
        <v>2994.1790000000001</v>
      </c>
      <c r="F5945">
        <v>330.2</v>
      </c>
      <c r="G5945">
        <v>6010</v>
      </c>
      <c r="H5945" s="14">
        <f>365*DSO[[#This Row],[Receivables - Total]]/DSO[[#This Row],[Revenue - Total]]</f>
        <v>36.442519685039379</v>
      </c>
      <c r="I5945" t="str">
        <f>_xlfn.XLOOKUP(DSO[[#This Row],[GIC Industry Groups]],'DSO_GIC GROUP'!$A$2:$A$25,'DSO_GIC GROUP'!$B$2:$B$25,0)</f>
        <v>Real Estate</v>
      </c>
    </row>
    <row r="5946" spans="1:9" x14ac:dyDescent="0.2">
      <c r="A5946">
        <v>2009</v>
      </c>
      <c r="B5946" t="s">
        <v>661</v>
      </c>
      <c r="C5946" t="s">
        <v>662</v>
      </c>
      <c r="D5946">
        <v>32.61</v>
      </c>
      <c r="E5946">
        <v>2914.7869999999998</v>
      </c>
      <c r="F5946">
        <v>327.58100000000002</v>
      </c>
      <c r="G5946">
        <v>6010</v>
      </c>
      <c r="H5946" s="14">
        <f>365*DSO[[#This Row],[Receivables - Total]]/DSO[[#This Row],[Revenue - Total]]</f>
        <v>36.334982798147628</v>
      </c>
      <c r="I5946" t="str">
        <f>_xlfn.XLOOKUP(DSO[[#This Row],[GIC Industry Groups]],'DSO_GIC GROUP'!$A$2:$A$25,'DSO_GIC GROUP'!$B$2:$B$25,0)</f>
        <v>Real Estate</v>
      </c>
    </row>
    <row r="5947" spans="1:9" x14ac:dyDescent="0.2">
      <c r="A5947">
        <v>2010</v>
      </c>
      <c r="B5947" t="s">
        <v>661</v>
      </c>
      <c r="C5947" t="s">
        <v>662</v>
      </c>
      <c r="D5947">
        <v>33.375999999999998</v>
      </c>
      <c r="E5947">
        <v>3535.59</v>
      </c>
      <c r="F5947">
        <v>345.00900000000001</v>
      </c>
      <c r="G5947">
        <v>6010</v>
      </c>
      <c r="H5947" s="14">
        <f>365*DSO[[#This Row],[Receivables - Total]]/DSO[[#This Row],[Revenue - Total]]</f>
        <v>35.309919451376629</v>
      </c>
      <c r="I5947" t="str">
        <f>_xlfn.XLOOKUP(DSO[[#This Row],[GIC Industry Groups]],'DSO_GIC GROUP'!$A$2:$A$25,'DSO_GIC GROUP'!$B$2:$B$25,0)</f>
        <v>Real Estate</v>
      </c>
    </row>
    <row r="5948" spans="1:9" x14ac:dyDescent="0.2">
      <c r="A5948">
        <v>2011</v>
      </c>
      <c r="B5948" t="s">
        <v>661</v>
      </c>
      <c r="C5948" t="s">
        <v>662</v>
      </c>
      <c r="D5948">
        <v>45.357999999999997</v>
      </c>
      <c r="E5948">
        <v>4419.3890000000001</v>
      </c>
      <c r="F5948">
        <v>421.05900000000003</v>
      </c>
      <c r="G5948">
        <v>6010</v>
      </c>
      <c r="H5948" s="14">
        <f>365*DSO[[#This Row],[Receivables - Total]]/DSO[[#This Row],[Revenue - Total]]</f>
        <v>39.319121548286574</v>
      </c>
      <c r="I5948" t="str">
        <f>_xlfn.XLOOKUP(DSO[[#This Row],[GIC Industry Groups]],'DSO_GIC GROUP'!$A$2:$A$25,'DSO_GIC GROUP'!$B$2:$B$25,0)</f>
        <v>Real Estate</v>
      </c>
    </row>
    <row r="5949" spans="1:9" x14ac:dyDescent="0.2">
      <c r="A5949">
        <v>2012</v>
      </c>
      <c r="B5949" t="s">
        <v>661</v>
      </c>
      <c r="C5949" t="s">
        <v>662</v>
      </c>
      <c r="D5949">
        <v>84.864999999999995</v>
      </c>
      <c r="E5949">
        <v>5443.3630000000003</v>
      </c>
      <c r="F5949">
        <v>475.51</v>
      </c>
      <c r="G5949">
        <v>6010</v>
      </c>
      <c r="H5949" s="14">
        <f>365*DSO[[#This Row],[Receivables - Total]]/DSO[[#This Row],[Revenue - Total]]</f>
        <v>65.142110576013124</v>
      </c>
      <c r="I5949" t="str">
        <f>_xlfn.XLOOKUP(DSO[[#This Row],[GIC Industry Groups]],'DSO_GIC GROUP'!$A$2:$A$25,'DSO_GIC GROUP'!$B$2:$B$25,0)</f>
        <v>Real Estate</v>
      </c>
    </row>
    <row r="5950" spans="1:9" x14ac:dyDescent="0.2">
      <c r="A5950">
        <v>2013</v>
      </c>
      <c r="B5950" t="s">
        <v>661</v>
      </c>
      <c r="C5950" t="s">
        <v>662</v>
      </c>
      <c r="D5950">
        <v>107.245</v>
      </c>
      <c r="E5950">
        <v>9924.4410000000007</v>
      </c>
      <c r="F5950">
        <v>778.375</v>
      </c>
      <c r="G5950">
        <v>6010</v>
      </c>
      <c r="H5950" s="14">
        <f>365*DSO[[#This Row],[Receivables - Total]]/DSO[[#This Row],[Revenue - Total]]</f>
        <v>50.289930945880847</v>
      </c>
      <c r="I5950" t="str">
        <f>_xlfn.XLOOKUP(DSO[[#This Row],[GIC Industry Groups]],'DSO_GIC GROUP'!$A$2:$A$25,'DSO_GIC GROUP'!$B$2:$B$25,0)</f>
        <v>Real Estate</v>
      </c>
    </row>
    <row r="5951" spans="1:9" x14ac:dyDescent="0.2">
      <c r="A5951">
        <v>2014</v>
      </c>
      <c r="B5951" t="s">
        <v>661</v>
      </c>
      <c r="C5951" t="s">
        <v>662</v>
      </c>
      <c r="D5951">
        <v>82.727999999999994</v>
      </c>
      <c r="E5951">
        <v>11012.621999999999</v>
      </c>
      <c r="F5951">
        <v>933.505</v>
      </c>
      <c r="G5951">
        <v>6010</v>
      </c>
      <c r="H5951" s="14">
        <f>365*DSO[[#This Row],[Receivables - Total]]/DSO[[#This Row],[Revenue - Total]]</f>
        <v>32.346607677516452</v>
      </c>
      <c r="I5951" t="str">
        <f>_xlfn.XLOOKUP(DSO[[#This Row],[GIC Industry Groups]],'DSO_GIC GROUP'!$A$2:$A$25,'DSO_GIC GROUP'!$B$2:$B$25,0)</f>
        <v>Real Estate</v>
      </c>
    </row>
    <row r="5952" spans="1:9" x14ac:dyDescent="0.2">
      <c r="A5952">
        <v>2015</v>
      </c>
      <c r="B5952" t="s">
        <v>661</v>
      </c>
      <c r="C5952" t="s">
        <v>662</v>
      </c>
      <c r="D5952">
        <v>99.582999999999998</v>
      </c>
      <c r="E5952">
        <v>11865.87</v>
      </c>
      <c r="F5952">
        <v>1023.285</v>
      </c>
      <c r="G5952">
        <v>6010</v>
      </c>
      <c r="H5952" s="14">
        <f>365*DSO[[#This Row],[Receivables - Total]]/DSO[[#This Row],[Revenue - Total]]</f>
        <v>35.520695602886782</v>
      </c>
      <c r="I5952" t="str">
        <f>_xlfn.XLOOKUP(DSO[[#This Row],[GIC Industry Groups]],'DSO_GIC GROUP'!$A$2:$A$25,'DSO_GIC GROUP'!$B$2:$B$25,0)</f>
        <v>Real Estate</v>
      </c>
    </row>
    <row r="5953" spans="1:9" x14ac:dyDescent="0.2">
      <c r="A5953">
        <v>2016</v>
      </c>
      <c r="B5953" t="s">
        <v>661</v>
      </c>
      <c r="C5953" t="s">
        <v>662</v>
      </c>
      <c r="D5953">
        <v>109.974</v>
      </c>
      <c r="E5953">
        <v>13152.870999999999</v>
      </c>
      <c r="F5953">
        <v>1103.172</v>
      </c>
      <c r="G5953">
        <v>6010</v>
      </c>
      <c r="H5953" s="14">
        <f>365*DSO[[#This Row],[Receivables - Total]]/DSO[[#This Row],[Revenue - Total]]</f>
        <v>36.386447444278865</v>
      </c>
      <c r="I5953" t="str">
        <f>_xlfn.XLOOKUP(DSO[[#This Row],[GIC Industry Groups]],'DSO_GIC GROUP'!$A$2:$A$25,'DSO_GIC GROUP'!$B$2:$B$25,0)</f>
        <v>Real Estate</v>
      </c>
    </row>
    <row r="5954" spans="1:9" x14ac:dyDescent="0.2">
      <c r="A5954">
        <v>2017</v>
      </c>
      <c r="B5954" t="s">
        <v>661</v>
      </c>
      <c r="C5954" t="s">
        <v>662</v>
      </c>
      <c r="D5954">
        <v>128.71899999999999</v>
      </c>
      <c r="E5954">
        <v>14058.165999999999</v>
      </c>
      <c r="F5954">
        <v>1215.768</v>
      </c>
      <c r="G5954">
        <v>6010</v>
      </c>
      <c r="H5954" s="14">
        <f>365*DSO[[#This Row],[Receivables - Total]]/DSO[[#This Row],[Revenue - Total]]</f>
        <v>38.644243803094007</v>
      </c>
      <c r="I5954" t="str">
        <f>_xlfn.XLOOKUP(DSO[[#This Row],[GIC Industry Groups]],'DSO_GIC GROUP'!$A$2:$A$25,'DSO_GIC GROUP'!$B$2:$B$25,0)</f>
        <v>Real Estate</v>
      </c>
    </row>
    <row r="5955" spans="1:9" x14ac:dyDescent="0.2">
      <c r="A5955">
        <v>2018</v>
      </c>
      <c r="B5955" t="s">
        <v>661</v>
      </c>
      <c r="C5955" t="s">
        <v>662</v>
      </c>
      <c r="D5955">
        <v>144.99100000000001</v>
      </c>
      <c r="E5955">
        <v>15260.483</v>
      </c>
      <c r="F5955">
        <v>1327.838</v>
      </c>
      <c r="G5955">
        <v>6010</v>
      </c>
      <c r="H5955" s="14">
        <f>365*DSO[[#This Row],[Receivables - Total]]/DSO[[#This Row],[Revenue - Total]]</f>
        <v>39.855550903046911</v>
      </c>
      <c r="I5955" t="str">
        <f>_xlfn.XLOOKUP(DSO[[#This Row],[GIC Industry Groups]],'DSO_GIC GROUP'!$A$2:$A$25,'DSO_GIC GROUP'!$B$2:$B$25,0)</f>
        <v>Real Estate</v>
      </c>
    </row>
    <row r="5956" spans="1:9" x14ac:dyDescent="0.2">
      <c r="A5956">
        <v>2019</v>
      </c>
      <c r="B5956" t="s">
        <v>661</v>
      </c>
      <c r="C5956" t="s">
        <v>662</v>
      </c>
      <c r="D5956">
        <v>273.54300000000001</v>
      </c>
      <c r="E5956">
        <v>18554.795999999998</v>
      </c>
      <c r="F5956">
        <v>1491.5909999999999</v>
      </c>
      <c r="G5956">
        <v>6010</v>
      </c>
      <c r="H5956" s="14">
        <f>365*DSO[[#This Row],[Receivables - Total]]/DSO[[#This Row],[Revenue - Total]]</f>
        <v>66.937380957648585</v>
      </c>
      <c r="I5956" t="str">
        <f>_xlfn.XLOOKUP(DSO[[#This Row],[GIC Industry Groups]],'DSO_GIC GROUP'!$A$2:$A$25,'DSO_GIC GROUP'!$B$2:$B$25,0)</f>
        <v>Real Estate</v>
      </c>
    </row>
    <row r="5957" spans="1:9" x14ac:dyDescent="0.2">
      <c r="A5957">
        <v>2004</v>
      </c>
      <c r="B5957" t="s">
        <v>703</v>
      </c>
      <c r="C5957" t="s">
        <v>704</v>
      </c>
      <c r="D5957">
        <v>92.015000000000001</v>
      </c>
      <c r="E5957">
        <v>7097.799</v>
      </c>
      <c r="F5957">
        <v>820.21100000000001</v>
      </c>
      <c r="G5957">
        <v>6010</v>
      </c>
      <c r="H5957" s="14">
        <f>365*DSO[[#This Row],[Receivables - Total]]/DSO[[#This Row],[Revenue - Total]]</f>
        <v>40.947359886663307</v>
      </c>
      <c r="I5957" t="str">
        <f>_xlfn.XLOOKUP(DSO[[#This Row],[GIC Industry Groups]],'DSO_GIC GROUP'!$A$2:$A$25,'DSO_GIC GROUP'!$B$2:$B$25,0)</f>
        <v>Real Estate</v>
      </c>
    </row>
    <row r="5958" spans="1:9" x14ac:dyDescent="0.2">
      <c r="A5958">
        <v>2005</v>
      </c>
      <c r="B5958" t="s">
        <v>703</v>
      </c>
      <c r="C5958" t="s">
        <v>704</v>
      </c>
      <c r="D5958">
        <v>488.45100000000002</v>
      </c>
      <c r="E5958">
        <v>13114.096</v>
      </c>
      <c r="F5958">
        <v>1938.0450000000001</v>
      </c>
      <c r="G5958">
        <v>6010</v>
      </c>
      <c r="H5958" s="14">
        <f>365*DSO[[#This Row],[Receivables - Total]]/DSO[[#This Row],[Revenue - Total]]</f>
        <v>91.991989350092496</v>
      </c>
      <c r="I5958" t="str">
        <f>_xlfn.XLOOKUP(DSO[[#This Row],[GIC Industry Groups]],'DSO_GIC GROUP'!$A$2:$A$25,'DSO_GIC GROUP'!$B$2:$B$25,0)</f>
        <v>Real Estate</v>
      </c>
    </row>
    <row r="5959" spans="1:9" x14ac:dyDescent="0.2">
      <c r="A5959">
        <v>2006</v>
      </c>
      <c r="B5959" t="s">
        <v>703</v>
      </c>
      <c r="C5959" t="s">
        <v>704</v>
      </c>
      <c r="D5959">
        <v>655.50300000000004</v>
      </c>
      <c r="E5959">
        <v>15903.525</v>
      </c>
      <c r="F5959">
        <v>2642.645</v>
      </c>
      <c r="G5959">
        <v>6010</v>
      </c>
      <c r="H5959" s="14">
        <f>365*DSO[[#This Row],[Receivables - Total]]/DSO[[#This Row],[Revenue - Total]]</f>
        <v>90.537546662529394</v>
      </c>
      <c r="I5959" t="str">
        <f>_xlfn.XLOOKUP(DSO[[#This Row],[GIC Industry Groups]],'DSO_GIC GROUP'!$A$2:$A$25,'DSO_GIC GROUP'!$B$2:$B$25,0)</f>
        <v>Real Estate</v>
      </c>
    </row>
    <row r="5960" spans="1:9" x14ac:dyDescent="0.2">
      <c r="A5960">
        <v>2007</v>
      </c>
      <c r="B5960" t="s">
        <v>703</v>
      </c>
      <c r="C5960" t="s">
        <v>704</v>
      </c>
      <c r="D5960">
        <v>627.69799999999998</v>
      </c>
      <c r="E5960">
        <v>19724.034</v>
      </c>
      <c r="F5960">
        <v>6344.2849999999999</v>
      </c>
      <c r="G5960">
        <v>6010</v>
      </c>
      <c r="H5960" s="14">
        <f>365*DSO[[#This Row],[Receivables - Total]]/DSO[[#This Row],[Revenue - Total]]</f>
        <v>36.112780242375621</v>
      </c>
      <c r="I5960" t="str">
        <f>_xlfn.XLOOKUP(DSO[[#This Row],[GIC Industry Groups]],'DSO_GIC GROUP'!$A$2:$A$25,'DSO_GIC GROUP'!$B$2:$B$25,0)</f>
        <v>Real Estate</v>
      </c>
    </row>
    <row r="5961" spans="1:9" x14ac:dyDescent="0.2">
      <c r="A5961">
        <v>2008</v>
      </c>
      <c r="B5961" t="s">
        <v>703</v>
      </c>
      <c r="C5961" t="s">
        <v>704</v>
      </c>
      <c r="D5961">
        <v>495.48500000000001</v>
      </c>
      <c r="E5961">
        <v>19252.216</v>
      </c>
      <c r="F5961">
        <v>5615.5739999999996</v>
      </c>
      <c r="G5961">
        <v>6010</v>
      </c>
      <c r="H5961" s="14">
        <f>365*DSO[[#This Row],[Receivables - Total]]/DSO[[#This Row],[Revenue - Total]]</f>
        <v>32.205438838487396</v>
      </c>
      <c r="I5961" t="str">
        <f>_xlfn.XLOOKUP(DSO[[#This Row],[GIC Industry Groups]],'DSO_GIC GROUP'!$A$2:$A$25,'DSO_GIC GROUP'!$B$2:$B$25,0)</f>
        <v>Real Estate</v>
      </c>
    </row>
    <row r="5962" spans="1:9" x14ac:dyDescent="0.2">
      <c r="A5962">
        <v>2009</v>
      </c>
      <c r="B5962" t="s">
        <v>703</v>
      </c>
      <c r="C5962" t="s">
        <v>704</v>
      </c>
      <c r="D5962">
        <v>262.52199999999999</v>
      </c>
      <c r="E5962">
        <v>16885.415000000001</v>
      </c>
      <c r="F5962">
        <v>1211.7919999999999</v>
      </c>
      <c r="G5962">
        <v>6010</v>
      </c>
      <c r="H5962" s="14">
        <f>365*DSO[[#This Row],[Receivables - Total]]/DSO[[#This Row],[Revenue - Total]]</f>
        <v>79.073413589130809</v>
      </c>
      <c r="I5962" t="str">
        <f>_xlfn.XLOOKUP(DSO[[#This Row],[GIC Industry Groups]],'DSO_GIC GROUP'!$A$2:$A$25,'DSO_GIC GROUP'!$B$2:$B$25,0)</f>
        <v>Real Estate</v>
      </c>
    </row>
    <row r="5963" spans="1:9" x14ac:dyDescent="0.2">
      <c r="A5963">
        <v>2010</v>
      </c>
      <c r="B5963" t="s">
        <v>703</v>
      </c>
      <c r="C5963" t="s">
        <v>704</v>
      </c>
      <c r="D5963">
        <v>450.31599999999997</v>
      </c>
      <c r="E5963">
        <v>14902.666999999999</v>
      </c>
      <c r="F5963">
        <v>937.85500000000002</v>
      </c>
      <c r="G5963">
        <v>6010</v>
      </c>
      <c r="H5963" s="14">
        <f>365*DSO[[#This Row],[Receivables - Total]]/DSO[[#This Row],[Revenue - Total]]</f>
        <v>175.25666547600642</v>
      </c>
      <c r="I5963" t="str">
        <f>_xlfn.XLOOKUP(DSO[[#This Row],[GIC Industry Groups]],'DSO_GIC GROUP'!$A$2:$A$25,'DSO_GIC GROUP'!$B$2:$B$25,0)</f>
        <v>Real Estate</v>
      </c>
    </row>
    <row r="5964" spans="1:9" x14ac:dyDescent="0.2">
      <c r="A5964">
        <v>2011</v>
      </c>
      <c r="B5964" t="s">
        <v>703</v>
      </c>
      <c r="C5964" t="s">
        <v>704</v>
      </c>
      <c r="D5964">
        <v>470.83300000000003</v>
      </c>
      <c r="E5964">
        <v>27723.912</v>
      </c>
      <c r="F5964">
        <v>1613.069</v>
      </c>
      <c r="G5964">
        <v>6010</v>
      </c>
      <c r="H5964" s="14">
        <f>365*DSO[[#This Row],[Receivables - Total]]/DSO[[#This Row],[Revenue - Total]]</f>
        <v>106.53855786702243</v>
      </c>
      <c r="I5964" t="str">
        <f>_xlfn.XLOOKUP(DSO[[#This Row],[GIC Industry Groups]],'DSO_GIC GROUP'!$A$2:$A$25,'DSO_GIC GROUP'!$B$2:$B$25,0)</f>
        <v>Real Estate</v>
      </c>
    </row>
    <row r="5965" spans="1:9" x14ac:dyDescent="0.2">
      <c r="A5965">
        <v>2012</v>
      </c>
      <c r="B5965" t="s">
        <v>703</v>
      </c>
      <c r="C5965" t="s">
        <v>704</v>
      </c>
      <c r="D5965">
        <v>504.75299999999999</v>
      </c>
      <c r="E5965">
        <v>27310.145</v>
      </c>
      <c r="F5965">
        <v>2059.9360000000001</v>
      </c>
      <c r="G5965">
        <v>6010</v>
      </c>
      <c r="H5965" s="14">
        <f>365*DSO[[#This Row],[Receivables - Total]]/DSO[[#This Row],[Revenue - Total]]</f>
        <v>89.437169407204877</v>
      </c>
      <c r="I5965" t="str">
        <f>_xlfn.XLOOKUP(DSO[[#This Row],[GIC Industry Groups]],'DSO_GIC GROUP'!$A$2:$A$25,'DSO_GIC GROUP'!$B$2:$B$25,0)</f>
        <v>Real Estate</v>
      </c>
    </row>
    <row r="5966" spans="1:9" x14ac:dyDescent="0.2">
      <c r="A5966">
        <v>2013</v>
      </c>
      <c r="B5966" t="s">
        <v>703</v>
      </c>
      <c r="C5966" t="s">
        <v>704</v>
      </c>
      <c r="D5966">
        <v>461.13</v>
      </c>
      <c r="E5966">
        <v>24572.307000000001</v>
      </c>
      <c r="F5966">
        <v>1865.2550000000001</v>
      </c>
      <c r="G5966">
        <v>6010</v>
      </c>
      <c r="H5966" s="14">
        <f>365*DSO[[#This Row],[Receivables - Total]]/DSO[[#This Row],[Revenue - Total]]</f>
        <v>90.235624619690071</v>
      </c>
      <c r="I5966" t="str">
        <f>_xlfn.XLOOKUP(DSO[[#This Row],[GIC Industry Groups]],'DSO_GIC GROUP'!$A$2:$A$25,'DSO_GIC GROUP'!$B$2:$B$25,0)</f>
        <v>Real Estate</v>
      </c>
    </row>
    <row r="5967" spans="1:9" x14ac:dyDescent="0.2">
      <c r="A5967">
        <v>2014</v>
      </c>
      <c r="B5967" t="s">
        <v>703</v>
      </c>
      <c r="C5967" t="s">
        <v>704</v>
      </c>
      <c r="D5967">
        <v>236.346</v>
      </c>
      <c r="E5967">
        <v>25818.223000000002</v>
      </c>
      <c r="F5967">
        <v>1920.8430000000001</v>
      </c>
      <c r="G5967">
        <v>6010</v>
      </c>
      <c r="H5967" s="14">
        <f>365*DSO[[#This Row],[Receivables - Total]]/DSO[[#This Row],[Revenue - Total]]</f>
        <v>44.910640796775169</v>
      </c>
      <c r="I5967" t="str">
        <f>_xlfn.XLOOKUP(DSO[[#This Row],[GIC Industry Groups]],'DSO_GIC GROUP'!$A$2:$A$25,'DSO_GIC GROUP'!$B$2:$B$25,0)</f>
        <v>Real Estate</v>
      </c>
    </row>
    <row r="5968" spans="1:9" x14ac:dyDescent="0.2">
      <c r="A5968">
        <v>2015</v>
      </c>
      <c r="B5968" t="s">
        <v>703</v>
      </c>
      <c r="C5968" t="s">
        <v>704</v>
      </c>
      <c r="D5968">
        <v>452.03800000000001</v>
      </c>
      <c r="E5968">
        <v>31394.767</v>
      </c>
      <c r="F5968">
        <v>2381.8200000000002</v>
      </c>
      <c r="G5968">
        <v>6010</v>
      </c>
      <c r="H5968" s="14">
        <f>365*DSO[[#This Row],[Receivables - Total]]/DSO[[#This Row],[Revenue - Total]]</f>
        <v>69.27218261665449</v>
      </c>
      <c r="I5968" t="str">
        <f>_xlfn.XLOOKUP(DSO[[#This Row],[GIC Industry Groups]],'DSO_GIC GROUP'!$A$2:$A$25,'DSO_GIC GROUP'!$B$2:$B$25,0)</f>
        <v>Real Estate</v>
      </c>
    </row>
    <row r="5969" spans="1:9" x14ac:dyDescent="0.2">
      <c r="A5969">
        <v>2016</v>
      </c>
      <c r="B5969" t="s">
        <v>703</v>
      </c>
      <c r="C5969" t="s">
        <v>704</v>
      </c>
      <c r="D5969">
        <v>273.55500000000001</v>
      </c>
      <c r="E5969">
        <v>30249.932000000001</v>
      </c>
      <c r="F5969">
        <v>2747.5430000000001</v>
      </c>
      <c r="G5969">
        <v>6010</v>
      </c>
      <c r="H5969" s="14">
        <f>365*DSO[[#This Row],[Receivables - Total]]/DSO[[#This Row],[Revenue - Total]]</f>
        <v>36.340677834705403</v>
      </c>
      <c r="I5969" t="str">
        <f>_xlfn.XLOOKUP(DSO[[#This Row],[GIC Industry Groups]],'DSO_GIC GROUP'!$A$2:$A$25,'DSO_GIC GROUP'!$B$2:$B$25,0)</f>
        <v>Real Estate</v>
      </c>
    </row>
    <row r="5970" spans="1:9" x14ac:dyDescent="0.2">
      <c r="A5970">
        <v>2017</v>
      </c>
      <c r="B5970" t="s">
        <v>703</v>
      </c>
      <c r="C5970" t="s">
        <v>704</v>
      </c>
      <c r="D5970">
        <v>239.12299999999999</v>
      </c>
      <c r="E5970">
        <v>29481.075000000001</v>
      </c>
      <c r="F5970">
        <v>2880.4319999999998</v>
      </c>
      <c r="G5970">
        <v>6010</v>
      </c>
      <c r="H5970" s="14">
        <f>365*DSO[[#This Row],[Receivables - Total]]/DSO[[#This Row],[Revenue - Total]]</f>
        <v>30.300973951129553</v>
      </c>
      <c r="I5970" t="str">
        <f>_xlfn.XLOOKUP(DSO[[#This Row],[GIC Industry Groups]],'DSO_GIC GROUP'!$A$2:$A$25,'DSO_GIC GROUP'!$B$2:$B$25,0)</f>
        <v>Real Estate</v>
      </c>
    </row>
    <row r="5971" spans="1:9" x14ac:dyDescent="0.2">
      <c r="A5971">
        <v>2018</v>
      </c>
      <c r="B5971" t="s">
        <v>703</v>
      </c>
      <c r="C5971" t="s">
        <v>704</v>
      </c>
      <c r="D5971">
        <v>239.52600000000001</v>
      </c>
      <c r="E5971">
        <v>38417.663999999997</v>
      </c>
      <c r="F5971">
        <v>3117.3719999999998</v>
      </c>
      <c r="G5971">
        <v>6010</v>
      </c>
      <c r="H5971" s="14">
        <f>365*DSO[[#This Row],[Receivables - Total]]/DSO[[#This Row],[Revenue - Total]]</f>
        <v>28.045093752044995</v>
      </c>
      <c r="I5971" t="str">
        <f>_xlfn.XLOOKUP(DSO[[#This Row],[GIC Industry Groups]],'DSO_GIC GROUP'!$A$2:$A$25,'DSO_GIC GROUP'!$B$2:$B$25,0)</f>
        <v>Real Estate</v>
      </c>
    </row>
    <row r="5972" spans="1:9" x14ac:dyDescent="0.2">
      <c r="A5972">
        <v>2019</v>
      </c>
      <c r="B5972" t="s">
        <v>703</v>
      </c>
      <c r="C5972" t="s">
        <v>704</v>
      </c>
      <c r="D5972">
        <v>242.066</v>
      </c>
      <c r="E5972">
        <v>40031.85</v>
      </c>
      <c r="F5972">
        <v>3555.0120000000002</v>
      </c>
      <c r="G5972">
        <v>6010</v>
      </c>
      <c r="H5972" s="14">
        <f>365*DSO[[#This Row],[Receivables - Total]]/DSO[[#This Row],[Revenue - Total]]</f>
        <v>24.853387274079523</v>
      </c>
      <c r="I5972" t="str">
        <f>_xlfn.XLOOKUP(DSO[[#This Row],[GIC Industry Groups]],'DSO_GIC GROUP'!$A$2:$A$25,'DSO_GIC GROUP'!$B$2:$B$25,0)</f>
        <v>Real Estate</v>
      </c>
    </row>
    <row r="5973" spans="1:9" x14ac:dyDescent="0.2">
      <c r="A5973">
        <v>2004</v>
      </c>
      <c r="B5973" t="s">
        <v>721</v>
      </c>
      <c r="C5973" t="s">
        <v>722</v>
      </c>
      <c r="D5973">
        <v>0.49199999999999999</v>
      </c>
      <c r="E5973">
        <v>5204.79</v>
      </c>
      <c r="F5973">
        <v>950.54</v>
      </c>
      <c r="G5973">
        <v>6010</v>
      </c>
      <c r="H5973" s="14">
        <f>365*DSO[[#This Row],[Receivables - Total]]/DSO[[#This Row],[Revenue - Total]]</f>
        <v>0.18892419046015949</v>
      </c>
      <c r="I5973" t="str">
        <f>_xlfn.XLOOKUP(DSO[[#This Row],[GIC Industry Groups]],'DSO_GIC GROUP'!$A$2:$A$25,'DSO_GIC GROUP'!$B$2:$B$25,0)</f>
        <v>Real Estate</v>
      </c>
    </row>
    <row r="5974" spans="1:9" x14ac:dyDescent="0.2">
      <c r="A5974">
        <v>2004</v>
      </c>
      <c r="B5974" t="s">
        <v>741</v>
      </c>
      <c r="C5974" t="s">
        <v>742</v>
      </c>
      <c r="D5974">
        <v>86.557000000000002</v>
      </c>
      <c r="E5974">
        <v>3243.8240000000001</v>
      </c>
      <c r="F5974">
        <v>395.07600000000002</v>
      </c>
      <c r="G5974">
        <v>6010</v>
      </c>
      <c r="H5974" s="14">
        <f>365*DSO[[#This Row],[Receivables - Total]]/DSO[[#This Row],[Revenue - Total]]</f>
        <v>79.967664449371767</v>
      </c>
      <c r="I5974" t="str">
        <f>_xlfn.XLOOKUP(DSO[[#This Row],[GIC Industry Groups]],'DSO_GIC GROUP'!$A$2:$A$25,'DSO_GIC GROUP'!$B$2:$B$25,0)</f>
        <v>Real Estate</v>
      </c>
    </row>
    <row r="5975" spans="1:9" x14ac:dyDescent="0.2">
      <c r="A5975">
        <v>2005</v>
      </c>
      <c r="B5975" t="s">
        <v>741</v>
      </c>
      <c r="C5975" t="s">
        <v>742</v>
      </c>
      <c r="D5975">
        <v>103.351</v>
      </c>
      <c r="E5975">
        <v>3616.2150000000001</v>
      </c>
      <c r="F5975">
        <v>396.399</v>
      </c>
      <c r="G5975">
        <v>6010</v>
      </c>
      <c r="H5975" s="14">
        <f>365*DSO[[#This Row],[Receivables - Total]]/DSO[[#This Row],[Revenue - Total]]</f>
        <v>95.164505964949456</v>
      </c>
      <c r="I5975" t="str">
        <f>_xlfn.XLOOKUP(DSO[[#This Row],[GIC Industry Groups]],'DSO_GIC GROUP'!$A$2:$A$25,'DSO_GIC GROUP'!$B$2:$B$25,0)</f>
        <v>Real Estate</v>
      </c>
    </row>
    <row r="5976" spans="1:9" x14ac:dyDescent="0.2">
      <c r="A5976">
        <v>2006</v>
      </c>
      <c r="B5976" t="s">
        <v>741</v>
      </c>
      <c r="C5976" t="s">
        <v>742</v>
      </c>
      <c r="D5976">
        <v>87.15</v>
      </c>
      <c r="E5976">
        <v>3671.7849999999999</v>
      </c>
      <c r="F5976">
        <v>424.65</v>
      </c>
      <c r="G5976">
        <v>6010</v>
      </c>
      <c r="H5976" s="14">
        <f>365*DSO[[#This Row],[Receivables - Total]]/DSO[[#This Row],[Revenue - Total]]</f>
        <v>74.908159660897226</v>
      </c>
      <c r="I5976" t="str">
        <f>_xlfn.XLOOKUP(DSO[[#This Row],[GIC Industry Groups]],'DSO_GIC GROUP'!$A$2:$A$25,'DSO_GIC GROUP'!$B$2:$B$25,0)</f>
        <v>Real Estate</v>
      </c>
    </row>
    <row r="5977" spans="1:9" x14ac:dyDescent="0.2">
      <c r="A5977">
        <v>2007</v>
      </c>
      <c r="B5977" t="s">
        <v>741</v>
      </c>
      <c r="C5977" t="s">
        <v>742</v>
      </c>
      <c r="D5977">
        <v>119.98399999999999</v>
      </c>
      <c r="E5977">
        <v>4143.0119999999997</v>
      </c>
      <c r="F5977">
        <v>472.68</v>
      </c>
      <c r="G5977">
        <v>6010</v>
      </c>
      <c r="H5977" s="14">
        <f>365*DSO[[#This Row],[Receivables - Total]]/DSO[[#This Row],[Revenue - Total]]</f>
        <v>92.650757383430644</v>
      </c>
      <c r="I5977" t="str">
        <f>_xlfn.XLOOKUP(DSO[[#This Row],[GIC Industry Groups]],'DSO_GIC GROUP'!$A$2:$A$25,'DSO_GIC GROUP'!$B$2:$B$25,0)</f>
        <v>Real Estate</v>
      </c>
    </row>
    <row r="5978" spans="1:9" x14ac:dyDescent="0.2">
      <c r="A5978">
        <v>2008</v>
      </c>
      <c r="B5978" t="s">
        <v>741</v>
      </c>
      <c r="C5978" t="s">
        <v>742</v>
      </c>
      <c r="D5978">
        <v>135.23400000000001</v>
      </c>
      <c r="E5978">
        <v>4142.375</v>
      </c>
      <c r="F5978">
        <v>503.40899999999999</v>
      </c>
      <c r="G5978">
        <v>6010</v>
      </c>
      <c r="H5978" s="14">
        <f>365*DSO[[#This Row],[Receivables - Total]]/DSO[[#This Row],[Revenue - Total]]</f>
        <v>98.052299422537146</v>
      </c>
      <c r="I5978" t="str">
        <f>_xlfn.XLOOKUP(DSO[[#This Row],[GIC Industry Groups]],'DSO_GIC GROUP'!$A$2:$A$25,'DSO_GIC GROUP'!$B$2:$B$25,0)</f>
        <v>Real Estate</v>
      </c>
    </row>
    <row r="5979" spans="1:9" x14ac:dyDescent="0.2">
      <c r="A5979">
        <v>2009</v>
      </c>
      <c r="B5979" t="s">
        <v>741</v>
      </c>
      <c r="C5979" t="s">
        <v>742</v>
      </c>
      <c r="D5979">
        <v>117.916</v>
      </c>
      <c r="E5979">
        <v>3973.806</v>
      </c>
      <c r="F5979">
        <v>466.62599999999998</v>
      </c>
      <c r="G5979">
        <v>6010</v>
      </c>
      <c r="H5979" s="14">
        <f>365*DSO[[#This Row],[Receivables - Total]]/DSO[[#This Row],[Revenue - Total]]</f>
        <v>92.235194781259509</v>
      </c>
      <c r="I5979" t="str">
        <f>_xlfn.XLOOKUP(DSO[[#This Row],[GIC Industry Groups]],'DSO_GIC GROUP'!$A$2:$A$25,'DSO_GIC GROUP'!$B$2:$B$25,0)</f>
        <v>Real Estate</v>
      </c>
    </row>
    <row r="5980" spans="1:9" x14ac:dyDescent="0.2">
      <c r="A5980">
        <v>2010</v>
      </c>
      <c r="B5980" t="s">
        <v>741</v>
      </c>
      <c r="C5980" t="s">
        <v>742</v>
      </c>
      <c r="D5980">
        <v>117.77200000000001</v>
      </c>
      <c r="E5980">
        <v>3973.6480000000001</v>
      </c>
      <c r="F5980">
        <v>476.33</v>
      </c>
      <c r="G5980">
        <v>6010</v>
      </c>
      <c r="H5980" s="14">
        <f>365*DSO[[#This Row],[Receivables - Total]]/DSO[[#This Row],[Revenue - Total]]</f>
        <v>90.245795981777334</v>
      </c>
      <c r="I5980" t="str">
        <f>_xlfn.XLOOKUP(DSO[[#This Row],[GIC Industry Groups]],'DSO_GIC GROUP'!$A$2:$A$25,'DSO_GIC GROUP'!$B$2:$B$25,0)</f>
        <v>Real Estate</v>
      </c>
    </row>
    <row r="5981" spans="1:9" x14ac:dyDescent="0.2">
      <c r="A5981">
        <v>2011</v>
      </c>
      <c r="B5981" t="s">
        <v>741</v>
      </c>
      <c r="C5981" t="s">
        <v>742</v>
      </c>
      <c r="D5981">
        <v>121.649</v>
      </c>
      <c r="E5981">
        <v>3987.0709999999999</v>
      </c>
      <c r="F5981">
        <v>512.50199999999995</v>
      </c>
      <c r="G5981">
        <v>6010</v>
      </c>
      <c r="H5981" s="14">
        <f>365*DSO[[#This Row],[Receivables - Total]]/DSO[[#This Row],[Revenue - Total]]</f>
        <v>86.637486292736426</v>
      </c>
      <c r="I5981" t="str">
        <f>_xlfn.XLOOKUP(DSO[[#This Row],[GIC Industry Groups]],'DSO_GIC GROUP'!$A$2:$A$25,'DSO_GIC GROUP'!$B$2:$B$25,0)</f>
        <v>Real Estate</v>
      </c>
    </row>
    <row r="5982" spans="1:9" x14ac:dyDescent="0.2">
      <c r="A5982">
        <v>2012</v>
      </c>
      <c r="B5982" t="s">
        <v>741</v>
      </c>
      <c r="C5982" t="s">
        <v>742</v>
      </c>
      <c r="D5982">
        <v>100.342</v>
      </c>
      <c r="E5982">
        <v>3853.4580000000001</v>
      </c>
      <c r="F5982">
        <v>522.40200000000004</v>
      </c>
      <c r="G5982">
        <v>6010</v>
      </c>
      <c r="H5982" s="14">
        <f>365*DSO[[#This Row],[Receivables - Total]]/DSO[[#This Row],[Revenue - Total]]</f>
        <v>70.108517961263544</v>
      </c>
      <c r="I5982" t="str">
        <f>_xlfn.XLOOKUP(DSO[[#This Row],[GIC Industry Groups]],'DSO_GIC GROUP'!$A$2:$A$25,'DSO_GIC GROUP'!$B$2:$B$25,0)</f>
        <v>Real Estate</v>
      </c>
    </row>
    <row r="5983" spans="1:9" x14ac:dyDescent="0.2">
      <c r="A5983">
        <v>2013</v>
      </c>
      <c r="B5983" t="s">
        <v>741</v>
      </c>
      <c r="C5983" t="s">
        <v>742</v>
      </c>
      <c r="D5983">
        <v>88.891000000000005</v>
      </c>
      <c r="E5983">
        <v>3913.5160000000001</v>
      </c>
      <c r="F5983">
        <v>522.36800000000005</v>
      </c>
      <c r="G5983">
        <v>6010</v>
      </c>
      <c r="H5983" s="14">
        <f>365*DSO[[#This Row],[Receivables - Total]]/DSO[[#This Row],[Revenue - Total]]</f>
        <v>62.111796664420481</v>
      </c>
      <c r="I5983" t="str">
        <f>_xlfn.XLOOKUP(DSO[[#This Row],[GIC Industry Groups]],'DSO_GIC GROUP'!$A$2:$A$25,'DSO_GIC GROUP'!$B$2:$B$25,0)</f>
        <v>Real Estate</v>
      </c>
    </row>
    <row r="5984" spans="1:9" x14ac:dyDescent="0.2">
      <c r="A5984">
        <v>2014</v>
      </c>
      <c r="B5984" t="s">
        <v>741</v>
      </c>
      <c r="C5984" t="s">
        <v>742</v>
      </c>
      <c r="D5984">
        <v>98.899000000000001</v>
      </c>
      <c r="E5984">
        <v>4197.17</v>
      </c>
      <c r="F5984">
        <v>570.37800000000004</v>
      </c>
      <c r="G5984">
        <v>6010</v>
      </c>
      <c r="H5984" s="14">
        <f>365*DSO[[#This Row],[Receivables - Total]]/DSO[[#This Row],[Revenue - Total]]</f>
        <v>63.288091406050022</v>
      </c>
      <c r="I5984" t="str">
        <f>_xlfn.XLOOKUP(DSO[[#This Row],[GIC Industry Groups]],'DSO_GIC GROUP'!$A$2:$A$25,'DSO_GIC GROUP'!$B$2:$B$25,0)</f>
        <v>Real Estate</v>
      </c>
    </row>
    <row r="5985" spans="1:9" x14ac:dyDescent="0.2">
      <c r="A5985">
        <v>2015</v>
      </c>
      <c r="B5985" t="s">
        <v>741</v>
      </c>
      <c r="C5985" t="s">
        <v>742</v>
      </c>
      <c r="D5985">
        <v>106.164</v>
      </c>
      <c r="E5985">
        <v>4191.0739999999996</v>
      </c>
      <c r="F5985">
        <v>593.86099999999999</v>
      </c>
      <c r="G5985">
        <v>6010</v>
      </c>
      <c r="H5985" s="14">
        <f>365*DSO[[#This Row],[Receivables - Total]]/DSO[[#This Row],[Revenue - Total]]</f>
        <v>65.250723654188434</v>
      </c>
      <c r="I5985" t="str">
        <f>_xlfn.XLOOKUP(DSO[[#This Row],[GIC Industry Groups]],'DSO_GIC GROUP'!$A$2:$A$25,'DSO_GIC GROUP'!$B$2:$B$25,0)</f>
        <v>Real Estate</v>
      </c>
    </row>
    <row r="5986" spans="1:9" x14ac:dyDescent="0.2">
      <c r="A5986">
        <v>2016</v>
      </c>
      <c r="B5986" t="s">
        <v>741</v>
      </c>
      <c r="C5986" t="s">
        <v>742</v>
      </c>
      <c r="D5986">
        <v>111.72199999999999</v>
      </c>
      <c r="E5986">
        <v>4488.9059999999999</v>
      </c>
      <c r="F5986">
        <v>672.06899999999996</v>
      </c>
      <c r="G5986">
        <v>6010</v>
      </c>
      <c r="H5986" s="14">
        <f>365*DSO[[#This Row],[Receivables - Total]]/DSO[[#This Row],[Revenue - Total]]</f>
        <v>60.676106173622053</v>
      </c>
      <c r="I5986" t="str">
        <f>_xlfn.XLOOKUP(DSO[[#This Row],[GIC Industry Groups]],'DSO_GIC GROUP'!$A$2:$A$25,'DSO_GIC GROUP'!$B$2:$B$25,0)</f>
        <v>Real Estate</v>
      </c>
    </row>
    <row r="5987" spans="1:9" x14ac:dyDescent="0.2">
      <c r="A5987">
        <v>2017</v>
      </c>
      <c r="B5987" t="s">
        <v>741</v>
      </c>
      <c r="C5987" t="s">
        <v>742</v>
      </c>
      <c r="D5987">
        <v>170.98500000000001</v>
      </c>
      <c r="E5987">
        <v>11145.717000000001</v>
      </c>
      <c r="F5987">
        <v>1029.4780000000001</v>
      </c>
      <c r="G5987">
        <v>6010</v>
      </c>
      <c r="H5987" s="14">
        <f>365*DSO[[#This Row],[Receivables - Total]]/DSO[[#This Row],[Revenue - Total]]</f>
        <v>60.622495089744511</v>
      </c>
      <c r="I5987" t="str">
        <f>_xlfn.XLOOKUP(DSO[[#This Row],[GIC Industry Groups]],'DSO_GIC GROUP'!$A$2:$A$25,'DSO_GIC GROUP'!$B$2:$B$25,0)</f>
        <v>Real Estate</v>
      </c>
    </row>
    <row r="5988" spans="1:9" x14ac:dyDescent="0.2">
      <c r="A5988">
        <v>2018</v>
      </c>
      <c r="B5988" t="s">
        <v>741</v>
      </c>
      <c r="C5988" t="s">
        <v>742</v>
      </c>
      <c r="D5988">
        <v>172.35900000000001</v>
      </c>
      <c r="E5988">
        <v>10944.663</v>
      </c>
      <c r="F5988">
        <v>1165.1790000000001</v>
      </c>
      <c r="G5988">
        <v>6010</v>
      </c>
      <c r="H5988" s="14">
        <f>365*DSO[[#This Row],[Receivables - Total]]/DSO[[#This Row],[Revenue - Total]]</f>
        <v>53.992592554448713</v>
      </c>
      <c r="I5988" t="str">
        <f>_xlfn.XLOOKUP(DSO[[#This Row],[GIC Industry Groups]],'DSO_GIC GROUP'!$A$2:$A$25,'DSO_GIC GROUP'!$B$2:$B$25,0)</f>
        <v>Real Estate</v>
      </c>
    </row>
    <row r="5989" spans="1:9" x14ac:dyDescent="0.2">
      <c r="A5989">
        <v>2019</v>
      </c>
      <c r="B5989" t="s">
        <v>741</v>
      </c>
      <c r="C5989" t="s">
        <v>742</v>
      </c>
      <c r="D5989">
        <v>169.33699999999999</v>
      </c>
      <c r="E5989">
        <v>11132.253000000001</v>
      </c>
      <c r="F5989">
        <v>1195.163</v>
      </c>
      <c r="G5989">
        <v>6010</v>
      </c>
      <c r="H5989" s="14">
        <f>365*DSO[[#This Row],[Receivables - Total]]/DSO[[#This Row],[Revenue - Total]]</f>
        <v>51.715125886594542</v>
      </c>
      <c r="I5989" t="str">
        <f>_xlfn.XLOOKUP(DSO[[#This Row],[GIC Industry Groups]],'DSO_GIC GROUP'!$A$2:$A$25,'DSO_GIC GROUP'!$B$2:$B$25,0)</f>
        <v>Real Estate</v>
      </c>
    </row>
    <row r="5990" spans="1:9" x14ac:dyDescent="0.2">
      <c r="A5990">
        <v>2004</v>
      </c>
      <c r="B5990" t="s">
        <v>767</v>
      </c>
      <c r="C5990" t="s">
        <v>768</v>
      </c>
      <c r="D5990">
        <v>40.191000000000003</v>
      </c>
      <c r="E5990">
        <v>917.24400000000003</v>
      </c>
      <c r="F5990">
        <v>231.482</v>
      </c>
      <c r="G5990">
        <v>6010</v>
      </c>
      <c r="H5990" s="14">
        <f>365*DSO[[#This Row],[Receivables - Total]]/DSO[[#This Row],[Revenue - Total]]</f>
        <v>63.373026844419869</v>
      </c>
      <c r="I5990" t="str">
        <f>_xlfn.XLOOKUP(DSO[[#This Row],[GIC Industry Groups]],'DSO_GIC GROUP'!$A$2:$A$25,'DSO_GIC GROUP'!$B$2:$B$25,0)</f>
        <v>Real Estate</v>
      </c>
    </row>
    <row r="5991" spans="1:9" x14ac:dyDescent="0.2">
      <c r="A5991">
        <v>2005</v>
      </c>
      <c r="B5991" t="s">
        <v>767</v>
      </c>
      <c r="C5991" t="s">
        <v>768</v>
      </c>
      <c r="D5991">
        <v>42.716999999999999</v>
      </c>
      <c r="E5991">
        <v>952.53599999999994</v>
      </c>
      <c r="F5991">
        <v>259.99099999999999</v>
      </c>
      <c r="G5991">
        <v>6010</v>
      </c>
      <c r="H5991" s="14">
        <f>365*DSO[[#This Row],[Receivables - Total]]/DSO[[#This Row],[Revenue - Total]]</f>
        <v>59.970172044416927</v>
      </c>
      <c r="I5991" t="str">
        <f>_xlfn.XLOOKUP(DSO[[#This Row],[GIC Industry Groups]],'DSO_GIC GROUP'!$A$2:$A$25,'DSO_GIC GROUP'!$B$2:$B$25,0)</f>
        <v>Real Estate</v>
      </c>
    </row>
    <row r="5992" spans="1:9" x14ac:dyDescent="0.2">
      <c r="A5992">
        <v>2006</v>
      </c>
      <c r="B5992" t="s">
        <v>767</v>
      </c>
      <c r="C5992" t="s">
        <v>768</v>
      </c>
      <c r="D5992">
        <v>40.183999999999997</v>
      </c>
      <c r="E5992">
        <v>2046.2919999999999</v>
      </c>
      <c r="F5992">
        <v>351.10199999999998</v>
      </c>
      <c r="G5992">
        <v>6010</v>
      </c>
      <c r="H5992" s="14">
        <f>365*DSO[[#This Row],[Receivables - Total]]/DSO[[#This Row],[Revenue - Total]]</f>
        <v>41.774640987519298</v>
      </c>
      <c r="I5992" t="str">
        <f>_xlfn.XLOOKUP(DSO[[#This Row],[GIC Industry Groups]],'DSO_GIC GROUP'!$A$2:$A$25,'DSO_GIC GROUP'!$B$2:$B$25,0)</f>
        <v>Real Estate</v>
      </c>
    </row>
    <row r="5993" spans="1:9" x14ac:dyDescent="0.2">
      <c r="A5993">
        <v>2007</v>
      </c>
      <c r="B5993" t="s">
        <v>767</v>
      </c>
      <c r="C5993" t="s">
        <v>768</v>
      </c>
      <c r="D5993">
        <v>41.636000000000003</v>
      </c>
      <c r="E5993">
        <v>2384.3229999999999</v>
      </c>
      <c r="F5993">
        <v>408.20100000000002</v>
      </c>
      <c r="G5993">
        <v>6010</v>
      </c>
      <c r="H5993" s="14">
        <f>365*DSO[[#This Row],[Receivables - Total]]/DSO[[#This Row],[Revenue - Total]]</f>
        <v>37.229551127998221</v>
      </c>
      <c r="I5993" t="str">
        <f>_xlfn.XLOOKUP(DSO[[#This Row],[GIC Industry Groups]],'DSO_GIC GROUP'!$A$2:$A$25,'DSO_GIC GROUP'!$B$2:$B$25,0)</f>
        <v>Real Estate</v>
      </c>
    </row>
    <row r="5994" spans="1:9" x14ac:dyDescent="0.2">
      <c r="A5994">
        <v>2008</v>
      </c>
      <c r="B5994" t="s">
        <v>767</v>
      </c>
      <c r="C5994" t="s">
        <v>768</v>
      </c>
      <c r="D5994">
        <v>27.009</v>
      </c>
      <c r="E5994">
        <v>3211.5079999999998</v>
      </c>
      <c r="F5994">
        <v>474.95400000000001</v>
      </c>
      <c r="G5994">
        <v>6010</v>
      </c>
      <c r="H5994" s="14">
        <f>365*DSO[[#This Row],[Receivables - Total]]/DSO[[#This Row],[Revenue - Total]]</f>
        <v>20.756294293763183</v>
      </c>
      <c r="I5994" t="str">
        <f>_xlfn.XLOOKUP(DSO[[#This Row],[GIC Industry Groups]],'DSO_GIC GROUP'!$A$2:$A$25,'DSO_GIC GROUP'!$B$2:$B$25,0)</f>
        <v>Real Estate</v>
      </c>
    </row>
    <row r="5995" spans="1:9" x14ac:dyDescent="0.2">
      <c r="A5995">
        <v>2009</v>
      </c>
      <c r="B5995" t="s">
        <v>767</v>
      </c>
      <c r="C5995" t="s">
        <v>768</v>
      </c>
      <c r="D5995">
        <v>30.036000000000001</v>
      </c>
      <c r="E5995">
        <v>3313.6460000000002</v>
      </c>
      <c r="F5995">
        <v>555.51300000000003</v>
      </c>
      <c r="G5995">
        <v>6010</v>
      </c>
      <c r="H5995" s="14">
        <f>365*DSO[[#This Row],[Receivables - Total]]/DSO[[#This Row],[Revenue - Total]]</f>
        <v>19.735163713540459</v>
      </c>
      <c r="I5995" t="str">
        <f>_xlfn.XLOOKUP(DSO[[#This Row],[GIC Industry Groups]],'DSO_GIC GROUP'!$A$2:$A$25,'DSO_GIC GROUP'!$B$2:$B$25,0)</f>
        <v>Real Estate</v>
      </c>
    </row>
    <row r="5996" spans="1:9" x14ac:dyDescent="0.2">
      <c r="A5996">
        <v>2010</v>
      </c>
      <c r="B5996" t="s">
        <v>767</v>
      </c>
      <c r="C5996" t="s">
        <v>768</v>
      </c>
      <c r="D5996">
        <v>36.558999999999997</v>
      </c>
      <c r="E5996">
        <v>3400.1750000000002</v>
      </c>
      <c r="F5996">
        <v>626.61900000000003</v>
      </c>
      <c r="G5996">
        <v>6010</v>
      </c>
      <c r="H5996" s="14">
        <f>365*DSO[[#This Row],[Receivables - Total]]/DSO[[#This Row],[Revenue - Total]]</f>
        <v>21.295292673857638</v>
      </c>
      <c r="I5996" t="str">
        <f>_xlfn.XLOOKUP(DSO[[#This Row],[GIC Industry Groups]],'DSO_GIC GROUP'!$A$2:$A$25,'DSO_GIC GROUP'!$B$2:$B$25,0)</f>
        <v>Real Estate</v>
      </c>
    </row>
    <row r="5997" spans="1:9" x14ac:dyDescent="0.2">
      <c r="A5997">
        <v>2011</v>
      </c>
      <c r="B5997" t="s">
        <v>767</v>
      </c>
      <c r="C5997" t="s">
        <v>768</v>
      </c>
      <c r="D5997">
        <v>39.755000000000003</v>
      </c>
      <c r="E5997">
        <v>3606.3989999999999</v>
      </c>
      <c r="F5997">
        <v>698.17</v>
      </c>
      <c r="G5997">
        <v>6010</v>
      </c>
      <c r="H5997" s="14">
        <f>365*DSO[[#This Row],[Receivables - Total]]/DSO[[#This Row],[Revenue - Total]]</f>
        <v>20.783727458928343</v>
      </c>
      <c r="I5997" t="str">
        <f>_xlfn.XLOOKUP(DSO[[#This Row],[GIC Industry Groups]],'DSO_GIC GROUP'!$A$2:$A$25,'DSO_GIC GROUP'!$B$2:$B$25,0)</f>
        <v>Real Estate</v>
      </c>
    </row>
    <row r="5998" spans="1:9" x14ac:dyDescent="0.2">
      <c r="A5998">
        <v>2012</v>
      </c>
      <c r="B5998" t="s">
        <v>767</v>
      </c>
      <c r="C5998" t="s">
        <v>768</v>
      </c>
      <c r="D5998">
        <v>62.743000000000002</v>
      </c>
      <c r="E5998">
        <v>6595.6170000000002</v>
      </c>
      <c r="F5998">
        <v>954.08399999999995</v>
      </c>
      <c r="G5998">
        <v>6010</v>
      </c>
      <c r="H5998" s="14">
        <f>365*DSO[[#This Row],[Receivables - Total]]/DSO[[#This Row],[Revenue - Total]]</f>
        <v>24.003331991732384</v>
      </c>
      <c r="I5998" t="str">
        <f>_xlfn.XLOOKUP(DSO[[#This Row],[GIC Industry Groups]],'DSO_GIC GROUP'!$A$2:$A$25,'DSO_GIC GROUP'!$B$2:$B$25,0)</f>
        <v>Real Estate</v>
      </c>
    </row>
    <row r="5999" spans="1:9" x14ac:dyDescent="0.2">
      <c r="A5999">
        <v>2013</v>
      </c>
      <c r="B5999" t="s">
        <v>767</v>
      </c>
      <c r="C5999" t="s">
        <v>768</v>
      </c>
      <c r="D5999">
        <v>99.203000000000003</v>
      </c>
      <c r="E5999">
        <v>6783.1880000000001</v>
      </c>
      <c r="F5999">
        <v>1304.866</v>
      </c>
      <c r="G5999">
        <v>6010</v>
      </c>
      <c r="H5999" s="14">
        <f>365*DSO[[#This Row],[Receivables - Total]]/DSO[[#This Row],[Revenue - Total]]</f>
        <v>27.749282301784245</v>
      </c>
      <c r="I5999" t="str">
        <f>_xlfn.XLOOKUP(DSO[[#This Row],[GIC Industry Groups]],'DSO_GIC GROUP'!$A$2:$A$25,'DSO_GIC GROUP'!$B$2:$B$25,0)</f>
        <v>Real Estate</v>
      </c>
    </row>
    <row r="6000" spans="1:9" x14ac:dyDescent="0.2">
      <c r="A6000">
        <v>2014</v>
      </c>
      <c r="B6000" t="s">
        <v>767</v>
      </c>
      <c r="C6000" t="s">
        <v>768</v>
      </c>
      <c r="D6000">
        <v>134.346</v>
      </c>
      <c r="E6000">
        <v>7841.125</v>
      </c>
      <c r="F6000">
        <v>1526.9960000000001</v>
      </c>
      <c r="G6000">
        <v>6010</v>
      </c>
      <c r="H6000" s="14">
        <f>365*DSO[[#This Row],[Receivables - Total]]/DSO[[#This Row],[Revenue - Total]]</f>
        <v>32.112913196891149</v>
      </c>
      <c r="I6000" t="str">
        <f>_xlfn.XLOOKUP(DSO[[#This Row],[GIC Industry Groups]],'DSO_GIC GROUP'!$A$2:$A$25,'DSO_GIC GROUP'!$B$2:$B$25,0)</f>
        <v>Real Estate</v>
      </c>
    </row>
    <row r="6001" spans="1:9" x14ac:dyDescent="0.2">
      <c r="A6001">
        <v>2015</v>
      </c>
      <c r="B6001" t="s">
        <v>767</v>
      </c>
      <c r="C6001" t="s">
        <v>768</v>
      </c>
      <c r="D6001">
        <v>100.26</v>
      </c>
      <c r="E6001">
        <v>7403.2150000000001</v>
      </c>
      <c r="F6001">
        <v>1638.4739999999999</v>
      </c>
      <c r="G6001">
        <v>6010</v>
      </c>
      <c r="H6001" s="14">
        <f>365*DSO[[#This Row],[Receivables - Total]]/DSO[[#This Row],[Revenue - Total]]</f>
        <v>22.334745623061462</v>
      </c>
      <c r="I6001" t="str">
        <f>_xlfn.XLOOKUP(DSO[[#This Row],[GIC Industry Groups]],'DSO_GIC GROUP'!$A$2:$A$25,'DSO_GIC GROUP'!$B$2:$B$25,0)</f>
        <v>Real Estate</v>
      </c>
    </row>
    <row r="6002" spans="1:9" x14ac:dyDescent="0.2">
      <c r="A6002">
        <v>2016</v>
      </c>
      <c r="B6002" t="s">
        <v>767</v>
      </c>
      <c r="C6002" t="s">
        <v>768</v>
      </c>
      <c r="D6002">
        <v>89.471000000000004</v>
      </c>
      <c r="E6002">
        <v>7360.9449999999997</v>
      </c>
      <c r="F6002">
        <v>1633.125</v>
      </c>
      <c r="G6002">
        <v>6010</v>
      </c>
      <c r="H6002" s="14">
        <f>365*DSO[[#This Row],[Receivables - Total]]/DSO[[#This Row],[Revenue - Total]]</f>
        <v>19.996580176042862</v>
      </c>
      <c r="I6002" t="str">
        <f>_xlfn.XLOOKUP(DSO[[#This Row],[GIC Industry Groups]],'DSO_GIC GROUP'!$A$2:$A$25,'DSO_GIC GROUP'!$B$2:$B$25,0)</f>
        <v>Real Estate</v>
      </c>
    </row>
    <row r="6003" spans="1:9" x14ac:dyDescent="0.2">
      <c r="A6003">
        <v>2017</v>
      </c>
      <c r="B6003" t="s">
        <v>767</v>
      </c>
      <c r="C6003" t="s">
        <v>768</v>
      </c>
      <c r="D6003">
        <v>108.11</v>
      </c>
      <c r="E6003">
        <v>7320.2049999999999</v>
      </c>
      <c r="F6003">
        <v>1727.674</v>
      </c>
      <c r="G6003">
        <v>6010</v>
      </c>
      <c r="H6003" s="14">
        <f>365*DSO[[#This Row],[Receivables - Total]]/DSO[[#This Row],[Revenue - Total]]</f>
        <v>22.840043897170418</v>
      </c>
      <c r="I6003" t="str">
        <f>_xlfn.XLOOKUP(DSO[[#This Row],[GIC Industry Groups]],'DSO_GIC GROUP'!$A$2:$A$25,'DSO_GIC GROUP'!$B$2:$B$25,0)</f>
        <v>Real Estate</v>
      </c>
    </row>
    <row r="6004" spans="1:9" x14ac:dyDescent="0.2">
      <c r="A6004">
        <v>2018</v>
      </c>
      <c r="B6004" t="s">
        <v>767</v>
      </c>
      <c r="C6004" t="s">
        <v>768</v>
      </c>
      <c r="D6004">
        <v>145.99799999999999</v>
      </c>
      <c r="E6004">
        <v>7213.7070000000003</v>
      </c>
      <c r="F6004">
        <v>1865.6949999999999</v>
      </c>
      <c r="G6004">
        <v>6010</v>
      </c>
      <c r="H6004" s="14">
        <f>365*DSO[[#This Row],[Receivables - Total]]/DSO[[#This Row],[Revenue - Total]]</f>
        <v>28.562691115107238</v>
      </c>
      <c r="I6004" t="str">
        <f>_xlfn.XLOOKUP(DSO[[#This Row],[GIC Industry Groups]],'DSO_GIC GROUP'!$A$2:$A$25,'DSO_GIC GROUP'!$B$2:$B$25,0)</f>
        <v>Real Estate</v>
      </c>
    </row>
    <row r="6005" spans="1:9" x14ac:dyDescent="0.2">
      <c r="A6005">
        <v>2019</v>
      </c>
      <c r="B6005" t="s">
        <v>767</v>
      </c>
      <c r="C6005" t="s">
        <v>768</v>
      </c>
      <c r="D6005">
        <v>158.43799999999999</v>
      </c>
      <c r="E6005">
        <v>9759.9410000000007</v>
      </c>
      <c r="F6005">
        <v>2014.645</v>
      </c>
      <c r="G6005">
        <v>6010</v>
      </c>
      <c r="H6005" s="14">
        <f>365*DSO[[#This Row],[Receivables - Total]]/DSO[[#This Row],[Revenue - Total]]</f>
        <v>28.704744508337694</v>
      </c>
      <c r="I6005" t="str">
        <f>_xlfn.XLOOKUP(DSO[[#This Row],[GIC Industry Groups]],'DSO_GIC GROUP'!$A$2:$A$25,'DSO_GIC GROUP'!$B$2:$B$25,0)</f>
        <v>Real Estate</v>
      </c>
    </row>
    <row r="6006" spans="1:9" x14ac:dyDescent="0.2">
      <c r="A6006">
        <v>2004</v>
      </c>
      <c r="B6006" t="s">
        <v>783</v>
      </c>
      <c r="C6006" t="s">
        <v>784</v>
      </c>
      <c r="D6006">
        <v>81.576999999999998</v>
      </c>
      <c r="E6006">
        <v>2751.8809999999999</v>
      </c>
      <c r="F6006">
        <v>415.03699999999998</v>
      </c>
      <c r="G6006">
        <v>6010</v>
      </c>
      <c r="H6006" s="14">
        <f>365*DSO[[#This Row],[Receivables - Total]]/DSO[[#This Row],[Revenue - Total]]</f>
        <v>71.74204950402013</v>
      </c>
      <c r="I6006" t="str">
        <f>_xlfn.XLOOKUP(DSO[[#This Row],[GIC Industry Groups]],'DSO_GIC GROUP'!$A$2:$A$25,'DSO_GIC GROUP'!$B$2:$B$25,0)</f>
        <v>Real Estate</v>
      </c>
    </row>
    <row r="6007" spans="1:9" x14ac:dyDescent="0.2">
      <c r="A6007">
        <v>2005</v>
      </c>
      <c r="B6007" t="s">
        <v>783</v>
      </c>
      <c r="C6007" t="s">
        <v>784</v>
      </c>
      <c r="D6007">
        <v>106.723</v>
      </c>
      <c r="E6007">
        <v>3309.777</v>
      </c>
      <c r="F6007">
        <v>501.08100000000002</v>
      </c>
      <c r="G6007">
        <v>6010</v>
      </c>
      <c r="H6007" s="14">
        <f>365*DSO[[#This Row],[Receivables - Total]]/DSO[[#This Row],[Revenue - Total]]</f>
        <v>77.739716732424483</v>
      </c>
      <c r="I6007" t="str">
        <f>_xlfn.XLOOKUP(DSO[[#This Row],[GIC Industry Groups]],'DSO_GIC GROUP'!$A$2:$A$25,'DSO_GIC GROUP'!$B$2:$B$25,0)</f>
        <v>Real Estate</v>
      </c>
    </row>
    <row r="6008" spans="1:9" x14ac:dyDescent="0.2">
      <c r="A6008">
        <v>2006</v>
      </c>
      <c r="B6008" t="s">
        <v>783</v>
      </c>
      <c r="C6008" t="s">
        <v>784</v>
      </c>
      <c r="D6008">
        <v>138.30199999999999</v>
      </c>
      <c r="E6008">
        <v>4632.2269999999999</v>
      </c>
      <c r="F6008">
        <v>596.50800000000004</v>
      </c>
      <c r="G6008">
        <v>6010</v>
      </c>
      <c r="H6008" s="14">
        <f>365*DSO[[#This Row],[Receivables - Total]]/DSO[[#This Row],[Revenue - Total]]</f>
        <v>84.626241391565571</v>
      </c>
      <c r="I6008" t="str">
        <f>_xlfn.XLOOKUP(DSO[[#This Row],[GIC Industry Groups]],'DSO_GIC GROUP'!$A$2:$A$25,'DSO_GIC GROUP'!$B$2:$B$25,0)</f>
        <v>Real Estate</v>
      </c>
    </row>
    <row r="6009" spans="1:9" x14ac:dyDescent="0.2">
      <c r="A6009">
        <v>2007</v>
      </c>
      <c r="B6009" t="s">
        <v>783</v>
      </c>
      <c r="C6009" t="s">
        <v>784</v>
      </c>
      <c r="D6009">
        <v>198.69200000000001</v>
      </c>
      <c r="E6009">
        <v>11430.078</v>
      </c>
      <c r="F6009">
        <v>1101.288</v>
      </c>
      <c r="G6009">
        <v>6010</v>
      </c>
      <c r="H6009" s="14">
        <f>365*DSO[[#This Row],[Receivables - Total]]/DSO[[#This Row],[Revenue - Total]]</f>
        <v>65.852510878171742</v>
      </c>
      <c r="I6009" t="str">
        <f>_xlfn.XLOOKUP(DSO[[#This Row],[GIC Industry Groups]],'DSO_GIC GROUP'!$A$2:$A$25,'DSO_GIC GROUP'!$B$2:$B$25,0)</f>
        <v>Real Estate</v>
      </c>
    </row>
    <row r="6010" spans="1:9" x14ac:dyDescent="0.2">
      <c r="A6010">
        <v>2008</v>
      </c>
      <c r="B6010" t="s">
        <v>783</v>
      </c>
      <c r="C6010" t="s">
        <v>784</v>
      </c>
      <c r="D6010">
        <v>184.119</v>
      </c>
      <c r="E6010">
        <v>10984.352999999999</v>
      </c>
      <c r="F6010">
        <v>1153.979</v>
      </c>
      <c r="G6010">
        <v>6010</v>
      </c>
      <c r="H6010" s="14">
        <f>365*DSO[[#This Row],[Receivables - Total]]/DSO[[#This Row],[Revenue - Total]]</f>
        <v>58.236272063876378</v>
      </c>
      <c r="I6010" t="str">
        <f>_xlfn.XLOOKUP(DSO[[#This Row],[GIC Industry Groups]],'DSO_GIC GROUP'!$A$2:$A$25,'DSO_GIC GROUP'!$B$2:$B$25,0)</f>
        <v>Real Estate</v>
      </c>
    </row>
    <row r="6011" spans="1:9" x14ac:dyDescent="0.2">
      <c r="A6011">
        <v>2009</v>
      </c>
      <c r="B6011" t="s">
        <v>783</v>
      </c>
      <c r="C6011" t="s">
        <v>784</v>
      </c>
      <c r="D6011">
        <v>198.03399999999999</v>
      </c>
      <c r="E6011">
        <v>10487.576999999999</v>
      </c>
      <c r="F6011">
        <v>1077.8420000000001</v>
      </c>
      <c r="G6011">
        <v>6010</v>
      </c>
      <c r="H6011" s="14">
        <f>365*DSO[[#This Row],[Receivables - Total]]/DSO[[#This Row],[Revenue - Total]]</f>
        <v>67.062157533293373</v>
      </c>
      <c r="I6011" t="str">
        <f>_xlfn.XLOOKUP(DSO[[#This Row],[GIC Industry Groups]],'DSO_GIC GROUP'!$A$2:$A$25,'DSO_GIC GROUP'!$B$2:$B$25,0)</f>
        <v>Real Estate</v>
      </c>
    </row>
    <row r="6012" spans="1:9" x14ac:dyDescent="0.2">
      <c r="A6012">
        <v>2010</v>
      </c>
      <c r="B6012" t="s">
        <v>783</v>
      </c>
      <c r="C6012" t="s">
        <v>784</v>
      </c>
      <c r="D6012">
        <v>234.666</v>
      </c>
      <c r="E6012">
        <v>11300.294</v>
      </c>
      <c r="F6012">
        <v>1142.999</v>
      </c>
      <c r="G6012">
        <v>6010</v>
      </c>
      <c r="H6012" s="14">
        <f>365*DSO[[#This Row],[Receivables - Total]]/DSO[[#This Row],[Revenue - Total]]</f>
        <v>74.937152175986157</v>
      </c>
      <c r="I6012" t="str">
        <f>_xlfn.XLOOKUP(DSO[[#This Row],[GIC Industry Groups]],'DSO_GIC GROUP'!$A$2:$A$25,'DSO_GIC GROUP'!$B$2:$B$25,0)</f>
        <v>Real Estate</v>
      </c>
    </row>
    <row r="6013" spans="1:9" x14ac:dyDescent="0.2">
      <c r="A6013">
        <v>2011</v>
      </c>
      <c r="B6013" t="s">
        <v>783</v>
      </c>
      <c r="C6013" t="s">
        <v>784</v>
      </c>
      <c r="D6013">
        <v>318.08199999999999</v>
      </c>
      <c r="E6013">
        <v>13483.852000000001</v>
      </c>
      <c r="F6013">
        <v>1267.0150000000001</v>
      </c>
      <c r="G6013">
        <v>6010</v>
      </c>
      <c r="H6013" s="14">
        <f>365*DSO[[#This Row],[Receivables - Total]]/DSO[[#This Row],[Revenue - Total]]</f>
        <v>91.632640497547371</v>
      </c>
      <c r="I6013" t="str">
        <f>_xlfn.XLOOKUP(DSO[[#This Row],[GIC Industry Groups]],'DSO_GIC GROUP'!$A$2:$A$25,'DSO_GIC GROUP'!$B$2:$B$25,0)</f>
        <v>Real Estate</v>
      </c>
    </row>
    <row r="6014" spans="1:9" x14ac:dyDescent="0.2">
      <c r="A6014">
        <v>2012</v>
      </c>
      <c r="B6014" t="s">
        <v>783</v>
      </c>
      <c r="C6014" t="s">
        <v>784</v>
      </c>
      <c r="D6014">
        <v>396.822</v>
      </c>
      <c r="E6014">
        <v>14387.754000000001</v>
      </c>
      <c r="F6014">
        <v>1478.2919999999999</v>
      </c>
      <c r="G6014">
        <v>6010</v>
      </c>
      <c r="H6014" s="14">
        <f>365*DSO[[#This Row],[Receivables - Total]]/DSO[[#This Row],[Revenue - Total]]</f>
        <v>97.977956993611556</v>
      </c>
      <c r="I6014" t="str">
        <f>_xlfn.XLOOKUP(DSO[[#This Row],[GIC Industry Groups]],'DSO_GIC GROUP'!$A$2:$A$25,'DSO_GIC GROUP'!$B$2:$B$25,0)</f>
        <v>Real Estate</v>
      </c>
    </row>
    <row r="6015" spans="1:9" x14ac:dyDescent="0.2">
      <c r="A6015">
        <v>2013</v>
      </c>
      <c r="B6015" t="s">
        <v>783</v>
      </c>
      <c r="C6015" t="s">
        <v>784</v>
      </c>
      <c r="D6015">
        <v>455.43099999999998</v>
      </c>
      <c r="E6015">
        <v>14959.001</v>
      </c>
      <c r="F6015">
        <v>1481.059</v>
      </c>
      <c r="G6015">
        <v>6010</v>
      </c>
      <c r="H6015" s="14">
        <f>365*DSO[[#This Row],[Receivables - Total]]/DSO[[#This Row],[Revenue - Total]]</f>
        <v>112.23882033058779</v>
      </c>
      <c r="I6015" t="str">
        <f>_xlfn.XLOOKUP(DSO[[#This Row],[GIC Industry Groups]],'DSO_GIC GROUP'!$A$2:$A$25,'DSO_GIC GROUP'!$B$2:$B$25,0)</f>
        <v>Real Estate</v>
      </c>
    </row>
    <row r="6016" spans="1:9" x14ac:dyDescent="0.2">
      <c r="A6016">
        <v>2014</v>
      </c>
      <c r="B6016" t="s">
        <v>783</v>
      </c>
      <c r="C6016" t="s">
        <v>784</v>
      </c>
      <c r="D6016">
        <v>444.048</v>
      </c>
      <c r="E6016">
        <v>17096.587</v>
      </c>
      <c r="F6016">
        <v>1549.0129999999999</v>
      </c>
      <c r="G6016">
        <v>6010</v>
      </c>
      <c r="H6016" s="14">
        <f>365*DSO[[#This Row],[Receivables - Total]]/DSO[[#This Row],[Revenue - Total]]</f>
        <v>104.63276938282635</v>
      </c>
      <c r="I6016" t="str">
        <f>_xlfn.XLOOKUP(DSO[[#This Row],[GIC Industry Groups]],'DSO_GIC GROUP'!$A$2:$A$25,'DSO_GIC GROUP'!$B$2:$B$25,0)</f>
        <v>Real Estate</v>
      </c>
    </row>
    <row r="6017" spans="1:9" x14ac:dyDescent="0.2">
      <c r="A6017">
        <v>2015</v>
      </c>
      <c r="B6017" t="s">
        <v>783</v>
      </c>
      <c r="C6017" t="s">
        <v>784</v>
      </c>
      <c r="D6017">
        <v>572.91700000000003</v>
      </c>
      <c r="E6017">
        <v>19857.940999999999</v>
      </c>
      <c r="F6017">
        <v>1676.105</v>
      </c>
      <c r="G6017">
        <v>6010</v>
      </c>
      <c r="H6017" s="14">
        <f>365*DSO[[#This Row],[Receivables - Total]]/DSO[[#This Row],[Revenue - Total]]</f>
        <v>124.76229412835116</v>
      </c>
      <c r="I6017" t="str">
        <f>_xlfn.XLOOKUP(DSO[[#This Row],[GIC Industry Groups]],'DSO_GIC GROUP'!$A$2:$A$25,'DSO_GIC GROUP'!$B$2:$B$25,0)</f>
        <v>Real Estate</v>
      </c>
    </row>
    <row r="6018" spans="1:9" x14ac:dyDescent="0.2">
      <c r="A6018">
        <v>2016</v>
      </c>
      <c r="B6018" t="s">
        <v>783</v>
      </c>
      <c r="C6018" t="s">
        <v>784</v>
      </c>
      <c r="D6018">
        <v>511.80700000000002</v>
      </c>
      <c r="E6018">
        <v>15857.787</v>
      </c>
      <c r="F6018">
        <v>1878.6510000000001</v>
      </c>
      <c r="G6018">
        <v>6010</v>
      </c>
      <c r="H6018" s="14">
        <f>365*DSO[[#This Row],[Receivables - Total]]/DSO[[#This Row],[Revenue - Total]]</f>
        <v>99.43813672683217</v>
      </c>
      <c r="I6018" t="str">
        <f>_xlfn.XLOOKUP(DSO[[#This Row],[GIC Industry Groups]],'DSO_GIC GROUP'!$A$2:$A$25,'DSO_GIC GROUP'!$B$2:$B$25,0)</f>
        <v>Real Estate</v>
      </c>
    </row>
    <row r="6019" spans="1:9" x14ac:dyDescent="0.2">
      <c r="A6019">
        <v>2017</v>
      </c>
      <c r="B6019" t="s">
        <v>783</v>
      </c>
      <c r="C6019" t="s">
        <v>784</v>
      </c>
      <c r="D6019">
        <v>511.52</v>
      </c>
      <c r="E6019">
        <v>13982.904</v>
      </c>
      <c r="F6019">
        <v>1534.9490000000001</v>
      </c>
      <c r="G6019">
        <v>6010</v>
      </c>
      <c r="H6019" s="14">
        <f>365*DSO[[#This Row],[Receivables - Total]]/DSO[[#This Row],[Revenue - Total]]</f>
        <v>121.63583285177552</v>
      </c>
      <c r="I6019" t="str">
        <f>_xlfn.XLOOKUP(DSO[[#This Row],[GIC Industry Groups]],'DSO_GIC GROUP'!$A$2:$A$25,'DSO_GIC GROUP'!$B$2:$B$25,0)</f>
        <v>Real Estate</v>
      </c>
    </row>
    <row r="6020" spans="1:9" x14ac:dyDescent="0.2">
      <c r="A6020">
        <v>2018</v>
      </c>
      <c r="B6020" t="s">
        <v>783</v>
      </c>
      <c r="C6020" t="s">
        <v>784</v>
      </c>
      <c r="D6020">
        <v>494.40699999999998</v>
      </c>
      <c r="E6020">
        <v>12751.358</v>
      </c>
      <c r="F6020">
        <v>1236.6600000000001</v>
      </c>
      <c r="G6020">
        <v>6010</v>
      </c>
      <c r="H6020" s="14">
        <f>365*DSO[[#This Row],[Receivables - Total]]/DSO[[#This Row],[Revenue - Total]]</f>
        <v>145.92414649135574</v>
      </c>
      <c r="I6020" t="str">
        <f>_xlfn.XLOOKUP(DSO[[#This Row],[GIC Industry Groups]],'DSO_GIC GROUP'!$A$2:$A$25,'DSO_GIC GROUP'!$B$2:$B$25,0)</f>
        <v>Real Estate</v>
      </c>
    </row>
    <row r="6021" spans="1:9" x14ac:dyDescent="0.2">
      <c r="A6021">
        <v>2019</v>
      </c>
      <c r="B6021" t="s">
        <v>783</v>
      </c>
      <c r="C6021" t="s">
        <v>784</v>
      </c>
      <c r="D6021">
        <v>479.2</v>
      </c>
      <c r="E6021">
        <v>12766.32</v>
      </c>
      <c r="F6021">
        <v>1208.6010000000001</v>
      </c>
      <c r="G6021">
        <v>6010</v>
      </c>
      <c r="H6021" s="14">
        <f>365*DSO[[#This Row],[Receivables - Total]]/DSO[[#This Row],[Revenue - Total]]</f>
        <v>144.71939043571865</v>
      </c>
      <c r="I6021" t="str">
        <f>_xlfn.XLOOKUP(DSO[[#This Row],[GIC Industry Groups]],'DSO_GIC GROUP'!$A$2:$A$25,'DSO_GIC GROUP'!$B$2:$B$25,0)</f>
        <v>Real Estate</v>
      </c>
    </row>
    <row r="6022" spans="1:9" x14ac:dyDescent="0.2">
      <c r="A6022">
        <v>2004</v>
      </c>
      <c r="B6022" t="s">
        <v>791</v>
      </c>
      <c r="C6022" t="s">
        <v>792</v>
      </c>
      <c r="D6022">
        <v>361.59</v>
      </c>
      <c r="E6022">
        <v>22070.019</v>
      </c>
      <c r="F6022">
        <v>2722.864</v>
      </c>
      <c r="G6022">
        <v>6010</v>
      </c>
      <c r="H6022" s="14">
        <f>365*DSO[[#This Row],[Receivables - Total]]/DSO[[#This Row],[Revenue - Total]]</f>
        <v>48.471150230051876</v>
      </c>
      <c r="I6022" t="str">
        <f>_xlfn.XLOOKUP(DSO[[#This Row],[GIC Industry Groups]],'DSO_GIC GROUP'!$A$2:$A$25,'DSO_GIC GROUP'!$B$2:$B$25,0)</f>
        <v>Real Estate</v>
      </c>
    </row>
    <row r="6023" spans="1:9" x14ac:dyDescent="0.2">
      <c r="A6023">
        <v>2005</v>
      </c>
      <c r="B6023" t="s">
        <v>791</v>
      </c>
      <c r="C6023" t="s">
        <v>792</v>
      </c>
      <c r="D6023">
        <v>357.07900000000001</v>
      </c>
      <c r="E6023">
        <v>21131.039000000001</v>
      </c>
      <c r="F6023">
        <v>3248.66</v>
      </c>
      <c r="G6023">
        <v>6010</v>
      </c>
      <c r="H6023" s="14">
        <f>365*DSO[[#This Row],[Receivables - Total]]/DSO[[#This Row],[Revenue - Total]]</f>
        <v>40.119259941021838</v>
      </c>
      <c r="I6023" t="str">
        <f>_xlfn.XLOOKUP(DSO[[#This Row],[GIC Industry Groups]],'DSO_GIC GROUP'!$A$2:$A$25,'DSO_GIC GROUP'!$B$2:$B$25,0)</f>
        <v>Real Estate</v>
      </c>
    </row>
    <row r="6024" spans="1:9" x14ac:dyDescent="0.2">
      <c r="A6024">
        <v>2006</v>
      </c>
      <c r="B6024" t="s">
        <v>791</v>
      </c>
      <c r="C6024" t="s">
        <v>792</v>
      </c>
      <c r="D6024">
        <v>380.12799999999999</v>
      </c>
      <c r="E6024">
        <v>22084.455000000002</v>
      </c>
      <c r="F6024">
        <v>3442.973</v>
      </c>
      <c r="G6024">
        <v>6010</v>
      </c>
      <c r="H6024" s="14">
        <f>365*DSO[[#This Row],[Receivables - Total]]/DSO[[#This Row],[Revenue - Total]]</f>
        <v>40.298521074664251</v>
      </c>
      <c r="I6024" t="str">
        <f>_xlfn.XLOOKUP(DSO[[#This Row],[GIC Industry Groups]],'DSO_GIC GROUP'!$A$2:$A$25,'DSO_GIC GROUP'!$B$2:$B$25,0)</f>
        <v>Real Estate</v>
      </c>
    </row>
    <row r="6025" spans="1:9" x14ac:dyDescent="0.2">
      <c r="A6025">
        <v>2007</v>
      </c>
      <c r="B6025" t="s">
        <v>791</v>
      </c>
      <c r="C6025" t="s">
        <v>792</v>
      </c>
      <c r="D6025">
        <v>995.22400000000005</v>
      </c>
      <c r="E6025">
        <v>23605.662</v>
      </c>
      <c r="F6025">
        <v>3688.9189999999999</v>
      </c>
      <c r="G6025">
        <v>6010</v>
      </c>
      <c r="H6025" s="14">
        <f>365*DSO[[#This Row],[Receivables - Total]]/DSO[[#This Row],[Revenue - Total]]</f>
        <v>98.472414276377449</v>
      </c>
      <c r="I6025" t="str">
        <f>_xlfn.XLOOKUP(DSO[[#This Row],[GIC Industry Groups]],'DSO_GIC GROUP'!$A$2:$A$25,'DSO_GIC GROUP'!$B$2:$B$25,0)</f>
        <v>Real Estate</v>
      </c>
    </row>
    <row r="6026" spans="1:9" x14ac:dyDescent="0.2">
      <c r="A6026">
        <v>2008</v>
      </c>
      <c r="B6026" t="s">
        <v>791</v>
      </c>
      <c r="C6026" t="s">
        <v>792</v>
      </c>
      <c r="D6026">
        <v>935.55600000000004</v>
      </c>
      <c r="E6026">
        <v>23422.749</v>
      </c>
      <c r="F6026">
        <v>3815.4009999999998</v>
      </c>
      <c r="G6026">
        <v>6010</v>
      </c>
      <c r="H6026" s="14">
        <f>365*DSO[[#This Row],[Receivables - Total]]/DSO[[#This Row],[Revenue - Total]]</f>
        <v>89.499882188005927</v>
      </c>
      <c r="I6026" t="str">
        <f>_xlfn.XLOOKUP(DSO[[#This Row],[GIC Industry Groups]],'DSO_GIC GROUP'!$A$2:$A$25,'DSO_GIC GROUP'!$B$2:$B$25,0)</f>
        <v>Real Estate</v>
      </c>
    </row>
    <row r="6027" spans="1:9" x14ac:dyDescent="0.2">
      <c r="A6027">
        <v>2009</v>
      </c>
      <c r="B6027" t="s">
        <v>791</v>
      </c>
      <c r="C6027" t="s">
        <v>792</v>
      </c>
      <c r="D6027">
        <v>1034.729</v>
      </c>
      <c r="E6027">
        <v>25948.266</v>
      </c>
      <c r="F6027">
        <v>3815.4360000000001</v>
      </c>
      <c r="G6027">
        <v>6010</v>
      </c>
      <c r="H6027" s="14">
        <f>365*DSO[[#This Row],[Receivables - Total]]/DSO[[#This Row],[Revenue - Total]]</f>
        <v>98.986350445925453</v>
      </c>
      <c r="I6027" t="str">
        <f>_xlfn.XLOOKUP(DSO[[#This Row],[GIC Industry Groups]],'DSO_GIC GROUP'!$A$2:$A$25,'DSO_GIC GROUP'!$B$2:$B$25,0)</f>
        <v>Real Estate</v>
      </c>
    </row>
    <row r="6028" spans="1:9" x14ac:dyDescent="0.2">
      <c r="A6028">
        <v>2010</v>
      </c>
      <c r="B6028" t="s">
        <v>791</v>
      </c>
      <c r="C6028" t="s">
        <v>792</v>
      </c>
      <c r="D6028">
        <v>1077.7360000000001</v>
      </c>
      <c r="E6028">
        <v>24857.429</v>
      </c>
      <c r="F6028">
        <v>4033.5509999999999</v>
      </c>
      <c r="G6028">
        <v>6010</v>
      </c>
      <c r="H6028" s="14">
        <f>365*DSO[[#This Row],[Receivables - Total]]/DSO[[#This Row],[Revenue - Total]]</f>
        <v>97.525391398298922</v>
      </c>
      <c r="I6028" t="str">
        <f>_xlfn.XLOOKUP(DSO[[#This Row],[GIC Industry Groups]],'DSO_GIC GROUP'!$A$2:$A$25,'DSO_GIC GROUP'!$B$2:$B$25,0)</f>
        <v>Real Estate</v>
      </c>
    </row>
    <row r="6029" spans="1:9" x14ac:dyDescent="0.2">
      <c r="A6029">
        <v>2011</v>
      </c>
      <c r="B6029" t="s">
        <v>791</v>
      </c>
      <c r="C6029" t="s">
        <v>792</v>
      </c>
      <c r="D6029">
        <v>1137.731</v>
      </c>
      <c r="E6029">
        <v>26216.924999999999</v>
      </c>
      <c r="F6029">
        <v>4387.67</v>
      </c>
      <c r="G6029">
        <v>6010</v>
      </c>
      <c r="H6029" s="14">
        <f>365*DSO[[#This Row],[Receivables - Total]]/DSO[[#This Row],[Revenue - Total]]</f>
        <v>94.645179559994261</v>
      </c>
      <c r="I6029" t="str">
        <f>_xlfn.XLOOKUP(DSO[[#This Row],[GIC Industry Groups]],'DSO_GIC GROUP'!$A$2:$A$25,'DSO_GIC GROUP'!$B$2:$B$25,0)</f>
        <v>Real Estate</v>
      </c>
    </row>
    <row r="6030" spans="1:9" x14ac:dyDescent="0.2">
      <c r="A6030">
        <v>2012</v>
      </c>
      <c r="B6030" t="s">
        <v>791</v>
      </c>
      <c r="C6030" t="s">
        <v>792</v>
      </c>
      <c r="D6030">
        <v>521.30100000000004</v>
      </c>
      <c r="E6030">
        <v>32586.606</v>
      </c>
      <c r="F6030">
        <v>5018.4170000000004</v>
      </c>
      <c r="G6030">
        <v>6010</v>
      </c>
      <c r="H6030" s="14">
        <f>365*DSO[[#This Row],[Receivables - Total]]/DSO[[#This Row],[Revenue - Total]]</f>
        <v>37.915315726054651</v>
      </c>
      <c r="I6030" t="str">
        <f>_xlfn.XLOOKUP(DSO[[#This Row],[GIC Industry Groups]],'DSO_GIC GROUP'!$A$2:$A$25,'DSO_GIC GROUP'!$B$2:$B$25,0)</f>
        <v>Real Estate</v>
      </c>
    </row>
    <row r="6031" spans="1:9" x14ac:dyDescent="0.2">
      <c r="A6031">
        <v>2013</v>
      </c>
      <c r="B6031" t="s">
        <v>791</v>
      </c>
      <c r="C6031" t="s">
        <v>792</v>
      </c>
      <c r="D6031">
        <v>581.48199999999997</v>
      </c>
      <c r="E6031">
        <v>33324.574000000001</v>
      </c>
      <c r="F6031">
        <v>5375.3969999999999</v>
      </c>
      <c r="G6031">
        <v>6010</v>
      </c>
      <c r="H6031" s="14">
        <f>365*DSO[[#This Row],[Receivables - Total]]/DSO[[#This Row],[Revenue - Total]]</f>
        <v>39.483768361667053</v>
      </c>
      <c r="I6031" t="str">
        <f>_xlfn.XLOOKUP(DSO[[#This Row],[GIC Industry Groups]],'DSO_GIC GROUP'!$A$2:$A$25,'DSO_GIC GROUP'!$B$2:$B$25,0)</f>
        <v>Real Estate</v>
      </c>
    </row>
    <row r="6032" spans="1:9" x14ac:dyDescent="0.2">
      <c r="A6032">
        <v>2014</v>
      </c>
      <c r="B6032" t="s">
        <v>791</v>
      </c>
      <c r="C6032" t="s">
        <v>792</v>
      </c>
      <c r="D6032">
        <v>580.197</v>
      </c>
      <c r="E6032">
        <v>29532.33</v>
      </c>
      <c r="F6032">
        <v>5097.5919999999996</v>
      </c>
      <c r="G6032">
        <v>6010</v>
      </c>
      <c r="H6032" s="14">
        <f>365*DSO[[#This Row],[Receivables - Total]]/DSO[[#This Row],[Revenue - Total]]</f>
        <v>41.543517998301944</v>
      </c>
      <c r="I6032" t="str">
        <f>_xlfn.XLOOKUP(DSO[[#This Row],[GIC Industry Groups]],'DSO_GIC GROUP'!$A$2:$A$25,'DSO_GIC GROUP'!$B$2:$B$25,0)</f>
        <v>Real Estate</v>
      </c>
    </row>
    <row r="6033" spans="1:9" x14ac:dyDescent="0.2">
      <c r="A6033">
        <v>2015</v>
      </c>
      <c r="B6033" t="s">
        <v>791</v>
      </c>
      <c r="C6033" t="s">
        <v>792</v>
      </c>
      <c r="D6033">
        <v>624.60500000000002</v>
      </c>
      <c r="E6033">
        <v>30650.672999999999</v>
      </c>
      <c r="F6033">
        <v>5550.9089999999997</v>
      </c>
      <c r="G6033">
        <v>6010</v>
      </c>
      <c r="H6033" s="14">
        <f>365*DSO[[#This Row],[Receivables - Total]]/DSO[[#This Row],[Revenue - Total]]</f>
        <v>41.070899378822467</v>
      </c>
      <c r="I6033" t="str">
        <f>_xlfn.XLOOKUP(DSO[[#This Row],[GIC Industry Groups]],'DSO_GIC GROUP'!$A$2:$A$25,'DSO_GIC GROUP'!$B$2:$B$25,0)</f>
        <v>Real Estate</v>
      </c>
    </row>
    <row r="6034" spans="1:9" x14ac:dyDescent="0.2">
      <c r="A6034">
        <v>2016</v>
      </c>
      <c r="B6034" t="s">
        <v>791</v>
      </c>
      <c r="C6034" t="s">
        <v>792</v>
      </c>
      <c r="D6034">
        <v>664.61900000000003</v>
      </c>
      <c r="E6034">
        <v>31103.578000000001</v>
      </c>
      <c r="F6034">
        <v>5788.5630000000001</v>
      </c>
      <c r="G6034">
        <v>6010</v>
      </c>
      <c r="H6034" s="14">
        <f>365*DSO[[#This Row],[Receivables - Total]]/DSO[[#This Row],[Revenue - Total]]</f>
        <v>41.907799051336227</v>
      </c>
      <c r="I6034" t="str">
        <f>_xlfn.XLOOKUP(DSO[[#This Row],[GIC Industry Groups]],'DSO_GIC GROUP'!$A$2:$A$25,'DSO_GIC GROUP'!$B$2:$B$25,0)</f>
        <v>Real Estate</v>
      </c>
    </row>
    <row r="6035" spans="1:9" x14ac:dyDescent="0.2">
      <c r="A6035">
        <v>2017</v>
      </c>
      <c r="B6035" t="s">
        <v>791</v>
      </c>
      <c r="C6035" t="s">
        <v>792</v>
      </c>
      <c r="D6035">
        <v>742.67200000000003</v>
      </c>
      <c r="E6035">
        <v>32257.637999999999</v>
      </c>
      <c r="F6035">
        <v>5938.91</v>
      </c>
      <c r="G6035">
        <v>6010</v>
      </c>
      <c r="H6035" s="14">
        <f>365*DSO[[#This Row],[Receivables - Total]]/DSO[[#This Row],[Revenue - Total]]</f>
        <v>45.643944764274934</v>
      </c>
      <c r="I6035" t="str">
        <f>_xlfn.XLOOKUP(DSO[[#This Row],[GIC Industry Groups]],'DSO_GIC GROUP'!$A$2:$A$25,'DSO_GIC GROUP'!$B$2:$B$25,0)</f>
        <v>Real Estate</v>
      </c>
    </row>
    <row r="6036" spans="1:9" x14ac:dyDescent="0.2">
      <c r="A6036">
        <v>2018</v>
      </c>
      <c r="B6036" t="s">
        <v>791</v>
      </c>
      <c r="C6036" t="s">
        <v>792</v>
      </c>
      <c r="D6036">
        <v>763.81500000000005</v>
      </c>
      <c r="E6036">
        <v>30686.223000000002</v>
      </c>
      <c r="F6036">
        <v>6115.2690000000002</v>
      </c>
      <c r="G6036">
        <v>6010</v>
      </c>
      <c r="H6036" s="14">
        <f>365*DSO[[#This Row],[Receivables - Total]]/DSO[[#This Row],[Revenue - Total]]</f>
        <v>45.589568504672485</v>
      </c>
      <c r="I6036" t="str">
        <f>_xlfn.XLOOKUP(DSO[[#This Row],[GIC Industry Groups]],'DSO_GIC GROUP'!$A$2:$A$25,'DSO_GIC GROUP'!$B$2:$B$25,0)</f>
        <v>Real Estate</v>
      </c>
    </row>
    <row r="6037" spans="1:9" x14ac:dyDescent="0.2">
      <c r="A6037">
        <v>2019</v>
      </c>
      <c r="B6037" t="s">
        <v>791</v>
      </c>
      <c r="C6037" t="s">
        <v>792</v>
      </c>
      <c r="D6037">
        <v>832.15099999999995</v>
      </c>
      <c r="E6037">
        <v>31231.63</v>
      </c>
      <c r="F6037">
        <v>6121.0379999999996</v>
      </c>
      <c r="G6037">
        <v>6010</v>
      </c>
      <c r="H6037" s="14">
        <f>365*DSO[[#This Row],[Receivables - Total]]/DSO[[#This Row],[Revenue - Total]]</f>
        <v>49.621504555273141</v>
      </c>
      <c r="I6037" t="str">
        <f>_xlfn.XLOOKUP(DSO[[#This Row],[GIC Industry Groups]],'DSO_GIC GROUP'!$A$2:$A$25,'DSO_GIC GROUP'!$B$2:$B$25,0)</f>
        <v>Real Estate</v>
      </c>
    </row>
    <row r="6038" spans="1:9" x14ac:dyDescent="0.2">
      <c r="A6038">
        <v>2004</v>
      </c>
      <c r="B6038" t="s">
        <v>851</v>
      </c>
      <c r="C6038" t="s">
        <v>852</v>
      </c>
      <c r="D6038">
        <v>5</v>
      </c>
      <c r="E6038">
        <v>4332.0010000000002</v>
      </c>
      <c r="F6038">
        <v>606.87800000000004</v>
      </c>
      <c r="G6038">
        <v>6010</v>
      </c>
      <c r="H6038" s="14">
        <f>365*DSO[[#This Row],[Receivables - Total]]/DSO[[#This Row],[Revenue - Total]]</f>
        <v>3.0071941971862546</v>
      </c>
      <c r="I6038" t="str">
        <f>_xlfn.XLOOKUP(DSO[[#This Row],[GIC Industry Groups]],'DSO_GIC GROUP'!$A$2:$A$25,'DSO_GIC GROUP'!$B$2:$B$25,0)</f>
        <v>Real Estate</v>
      </c>
    </row>
    <row r="6039" spans="1:9" x14ac:dyDescent="0.2">
      <c r="A6039">
        <v>2005</v>
      </c>
      <c r="B6039" t="s">
        <v>851</v>
      </c>
      <c r="C6039" t="s">
        <v>852</v>
      </c>
      <c r="D6039">
        <v>64.805000000000007</v>
      </c>
      <c r="E6039">
        <v>4541.5929999999998</v>
      </c>
      <c r="F6039">
        <v>685.08799999999997</v>
      </c>
      <c r="G6039">
        <v>6010</v>
      </c>
      <c r="H6039" s="14">
        <f>365*DSO[[#This Row],[Receivables - Total]]/DSO[[#This Row],[Revenue - Total]]</f>
        <v>34.526695840534359</v>
      </c>
      <c r="I6039" t="str">
        <f>_xlfn.XLOOKUP(DSO[[#This Row],[GIC Industry Groups]],'DSO_GIC GROUP'!$A$2:$A$25,'DSO_GIC GROUP'!$B$2:$B$25,0)</f>
        <v>Real Estate</v>
      </c>
    </row>
    <row r="6040" spans="1:9" x14ac:dyDescent="0.2">
      <c r="A6040">
        <v>2006</v>
      </c>
      <c r="B6040" t="s">
        <v>851</v>
      </c>
      <c r="C6040" t="s">
        <v>852</v>
      </c>
      <c r="D6040">
        <v>10.5</v>
      </c>
      <c r="E6040">
        <v>4675.875</v>
      </c>
      <c r="F6040">
        <v>697.26199999999994</v>
      </c>
      <c r="G6040">
        <v>6010</v>
      </c>
      <c r="H6040" s="14">
        <f>365*DSO[[#This Row],[Receivables - Total]]/DSO[[#This Row],[Revenue - Total]]</f>
        <v>5.4964991638724046</v>
      </c>
      <c r="I6040" t="str">
        <f>_xlfn.XLOOKUP(DSO[[#This Row],[GIC Industry Groups]],'DSO_GIC GROUP'!$A$2:$A$25,'DSO_GIC GROUP'!$B$2:$B$25,0)</f>
        <v>Real Estate</v>
      </c>
    </row>
    <row r="6041" spans="1:9" x14ac:dyDescent="0.2">
      <c r="A6041">
        <v>2007</v>
      </c>
      <c r="B6041" t="s">
        <v>851</v>
      </c>
      <c r="C6041" t="s">
        <v>852</v>
      </c>
      <c r="D6041">
        <v>12.654999999999999</v>
      </c>
      <c r="E6041">
        <v>4801.1210000000001</v>
      </c>
      <c r="F6041">
        <v>500.19400000000002</v>
      </c>
      <c r="G6041">
        <v>6010</v>
      </c>
      <c r="H6041" s="14">
        <f>365*DSO[[#This Row],[Receivables - Total]]/DSO[[#This Row],[Revenue - Total]]</f>
        <v>9.2345669880086518</v>
      </c>
      <c r="I6041" t="str">
        <f>_xlfn.XLOOKUP(DSO[[#This Row],[GIC Industry Groups]],'DSO_GIC GROUP'!$A$2:$A$25,'DSO_GIC GROUP'!$B$2:$B$25,0)</f>
        <v>Real Estate</v>
      </c>
    </row>
    <row r="6042" spans="1:9" x14ac:dyDescent="0.2">
      <c r="A6042">
        <v>2008</v>
      </c>
      <c r="B6042" t="s">
        <v>851</v>
      </c>
      <c r="C6042" t="s">
        <v>852</v>
      </c>
      <c r="D6042">
        <v>207.45</v>
      </c>
      <c r="E6042">
        <v>5144.2950000000001</v>
      </c>
      <c r="F6042">
        <v>586.98599999999999</v>
      </c>
      <c r="G6042">
        <v>6010</v>
      </c>
      <c r="H6042" s="14">
        <f>365*DSO[[#This Row],[Receivables - Total]]/DSO[[#This Row],[Revenue - Total]]</f>
        <v>128.99668816632766</v>
      </c>
      <c r="I6042" t="str">
        <f>_xlfn.XLOOKUP(DSO[[#This Row],[GIC Industry Groups]],'DSO_GIC GROUP'!$A$2:$A$25,'DSO_GIC GROUP'!$B$2:$B$25,0)</f>
        <v>Real Estate</v>
      </c>
    </row>
    <row r="6043" spans="1:9" x14ac:dyDescent="0.2">
      <c r="A6043">
        <v>2009</v>
      </c>
      <c r="B6043" t="s">
        <v>851</v>
      </c>
      <c r="C6043" t="s">
        <v>852</v>
      </c>
      <c r="D6043">
        <v>7.8</v>
      </c>
      <c r="E6043">
        <v>5132.6170000000002</v>
      </c>
      <c r="F6043">
        <v>596.596</v>
      </c>
      <c r="G6043">
        <v>6010</v>
      </c>
      <c r="H6043" s="14">
        <f>365*DSO[[#This Row],[Receivables - Total]]/DSO[[#This Row],[Revenue - Total]]</f>
        <v>4.7720735640198724</v>
      </c>
      <c r="I6043" t="str">
        <f>_xlfn.XLOOKUP(DSO[[#This Row],[GIC Industry Groups]],'DSO_GIC GROUP'!$A$2:$A$25,'DSO_GIC GROUP'!$B$2:$B$25,0)</f>
        <v>Real Estate</v>
      </c>
    </row>
    <row r="6044" spans="1:9" x14ac:dyDescent="0.2">
      <c r="A6044">
        <v>2010</v>
      </c>
      <c r="B6044" t="s">
        <v>851</v>
      </c>
      <c r="C6044" t="s">
        <v>852</v>
      </c>
      <c r="D6044">
        <v>7.8</v>
      </c>
      <c r="E6044">
        <v>5529.54</v>
      </c>
      <c r="F6044">
        <v>642.39200000000005</v>
      </c>
      <c r="G6044">
        <v>6010</v>
      </c>
      <c r="H6044" s="14">
        <f>365*DSO[[#This Row],[Receivables - Total]]/DSO[[#This Row],[Revenue - Total]]</f>
        <v>4.4318733732674129</v>
      </c>
      <c r="I6044" t="str">
        <f>_xlfn.XLOOKUP(DSO[[#This Row],[GIC Industry Groups]],'DSO_GIC GROUP'!$A$2:$A$25,'DSO_GIC GROUP'!$B$2:$B$25,0)</f>
        <v>Real Estate</v>
      </c>
    </row>
    <row r="6045" spans="1:9" x14ac:dyDescent="0.2">
      <c r="A6045">
        <v>2012</v>
      </c>
      <c r="B6045" t="s">
        <v>851</v>
      </c>
      <c r="C6045" t="s">
        <v>852</v>
      </c>
      <c r="D6045">
        <v>64.006</v>
      </c>
      <c r="E6045">
        <v>6888.509</v>
      </c>
      <c r="F6045">
        <v>720.78399999999999</v>
      </c>
      <c r="G6045">
        <v>6010</v>
      </c>
      <c r="H6045" s="14">
        <f>365*DSO[[#This Row],[Receivables - Total]]/DSO[[#This Row],[Revenue - Total]]</f>
        <v>32.412192834469131</v>
      </c>
      <c r="I6045" t="str">
        <f>_xlfn.XLOOKUP(DSO[[#This Row],[GIC Industry Groups]],'DSO_GIC GROUP'!$A$2:$A$25,'DSO_GIC GROUP'!$B$2:$B$25,0)</f>
        <v>Real Estate</v>
      </c>
    </row>
    <row r="6046" spans="1:9" x14ac:dyDescent="0.2">
      <c r="A6046">
        <v>2013</v>
      </c>
      <c r="B6046" t="s">
        <v>851</v>
      </c>
      <c r="C6046" t="s">
        <v>852</v>
      </c>
      <c r="D6046">
        <v>83.033000000000001</v>
      </c>
      <c r="E6046">
        <v>6807.7219999999998</v>
      </c>
      <c r="F6046">
        <v>763.13</v>
      </c>
      <c r="G6046">
        <v>6010</v>
      </c>
      <c r="H6046" s="14">
        <f>365*DSO[[#This Row],[Receivables - Total]]/DSO[[#This Row],[Revenue - Total]]</f>
        <v>39.71413127514316</v>
      </c>
      <c r="I6046" t="str">
        <f>_xlfn.XLOOKUP(DSO[[#This Row],[GIC Industry Groups]],'DSO_GIC GROUP'!$A$2:$A$25,'DSO_GIC GROUP'!$B$2:$B$25,0)</f>
        <v>Real Estate</v>
      </c>
    </row>
    <row r="6047" spans="1:9" x14ac:dyDescent="0.2">
      <c r="A6047">
        <v>2014</v>
      </c>
      <c r="B6047" t="s">
        <v>851</v>
      </c>
      <c r="C6047" t="s">
        <v>852</v>
      </c>
      <c r="D6047">
        <v>14.369</v>
      </c>
      <c r="E6047">
        <v>6846.5339999999997</v>
      </c>
      <c r="F6047">
        <v>822.89800000000002</v>
      </c>
      <c r="G6047">
        <v>6010</v>
      </c>
      <c r="H6047" s="14">
        <f>365*DSO[[#This Row],[Receivables - Total]]/DSO[[#This Row],[Revenue - Total]]</f>
        <v>6.3734326733082343</v>
      </c>
      <c r="I6047" t="str">
        <f>_xlfn.XLOOKUP(DSO[[#This Row],[GIC Industry Groups]],'DSO_GIC GROUP'!$A$2:$A$25,'DSO_GIC GROUP'!$B$2:$B$25,0)</f>
        <v>Real Estate</v>
      </c>
    </row>
    <row r="6048" spans="1:9" x14ac:dyDescent="0.2">
      <c r="A6048">
        <v>2015</v>
      </c>
      <c r="B6048" t="s">
        <v>851</v>
      </c>
      <c r="C6048" t="s">
        <v>852</v>
      </c>
      <c r="D6048">
        <v>16.693999999999999</v>
      </c>
      <c r="E6048">
        <v>7663.8440000000001</v>
      </c>
      <c r="F6048">
        <v>958.51800000000003</v>
      </c>
      <c r="G6048">
        <v>6010</v>
      </c>
      <c r="H6048" s="14">
        <f>365*DSO[[#This Row],[Receivables - Total]]/DSO[[#This Row],[Revenue - Total]]</f>
        <v>6.3570115532519988</v>
      </c>
      <c r="I6048" t="str">
        <f>_xlfn.XLOOKUP(DSO[[#This Row],[GIC Industry Groups]],'DSO_GIC GROUP'!$A$2:$A$25,'DSO_GIC GROUP'!$B$2:$B$25,0)</f>
        <v>Real Estate</v>
      </c>
    </row>
    <row r="6049" spans="1:9" x14ac:dyDescent="0.2">
      <c r="A6049">
        <v>2016</v>
      </c>
      <c r="B6049" t="s">
        <v>851</v>
      </c>
      <c r="C6049" t="s">
        <v>852</v>
      </c>
      <c r="D6049">
        <v>19.79</v>
      </c>
      <c r="E6049">
        <v>7679.5839999999998</v>
      </c>
      <c r="F6049">
        <v>1014.025</v>
      </c>
      <c r="G6049">
        <v>6010</v>
      </c>
      <c r="H6049" s="14">
        <f>365*DSO[[#This Row],[Receivables - Total]]/DSO[[#This Row],[Revenue - Total]]</f>
        <v>7.123443702078351</v>
      </c>
      <c r="I6049" t="str">
        <f>_xlfn.XLOOKUP(DSO[[#This Row],[GIC Industry Groups]],'DSO_GIC GROUP'!$A$2:$A$25,'DSO_GIC GROUP'!$B$2:$B$25,0)</f>
        <v>Real Estate</v>
      </c>
    </row>
    <row r="6050" spans="1:9" x14ac:dyDescent="0.2">
      <c r="A6050">
        <v>2017</v>
      </c>
      <c r="B6050" t="s">
        <v>851</v>
      </c>
      <c r="C6050" t="s">
        <v>852</v>
      </c>
      <c r="D6050">
        <v>19.469000000000001</v>
      </c>
      <c r="E6050">
        <v>7733.2730000000001</v>
      </c>
      <c r="F6050">
        <v>1029.019</v>
      </c>
      <c r="G6050">
        <v>6010</v>
      </c>
      <c r="H6050" s="14">
        <f>365*DSO[[#This Row],[Receivables - Total]]/DSO[[#This Row],[Revenue - Total]]</f>
        <v>6.9057859961769417</v>
      </c>
      <c r="I6050" t="str">
        <f>_xlfn.XLOOKUP(DSO[[#This Row],[GIC Industry Groups]],'DSO_GIC GROUP'!$A$2:$A$25,'DSO_GIC GROUP'!$B$2:$B$25,0)</f>
        <v>Real Estate</v>
      </c>
    </row>
    <row r="6051" spans="1:9" x14ac:dyDescent="0.2">
      <c r="A6051">
        <v>2018</v>
      </c>
      <c r="B6051" t="s">
        <v>851</v>
      </c>
      <c r="C6051" t="s">
        <v>852</v>
      </c>
      <c r="D6051">
        <v>42.259</v>
      </c>
      <c r="E6051">
        <v>7711.7280000000001</v>
      </c>
      <c r="F6051">
        <v>1048.539</v>
      </c>
      <c r="G6051">
        <v>6010</v>
      </c>
      <c r="H6051" s="14">
        <f>365*DSO[[#This Row],[Receivables - Total]]/DSO[[#This Row],[Revenue - Total]]</f>
        <v>14.710501946041111</v>
      </c>
      <c r="I6051" t="str">
        <f>_xlfn.XLOOKUP(DSO[[#This Row],[GIC Industry Groups]],'DSO_GIC GROUP'!$A$2:$A$25,'DSO_GIC GROUP'!$B$2:$B$25,0)</f>
        <v>Real Estate</v>
      </c>
    </row>
    <row r="6052" spans="1:9" x14ac:dyDescent="0.2">
      <c r="A6052">
        <v>2019</v>
      </c>
      <c r="B6052" t="s">
        <v>851</v>
      </c>
      <c r="C6052" t="s">
        <v>852</v>
      </c>
      <c r="D6052">
        <v>153.65</v>
      </c>
      <c r="E6052">
        <v>9636.4719999999998</v>
      </c>
      <c r="F6052">
        <v>1305.47</v>
      </c>
      <c r="G6052">
        <v>6010</v>
      </c>
      <c r="H6052" s="14">
        <f>365*DSO[[#This Row],[Receivables - Total]]/DSO[[#This Row],[Revenue - Total]]</f>
        <v>42.959432235133704</v>
      </c>
      <c r="I6052" t="str">
        <f>_xlfn.XLOOKUP(DSO[[#This Row],[GIC Industry Groups]],'DSO_GIC GROUP'!$A$2:$A$25,'DSO_GIC GROUP'!$B$2:$B$25,0)</f>
        <v>Real Estate</v>
      </c>
    </row>
    <row r="6053" spans="1:9" x14ac:dyDescent="0.2">
      <c r="A6053">
        <v>2004</v>
      </c>
      <c r="B6053" t="s">
        <v>881</v>
      </c>
      <c r="C6053" t="s">
        <v>882</v>
      </c>
      <c r="D6053">
        <v>950.71100000000001</v>
      </c>
      <c r="E6053">
        <v>11580.517</v>
      </c>
      <c r="F6053">
        <v>1963.2180000000001</v>
      </c>
      <c r="G6053">
        <v>6010</v>
      </c>
      <c r="H6053" s="14">
        <f>365*DSO[[#This Row],[Receivables - Total]]/DSO[[#This Row],[Revenue - Total]]</f>
        <v>176.75546729909772</v>
      </c>
      <c r="I6053" t="str">
        <f>_xlfn.XLOOKUP(DSO[[#This Row],[GIC Industry Groups]],'DSO_GIC GROUP'!$A$2:$A$25,'DSO_GIC GROUP'!$B$2:$B$25,0)</f>
        <v>Real Estate</v>
      </c>
    </row>
    <row r="6054" spans="1:9" x14ac:dyDescent="0.2">
      <c r="A6054">
        <v>2005</v>
      </c>
      <c r="B6054" t="s">
        <v>881</v>
      </c>
      <c r="C6054" t="s">
        <v>882</v>
      </c>
      <c r="D6054">
        <v>1003.078</v>
      </c>
      <c r="E6054">
        <v>13637.163</v>
      </c>
      <c r="F6054">
        <v>2769.5439999999999</v>
      </c>
      <c r="G6054">
        <v>6010</v>
      </c>
      <c r="H6054" s="14">
        <f>365*DSO[[#This Row],[Receivables - Total]]/DSO[[#This Row],[Revenue - Total]]</f>
        <v>132.19630018515684</v>
      </c>
      <c r="I6054" t="str">
        <f>_xlfn.XLOOKUP(DSO[[#This Row],[GIC Industry Groups]],'DSO_GIC GROUP'!$A$2:$A$25,'DSO_GIC GROUP'!$B$2:$B$25,0)</f>
        <v>Real Estate</v>
      </c>
    </row>
    <row r="6055" spans="1:9" x14ac:dyDescent="0.2">
      <c r="A6055">
        <v>2006</v>
      </c>
      <c r="B6055" t="s">
        <v>881</v>
      </c>
      <c r="C6055" t="s">
        <v>882</v>
      </c>
      <c r="D6055">
        <v>1249.251</v>
      </c>
      <c r="E6055">
        <v>17954.280999999999</v>
      </c>
      <c r="F6055">
        <v>2974.01</v>
      </c>
      <c r="G6055">
        <v>6010</v>
      </c>
      <c r="H6055" s="14">
        <f>365*DSO[[#This Row],[Receivables - Total]]/DSO[[#This Row],[Revenue - Total]]</f>
        <v>153.32047135012994</v>
      </c>
      <c r="I6055" t="str">
        <f>_xlfn.XLOOKUP(DSO[[#This Row],[GIC Industry Groups]],'DSO_GIC GROUP'!$A$2:$A$25,'DSO_GIC GROUP'!$B$2:$B$25,0)</f>
        <v>Real Estate</v>
      </c>
    </row>
    <row r="6056" spans="1:9" x14ac:dyDescent="0.2">
      <c r="A6056">
        <v>2007</v>
      </c>
      <c r="B6056" t="s">
        <v>881</v>
      </c>
      <c r="C6056" t="s">
        <v>882</v>
      </c>
      <c r="D6056">
        <v>1291.6489999999999</v>
      </c>
      <c r="E6056">
        <v>22478.935000000001</v>
      </c>
      <c r="F6056">
        <v>3568.7840000000001</v>
      </c>
      <c r="G6056">
        <v>6010</v>
      </c>
      <c r="H6056" s="14">
        <f>365*DSO[[#This Row],[Receivables - Total]]/DSO[[#This Row],[Revenue - Total]]</f>
        <v>132.1043484279239</v>
      </c>
      <c r="I6056" t="str">
        <f>_xlfn.XLOOKUP(DSO[[#This Row],[GIC Industry Groups]],'DSO_GIC GROUP'!$A$2:$A$25,'DSO_GIC GROUP'!$B$2:$B$25,0)</f>
        <v>Real Estate</v>
      </c>
    </row>
    <row r="6057" spans="1:9" x14ac:dyDescent="0.2">
      <c r="A6057">
        <v>2008</v>
      </c>
      <c r="B6057" t="s">
        <v>881</v>
      </c>
      <c r="C6057" t="s">
        <v>882</v>
      </c>
      <c r="D6057">
        <v>1280.0160000000001</v>
      </c>
      <c r="E6057">
        <v>21418.21</v>
      </c>
      <c r="F6057">
        <v>2633.5790000000002</v>
      </c>
      <c r="G6057">
        <v>6010</v>
      </c>
      <c r="H6057" s="14">
        <f>365*DSO[[#This Row],[Receivables - Total]]/DSO[[#This Row],[Revenue - Total]]</f>
        <v>177.40338907623428</v>
      </c>
      <c r="I6057" t="str">
        <f>_xlfn.XLOOKUP(DSO[[#This Row],[GIC Industry Groups]],'DSO_GIC GROUP'!$A$2:$A$25,'DSO_GIC GROUP'!$B$2:$B$25,0)</f>
        <v>Real Estate</v>
      </c>
    </row>
    <row r="6058" spans="1:9" x14ac:dyDescent="0.2">
      <c r="A6058">
        <v>2009</v>
      </c>
      <c r="B6058" t="s">
        <v>881</v>
      </c>
      <c r="C6058" t="s">
        <v>882</v>
      </c>
      <c r="D6058">
        <v>1055.287</v>
      </c>
      <c r="E6058">
        <v>20185.472000000002</v>
      </c>
      <c r="F6058">
        <v>2671.549</v>
      </c>
      <c r="G6058">
        <v>6010</v>
      </c>
      <c r="H6058" s="14">
        <f>365*DSO[[#This Row],[Receivables - Total]]/DSO[[#This Row],[Revenue - Total]]</f>
        <v>144.17843543202838</v>
      </c>
      <c r="I6058" t="str">
        <f>_xlfn.XLOOKUP(DSO[[#This Row],[GIC Industry Groups]],'DSO_GIC GROUP'!$A$2:$A$25,'DSO_GIC GROUP'!$B$2:$B$25,0)</f>
        <v>Real Estate</v>
      </c>
    </row>
    <row r="6059" spans="1:9" x14ac:dyDescent="0.2">
      <c r="A6059">
        <v>2010</v>
      </c>
      <c r="B6059" t="s">
        <v>881</v>
      </c>
      <c r="C6059" t="s">
        <v>882</v>
      </c>
      <c r="D6059">
        <v>1093.5509999999999</v>
      </c>
      <c r="E6059">
        <v>20517.471000000001</v>
      </c>
      <c r="F6059">
        <v>3109.6060000000002</v>
      </c>
      <c r="G6059">
        <v>6010</v>
      </c>
      <c r="H6059" s="14">
        <f>365*DSO[[#This Row],[Receivables - Total]]/DSO[[#This Row],[Revenue - Total]]</f>
        <v>128.35906381708807</v>
      </c>
      <c r="I6059" t="str">
        <f>_xlfn.XLOOKUP(DSO[[#This Row],[GIC Industry Groups]],'DSO_GIC GROUP'!$A$2:$A$25,'DSO_GIC GROUP'!$B$2:$B$25,0)</f>
        <v>Real Estate</v>
      </c>
    </row>
    <row r="6060" spans="1:9" x14ac:dyDescent="0.2">
      <c r="A6060">
        <v>2011</v>
      </c>
      <c r="B6060" t="s">
        <v>881</v>
      </c>
      <c r="C6060" t="s">
        <v>882</v>
      </c>
      <c r="D6060">
        <v>1047.499</v>
      </c>
      <c r="E6060">
        <v>20446.487000000001</v>
      </c>
      <c r="F6060">
        <v>3207.6869999999999</v>
      </c>
      <c r="G6060">
        <v>6010</v>
      </c>
      <c r="H6060" s="14">
        <f>365*DSO[[#This Row],[Receivables - Total]]/DSO[[#This Row],[Revenue - Total]]</f>
        <v>119.1940282826847</v>
      </c>
      <c r="I6060" t="str">
        <f>_xlfn.XLOOKUP(DSO[[#This Row],[GIC Industry Groups]],'DSO_GIC GROUP'!$A$2:$A$25,'DSO_GIC GROUP'!$B$2:$B$25,0)</f>
        <v>Real Estate</v>
      </c>
    </row>
    <row r="6061" spans="1:9" x14ac:dyDescent="0.2">
      <c r="A6061">
        <v>2012</v>
      </c>
      <c r="B6061" t="s">
        <v>881</v>
      </c>
      <c r="C6061" t="s">
        <v>882</v>
      </c>
      <c r="D6061">
        <v>1186.595</v>
      </c>
      <c r="E6061">
        <v>21965.974999999999</v>
      </c>
      <c r="F6061">
        <v>2992.5740000000001</v>
      </c>
      <c r="G6061">
        <v>6010</v>
      </c>
      <c r="H6061" s="14">
        <f>365*DSO[[#This Row],[Receivables - Total]]/DSO[[#This Row],[Revenue - Total]]</f>
        <v>144.72730665975178</v>
      </c>
      <c r="I6061" t="str">
        <f>_xlfn.XLOOKUP(DSO[[#This Row],[GIC Industry Groups]],'DSO_GIC GROUP'!$A$2:$A$25,'DSO_GIC GROUP'!$B$2:$B$25,0)</f>
        <v>Real Estate</v>
      </c>
    </row>
    <row r="6062" spans="1:9" x14ac:dyDescent="0.2">
      <c r="A6062">
        <v>2013</v>
      </c>
      <c r="B6062" t="s">
        <v>881</v>
      </c>
      <c r="C6062" t="s">
        <v>882</v>
      </c>
      <c r="D6062">
        <v>1109.971</v>
      </c>
      <c r="E6062">
        <v>20097.223999999998</v>
      </c>
      <c r="F6062">
        <v>2500.3229999999999</v>
      </c>
      <c r="G6062">
        <v>6010</v>
      </c>
      <c r="H6062" s="14">
        <f>365*DSO[[#This Row],[Receivables - Total]]/DSO[[#This Row],[Revenue - Total]]</f>
        <v>162.0348310998219</v>
      </c>
      <c r="I6062" t="str">
        <f>_xlfn.XLOOKUP(DSO[[#This Row],[GIC Industry Groups]],'DSO_GIC GROUP'!$A$2:$A$25,'DSO_GIC GROUP'!$B$2:$B$25,0)</f>
        <v>Real Estate</v>
      </c>
    </row>
    <row r="6063" spans="1:9" x14ac:dyDescent="0.2">
      <c r="A6063">
        <v>2014</v>
      </c>
      <c r="B6063" t="s">
        <v>881</v>
      </c>
      <c r="C6063" t="s">
        <v>882</v>
      </c>
      <c r="D6063">
        <v>1018.378</v>
      </c>
      <c r="E6063">
        <v>21248.32</v>
      </c>
      <c r="F6063">
        <v>2779.63</v>
      </c>
      <c r="G6063">
        <v>6010</v>
      </c>
      <c r="H6063" s="14">
        <f>365*DSO[[#This Row],[Receivables - Total]]/DSO[[#This Row],[Revenue - Total]]</f>
        <v>133.72570090263812</v>
      </c>
      <c r="I6063" t="str">
        <f>_xlfn.XLOOKUP(DSO[[#This Row],[GIC Industry Groups]],'DSO_GIC GROUP'!$A$2:$A$25,'DSO_GIC GROUP'!$B$2:$B$25,0)</f>
        <v>Real Estate</v>
      </c>
    </row>
    <row r="6064" spans="1:9" x14ac:dyDescent="0.2">
      <c r="A6064">
        <v>2015</v>
      </c>
      <c r="B6064" t="s">
        <v>881</v>
      </c>
      <c r="C6064" t="s">
        <v>882</v>
      </c>
      <c r="D6064">
        <v>1029.307</v>
      </c>
      <c r="E6064">
        <v>21143.293000000001</v>
      </c>
      <c r="F6064">
        <v>2590.6959999999999</v>
      </c>
      <c r="G6064">
        <v>6010</v>
      </c>
      <c r="H6064" s="14">
        <f>365*DSO[[#This Row],[Receivables - Total]]/DSO[[#This Row],[Revenue - Total]]</f>
        <v>145.01780795585432</v>
      </c>
      <c r="I6064" t="str">
        <f>_xlfn.XLOOKUP(DSO[[#This Row],[GIC Industry Groups]],'DSO_GIC GROUP'!$A$2:$A$25,'DSO_GIC GROUP'!$B$2:$B$25,0)</f>
        <v>Real Estate</v>
      </c>
    </row>
    <row r="6065" spans="1:9" x14ac:dyDescent="0.2">
      <c r="A6065">
        <v>2016</v>
      </c>
      <c r="B6065" t="s">
        <v>881</v>
      </c>
      <c r="C6065" t="s">
        <v>882</v>
      </c>
      <c r="D6065">
        <v>1127.203</v>
      </c>
      <c r="E6065">
        <v>20814.847000000002</v>
      </c>
      <c r="F6065">
        <v>2677.5349999999999</v>
      </c>
      <c r="G6065">
        <v>6010</v>
      </c>
      <c r="H6065" s="14">
        <f>365*DSO[[#This Row],[Receivables - Total]]/DSO[[#This Row],[Revenue - Total]]</f>
        <v>153.65965150782341</v>
      </c>
      <c r="I6065" t="str">
        <f>_xlfn.XLOOKUP(DSO[[#This Row],[GIC Industry Groups]],'DSO_GIC GROUP'!$A$2:$A$25,'DSO_GIC GROUP'!$B$2:$B$25,0)</f>
        <v>Real Estate</v>
      </c>
    </row>
    <row r="6066" spans="1:9" x14ac:dyDescent="0.2">
      <c r="A6066">
        <v>2017</v>
      </c>
      <c r="B6066" t="s">
        <v>881</v>
      </c>
      <c r="C6066" t="s">
        <v>882</v>
      </c>
      <c r="D6066">
        <v>985.41099999999994</v>
      </c>
      <c r="E6066">
        <v>17397.934000000001</v>
      </c>
      <c r="F6066">
        <v>2140.3589999999999</v>
      </c>
      <c r="G6066">
        <v>6010</v>
      </c>
      <c r="H6066" s="14">
        <f>365*DSO[[#This Row],[Receivables - Total]]/DSO[[#This Row],[Revenue - Total]]</f>
        <v>168.04424631568816</v>
      </c>
      <c r="I6066" t="str">
        <f>_xlfn.XLOOKUP(DSO[[#This Row],[GIC Industry Groups]],'DSO_GIC GROUP'!$A$2:$A$25,'DSO_GIC GROUP'!$B$2:$B$25,0)</f>
        <v>Real Estate</v>
      </c>
    </row>
    <row r="6067" spans="1:9" x14ac:dyDescent="0.2">
      <c r="A6067">
        <v>2018</v>
      </c>
      <c r="B6067" t="s">
        <v>881</v>
      </c>
      <c r="C6067" t="s">
        <v>882</v>
      </c>
      <c r="D6067">
        <v>1008.453</v>
      </c>
      <c r="E6067">
        <v>17180.794000000002</v>
      </c>
      <c r="F6067">
        <v>2100.6950000000002</v>
      </c>
      <c r="G6067">
        <v>6010</v>
      </c>
      <c r="H6067" s="14">
        <f>365*DSO[[#This Row],[Receivables - Total]]/DSO[[#This Row],[Revenue - Total]]</f>
        <v>175.22074599120765</v>
      </c>
      <c r="I6067" t="str">
        <f>_xlfn.XLOOKUP(DSO[[#This Row],[GIC Industry Groups]],'DSO_GIC GROUP'!$A$2:$A$25,'DSO_GIC GROUP'!$B$2:$B$25,0)</f>
        <v>Real Estate</v>
      </c>
    </row>
    <row r="6068" spans="1:9" x14ac:dyDescent="0.2">
      <c r="A6068">
        <v>2019</v>
      </c>
      <c r="B6068" t="s">
        <v>881</v>
      </c>
      <c r="C6068" t="s">
        <v>882</v>
      </c>
      <c r="D6068">
        <v>837.93899999999996</v>
      </c>
      <c r="E6068">
        <v>18287.012999999999</v>
      </c>
      <c r="F6068">
        <v>1921.3019999999999</v>
      </c>
      <c r="G6068">
        <v>6010</v>
      </c>
      <c r="H6068" s="14">
        <f>365*DSO[[#This Row],[Receivables - Total]]/DSO[[#This Row],[Revenue - Total]]</f>
        <v>159.18774612216092</v>
      </c>
      <c r="I6068" t="str">
        <f>_xlfn.XLOOKUP(DSO[[#This Row],[GIC Industry Groups]],'DSO_GIC GROUP'!$A$2:$A$25,'DSO_GIC GROUP'!$B$2:$B$25,0)</f>
        <v>Real Estate</v>
      </c>
    </row>
    <row r="6069" spans="1:9" x14ac:dyDescent="0.2">
      <c r="A6069">
        <v>2004</v>
      </c>
      <c r="B6069" t="s">
        <v>889</v>
      </c>
      <c r="C6069" t="s">
        <v>890</v>
      </c>
      <c r="D6069">
        <v>16.247</v>
      </c>
      <c r="E6069">
        <v>1126.9349999999999</v>
      </c>
      <c r="F6069">
        <v>236.85599999999999</v>
      </c>
      <c r="G6069">
        <v>6010</v>
      </c>
      <c r="H6069" s="14">
        <f>365*DSO[[#This Row],[Receivables - Total]]/DSO[[#This Row],[Revenue - Total]]</f>
        <v>25.036963387036849</v>
      </c>
      <c r="I6069" t="str">
        <f>_xlfn.XLOOKUP(DSO[[#This Row],[GIC Industry Groups]],'DSO_GIC GROUP'!$A$2:$A$25,'DSO_GIC GROUP'!$B$2:$B$25,0)</f>
        <v>Real Estate</v>
      </c>
    </row>
    <row r="6070" spans="1:9" x14ac:dyDescent="0.2">
      <c r="A6070">
        <v>2005</v>
      </c>
      <c r="B6070" t="s">
        <v>889</v>
      </c>
      <c r="C6070" t="s">
        <v>890</v>
      </c>
      <c r="D6070">
        <v>42.765000000000001</v>
      </c>
      <c r="E6070">
        <v>2639.1179999999999</v>
      </c>
      <c r="F6070">
        <v>332.988</v>
      </c>
      <c r="G6070">
        <v>6010</v>
      </c>
      <c r="H6070" s="14">
        <f>365*DSO[[#This Row],[Receivables - Total]]/DSO[[#This Row],[Revenue - Total]]</f>
        <v>46.876238783379584</v>
      </c>
      <c r="I6070" t="str">
        <f>_xlfn.XLOOKUP(DSO[[#This Row],[GIC Industry Groups]],'DSO_GIC GROUP'!$A$2:$A$25,'DSO_GIC GROUP'!$B$2:$B$25,0)</f>
        <v>Real Estate</v>
      </c>
    </row>
    <row r="6071" spans="1:9" x14ac:dyDescent="0.2">
      <c r="A6071">
        <v>2006</v>
      </c>
      <c r="B6071" t="s">
        <v>889</v>
      </c>
      <c r="C6071" t="s">
        <v>890</v>
      </c>
      <c r="D6071">
        <v>38.113</v>
      </c>
      <c r="E6071">
        <v>3253.8</v>
      </c>
      <c r="F6071">
        <v>428.34899999999999</v>
      </c>
      <c r="G6071">
        <v>6010</v>
      </c>
      <c r="H6071" s="14">
        <f>365*DSO[[#This Row],[Receivables - Total]]/DSO[[#This Row],[Revenue - Total]]</f>
        <v>32.4764269322445</v>
      </c>
      <c r="I6071" t="str">
        <f>_xlfn.XLOOKUP(DSO[[#This Row],[GIC Industry Groups]],'DSO_GIC GROUP'!$A$2:$A$25,'DSO_GIC GROUP'!$B$2:$B$25,0)</f>
        <v>Real Estate</v>
      </c>
    </row>
    <row r="6072" spans="1:9" x14ac:dyDescent="0.2">
      <c r="A6072">
        <v>2007</v>
      </c>
      <c r="B6072" t="s">
        <v>889</v>
      </c>
      <c r="C6072" t="s">
        <v>890</v>
      </c>
      <c r="D6072">
        <v>22.09</v>
      </c>
      <c r="E6072">
        <v>5716.6279999999997</v>
      </c>
      <c r="F6072">
        <v>771.79100000000005</v>
      </c>
      <c r="G6072">
        <v>6010</v>
      </c>
      <c r="H6072" s="14">
        <f>365*DSO[[#This Row],[Receivables - Total]]/DSO[[#This Row],[Revenue - Total]]</f>
        <v>10.446934468010122</v>
      </c>
      <c r="I6072" t="str">
        <f>_xlfn.XLOOKUP(DSO[[#This Row],[GIC Industry Groups]],'DSO_GIC GROUP'!$A$2:$A$25,'DSO_GIC GROUP'!$B$2:$B$25,0)</f>
        <v>Real Estate</v>
      </c>
    </row>
    <row r="6073" spans="1:9" x14ac:dyDescent="0.2">
      <c r="A6073">
        <v>2008</v>
      </c>
      <c r="B6073" t="s">
        <v>889</v>
      </c>
      <c r="C6073" t="s">
        <v>890</v>
      </c>
      <c r="D6073">
        <v>123.289</v>
      </c>
      <c r="E6073">
        <v>5769.9840000000004</v>
      </c>
      <c r="F6073">
        <v>929.76599999999996</v>
      </c>
      <c r="G6073">
        <v>6010</v>
      </c>
      <c r="H6073" s="14">
        <f>365*DSO[[#This Row],[Receivables - Total]]/DSO[[#This Row],[Revenue - Total]]</f>
        <v>48.399796292830672</v>
      </c>
      <c r="I6073" t="str">
        <f>_xlfn.XLOOKUP(DSO[[#This Row],[GIC Industry Groups]],'DSO_GIC GROUP'!$A$2:$A$25,'DSO_GIC GROUP'!$B$2:$B$25,0)</f>
        <v>Real Estate</v>
      </c>
    </row>
    <row r="6074" spans="1:9" x14ac:dyDescent="0.2">
      <c r="A6074">
        <v>2009</v>
      </c>
      <c r="B6074" t="s">
        <v>889</v>
      </c>
      <c r="C6074" t="s">
        <v>890</v>
      </c>
      <c r="D6074">
        <v>131.887</v>
      </c>
      <c r="E6074">
        <v>5616.2449999999999</v>
      </c>
      <c r="F6074">
        <v>936.09400000000005</v>
      </c>
      <c r="G6074">
        <v>6010</v>
      </c>
      <c r="H6074" s="14">
        <f>365*DSO[[#This Row],[Receivables - Total]]/DSO[[#This Row],[Revenue - Total]]</f>
        <v>51.425129313936417</v>
      </c>
      <c r="I6074" t="str">
        <f>_xlfn.XLOOKUP(DSO[[#This Row],[GIC Industry Groups]],'DSO_GIC GROUP'!$A$2:$A$25,'DSO_GIC GROUP'!$B$2:$B$25,0)</f>
        <v>Real Estate</v>
      </c>
    </row>
    <row r="6075" spans="1:9" x14ac:dyDescent="0.2">
      <c r="A6075">
        <v>2010</v>
      </c>
      <c r="B6075" t="s">
        <v>889</v>
      </c>
      <c r="C6075" t="s">
        <v>890</v>
      </c>
      <c r="D6075">
        <v>149.26300000000001</v>
      </c>
      <c r="E6075">
        <v>5758.0209999999997</v>
      </c>
      <c r="F6075">
        <v>1016.203</v>
      </c>
      <c r="G6075">
        <v>6010</v>
      </c>
      <c r="H6075" s="14">
        <f>365*DSO[[#This Row],[Receivables - Total]]/DSO[[#This Row],[Revenue - Total]]</f>
        <v>53.61231466547531</v>
      </c>
      <c r="I6075" t="str">
        <f>_xlfn.XLOOKUP(DSO[[#This Row],[GIC Industry Groups]],'DSO_GIC GROUP'!$A$2:$A$25,'DSO_GIC GROUP'!$B$2:$B$25,0)</f>
        <v>Real Estate</v>
      </c>
    </row>
    <row r="6076" spans="1:9" x14ac:dyDescent="0.2">
      <c r="A6076">
        <v>2011</v>
      </c>
      <c r="B6076" t="s">
        <v>889</v>
      </c>
      <c r="C6076" t="s">
        <v>890</v>
      </c>
      <c r="D6076">
        <v>373.05799999999999</v>
      </c>
      <c r="E6076">
        <v>17271.91</v>
      </c>
      <c r="F6076">
        <v>1764.9390000000001</v>
      </c>
      <c r="G6076">
        <v>6010</v>
      </c>
      <c r="H6076" s="14">
        <f>365*DSO[[#This Row],[Receivables - Total]]/DSO[[#This Row],[Revenue - Total]]</f>
        <v>77.150638067377955</v>
      </c>
      <c r="I6076" t="str">
        <f>_xlfn.XLOOKUP(DSO[[#This Row],[GIC Industry Groups]],'DSO_GIC GROUP'!$A$2:$A$25,'DSO_GIC GROUP'!$B$2:$B$25,0)</f>
        <v>Real Estate</v>
      </c>
    </row>
    <row r="6077" spans="1:9" x14ac:dyDescent="0.2">
      <c r="A6077">
        <v>2012</v>
      </c>
      <c r="B6077" t="s">
        <v>889</v>
      </c>
      <c r="C6077" t="s">
        <v>890</v>
      </c>
      <c r="D6077">
        <v>817.44500000000005</v>
      </c>
      <c r="E6077">
        <v>18980</v>
      </c>
      <c r="F6077">
        <v>2503.453</v>
      </c>
      <c r="G6077">
        <v>6010</v>
      </c>
      <c r="H6077" s="14">
        <f>365*DSO[[#This Row],[Receivables - Total]]/DSO[[#This Row],[Revenue - Total]]</f>
        <v>119.18235533081709</v>
      </c>
      <c r="I6077" t="str">
        <f>_xlfn.XLOOKUP(DSO[[#This Row],[GIC Industry Groups]],'DSO_GIC GROUP'!$A$2:$A$25,'DSO_GIC GROUP'!$B$2:$B$25,0)</f>
        <v>Real Estate</v>
      </c>
    </row>
    <row r="6078" spans="1:9" x14ac:dyDescent="0.2">
      <c r="A6078">
        <v>2013</v>
      </c>
      <c r="B6078" t="s">
        <v>889</v>
      </c>
      <c r="C6078" t="s">
        <v>890</v>
      </c>
      <c r="D6078">
        <v>544.11599999999999</v>
      </c>
      <c r="E6078">
        <v>19731.493999999999</v>
      </c>
      <c r="F6078">
        <v>2809.5450000000001</v>
      </c>
      <c r="G6078">
        <v>6010</v>
      </c>
      <c r="H6078" s="14">
        <f>365*DSO[[#This Row],[Receivables - Total]]/DSO[[#This Row],[Revenue - Total]]</f>
        <v>70.688435316038721</v>
      </c>
      <c r="I6078" t="str">
        <f>_xlfn.XLOOKUP(DSO[[#This Row],[GIC Industry Groups]],'DSO_GIC GROUP'!$A$2:$A$25,'DSO_GIC GROUP'!$B$2:$B$25,0)</f>
        <v>Real Estate</v>
      </c>
    </row>
    <row r="6079" spans="1:9" x14ac:dyDescent="0.2">
      <c r="A6079">
        <v>2014</v>
      </c>
      <c r="B6079" t="s">
        <v>889</v>
      </c>
      <c r="C6079" t="s">
        <v>890</v>
      </c>
      <c r="D6079">
        <v>1039.587</v>
      </c>
      <c r="E6079">
        <v>21226.170999999998</v>
      </c>
      <c r="F6079">
        <v>3075.607</v>
      </c>
      <c r="G6079">
        <v>6010</v>
      </c>
      <c r="H6079" s="14">
        <f>365*DSO[[#This Row],[Receivables - Total]]/DSO[[#This Row],[Revenue - Total]]</f>
        <v>123.37377792416261</v>
      </c>
      <c r="I6079" t="str">
        <f>_xlfn.XLOOKUP(DSO[[#This Row],[GIC Industry Groups]],'DSO_GIC GROUP'!$A$2:$A$25,'DSO_GIC GROUP'!$B$2:$B$25,0)</f>
        <v>Real Estate</v>
      </c>
    </row>
    <row r="6080" spans="1:9" x14ac:dyDescent="0.2">
      <c r="A6080">
        <v>2015</v>
      </c>
      <c r="B6080" t="s">
        <v>889</v>
      </c>
      <c r="C6080" t="s">
        <v>890</v>
      </c>
      <c r="D6080">
        <v>1114.1020000000001</v>
      </c>
      <c r="E6080">
        <v>22261.918000000001</v>
      </c>
      <c r="F6080">
        <v>3284.9780000000001</v>
      </c>
      <c r="G6080">
        <v>6010</v>
      </c>
      <c r="H6080" s="14">
        <f>365*DSO[[#This Row],[Receivables - Total]]/DSO[[#This Row],[Revenue - Total]]</f>
        <v>123.78994014571788</v>
      </c>
      <c r="I6080" t="str">
        <f>_xlfn.XLOOKUP(DSO[[#This Row],[GIC Industry Groups]],'DSO_GIC GROUP'!$A$2:$A$25,'DSO_GIC GROUP'!$B$2:$B$25,0)</f>
        <v>Real Estate</v>
      </c>
    </row>
    <row r="6081" spans="1:9" x14ac:dyDescent="0.2">
      <c r="A6081">
        <v>2016</v>
      </c>
      <c r="B6081" t="s">
        <v>889</v>
      </c>
      <c r="C6081" t="s">
        <v>890</v>
      </c>
      <c r="D6081">
        <v>999.14499999999998</v>
      </c>
      <c r="E6081">
        <v>23166.6</v>
      </c>
      <c r="F6081">
        <v>3447.88</v>
      </c>
      <c r="G6081">
        <v>6010</v>
      </c>
      <c r="H6081" s="14">
        <f>365*DSO[[#This Row],[Receivables - Total]]/DSO[[#This Row],[Revenue - Total]]</f>
        <v>105.77164083436777</v>
      </c>
      <c r="I6081" t="str">
        <f>_xlfn.XLOOKUP(DSO[[#This Row],[GIC Industry Groups]],'DSO_GIC GROUP'!$A$2:$A$25,'DSO_GIC GROUP'!$B$2:$B$25,0)</f>
        <v>Real Estate</v>
      </c>
    </row>
    <row r="6082" spans="1:9" x14ac:dyDescent="0.2">
      <c r="A6082">
        <v>2017</v>
      </c>
      <c r="B6082" t="s">
        <v>889</v>
      </c>
      <c r="C6082" t="s">
        <v>890</v>
      </c>
      <c r="D6082">
        <v>1673.7950000000001</v>
      </c>
      <c r="E6082">
        <v>23954.541000000001</v>
      </c>
      <c r="F6082">
        <v>3573.5880000000002</v>
      </c>
      <c r="G6082">
        <v>6010</v>
      </c>
      <c r="H6082" s="14">
        <f>365*DSO[[#This Row],[Receivables - Total]]/DSO[[#This Row],[Revenue - Total]]</f>
        <v>170.95848066425117</v>
      </c>
      <c r="I6082" t="str">
        <f>_xlfn.XLOOKUP(DSO[[#This Row],[GIC Industry Groups]],'DSO_GIC GROUP'!$A$2:$A$25,'DSO_GIC GROUP'!$B$2:$B$25,0)</f>
        <v>Real Estate</v>
      </c>
    </row>
    <row r="6083" spans="1:9" x14ac:dyDescent="0.2">
      <c r="A6083">
        <v>2018</v>
      </c>
      <c r="B6083" t="s">
        <v>889</v>
      </c>
      <c r="C6083" t="s">
        <v>890</v>
      </c>
      <c r="D6083">
        <v>800.05600000000004</v>
      </c>
      <c r="E6083">
        <v>22584.555</v>
      </c>
      <c r="F6083">
        <v>3690.7759999999998</v>
      </c>
      <c r="G6083">
        <v>6010</v>
      </c>
      <c r="H6083" s="14">
        <f>365*DSO[[#This Row],[Receivables - Total]]/DSO[[#This Row],[Revenue - Total]]</f>
        <v>79.121691481682987</v>
      </c>
      <c r="I6083" t="str">
        <f>_xlfn.XLOOKUP(DSO[[#This Row],[GIC Industry Groups]],'DSO_GIC GROUP'!$A$2:$A$25,'DSO_GIC GROUP'!$B$2:$B$25,0)</f>
        <v>Real Estate</v>
      </c>
    </row>
    <row r="6084" spans="1:9" x14ac:dyDescent="0.2">
      <c r="A6084">
        <v>2019</v>
      </c>
      <c r="B6084" t="s">
        <v>889</v>
      </c>
      <c r="C6084" t="s">
        <v>890</v>
      </c>
      <c r="D6084">
        <v>1047.1690000000001</v>
      </c>
      <c r="E6084">
        <v>24692.207999999999</v>
      </c>
      <c r="F6084">
        <v>3870.2959999999998</v>
      </c>
      <c r="G6084">
        <v>6010</v>
      </c>
      <c r="H6084" s="14">
        <f>365*DSO[[#This Row],[Receivables - Total]]/DSO[[#This Row],[Revenue - Total]]</f>
        <v>98.756447827246305</v>
      </c>
      <c r="I6084" t="str">
        <f>_xlfn.XLOOKUP(DSO[[#This Row],[GIC Industry Groups]],'DSO_GIC GROUP'!$A$2:$A$25,'DSO_GIC GROUP'!$B$2:$B$25,0)</f>
        <v>Real Estate</v>
      </c>
    </row>
    <row r="6085" spans="1:9" x14ac:dyDescent="0.2">
      <c r="A6085">
        <v>2004</v>
      </c>
      <c r="B6085" t="s">
        <v>917</v>
      </c>
      <c r="C6085" t="s">
        <v>918</v>
      </c>
      <c r="D6085">
        <v>1647</v>
      </c>
      <c r="E6085">
        <v>29954</v>
      </c>
      <c r="F6085">
        <v>22665</v>
      </c>
      <c r="G6085">
        <v>6010</v>
      </c>
      <c r="H6085" s="14">
        <f>365*DSO[[#This Row],[Receivables - Total]]/DSO[[#This Row],[Revenue - Total]]</f>
        <v>26.523494374586367</v>
      </c>
      <c r="I6085" t="str">
        <f>_xlfn.XLOOKUP(DSO[[#This Row],[GIC Industry Groups]],'DSO_GIC GROUP'!$A$2:$A$25,'DSO_GIC GROUP'!$B$2:$B$25,0)</f>
        <v>Real Estate</v>
      </c>
    </row>
    <row r="6086" spans="1:9" x14ac:dyDescent="0.2">
      <c r="A6086">
        <v>2005</v>
      </c>
      <c r="B6086" t="s">
        <v>917</v>
      </c>
      <c r="C6086" t="s">
        <v>918</v>
      </c>
      <c r="D6086">
        <v>1769</v>
      </c>
      <c r="E6086">
        <v>28229</v>
      </c>
      <c r="F6086">
        <v>22629</v>
      </c>
      <c r="G6086">
        <v>6010</v>
      </c>
      <c r="H6086" s="14">
        <f>365*DSO[[#This Row],[Receivables - Total]]/DSO[[#This Row],[Revenue - Total]]</f>
        <v>28.533518935878739</v>
      </c>
      <c r="I6086" t="str">
        <f>_xlfn.XLOOKUP(DSO[[#This Row],[GIC Industry Groups]],'DSO_GIC GROUP'!$A$2:$A$25,'DSO_GIC GROUP'!$B$2:$B$25,0)</f>
        <v>Real Estate</v>
      </c>
    </row>
    <row r="6087" spans="1:9" x14ac:dyDescent="0.2">
      <c r="A6087">
        <v>2006</v>
      </c>
      <c r="B6087" t="s">
        <v>917</v>
      </c>
      <c r="C6087" t="s">
        <v>918</v>
      </c>
      <c r="D6087">
        <v>1713</v>
      </c>
      <c r="E6087">
        <v>26862</v>
      </c>
      <c r="F6087">
        <v>21896</v>
      </c>
      <c r="G6087">
        <v>6010</v>
      </c>
      <c r="H6087" s="14">
        <f>365*DSO[[#This Row],[Receivables - Total]]/DSO[[#This Row],[Revenue - Total]]</f>
        <v>28.555215564486666</v>
      </c>
      <c r="I6087" t="str">
        <f>_xlfn.XLOOKUP(DSO[[#This Row],[GIC Industry Groups]],'DSO_GIC GROUP'!$A$2:$A$25,'DSO_GIC GROUP'!$B$2:$B$25,0)</f>
        <v>Real Estate</v>
      </c>
    </row>
    <row r="6088" spans="1:9" x14ac:dyDescent="0.2">
      <c r="A6088">
        <v>2007</v>
      </c>
      <c r="B6088" t="s">
        <v>917</v>
      </c>
      <c r="C6088" t="s">
        <v>918</v>
      </c>
      <c r="D6088">
        <v>1396</v>
      </c>
      <c r="E6088">
        <v>23806</v>
      </c>
      <c r="F6088">
        <v>16308</v>
      </c>
      <c r="G6088">
        <v>6010</v>
      </c>
      <c r="H6088" s="14">
        <f>365*DSO[[#This Row],[Receivables - Total]]/DSO[[#This Row],[Revenue - Total]]</f>
        <v>31.244787834191808</v>
      </c>
      <c r="I6088" t="str">
        <f>_xlfn.XLOOKUP(DSO[[#This Row],[GIC Industry Groups]],'DSO_GIC GROUP'!$A$2:$A$25,'DSO_GIC GROUP'!$B$2:$B$25,0)</f>
        <v>Real Estate</v>
      </c>
    </row>
    <row r="6089" spans="1:9" x14ac:dyDescent="0.2">
      <c r="A6089">
        <v>2008</v>
      </c>
      <c r="B6089" t="s">
        <v>917</v>
      </c>
      <c r="C6089" t="s">
        <v>918</v>
      </c>
      <c r="D6089">
        <v>771</v>
      </c>
      <c r="E6089">
        <v>16735</v>
      </c>
      <c r="F6089">
        <v>8018</v>
      </c>
      <c r="G6089">
        <v>6010</v>
      </c>
      <c r="H6089" s="14">
        <f>365*DSO[[#This Row],[Receivables - Total]]/DSO[[#This Row],[Revenue - Total]]</f>
        <v>35.097904714392619</v>
      </c>
      <c r="I6089" t="str">
        <f>_xlfn.XLOOKUP(DSO[[#This Row],[GIC Industry Groups]],'DSO_GIC GROUP'!$A$2:$A$25,'DSO_GIC GROUP'!$B$2:$B$25,0)</f>
        <v>Real Estate</v>
      </c>
    </row>
    <row r="6090" spans="1:9" x14ac:dyDescent="0.2">
      <c r="A6090">
        <v>2009</v>
      </c>
      <c r="B6090" t="s">
        <v>917</v>
      </c>
      <c r="C6090" t="s">
        <v>918</v>
      </c>
      <c r="D6090">
        <v>1150</v>
      </c>
      <c r="E6090">
        <v>15250</v>
      </c>
      <c r="F6090">
        <v>5528</v>
      </c>
      <c r="G6090">
        <v>6010</v>
      </c>
      <c r="H6090" s="14">
        <f>365*DSO[[#This Row],[Receivables - Total]]/DSO[[#This Row],[Revenue - Total]]</f>
        <v>75.931620839363248</v>
      </c>
      <c r="I6090" t="str">
        <f>_xlfn.XLOOKUP(DSO[[#This Row],[GIC Industry Groups]],'DSO_GIC GROUP'!$A$2:$A$25,'DSO_GIC GROUP'!$B$2:$B$25,0)</f>
        <v>Real Estate</v>
      </c>
    </row>
    <row r="6091" spans="1:9" x14ac:dyDescent="0.2">
      <c r="A6091">
        <v>2010</v>
      </c>
      <c r="B6091" t="s">
        <v>917</v>
      </c>
      <c r="C6091" t="s">
        <v>918</v>
      </c>
      <c r="D6091">
        <v>502</v>
      </c>
      <c r="E6091">
        <v>13429</v>
      </c>
      <c r="F6091">
        <v>6552</v>
      </c>
      <c r="G6091">
        <v>6010</v>
      </c>
      <c r="H6091" s="14">
        <f>365*DSO[[#This Row],[Receivables - Total]]/DSO[[#This Row],[Revenue - Total]]</f>
        <v>27.965506715506717</v>
      </c>
      <c r="I6091" t="str">
        <f>_xlfn.XLOOKUP(DSO[[#This Row],[GIC Industry Groups]],'DSO_GIC GROUP'!$A$2:$A$25,'DSO_GIC GROUP'!$B$2:$B$25,0)</f>
        <v>Real Estate</v>
      </c>
    </row>
    <row r="6092" spans="1:9" x14ac:dyDescent="0.2">
      <c r="A6092">
        <v>2011</v>
      </c>
      <c r="B6092" t="s">
        <v>917</v>
      </c>
      <c r="C6092" t="s">
        <v>918</v>
      </c>
      <c r="D6092">
        <v>531</v>
      </c>
      <c r="E6092">
        <v>12598</v>
      </c>
      <c r="F6092">
        <v>6216</v>
      </c>
      <c r="G6092">
        <v>6010</v>
      </c>
      <c r="H6092" s="14">
        <f>365*DSO[[#This Row],[Receivables - Total]]/DSO[[#This Row],[Revenue - Total]]</f>
        <v>31.180019305019304</v>
      </c>
      <c r="I6092" t="str">
        <f>_xlfn.XLOOKUP(DSO[[#This Row],[GIC Industry Groups]],'DSO_GIC GROUP'!$A$2:$A$25,'DSO_GIC GROUP'!$B$2:$B$25,0)</f>
        <v>Real Estate</v>
      </c>
    </row>
    <row r="6093" spans="1:9" x14ac:dyDescent="0.2">
      <c r="A6093">
        <v>2012</v>
      </c>
      <c r="B6093" t="s">
        <v>917</v>
      </c>
      <c r="C6093" t="s">
        <v>918</v>
      </c>
      <c r="D6093">
        <v>635</v>
      </c>
      <c r="E6093">
        <v>12592</v>
      </c>
      <c r="F6093">
        <v>7059</v>
      </c>
      <c r="G6093">
        <v>6010</v>
      </c>
      <c r="H6093" s="14">
        <f>365*DSO[[#This Row],[Receivables - Total]]/DSO[[#This Row],[Revenue - Total]]</f>
        <v>32.833970817396235</v>
      </c>
      <c r="I6093" t="str">
        <f>_xlfn.XLOOKUP(DSO[[#This Row],[GIC Industry Groups]],'DSO_GIC GROUP'!$A$2:$A$25,'DSO_GIC GROUP'!$B$2:$B$25,0)</f>
        <v>Real Estate</v>
      </c>
    </row>
    <row r="6094" spans="1:9" x14ac:dyDescent="0.2">
      <c r="A6094">
        <v>2013</v>
      </c>
      <c r="B6094" t="s">
        <v>917</v>
      </c>
      <c r="C6094" t="s">
        <v>918</v>
      </c>
      <c r="D6094">
        <v>670</v>
      </c>
      <c r="E6094">
        <v>14498</v>
      </c>
      <c r="F6094">
        <v>8529</v>
      </c>
      <c r="G6094">
        <v>6010</v>
      </c>
      <c r="H6094" s="14">
        <f>365*DSO[[#This Row],[Receivables - Total]]/DSO[[#This Row],[Revenue - Total]]</f>
        <v>28.672763512721303</v>
      </c>
      <c r="I6094" t="str">
        <f>_xlfn.XLOOKUP(DSO[[#This Row],[GIC Industry Groups]],'DSO_GIC GROUP'!$A$2:$A$25,'DSO_GIC GROUP'!$B$2:$B$25,0)</f>
        <v>Real Estate</v>
      </c>
    </row>
    <row r="6095" spans="1:9" x14ac:dyDescent="0.2">
      <c r="A6095">
        <v>2014</v>
      </c>
      <c r="B6095" t="s">
        <v>917</v>
      </c>
      <c r="C6095" t="s">
        <v>918</v>
      </c>
      <c r="D6095">
        <v>550</v>
      </c>
      <c r="E6095">
        <v>13457</v>
      </c>
      <c r="F6095">
        <v>7403</v>
      </c>
      <c r="G6095">
        <v>6010</v>
      </c>
      <c r="H6095" s="14">
        <f>365*DSO[[#This Row],[Receivables - Total]]/DSO[[#This Row],[Revenue - Total]]</f>
        <v>27.117384843982169</v>
      </c>
      <c r="I6095" t="str">
        <f>_xlfn.XLOOKUP(DSO[[#This Row],[GIC Industry Groups]],'DSO_GIC GROUP'!$A$2:$A$25,'DSO_GIC GROUP'!$B$2:$B$25,0)</f>
        <v>Real Estate</v>
      </c>
    </row>
    <row r="6096" spans="1:9" x14ac:dyDescent="0.2">
      <c r="A6096">
        <v>2015</v>
      </c>
      <c r="B6096" t="s">
        <v>917</v>
      </c>
      <c r="C6096" t="s">
        <v>918</v>
      </c>
      <c r="D6096">
        <v>517</v>
      </c>
      <c r="E6096">
        <v>12486</v>
      </c>
      <c r="F6096">
        <v>7082</v>
      </c>
      <c r="G6096">
        <v>6010</v>
      </c>
      <c r="H6096" s="14">
        <f>365*DSO[[#This Row],[Receivables - Total]]/DSO[[#This Row],[Revenue - Total]]</f>
        <v>26.645721547585428</v>
      </c>
      <c r="I6096" t="str">
        <f>_xlfn.XLOOKUP(DSO[[#This Row],[GIC Industry Groups]],'DSO_GIC GROUP'!$A$2:$A$25,'DSO_GIC GROUP'!$B$2:$B$25,0)</f>
        <v>Real Estate</v>
      </c>
    </row>
    <row r="6097" spans="1:9" x14ac:dyDescent="0.2">
      <c r="A6097">
        <v>2016</v>
      </c>
      <c r="B6097" t="s">
        <v>917</v>
      </c>
      <c r="C6097" t="s">
        <v>918</v>
      </c>
      <c r="D6097">
        <v>474</v>
      </c>
      <c r="E6097">
        <v>19243</v>
      </c>
      <c r="F6097">
        <v>6365</v>
      </c>
      <c r="G6097">
        <v>6010</v>
      </c>
      <c r="H6097" s="14">
        <f>365*DSO[[#This Row],[Receivables - Total]]/DSO[[#This Row],[Revenue - Total]]</f>
        <v>27.181461115475255</v>
      </c>
      <c r="I6097" t="str">
        <f>_xlfn.XLOOKUP(DSO[[#This Row],[GIC Industry Groups]],'DSO_GIC GROUP'!$A$2:$A$25,'DSO_GIC GROUP'!$B$2:$B$25,0)</f>
        <v>Real Estate</v>
      </c>
    </row>
    <row r="6098" spans="1:9" x14ac:dyDescent="0.2">
      <c r="A6098">
        <v>2017</v>
      </c>
      <c r="B6098" t="s">
        <v>917</v>
      </c>
      <c r="C6098" t="s">
        <v>918</v>
      </c>
      <c r="D6098">
        <v>410</v>
      </c>
      <c r="E6098">
        <v>18059</v>
      </c>
      <c r="F6098">
        <v>7196</v>
      </c>
      <c r="G6098">
        <v>6010</v>
      </c>
      <c r="H6098" s="14">
        <f>365*DSO[[#This Row],[Receivables - Total]]/DSO[[#This Row],[Revenue - Total]]</f>
        <v>20.79627570872707</v>
      </c>
      <c r="I6098" t="str">
        <f>_xlfn.XLOOKUP(DSO[[#This Row],[GIC Industry Groups]],'DSO_GIC GROUP'!$A$2:$A$25,'DSO_GIC GROUP'!$B$2:$B$25,0)</f>
        <v>Real Estate</v>
      </c>
    </row>
    <row r="6099" spans="1:9" x14ac:dyDescent="0.2">
      <c r="A6099">
        <v>2018</v>
      </c>
      <c r="B6099" t="s">
        <v>917</v>
      </c>
      <c r="C6099" t="s">
        <v>918</v>
      </c>
      <c r="D6099">
        <v>474</v>
      </c>
      <c r="E6099">
        <v>17249</v>
      </c>
      <c r="F6099">
        <v>7476</v>
      </c>
      <c r="G6099">
        <v>6010</v>
      </c>
      <c r="H6099" s="14">
        <f>365*DSO[[#This Row],[Receivables - Total]]/DSO[[#This Row],[Revenue - Total]]</f>
        <v>23.142054574638845</v>
      </c>
      <c r="I6099" t="str">
        <f>_xlfn.XLOOKUP(DSO[[#This Row],[GIC Industry Groups]],'DSO_GIC GROUP'!$A$2:$A$25,'DSO_GIC GROUP'!$B$2:$B$25,0)</f>
        <v>Real Estate</v>
      </c>
    </row>
    <row r="6100" spans="1:9" x14ac:dyDescent="0.2">
      <c r="A6100">
        <v>2019</v>
      </c>
      <c r="B6100" t="s">
        <v>917</v>
      </c>
      <c r="C6100" t="s">
        <v>918</v>
      </c>
      <c r="D6100">
        <v>407</v>
      </c>
      <c r="E6100">
        <v>16406</v>
      </c>
      <c r="F6100">
        <v>6554</v>
      </c>
      <c r="G6100">
        <v>6010</v>
      </c>
      <c r="H6100" s="14">
        <f>365*DSO[[#This Row],[Receivables - Total]]/DSO[[#This Row],[Revenue - Total]]</f>
        <v>22.666310649984741</v>
      </c>
      <c r="I6100" t="str">
        <f>_xlfn.XLOOKUP(DSO[[#This Row],[GIC Industry Groups]],'DSO_GIC GROUP'!$A$2:$A$25,'DSO_GIC GROUP'!$B$2:$B$25,0)</f>
        <v>Real Estate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BEF7-CB80-4AC5-8178-9F62932748DF}">
  <dimension ref="A1:B159"/>
  <sheetViews>
    <sheetView workbookViewId="0">
      <selection activeCell="G22" sqref="G22"/>
    </sheetView>
  </sheetViews>
  <sheetFormatPr baseColWidth="10" defaultColWidth="8.83203125" defaultRowHeight="15" x14ac:dyDescent="0.2"/>
  <cols>
    <col min="1" max="1" width="13.1640625" style="20" customWidth="1"/>
    <col min="2" max="2" width="39.33203125" style="19" bestFit="1" customWidth="1"/>
  </cols>
  <sheetData>
    <row r="1" spans="1:2" x14ac:dyDescent="0.2">
      <c r="A1" s="15" t="s">
        <v>969</v>
      </c>
      <c r="B1" s="16" t="s">
        <v>970</v>
      </c>
    </row>
    <row r="2" spans="1:2" x14ac:dyDescent="0.2">
      <c r="A2" s="17">
        <v>1010</v>
      </c>
      <c r="B2" s="18" t="s">
        <v>948</v>
      </c>
    </row>
    <row r="3" spans="1:2" x14ac:dyDescent="0.2">
      <c r="A3" s="17">
        <v>1510</v>
      </c>
      <c r="B3" s="18" t="s">
        <v>949</v>
      </c>
    </row>
    <row r="4" spans="1:2" x14ac:dyDescent="0.2">
      <c r="A4" s="17">
        <v>2010</v>
      </c>
      <c r="B4" s="19" t="s">
        <v>950</v>
      </c>
    </row>
    <row r="5" spans="1:2" x14ac:dyDescent="0.2">
      <c r="A5" s="17">
        <v>2020</v>
      </c>
      <c r="B5" s="18" t="s">
        <v>951</v>
      </c>
    </row>
    <row r="6" spans="1:2" x14ac:dyDescent="0.2">
      <c r="A6" s="17">
        <v>2030</v>
      </c>
      <c r="B6" s="18" t="s">
        <v>952</v>
      </c>
    </row>
    <row r="7" spans="1:2" x14ac:dyDescent="0.2">
      <c r="A7" s="17">
        <v>2510</v>
      </c>
      <c r="B7" s="18" t="s">
        <v>953</v>
      </c>
    </row>
    <row r="8" spans="1:2" x14ac:dyDescent="0.2">
      <c r="A8" s="17">
        <v>2520</v>
      </c>
      <c r="B8" s="18" t="s">
        <v>954</v>
      </c>
    </row>
    <row r="9" spans="1:2" x14ac:dyDescent="0.2">
      <c r="A9" s="17">
        <v>2530</v>
      </c>
      <c r="B9" s="18" t="s">
        <v>955</v>
      </c>
    </row>
    <row r="10" spans="1:2" x14ac:dyDescent="0.2">
      <c r="A10" s="17">
        <v>2550</v>
      </c>
      <c r="B10" s="18" t="s">
        <v>956</v>
      </c>
    </row>
    <row r="11" spans="1:2" x14ac:dyDescent="0.2">
      <c r="A11" s="17">
        <v>3010</v>
      </c>
      <c r="B11" s="18" t="s">
        <v>957</v>
      </c>
    </row>
    <row r="12" spans="1:2" x14ac:dyDescent="0.2">
      <c r="A12" s="17">
        <v>3020</v>
      </c>
      <c r="B12" s="18" t="s">
        <v>958</v>
      </c>
    </row>
    <row r="13" spans="1:2" x14ac:dyDescent="0.2">
      <c r="A13" s="17">
        <v>3030</v>
      </c>
      <c r="B13" s="18" t="s">
        <v>959</v>
      </c>
    </row>
    <row r="14" spans="1:2" x14ac:dyDescent="0.2">
      <c r="A14" s="17">
        <v>3510</v>
      </c>
      <c r="B14" s="18" t="s">
        <v>960</v>
      </c>
    </row>
    <row r="15" spans="1:2" x14ac:dyDescent="0.2">
      <c r="A15" s="17">
        <v>3520</v>
      </c>
      <c r="B15" s="18" t="s">
        <v>961</v>
      </c>
    </row>
    <row r="16" spans="1:2" x14ac:dyDescent="0.2">
      <c r="A16" s="17">
        <v>4010</v>
      </c>
      <c r="B16" s="18" t="s">
        <v>971</v>
      </c>
    </row>
    <row r="17" spans="1:2" x14ac:dyDescent="0.2">
      <c r="A17" s="17">
        <v>4020</v>
      </c>
      <c r="B17" s="18" t="s">
        <v>972</v>
      </c>
    </row>
    <row r="18" spans="1:2" x14ac:dyDescent="0.2">
      <c r="A18" s="17">
        <v>4030</v>
      </c>
      <c r="B18" s="18" t="s">
        <v>973</v>
      </c>
    </row>
    <row r="19" spans="1:2" x14ac:dyDescent="0.2">
      <c r="A19" s="17">
        <v>4510</v>
      </c>
      <c r="B19" s="18" t="s">
        <v>962</v>
      </c>
    </row>
    <row r="20" spans="1:2" x14ac:dyDescent="0.2">
      <c r="A20" s="17">
        <v>4520</v>
      </c>
      <c r="B20" s="18" t="s">
        <v>963</v>
      </c>
    </row>
    <row r="21" spans="1:2" x14ac:dyDescent="0.2">
      <c r="A21" s="17">
        <v>4530</v>
      </c>
      <c r="B21" s="18" t="s">
        <v>964</v>
      </c>
    </row>
    <row r="22" spans="1:2" x14ac:dyDescent="0.2">
      <c r="A22" s="17">
        <v>5010</v>
      </c>
      <c r="B22" s="18" t="s">
        <v>965</v>
      </c>
    </row>
    <row r="23" spans="1:2" x14ac:dyDescent="0.2">
      <c r="A23" s="17">
        <v>5020</v>
      </c>
      <c r="B23" s="18" t="s">
        <v>966</v>
      </c>
    </row>
    <row r="24" spans="1:2" x14ac:dyDescent="0.2">
      <c r="A24" s="17">
        <v>5510</v>
      </c>
      <c r="B24" s="18" t="s">
        <v>967</v>
      </c>
    </row>
    <row r="25" spans="1:2" x14ac:dyDescent="0.2">
      <c r="A25" s="17">
        <v>6010</v>
      </c>
      <c r="B25" s="18" t="s">
        <v>968</v>
      </c>
    </row>
    <row r="26" spans="1:2" x14ac:dyDescent="0.2">
      <c r="A26" s="17"/>
      <c r="B26" s="18"/>
    </row>
    <row r="27" spans="1:2" x14ac:dyDescent="0.2">
      <c r="A27" s="17"/>
      <c r="B27" s="18"/>
    </row>
    <row r="28" spans="1:2" x14ac:dyDescent="0.2">
      <c r="A28" s="17"/>
      <c r="B28" s="18"/>
    </row>
    <row r="29" spans="1:2" x14ac:dyDescent="0.2">
      <c r="A29" s="17"/>
      <c r="B29" s="18"/>
    </row>
    <row r="30" spans="1:2" x14ac:dyDescent="0.2">
      <c r="A30" s="17"/>
      <c r="B30" s="18"/>
    </row>
    <row r="31" spans="1:2" x14ac:dyDescent="0.2">
      <c r="A31" s="17"/>
      <c r="B31" s="18"/>
    </row>
    <row r="32" spans="1:2" x14ac:dyDescent="0.2">
      <c r="A32" s="17"/>
      <c r="B32" s="18"/>
    </row>
    <row r="33" spans="1:2" x14ac:dyDescent="0.2">
      <c r="A33" s="17"/>
      <c r="B33" s="18"/>
    </row>
    <row r="34" spans="1:2" x14ac:dyDescent="0.2">
      <c r="A34" s="17"/>
      <c r="B34" s="18"/>
    </row>
    <row r="35" spans="1:2" x14ac:dyDescent="0.2">
      <c r="A35" s="17"/>
      <c r="B35" s="18"/>
    </row>
    <row r="36" spans="1:2" x14ac:dyDescent="0.2">
      <c r="A36" s="17"/>
      <c r="B36" s="18"/>
    </row>
    <row r="37" spans="1:2" x14ac:dyDescent="0.2">
      <c r="A37" s="17"/>
      <c r="B37" s="18"/>
    </row>
    <row r="38" spans="1:2" x14ac:dyDescent="0.2">
      <c r="A38" s="17"/>
      <c r="B38" s="18"/>
    </row>
    <row r="39" spans="1:2" x14ac:dyDescent="0.2">
      <c r="A39" s="17"/>
      <c r="B39" s="18"/>
    </row>
    <row r="40" spans="1:2" x14ac:dyDescent="0.2">
      <c r="A40" s="17"/>
      <c r="B40" s="18"/>
    </row>
    <row r="41" spans="1:2" x14ac:dyDescent="0.2">
      <c r="A41" s="17"/>
      <c r="B41" s="18"/>
    </row>
    <row r="42" spans="1:2" x14ac:dyDescent="0.2">
      <c r="A42" s="17"/>
      <c r="B42" s="18"/>
    </row>
    <row r="43" spans="1:2" x14ac:dyDescent="0.2">
      <c r="A43" s="17"/>
      <c r="B43" s="18"/>
    </row>
    <row r="44" spans="1:2" x14ac:dyDescent="0.2">
      <c r="A44" s="17"/>
      <c r="B44" s="18"/>
    </row>
    <row r="45" spans="1:2" x14ac:dyDescent="0.2">
      <c r="A45" s="17"/>
      <c r="B45" s="18"/>
    </row>
    <row r="46" spans="1:2" x14ac:dyDescent="0.2">
      <c r="A46" s="17"/>
      <c r="B46" s="18"/>
    </row>
    <row r="47" spans="1:2" x14ac:dyDescent="0.2">
      <c r="A47" s="17"/>
      <c r="B47" s="18"/>
    </row>
    <row r="48" spans="1:2" x14ac:dyDescent="0.2">
      <c r="A48" s="17"/>
    </row>
    <row r="49" spans="1:2" x14ac:dyDescent="0.2">
      <c r="A49" s="17"/>
    </row>
    <row r="50" spans="1:2" x14ac:dyDescent="0.2">
      <c r="A50" s="17"/>
    </row>
    <row r="51" spans="1:2" x14ac:dyDescent="0.2">
      <c r="A51" s="17"/>
    </row>
    <row r="52" spans="1:2" x14ac:dyDescent="0.2">
      <c r="A52" s="17"/>
    </row>
    <row r="53" spans="1:2" x14ac:dyDescent="0.2">
      <c r="A53" s="17"/>
    </row>
    <row r="54" spans="1:2" x14ac:dyDescent="0.2">
      <c r="A54" s="17"/>
    </row>
    <row r="55" spans="1:2" x14ac:dyDescent="0.2">
      <c r="A55" s="17"/>
    </row>
    <row r="56" spans="1:2" x14ac:dyDescent="0.2">
      <c r="A56" s="17"/>
    </row>
    <row r="57" spans="1:2" x14ac:dyDescent="0.2">
      <c r="A57" s="17"/>
      <c r="B57" s="18"/>
    </row>
    <row r="58" spans="1:2" x14ac:dyDescent="0.2">
      <c r="A58" s="17"/>
      <c r="B58" s="18"/>
    </row>
    <row r="59" spans="1:2" x14ac:dyDescent="0.2">
      <c r="A59" s="17"/>
      <c r="B59" s="18"/>
    </row>
    <row r="60" spans="1:2" x14ac:dyDescent="0.2">
      <c r="A60" s="17"/>
      <c r="B60" s="18"/>
    </row>
    <row r="61" spans="1:2" x14ac:dyDescent="0.2">
      <c r="A61" s="17"/>
      <c r="B61" s="18"/>
    </row>
    <row r="62" spans="1:2" x14ac:dyDescent="0.2">
      <c r="A62" s="17"/>
      <c r="B62" s="18"/>
    </row>
    <row r="63" spans="1:2" x14ac:dyDescent="0.2">
      <c r="A63" s="17"/>
      <c r="B63" s="18"/>
    </row>
    <row r="64" spans="1:2" x14ac:dyDescent="0.2">
      <c r="A64" s="17"/>
      <c r="B64" s="18"/>
    </row>
    <row r="65" spans="1:2" x14ac:dyDescent="0.2">
      <c r="A65" s="17"/>
      <c r="B65" s="18"/>
    </row>
    <row r="66" spans="1:2" x14ac:dyDescent="0.2">
      <c r="A66" s="17"/>
      <c r="B66" s="18"/>
    </row>
    <row r="67" spans="1:2" x14ac:dyDescent="0.2">
      <c r="A67" s="17"/>
      <c r="B67" s="18"/>
    </row>
    <row r="68" spans="1:2" x14ac:dyDescent="0.2">
      <c r="A68" s="17"/>
      <c r="B68" s="18"/>
    </row>
    <row r="69" spans="1:2" x14ac:dyDescent="0.2">
      <c r="A69" s="17"/>
      <c r="B69" s="18"/>
    </row>
    <row r="70" spans="1:2" x14ac:dyDescent="0.2">
      <c r="A70" s="17"/>
      <c r="B70" s="18"/>
    </row>
    <row r="71" spans="1:2" x14ac:dyDescent="0.2">
      <c r="A71" s="17"/>
      <c r="B71" s="18"/>
    </row>
    <row r="72" spans="1:2" x14ac:dyDescent="0.2">
      <c r="A72" s="17"/>
      <c r="B72" s="18"/>
    </row>
    <row r="73" spans="1:2" x14ac:dyDescent="0.2">
      <c r="A73" s="17"/>
      <c r="B73" s="18"/>
    </row>
    <row r="74" spans="1:2" x14ac:dyDescent="0.2">
      <c r="A74" s="17"/>
      <c r="B74" s="18"/>
    </row>
    <row r="75" spans="1:2" x14ac:dyDescent="0.2">
      <c r="A75" s="17"/>
      <c r="B75" s="18"/>
    </row>
    <row r="76" spans="1:2" x14ac:dyDescent="0.2">
      <c r="A76" s="17"/>
      <c r="B76" s="18"/>
    </row>
    <row r="77" spans="1:2" x14ac:dyDescent="0.2">
      <c r="A77" s="17"/>
      <c r="B77" s="18"/>
    </row>
    <row r="78" spans="1:2" x14ac:dyDescent="0.2">
      <c r="A78" s="17"/>
      <c r="B78" s="18"/>
    </row>
    <row r="79" spans="1:2" x14ac:dyDescent="0.2">
      <c r="A79" s="17"/>
      <c r="B79" s="18"/>
    </row>
    <row r="80" spans="1:2" x14ac:dyDescent="0.2">
      <c r="A80" s="17"/>
      <c r="B80" s="18"/>
    </row>
    <row r="81" spans="1:2" x14ac:dyDescent="0.2">
      <c r="A81" s="17"/>
      <c r="B81" s="18"/>
    </row>
    <row r="82" spans="1:2" x14ac:dyDescent="0.2">
      <c r="A82" s="17"/>
      <c r="B82" s="18"/>
    </row>
    <row r="83" spans="1:2" x14ac:dyDescent="0.2">
      <c r="A83" s="17"/>
      <c r="B83" s="18"/>
    </row>
    <row r="84" spans="1:2" x14ac:dyDescent="0.2">
      <c r="A84" s="17"/>
      <c r="B84" s="18"/>
    </row>
    <row r="85" spans="1:2" x14ac:dyDescent="0.2">
      <c r="A85" s="17"/>
      <c r="B85" s="18"/>
    </row>
    <row r="86" spans="1:2" x14ac:dyDescent="0.2">
      <c r="A86" s="17"/>
      <c r="B86" s="18"/>
    </row>
    <row r="87" spans="1:2" x14ac:dyDescent="0.2">
      <c r="A87" s="17"/>
      <c r="B87" s="18"/>
    </row>
    <row r="88" spans="1:2" x14ac:dyDescent="0.2">
      <c r="A88" s="17"/>
      <c r="B88" s="18"/>
    </row>
    <row r="89" spans="1:2" x14ac:dyDescent="0.2">
      <c r="A89" s="17"/>
      <c r="B89" s="18"/>
    </row>
    <row r="90" spans="1:2" x14ac:dyDescent="0.2">
      <c r="A90" s="17"/>
      <c r="B90" s="18"/>
    </row>
    <row r="91" spans="1:2" x14ac:dyDescent="0.2">
      <c r="A91" s="17"/>
      <c r="B91" s="18"/>
    </row>
    <row r="92" spans="1:2" x14ac:dyDescent="0.2">
      <c r="A92" s="17"/>
      <c r="B92" s="18"/>
    </row>
    <row r="93" spans="1:2" x14ac:dyDescent="0.2">
      <c r="A93" s="17"/>
      <c r="B93" s="18"/>
    </row>
    <row r="94" spans="1:2" x14ac:dyDescent="0.2">
      <c r="A94" s="17"/>
      <c r="B94" s="18"/>
    </row>
    <row r="95" spans="1:2" x14ac:dyDescent="0.2">
      <c r="A95" s="17"/>
      <c r="B95" s="18"/>
    </row>
    <row r="96" spans="1:2" x14ac:dyDescent="0.2">
      <c r="A96" s="17"/>
      <c r="B96" s="18"/>
    </row>
    <row r="97" spans="1:2" x14ac:dyDescent="0.2">
      <c r="A97" s="17"/>
      <c r="B97" s="18"/>
    </row>
    <row r="98" spans="1:2" x14ac:dyDescent="0.2">
      <c r="A98" s="17"/>
      <c r="B98" s="18"/>
    </row>
    <row r="99" spans="1:2" x14ac:dyDescent="0.2">
      <c r="A99" s="17"/>
      <c r="B99" s="18"/>
    </row>
    <row r="100" spans="1:2" x14ac:dyDescent="0.2">
      <c r="A100" s="17"/>
      <c r="B100" s="18"/>
    </row>
    <row r="101" spans="1:2" x14ac:dyDescent="0.2">
      <c r="A101" s="17"/>
      <c r="B101" s="18"/>
    </row>
    <row r="102" spans="1:2" x14ac:dyDescent="0.2">
      <c r="A102" s="17"/>
      <c r="B102" s="18"/>
    </row>
    <row r="103" spans="1:2" x14ac:dyDescent="0.2">
      <c r="A103" s="17"/>
      <c r="B103" s="18"/>
    </row>
    <row r="104" spans="1:2" x14ac:dyDescent="0.2">
      <c r="A104" s="17"/>
      <c r="B104" s="18"/>
    </row>
    <row r="105" spans="1:2" x14ac:dyDescent="0.2">
      <c r="A105" s="17"/>
      <c r="B105" s="18"/>
    </row>
    <row r="106" spans="1:2" x14ac:dyDescent="0.2">
      <c r="A106" s="17"/>
      <c r="B106" s="18"/>
    </row>
    <row r="107" spans="1:2" x14ac:dyDescent="0.2">
      <c r="A107" s="17"/>
      <c r="B107" s="18"/>
    </row>
    <row r="108" spans="1:2" x14ac:dyDescent="0.2">
      <c r="A108" s="17"/>
      <c r="B108" s="18"/>
    </row>
    <row r="109" spans="1:2" x14ac:dyDescent="0.2">
      <c r="A109" s="17"/>
      <c r="B109" s="18"/>
    </row>
    <row r="110" spans="1:2" x14ac:dyDescent="0.2">
      <c r="A110" s="17"/>
      <c r="B110" s="18"/>
    </row>
    <row r="111" spans="1:2" x14ac:dyDescent="0.2">
      <c r="A111" s="17"/>
      <c r="B111" s="18"/>
    </row>
    <row r="112" spans="1:2" x14ac:dyDescent="0.2">
      <c r="A112" s="17"/>
      <c r="B112" s="18"/>
    </row>
    <row r="113" spans="1:2" x14ac:dyDescent="0.2">
      <c r="A113" s="17"/>
      <c r="B113" s="18"/>
    </row>
    <row r="114" spans="1:2" x14ac:dyDescent="0.2">
      <c r="A114" s="17"/>
      <c r="B114" s="18"/>
    </row>
    <row r="115" spans="1:2" x14ac:dyDescent="0.2">
      <c r="A115" s="17"/>
      <c r="B115" s="18"/>
    </row>
    <row r="116" spans="1:2" x14ac:dyDescent="0.2">
      <c r="A116" s="17"/>
      <c r="B116" s="18"/>
    </row>
    <row r="117" spans="1:2" x14ac:dyDescent="0.2">
      <c r="A117" s="17"/>
      <c r="B117" s="18"/>
    </row>
    <row r="118" spans="1:2" x14ac:dyDescent="0.2">
      <c r="A118" s="17"/>
      <c r="B118" s="18"/>
    </row>
    <row r="119" spans="1:2" x14ac:dyDescent="0.2">
      <c r="A119" s="17"/>
      <c r="B119" s="18"/>
    </row>
    <row r="120" spans="1:2" x14ac:dyDescent="0.2">
      <c r="A120" s="17"/>
      <c r="B120" s="18"/>
    </row>
    <row r="121" spans="1:2" x14ac:dyDescent="0.2">
      <c r="A121" s="17"/>
      <c r="B121" s="18"/>
    </row>
    <row r="122" spans="1:2" x14ac:dyDescent="0.2">
      <c r="A122" s="17"/>
      <c r="B122" s="18"/>
    </row>
    <row r="123" spans="1:2" x14ac:dyDescent="0.2">
      <c r="A123" s="17"/>
      <c r="B123" s="18"/>
    </row>
    <row r="124" spans="1:2" x14ac:dyDescent="0.2">
      <c r="A124" s="17"/>
      <c r="B124" s="18"/>
    </row>
    <row r="125" spans="1:2" x14ac:dyDescent="0.2">
      <c r="A125" s="17"/>
      <c r="B125" s="18"/>
    </row>
    <row r="126" spans="1:2" x14ac:dyDescent="0.2">
      <c r="A126" s="17"/>
      <c r="B126" s="18"/>
    </row>
    <row r="127" spans="1:2" x14ac:dyDescent="0.2">
      <c r="A127" s="17"/>
      <c r="B127" s="18"/>
    </row>
    <row r="128" spans="1:2" x14ac:dyDescent="0.2">
      <c r="A128" s="17"/>
      <c r="B128" s="18"/>
    </row>
    <row r="129" spans="1:2" x14ac:dyDescent="0.2">
      <c r="A129" s="17"/>
      <c r="B129" s="18"/>
    </row>
    <row r="130" spans="1:2" x14ac:dyDescent="0.2">
      <c r="A130" s="17"/>
      <c r="B130" s="18"/>
    </row>
    <row r="131" spans="1:2" x14ac:dyDescent="0.2">
      <c r="A131" s="17"/>
      <c r="B131" s="18"/>
    </row>
    <row r="132" spans="1:2" x14ac:dyDescent="0.2">
      <c r="A132" s="17"/>
      <c r="B132" s="18"/>
    </row>
    <row r="133" spans="1:2" x14ac:dyDescent="0.2">
      <c r="A133" s="17"/>
      <c r="B133" s="18"/>
    </row>
    <row r="134" spans="1:2" x14ac:dyDescent="0.2">
      <c r="A134" s="17"/>
      <c r="B134" s="18"/>
    </row>
    <row r="135" spans="1:2" x14ac:dyDescent="0.2">
      <c r="A135" s="17"/>
      <c r="B135" s="18"/>
    </row>
    <row r="136" spans="1:2" x14ac:dyDescent="0.2">
      <c r="A136" s="17"/>
      <c r="B136" s="18"/>
    </row>
    <row r="137" spans="1:2" x14ac:dyDescent="0.2">
      <c r="A137" s="17"/>
      <c r="B137" s="18"/>
    </row>
    <row r="138" spans="1:2" x14ac:dyDescent="0.2">
      <c r="A138" s="17"/>
      <c r="B138" s="18"/>
    </row>
    <row r="139" spans="1:2" x14ac:dyDescent="0.2">
      <c r="A139" s="17"/>
      <c r="B139" s="18"/>
    </row>
    <row r="140" spans="1:2" x14ac:dyDescent="0.2">
      <c r="A140" s="17"/>
      <c r="B140" s="18"/>
    </row>
    <row r="141" spans="1:2" x14ac:dyDescent="0.2">
      <c r="A141" s="17"/>
      <c r="B141" s="18"/>
    </row>
    <row r="142" spans="1:2" x14ac:dyDescent="0.2">
      <c r="A142" s="17"/>
      <c r="B142" s="18"/>
    </row>
    <row r="143" spans="1:2" x14ac:dyDescent="0.2">
      <c r="A143" s="17"/>
      <c r="B143" s="18"/>
    </row>
    <row r="144" spans="1:2" x14ac:dyDescent="0.2">
      <c r="A144" s="17"/>
      <c r="B144" s="18"/>
    </row>
    <row r="145" spans="1:2" x14ac:dyDescent="0.2">
      <c r="A145" s="17"/>
      <c r="B145" s="18"/>
    </row>
    <row r="146" spans="1:2" x14ac:dyDescent="0.2">
      <c r="A146" s="17"/>
      <c r="B146" s="18"/>
    </row>
    <row r="147" spans="1:2" x14ac:dyDescent="0.2">
      <c r="A147" s="17"/>
      <c r="B147" s="18"/>
    </row>
    <row r="148" spans="1:2" x14ac:dyDescent="0.2">
      <c r="A148" s="17"/>
      <c r="B148" s="18"/>
    </row>
    <row r="149" spans="1:2" x14ac:dyDescent="0.2">
      <c r="A149" s="17"/>
      <c r="B149" s="18"/>
    </row>
    <row r="150" spans="1:2" x14ac:dyDescent="0.2">
      <c r="A150" s="17"/>
      <c r="B150" s="18"/>
    </row>
    <row r="151" spans="1:2" x14ac:dyDescent="0.2">
      <c r="A151" s="17"/>
      <c r="B151" s="18"/>
    </row>
    <row r="152" spans="1:2" x14ac:dyDescent="0.2">
      <c r="A152" s="17"/>
      <c r="B152" s="18"/>
    </row>
    <row r="153" spans="1:2" x14ac:dyDescent="0.2">
      <c r="A153" s="17"/>
      <c r="B153" s="18"/>
    </row>
    <row r="154" spans="1:2" x14ac:dyDescent="0.2">
      <c r="A154" s="17"/>
      <c r="B154" s="18"/>
    </row>
    <row r="155" spans="1:2" x14ac:dyDescent="0.2">
      <c r="A155" s="17"/>
      <c r="B155" s="18"/>
    </row>
    <row r="156" spans="1:2" x14ac:dyDescent="0.2">
      <c r="A156" s="17"/>
      <c r="B156" s="18"/>
    </row>
    <row r="157" spans="1:2" x14ac:dyDescent="0.2">
      <c r="A157" s="17"/>
      <c r="B157" s="18"/>
    </row>
    <row r="158" spans="1:2" x14ac:dyDescent="0.2">
      <c r="A158" s="17"/>
      <c r="B158" s="18"/>
    </row>
    <row r="159" spans="1:2" x14ac:dyDescent="0.2">
      <c r="A159" s="17"/>
      <c r="B159" s="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81E8B-B4D4-49AB-B95A-3FE9414FE05D}">
  <dimension ref="A1:M893"/>
  <sheetViews>
    <sheetView workbookViewId="0">
      <selection activeCell="K5" sqref="K5"/>
    </sheetView>
  </sheetViews>
  <sheetFormatPr baseColWidth="10" defaultColWidth="8.83203125" defaultRowHeight="15" x14ac:dyDescent="0.2"/>
  <cols>
    <col min="1" max="1" width="12.5" customWidth="1"/>
    <col min="4" max="4" width="53.5" customWidth="1"/>
    <col min="6" max="6" width="9.1640625" style="47"/>
    <col min="8" max="8" width="10.33203125" customWidth="1"/>
    <col min="9" max="9" width="12.1640625" customWidth="1"/>
    <col min="10" max="10" width="16.5" customWidth="1"/>
    <col min="11" max="11" width="18.6640625" customWidth="1"/>
    <col min="12" max="12" width="12.33203125" customWidth="1"/>
  </cols>
  <sheetData>
    <row r="1" spans="1:13" x14ac:dyDescent="0.2">
      <c r="A1" t="s">
        <v>976</v>
      </c>
      <c r="B1" t="s">
        <v>977</v>
      </c>
      <c r="C1" t="s">
        <v>978</v>
      </c>
      <c r="D1" s="35" t="s">
        <v>979</v>
      </c>
      <c r="E1" t="s">
        <v>980</v>
      </c>
      <c r="F1" s="47" t="s">
        <v>981</v>
      </c>
      <c r="G1" t="s">
        <v>982</v>
      </c>
      <c r="H1" t="s">
        <v>983</v>
      </c>
      <c r="I1" t="s">
        <v>984</v>
      </c>
      <c r="J1" s="51" t="s">
        <v>1884</v>
      </c>
      <c r="K1" s="51" t="s">
        <v>1885</v>
      </c>
      <c r="L1" s="35" t="s">
        <v>1886</v>
      </c>
      <c r="M1" s="35" t="s">
        <v>974</v>
      </c>
    </row>
    <row r="2" spans="1:13" x14ac:dyDescent="0.2">
      <c r="A2">
        <v>1</v>
      </c>
      <c r="B2" t="s">
        <v>985</v>
      </c>
      <c r="C2" t="s">
        <v>986</v>
      </c>
      <c r="D2" t="s">
        <v>987</v>
      </c>
      <c r="E2" t="s">
        <v>988</v>
      </c>
      <c r="F2" s="47">
        <v>22</v>
      </c>
      <c r="G2" s="12">
        <v>7.25</v>
      </c>
      <c r="H2" t="s">
        <v>989</v>
      </c>
      <c r="I2" s="21">
        <v>36217</v>
      </c>
      <c r="J2" t="s">
        <v>1947</v>
      </c>
      <c r="L2" t="s">
        <v>1961</v>
      </c>
      <c r="M2">
        <v>1999</v>
      </c>
    </row>
    <row r="3" spans="1:13" x14ac:dyDescent="0.2">
      <c r="A3">
        <v>2</v>
      </c>
      <c r="B3" t="s">
        <v>977</v>
      </c>
      <c r="C3" t="s">
        <v>990</v>
      </c>
      <c r="D3" t="s">
        <v>991</v>
      </c>
      <c r="E3" t="s">
        <v>992</v>
      </c>
      <c r="F3" s="47">
        <v>38</v>
      </c>
      <c r="G3" s="12">
        <v>71.283299999999997</v>
      </c>
      <c r="H3" t="s">
        <v>163</v>
      </c>
      <c r="I3" s="21">
        <v>30377</v>
      </c>
      <c r="J3" t="s">
        <v>1950</v>
      </c>
      <c r="L3" t="s">
        <v>1962</v>
      </c>
      <c r="M3">
        <v>1983</v>
      </c>
    </row>
    <row r="4" spans="1:13" x14ac:dyDescent="0.2">
      <c r="A4">
        <v>3</v>
      </c>
      <c r="B4" t="s">
        <v>977</v>
      </c>
      <c r="C4" t="s">
        <v>986</v>
      </c>
      <c r="D4" t="s">
        <v>993</v>
      </c>
      <c r="E4" t="s">
        <v>992</v>
      </c>
      <c r="F4" s="47">
        <v>26</v>
      </c>
      <c r="G4" s="12">
        <v>7.9249999999999998</v>
      </c>
      <c r="H4" t="s">
        <v>989</v>
      </c>
      <c r="I4" s="21">
        <v>34757</v>
      </c>
      <c r="J4" t="s">
        <v>1948</v>
      </c>
      <c r="L4" t="s">
        <v>1963</v>
      </c>
      <c r="M4">
        <v>1995</v>
      </c>
    </row>
    <row r="5" spans="1:13" x14ac:dyDescent="0.2">
      <c r="A5">
        <v>4</v>
      </c>
      <c r="B5" t="s">
        <v>977</v>
      </c>
      <c r="C5" t="s">
        <v>990</v>
      </c>
      <c r="D5" t="s">
        <v>994</v>
      </c>
      <c r="E5" t="s">
        <v>992</v>
      </c>
      <c r="F5" s="47">
        <v>35</v>
      </c>
      <c r="G5" s="12">
        <v>53.1</v>
      </c>
      <c r="H5" t="s">
        <v>989</v>
      </c>
      <c r="I5" s="21">
        <v>31472</v>
      </c>
      <c r="J5" t="s">
        <v>1950</v>
      </c>
      <c r="L5" t="s">
        <v>1964</v>
      </c>
      <c r="M5">
        <v>1986</v>
      </c>
    </row>
    <row r="6" spans="1:13" x14ac:dyDescent="0.2">
      <c r="A6">
        <v>5</v>
      </c>
      <c r="B6" t="s">
        <v>985</v>
      </c>
      <c r="C6" t="s">
        <v>986</v>
      </c>
      <c r="D6" t="s">
        <v>995</v>
      </c>
      <c r="E6" t="s">
        <v>988</v>
      </c>
      <c r="F6" s="47">
        <v>35</v>
      </c>
      <c r="G6" s="12">
        <v>8.0500000000000007</v>
      </c>
      <c r="H6" t="s">
        <v>989</v>
      </c>
      <c r="I6" s="21">
        <v>31472</v>
      </c>
      <c r="J6" t="s">
        <v>1947</v>
      </c>
      <c r="L6" t="s">
        <v>1965</v>
      </c>
      <c r="M6">
        <v>1986</v>
      </c>
    </row>
    <row r="7" spans="1:13" x14ac:dyDescent="0.2">
      <c r="A7">
        <v>6</v>
      </c>
      <c r="B7" t="s">
        <v>985</v>
      </c>
      <c r="C7" t="s">
        <v>986</v>
      </c>
      <c r="D7" t="s">
        <v>996</v>
      </c>
      <c r="E7" t="s">
        <v>988</v>
      </c>
      <c r="F7" s="48">
        <v>18</v>
      </c>
      <c r="G7" s="12">
        <v>8.4582999999999995</v>
      </c>
      <c r="H7" t="s">
        <v>997</v>
      </c>
      <c r="I7" s="21">
        <v>37677</v>
      </c>
      <c r="J7" t="s">
        <v>1947</v>
      </c>
      <c r="L7" t="s">
        <v>1966</v>
      </c>
      <c r="M7">
        <v>1903</v>
      </c>
    </row>
    <row r="8" spans="1:13" x14ac:dyDescent="0.2">
      <c r="A8">
        <v>7</v>
      </c>
      <c r="B8" t="s">
        <v>985</v>
      </c>
      <c r="C8" t="s">
        <v>990</v>
      </c>
      <c r="D8" t="s">
        <v>998</v>
      </c>
      <c r="E8" t="s">
        <v>988</v>
      </c>
      <c r="F8" s="47">
        <v>54</v>
      </c>
      <c r="G8" s="12">
        <v>51.862499999999997</v>
      </c>
      <c r="H8" t="s">
        <v>989</v>
      </c>
      <c r="I8" s="21">
        <v>24537</v>
      </c>
      <c r="J8" t="s">
        <v>1947</v>
      </c>
      <c r="L8" t="s">
        <v>1967</v>
      </c>
      <c r="M8">
        <v>1967</v>
      </c>
    </row>
    <row r="9" spans="1:13" x14ac:dyDescent="0.2">
      <c r="A9">
        <v>8</v>
      </c>
      <c r="B9" t="s">
        <v>985</v>
      </c>
      <c r="C9" t="s">
        <v>986</v>
      </c>
      <c r="D9" t="s">
        <v>999</v>
      </c>
      <c r="E9" t="s">
        <v>988</v>
      </c>
      <c r="F9" s="47">
        <v>2</v>
      </c>
      <c r="G9" s="12">
        <v>21.074999999999999</v>
      </c>
      <c r="H9" t="s">
        <v>989</v>
      </c>
      <c r="I9" s="21">
        <v>43517</v>
      </c>
      <c r="J9" t="s">
        <v>1949</v>
      </c>
      <c r="L9" t="s">
        <v>1968</v>
      </c>
      <c r="M9">
        <v>1919</v>
      </c>
    </row>
    <row r="10" spans="1:13" x14ac:dyDescent="0.2">
      <c r="A10">
        <v>9</v>
      </c>
      <c r="B10" t="s">
        <v>977</v>
      </c>
      <c r="C10" t="s">
        <v>986</v>
      </c>
      <c r="D10" t="s">
        <v>1000</v>
      </c>
      <c r="E10" t="s">
        <v>992</v>
      </c>
      <c r="F10" s="47">
        <v>27</v>
      </c>
      <c r="G10" s="12">
        <v>11.1333</v>
      </c>
      <c r="H10" t="s">
        <v>989</v>
      </c>
      <c r="I10" s="21">
        <v>34392</v>
      </c>
      <c r="J10" t="s">
        <v>1950</v>
      </c>
      <c r="L10" t="s">
        <v>1969</v>
      </c>
      <c r="M10">
        <v>1994</v>
      </c>
    </row>
    <row r="11" spans="1:13" x14ac:dyDescent="0.2">
      <c r="A11">
        <v>10</v>
      </c>
      <c r="B11" t="s">
        <v>977</v>
      </c>
      <c r="C11" t="s">
        <v>1001</v>
      </c>
      <c r="D11" t="s">
        <v>1002</v>
      </c>
      <c r="E11" t="s">
        <v>992</v>
      </c>
      <c r="F11" s="47">
        <v>14</v>
      </c>
      <c r="G11" s="12">
        <v>30.070799999999998</v>
      </c>
      <c r="H11" t="s">
        <v>163</v>
      </c>
      <c r="I11" s="21">
        <v>39137</v>
      </c>
      <c r="J11" t="s">
        <v>1950</v>
      </c>
      <c r="L11" t="s">
        <v>1970</v>
      </c>
      <c r="M11">
        <v>1907</v>
      </c>
    </row>
    <row r="12" spans="1:13" x14ac:dyDescent="0.2">
      <c r="A12">
        <v>11</v>
      </c>
      <c r="B12" t="s">
        <v>977</v>
      </c>
      <c r="C12" t="s">
        <v>986</v>
      </c>
      <c r="D12" t="s">
        <v>1003</v>
      </c>
      <c r="E12" t="s">
        <v>992</v>
      </c>
      <c r="F12" s="47">
        <v>4</v>
      </c>
      <c r="G12" s="12">
        <v>16.7</v>
      </c>
      <c r="H12" t="s">
        <v>989</v>
      </c>
      <c r="I12" s="21">
        <v>42787</v>
      </c>
      <c r="J12" t="s">
        <v>1948</v>
      </c>
      <c r="L12" t="s">
        <v>1971</v>
      </c>
      <c r="M12">
        <v>1917</v>
      </c>
    </row>
    <row r="13" spans="1:13" x14ac:dyDescent="0.2">
      <c r="A13">
        <v>12</v>
      </c>
      <c r="B13" t="s">
        <v>977</v>
      </c>
      <c r="C13" t="s">
        <v>990</v>
      </c>
      <c r="D13" t="s">
        <v>1004</v>
      </c>
      <c r="E13" t="s">
        <v>992</v>
      </c>
      <c r="F13" s="47">
        <v>58</v>
      </c>
      <c r="G13" s="12">
        <v>26.55</v>
      </c>
      <c r="H13" t="s">
        <v>989</v>
      </c>
      <c r="I13" s="21">
        <v>23077</v>
      </c>
      <c r="J13" t="s">
        <v>1948</v>
      </c>
      <c r="L13" t="s">
        <v>1972</v>
      </c>
      <c r="M13">
        <v>1963</v>
      </c>
    </row>
    <row r="14" spans="1:13" x14ac:dyDescent="0.2">
      <c r="A14">
        <v>13</v>
      </c>
      <c r="B14" t="s">
        <v>985</v>
      </c>
      <c r="C14" t="s">
        <v>986</v>
      </c>
      <c r="D14" t="s">
        <v>1005</v>
      </c>
      <c r="E14" t="s">
        <v>988</v>
      </c>
      <c r="F14" s="47">
        <v>20</v>
      </c>
      <c r="G14" s="12">
        <v>8.0500000000000007</v>
      </c>
      <c r="H14" t="s">
        <v>989</v>
      </c>
      <c r="I14" s="21">
        <v>36947</v>
      </c>
      <c r="J14" t="s">
        <v>1947</v>
      </c>
      <c r="L14" t="s">
        <v>1973</v>
      </c>
      <c r="M14">
        <v>1901</v>
      </c>
    </row>
    <row r="15" spans="1:13" x14ac:dyDescent="0.2">
      <c r="A15">
        <v>14</v>
      </c>
      <c r="B15" t="s">
        <v>985</v>
      </c>
      <c r="C15" t="s">
        <v>986</v>
      </c>
      <c r="D15" t="s">
        <v>1006</v>
      </c>
      <c r="E15" t="s">
        <v>988</v>
      </c>
      <c r="F15" s="47">
        <v>39</v>
      </c>
      <c r="G15" s="12">
        <v>31.274999999999999</v>
      </c>
      <c r="H15" t="s">
        <v>989</v>
      </c>
      <c r="I15" s="21">
        <v>30012</v>
      </c>
      <c r="J15" t="s">
        <v>1947</v>
      </c>
      <c r="L15" t="s">
        <v>1974</v>
      </c>
      <c r="M15">
        <v>1982</v>
      </c>
    </row>
    <row r="16" spans="1:13" x14ac:dyDescent="0.2">
      <c r="A16">
        <v>15</v>
      </c>
      <c r="B16" t="s">
        <v>985</v>
      </c>
      <c r="C16" t="s">
        <v>986</v>
      </c>
      <c r="D16" t="s">
        <v>1007</v>
      </c>
      <c r="E16" t="s">
        <v>992</v>
      </c>
      <c r="F16" s="47">
        <v>14</v>
      </c>
      <c r="G16" s="12">
        <v>7.8541999999999996</v>
      </c>
      <c r="H16" t="s">
        <v>989</v>
      </c>
      <c r="I16" s="21">
        <v>39137</v>
      </c>
      <c r="J16" t="s">
        <v>1948</v>
      </c>
      <c r="L16" t="s">
        <v>1975</v>
      </c>
      <c r="M16">
        <v>1907</v>
      </c>
    </row>
    <row r="17" spans="1:13" x14ac:dyDescent="0.2">
      <c r="A17">
        <v>16</v>
      </c>
      <c r="B17" t="s">
        <v>977</v>
      </c>
      <c r="C17" t="s">
        <v>1001</v>
      </c>
      <c r="D17" t="s">
        <v>1008</v>
      </c>
      <c r="E17" t="s">
        <v>992</v>
      </c>
      <c r="F17" s="47">
        <v>55</v>
      </c>
      <c r="G17" s="12">
        <v>16</v>
      </c>
      <c r="H17" t="s">
        <v>989</v>
      </c>
      <c r="I17" s="21">
        <v>24172</v>
      </c>
      <c r="J17" t="s">
        <v>1950</v>
      </c>
      <c r="L17" t="s">
        <v>1976</v>
      </c>
      <c r="M17">
        <v>1966</v>
      </c>
    </row>
    <row r="18" spans="1:13" x14ac:dyDescent="0.2">
      <c r="A18">
        <v>17</v>
      </c>
      <c r="B18" t="s">
        <v>985</v>
      </c>
      <c r="C18" t="s">
        <v>986</v>
      </c>
      <c r="D18" t="s">
        <v>1009</v>
      </c>
      <c r="E18" t="s">
        <v>988</v>
      </c>
      <c r="F18" s="47">
        <v>2</v>
      </c>
      <c r="G18" s="12">
        <v>29.125</v>
      </c>
      <c r="H18" t="s">
        <v>997</v>
      </c>
      <c r="I18" s="21">
        <v>43517</v>
      </c>
      <c r="J18" t="s">
        <v>1949</v>
      </c>
      <c r="L18" t="s">
        <v>1977</v>
      </c>
      <c r="M18">
        <v>1919</v>
      </c>
    </row>
    <row r="19" spans="1:13" x14ac:dyDescent="0.2">
      <c r="A19">
        <v>18</v>
      </c>
      <c r="B19" t="s">
        <v>977</v>
      </c>
      <c r="C19" t="s">
        <v>1001</v>
      </c>
      <c r="D19" t="s">
        <v>1010</v>
      </c>
      <c r="E19" t="s">
        <v>988</v>
      </c>
      <c r="F19" s="48">
        <v>30</v>
      </c>
      <c r="G19" s="12">
        <v>13</v>
      </c>
      <c r="H19" t="s">
        <v>989</v>
      </c>
      <c r="I19" s="21">
        <v>33297</v>
      </c>
      <c r="J19" t="s">
        <v>1947</v>
      </c>
      <c r="L19" t="s">
        <v>1978</v>
      </c>
      <c r="M19">
        <v>1991</v>
      </c>
    </row>
    <row r="20" spans="1:13" x14ac:dyDescent="0.2">
      <c r="A20">
        <v>19</v>
      </c>
      <c r="B20" t="s">
        <v>985</v>
      </c>
      <c r="C20" t="s">
        <v>986</v>
      </c>
      <c r="D20" t="s">
        <v>1011</v>
      </c>
      <c r="E20" t="s">
        <v>992</v>
      </c>
      <c r="F20" s="47">
        <v>31</v>
      </c>
      <c r="G20" s="12">
        <v>18</v>
      </c>
      <c r="H20" t="s">
        <v>989</v>
      </c>
      <c r="I20" s="21">
        <v>32932</v>
      </c>
      <c r="J20" t="s">
        <v>1950</v>
      </c>
      <c r="L20" t="s">
        <v>1979</v>
      </c>
      <c r="M20">
        <v>1990</v>
      </c>
    </row>
    <row r="21" spans="1:13" x14ac:dyDescent="0.2">
      <c r="A21">
        <v>20</v>
      </c>
      <c r="B21" t="s">
        <v>977</v>
      </c>
      <c r="C21" t="s">
        <v>986</v>
      </c>
      <c r="D21" t="s">
        <v>1012</v>
      </c>
      <c r="E21" t="s">
        <v>992</v>
      </c>
      <c r="F21" s="48">
        <v>32</v>
      </c>
      <c r="G21" s="12">
        <v>7.2249999999999996</v>
      </c>
      <c r="H21" t="s">
        <v>163</v>
      </c>
      <c r="I21" s="21">
        <v>32567</v>
      </c>
      <c r="J21" t="s">
        <v>1950</v>
      </c>
      <c r="L21" t="s">
        <v>1980</v>
      </c>
      <c r="M21">
        <v>1989</v>
      </c>
    </row>
    <row r="22" spans="1:13" x14ac:dyDescent="0.2">
      <c r="A22">
        <v>21</v>
      </c>
      <c r="B22" t="s">
        <v>985</v>
      </c>
      <c r="C22" t="s">
        <v>1001</v>
      </c>
      <c r="D22" t="s">
        <v>1013</v>
      </c>
      <c r="E22" t="s">
        <v>988</v>
      </c>
      <c r="F22" s="47">
        <v>35</v>
      </c>
      <c r="G22" s="12">
        <v>26</v>
      </c>
      <c r="H22" t="s">
        <v>989</v>
      </c>
      <c r="I22" s="21">
        <v>31472</v>
      </c>
      <c r="J22" t="s">
        <v>1947</v>
      </c>
      <c r="L22" t="s">
        <v>1981</v>
      </c>
      <c r="M22">
        <v>1986</v>
      </c>
    </row>
    <row r="23" spans="1:13" x14ac:dyDescent="0.2">
      <c r="A23">
        <v>22</v>
      </c>
      <c r="B23" t="s">
        <v>977</v>
      </c>
      <c r="C23" t="s">
        <v>1001</v>
      </c>
      <c r="D23" t="s">
        <v>1014</v>
      </c>
      <c r="E23" t="s">
        <v>988</v>
      </c>
      <c r="F23" s="47">
        <v>34</v>
      </c>
      <c r="G23" s="12">
        <v>13</v>
      </c>
      <c r="H23" t="s">
        <v>989</v>
      </c>
      <c r="I23" s="21">
        <v>31837</v>
      </c>
      <c r="J23" t="s">
        <v>1947</v>
      </c>
      <c r="L23" t="s">
        <v>1982</v>
      </c>
      <c r="M23">
        <v>1987</v>
      </c>
    </row>
    <row r="24" spans="1:13" x14ac:dyDescent="0.2">
      <c r="A24">
        <v>23</v>
      </c>
      <c r="B24" t="s">
        <v>977</v>
      </c>
      <c r="C24" t="s">
        <v>986</v>
      </c>
      <c r="D24" t="s">
        <v>1015</v>
      </c>
      <c r="E24" t="s">
        <v>992</v>
      </c>
      <c r="F24" s="47">
        <v>15</v>
      </c>
      <c r="G24" s="12">
        <v>8.0291999999999994</v>
      </c>
      <c r="H24" t="s">
        <v>997</v>
      </c>
      <c r="I24" s="21">
        <v>38772</v>
      </c>
      <c r="J24" t="s">
        <v>1948</v>
      </c>
      <c r="L24" t="s">
        <v>1983</v>
      </c>
      <c r="M24">
        <v>1906</v>
      </c>
    </row>
    <row r="25" spans="1:13" x14ac:dyDescent="0.2">
      <c r="A25">
        <v>24</v>
      </c>
      <c r="B25" t="s">
        <v>977</v>
      </c>
      <c r="C25" t="s">
        <v>990</v>
      </c>
      <c r="D25" t="s">
        <v>1016</v>
      </c>
      <c r="E25" t="s">
        <v>988</v>
      </c>
      <c r="F25" s="47">
        <v>28</v>
      </c>
      <c r="G25" s="12">
        <v>35.5</v>
      </c>
      <c r="H25" t="s">
        <v>989</v>
      </c>
      <c r="I25" s="21">
        <v>34027</v>
      </c>
      <c r="J25" t="s">
        <v>1947</v>
      </c>
      <c r="L25" t="s">
        <v>1984</v>
      </c>
      <c r="M25">
        <v>1993</v>
      </c>
    </row>
    <row r="26" spans="1:13" x14ac:dyDescent="0.2">
      <c r="A26">
        <v>25</v>
      </c>
      <c r="B26" t="s">
        <v>985</v>
      </c>
      <c r="C26" t="s">
        <v>986</v>
      </c>
      <c r="D26" t="s">
        <v>1017</v>
      </c>
      <c r="E26" t="s">
        <v>992</v>
      </c>
      <c r="F26" s="47">
        <v>8</v>
      </c>
      <c r="G26" s="12">
        <v>21.074999999999999</v>
      </c>
      <c r="H26" t="s">
        <v>989</v>
      </c>
      <c r="I26" s="21">
        <v>41327</v>
      </c>
      <c r="J26" t="s">
        <v>1948</v>
      </c>
      <c r="L26" t="s">
        <v>1968</v>
      </c>
      <c r="M26">
        <v>1913</v>
      </c>
    </row>
    <row r="27" spans="1:13" x14ac:dyDescent="0.2">
      <c r="A27">
        <v>26</v>
      </c>
      <c r="B27" t="s">
        <v>977</v>
      </c>
      <c r="C27" t="s">
        <v>986</v>
      </c>
      <c r="D27" t="s">
        <v>1018</v>
      </c>
      <c r="E27" t="s">
        <v>992</v>
      </c>
      <c r="F27" s="47">
        <v>38</v>
      </c>
      <c r="G27" s="12">
        <v>31.387499999999999</v>
      </c>
      <c r="H27" t="s">
        <v>989</v>
      </c>
      <c r="I27" s="21">
        <v>30377</v>
      </c>
      <c r="J27" t="s">
        <v>1950</v>
      </c>
      <c r="L27" t="s">
        <v>1985</v>
      </c>
      <c r="M27">
        <v>1983</v>
      </c>
    </row>
    <row r="28" spans="1:13" x14ac:dyDescent="0.2">
      <c r="A28">
        <v>27</v>
      </c>
      <c r="B28" t="s">
        <v>985</v>
      </c>
      <c r="C28" t="s">
        <v>986</v>
      </c>
      <c r="D28" t="s">
        <v>1019</v>
      </c>
      <c r="E28" t="s">
        <v>988</v>
      </c>
      <c r="F28" s="48">
        <v>38</v>
      </c>
      <c r="G28" s="12">
        <v>7.2249999999999996</v>
      </c>
      <c r="H28" t="s">
        <v>163</v>
      </c>
      <c r="I28" s="21">
        <v>30377</v>
      </c>
      <c r="J28" t="s">
        <v>1947</v>
      </c>
      <c r="L28" t="s">
        <v>1986</v>
      </c>
      <c r="M28">
        <v>1983</v>
      </c>
    </row>
    <row r="29" spans="1:13" x14ac:dyDescent="0.2">
      <c r="A29">
        <v>28</v>
      </c>
      <c r="B29" t="s">
        <v>985</v>
      </c>
      <c r="C29" t="s">
        <v>990</v>
      </c>
      <c r="D29" t="s">
        <v>1020</v>
      </c>
      <c r="E29" t="s">
        <v>988</v>
      </c>
      <c r="F29" s="47">
        <v>19</v>
      </c>
      <c r="G29" s="12">
        <v>263</v>
      </c>
      <c r="H29" t="s">
        <v>989</v>
      </c>
      <c r="I29" s="21">
        <v>37312</v>
      </c>
      <c r="J29" t="s">
        <v>1947</v>
      </c>
      <c r="L29" t="s">
        <v>1987</v>
      </c>
      <c r="M29">
        <v>1902</v>
      </c>
    </row>
    <row r="30" spans="1:13" x14ac:dyDescent="0.2">
      <c r="A30">
        <v>29</v>
      </c>
      <c r="B30" t="s">
        <v>977</v>
      </c>
      <c r="C30" t="s">
        <v>986</v>
      </c>
      <c r="D30" t="s">
        <v>1021</v>
      </c>
      <c r="E30" t="s">
        <v>992</v>
      </c>
      <c r="F30" s="48">
        <v>15</v>
      </c>
      <c r="G30" s="12">
        <v>7.8792</v>
      </c>
      <c r="H30" t="s">
        <v>997</v>
      </c>
      <c r="I30" s="21">
        <v>38772</v>
      </c>
      <c r="J30" t="s">
        <v>1948</v>
      </c>
      <c r="L30" t="s">
        <v>1988</v>
      </c>
      <c r="M30">
        <v>1906</v>
      </c>
    </row>
    <row r="31" spans="1:13" x14ac:dyDescent="0.2">
      <c r="A31">
        <v>30</v>
      </c>
      <c r="B31" t="s">
        <v>985</v>
      </c>
      <c r="C31" t="s">
        <v>986</v>
      </c>
      <c r="D31" t="s">
        <v>1022</v>
      </c>
      <c r="E31" t="s">
        <v>988</v>
      </c>
      <c r="F31" s="48">
        <v>30</v>
      </c>
      <c r="G31" s="12">
        <v>7.8958000000000004</v>
      </c>
      <c r="H31" t="s">
        <v>989</v>
      </c>
      <c r="I31" s="21">
        <v>33297</v>
      </c>
      <c r="J31" t="s">
        <v>1947</v>
      </c>
      <c r="L31" t="s">
        <v>1989</v>
      </c>
      <c r="M31">
        <v>1991</v>
      </c>
    </row>
    <row r="32" spans="1:13" x14ac:dyDescent="0.2">
      <c r="A32">
        <v>31</v>
      </c>
      <c r="B32" t="s">
        <v>985</v>
      </c>
      <c r="C32" t="s">
        <v>990</v>
      </c>
      <c r="D32" t="s">
        <v>1023</v>
      </c>
      <c r="E32" t="s">
        <v>988</v>
      </c>
      <c r="F32" s="47">
        <v>40</v>
      </c>
      <c r="G32" s="12">
        <v>27.720800000000001</v>
      </c>
      <c r="H32" t="s">
        <v>163</v>
      </c>
      <c r="I32" s="21">
        <v>29647</v>
      </c>
      <c r="J32" t="s">
        <v>1951</v>
      </c>
      <c r="L32" t="s">
        <v>1990</v>
      </c>
      <c r="M32">
        <v>1981</v>
      </c>
    </row>
    <row r="33" spans="1:13" x14ac:dyDescent="0.2">
      <c r="A33">
        <v>32</v>
      </c>
      <c r="B33" t="s">
        <v>977</v>
      </c>
      <c r="C33" t="s">
        <v>990</v>
      </c>
      <c r="D33" t="s">
        <v>1024</v>
      </c>
      <c r="E33" t="s">
        <v>992</v>
      </c>
      <c r="F33" s="48">
        <v>80</v>
      </c>
      <c r="G33" s="12">
        <v>146.52080000000001</v>
      </c>
      <c r="H33" t="s">
        <v>163</v>
      </c>
      <c r="I33" s="21">
        <v>15047</v>
      </c>
      <c r="J33" t="s">
        <v>1950</v>
      </c>
      <c r="L33" t="s">
        <v>1991</v>
      </c>
      <c r="M33">
        <v>1941</v>
      </c>
    </row>
    <row r="34" spans="1:13" x14ac:dyDescent="0.2">
      <c r="A34">
        <v>33</v>
      </c>
      <c r="B34" t="s">
        <v>977</v>
      </c>
      <c r="C34" t="s">
        <v>986</v>
      </c>
      <c r="D34" t="s">
        <v>1025</v>
      </c>
      <c r="E34" t="s">
        <v>992</v>
      </c>
      <c r="F34" s="48">
        <v>26</v>
      </c>
      <c r="G34" s="12">
        <v>7.75</v>
      </c>
      <c r="H34" t="s">
        <v>997</v>
      </c>
      <c r="I34" s="21">
        <v>34757</v>
      </c>
      <c r="J34" t="s">
        <v>1948</v>
      </c>
      <c r="L34" t="s">
        <v>1992</v>
      </c>
      <c r="M34">
        <v>1995</v>
      </c>
    </row>
    <row r="35" spans="1:13" x14ac:dyDescent="0.2">
      <c r="A35">
        <v>34</v>
      </c>
      <c r="B35" t="s">
        <v>985</v>
      </c>
      <c r="C35" t="s">
        <v>1001</v>
      </c>
      <c r="D35" t="s">
        <v>1026</v>
      </c>
      <c r="E35" t="s">
        <v>988</v>
      </c>
      <c r="F35" s="47">
        <v>66</v>
      </c>
      <c r="G35" s="12">
        <v>10.5</v>
      </c>
      <c r="H35" t="s">
        <v>989</v>
      </c>
      <c r="I35" s="21">
        <v>20157</v>
      </c>
      <c r="J35" t="s">
        <v>1947</v>
      </c>
      <c r="L35" t="s">
        <v>1993</v>
      </c>
      <c r="M35">
        <v>1955</v>
      </c>
    </row>
    <row r="36" spans="1:13" x14ac:dyDescent="0.2">
      <c r="A36">
        <v>35</v>
      </c>
      <c r="B36" t="s">
        <v>985</v>
      </c>
      <c r="C36" t="s">
        <v>990</v>
      </c>
      <c r="D36" t="s">
        <v>1027</v>
      </c>
      <c r="E36" t="s">
        <v>988</v>
      </c>
      <c r="F36" s="47">
        <v>28</v>
      </c>
      <c r="G36" s="12">
        <v>82.1708</v>
      </c>
      <c r="H36" t="s">
        <v>163</v>
      </c>
      <c r="I36" s="21">
        <v>34027</v>
      </c>
      <c r="J36" t="s">
        <v>1947</v>
      </c>
      <c r="L36" t="s">
        <v>1994</v>
      </c>
      <c r="M36">
        <v>1993</v>
      </c>
    </row>
    <row r="37" spans="1:13" x14ac:dyDescent="0.2">
      <c r="A37">
        <v>36</v>
      </c>
      <c r="B37" t="s">
        <v>985</v>
      </c>
      <c r="C37" t="s">
        <v>990</v>
      </c>
      <c r="D37" t="s">
        <v>1028</v>
      </c>
      <c r="E37" t="s">
        <v>988</v>
      </c>
      <c r="F37" s="47">
        <v>42</v>
      </c>
      <c r="G37" s="12">
        <v>52</v>
      </c>
      <c r="H37" t="s">
        <v>989</v>
      </c>
      <c r="I37" s="21">
        <v>28917</v>
      </c>
      <c r="J37" t="s">
        <v>1947</v>
      </c>
      <c r="L37" t="s">
        <v>1995</v>
      </c>
      <c r="M37">
        <v>1979</v>
      </c>
    </row>
    <row r="38" spans="1:13" x14ac:dyDescent="0.2">
      <c r="A38">
        <v>37</v>
      </c>
      <c r="B38" t="s">
        <v>977</v>
      </c>
      <c r="C38" t="s">
        <v>986</v>
      </c>
      <c r="D38" t="s">
        <v>1029</v>
      </c>
      <c r="E38" t="s">
        <v>988</v>
      </c>
      <c r="F38" s="48">
        <v>13</v>
      </c>
      <c r="G38" s="12">
        <v>7.2291999999999996</v>
      </c>
      <c r="H38" t="s">
        <v>163</v>
      </c>
      <c r="I38" s="21">
        <v>39502</v>
      </c>
      <c r="J38" t="s">
        <v>1947</v>
      </c>
      <c r="L38" t="s">
        <v>1996</v>
      </c>
      <c r="M38">
        <v>1908</v>
      </c>
    </row>
    <row r="39" spans="1:13" x14ac:dyDescent="0.2">
      <c r="A39">
        <v>38</v>
      </c>
      <c r="B39" t="s">
        <v>985</v>
      </c>
      <c r="C39" t="s">
        <v>986</v>
      </c>
      <c r="D39" t="s">
        <v>1030</v>
      </c>
      <c r="E39" t="s">
        <v>988</v>
      </c>
      <c r="F39" s="47">
        <v>21</v>
      </c>
      <c r="G39" s="12">
        <v>8.0500000000000007</v>
      </c>
      <c r="H39" t="s">
        <v>989</v>
      </c>
      <c r="I39" s="21">
        <v>36582</v>
      </c>
      <c r="J39" t="s">
        <v>1947</v>
      </c>
      <c r="L39" t="s">
        <v>1997</v>
      </c>
      <c r="M39">
        <v>1900</v>
      </c>
    </row>
    <row r="40" spans="1:13" x14ac:dyDescent="0.2">
      <c r="A40">
        <v>39</v>
      </c>
      <c r="B40" t="s">
        <v>985</v>
      </c>
      <c r="C40" t="s">
        <v>986</v>
      </c>
      <c r="D40" t="s">
        <v>1031</v>
      </c>
      <c r="E40" t="s">
        <v>992</v>
      </c>
      <c r="F40" s="47">
        <v>18</v>
      </c>
      <c r="G40" s="12">
        <v>18</v>
      </c>
      <c r="H40" t="s">
        <v>989</v>
      </c>
      <c r="I40" s="21">
        <v>37677</v>
      </c>
      <c r="J40" t="s">
        <v>1948</v>
      </c>
      <c r="L40" t="s">
        <v>1979</v>
      </c>
      <c r="M40">
        <v>1903</v>
      </c>
    </row>
    <row r="41" spans="1:13" x14ac:dyDescent="0.2">
      <c r="A41">
        <v>40</v>
      </c>
      <c r="B41" t="s">
        <v>977</v>
      </c>
      <c r="C41" t="s">
        <v>986</v>
      </c>
      <c r="D41" t="s">
        <v>1032</v>
      </c>
      <c r="E41" t="s">
        <v>992</v>
      </c>
      <c r="F41" s="47">
        <v>14</v>
      </c>
      <c r="G41" s="12">
        <v>11.2417</v>
      </c>
      <c r="H41" t="s">
        <v>163</v>
      </c>
      <c r="I41" s="21">
        <v>39137</v>
      </c>
      <c r="J41" t="s">
        <v>1948</v>
      </c>
      <c r="L41" t="s">
        <v>1998</v>
      </c>
      <c r="M41">
        <v>1907</v>
      </c>
    </row>
    <row r="42" spans="1:13" x14ac:dyDescent="0.2">
      <c r="A42">
        <v>41</v>
      </c>
      <c r="B42" t="s">
        <v>985</v>
      </c>
      <c r="C42" t="s">
        <v>986</v>
      </c>
      <c r="D42" t="s">
        <v>1033</v>
      </c>
      <c r="E42" t="s">
        <v>992</v>
      </c>
      <c r="F42" s="47">
        <v>40</v>
      </c>
      <c r="G42" s="12">
        <v>9.4749999999999996</v>
      </c>
      <c r="H42" t="s">
        <v>989</v>
      </c>
      <c r="I42" s="21">
        <v>29647</v>
      </c>
      <c r="J42" t="s">
        <v>1950</v>
      </c>
      <c r="L42" t="s">
        <v>1999</v>
      </c>
      <c r="M42">
        <v>1981</v>
      </c>
    </row>
    <row r="43" spans="1:13" x14ac:dyDescent="0.2">
      <c r="A43">
        <v>42</v>
      </c>
      <c r="B43" t="s">
        <v>985</v>
      </c>
      <c r="C43" t="s">
        <v>1001</v>
      </c>
      <c r="D43" t="s">
        <v>1034</v>
      </c>
      <c r="E43" t="s">
        <v>992</v>
      </c>
      <c r="F43" s="47">
        <v>27</v>
      </c>
      <c r="G43" s="12">
        <v>21</v>
      </c>
      <c r="H43" t="s">
        <v>989</v>
      </c>
      <c r="I43" s="21">
        <v>34392</v>
      </c>
      <c r="J43" t="s">
        <v>1950</v>
      </c>
      <c r="L43" t="s">
        <v>2000</v>
      </c>
      <c r="M43">
        <v>1994</v>
      </c>
    </row>
    <row r="44" spans="1:13" x14ac:dyDescent="0.2">
      <c r="A44">
        <v>43</v>
      </c>
      <c r="B44" t="s">
        <v>985</v>
      </c>
      <c r="C44" t="s">
        <v>986</v>
      </c>
      <c r="D44" t="s">
        <v>1035</v>
      </c>
      <c r="E44" t="s">
        <v>988</v>
      </c>
      <c r="F44" s="48">
        <v>35</v>
      </c>
      <c r="G44" s="12">
        <v>7.8958000000000004</v>
      </c>
      <c r="H44" t="s">
        <v>163</v>
      </c>
      <c r="I44" s="21">
        <v>31472</v>
      </c>
      <c r="J44" t="s">
        <v>1947</v>
      </c>
      <c r="L44" t="s">
        <v>2001</v>
      </c>
      <c r="M44">
        <v>1986</v>
      </c>
    </row>
    <row r="45" spans="1:13" x14ac:dyDescent="0.2">
      <c r="A45">
        <v>44</v>
      </c>
      <c r="B45" t="s">
        <v>977</v>
      </c>
      <c r="C45" t="s">
        <v>1001</v>
      </c>
      <c r="D45" t="s">
        <v>1036</v>
      </c>
      <c r="E45" t="s">
        <v>992</v>
      </c>
      <c r="F45" s="47">
        <v>3</v>
      </c>
      <c r="G45" s="12">
        <v>41.5792</v>
      </c>
      <c r="H45" t="s">
        <v>163</v>
      </c>
      <c r="I45" s="21">
        <v>43152</v>
      </c>
      <c r="J45" t="s">
        <v>1948</v>
      </c>
      <c r="L45" t="s">
        <v>2002</v>
      </c>
      <c r="M45">
        <v>1918</v>
      </c>
    </row>
    <row r="46" spans="1:13" x14ac:dyDescent="0.2">
      <c r="A46">
        <v>45</v>
      </c>
      <c r="B46" t="s">
        <v>977</v>
      </c>
      <c r="C46" t="s">
        <v>986</v>
      </c>
      <c r="D46" t="s">
        <v>1037</v>
      </c>
      <c r="E46" t="s">
        <v>992</v>
      </c>
      <c r="F46" s="47">
        <v>19</v>
      </c>
      <c r="G46" s="12">
        <v>7.8792</v>
      </c>
      <c r="H46" t="s">
        <v>997</v>
      </c>
      <c r="I46" s="21">
        <v>37312</v>
      </c>
      <c r="J46" t="s">
        <v>1948</v>
      </c>
      <c r="L46" t="s">
        <v>2003</v>
      </c>
      <c r="M46">
        <v>1902</v>
      </c>
    </row>
    <row r="47" spans="1:13" x14ac:dyDescent="0.2">
      <c r="A47">
        <v>46</v>
      </c>
      <c r="B47" t="s">
        <v>985</v>
      </c>
      <c r="C47" t="s">
        <v>986</v>
      </c>
      <c r="D47" t="s">
        <v>1038</v>
      </c>
      <c r="E47" t="s">
        <v>988</v>
      </c>
      <c r="F47" s="48">
        <v>51</v>
      </c>
      <c r="G47" s="12">
        <v>8.0500000000000007</v>
      </c>
      <c r="H47" t="s">
        <v>989</v>
      </c>
      <c r="I47" s="21">
        <v>25632</v>
      </c>
      <c r="J47" t="s">
        <v>1947</v>
      </c>
      <c r="L47" t="s">
        <v>2004</v>
      </c>
      <c r="M47">
        <v>1970</v>
      </c>
    </row>
    <row r="48" spans="1:13" x14ac:dyDescent="0.2">
      <c r="A48">
        <v>47</v>
      </c>
      <c r="B48" t="s">
        <v>985</v>
      </c>
      <c r="C48" t="s">
        <v>986</v>
      </c>
      <c r="D48" t="s">
        <v>1039</v>
      </c>
      <c r="E48" t="s">
        <v>988</v>
      </c>
      <c r="F48" s="48">
        <v>17</v>
      </c>
      <c r="G48" s="12">
        <v>15.5</v>
      </c>
      <c r="H48" t="s">
        <v>997</v>
      </c>
      <c r="I48" s="21">
        <v>38042</v>
      </c>
      <c r="J48" t="s">
        <v>1947</v>
      </c>
      <c r="L48" t="s">
        <v>2005</v>
      </c>
      <c r="M48">
        <v>1904</v>
      </c>
    </row>
    <row r="49" spans="1:13" x14ac:dyDescent="0.2">
      <c r="A49">
        <v>48</v>
      </c>
      <c r="B49" t="s">
        <v>977</v>
      </c>
      <c r="C49" t="s">
        <v>986</v>
      </c>
      <c r="D49" t="s">
        <v>1040</v>
      </c>
      <c r="E49" t="s">
        <v>992</v>
      </c>
      <c r="F49" s="48">
        <v>70</v>
      </c>
      <c r="G49" s="12">
        <v>7.75</v>
      </c>
      <c r="H49" t="s">
        <v>997</v>
      </c>
      <c r="I49" s="21">
        <v>18697</v>
      </c>
      <c r="J49" t="s">
        <v>1948</v>
      </c>
      <c r="L49" t="s">
        <v>2006</v>
      </c>
      <c r="M49">
        <v>1951</v>
      </c>
    </row>
    <row r="50" spans="1:13" x14ac:dyDescent="0.2">
      <c r="A50">
        <v>49</v>
      </c>
      <c r="B50" t="s">
        <v>985</v>
      </c>
      <c r="C50" t="s">
        <v>986</v>
      </c>
      <c r="D50" t="s">
        <v>1041</v>
      </c>
      <c r="E50" t="s">
        <v>988</v>
      </c>
      <c r="F50" s="48">
        <v>22</v>
      </c>
      <c r="G50" s="12">
        <v>21.679200000000002</v>
      </c>
      <c r="H50" t="s">
        <v>163</v>
      </c>
      <c r="I50" s="21">
        <v>36217</v>
      </c>
      <c r="J50" t="s">
        <v>1947</v>
      </c>
      <c r="L50" t="s">
        <v>2007</v>
      </c>
      <c r="M50">
        <v>1999</v>
      </c>
    </row>
    <row r="51" spans="1:13" x14ac:dyDescent="0.2">
      <c r="A51">
        <v>50</v>
      </c>
      <c r="B51" t="s">
        <v>985</v>
      </c>
      <c r="C51" t="s">
        <v>986</v>
      </c>
      <c r="D51" t="s">
        <v>1042</v>
      </c>
      <c r="E51" t="s">
        <v>992</v>
      </c>
      <c r="F51" s="47">
        <v>18</v>
      </c>
      <c r="G51" s="12">
        <v>17.8</v>
      </c>
      <c r="H51" t="s">
        <v>989</v>
      </c>
      <c r="I51" s="21">
        <v>37677</v>
      </c>
      <c r="J51" t="s">
        <v>1950</v>
      </c>
      <c r="L51" t="s">
        <v>2008</v>
      </c>
      <c r="M51">
        <v>1903</v>
      </c>
    </row>
    <row r="52" spans="1:13" x14ac:dyDescent="0.2">
      <c r="A52">
        <v>51</v>
      </c>
      <c r="B52" t="s">
        <v>985</v>
      </c>
      <c r="C52" t="s">
        <v>986</v>
      </c>
      <c r="D52" t="s">
        <v>1043</v>
      </c>
      <c r="E52" t="s">
        <v>988</v>
      </c>
      <c r="F52" s="47">
        <v>7</v>
      </c>
      <c r="G52" s="12">
        <v>39.6875</v>
      </c>
      <c r="H52" t="s">
        <v>989</v>
      </c>
      <c r="I52" s="21">
        <v>41692</v>
      </c>
      <c r="J52" t="s">
        <v>1949</v>
      </c>
      <c r="L52" t="s">
        <v>2009</v>
      </c>
      <c r="M52">
        <v>1914</v>
      </c>
    </row>
    <row r="53" spans="1:13" x14ac:dyDescent="0.2">
      <c r="A53">
        <v>52</v>
      </c>
      <c r="B53" t="s">
        <v>985</v>
      </c>
      <c r="C53" t="s">
        <v>986</v>
      </c>
      <c r="D53" t="s">
        <v>1044</v>
      </c>
      <c r="E53" t="s">
        <v>988</v>
      </c>
      <c r="F53" s="47">
        <v>21</v>
      </c>
      <c r="G53" s="12">
        <v>7.8</v>
      </c>
      <c r="H53" t="s">
        <v>989</v>
      </c>
      <c r="I53" s="21">
        <v>36582</v>
      </c>
      <c r="J53" t="s">
        <v>1947</v>
      </c>
      <c r="L53" t="s">
        <v>2010</v>
      </c>
      <c r="M53">
        <v>1900</v>
      </c>
    </row>
    <row r="54" spans="1:13" x14ac:dyDescent="0.2">
      <c r="A54">
        <v>53</v>
      </c>
      <c r="B54" t="s">
        <v>977</v>
      </c>
      <c r="C54" t="s">
        <v>990</v>
      </c>
      <c r="D54" t="s">
        <v>1045</v>
      </c>
      <c r="E54" t="s">
        <v>992</v>
      </c>
      <c r="F54" s="47">
        <v>49</v>
      </c>
      <c r="G54" s="12">
        <v>76.729200000000006</v>
      </c>
      <c r="H54" t="s">
        <v>163</v>
      </c>
      <c r="I54" s="21">
        <v>26362</v>
      </c>
      <c r="J54" t="s">
        <v>1950</v>
      </c>
      <c r="L54" t="s">
        <v>2011</v>
      </c>
      <c r="M54">
        <v>1972</v>
      </c>
    </row>
    <row r="55" spans="1:13" x14ac:dyDescent="0.2">
      <c r="A55">
        <v>54</v>
      </c>
      <c r="B55" t="s">
        <v>977</v>
      </c>
      <c r="C55" t="s">
        <v>1001</v>
      </c>
      <c r="D55" t="s">
        <v>1046</v>
      </c>
      <c r="E55" t="s">
        <v>992</v>
      </c>
      <c r="F55" s="47">
        <v>29</v>
      </c>
      <c r="G55" s="12">
        <v>26</v>
      </c>
      <c r="H55" t="s">
        <v>989</v>
      </c>
      <c r="I55" s="21">
        <v>33662</v>
      </c>
      <c r="J55" t="s">
        <v>1950</v>
      </c>
      <c r="L55" t="s">
        <v>2012</v>
      </c>
      <c r="M55">
        <v>1992</v>
      </c>
    </row>
    <row r="56" spans="1:13" x14ac:dyDescent="0.2">
      <c r="A56">
        <v>55</v>
      </c>
      <c r="B56" t="s">
        <v>985</v>
      </c>
      <c r="C56" t="s">
        <v>990</v>
      </c>
      <c r="D56" t="s">
        <v>1047</v>
      </c>
      <c r="E56" t="s">
        <v>988</v>
      </c>
      <c r="F56" s="47">
        <v>65</v>
      </c>
      <c r="G56" s="12">
        <v>61.979199999999999</v>
      </c>
      <c r="H56" t="s">
        <v>163</v>
      </c>
      <c r="I56" s="21">
        <v>20522</v>
      </c>
      <c r="J56" t="s">
        <v>1947</v>
      </c>
      <c r="L56" t="s">
        <v>2013</v>
      </c>
      <c r="M56">
        <v>1956</v>
      </c>
    </row>
    <row r="57" spans="1:13" x14ac:dyDescent="0.2">
      <c r="A57">
        <v>56</v>
      </c>
      <c r="B57" t="s">
        <v>977</v>
      </c>
      <c r="C57" t="s">
        <v>990</v>
      </c>
      <c r="D57" t="s">
        <v>1048</v>
      </c>
      <c r="E57" t="s">
        <v>988</v>
      </c>
      <c r="F57" s="48">
        <v>49</v>
      </c>
      <c r="G57" s="12">
        <v>35.5</v>
      </c>
      <c r="H57" t="s">
        <v>989</v>
      </c>
      <c r="I57" s="21">
        <v>26362</v>
      </c>
      <c r="J57" t="s">
        <v>1947</v>
      </c>
      <c r="L57" t="s">
        <v>2014</v>
      </c>
      <c r="M57">
        <v>1972</v>
      </c>
    </row>
    <row r="58" spans="1:13" x14ac:dyDescent="0.2">
      <c r="A58">
        <v>57</v>
      </c>
      <c r="B58" t="s">
        <v>977</v>
      </c>
      <c r="C58" t="s">
        <v>1001</v>
      </c>
      <c r="D58" t="s">
        <v>1049</v>
      </c>
      <c r="E58" t="s">
        <v>992</v>
      </c>
      <c r="F58" s="47">
        <v>21</v>
      </c>
      <c r="G58" s="12">
        <v>10.5</v>
      </c>
      <c r="H58" t="s">
        <v>989</v>
      </c>
      <c r="I58" s="21">
        <v>36582</v>
      </c>
      <c r="J58" t="s">
        <v>1948</v>
      </c>
      <c r="L58" t="s">
        <v>2015</v>
      </c>
      <c r="M58">
        <v>1900</v>
      </c>
    </row>
    <row r="59" spans="1:13" x14ac:dyDescent="0.2">
      <c r="A59">
        <v>58</v>
      </c>
      <c r="B59" t="s">
        <v>985</v>
      </c>
      <c r="C59" t="s">
        <v>986</v>
      </c>
      <c r="D59" t="s">
        <v>1050</v>
      </c>
      <c r="E59" t="s">
        <v>988</v>
      </c>
      <c r="F59" s="47">
        <v>28.5</v>
      </c>
      <c r="G59" s="12">
        <v>7.2291999999999996</v>
      </c>
      <c r="H59" t="s">
        <v>163</v>
      </c>
      <c r="I59" s="21">
        <v>33844.5</v>
      </c>
      <c r="J59" t="s">
        <v>1947</v>
      </c>
      <c r="L59" t="s">
        <v>2016</v>
      </c>
      <c r="M59">
        <v>1992</v>
      </c>
    </row>
    <row r="60" spans="1:13" x14ac:dyDescent="0.2">
      <c r="A60">
        <v>59</v>
      </c>
      <c r="B60" t="s">
        <v>977</v>
      </c>
      <c r="C60" t="s">
        <v>1001</v>
      </c>
      <c r="D60" t="s">
        <v>1051</v>
      </c>
      <c r="E60" t="s">
        <v>992</v>
      </c>
      <c r="F60" s="47">
        <v>5</v>
      </c>
      <c r="G60" s="12">
        <v>27.75</v>
      </c>
      <c r="H60" t="s">
        <v>989</v>
      </c>
      <c r="I60" s="21">
        <v>42422</v>
      </c>
      <c r="J60" t="s">
        <v>1948</v>
      </c>
      <c r="L60" t="s">
        <v>2017</v>
      </c>
      <c r="M60">
        <v>1916</v>
      </c>
    </row>
    <row r="61" spans="1:13" x14ac:dyDescent="0.2">
      <c r="A61">
        <v>60</v>
      </c>
      <c r="B61" t="s">
        <v>985</v>
      </c>
      <c r="C61" t="s">
        <v>986</v>
      </c>
      <c r="D61" t="s">
        <v>1052</v>
      </c>
      <c r="E61" t="s">
        <v>988</v>
      </c>
      <c r="F61" s="47">
        <v>11</v>
      </c>
      <c r="G61" s="12">
        <v>46.9</v>
      </c>
      <c r="H61" t="s">
        <v>989</v>
      </c>
      <c r="I61" s="21">
        <v>40232</v>
      </c>
      <c r="J61" t="s">
        <v>1949</v>
      </c>
      <c r="L61" t="s">
        <v>2018</v>
      </c>
      <c r="M61">
        <v>1910</v>
      </c>
    </row>
    <row r="62" spans="1:13" x14ac:dyDescent="0.2">
      <c r="A62">
        <v>61</v>
      </c>
      <c r="B62" t="s">
        <v>985</v>
      </c>
      <c r="C62" t="s">
        <v>986</v>
      </c>
      <c r="D62" t="s">
        <v>1053</v>
      </c>
      <c r="E62" t="s">
        <v>988</v>
      </c>
      <c r="F62" s="47">
        <v>22</v>
      </c>
      <c r="G62" s="12">
        <v>7.2291999999999996</v>
      </c>
      <c r="H62" t="s">
        <v>163</v>
      </c>
      <c r="I62" s="21">
        <v>36217</v>
      </c>
      <c r="J62" t="s">
        <v>1947</v>
      </c>
      <c r="L62" t="s">
        <v>2019</v>
      </c>
      <c r="M62">
        <v>1999</v>
      </c>
    </row>
    <row r="63" spans="1:13" x14ac:dyDescent="0.2">
      <c r="A63">
        <v>62</v>
      </c>
      <c r="B63" t="s">
        <v>977</v>
      </c>
      <c r="C63" t="s">
        <v>990</v>
      </c>
      <c r="D63" t="s">
        <v>1054</v>
      </c>
      <c r="E63" t="s">
        <v>992</v>
      </c>
      <c r="F63" s="47">
        <v>38</v>
      </c>
      <c r="G63" s="12">
        <v>80</v>
      </c>
      <c r="I63" s="21">
        <v>30377</v>
      </c>
      <c r="J63" t="s">
        <v>1948</v>
      </c>
      <c r="L63" t="s">
        <v>2020</v>
      </c>
      <c r="M63">
        <v>1983</v>
      </c>
    </row>
    <row r="64" spans="1:13" x14ac:dyDescent="0.2">
      <c r="A64">
        <v>63</v>
      </c>
      <c r="B64" t="s">
        <v>985</v>
      </c>
      <c r="C64" t="s">
        <v>990</v>
      </c>
      <c r="D64" t="s">
        <v>1055</v>
      </c>
      <c r="E64" t="s">
        <v>988</v>
      </c>
      <c r="F64" s="47">
        <v>45</v>
      </c>
      <c r="G64" s="12">
        <v>83.474999999999994</v>
      </c>
      <c r="H64" t="s">
        <v>989</v>
      </c>
      <c r="I64" s="21">
        <v>27822</v>
      </c>
      <c r="J64" t="s">
        <v>1947</v>
      </c>
      <c r="L64" t="s">
        <v>2021</v>
      </c>
      <c r="M64">
        <v>1976</v>
      </c>
    </row>
    <row r="65" spans="1:13" x14ac:dyDescent="0.2">
      <c r="A65">
        <v>64</v>
      </c>
      <c r="B65" t="s">
        <v>985</v>
      </c>
      <c r="C65" t="s">
        <v>986</v>
      </c>
      <c r="D65" t="s">
        <v>1056</v>
      </c>
      <c r="E65" t="s">
        <v>988</v>
      </c>
      <c r="F65" s="47">
        <v>4</v>
      </c>
      <c r="G65" s="12">
        <v>27.9</v>
      </c>
      <c r="H65" t="s">
        <v>989</v>
      </c>
      <c r="I65" s="21">
        <v>42787</v>
      </c>
      <c r="J65" t="s">
        <v>1949</v>
      </c>
      <c r="L65" t="s">
        <v>2022</v>
      </c>
      <c r="M65">
        <v>1917</v>
      </c>
    </row>
    <row r="66" spans="1:13" x14ac:dyDescent="0.2">
      <c r="A66">
        <v>65</v>
      </c>
      <c r="B66" t="s">
        <v>985</v>
      </c>
      <c r="C66" t="s">
        <v>990</v>
      </c>
      <c r="D66" t="s">
        <v>1057</v>
      </c>
      <c r="E66" t="s">
        <v>988</v>
      </c>
      <c r="F66" s="48">
        <v>1</v>
      </c>
      <c r="G66" s="12">
        <v>27.720800000000001</v>
      </c>
      <c r="H66" t="s">
        <v>163</v>
      </c>
      <c r="I66" s="21">
        <v>43882</v>
      </c>
      <c r="J66" t="s">
        <v>1947</v>
      </c>
      <c r="L66" t="s">
        <v>2023</v>
      </c>
      <c r="M66">
        <v>1920</v>
      </c>
    </row>
    <row r="67" spans="1:13" x14ac:dyDescent="0.2">
      <c r="A67">
        <v>66</v>
      </c>
      <c r="B67" t="s">
        <v>977</v>
      </c>
      <c r="C67" t="s">
        <v>986</v>
      </c>
      <c r="D67" t="s">
        <v>1058</v>
      </c>
      <c r="E67" t="s">
        <v>988</v>
      </c>
      <c r="F67" s="48">
        <v>67</v>
      </c>
      <c r="G67" s="12">
        <v>15.245799999999999</v>
      </c>
      <c r="H67" t="s">
        <v>163</v>
      </c>
      <c r="I67" s="21">
        <v>19792</v>
      </c>
      <c r="J67" t="s">
        <v>1949</v>
      </c>
      <c r="L67" t="s">
        <v>2024</v>
      </c>
      <c r="M67">
        <v>1954</v>
      </c>
    </row>
    <row r="68" spans="1:13" x14ac:dyDescent="0.2">
      <c r="A68">
        <v>67</v>
      </c>
      <c r="B68" t="s">
        <v>977</v>
      </c>
      <c r="C68" t="s">
        <v>1001</v>
      </c>
      <c r="D68" t="s">
        <v>1059</v>
      </c>
      <c r="E68" t="s">
        <v>992</v>
      </c>
      <c r="F68" s="47">
        <v>29</v>
      </c>
      <c r="G68" s="12">
        <v>10.5</v>
      </c>
      <c r="H68" t="s">
        <v>989</v>
      </c>
      <c r="I68" s="21">
        <v>33662</v>
      </c>
      <c r="J68" t="s">
        <v>1950</v>
      </c>
      <c r="L68" t="s">
        <v>2025</v>
      </c>
      <c r="M68">
        <v>1992</v>
      </c>
    </row>
    <row r="69" spans="1:13" x14ac:dyDescent="0.2">
      <c r="A69">
        <v>68</v>
      </c>
      <c r="B69" t="s">
        <v>985</v>
      </c>
      <c r="C69" t="s">
        <v>986</v>
      </c>
      <c r="D69" t="s">
        <v>1060</v>
      </c>
      <c r="E69" t="s">
        <v>988</v>
      </c>
      <c r="F69" s="47">
        <v>19</v>
      </c>
      <c r="G69" s="12">
        <v>8.1583000000000006</v>
      </c>
      <c r="H69" t="s">
        <v>989</v>
      </c>
      <c r="I69" s="21">
        <v>37312</v>
      </c>
      <c r="J69" t="s">
        <v>1947</v>
      </c>
      <c r="L69" t="s">
        <v>2026</v>
      </c>
      <c r="M69">
        <v>1902</v>
      </c>
    </row>
    <row r="70" spans="1:13" x14ac:dyDescent="0.2">
      <c r="A70">
        <v>69</v>
      </c>
      <c r="B70" t="s">
        <v>977</v>
      </c>
      <c r="C70" t="s">
        <v>986</v>
      </c>
      <c r="D70" t="s">
        <v>1061</v>
      </c>
      <c r="E70" t="s">
        <v>992</v>
      </c>
      <c r="F70" s="47">
        <v>17</v>
      </c>
      <c r="G70" s="12">
        <v>7.9249999999999998</v>
      </c>
      <c r="H70" t="s">
        <v>989</v>
      </c>
      <c r="I70" s="21">
        <v>38042</v>
      </c>
      <c r="J70" t="s">
        <v>1948</v>
      </c>
      <c r="L70" t="s">
        <v>1974</v>
      </c>
      <c r="M70">
        <v>1904</v>
      </c>
    </row>
    <row r="71" spans="1:13" x14ac:dyDescent="0.2">
      <c r="A71">
        <v>70</v>
      </c>
      <c r="B71" t="s">
        <v>985</v>
      </c>
      <c r="C71" t="s">
        <v>986</v>
      </c>
      <c r="D71" t="s">
        <v>1062</v>
      </c>
      <c r="E71" t="s">
        <v>988</v>
      </c>
      <c r="F71" s="47">
        <v>26</v>
      </c>
      <c r="G71" s="12">
        <v>8.6624999999999996</v>
      </c>
      <c r="H71" t="s">
        <v>989</v>
      </c>
      <c r="I71" s="21">
        <v>34757</v>
      </c>
      <c r="J71" t="s">
        <v>1947</v>
      </c>
      <c r="L71" t="s">
        <v>2027</v>
      </c>
      <c r="M71">
        <v>1995</v>
      </c>
    </row>
    <row r="72" spans="1:13" x14ac:dyDescent="0.2">
      <c r="A72">
        <v>71</v>
      </c>
      <c r="B72" t="s">
        <v>985</v>
      </c>
      <c r="C72" t="s">
        <v>1001</v>
      </c>
      <c r="D72" t="s">
        <v>1063</v>
      </c>
      <c r="E72" t="s">
        <v>988</v>
      </c>
      <c r="F72" s="47">
        <v>32</v>
      </c>
      <c r="G72" s="12">
        <v>10.5</v>
      </c>
      <c r="H72" t="s">
        <v>989</v>
      </c>
      <c r="I72" s="21">
        <v>32567</v>
      </c>
      <c r="J72" t="s">
        <v>1947</v>
      </c>
      <c r="L72" t="s">
        <v>2028</v>
      </c>
      <c r="M72">
        <v>1989</v>
      </c>
    </row>
    <row r="73" spans="1:13" x14ac:dyDescent="0.2">
      <c r="A73">
        <v>72</v>
      </c>
      <c r="B73" t="s">
        <v>985</v>
      </c>
      <c r="C73" t="s">
        <v>986</v>
      </c>
      <c r="D73" t="s">
        <v>1064</v>
      </c>
      <c r="E73" t="s">
        <v>992</v>
      </c>
      <c r="F73" s="47">
        <v>16</v>
      </c>
      <c r="G73" s="12">
        <v>46.9</v>
      </c>
      <c r="H73" t="s">
        <v>989</v>
      </c>
      <c r="I73" s="21">
        <v>38407</v>
      </c>
      <c r="J73" t="s">
        <v>1948</v>
      </c>
      <c r="L73" t="s">
        <v>2018</v>
      </c>
      <c r="M73">
        <v>1905</v>
      </c>
    </row>
    <row r="74" spans="1:13" x14ac:dyDescent="0.2">
      <c r="A74">
        <v>73</v>
      </c>
      <c r="B74" t="s">
        <v>985</v>
      </c>
      <c r="C74" t="s">
        <v>1001</v>
      </c>
      <c r="D74" t="s">
        <v>1065</v>
      </c>
      <c r="E74" t="s">
        <v>988</v>
      </c>
      <c r="F74" s="47">
        <v>21</v>
      </c>
      <c r="G74" s="12">
        <v>73.5</v>
      </c>
      <c r="H74" t="s">
        <v>989</v>
      </c>
      <c r="I74" s="21">
        <v>36582</v>
      </c>
      <c r="J74" t="s">
        <v>1947</v>
      </c>
      <c r="L74" t="s">
        <v>2029</v>
      </c>
      <c r="M74">
        <v>1900</v>
      </c>
    </row>
    <row r="75" spans="1:13" x14ac:dyDescent="0.2">
      <c r="A75">
        <v>74</v>
      </c>
      <c r="B75" t="s">
        <v>985</v>
      </c>
      <c r="C75" t="s">
        <v>986</v>
      </c>
      <c r="D75" t="s">
        <v>1066</v>
      </c>
      <c r="E75" t="s">
        <v>988</v>
      </c>
      <c r="F75" s="47">
        <v>26</v>
      </c>
      <c r="G75" s="12">
        <v>14.4542</v>
      </c>
      <c r="H75" t="s">
        <v>163</v>
      </c>
      <c r="I75" s="21">
        <v>34757</v>
      </c>
      <c r="J75" t="s">
        <v>1947</v>
      </c>
      <c r="L75" t="s">
        <v>2030</v>
      </c>
      <c r="M75">
        <v>1995</v>
      </c>
    </row>
    <row r="76" spans="1:13" x14ac:dyDescent="0.2">
      <c r="A76">
        <v>75</v>
      </c>
      <c r="B76" t="s">
        <v>977</v>
      </c>
      <c r="C76" t="s">
        <v>986</v>
      </c>
      <c r="D76" t="s">
        <v>1067</v>
      </c>
      <c r="E76" t="s">
        <v>988</v>
      </c>
      <c r="F76" s="47">
        <v>32</v>
      </c>
      <c r="G76" s="12">
        <v>56.495800000000003</v>
      </c>
      <c r="H76" t="s">
        <v>989</v>
      </c>
      <c r="I76" s="21">
        <v>32567</v>
      </c>
      <c r="J76" t="s">
        <v>1947</v>
      </c>
      <c r="L76" t="s">
        <v>2031</v>
      </c>
      <c r="M76">
        <v>1989</v>
      </c>
    </row>
    <row r="77" spans="1:13" x14ac:dyDescent="0.2">
      <c r="A77">
        <v>76</v>
      </c>
      <c r="B77" t="s">
        <v>985</v>
      </c>
      <c r="C77" t="s">
        <v>986</v>
      </c>
      <c r="D77" t="s">
        <v>1068</v>
      </c>
      <c r="E77" t="s">
        <v>988</v>
      </c>
      <c r="F77" s="47">
        <v>25</v>
      </c>
      <c r="G77" s="12">
        <v>7.65</v>
      </c>
      <c r="H77" t="s">
        <v>989</v>
      </c>
      <c r="I77" s="21">
        <v>35122</v>
      </c>
      <c r="J77" t="s">
        <v>1947</v>
      </c>
      <c r="L77" t="s">
        <v>2032</v>
      </c>
      <c r="M77">
        <v>1996</v>
      </c>
    </row>
    <row r="78" spans="1:13" x14ac:dyDescent="0.2">
      <c r="A78">
        <v>77</v>
      </c>
      <c r="B78" t="s">
        <v>985</v>
      </c>
      <c r="C78" t="s">
        <v>986</v>
      </c>
      <c r="D78" t="s">
        <v>1069</v>
      </c>
      <c r="E78" t="s">
        <v>988</v>
      </c>
      <c r="F78" s="48">
        <v>69</v>
      </c>
      <c r="G78" s="12">
        <v>7.8958000000000004</v>
      </c>
      <c r="H78" t="s">
        <v>989</v>
      </c>
      <c r="I78" s="21">
        <v>19062</v>
      </c>
      <c r="J78" t="s">
        <v>1947</v>
      </c>
      <c r="L78" t="s">
        <v>2033</v>
      </c>
      <c r="M78">
        <v>1952</v>
      </c>
    </row>
    <row r="79" spans="1:13" x14ac:dyDescent="0.2">
      <c r="A79">
        <v>78</v>
      </c>
      <c r="B79" t="s">
        <v>985</v>
      </c>
      <c r="C79" t="s">
        <v>986</v>
      </c>
      <c r="D79" t="s">
        <v>1070</v>
      </c>
      <c r="E79" t="s">
        <v>988</v>
      </c>
      <c r="F79" s="48">
        <v>37</v>
      </c>
      <c r="G79" s="12">
        <v>8.0500000000000007</v>
      </c>
      <c r="H79" t="s">
        <v>989</v>
      </c>
      <c r="I79" s="21">
        <v>30742</v>
      </c>
      <c r="J79" t="s">
        <v>1947</v>
      </c>
      <c r="L79" t="s">
        <v>2034</v>
      </c>
      <c r="M79">
        <v>1984</v>
      </c>
    </row>
    <row r="80" spans="1:13" x14ac:dyDescent="0.2">
      <c r="A80">
        <v>79</v>
      </c>
      <c r="B80" t="s">
        <v>977</v>
      </c>
      <c r="C80" t="s">
        <v>1001</v>
      </c>
      <c r="D80" t="s">
        <v>1071</v>
      </c>
      <c r="E80" t="s">
        <v>988</v>
      </c>
      <c r="F80" s="47">
        <v>0.83</v>
      </c>
      <c r="G80" s="12">
        <v>29</v>
      </c>
      <c r="H80" t="s">
        <v>989</v>
      </c>
      <c r="I80" s="21">
        <v>43944.05</v>
      </c>
      <c r="J80" t="s">
        <v>1949</v>
      </c>
      <c r="L80" t="s">
        <v>2035</v>
      </c>
      <c r="M80">
        <v>1920</v>
      </c>
    </row>
    <row r="81" spans="1:13" x14ac:dyDescent="0.2">
      <c r="A81">
        <v>80</v>
      </c>
      <c r="B81" t="s">
        <v>977</v>
      </c>
      <c r="C81" t="s">
        <v>986</v>
      </c>
      <c r="D81" t="s">
        <v>1072</v>
      </c>
      <c r="E81" t="s">
        <v>992</v>
      </c>
      <c r="F81" s="47">
        <v>30</v>
      </c>
      <c r="G81" s="12">
        <v>12.475</v>
      </c>
      <c r="H81" t="s">
        <v>989</v>
      </c>
      <c r="I81" s="21">
        <v>33297</v>
      </c>
      <c r="J81" t="s">
        <v>1948</v>
      </c>
      <c r="L81" t="s">
        <v>2036</v>
      </c>
      <c r="M81">
        <v>1991</v>
      </c>
    </row>
    <row r="82" spans="1:13" x14ac:dyDescent="0.2">
      <c r="A82">
        <v>81</v>
      </c>
      <c r="B82" t="s">
        <v>985</v>
      </c>
      <c r="C82" t="s">
        <v>986</v>
      </c>
      <c r="D82" t="s">
        <v>1073</v>
      </c>
      <c r="E82" t="s">
        <v>988</v>
      </c>
      <c r="F82" s="47">
        <v>22</v>
      </c>
      <c r="G82" s="12">
        <v>9</v>
      </c>
      <c r="H82" t="s">
        <v>989</v>
      </c>
      <c r="I82" s="21">
        <v>36217</v>
      </c>
      <c r="J82" t="s">
        <v>1947</v>
      </c>
      <c r="L82" t="s">
        <v>2037</v>
      </c>
      <c r="M82">
        <v>1999</v>
      </c>
    </row>
    <row r="83" spans="1:13" x14ac:dyDescent="0.2">
      <c r="A83">
        <v>82</v>
      </c>
      <c r="B83" t="s">
        <v>977</v>
      </c>
      <c r="C83" t="s">
        <v>986</v>
      </c>
      <c r="D83" t="s">
        <v>1074</v>
      </c>
      <c r="E83" t="s">
        <v>988</v>
      </c>
      <c r="F83" s="47">
        <v>29</v>
      </c>
      <c r="G83" s="12">
        <v>9.5</v>
      </c>
      <c r="H83" t="s">
        <v>989</v>
      </c>
      <c r="I83" s="21">
        <v>33662</v>
      </c>
      <c r="J83" t="s">
        <v>1947</v>
      </c>
      <c r="L83" t="s">
        <v>2038</v>
      </c>
      <c r="M83">
        <v>1992</v>
      </c>
    </row>
    <row r="84" spans="1:13" x14ac:dyDescent="0.2">
      <c r="A84">
        <v>83</v>
      </c>
      <c r="B84" t="s">
        <v>977</v>
      </c>
      <c r="C84" t="s">
        <v>986</v>
      </c>
      <c r="D84" t="s">
        <v>1075</v>
      </c>
      <c r="E84" t="s">
        <v>992</v>
      </c>
      <c r="F84" s="48">
        <v>72</v>
      </c>
      <c r="G84" s="12">
        <v>7.7874999999999996</v>
      </c>
      <c r="H84" t="s">
        <v>997</v>
      </c>
      <c r="I84" s="21">
        <v>17967</v>
      </c>
      <c r="J84" t="s">
        <v>1948</v>
      </c>
      <c r="L84" t="s">
        <v>2039</v>
      </c>
      <c r="M84">
        <v>1949</v>
      </c>
    </row>
    <row r="85" spans="1:13" x14ac:dyDescent="0.2">
      <c r="A85">
        <v>84</v>
      </c>
      <c r="B85" t="s">
        <v>985</v>
      </c>
      <c r="C85" t="s">
        <v>990</v>
      </c>
      <c r="D85" t="s">
        <v>1076</v>
      </c>
      <c r="E85" t="s">
        <v>988</v>
      </c>
      <c r="F85" s="47">
        <v>28</v>
      </c>
      <c r="G85" s="12">
        <v>47.1</v>
      </c>
      <c r="H85" t="s">
        <v>989</v>
      </c>
      <c r="I85" s="21">
        <v>34027</v>
      </c>
      <c r="J85" t="s">
        <v>1947</v>
      </c>
      <c r="L85" t="s">
        <v>2040</v>
      </c>
      <c r="M85">
        <v>1993</v>
      </c>
    </row>
    <row r="86" spans="1:13" x14ac:dyDescent="0.2">
      <c r="A86">
        <v>85</v>
      </c>
      <c r="B86" t="s">
        <v>977</v>
      </c>
      <c r="C86" t="s">
        <v>1001</v>
      </c>
      <c r="D86" t="s">
        <v>1077</v>
      </c>
      <c r="E86" t="s">
        <v>992</v>
      </c>
      <c r="F86" s="47">
        <v>17</v>
      </c>
      <c r="G86" s="12">
        <v>10.5</v>
      </c>
      <c r="H86" t="s">
        <v>989</v>
      </c>
      <c r="I86" s="21">
        <v>38042</v>
      </c>
      <c r="J86" t="s">
        <v>1948</v>
      </c>
      <c r="L86" t="s">
        <v>2041</v>
      </c>
      <c r="M86">
        <v>1904</v>
      </c>
    </row>
    <row r="87" spans="1:13" x14ac:dyDescent="0.2">
      <c r="A87">
        <v>86</v>
      </c>
      <c r="B87" t="s">
        <v>977</v>
      </c>
      <c r="C87" t="s">
        <v>986</v>
      </c>
      <c r="D87" t="s">
        <v>1078</v>
      </c>
      <c r="E87" t="s">
        <v>992</v>
      </c>
      <c r="F87" s="47">
        <v>33</v>
      </c>
      <c r="G87" s="12">
        <v>15.85</v>
      </c>
      <c r="H87" t="s">
        <v>989</v>
      </c>
      <c r="I87" s="21">
        <v>32202</v>
      </c>
      <c r="J87" t="s">
        <v>1950</v>
      </c>
      <c r="L87" t="s">
        <v>2042</v>
      </c>
      <c r="M87">
        <v>1988</v>
      </c>
    </row>
    <row r="88" spans="1:13" x14ac:dyDescent="0.2">
      <c r="A88">
        <v>87</v>
      </c>
      <c r="B88" t="s">
        <v>985</v>
      </c>
      <c r="C88" t="s">
        <v>986</v>
      </c>
      <c r="D88" t="s">
        <v>1079</v>
      </c>
      <c r="E88" t="s">
        <v>988</v>
      </c>
      <c r="F88" s="47">
        <v>16</v>
      </c>
      <c r="G88" s="12">
        <v>34.375</v>
      </c>
      <c r="H88" t="s">
        <v>989</v>
      </c>
      <c r="I88" s="21">
        <v>38407</v>
      </c>
      <c r="J88" t="s">
        <v>1947</v>
      </c>
      <c r="L88" t="s">
        <v>2043</v>
      </c>
      <c r="M88">
        <v>1905</v>
      </c>
    </row>
    <row r="89" spans="1:13" x14ac:dyDescent="0.2">
      <c r="A89">
        <v>88</v>
      </c>
      <c r="B89" t="s">
        <v>985</v>
      </c>
      <c r="C89" t="s">
        <v>986</v>
      </c>
      <c r="D89" t="s">
        <v>1080</v>
      </c>
      <c r="E89" t="s">
        <v>988</v>
      </c>
      <c r="F89" s="48">
        <v>79</v>
      </c>
      <c r="G89" s="12">
        <v>8.0500000000000007</v>
      </c>
      <c r="H89" t="s">
        <v>989</v>
      </c>
      <c r="I89" s="21">
        <v>15412</v>
      </c>
      <c r="J89" t="s">
        <v>1947</v>
      </c>
      <c r="L89" t="s">
        <v>2044</v>
      </c>
      <c r="M89">
        <v>1942</v>
      </c>
    </row>
    <row r="90" spans="1:13" x14ac:dyDescent="0.2">
      <c r="A90">
        <v>89</v>
      </c>
      <c r="B90" t="s">
        <v>977</v>
      </c>
      <c r="C90" t="s">
        <v>990</v>
      </c>
      <c r="D90" t="s">
        <v>1081</v>
      </c>
      <c r="E90" t="s">
        <v>992</v>
      </c>
      <c r="F90" s="47">
        <v>23</v>
      </c>
      <c r="G90" s="12">
        <v>263</v>
      </c>
      <c r="H90" t="s">
        <v>989</v>
      </c>
      <c r="I90" s="21">
        <v>35852</v>
      </c>
      <c r="J90" t="s">
        <v>1948</v>
      </c>
      <c r="L90" t="s">
        <v>1987</v>
      </c>
      <c r="M90">
        <v>1998</v>
      </c>
    </row>
    <row r="91" spans="1:13" x14ac:dyDescent="0.2">
      <c r="A91">
        <v>90</v>
      </c>
      <c r="B91" t="s">
        <v>985</v>
      </c>
      <c r="C91" t="s">
        <v>986</v>
      </c>
      <c r="D91" t="s">
        <v>1082</v>
      </c>
      <c r="E91" t="s">
        <v>988</v>
      </c>
      <c r="F91" s="47">
        <v>24</v>
      </c>
      <c r="G91" s="12">
        <v>8.0500000000000007</v>
      </c>
      <c r="H91" t="s">
        <v>989</v>
      </c>
      <c r="I91" s="21">
        <v>35487</v>
      </c>
      <c r="J91" t="s">
        <v>1947</v>
      </c>
      <c r="L91" t="s">
        <v>2045</v>
      </c>
      <c r="M91">
        <v>1997</v>
      </c>
    </row>
    <row r="92" spans="1:13" x14ac:dyDescent="0.2">
      <c r="A92">
        <v>91</v>
      </c>
      <c r="B92" t="s">
        <v>985</v>
      </c>
      <c r="C92" t="s">
        <v>986</v>
      </c>
      <c r="D92" t="s">
        <v>1083</v>
      </c>
      <c r="E92" t="s">
        <v>988</v>
      </c>
      <c r="F92" s="47">
        <v>29</v>
      </c>
      <c r="G92" s="12">
        <v>8.0500000000000007</v>
      </c>
      <c r="H92" t="s">
        <v>989</v>
      </c>
      <c r="I92" s="21">
        <v>33662</v>
      </c>
      <c r="J92" t="s">
        <v>1947</v>
      </c>
      <c r="L92" t="s">
        <v>2046</v>
      </c>
      <c r="M92">
        <v>1992</v>
      </c>
    </row>
    <row r="93" spans="1:13" x14ac:dyDescent="0.2">
      <c r="A93">
        <v>92</v>
      </c>
      <c r="B93" t="s">
        <v>985</v>
      </c>
      <c r="C93" t="s">
        <v>986</v>
      </c>
      <c r="D93" t="s">
        <v>1084</v>
      </c>
      <c r="E93" t="s">
        <v>988</v>
      </c>
      <c r="F93" s="47">
        <v>20</v>
      </c>
      <c r="G93" s="12">
        <v>7.8541999999999996</v>
      </c>
      <c r="H93" t="s">
        <v>989</v>
      </c>
      <c r="I93" s="21">
        <v>36947</v>
      </c>
      <c r="J93" t="s">
        <v>1947</v>
      </c>
      <c r="L93" t="s">
        <v>2047</v>
      </c>
      <c r="M93">
        <v>1901</v>
      </c>
    </row>
    <row r="94" spans="1:13" x14ac:dyDescent="0.2">
      <c r="A94">
        <v>93</v>
      </c>
      <c r="B94" t="s">
        <v>985</v>
      </c>
      <c r="C94" t="s">
        <v>990</v>
      </c>
      <c r="D94" t="s">
        <v>1085</v>
      </c>
      <c r="E94" t="s">
        <v>988</v>
      </c>
      <c r="F94" s="47">
        <v>46</v>
      </c>
      <c r="G94" s="12">
        <v>61.174999999999997</v>
      </c>
      <c r="H94" t="s">
        <v>989</v>
      </c>
      <c r="I94" s="21">
        <v>27457</v>
      </c>
      <c r="J94" t="s">
        <v>1947</v>
      </c>
      <c r="L94" t="s">
        <v>2048</v>
      </c>
      <c r="M94">
        <v>1975</v>
      </c>
    </row>
    <row r="95" spans="1:13" x14ac:dyDescent="0.2">
      <c r="A95">
        <v>94</v>
      </c>
      <c r="B95" t="s">
        <v>985</v>
      </c>
      <c r="C95" t="s">
        <v>986</v>
      </c>
      <c r="D95" t="s">
        <v>1086</v>
      </c>
      <c r="E95" t="s">
        <v>988</v>
      </c>
      <c r="F95" s="47">
        <v>26</v>
      </c>
      <c r="G95" s="12">
        <v>20.574999999999999</v>
      </c>
      <c r="H95" t="s">
        <v>989</v>
      </c>
      <c r="I95" s="21">
        <v>34757</v>
      </c>
      <c r="J95" t="s">
        <v>1947</v>
      </c>
      <c r="L95" t="s">
        <v>2049</v>
      </c>
      <c r="M95">
        <v>1995</v>
      </c>
    </row>
    <row r="96" spans="1:13" x14ac:dyDescent="0.2">
      <c r="A96">
        <v>95</v>
      </c>
      <c r="B96" t="s">
        <v>985</v>
      </c>
      <c r="C96" t="s">
        <v>986</v>
      </c>
      <c r="D96" t="s">
        <v>1087</v>
      </c>
      <c r="E96" t="s">
        <v>988</v>
      </c>
      <c r="F96" s="47">
        <v>59</v>
      </c>
      <c r="G96" s="12">
        <v>7.25</v>
      </c>
      <c r="H96" t="s">
        <v>989</v>
      </c>
      <c r="I96" s="21">
        <v>22712</v>
      </c>
      <c r="J96" t="s">
        <v>1947</v>
      </c>
      <c r="L96" t="s">
        <v>2050</v>
      </c>
      <c r="M96">
        <v>1962</v>
      </c>
    </row>
    <row r="97" spans="1:13" x14ac:dyDescent="0.2">
      <c r="A97">
        <v>96</v>
      </c>
      <c r="B97" t="s">
        <v>985</v>
      </c>
      <c r="C97" t="s">
        <v>986</v>
      </c>
      <c r="D97" t="s">
        <v>1088</v>
      </c>
      <c r="E97" t="s">
        <v>988</v>
      </c>
      <c r="F97" s="48">
        <v>71</v>
      </c>
      <c r="G97" s="12">
        <v>8.0500000000000007</v>
      </c>
      <c r="H97" t="s">
        <v>989</v>
      </c>
      <c r="I97" s="21">
        <v>18332</v>
      </c>
      <c r="J97" t="s">
        <v>1947</v>
      </c>
      <c r="L97" t="s">
        <v>2051</v>
      </c>
      <c r="M97">
        <v>1950</v>
      </c>
    </row>
    <row r="98" spans="1:13" x14ac:dyDescent="0.2">
      <c r="A98">
        <v>97</v>
      </c>
      <c r="B98" t="s">
        <v>985</v>
      </c>
      <c r="C98" t="s">
        <v>990</v>
      </c>
      <c r="D98" t="s">
        <v>1089</v>
      </c>
      <c r="E98" t="s">
        <v>988</v>
      </c>
      <c r="F98" s="47">
        <v>71</v>
      </c>
      <c r="G98" s="12">
        <v>34.654200000000003</v>
      </c>
      <c r="H98" t="s">
        <v>163</v>
      </c>
      <c r="I98" s="21">
        <v>18332</v>
      </c>
      <c r="J98" t="s">
        <v>1947</v>
      </c>
      <c r="L98" t="s">
        <v>2052</v>
      </c>
      <c r="M98">
        <v>1950</v>
      </c>
    </row>
    <row r="99" spans="1:13" x14ac:dyDescent="0.2">
      <c r="A99">
        <v>98</v>
      </c>
      <c r="B99" t="s">
        <v>977</v>
      </c>
      <c r="C99" t="s">
        <v>990</v>
      </c>
      <c r="D99" t="s">
        <v>1090</v>
      </c>
      <c r="E99" t="s">
        <v>988</v>
      </c>
      <c r="F99" s="47">
        <v>23</v>
      </c>
      <c r="G99" s="12">
        <v>63.3583</v>
      </c>
      <c r="H99" t="s">
        <v>163</v>
      </c>
      <c r="I99" s="21">
        <v>35852</v>
      </c>
      <c r="J99" t="s">
        <v>1947</v>
      </c>
      <c r="L99" t="s">
        <v>2053</v>
      </c>
      <c r="M99">
        <v>1998</v>
      </c>
    </row>
    <row r="100" spans="1:13" x14ac:dyDescent="0.2">
      <c r="A100">
        <v>99</v>
      </c>
      <c r="B100" t="s">
        <v>977</v>
      </c>
      <c r="C100" t="s">
        <v>1001</v>
      </c>
      <c r="D100" t="s">
        <v>1091</v>
      </c>
      <c r="E100" t="s">
        <v>992</v>
      </c>
      <c r="F100" s="47">
        <v>34</v>
      </c>
      <c r="G100" s="12">
        <v>23</v>
      </c>
      <c r="H100" t="s">
        <v>989</v>
      </c>
      <c r="I100" s="21">
        <v>31837</v>
      </c>
      <c r="J100" t="s">
        <v>1950</v>
      </c>
      <c r="L100" t="s">
        <v>2054</v>
      </c>
      <c r="M100">
        <v>1987</v>
      </c>
    </row>
    <row r="101" spans="1:13" x14ac:dyDescent="0.2">
      <c r="A101">
        <v>100</v>
      </c>
      <c r="B101" t="s">
        <v>985</v>
      </c>
      <c r="C101" t="s">
        <v>1001</v>
      </c>
      <c r="D101" t="s">
        <v>1092</v>
      </c>
      <c r="E101" t="s">
        <v>988</v>
      </c>
      <c r="F101" s="47">
        <v>34</v>
      </c>
      <c r="G101" s="12">
        <v>26</v>
      </c>
      <c r="H101" t="s">
        <v>989</v>
      </c>
      <c r="I101" s="21">
        <v>31837</v>
      </c>
      <c r="J101" t="s">
        <v>1947</v>
      </c>
      <c r="L101" t="s">
        <v>2055</v>
      </c>
      <c r="M101">
        <v>1987</v>
      </c>
    </row>
    <row r="102" spans="1:13" x14ac:dyDescent="0.2">
      <c r="A102">
        <v>101</v>
      </c>
      <c r="B102" t="s">
        <v>985</v>
      </c>
      <c r="C102" t="s">
        <v>986</v>
      </c>
      <c r="D102" t="s">
        <v>1093</v>
      </c>
      <c r="E102" t="s">
        <v>992</v>
      </c>
      <c r="F102" s="47">
        <v>28</v>
      </c>
      <c r="G102" s="12">
        <v>7.8958000000000004</v>
      </c>
      <c r="H102" t="s">
        <v>989</v>
      </c>
      <c r="I102" s="21">
        <v>34027</v>
      </c>
      <c r="J102" t="s">
        <v>1948</v>
      </c>
      <c r="L102" t="s">
        <v>2056</v>
      </c>
      <c r="M102">
        <v>1993</v>
      </c>
    </row>
    <row r="103" spans="1:13" x14ac:dyDescent="0.2">
      <c r="A103">
        <v>102</v>
      </c>
      <c r="B103" t="s">
        <v>985</v>
      </c>
      <c r="C103" t="s">
        <v>986</v>
      </c>
      <c r="D103" t="s">
        <v>1094</v>
      </c>
      <c r="E103" t="s">
        <v>988</v>
      </c>
      <c r="F103" s="48">
        <v>27</v>
      </c>
      <c r="G103" s="12">
        <v>7.8958000000000004</v>
      </c>
      <c r="H103" t="s">
        <v>989</v>
      </c>
      <c r="I103" s="21">
        <v>34392</v>
      </c>
      <c r="J103" t="s">
        <v>1947</v>
      </c>
      <c r="L103" t="s">
        <v>2057</v>
      </c>
      <c r="M103">
        <v>1994</v>
      </c>
    </row>
    <row r="104" spans="1:13" x14ac:dyDescent="0.2">
      <c r="A104">
        <v>103</v>
      </c>
      <c r="B104" t="s">
        <v>985</v>
      </c>
      <c r="C104" t="s">
        <v>990</v>
      </c>
      <c r="D104" t="s">
        <v>1095</v>
      </c>
      <c r="E104" t="s">
        <v>988</v>
      </c>
      <c r="F104" s="47">
        <v>21</v>
      </c>
      <c r="G104" s="12">
        <v>77.287499999999994</v>
      </c>
      <c r="H104" t="s">
        <v>989</v>
      </c>
      <c r="I104" s="21">
        <v>36582</v>
      </c>
      <c r="J104" t="s">
        <v>1947</v>
      </c>
      <c r="L104" t="s">
        <v>2058</v>
      </c>
      <c r="M104">
        <v>1900</v>
      </c>
    </row>
    <row r="105" spans="1:13" x14ac:dyDescent="0.2">
      <c r="A105">
        <v>104</v>
      </c>
      <c r="B105" t="s">
        <v>985</v>
      </c>
      <c r="C105" t="s">
        <v>986</v>
      </c>
      <c r="D105" t="s">
        <v>1096</v>
      </c>
      <c r="E105" t="s">
        <v>988</v>
      </c>
      <c r="F105" s="47">
        <v>33</v>
      </c>
      <c r="G105" s="12">
        <v>8.6541999999999994</v>
      </c>
      <c r="H105" t="s">
        <v>989</v>
      </c>
      <c r="I105" s="21">
        <v>32202</v>
      </c>
      <c r="J105" t="s">
        <v>1947</v>
      </c>
      <c r="L105" t="s">
        <v>2059</v>
      </c>
      <c r="M105">
        <v>1988</v>
      </c>
    </row>
    <row r="106" spans="1:13" x14ac:dyDescent="0.2">
      <c r="A106">
        <v>105</v>
      </c>
      <c r="B106" t="s">
        <v>985</v>
      </c>
      <c r="C106" t="s">
        <v>986</v>
      </c>
      <c r="D106" t="s">
        <v>1097</v>
      </c>
      <c r="E106" t="s">
        <v>988</v>
      </c>
      <c r="F106" s="47">
        <v>37</v>
      </c>
      <c r="G106" s="12">
        <v>7.9249999999999998</v>
      </c>
      <c r="H106" t="s">
        <v>989</v>
      </c>
      <c r="I106" s="21">
        <v>30742</v>
      </c>
      <c r="J106" t="s">
        <v>1947</v>
      </c>
      <c r="L106" t="s">
        <v>2060</v>
      </c>
      <c r="M106">
        <v>1984</v>
      </c>
    </row>
    <row r="107" spans="1:13" x14ac:dyDescent="0.2">
      <c r="A107">
        <v>106</v>
      </c>
      <c r="B107" t="s">
        <v>985</v>
      </c>
      <c r="C107" t="s">
        <v>986</v>
      </c>
      <c r="D107" t="s">
        <v>1098</v>
      </c>
      <c r="E107" t="s">
        <v>988</v>
      </c>
      <c r="F107" s="47">
        <v>28</v>
      </c>
      <c r="G107" s="12">
        <v>7.8958000000000004</v>
      </c>
      <c r="H107" t="s">
        <v>989</v>
      </c>
      <c r="I107" s="21">
        <v>34027</v>
      </c>
      <c r="J107" t="s">
        <v>1947</v>
      </c>
      <c r="L107" t="s">
        <v>2061</v>
      </c>
      <c r="M107">
        <v>1993</v>
      </c>
    </row>
    <row r="108" spans="1:13" x14ac:dyDescent="0.2">
      <c r="A108">
        <v>107</v>
      </c>
      <c r="B108" t="s">
        <v>977</v>
      </c>
      <c r="C108" t="s">
        <v>986</v>
      </c>
      <c r="D108" t="s">
        <v>1099</v>
      </c>
      <c r="E108" t="s">
        <v>992</v>
      </c>
      <c r="F108" s="47">
        <v>21</v>
      </c>
      <c r="G108" s="12">
        <v>7.65</v>
      </c>
      <c r="H108" t="s">
        <v>989</v>
      </c>
      <c r="I108" s="21">
        <v>36582</v>
      </c>
      <c r="J108" t="s">
        <v>1948</v>
      </c>
      <c r="L108" t="s">
        <v>2062</v>
      </c>
      <c r="M108">
        <v>1900</v>
      </c>
    </row>
    <row r="109" spans="1:13" x14ac:dyDescent="0.2">
      <c r="A109">
        <v>108</v>
      </c>
      <c r="B109" t="s">
        <v>977</v>
      </c>
      <c r="C109" t="s">
        <v>986</v>
      </c>
      <c r="D109" t="s">
        <v>1100</v>
      </c>
      <c r="E109" t="s">
        <v>988</v>
      </c>
      <c r="F109" s="48">
        <v>10</v>
      </c>
      <c r="G109" s="12">
        <v>7.7750000000000004</v>
      </c>
      <c r="H109" t="s">
        <v>989</v>
      </c>
      <c r="I109" s="21">
        <v>40597</v>
      </c>
      <c r="J109" t="s">
        <v>1947</v>
      </c>
      <c r="L109" t="s">
        <v>2063</v>
      </c>
      <c r="M109">
        <v>1911</v>
      </c>
    </row>
    <row r="110" spans="1:13" x14ac:dyDescent="0.2">
      <c r="A110">
        <v>109</v>
      </c>
      <c r="B110" t="s">
        <v>985</v>
      </c>
      <c r="C110" t="s">
        <v>986</v>
      </c>
      <c r="D110" t="s">
        <v>1101</v>
      </c>
      <c r="E110" t="s">
        <v>988</v>
      </c>
      <c r="F110" s="47">
        <v>38</v>
      </c>
      <c r="G110" s="12">
        <v>7.8958000000000004</v>
      </c>
      <c r="H110" t="s">
        <v>989</v>
      </c>
      <c r="I110" s="21">
        <v>30377</v>
      </c>
      <c r="J110" t="s">
        <v>1947</v>
      </c>
      <c r="L110" t="s">
        <v>2064</v>
      </c>
      <c r="M110">
        <v>1983</v>
      </c>
    </row>
    <row r="111" spans="1:13" x14ac:dyDescent="0.2">
      <c r="A111">
        <v>110</v>
      </c>
      <c r="B111" t="s">
        <v>977</v>
      </c>
      <c r="C111" t="s">
        <v>986</v>
      </c>
      <c r="D111" t="s">
        <v>1102</v>
      </c>
      <c r="E111" t="s">
        <v>992</v>
      </c>
      <c r="F111" s="48">
        <v>3</v>
      </c>
      <c r="G111" s="12">
        <v>24.15</v>
      </c>
      <c r="H111" t="s">
        <v>997</v>
      </c>
      <c r="I111" s="21">
        <v>43152</v>
      </c>
      <c r="J111" t="s">
        <v>1948</v>
      </c>
      <c r="L111" t="s">
        <v>1966</v>
      </c>
      <c r="M111">
        <v>1918</v>
      </c>
    </row>
    <row r="112" spans="1:13" x14ac:dyDescent="0.2">
      <c r="A112">
        <v>111</v>
      </c>
      <c r="B112" t="s">
        <v>985</v>
      </c>
      <c r="C112" t="s">
        <v>990</v>
      </c>
      <c r="D112" t="s">
        <v>1103</v>
      </c>
      <c r="E112" t="s">
        <v>988</v>
      </c>
      <c r="F112" s="47">
        <v>47</v>
      </c>
      <c r="G112" s="12">
        <v>52</v>
      </c>
      <c r="H112" t="s">
        <v>989</v>
      </c>
      <c r="I112" s="21">
        <v>27092</v>
      </c>
      <c r="J112" t="s">
        <v>1947</v>
      </c>
      <c r="L112" t="s">
        <v>2065</v>
      </c>
      <c r="M112">
        <v>1974</v>
      </c>
    </row>
    <row r="113" spans="1:13" x14ac:dyDescent="0.2">
      <c r="A113">
        <v>112</v>
      </c>
      <c r="B113" t="s">
        <v>985</v>
      </c>
      <c r="C113" t="s">
        <v>986</v>
      </c>
      <c r="D113" t="s">
        <v>1104</v>
      </c>
      <c r="E113" t="s">
        <v>992</v>
      </c>
      <c r="F113" s="47">
        <v>14.5</v>
      </c>
      <c r="G113" s="12">
        <v>14.4542</v>
      </c>
      <c r="H113" t="s">
        <v>163</v>
      </c>
      <c r="I113" s="21">
        <v>38954.5</v>
      </c>
      <c r="J113" t="s">
        <v>1948</v>
      </c>
      <c r="L113" t="s">
        <v>2066</v>
      </c>
      <c r="M113">
        <v>1906</v>
      </c>
    </row>
    <row r="114" spans="1:13" x14ac:dyDescent="0.2">
      <c r="A114">
        <v>113</v>
      </c>
      <c r="B114" t="s">
        <v>985</v>
      </c>
      <c r="C114" t="s">
        <v>986</v>
      </c>
      <c r="D114" t="s">
        <v>1105</v>
      </c>
      <c r="E114" t="s">
        <v>988</v>
      </c>
      <c r="F114" s="47">
        <v>22</v>
      </c>
      <c r="G114" s="12">
        <v>8.0500000000000007</v>
      </c>
      <c r="H114" t="s">
        <v>989</v>
      </c>
      <c r="I114" s="21">
        <v>36217</v>
      </c>
      <c r="J114" t="s">
        <v>1947</v>
      </c>
      <c r="L114" t="s">
        <v>2067</v>
      </c>
      <c r="M114">
        <v>1999</v>
      </c>
    </row>
    <row r="115" spans="1:13" x14ac:dyDescent="0.2">
      <c r="A115">
        <v>114</v>
      </c>
      <c r="B115" t="s">
        <v>985</v>
      </c>
      <c r="C115" t="s">
        <v>986</v>
      </c>
      <c r="D115" t="s">
        <v>1106</v>
      </c>
      <c r="E115" t="s">
        <v>992</v>
      </c>
      <c r="F115" s="47">
        <v>20</v>
      </c>
      <c r="G115" s="12">
        <v>9.8249999999999993</v>
      </c>
      <c r="H115" t="s">
        <v>989</v>
      </c>
      <c r="I115" s="21">
        <v>36947</v>
      </c>
      <c r="J115" t="s">
        <v>1948</v>
      </c>
      <c r="L115" t="s">
        <v>2068</v>
      </c>
      <c r="M115">
        <v>1901</v>
      </c>
    </row>
    <row r="116" spans="1:13" x14ac:dyDescent="0.2">
      <c r="A116">
        <v>115</v>
      </c>
      <c r="B116" t="s">
        <v>985</v>
      </c>
      <c r="C116" t="s">
        <v>986</v>
      </c>
      <c r="D116" t="s">
        <v>1107</v>
      </c>
      <c r="E116" t="s">
        <v>992</v>
      </c>
      <c r="F116" s="47">
        <v>17</v>
      </c>
      <c r="G116" s="12">
        <v>14.458299999999999</v>
      </c>
      <c r="H116" t="s">
        <v>163</v>
      </c>
      <c r="I116" s="21">
        <v>38042</v>
      </c>
      <c r="J116" t="s">
        <v>1948</v>
      </c>
      <c r="L116" t="s">
        <v>2069</v>
      </c>
      <c r="M116">
        <v>1904</v>
      </c>
    </row>
    <row r="117" spans="1:13" x14ac:dyDescent="0.2">
      <c r="A117">
        <v>116</v>
      </c>
      <c r="B117" t="s">
        <v>985</v>
      </c>
      <c r="C117" t="s">
        <v>986</v>
      </c>
      <c r="D117" t="s">
        <v>1108</v>
      </c>
      <c r="E117" t="s">
        <v>988</v>
      </c>
      <c r="F117" s="47">
        <v>21</v>
      </c>
      <c r="G117" s="12">
        <v>7.9249999999999998</v>
      </c>
      <c r="H117" t="s">
        <v>989</v>
      </c>
      <c r="I117" s="21">
        <v>36582</v>
      </c>
      <c r="J117" t="s">
        <v>1947</v>
      </c>
      <c r="L117" t="s">
        <v>2070</v>
      </c>
      <c r="M117">
        <v>1900</v>
      </c>
    </row>
    <row r="118" spans="1:13" x14ac:dyDescent="0.2">
      <c r="A118">
        <v>117</v>
      </c>
      <c r="B118" t="s">
        <v>985</v>
      </c>
      <c r="C118" t="s">
        <v>986</v>
      </c>
      <c r="D118" t="s">
        <v>1109</v>
      </c>
      <c r="E118" t="s">
        <v>988</v>
      </c>
      <c r="F118" s="47">
        <v>70.5</v>
      </c>
      <c r="G118" s="12">
        <v>7.75</v>
      </c>
      <c r="H118" t="s">
        <v>997</v>
      </c>
      <c r="I118" s="21">
        <v>18514.5</v>
      </c>
      <c r="J118" t="s">
        <v>1947</v>
      </c>
      <c r="L118" t="s">
        <v>2071</v>
      </c>
      <c r="M118">
        <v>1950</v>
      </c>
    </row>
    <row r="119" spans="1:13" x14ac:dyDescent="0.2">
      <c r="A119">
        <v>118</v>
      </c>
      <c r="B119" t="s">
        <v>985</v>
      </c>
      <c r="C119" t="s">
        <v>1001</v>
      </c>
      <c r="D119" t="s">
        <v>1110</v>
      </c>
      <c r="E119" t="s">
        <v>988</v>
      </c>
      <c r="F119" s="47">
        <v>29</v>
      </c>
      <c r="G119" s="12">
        <v>21</v>
      </c>
      <c r="H119" t="s">
        <v>989</v>
      </c>
      <c r="I119" s="21">
        <v>33662</v>
      </c>
      <c r="J119" t="s">
        <v>1947</v>
      </c>
      <c r="L119" t="s">
        <v>2000</v>
      </c>
      <c r="M119">
        <v>1992</v>
      </c>
    </row>
    <row r="120" spans="1:13" x14ac:dyDescent="0.2">
      <c r="A120">
        <v>119</v>
      </c>
      <c r="B120" t="s">
        <v>985</v>
      </c>
      <c r="C120" t="s">
        <v>990</v>
      </c>
      <c r="D120" t="s">
        <v>1111</v>
      </c>
      <c r="E120" t="s">
        <v>988</v>
      </c>
      <c r="F120" s="47">
        <v>24</v>
      </c>
      <c r="G120" s="12">
        <v>247.52080000000001</v>
      </c>
      <c r="H120" t="s">
        <v>163</v>
      </c>
      <c r="I120" s="21">
        <v>35487</v>
      </c>
      <c r="J120" t="s">
        <v>1947</v>
      </c>
      <c r="L120" t="s">
        <v>2072</v>
      </c>
      <c r="M120">
        <v>1997</v>
      </c>
    </row>
    <row r="121" spans="1:13" x14ac:dyDescent="0.2">
      <c r="A121">
        <v>120</v>
      </c>
      <c r="B121" t="s">
        <v>985</v>
      </c>
      <c r="C121" t="s">
        <v>986</v>
      </c>
      <c r="D121" t="s">
        <v>1112</v>
      </c>
      <c r="E121" t="s">
        <v>992</v>
      </c>
      <c r="F121" s="47">
        <v>2</v>
      </c>
      <c r="G121" s="12">
        <v>31.274999999999999</v>
      </c>
      <c r="H121" t="s">
        <v>989</v>
      </c>
      <c r="I121" s="21">
        <v>43517</v>
      </c>
      <c r="J121" t="s">
        <v>1948</v>
      </c>
      <c r="L121" t="s">
        <v>1974</v>
      </c>
      <c r="M121">
        <v>1919</v>
      </c>
    </row>
    <row r="122" spans="1:13" x14ac:dyDescent="0.2">
      <c r="A122">
        <v>121</v>
      </c>
      <c r="B122" t="s">
        <v>985</v>
      </c>
      <c r="C122" t="s">
        <v>1001</v>
      </c>
      <c r="D122" t="s">
        <v>1113</v>
      </c>
      <c r="E122" t="s">
        <v>988</v>
      </c>
      <c r="F122" s="47">
        <v>21</v>
      </c>
      <c r="G122" s="12">
        <v>73.5</v>
      </c>
      <c r="H122" t="s">
        <v>989</v>
      </c>
      <c r="I122" s="21">
        <v>36582</v>
      </c>
      <c r="J122" t="s">
        <v>1947</v>
      </c>
      <c r="L122" t="s">
        <v>2073</v>
      </c>
      <c r="M122">
        <v>1900</v>
      </c>
    </row>
    <row r="123" spans="1:13" x14ac:dyDescent="0.2">
      <c r="A123">
        <v>122</v>
      </c>
      <c r="B123" t="s">
        <v>985</v>
      </c>
      <c r="C123" t="s">
        <v>986</v>
      </c>
      <c r="D123" t="s">
        <v>1114</v>
      </c>
      <c r="E123" t="s">
        <v>988</v>
      </c>
      <c r="F123" s="48">
        <v>66</v>
      </c>
      <c r="G123" s="12">
        <v>8.0500000000000007</v>
      </c>
      <c r="H123" t="s">
        <v>989</v>
      </c>
      <c r="I123" s="21">
        <v>20157</v>
      </c>
      <c r="J123" t="s">
        <v>1947</v>
      </c>
      <c r="L123" t="s">
        <v>2074</v>
      </c>
      <c r="M123">
        <v>1955</v>
      </c>
    </row>
    <row r="124" spans="1:13" x14ac:dyDescent="0.2">
      <c r="A124">
        <v>123</v>
      </c>
      <c r="B124" t="s">
        <v>985</v>
      </c>
      <c r="C124" t="s">
        <v>1001</v>
      </c>
      <c r="D124" t="s">
        <v>1115</v>
      </c>
      <c r="E124" t="s">
        <v>988</v>
      </c>
      <c r="F124" s="47">
        <v>32.5</v>
      </c>
      <c r="G124" s="12">
        <v>30.070799999999998</v>
      </c>
      <c r="H124" t="s">
        <v>163</v>
      </c>
      <c r="I124" s="21">
        <v>32384.5</v>
      </c>
      <c r="J124" t="s">
        <v>1947</v>
      </c>
      <c r="L124" t="s">
        <v>1970</v>
      </c>
      <c r="M124">
        <v>1988</v>
      </c>
    </row>
    <row r="125" spans="1:13" x14ac:dyDescent="0.2">
      <c r="A125">
        <v>124</v>
      </c>
      <c r="B125" t="s">
        <v>977</v>
      </c>
      <c r="C125" t="s">
        <v>1001</v>
      </c>
      <c r="D125" t="s">
        <v>1116</v>
      </c>
      <c r="E125" s="22" t="str">
        <f>IF(ISNUMBER(SEARCH("Miss.",D125)),"female",IF(ISNUMBER(SEARCH("Mrs.",D125)),"female","male"))</f>
        <v>female</v>
      </c>
      <c r="F125" s="47">
        <v>32.5</v>
      </c>
      <c r="G125" s="12">
        <v>13</v>
      </c>
      <c r="H125" t="s">
        <v>989</v>
      </c>
      <c r="I125" s="21">
        <v>32384.5</v>
      </c>
      <c r="J125" t="s">
        <v>1948</v>
      </c>
      <c r="L125" t="s">
        <v>2075</v>
      </c>
      <c r="M125">
        <v>1988</v>
      </c>
    </row>
    <row r="126" spans="1:13" x14ac:dyDescent="0.2">
      <c r="A126">
        <v>125</v>
      </c>
      <c r="B126" t="s">
        <v>985</v>
      </c>
      <c r="C126" t="s">
        <v>990</v>
      </c>
      <c r="D126" t="s">
        <v>1117</v>
      </c>
      <c r="E126" t="s">
        <v>988</v>
      </c>
      <c r="F126" s="47">
        <v>54</v>
      </c>
      <c r="G126" s="12">
        <v>77.287499999999994</v>
      </c>
      <c r="H126" t="s">
        <v>989</v>
      </c>
      <c r="I126" s="21">
        <v>24537</v>
      </c>
      <c r="J126" t="s">
        <v>1947</v>
      </c>
      <c r="L126" t="s">
        <v>2058</v>
      </c>
      <c r="M126">
        <v>1967</v>
      </c>
    </row>
    <row r="127" spans="1:13" x14ac:dyDescent="0.2">
      <c r="A127">
        <v>126</v>
      </c>
      <c r="B127" t="s">
        <v>977</v>
      </c>
      <c r="C127" t="s">
        <v>986</v>
      </c>
      <c r="D127" t="s">
        <v>1118</v>
      </c>
      <c r="E127" t="s">
        <v>988</v>
      </c>
      <c r="F127" s="47">
        <v>12</v>
      </c>
      <c r="G127" s="12">
        <v>11.2417</v>
      </c>
      <c r="H127" t="s">
        <v>163</v>
      </c>
      <c r="I127" s="21">
        <v>39867</v>
      </c>
      <c r="J127" t="s">
        <v>1949</v>
      </c>
      <c r="L127" t="s">
        <v>1998</v>
      </c>
      <c r="M127">
        <v>1909</v>
      </c>
    </row>
    <row r="128" spans="1:13" x14ac:dyDescent="0.2">
      <c r="A128">
        <v>127</v>
      </c>
      <c r="B128" t="s">
        <v>985</v>
      </c>
      <c r="C128" t="s">
        <v>986</v>
      </c>
      <c r="D128" t="s">
        <v>1119</v>
      </c>
      <c r="E128" t="s">
        <v>988</v>
      </c>
      <c r="F128" s="48">
        <v>23</v>
      </c>
      <c r="G128" s="12">
        <v>7.75</v>
      </c>
      <c r="H128" t="s">
        <v>997</v>
      </c>
      <c r="I128" s="21">
        <v>35852</v>
      </c>
      <c r="J128" t="s">
        <v>1947</v>
      </c>
      <c r="L128" t="s">
        <v>2076</v>
      </c>
      <c r="M128">
        <v>1998</v>
      </c>
    </row>
    <row r="129" spans="1:13" x14ac:dyDescent="0.2">
      <c r="A129">
        <v>128</v>
      </c>
      <c r="B129" t="s">
        <v>977</v>
      </c>
      <c r="C129" t="s">
        <v>986</v>
      </c>
      <c r="D129" t="s">
        <v>1120</v>
      </c>
      <c r="E129" t="s">
        <v>988</v>
      </c>
      <c r="F129" s="47">
        <v>24</v>
      </c>
      <c r="G129" s="12">
        <v>7.1417000000000002</v>
      </c>
      <c r="H129" t="s">
        <v>989</v>
      </c>
      <c r="I129" s="21">
        <v>35487</v>
      </c>
      <c r="J129" t="s">
        <v>1947</v>
      </c>
      <c r="L129" t="s">
        <v>2077</v>
      </c>
      <c r="M129">
        <v>1997</v>
      </c>
    </row>
    <row r="130" spans="1:13" x14ac:dyDescent="0.2">
      <c r="A130">
        <v>129</v>
      </c>
      <c r="B130" t="s">
        <v>977</v>
      </c>
      <c r="C130" t="s">
        <v>986</v>
      </c>
      <c r="D130" t="s">
        <v>1121</v>
      </c>
      <c r="E130" t="s">
        <v>992</v>
      </c>
      <c r="F130" s="48">
        <v>42</v>
      </c>
      <c r="G130" s="12">
        <v>22.3583</v>
      </c>
      <c r="H130" t="s">
        <v>163</v>
      </c>
      <c r="I130" s="21">
        <v>28917</v>
      </c>
      <c r="J130" t="s">
        <v>1948</v>
      </c>
      <c r="L130" t="s">
        <v>2078</v>
      </c>
      <c r="M130">
        <v>1979</v>
      </c>
    </row>
    <row r="131" spans="1:13" x14ac:dyDescent="0.2">
      <c r="A131">
        <v>130</v>
      </c>
      <c r="B131" t="s">
        <v>985</v>
      </c>
      <c r="C131" t="s">
        <v>986</v>
      </c>
      <c r="D131" t="s">
        <v>1122</v>
      </c>
      <c r="E131" t="s">
        <v>988</v>
      </c>
      <c r="F131" s="47">
        <v>45</v>
      </c>
      <c r="G131" s="12">
        <v>6.9749999999999996</v>
      </c>
      <c r="H131" t="s">
        <v>989</v>
      </c>
      <c r="I131" s="21">
        <v>27822</v>
      </c>
      <c r="J131" t="s">
        <v>1947</v>
      </c>
      <c r="L131" t="s">
        <v>2079</v>
      </c>
      <c r="M131">
        <v>1976</v>
      </c>
    </row>
    <row r="132" spans="1:13" x14ac:dyDescent="0.2">
      <c r="A132">
        <v>131</v>
      </c>
      <c r="B132" t="s">
        <v>985</v>
      </c>
      <c r="C132" t="s">
        <v>986</v>
      </c>
      <c r="D132" t="s">
        <v>1123</v>
      </c>
      <c r="E132" t="s">
        <v>988</v>
      </c>
      <c r="F132" s="47">
        <v>33</v>
      </c>
      <c r="G132" s="12">
        <v>7.8958000000000004</v>
      </c>
      <c r="H132" t="s">
        <v>163</v>
      </c>
      <c r="I132" s="21">
        <v>32202</v>
      </c>
      <c r="J132" t="s">
        <v>1947</v>
      </c>
      <c r="L132" t="s">
        <v>2080</v>
      </c>
      <c r="M132">
        <v>1988</v>
      </c>
    </row>
    <row r="133" spans="1:13" x14ac:dyDescent="0.2">
      <c r="A133">
        <v>132</v>
      </c>
      <c r="B133" t="s">
        <v>985</v>
      </c>
      <c r="C133" t="s">
        <v>986</v>
      </c>
      <c r="D133" t="s">
        <v>1124</v>
      </c>
      <c r="E133" t="s">
        <v>988</v>
      </c>
      <c r="F133" s="47">
        <v>20</v>
      </c>
      <c r="G133" s="12">
        <v>7.05</v>
      </c>
      <c r="H133" t="s">
        <v>989</v>
      </c>
      <c r="I133" s="21">
        <v>36947</v>
      </c>
      <c r="J133" t="s">
        <v>1947</v>
      </c>
      <c r="L133" t="s">
        <v>2081</v>
      </c>
      <c r="M133">
        <v>1901</v>
      </c>
    </row>
    <row r="134" spans="1:13" x14ac:dyDescent="0.2">
      <c r="A134">
        <v>133</v>
      </c>
      <c r="B134" t="s">
        <v>985</v>
      </c>
      <c r="C134" t="s">
        <v>986</v>
      </c>
      <c r="D134" t="s">
        <v>1125</v>
      </c>
      <c r="E134" t="s">
        <v>992</v>
      </c>
      <c r="F134" s="47">
        <v>47</v>
      </c>
      <c r="G134" s="12">
        <v>14.5</v>
      </c>
      <c r="H134" t="s">
        <v>989</v>
      </c>
      <c r="I134" s="21">
        <v>27092</v>
      </c>
      <c r="J134" t="s">
        <v>1950</v>
      </c>
      <c r="L134" t="s">
        <v>2082</v>
      </c>
      <c r="M134">
        <v>1974</v>
      </c>
    </row>
    <row r="135" spans="1:13" x14ac:dyDescent="0.2">
      <c r="A135">
        <v>134</v>
      </c>
      <c r="B135" t="s">
        <v>977</v>
      </c>
      <c r="C135" t="s">
        <v>1001</v>
      </c>
      <c r="D135" t="s">
        <v>1126</v>
      </c>
      <c r="E135" t="s">
        <v>992</v>
      </c>
      <c r="F135" s="47">
        <v>29</v>
      </c>
      <c r="G135" s="12">
        <v>26</v>
      </c>
      <c r="H135" t="s">
        <v>989</v>
      </c>
      <c r="I135" s="21">
        <v>33662</v>
      </c>
      <c r="J135" t="s">
        <v>1950</v>
      </c>
      <c r="L135" t="s">
        <v>2083</v>
      </c>
      <c r="M135">
        <v>1992</v>
      </c>
    </row>
    <row r="136" spans="1:13" x14ac:dyDescent="0.2">
      <c r="A136">
        <v>135</v>
      </c>
      <c r="B136" t="s">
        <v>985</v>
      </c>
      <c r="C136" t="s">
        <v>1001</v>
      </c>
      <c r="D136" t="s">
        <v>1127</v>
      </c>
      <c r="E136" t="s">
        <v>988</v>
      </c>
      <c r="F136" s="47">
        <v>25</v>
      </c>
      <c r="G136" s="12">
        <v>13</v>
      </c>
      <c r="H136" t="s">
        <v>989</v>
      </c>
      <c r="I136" s="21">
        <v>35122</v>
      </c>
      <c r="J136" t="s">
        <v>1947</v>
      </c>
      <c r="L136" t="s">
        <v>2084</v>
      </c>
      <c r="M136">
        <v>1996</v>
      </c>
    </row>
    <row r="137" spans="1:13" x14ac:dyDescent="0.2">
      <c r="A137">
        <v>136</v>
      </c>
      <c r="B137" t="s">
        <v>985</v>
      </c>
      <c r="C137" t="s">
        <v>1001</v>
      </c>
      <c r="D137" t="s">
        <v>1128</v>
      </c>
      <c r="E137" t="s">
        <v>988</v>
      </c>
      <c r="F137" s="47">
        <v>23</v>
      </c>
      <c r="G137" s="12">
        <v>15.0458</v>
      </c>
      <c r="H137" t="s">
        <v>163</v>
      </c>
      <c r="I137" s="21">
        <v>35852</v>
      </c>
      <c r="J137" t="s">
        <v>1947</v>
      </c>
      <c r="L137" t="s">
        <v>2085</v>
      </c>
      <c r="M137">
        <v>1998</v>
      </c>
    </row>
    <row r="138" spans="1:13" x14ac:dyDescent="0.2">
      <c r="A138">
        <v>137</v>
      </c>
      <c r="B138" t="s">
        <v>977</v>
      </c>
      <c r="C138" t="s">
        <v>990</v>
      </c>
      <c r="D138" t="s">
        <v>1129</v>
      </c>
      <c r="E138" t="s">
        <v>992</v>
      </c>
      <c r="F138" s="47">
        <v>19</v>
      </c>
      <c r="G138" s="12">
        <v>26.283300000000001</v>
      </c>
      <c r="H138" t="s">
        <v>989</v>
      </c>
      <c r="I138" s="21">
        <v>37312</v>
      </c>
      <c r="J138" t="s">
        <v>1948</v>
      </c>
      <c r="L138" t="s">
        <v>2086</v>
      </c>
      <c r="M138">
        <v>1902</v>
      </c>
    </row>
    <row r="139" spans="1:13" x14ac:dyDescent="0.2">
      <c r="A139">
        <v>138</v>
      </c>
      <c r="B139" t="s">
        <v>985</v>
      </c>
      <c r="C139" t="s">
        <v>990</v>
      </c>
      <c r="D139" t="s">
        <v>1130</v>
      </c>
      <c r="E139" t="s">
        <v>988</v>
      </c>
      <c r="F139" s="47">
        <v>37</v>
      </c>
      <c r="G139" s="12">
        <v>53.1</v>
      </c>
      <c r="H139" t="s">
        <v>989</v>
      </c>
      <c r="I139" s="21">
        <v>30742</v>
      </c>
      <c r="J139" t="s">
        <v>1947</v>
      </c>
      <c r="L139" t="s">
        <v>1964</v>
      </c>
      <c r="M139">
        <v>1984</v>
      </c>
    </row>
    <row r="140" spans="1:13" x14ac:dyDescent="0.2">
      <c r="A140">
        <v>139</v>
      </c>
      <c r="B140" t="s">
        <v>985</v>
      </c>
      <c r="C140" t="s">
        <v>986</v>
      </c>
      <c r="D140" t="s">
        <v>1131</v>
      </c>
      <c r="E140" t="s">
        <v>988</v>
      </c>
      <c r="F140" s="47">
        <v>16</v>
      </c>
      <c r="G140" s="12">
        <v>9.2166999999999994</v>
      </c>
      <c r="H140" t="s">
        <v>989</v>
      </c>
      <c r="I140" s="21">
        <v>38407</v>
      </c>
      <c r="J140" t="s">
        <v>1947</v>
      </c>
      <c r="L140" t="s">
        <v>2087</v>
      </c>
      <c r="M140">
        <v>1905</v>
      </c>
    </row>
    <row r="141" spans="1:13" x14ac:dyDescent="0.2">
      <c r="A141">
        <v>140</v>
      </c>
      <c r="B141" t="s">
        <v>985</v>
      </c>
      <c r="C141" t="s">
        <v>990</v>
      </c>
      <c r="D141" t="s">
        <v>1132</v>
      </c>
      <c r="E141" t="s">
        <v>988</v>
      </c>
      <c r="F141" s="47">
        <v>24</v>
      </c>
      <c r="G141" s="12">
        <v>79.2</v>
      </c>
      <c r="H141" t="s">
        <v>163</v>
      </c>
      <c r="I141" s="21">
        <v>35487</v>
      </c>
      <c r="J141" t="s">
        <v>1947</v>
      </c>
      <c r="L141" t="s">
        <v>2088</v>
      </c>
      <c r="M141">
        <v>1997</v>
      </c>
    </row>
    <row r="142" spans="1:13" x14ac:dyDescent="0.2">
      <c r="A142">
        <v>141</v>
      </c>
      <c r="B142" t="s">
        <v>985</v>
      </c>
      <c r="C142" t="s">
        <v>986</v>
      </c>
      <c r="D142" t="s">
        <v>1133</v>
      </c>
      <c r="E142" t="s">
        <v>992</v>
      </c>
      <c r="F142" s="48">
        <v>46</v>
      </c>
      <c r="G142" s="12">
        <v>15.245799999999999</v>
      </c>
      <c r="H142" t="s">
        <v>163</v>
      </c>
      <c r="I142" s="21">
        <v>27457</v>
      </c>
      <c r="J142" t="s">
        <v>1950</v>
      </c>
      <c r="L142" t="s">
        <v>2089</v>
      </c>
      <c r="M142">
        <v>1975</v>
      </c>
    </row>
    <row r="143" spans="1:13" x14ac:dyDescent="0.2">
      <c r="A143">
        <v>142</v>
      </c>
      <c r="B143" t="s">
        <v>977</v>
      </c>
      <c r="C143" t="s">
        <v>986</v>
      </c>
      <c r="D143" t="s">
        <v>1134</v>
      </c>
      <c r="E143" t="s">
        <v>992</v>
      </c>
      <c r="F143" s="47">
        <v>22</v>
      </c>
      <c r="G143" s="12">
        <v>7.75</v>
      </c>
      <c r="H143" t="s">
        <v>989</v>
      </c>
      <c r="I143" s="21">
        <v>36217</v>
      </c>
      <c r="J143" t="s">
        <v>1948</v>
      </c>
      <c r="L143" t="s">
        <v>2090</v>
      </c>
      <c r="M143">
        <v>1999</v>
      </c>
    </row>
    <row r="144" spans="1:13" x14ac:dyDescent="0.2">
      <c r="A144">
        <v>143</v>
      </c>
      <c r="B144" t="s">
        <v>977</v>
      </c>
      <c r="C144" t="s">
        <v>986</v>
      </c>
      <c r="D144" t="s">
        <v>1135</v>
      </c>
      <c r="E144" t="s">
        <v>992</v>
      </c>
      <c r="F144" s="47">
        <v>24</v>
      </c>
      <c r="G144" s="12">
        <v>15.85</v>
      </c>
      <c r="H144" t="s">
        <v>989</v>
      </c>
      <c r="I144" s="21">
        <v>35487</v>
      </c>
      <c r="J144" t="s">
        <v>1950</v>
      </c>
      <c r="L144" t="s">
        <v>2091</v>
      </c>
      <c r="M144">
        <v>1997</v>
      </c>
    </row>
    <row r="145" spans="1:13" x14ac:dyDescent="0.2">
      <c r="A145">
        <v>144</v>
      </c>
      <c r="B145" t="s">
        <v>985</v>
      </c>
      <c r="C145" t="s">
        <v>986</v>
      </c>
      <c r="D145" t="s">
        <v>1136</v>
      </c>
      <c r="E145" t="s">
        <v>988</v>
      </c>
      <c r="F145" s="47">
        <v>19</v>
      </c>
      <c r="G145" s="12">
        <v>6.75</v>
      </c>
      <c r="H145" t="s">
        <v>997</v>
      </c>
      <c r="I145" s="21">
        <v>37312</v>
      </c>
      <c r="J145" t="s">
        <v>1947</v>
      </c>
      <c r="L145" t="s">
        <v>2092</v>
      </c>
      <c r="M145">
        <v>1902</v>
      </c>
    </row>
    <row r="146" spans="1:13" x14ac:dyDescent="0.2">
      <c r="A146">
        <v>145</v>
      </c>
      <c r="B146" t="s">
        <v>985</v>
      </c>
      <c r="C146" t="s">
        <v>1001</v>
      </c>
      <c r="D146" t="s">
        <v>1137</v>
      </c>
      <c r="E146" t="s">
        <v>988</v>
      </c>
      <c r="F146" s="47">
        <v>18</v>
      </c>
      <c r="G146" s="12">
        <v>11.5</v>
      </c>
      <c r="H146" t="s">
        <v>989</v>
      </c>
      <c r="I146" s="21">
        <v>37677</v>
      </c>
      <c r="J146" t="s">
        <v>1947</v>
      </c>
      <c r="L146" t="s">
        <v>2093</v>
      </c>
      <c r="M146">
        <v>1903</v>
      </c>
    </row>
    <row r="147" spans="1:13" x14ac:dyDescent="0.2">
      <c r="A147">
        <v>146</v>
      </c>
      <c r="B147" t="s">
        <v>985</v>
      </c>
      <c r="C147" t="s">
        <v>1001</v>
      </c>
      <c r="D147" t="s">
        <v>1138</v>
      </c>
      <c r="E147" t="s">
        <v>988</v>
      </c>
      <c r="F147" s="47">
        <v>19</v>
      </c>
      <c r="G147" s="12">
        <v>36.75</v>
      </c>
      <c r="H147" t="s">
        <v>989</v>
      </c>
      <c r="I147" s="21">
        <v>37312</v>
      </c>
      <c r="J147" t="s">
        <v>1947</v>
      </c>
      <c r="L147" t="s">
        <v>2094</v>
      </c>
      <c r="M147">
        <v>1902</v>
      </c>
    </row>
    <row r="148" spans="1:13" x14ac:dyDescent="0.2">
      <c r="A148">
        <v>147</v>
      </c>
      <c r="B148" t="s">
        <v>977</v>
      </c>
      <c r="C148" t="s">
        <v>986</v>
      </c>
      <c r="D148" t="s">
        <v>1139</v>
      </c>
      <c r="E148" t="s">
        <v>988</v>
      </c>
      <c r="F148" s="47">
        <v>27</v>
      </c>
      <c r="G148" s="12">
        <v>7.7957999999999998</v>
      </c>
      <c r="H148" t="s">
        <v>989</v>
      </c>
      <c r="I148" s="21">
        <v>34392</v>
      </c>
      <c r="J148" t="s">
        <v>1947</v>
      </c>
      <c r="L148" t="s">
        <v>1974</v>
      </c>
      <c r="M148">
        <v>1994</v>
      </c>
    </row>
    <row r="149" spans="1:13" x14ac:dyDescent="0.2">
      <c r="A149">
        <v>148</v>
      </c>
      <c r="B149" t="s">
        <v>985</v>
      </c>
      <c r="C149" t="s">
        <v>986</v>
      </c>
      <c r="D149" t="s">
        <v>1140</v>
      </c>
      <c r="E149" t="s">
        <v>992</v>
      </c>
      <c r="F149" s="47">
        <v>9</v>
      </c>
      <c r="G149" s="12">
        <v>34.375</v>
      </c>
      <c r="H149" t="s">
        <v>989</v>
      </c>
      <c r="I149" s="21">
        <v>40962</v>
      </c>
      <c r="J149" t="s">
        <v>1948</v>
      </c>
      <c r="L149" t="s">
        <v>2043</v>
      </c>
      <c r="M149">
        <v>1912</v>
      </c>
    </row>
    <row r="150" spans="1:13" x14ac:dyDescent="0.2">
      <c r="A150">
        <v>149</v>
      </c>
      <c r="B150" t="s">
        <v>985</v>
      </c>
      <c r="C150" t="s">
        <v>1001</v>
      </c>
      <c r="D150" t="s">
        <v>1141</v>
      </c>
      <c r="E150" t="s">
        <v>988</v>
      </c>
      <c r="F150" s="47">
        <v>36.5</v>
      </c>
      <c r="G150" s="12">
        <v>26</v>
      </c>
      <c r="H150" t="s">
        <v>989</v>
      </c>
      <c r="I150" s="21">
        <v>30924.5</v>
      </c>
      <c r="J150" t="s">
        <v>1947</v>
      </c>
      <c r="L150" t="s">
        <v>2095</v>
      </c>
      <c r="M150">
        <v>1984</v>
      </c>
    </row>
    <row r="151" spans="1:13" x14ac:dyDescent="0.2">
      <c r="A151">
        <v>150</v>
      </c>
      <c r="B151" t="s">
        <v>985</v>
      </c>
      <c r="C151" t="s">
        <v>1001</v>
      </c>
      <c r="D151" t="s">
        <v>1142</v>
      </c>
      <c r="E151" t="s">
        <v>988</v>
      </c>
      <c r="F151" s="47">
        <v>42</v>
      </c>
      <c r="G151" s="12">
        <v>13</v>
      </c>
      <c r="H151" t="s">
        <v>989</v>
      </c>
      <c r="I151" s="21">
        <v>28917</v>
      </c>
      <c r="J151" t="s">
        <v>1952</v>
      </c>
      <c r="L151" t="s">
        <v>2096</v>
      </c>
      <c r="M151">
        <v>1979</v>
      </c>
    </row>
    <row r="152" spans="1:13" x14ac:dyDescent="0.2">
      <c r="A152">
        <v>151</v>
      </c>
      <c r="B152" t="s">
        <v>985</v>
      </c>
      <c r="C152" t="s">
        <v>1001</v>
      </c>
      <c r="D152" t="s">
        <v>1143</v>
      </c>
      <c r="E152" t="s">
        <v>988</v>
      </c>
      <c r="F152" s="47">
        <v>51</v>
      </c>
      <c r="G152" s="12">
        <v>12.525</v>
      </c>
      <c r="H152" t="s">
        <v>989</v>
      </c>
      <c r="I152" s="21">
        <v>25632</v>
      </c>
      <c r="J152" t="s">
        <v>1952</v>
      </c>
      <c r="L152" t="s">
        <v>2097</v>
      </c>
      <c r="M152">
        <v>1970</v>
      </c>
    </row>
    <row r="153" spans="1:13" x14ac:dyDescent="0.2">
      <c r="A153">
        <v>152</v>
      </c>
      <c r="B153" t="s">
        <v>977</v>
      </c>
      <c r="C153" t="s">
        <v>990</v>
      </c>
      <c r="D153" t="s">
        <v>1144</v>
      </c>
      <c r="E153" t="s">
        <v>992</v>
      </c>
      <c r="F153" s="47">
        <v>22</v>
      </c>
      <c r="G153" s="12">
        <v>66.599999999999994</v>
      </c>
      <c r="H153" t="s">
        <v>989</v>
      </c>
      <c r="I153" s="21">
        <v>36217</v>
      </c>
      <c r="J153" t="s">
        <v>1950</v>
      </c>
      <c r="L153" t="s">
        <v>2098</v>
      </c>
      <c r="M153">
        <v>1999</v>
      </c>
    </row>
    <row r="154" spans="1:13" x14ac:dyDescent="0.2">
      <c r="A154">
        <v>153</v>
      </c>
      <c r="B154" t="s">
        <v>985</v>
      </c>
      <c r="C154" t="s">
        <v>986</v>
      </c>
      <c r="D154" t="s">
        <v>1145</v>
      </c>
      <c r="E154" t="s">
        <v>988</v>
      </c>
      <c r="F154" s="47">
        <v>55.5</v>
      </c>
      <c r="G154" s="12">
        <v>8.0500000000000007</v>
      </c>
      <c r="H154" t="s">
        <v>989</v>
      </c>
      <c r="I154" s="21">
        <v>23989.5</v>
      </c>
      <c r="J154" t="s">
        <v>1947</v>
      </c>
      <c r="L154" t="s">
        <v>2099</v>
      </c>
      <c r="M154">
        <v>1965</v>
      </c>
    </row>
    <row r="155" spans="1:13" x14ac:dyDescent="0.2">
      <c r="A155">
        <v>154</v>
      </c>
      <c r="B155" t="s">
        <v>985</v>
      </c>
      <c r="C155" t="s">
        <v>986</v>
      </c>
      <c r="D155" t="s">
        <v>1146</v>
      </c>
      <c r="E155" t="s">
        <v>988</v>
      </c>
      <c r="F155" s="47">
        <v>40.5</v>
      </c>
      <c r="G155" s="12">
        <v>14.5</v>
      </c>
      <c r="H155" t="s">
        <v>989</v>
      </c>
      <c r="I155" s="21">
        <v>29464.5</v>
      </c>
      <c r="J155" t="s">
        <v>1947</v>
      </c>
      <c r="L155" t="s">
        <v>2100</v>
      </c>
      <c r="M155">
        <v>1980</v>
      </c>
    </row>
    <row r="156" spans="1:13" x14ac:dyDescent="0.2">
      <c r="A156">
        <v>155</v>
      </c>
      <c r="B156" t="s">
        <v>985</v>
      </c>
      <c r="C156" t="s">
        <v>986</v>
      </c>
      <c r="D156" t="s">
        <v>1147</v>
      </c>
      <c r="E156" t="s">
        <v>988</v>
      </c>
      <c r="F156" s="48">
        <v>11</v>
      </c>
      <c r="G156" s="12">
        <v>7.3125</v>
      </c>
      <c r="H156" t="s">
        <v>989</v>
      </c>
      <c r="I156" s="21">
        <v>40232</v>
      </c>
      <c r="J156" t="s">
        <v>1947</v>
      </c>
      <c r="L156" t="s">
        <v>2101</v>
      </c>
      <c r="M156">
        <v>1910</v>
      </c>
    </row>
    <row r="157" spans="1:13" x14ac:dyDescent="0.2">
      <c r="A157">
        <v>156</v>
      </c>
      <c r="B157" t="s">
        <v>985</v>
      </c>
      <c r="C157" t="s">
        <v>990</v>
      </c>
      <c r="D157" t="s">
        <v>1148</v>
      </c>
      <c r="E157" t="s">
        <v>988</v>
      </c>
      <c r="F157" s="47">
        <v>51</v>
      </c>
      <c r="G157" s="12">
        <v>61.379199999999997</v>
      </c>
      <c r="H157" t="s">
        <v>163</v>
      </c>
      <c r="I157" s="21">
        <v>25632</v>
      </c>
      <c r="J157" t="s">
        <v>1947</v>
      </c>
      <c r="L157" t="s">
        <v>1978</v>
      </c>
      <c r="M157">
        <v>1970</v>
      </c>
    </row>
    <row r="158" spans="1:13" x14ac:dyDescent="0.2">
      <c r="A158">
        <v>157</v>
      </c>
      <c r="B158" t="s">
        <v>977</v>
      </c>
      <c r="C158" t="s">
        <v>986</v>
      </c>
      <c r="D158" t="s">
        <v>1149</v>
      </c>
      <c r="E158" t="s">
        <v>992</v>
      </c>
      <c r="F158" s="47">
        <v>16</v>
      </c>
      <c r="G158" s="12">
        <v>7.7332999999999998</v>
      </c>
      <c r="H158" t="s">
        <v>997</v>
      </c>
      <c r="I158" s="21">
        <v>38407</v>
      </c>
      <c r="J158" t="s">
        <v>1948</v>
      </c>
      <c r="L158" t="s">
        <v>2102</v>
      </c>
      <c r="M158">
        <v>1905</v>
      </c>
    </row>
    <row r="159" spans="1:13" x14ac:dyDescent="0.2">
      <c r="A159">
        <v>158</v>
      </c>
      <c r="B159" t="s">
        <v>985</v>
      </c>
      <c r="C159" t="s">
        <v>986</v>
      </c>
      <c r="D159" t="s">
        <v>1150</v>
      </c>
      <c r="E159" t="s">
        <v>988</v>
      </c>
      <c r="F159" s="47">
        <v>30</v>
      </c>
      <c r="G159" s="12">
        <v>8.0500000000000007</v>
      </c>
      <c r="H159" t="s">
        <v>989</v>
      </c>
      <c r="I159" s="21">
        <v>33297</v>
      </c>
      <c r="J159" t="s">
        <v>1947</v>
      </c>
      <c r="L159" t="s">
        <v>2103</v>
      </c>
      <c r="M159">
        <v>1991</v>
      </c>
    </row>
    <row r="160" spans="1:13" x14ac:dyDescent="0.2">
      <c r="A160">
        <v>159</v>
      </c>
      <c r="B160" t="s">
        <v>985</v>
      </c>
      <c r="C160" t="s">
        <v>986</v>
      </c>
      <c r="D160" t="s">
        <v>1151</v>
      </c>
      <c r="E160" s="22" t="str">
        <f>IF(ISNUMBER(SEARCH("Miss.",D160)),"female",IF(ISNUMBER(SEARCH("Mrs.",D160)),"female","male"))</f>
        <v>male</v>
      </c>
      <c r="F160" s="48">
        <v>62</v>
      </c>
      <c r="G160" s="12">
        <v>8.6624999999999996</v>
      </c>
      <c r="H160" t="s">
        <v>989</v>
      </c>
      <c r="I160" s="21">
        <v>21617</v>
      </c>
      <c r="J160" t="s">
        <v>1947</v>
      </c>
      <c r="L160" t="s">
        <v>2104</v>
      </c>
      <c r="M160">
        <v>1959</v>
      </c>
    </row>
    <row r="161" spans="1:13" x14ac:dyDescent="0.2">
      <c r="A161">
        <v>160</v>
      </c>
      <c r="B161" t="s">
        <v>985</v>
      </c>
      <c r="C161" t="s">
        <v>986</v>
      </c>
      <c r="D161" t="s">
        <v>1152</v>
      </c>
      <c r="E161" t="s">
        <v>988</v>
      </c>
      <c r="F161" s="48">
        <v>41</v>
      </c>
      <c r="G161" s="12">
        <v>69.55</v>
      </c>
      <c r="H161" t="s">
        <v>989</v>
      </c>
      <c r="I161" s="21">
        <v>29282</v>
      </c>
      <c r="J161" t="s">
        <v>1949</v>
      </c>
      <c r="L161" t="s">
        <v>2105</v>
      </c>
      <c r="M161">
        <v>1980</v>
      </c>
    </row>
    <row r="162" spans="1:13" x14ac:dyDescent="0.2">
      <c r="A162">
        <v>161</v>
      </c>
      <c r="B162" t="s">
        <v>985</v>
      </c>
      <c r="C162" t="s">
        <v>986</v>
      </c>
      <c r="D162" t="s">
        <v>1153</v>
      </c>
      <c r="E162" t="s">
        <v>988</v>
      </c>
      <c r="F162" s="47">
        <v>44</v>
      </c>
      <c r="G162" s="12">
        <v>16.100000000000001</v>
      </c>
      <c r="H162" t="s">
        <v>989</v>
      </c>
      <c r="I162" s="21">
        <v>28187</v>
      </c>
      <c r="J162" t="s">
        <v>1947</v>
      </c>
      <c r="L162" t="s">
        <v>2106</v>
      </c>
      <c r="M162">
        <v>1977</v>
      </c>
    </row>
    <row r="163" spans="1:13" x14ac:dyDescent="0.2">
      <c r="A163">
        <v>162</v>
      </c>
      <c r="B163" t="s">
        <v>977</v>
      </c>
      <c r="C163" t="s">
        <v>1001</v>
      </c>
      <c r="D163" t="s">
        <v>1154</v>
      </c>
      <c r="E163" t="s">
        <v>992</v>
      </c>
      <c r="F163" s="47">
        <v>40</v>
      </c>
      <c r="G163" s="12">
        <v>15.75</v>
      </c>
      <c r="H163" t="s">
        <v>989</v>
      </c>
      <c r="I163" s="21">
        <v>29647</v>
      </c>
      <c r="J163" t="s">
        <v>1950</v>
      </c>
      <c r="L163" t="s">
        <v>2107</v>
      </c>
      <c r="M163">
        <v>1981</v>
      </c>
    </row>
    <row r="164" spans="1:13" x14ac:dyDescent="0.2">
      <c r="A164">
        <v>163</v>
      </c>
      <c r="B164" t="s">
        <v>985</v>
      </c>
      <c r="C164" t="s">
        <v>986</v>
      </c>
      <c r="D164" t="s">
        <v>1155</v>
      </c>
      <c r="E164" t="s">
        <v>988</v>
      </c>
      <c r="F164" s="47">
        <v>26</v>
      </c>
      <c r="G164" s="12">
        <v>7.7750000000000004</v>
      </c>
      <c r="H164" t="s">
        <v>989</v>
      </c>
      <c r="I164" s="21">
        <v>34757</v>
      </c>
      <c r="J164" t="s">
        <v>1947</v>
      </c>
      <c r="L164" t="s">
        <v>2108</v>
      </c>
      <c r="M164">
        <v>1995</v>
      </c>
    </row>
    <row r="165" spans="1:13" x14ac:dyDescent="0.2">
      <c r="A165">
        <v>164</v>
      </c>
      <c r="B165" t="s">
        <v>985</v>
      </c>
      <c r="C165" t="s">
        <v>986</v>
      </c>
      <c r="D165" t="s">
        <v>1156</v>
      </c>
      <c r="E165" t="s">
        <v>988</v>
      </c>
      <c r="F165" s="47">
        <v>17</v>
      </c>
      <c r="G165" s="12">
        <v>8.6624999999999996</v>
      </c>
      <c r="H165" t="s">
        <v>989</v>
      </c>
      <c r="I165" s="21">
        <v>38042</v>
      </c>
      <c r="J165" t="s">
        <v>1947</v>
      </c>
      <c r="L165" t="s">
        <v>2109</v>
      </c>
      <c r="M165">
        <v>1904</v>
      </c>
    </row>
    <row r="166" spans="1:13" x14ac:dyDescent="0.2">
      <c r="A166">
        <v>165</v>
      </c>
      <c r="B166" t="s">
        <v>985</v>
      </c>
      <c r="C166" t="s">
        <v>986</v>
      </c>
      <c r="D166" t="s">
        <v>1157</v>
      </c>
      <c r="E166" t="s">
        <v>988</v>
      </c>
      <c r="F166" s="47">
        <v>1</v>
      </c>
      <c r="G166" s="12">
        <v>39.6875</v>
      </c>
      <c r="H166" t="s">
        <v>989</v>
      </c>
      <c r="I166" s="21">
        <v>43882</v>
      </c>
      <c r="J166" t="s">
        <v>1949</v>
      </c>
      <c r="L166" t="s">
        <v>2009</v>
      </c>
      <c r="M166">
        <v>1920</v>
      </c>
    </row>
    <row r="167" spans="1:13" x14ac:dyDescent="0.2">
      <c r="A167">
        <v>166</v>
      </c>
      <c r="B167" t="s">
        <v>977</v>
      </c>
      <c r="C167" t="s">
        <v>986</v>
      </c>
      <c r="D167" t="s">
        <v>1158</v>
      </c>
      <c r="E167" t="s">
        <v>988</v>
      </c>
      <c r="F167" s="47">
        <v>9</v>
      </c>
      <c r="G167" s="12">
        <v>20.524999999999999</v>
      </c>
      <c r="H167" t="s">
        <v>989</v>
      </c>
      <c r="I167" s="21">
        <v>40962</v>
      </c>
      <c r="J167" t="s">
        <v>1949</v>
      </c>
      <c r="L167" t="s">
        <v>2110</v>
      </c>
      <c r="M167">
        <v>1912</v>
      </c>
    </row>
    <row r="168" spans="1:13" x14ac:dyDescent="0.2">
      <c r="A168">
        <v>167</v>
      </c>
      <c r="B168" t="s">
        <v>977</v>
      </c>
      <c r="C168" t="s">
        <v>990</v>
      </c>
      <c r="D168" t="s">
        <v>1159</v>
      </c>
      <c r="E168" t="s">
        <v>992</v>
      </c>
      <c r="F168" s="48">
        <v>33</v>
      </c>
      <c r="G168" s="12">
        <v>55</v>
      </c>
      <c r="H168" t="s">
        <v>989</v>
      </c>
      <c r="I168" s="21">
        <v>32202</v>
      </c>
      <c r="J168" t="s">
        <v>1950</v>
      </c>
      <c r="L168" t="s">
        <v>2111</v>
      </c>
      <c r="M168">
        <v>1988</v>
      </c>
    </row>
    <row r="169" spans="1:13" x14ac:dyDescent="0.2">
      <c r="A169">
        <v>168</v>
      </c>
      <c r="B169" t="s">
        <v>985</v>
      </c>
      <c r="C169" t="s">
        <v>986</v>
      </c>
      <c r="D169" t="s">
        <v>1160</v>
      </c>
      <c r="E169" t="s">
        <v>992</v>
      </c>
      <c r="F169" s="47">
        <v>45</v>
      </c>
      <c r="G169" s="12">
        <v>27.9</v>
      </c>
      <c r="H169" t="s">
        <v>989</v>
      </c>
      <c r="I169" s="21">
        <v>27822</v>
      </c>
      <c r="J169" t="s">
        <v>1950</v>
      </c>
      <c r="L169" t="s">
        <v>2022</v>
      </c>
      <c r="M169">
        <v>1976</v>
      </c>
    </row>
    <row r="170" spans="1:13" x14ac:dyDescent="0.2">
      <c r="A170">
        <v>169</v>
      </c>
      <c r="B170" t="s">
        <v>985</v>
      </c>
      <c r="C170" t="s">
        <v>990</v>
      </c>
      <c r="D170" t="s">
        <v>1161</v>
      </c>
      <c r="E170" t="s">
        <v>988</v>
      </c>
      <c r="F170" s="48">
        <v>2</v>
      </c>
      <c r="G170" s="12">
        <v>25.925000000000001</v>
      </c>
      <c r="H170" t="s">
        <v>989</v>
      </c>
      <c r="I170" s="21">
        <v>43517</v>
      </c>
      <c r="J170" t="s">
        <v>1947</v>
      </c>
      <c r="L170" t="s">
        <v>2112</v>
      </c>
      <c r="M170">
        <v>1919</v>
      </c>
    </row>
    <row r="171" spans="1:13" x14ac:dyDescent="0.2">
      <c r="A171">
        <v>170</v>
      </c>
      <c r="B171" t="s">
        <v>985</v>
      </c>
      <c r="C171" t="s">
        <v>986</v>
      </c>
      <c r="D171" t="s">
        <v>1162</v>
      </c>
      <c r="E171" t="s">
        <v>988</v>
      </c>
      <c r="F171" s="47">
        <v>28</v>
      </c>
      <c r="G171" s="12">
        <v>56.495800000000003</v>
      </c>
      <c r="H171" t="s">
        <v>989</v>
      </c>
      <c r="I171" s="21">
        <v>34027</v>
      </c>
      <c r="J171" t="s">
        <v>1947</v>
      </c>
      <c r="L171" t="s">
        <v>2113</v>
      </c>
      <c r="M171">
        <v>1993</v>
      </c>
    </row>
    <row r="172" spans="1:13" x14ac:dyDescent="0.2">
      <c r="A172">
        <v>171</v>
      </c>
      <c r="B172" t="s">
        <v>985</v>
      </c>
      <c r="C172" t="s">
        <v>990</v>
      </c>
      <c r="D172" t="s">
        <v>1163</v>
      </c>
      <c r="E172" t="s">
        <v>988</v>
      </c>
      <c r="F172" s="47">
        <v>61</v>
      </c>
      <c r="G172" s="12">
        <v>33.5</v>
      </c>
      <c r="H172" t="s">
        <v>989</v>
      </c>
      <c r="I172" s="21">
        <v>21982</v>
      </c>
      <c r="J172" t="s">
        <v>1947</v>
      </c>
      <c r="L172" t="s">
        <v>2114</v>
      </c>
      <c r="M172">
        <v>1960</v>
      </c>
    </row>
    <row r="173" spans="1:13" x14ac:dyDescent="0.2">
      <c r="A173">
        <v>172</v>
      </c>
      <c r="B173" t="s">
        <v>985</v>
      </c>
      <c r="C173" t="s">
        <v>986</v>
      </c>
      <c r="D173" t="s">
        <v>1164</v>
      </c>
      <c r="E173" t="s">
        <v>988</v>
      </c>
      <c r="F173" s="47">
        <v>4</v>
      </c>
      <c r="G173" s="12">
        <v>29.125</v>
      </c>
      <c r="H173" t="s">
        <v>997</v>
      </c>
      <c r="I173" s="21">
        <v>42787</v>
      </c>
      <c r="J173" t="s">
        <v>1949</v>
      </c>
      <c r="L173" t="s">
        <v>1977</v>
      </c>
      <c r="M173">
        <v>1917</v>
      </c>
    </row>
    <row r="174" spans="1:13" x14ac:dyDescent="0.2">
      <c r="A174">
        <v>173</v>
      </c>
      <c r="B174" t="s">
        <v>977</v>
      </c>
      <c r="C174" t="s">
        <v>986</v>
      </c>
      <c r="D174" t="s">
        <v>1165</v>
      </c>
      <c r="E174" t="s">
        <v>992</v>
      </c>
      <c r="F174" s="47">
        <v>1</v>
      </c>
      <c r="G174" s="12">
        <v>11.1333</v>
      </c>
      <c r="H174" t="s">
        <v>989</v>
      </c>
      <c r="I174" s="21">
        <v>43882</v>
      </c>
      <c r="J174" t="s">
        <v>1948</v>
      </c>
      <c r="L174" t="s">
        <v>1969</v>
      </c>
      <c r="M174">
        <v>1920</v>
      </c>
    </row>
    <row r="175" spans="1:13" x14ac:dyDescent="0.2">
      <c r="A175">
        <v>174</v>
      </c>
      <c r="B175" t="s">
        <v>985</v>
      </c>
      <c r="C175" t="s">
        <v>986</v>
      </c>
      <c r="D175" t="s">
        <v>1166</v>
      </c>
      <c r="E175" t="s">
        <v>988</v>
      </c>
      <c r="F175" s="47">
        <v>21</v>
      </c>
      <c r="G175" s="12">
        <v>7.9249999999999998</v>
      </c>
      <c r="H175" t="s">
        <v>989</v>
      </c>
      <c r="I175" s="21">
        <v>36582</v>
      </c>
      <c r="J175" t="s">
        <v>1947</v>
      </c>
      <c r="L175" t="s">
        <v>2115</v>
      </c>
      <c r="M175">
        <v>1900</v>
      </c>
    </row>
    <row r="176" spans="1:13" x14ac:dyDescent="0.2">
      <c r="A176">
        <v>175</v>
      </c>
      <c r="B176" t="s">
        <v>985</v>
      </c>
      <c r="C176" t="s">
        <v>990</v>
      </c>
      <c r="D176" t="s">
        <v>1167</v>
      </c>
      <c r="E176" t="s">
        <v>988</v>
      </c>
      <c r="F176" s="47">
        <v>56</v>
      </c>
      <c r="G176" s="12">
        <v>30.695799999999998</v>
      </c>
      <c r="H176" t="s">
        <v>163</v>
      </c>
      <c r="I176" s="21">
        <v>23807</v>
      </c>
      <c r="J176" t="s">
        <v>1947</v>
      </c>
      <c r="L176" t="s">
        <v>2116</v>
      </c>
      <c r="M176">
        <v>1965</v>
      </c>
    </row>
    <row r="177" spans="1:13" x14ac:dyDescent="0.2">
      <c r="A177">
        <v>176</v>
      </c>
      <c r="B177" t="s">
        <v>985</v>
      </c>
      <c r="C177" t="s">
        <v>986</v>
      </c>
      <c r="D177" t="s">
        <v>1168</v>
      </c>
      <c r="E177" t="s">
        <v>988</v>
      </c>
      <c r="F177" s="47">
        <v>18</v>
      </c>
      <c r="G177" s="12">
        <v>7.8541999999999996</v>
      </c>
      <c r="H177" t="s">
        <v>989</v>
      </c>
      <c r="I177" s="21">
        <v>37677</v>
      </c>
      <c r="J177" t="s">
        <v>1947</v>
      </c>
      <c r="L177" t="s">
        <v>2117</v>
      </c>
      <c r="M177">
        <v>1903</v>
      </c>
    </row>
    <row r="178" spans="1:13" x14ac:dyDescent="0.2">
      <c r="A178">
        <v>177</v>
      </c>
      <c r="B178" t="s">
        <v>985</v>
      </c>
      <c r="C178" t="s">
        <v>986</v>
      </c>
      <c r="D178" t="s">
        <v>1169</v>
      </c>
      <c r="E178" t="s">
        <v>988</v>
      </c>
      <c r="F178" s="48">
        <v>62</v>
      </c>
      <c r="G178" s="12">
        <v>25.466699999999999</v>
      </c>
      <c r="H178" t="s">
        <v>989</v>
      </c>
      <c r="I178" s="21">
        <v>21617</v>
      </c>
      <c r="J178" t="s">
        <v>1949</v>
      </c>
      <c r="L178" t="s">
        <v>2118</v>
      </c>
      <c r="M178">
        <v>1959</v>
      </c>
    </row>
    <row r="179" spans="1:13" x14ac:dyDescent="0.2">
      <c r="A179">
        <v>178</v>
      </c>
      <c r="B179" t="s">
        <v>985</v>
      </c>
      <c r="C179" t="s">
        <v>990</v>
      </c>
      <c r="D179" t="s">
        <v>1170</v>
      </c>
      <c r="E179" t="s">
        <v>992</v>
      </c>
      <c r="F179" s="47">
        <v>50</v>
      </c>
      <c r="G179" s="12">
        <v>28.712499999999999</v>
      </c>
      <c r="H179" t="s">
        <v>163</v>
      </c>
      <c r="I179" s="21">
        <v>25997</v>
      </c>
      <c r="J179" t="s">
        <v>1948</v>
      </c>
      <c r="L179" t="s">
        <v>2119</v>
      </c>
      <c r="M179">
        <v>1971</v>
      </c>
    </row>
    <row r="180" spans="1:13" x14ac:dyDescent="0.2">
      <c r="A180">
        <v>179</v>
      </c>
      <c r="B180" t="s">
        <v>985</v>
      </c>
      <c r="C180" t="s">
        <v>1001</v>
      </c>
      <c r="D180" t="s">
        <v>1171</v>
      </c>
      <c r="E180" t="s">
        <v>988</v>
      </c>
      <c r="F180" s="47">
        <v>30</v>
      </c>
      <c r="G180" s="12">
        <v>13</v>
      </c>
      <c r="H180" t="s">
        <v>989</v>
      </c>
      <c r="I180" s="21">
        <v>33297</v>
      </c>
      <c r="J180" t="s">
        <v>1947</v>
      </c>
      <c r="L180" t="s">
        <v>2120</v>
      </c>
      <c r="M180">
        <v>1991</v>
      </c>
    </row>
    <row r="181" spans="1:13" x14ac:dyDescent="0.2">
      <c r="A181">
        <v>180</v>
      </c>
      <c r="B181" t="s">
        <v>985</v>
      </c>
      <c r="C181" t="s">
        <v>986</v>
      </c>
      <c r="D181" t="s">
        <v>1172</v>
      </c>
      <c r="E181" t="s">
        <v>988</v>
      </c>
      <c r="F181" s="47">
        <v>36</v>
      </c>
      <c r="G181" s="12">
        <v>0</v>
      </c>
      <c r="H181" t="s">
        <v>989</v>
      </c>
      <c r="I181" s="21">
        <v>31107</v>
      </c>
      <c r="J181" t="s">
        <v>1947</v>
      </c>
      <c r="L181" t="s">
        <v>2121</v>
      </c>
      <c r="M181">
        <v>1985</v>
      </c>
    </row>
    <row r="182" spans="1:13" x14ac:dyDescent="0.2">
      <c r="A182">
        <v>181</v>
      </c>
      <c r="B182" t="s">
        <v>985</v>
      </c>
      <c r="C182" t="s">
        <v>986</v>
      </c>
      <c r="D182" t="s">
        <v>1173</v>
      </c>
      <c r="E182" t="s">
        <v>992</v>
      </c>
      <c r="F182" s="48">
        <v>49</v>
      </c>
      <c r="G182" s="12">
        <v>69.55</v>
      </c>
      <c r="H182" t="s">
        <v>989</v>
      </c>
      <c r="I182" s="21">
        <v>26362</v>
      </c>
      <c r="J182" t="s">
        <v>1948</v>
      </c>
      <c r="L182" t="s">
        <v>2105</v>
      </c>
      <c r="M182">
        <v>1972</v>
      </c>
    </row>
    <row r="183" spans="1:13" x14ac:dyDescent="0.2">
      <c r="A183">
        <v>182</v>
      </c>
      <c r="B183" t="s">
        <v>985</v>
      </c>
      <c r="C183" t="s">
        <v>1001</v>
      </c>
      <c r="D183" t="s">
        <v>1174</v>
      </c>
      <c r="E183" t="s">
        <v>988</v>
      </c>
      <c r="F183" s="48">
        <v>59</v>
      </c>
      <c r="G183" s="12">
        <v>15.05</v>
      </c>
      <c r="H183" t="s">
        <v>163</v>
      </c>
      <c r="I183" s="21">
        <v>22712</v>
      </c>
      <c r="J183" t="s">
        <v>1947</v>
      </c>
      <c r="L183" t="s">
        <v>2122</v>
      </c>
      <c r="M183">
        <v>1962</v>
      </c>
    </row>
    <row r="184" spans="1:13" x14ac:dyDescent="0.2">
      <c r="A184">
        <v>183</v>
      </c>
      <c r="B184" t="s">
        <v>985</v>
      </c>
      <c r="C184" t="s">
        <v>986</v>
      </c>
      <c r="D184" t="s">
        <v>1175</v>
      </c>
      <c r="E184" t="s">
        <v>988</v>
      </c>
      <c r="F184" s="47">
        <v>9</v>
      </c>
      <c r="G184" s="12">
        <v>31.387499999999999</v>
      </c>
      <c r="H184" t="s">
        <v>989</v>
      </c>
      <c r="I184" s="21">
        <v>40962</v>
      </c>
      <c r="J184" t="s">
        <v>1949</v>
      </c>
      <c r="L184" t="s">
        <v>1985</v>
      </c>
      <c r="M184">
        <v>1912</v>
      </c>
    </row>
    <row r="185" spans="1:13" x14ac:dyDescent="0.2">
      <c r="A185">
        <v>184</v>
      </c>
      <c r="B185" t="s">
        <v>977</v>
      </c>
      <c r="C185" t="s">
        <v>1001</v>
      </c>
      <c r="D185" t="s">
        <v>1176</v>
      </c>
      <c r="E185" t="s">
        <v>988</v>
      </c>
      <c r="F185" s="47">
        <v>1</v>
      </c>
      <c r="G185" s="12">
        <v>39</v>
      </c>
      <c r="H185" t="s">
        <v>989</v>
      </c>
      <c r="I185" s="21">
        <v>43882</v>
      </c>
      <c r="J185" t="s">
        <v>1949</v>
      </c>
      <c r="L185" t="s">
        <v>2123</v>
      </c>
      <c r="M185">
        <v>1920</v>
      </c>
    </row>
    <row r="186" spans="1:13" x14ac:dyDescent="0.2">
      <c r="A186">
        <v>185</v>
      </c>
      <c r="B186" t="s">
        <v>977</v>
      </c>
      <c r="C186" t="s">
        <v>986</v>
      </c>
      <c r="D186" t="s">
        <v>1177</v>
      </c>
      <c r="E186" t="s">
        <v>992</v>
      </c>
      <c r="F186" s="47">
        <v>4</v>
      </c>
      <c r="G186" s="12">
        <v>22.024999999999999</v>
      </c>
      <c r="H186" t="s">
        <v>989</v>
      </c>
      <c r="I186" s="21">
        <v>42787</v>
      </c>
      <c r="J186" t="s">
        <v>1948</v>
      </c>
      <c r="L186" t="s">
        <v>2124</v>
      </c>
      <c r="M186">
        <v>1917</v>
      </c>
    </row>
    <row r="187" spans="1:13" x14ac:dyDescent="0.2">
      <c r="A187">
        <v>186</v>
      </c>
      <c r="B187" t="s">
        <v>985</v>
      </c>
      <c r="C187" t="s">
        <v>990</v>
      </c>
      <c r="D187" t="s">
        <v>1178</v>
      </c>
      <c r="E187" t="s">
        <v>988</v>
      </c>
      <c r="F187" s="48">
        <v>68</v>
      </c>
      <c r="G187" s="12">
        <v>50</v>
      </c>
      <c r="H187" t="s">
        <v>989</v>
      </c>
      <c r="I187" s="21">
        <v>19427</v>
      </c>
      <c r="J187" t="s">
        <v>1947</v>
      </c>
      <c r="L187" t="s">
        <v>2125</v>
      </c>
      <c r="M187">
        <v>1953</v>
      </c>
    </row>
    <row r="188" spans="1:13" x14ac:dyDescent="0.2">
      <c r="A188">
        <v>187</v>
      </c>
      <c r="B188" t="s">
        <v>977</v>
      </c>
      <c r="C188" t="s">
        <v>986</v>
      </c>
      <c r="D188" t="s">
        <v>1179</v>
      </c>
      <c r="E188" t="s">
        <v>992</v>
      </c>
      <c r="F188" s="48">
        <v>17</v>
      </c>
      <c r="G188" s="12">
        <v>15.5</v>
      </c>
      <c r="H188" t="s">
        <v>997</v>
      </c>
      <c r="I188" s="21">
        <v>38042</v>
      </c>
      <c r="J188" t="s">
        <v>1950</v>
      </c>
      <c r="L188" t="s">
        <v>2126</v>
      </c>
      <c r="M188">
        <v>1904</v>
      </c>
    </row>
    <row r="189" spans="1:13" x14ac:dyDescent="0.2">
      <c r="A189">
        <v>188</v>
      </c>
      <c r="B189" t="s">
        <v>977</v>
      </c>
      <c r="C189" t="s">
        <v>990</v>
      </c>
      <c r="D189" t="s">
        <v>1180</v>
      </c>
      <c r="E189" t="s">
        <v>988</v>
      </c>
      <c r="F189" s="47">
        <v>45</v>
      </c>
      <c r="G189" s="12">
        <v>26.55</v>
      </c>
      <c r="H189" t="s">
        <v>989</v>
      </c>
      <c r="I189" s="21">
        <v>27822</v>
      </c>
      <c r="J189" t="s">
        <v>1947</v>
      </c>
      <c r="L189" t="s">
        <v>2127</v>
      </c>
      <c r="M189">
        <v>1976</v>
      </c>
    </row>
    <row r="190" spans="1:13" x14ac:dyDescent="0.2">
      <c r="A190">
        <v>189</v>
      </c>
      <c r="B190" t="s">
        <v>985</v>
      </c>
      <c r="C190" t="s">
        <v>986</v>
      </c>
      <c r="D190" t="s">
        <v>1181</v>
      </c>
      <c r="E190" t="s">
        <v>988</v>
      </c>
      <c r="F190" s="47">
        <v>40</v>
      </c>
      <c r="G190" s="12">
        <v>15.5</v>
      </c>
      <c r="H190" t="s">
        <v>997</v>
      </c>
      <c r="I190" s="21">
        <v>29647</v>
      </c>
      <c r="J190" t="s">
        <v>1947</v>
      </c>
      <c r="L190" t="s">
        <v>2128</v>
      </c>
      <c r="M190">
        <v>1981</v>
      </c>
    </row>
    <row r="191" spans="1:13" x14ac:dyDescent="0.2">
      <c r="A191">
        <v>190</v>
      </c>
      <c r="B191" t="s">
        <v>985</v>
      </c>
      <c r="C191" t="s">
        <v>986</v>
      </c>
      <c r="D191" t="s">
        <v>1182</v>
      </c>
      <c r="E191" t="s">
        <v>988</v>
      </c>
      <c r="F191" s="47">
        <v>36</v>
      </c>
      <c r="G191" s="12">
        <v>7.8958000000000004</v>
      </c>
      <c r="H191" t="s">
        <v>989</v>
      </c>
      <c r="I191" s="21">
        <v>31107</v>
      </c>
      <c r="J191" t="s">
        <v>1947</v>
      </c>
      <c r="L191" t="s">
        <v>2129</v>
      </c>
      <c r="M191">
        <v>1985</v>
      </c>
    </row>
    <row r="192" spans="1:13" x14ac:dyDescent="0.2">
      <c r="A192">
        <v>191</v>
      </c>
      <c r="B192" t="s">
        <v>977</v>
      </c>
      <c r="C192" t="s">
        <v>1001</v>
      </c>
      <c r="D192" t="s">
        <v>1183</v>
      </c>
      <c r="E192" t="s">
        <v>992</v>
      </c>
      <c r="F192" s="47">
        <v>32</v>
      </c>
      <c r="G192" s="12">
        <v>13</v>
      </c>
      <c r="H192" t="s">
        <v>989</v>
      </c>
      <c r="I192" s="21">
        <v>32567</v>
      </c>
      <c r="J192" t="s">
        <v>1950</v>
      </c>
      <c r="L192" t="s">
        <v>2130</v>
      </c>
      <c r="M192">
        <v>1989</v>
      </c>
    </row>
    <row r="193" spans="1:13" x14ac:dyDescent="0.2">
      <c r="A193">
        <v>192</v>
      </c>
      <c r="B193" t="s">
        <v>985</v>
      </c>
      <c r="C193" t="s">
        <v>1001</v>
      </c>
      <c r="D193" t="s">
        <v>1184</v>
      </c>
      <c r="E193" t="s">
        <v>988</v>
      </c>
      <c r="F193" s="47">
        <v>19</v>
      </c>
      <c r="G193" s="12">
        <v>13</v>
      </c>
      <c r="H193" t="s">
        <v>989</v>
      </c>
      <c r="I193" s="21">
        <v>37312</v>
      </c>
      <c r="J193" t="s">
        <v>1947</v>
      </c>
      <c r="L193" t="s">
        <v>2131</v>
      </c>
      <c r="M193">
        <v>1902</v>
      </c>
    </row>
    <row r="194" spans="1:13" x14ac:dyDescent="0.2">
      <c r="A194">
        <v>193</v>
      </c>
      <c r="B194" t="s">
        <v>977</v>
      </c>
      <c r="C194" t="s">
        <v>986</v>
      </c>
      <c r="D194" t="s">
        <v>1185</v>
      </c>
      <c r="E194" t="s">
        <v>992</v>
      </c>
      <c r="F194" s="47">
        <v>19</v>
      </c>
      <c r="G194" s="12">
        <v>7.8541999999999996</v>
      </c>
      <c r="H194" t="s">
        <v>989</v>
      </c>
      <c r="I194" s="21">
        <v>37312</v>
      </c>
      <c r="J194" t="s">
        <v>1948</v>
      </c>
      <c r="L194" t="s">
        <v>2132</v>
      </c>
      <c r="M194">
        <v>1902</v>
      </c>
    </row>
    <row r="195" spans="1:13" x14ac:dyDescent="0.2">
      <c r="A195">
        <v>194</v>
      </c>
      <c r="B195" t="s">
        <v>977</v>
      </c>
      <c r="C195" t="s">
        <v>1001</v>
      </c>
      <c r="D195" t="s">
        <v>1186</v>
      </c>
      <c r="E195" t="s">
        <v>988</v>
      </c>
      <c r="F195" s="47">
        <v>3</v>
      </c>
      <c r="G195" s="12">
        <v>26</v>
      </c>
      <c r="H195" t="s">
        <v>989</v>
      </c>
      <c r="I195" s="21">
        <v>43152</v>
      </c>
      <c r="J195" t="s">
        <v>1949</v>
      </c>
      <c r="L195" t="s">
        <v>2095</v>
      </c>
      <c r="M195">
        <v>1918</v>
      </c>
    </row>
    <row r="196" spans="1:13" x14ac:dyDescent="0.2">
      <c r="A196">
        <v>195</v>
      </c>
      <c r="B196" t="s">
        <v>977</v>
      </c>
      <c r="C196" t="s">
        <v>990</v>
      </c>
      <c r="D196" t="s">
        <v>1187</v>
      </c>
      <c r="E196" t="s">
        <v>992</v>
      </c>
      <c r="F196" s="47">
        <v>44</v>
      </c>
      <c r="G196" s="12">
        <v>27.720800000000001</v>
      </c>
      <c r="H196" t="s">
        <v>163</v>
      </c>
      <c r="I196" s="21">
        <v>28187</v>
      </c>
      <c r="J196" t="s">
        <v>1950</v>
      </c>
      <c r="L196" t="s">
        <v>2133</v>
      </c>
      <c r="M196">
        <v>1977</v>
      </c>
    </row>
    <row r="197" spans="1:13" x14ac:dyDescent="0.2">
      <c r="A197">
        <v>196</v>
      </c>
      <c r="B197" t="s">
        <v>977</v>
      </c>
      <c r="C197" t="s">
        <v>990</v>
      </c>
      <c r="D197" t="s">
        <v>1188</v>
      </c>
      <c r="E197" t="s">
        <v>992</v>
      </c>
      <c r="F197" s="47">
        <v>58</v>
      </c>
      <c r="G197" s="12">
        <v>146.52080000000001</v>
      </c>
      <c r="H197" t="s">
        <v>163</v>
      </c>
      <c r="I197" s="21">
        <v>23077</v>
      </c>
      <c r="J197" t="s">
        <v>1948</v>
      </c>
      <c r="L197" t="s">
        <v>2134</v>
      </c>
      <c r="M197">
        <v>1963</v>
      </c>
    </row>
    <row r="198" spans="1:13" x14ac:dyDescent="0.2">
      <c r="A198">
        <v>197</v>
      </c>
      <c r="B198" t="s">
        <v>985</v>
      </c>
      <c r="C198" t="s">
        <v>986</v>
      </c>
      <c r="D198" t="s">
        <v>1189</v>
      </c>
      <c r="E198" t="s">
        <v>988</v>
      </c>
      <c r="F198" s="48">
        <v>80</v>
      </c>
      <c r="G198" s="12">
        <v>7.75</v>
      </c>
      <c r="H198" t="s">
        <v>997</v>
      </c>
      <c r="I198" s="21">
        <v>15047</v>
      </c>
      <c r="J198" t="s">
        <v>1947</v>
      </c>
      <c r="L198" t="s">
        <v>2135</v>
      </c>
      <c r="M198">
        <v>1941</v>
      </c>
    </row>
    <row r="199" spans="1:13" x14ac:dyDescent="0.2">
      <c r="A199">
        <v>198</v>
      </c>
      <c r="B199" t="s">
        <v>985</v>
      </c>
      <c r="C199" t="s">
        <v>986</v>
      </c>
      <c r="D199" t="s">
        <v>1190</v>
      </c>
      <c r="E199" t="s">
        <v>988</v>
      </c>
      <c r="F199" s="47">
        <v>42</v>
      </c>
      <c r="G199" s="12">
        <v>8.4041999999999994</v>
      </c>
      <c r="H199" t="s">
        <v>989</v>
      </c>
      <c r="I199" s="21">
        <v>28917</v>
      </c>
      <c r="J199" t="s">
        <v>1947</v>
      </c>
      <c r="L199" t="s">
        <v>2101</v>
      </c>
      <c r="M199">
        <v>1979</v>
      </c>
    </row>
    <row r="200" spans="1:13" x14ac:dyDescent="0.2">
      <c r="A200">
        <v>199</v>
      </c>
      <c r="B200" t="s">
        <v>977</v>
      </c>
      <c r="C200" t="s">
        <v>986</v>
      </c>
      <c r="D200" t="s">
        <v>1191</v>
      </c>
      <c r="E200" t="s">
        <v>992</v>
      </c>
      <c r="F200" s="48">
        <v>41</v>
      </c>
      <c r="G200" s="12">
        <v>7.75</v>
      </c>
      <c r="H200" t="s">
        <v>997</v>
      </c>
      <c r="I200" s="21">
        <v>29282</v>
      </c>
      <c r="J200" t="s">
        <v>1948</v>
      </c>
      <c r="L200" t="s">
        <v>2136</v>
      </c>
      <c r="M200">
        <v>1980</v>
      </c>
    </row>
    <row r="201" spans="1:13" x14ac:dyDescent="0.2">
      <c r="A201">
        <v>200</v>
      </c>
      <c r="B201" t="s">
        <v>985</v>
      </c>
      <c r="C201" t="s">
        <v>1001</v>
      </c>
      <c r="D201" t="s">
        <v>1192</v>
      </c>
      <c r="E201" t="s">
        <v>992</v>
      </c>
      <c r="F201" s="47">
        <v>24</v>
      </c>
      <c r="G201" s="12">
        <v>13</v>
      </c>
      <c r="H201" t="s">
        <v>989</v>
      </c>
      <c r="I201" s="21">
        <v>35487</v>
      </c>
      <c r="J201" t="s">
        <v>1948</v>
      </c>
      <c r="L201" t="s">
        <v>2137</v>
      </c>
      <c r="M201">
        <v>1997</v>
      </c>
    </row>
    <row r="202" spans="1:13" x14ac:dyDescent="0.2">
      <c r="A202">
        <v>201</v>
      </c>
      <c r="B202" t="s">
        <v>985</v>
      </c>
      <c r="C202" t="s">
        <v>986</v>
      </c>
      <c r="D202" t="s">
        <v>1193</v>
      </c>
      <c r="E202" t="s">
        <v>988</v>
      </c>
      <c r="F202" s="47">
        <v>28</v>
      </c>
      <c r="G202" s="12">
        <v>9.5</v>
      </c>
      <c r="H202" t="s">
        <v>989</v>
      </c>
      <c r="I202" s="21">
        <v>34027</v>
      </c>
      <c r="J202" t="s">
        <v>1947</v>
      </c>
      <c r="L202" t="s">
        <v>2138</v>
      </c>
      <c r="M202">
        <v>1993</v>
      </c>
    </row>
    <row r="203" spans="1:13" x14ac:dyDescent="0.2">
      <c r="A203">
        <v>202</v>
      </c>
      <c r="B203" t="s">
        <v>985</v>
      </c>
      <c r="C203" t="s">
        <v>986</v>
      </c>
      <c r="D203" t="s">
        <v>1194</v>
      </c>
      <c r="E203" t="s">
        <v>988</v>
      </c>
      <c r="F203" s="48">
        <v>61</v>
      </c>
      <c r="G203" s="12">
        <v>69.55</v>
      </c>
      <c r="H203" t="s">
        <v>989</v>
      </c>
      <c r="I203" s="21">
        <v>21982</v>
      </c>
      <c r="J203" t="s">
        <v>1947</v>
      </c>
      <c r="L203" t="s">
        <v>2105</v>
      </c>
      <c r="M203">
        <v>1960</v>
      </c>
    </row>
    <row r="204" spans="1:13" x14ac:dyDescent="0.2">
      <c r="A204">
        <v>203</v>
      </c>
      <c r="B204" t="s">
        <v>985</v>
      </c>
      <c r="C204" t="s">
        <v>986</v>
      </c>
      <c r="D204" t="s">
        <v>1195</v>
      </c>
      <c r="E204" t="s">
        <v>988</v>
      </c>
      <c r="F204" s="47">
        <v>34</v>
      </c>
      <c r="G204" s="12">
        <v>6.4958</v>
      </c>
      <c r="H204" t="s">
        <v>989</v>
      </c>
      <c r="I204" s="21">
        <v>31837</v>
      </c>
      <c r="J204" t="s">
        <v>1947</v>
      </c>
      <c r="L204" t="s">
        <v>2139</v>
      </c>
      <c r="M204">
        <v>1987</v>
      </c>
    </row>
    <row r="205" spans="1:13" x14ac:dyDescent="0.2">
      <c r="A205">
        <v>204</v>
      </c>
      <c r="B205" t="s">
        <v>985</v>
      </c>
      <c r="C205" t="s">
        <v>986</v>
      </c>
      <c r="D205" t="s">
        <v>1196</v>
      </c>
      <c r="E205" t="s">
        <v>988</v>
      </c>
      <c r="F205" s="47">
        <v>45.5</v>
      </c>
      <c r="G205" s="12">
        <v>7.2249999999999996</v>
      </c>
      <c r="H205" t="s">
        <v>163</v>
      </c>
      <c r="I205" s="21">
        <v>27639.5</v>
      </c>
      <c r="J205" t="s">
        <v>1947</v>
      </c>
      <c r="L205" t="s">
        <v>2140</v>
      </c>
      <c r="M205">
        <v>1975</v>
      </c>
    </row>
    <row r="206" spans="1:13" x14ac:dyDescent="0.2">
      <c r="A206">
        <v>205</v>
      </c>
      <c r="B206" t="s">
        <v>977</v>
      </c>
      <c r="C206" t="s">
        <v>986</v>
      </c>
      <c r="D206" t="s">
        <v>1197</v>
      </c>
      <c r="E206" t="s">
        <v>988</v>
      </c>
      <c r="F206" s="47">
        <v>18</v>
      </c>
      <c r="G206" s="12">
        <v>8.0500000000000007</v>
      </c>
      <c r="H206" t="s">
        <v>989</v>
      </c>
      <c r="I206" s="21">
        <v>37677</v>
      </c>
      <c r="J206" t="s">
        <v>1947</v>
      </c>
      <c r="L206" t="s">
        <v>2141</v>
      </c>
      <c r="M206">
        <v>1903</v>
      </c>
    </row>
    <row r="207" spans="1:13" x14ac:dyDescent="0.2">
      <c r="A207">
        <v>206</v>
      </c>
      <c r="B207" t="s">
        <v>985</v>
      </c>
      <c r="C207" t="s">
        <v>986</v>
      </c>
      <c r="D207" t="s">
        <v>1198</v>
      </c>
      <c r="E207" s="22" t="str">
        <f>IF(ISNUMBER(SEARCH("Miss.",D207)),"female",IF(ISNUMBER(SEARCH("Mrs.",D207)),"female","male"))</f>
        <v>female</v>
      </c>
      <c r="F207" s="47">
        <v>2</v>
      </c>
      <c r="G207" s="12">
        <v>10.4625</v>
      </c>
      <c r="H207" t="s">
        <v>989</v>
      </c>
      <c r="I207" s="21">
        <v>43517</v>
      </c>
      <c r="J207" t="s">
        <v>1948</v>
      </c>
      <c r="L207" t="s">
        <v>2142</v>
      </c>
      <c r="M207">
        <v>1919</v>
      </c>
    </row>
    <row r="208" spans="1:13" x14ac:dyDescent="0.2">
      <c r="A208">
        <v>207</v>
      </c>
      <c r="B208" t="s">
        <v>985</v>
      </c>
      <c r="C208" t="s">
        <v>986</v>
      </c>
      <c r="D208" t="s">
        <v>1199</v>
      </c>
      <c r="E208" t="s">
        <v>988</v>
      </c>
      <c r="F208" s="47">
        <v>32</v>
      </c>
      <c r="G208" s="12">
        <v>15.85</v>
      </c>
      <c r="H208" t="s">
        <v>989</v>
      </c>
      <c r="I208" s="21">
        <v>32567</v>
      </c>
      <c r="J208" t="s">
        <v>1947</v>
      </c>
      <c r="L208" t="s">
        <v>2042</v>
      </c>
      <c r="M208">
        <v>1989</v>
      </c>
    </row>
    <row r="209" spans="1:13" x14ac:dyDescent="0.2">
      <c r="A209">
        <v>208</v>
      </c>
      <c r="B209" t="s">
        <v>977</v>
      </c>
      <c r="C209" t="s">
        <v>986</v>
      </c>
      <c r="D209" t="s">
        <v>1200</v>
      </c>
      <c r="E209" t="s">
        <v>988</v>
      </c>
      <c r="F209" s="47">
        <v>26</v>
      </c>
      <c r="G209" s="12">
        <v>18.787500000000001</v>
      </c>
      <c r="H209" t="s">
        <v>163</v>
      </c>
      <c r="I209" s="21">
        <v>34757</v>
      </c>
      <c r="J209" t="s">
        <v>1947</v>
      </c>
      <c r="L209" t="s">
        <v>2143</v>
      </c>
      <c r="M209">
        <v>1995</v>
      </c>
    </row>
    <row r="210" spans="1:13" x14ac:dyDescent="0.2">
      <c r="A210">
        <v>209</v>
      </c>
      <c r="B210" t="s">
        <v>977</v>
      </c>
      <c r="C210" t="s">
        <v>986</v>
      </c>
      <c r="D210" t="s">
        <v>1201</v>
      </c>
      <c r="E210" t="s">
        <v>992</v>
      </c>
      <c r="F210" s="47">
        <v>16</v>
      </c>
      <c r="G210" s="12">
        <v>7.75</v>
      </c>
      <c r="H210" t="s">
        <v>997</v>
      </c>
      <c r="I210" s="21">
        <v>38407</v>
      </c>
      <c r="J210" t="s">
        <v>1948</v>
      </c>
      <c r="L210" t="s">
        <v>2144</v>
      </c>
      <c r="M210">
        <v>1905</v>
      </c>
    </row>
    <row r="211" spans="1:13" x14ac:dyDescent="0.2">
      <c r="A211">
        <v>210</v>
      </c>
      <c r="B211" t="s">
        <v>977</v>
      </c>
      <c r="C211" t="s">
        <v>990</v>
      </c>
      <c r="D211" t="s">
        <v>1202</v>
      </c>
      <c r="E211" t="s">
        <v>988</v>
      </c>
      <c r="F211" s="47">
        <v>40</v>
      </c>
      <c r="G211" s="12">
        <v>31</v>
      </c>
      <c r="H211" t="s">
        <v>163</v>
      </c>
      <c r="I211" s="21">
        <v>29647</v>
      </c>
      <c r="J211" t="s">
        <v>1947</v>
      </c>
      <c r="L211" t="s">
        <v>2145</v>
      </c>
      <c r="M211">
        <v>1981</v>
      </c>
    </row>
    <row r="212" spans="1:13" x14ac:dyDescent="0.2">
      <c r="A212">
        <v>211</v>
      </c>
      <c r="B212" t="s">
        <v>985</v>
      </c>
      <c r="C212" t="s">
        <v>986</v>
      </c>
      <c r="D212" t="s">
        <v>1203</v>
      </c>
      <c r="E212" t="s">
        <v>988</v>
      </c>
      <c r="F212" s="47">
        <v>24</v>
      </c>
      <c r="G212" s="12">
        <v>7.05</v>
      </c>
      <c r="H212" t="s">
        <v>989</v>
      </c>
      <c r="I212" s="21">
        <v>35487</v>
      </c>
      <c r="J212" t="s">
        <v>1947</v>
      </c>
      <c r="L212" t="s">
        <v>2146</v>
      </c>
      <c r="M212">
        <v>1997</v>
      </c>
    </row>
    <row r="213" spans="1:13" x14ac:dyDescent="0.2">
      <c r="A213">
        <v>212</v>
      </c>
      <c r="B213" t="s">
        <v>977</v>
      </c>
      <c r="C213" t="s">
        <v>1001</v>
      </c>
      <c r="D213" t="s">
        <v>1204</v>
      </c>
      <c r="E213" t="s">
        <v>992</v>
      </c>
      <c r="F213" s="47">
        <v>35</v>
      </c>
      <c r="G213" s="12">
        <v>21</v>
      </c>
      <c r="H213" t="s">
        <v>989</v>
      </c>
      <c r="I213" s="21">
        <v>31472</v>
      </c>
      <c r="J213" t="s">
        <v>1948</v>
      </c>
      <c r="L213" t="s">
        <v>2147</v>
      </c>
      <c r="M213">
        <v>1986</v>
      </c>
    </row>
    <row r="214" spans="1:13" x14ac:dyDescent="0.2">
      <c r="A214">
        <v>213</v>
      </c>
      <c r="B214" t="s">
        <v>985</v>
      </c>
      <c r="C214" t="s">
        <v>986</v>
      </c>
      <c r="D214" t="s">
        <v>1205</v>
      </c>
      <c r="E214" t="s">
        <v>988</v>
      </c>
      <c r="F214" s="47">
        <v>22</v>
      </c>
      <c r="G214" s="12">
        <v>7.25</v>
      </c>
      <c r="H214" t="s">
        <v>989</v>
      </c>
      <c r="I214" s="21">
        <v>36217</v>
      </c>
      <c r="J214" t="s">
        <v>1947</v>
      </c>
      <c r="L214" t="s">
        <v>2148</v>
      </c>
      <c r="M214">
        <v>1999</v>
      </c>
    </row>
    <row r="215" spans="1:13" x14ac:dyDescent="0.2">
      <c r="A215">
        <v>214</v>
      </c>
      <c r="B215" t="s">
        <v>985</v>
      </c>
      <c r="C215" t="s">
        <v>1001</v>
      </c>
      <c r="D215" t="s">
        <v>1206</v>
      </c>
      <c r="E215" t="s">
        <v>988</v>
      </c>
      <c r="F215" s="47">
        <v>30</v>
      </c>
      <c r="G215" s="12">
        <v>13</v>
      </c>
      <c r="H215" t="s">
        <v>989</v>
      </c>
      <c r="I215" s="21">
        <v>33297</v>
      </c>
      <c r="J215" t="s">
        <v>1947</v>
      </c>
      <c r="L215" t="s">
        <v>2149</v>
      </c>
      <c r="M215">
        <v>1991</v>
      </c>
    </row>
    <row r="216" spans="1:13" x14ac:dyDescent="0.2">
      <c r="A216">
        <v>215</v>
      </c>
      <c r="B216" t="s">
        <v>985</v>
      </c>
      <c r="C216" t="s">
        <v>986</v>
      </c>
      <c r="D216" t="s">
        <v>1207</v>
      </c>
      <c r="E216" t="s">
        <v>988</v>
      </c>
      <c r="F216" s="48">
        <v>38</v>
      </c>
      <c r="G216" s="12">
        <v>7.75</v>
      </c>
      <c r="H216" t="s">
        <v>997</v>
      </c>
      <c r="I216" s="21">
        <v>30377</v>
      </c>
      <c r="J216" t="s">
        <v>1947</v>
      </c>
      <c r="L216" t="s">
        <v>2150</v>
      </c>
      <c r="M216">
        <v>1983</v>
      </c>
    </row>
    <row r="217" spans="1:13" x14ac:dyDescent="0.2">
      <c r="A217">
        <v>216</v>
      </c>
      <c r="B217" t="s">
        <v>977</v>
      </c>
      <c r="C217" t="s">
        <v>990</v>
      </c>
      <c r="D217" t="s">
        <v>1208</v>
      </c>
      <c r="E217" t="s">
        <v>992</v>
      </c>
      <c r="F217" s="47">
        <v>31</v>
      </c>
      <c r="G217" s="12">
        <v>113.27500000000001</v>
      </c>
      <c r="H217" t="s">
        <v>163</v>
      </c>
      <c r="I217" s="21">
        <v>32932</v>
      </c>
      <c r="J217" t="s">
        <v>1948</v>
      </c>
      <c r="L217" t="s">
        <v>2151</v>
      </c>
      <c r="M217">
        <v>1990</v>
      </c>
    </row>
    <row r="218" spans="1:13" x14ac:dyDescent="0.2">
      <c r="A218">
        <v>217</v>
      </c>
      <c r="B218" t="s">
        <v>977</v>
      </c>
      <c r="C218" t="s">
        <v>986</v>
      </c>
      <c r="D218" t="s">
        <v>1209</v>
      </c>
      <c r="E218" t="s">
        <v>992</v>
      </c>
      <c r="F218" s="47">
        <v>27</v>
      </c>
      <c r="G218" s="12">
        <v>7.9249999999999998</v>
      </c>
      <c r="H218" t="s">
        <v>989</v>
      </c>
      <c r="I218" s="21">
        <v>34392</v>
      </c>
      <c r="J218" t="s">
        <v>1948</v>
      </c>
      <c r="L218" t="s">
        <v>2152</v>
      </c>
      <c r="M218">
        <v>1994</v>
      </c>
    </row>
    <row r="219" spans="1:13" x14ac:dyDescent="0.2">
      <c r="A219">
        <v>218</v>
      </c>
      <c r="B219" t="s">
        <v>985</v>
      </c>
      <c r="C219" t="s">
        <v>1001</v>
      </c>
      <c r="D219" t="s">
        <v>1210</v>
      </c>
      <c r="E219" t="s">
        <v>988</v>
      </c>
      <c r="F219" s="47">
        <v>42</v>
      </c>
      <c r="G219" s="12">
        <v>27</v>
      </c>
      <c r="H219" t="s">
        <v>989</v>
      </c>
      <c r="I219" s="21">
        <v>28917</v>
      </c>
      <c r="J219" t="s">
        <v>1947</v>
      </c>
      <c r="L219" t="s">
        <v>2153</v>
      </c>
      <c r="M219">
        <v>1979</v>
      </c>
    </row>
    <row r="220" spans="1:13" x14ac:dyDescent="0.2">
      <c r="A220">
        <v>219</v>
      </c>
      <c r="B220" t="s">
        <v>977</v>
      </c>
      <c r="C220" t="s">
        <v>990</v>
      </c>
      <c r="D220" t="s">
        <v>1211</v>
      </c>
      <c r="E220" t="s">
        <v>992</v>
      </c>
      <c r="F220" s="47">
        <v>32</v>
      </c>
      <c r="G220" s="12">
        <v>76.291700000000006</v>
      </c>
      <c r="H220" t="s">
        <v>163</v>
      </c>
      <c r="I220" s="21">
        <v>32567</v>
      </c>
      <c r="J220" t="s">
        <v>1948</v>
      </c>
      <c r="L220" t="s">
        <v>2154</v>
      </c>
      <c r="M220">
        <v>1989</v>
      </c>
    </row>
    <row r="221" spans="1:13" x14ac:dyDescent="0.2">
      <c r="A221">
        <v>220</v>
      </c>
      <c r="B221" t="s">
        <v>985</v>
      </c>
      <c r="C221" t="s">
        <v>1001</v>
      </c>
      <c r="D221" t="s">
        <v>1212</v>
      </c>
      <c r="E221" t="s">
        <v>988</v>
      </c>
      <c r="F221" s="47">
        <v>30</v>
      </c>
      <c r="G221" s="12">
        <v>10.5</v>
      </c>
      <c r="H221" t="s">
        <v>989</v>
      </c>
      <c r="I221" s="21">
        <v>33297</v>
      </c>
      <c r="J221" t="s">
        <v>1947</v>
      </c>
      <c r="L221" t="s">
        <v>2021</v>
      </c>
      <c r="M221">
        <v>1991</v>
      </c>
    </row>
    <row r="222" spans="1:13" x14ac:dyDescent="0.2">
      <c r="A222">
        <v>221</v>
      </c>
      <c r="B222" t="s">
        <v>977</v>
      </c>
      <c r="C222" t="s">
        <v>986</v>
      </c>
      <c r="D222" t="s">
        <v>1213</v>
      </c>
      <c r="E222" t="s">
        <v>988</v>
      </c>
      <c r="F222" s="47">
        <v>16</v>
      </c>
      <c r="G222" s="12">
        <v>8.0500000000000007</v>
      </c>
      <c r="H222" t="s">
        <v>989</v>
      </c>
      <c r="I222" s="21">
        <v>38407</v>
      </c>
      <c r="J222" t="s">
        <v>1947</v>
      </c>
      <c r="L222" t="s">
        <v>2155</v>
      </c>
      <c r="M222">
        <v>1905</v>
      </c>
    </row>
    <row r="223" spans="1:13" x14ac:dyDescent="0.2">
      <c r="A223">
        <v>222</v>
      </c>
      <c r="B223" t="s">
        <v>985</v>
      </c>
      <c r="C223" t="s">
        <v>1001</v>
      </c>
      <c r="D223" t="s">
        <v>1214</v>
      </c>
      <c r="E223" s="22" t="str">
        <f>IF(ISNUMBER(SEARCH("Miss.",D223)),"female",IF(ISNUMBER(SEARCH("Mrs.",D223)),"female","male"))</f>
        <v>male</v>
      </c>
      <c r="F223" s="47">
        <v>27</v>
      </c>
      <c r="G223" s="12">
        <v>13</v>
      </c>
      <c r="H223" t="s">
        <v>989</v>
      </c>
      <c r="I223" s="21">
        <v>34392</v>
      </c>
      <c r="J223" t="s">
        <v>1947</v>
      </c>
      <c r="L223" t="s">
        <v>2156</v>
      </c>
      <c r="M223">
        <v>1994</v>
      </c>
    </row>
    <row r="224" spans="1:13" x14ac:dyDescent="0.2">
      <c r="A224">
        <v>223</v>
      </c>
      <c r="B224" t="s">
        <v>985</v>
      </c>
      <c r="C224" t="s">
        <v>986</v>
      </c>
      <c r="D224" t="s">
        <v>1215</v>
      </c>
      <c r="E224" t="s">
        <v>988</v>
      </c>
      <c r="F224" s="47">
        <v>51</v>
      </c>
      <c r="G224" s="12">
        <v>8.0500000000000007</v>
      </c>
      <c r="H224" t="s">
        <v>989</v>
      </c>
      <c r="I224" s="21">
        <v>25632</v>
      </c>
      <c r="J224" t="s">
        <v>1947</v>
      </c>
      <c r="L224" t="s">
        <v>2157</v>
      </c>
      <c r="M224">
        <v>1970</v>
      </c>
    </row>
    <row r="225" spans="1:13" x14ac:dyDescent="0.2">
      <c r="A225">
        <v>224</v>
      </c>
      <c r="B225" t="s">
        <v>985</v>
      </c>
      <c r="C225" t="s">
        <v>986</v>
      </c>
      <c r="D225" t="s">
        <v>1216</v>
      </c>
      <c r="E225" t="s">
        <v>988</v>
      </c>
      <c r="F225" s="48">
        <v>9</v>
      </c>
      <c r="G225" s="12">
        <v>7.8958000000000004</v>
      </c>
      <c r="H225" t="s">
        <v>989</v>
      </c>
      <c r="I225" s="21">
        <v>40962</v>
      </c>
      <c r="J225" t="s">
        <v>1947</v>
      </c>
      <c r="L225" t="s">
        <v>2158</v>
      </c>
      <c r="M225">
        <v>1912</v>
      </c>
    </row>
    <row r="226" spans="1:13" x14ac:dyDescent="0.2">
      <c r="A226">
        <v>225</v>
      </c>
      <c r="B226" t="s">
        <v>977</v>
      </c>
      <c r="C226" t="s">
        <v>990</v>
      </c>
      <c r="D226" t="s">
        <v>1217</v>
      </c>
      <c r="E226" t="s">
        <v>988</v>
      </c>
      <c r="F226" s="47">
        <v>38</v>
      </c>
      <c r="G226" s="12">
        <v>90</v>
      </c>
      <c r="H226" t="s">
        <v>989</v>
      </c>
      <c r="I226" s="21">
        <v>30377</v>
      </c>
      <c r="J226" t="s">
        <v>1947</v>
      </c>
      <c r="L226" t="s">
        <v>2159</v>
      </c>
      <c r="M226">
        <v>1983</v>
      </c>
    </row>
    <row r="227" spans="1:13" x14ac:dyDescent="0.2">
      <c r="A227">
        <v>226</v>
      </c>
      <c r="B227" t="s">
        <v>985</v>
      </c>
      <c r="C227" t="s">
        <v>986</v>
      </c>
      <c r="D227" t="s">
        <v>1218</v>
      </c>
      <c r="E227" t="s">
        <v>988</v>
      </c>
      <c r="F227" s="47">
        <v>22</v>
      </c>
      <c r="G227" s="12">
        <v>9.35</v>
      </c>
      <c r="H227" t="s">
        <v>989</v>
      </c>
      <c r="I227" s="21">
        <v>36217</v>
      </c>
      <c r="J227" t="s">
        <v>1947</v>
      </c>
      <c r="L227" t="s">
        <v>2160</v>
      </c>
      <c r="M227">
        <v>1999</v>
      </c>
    </row>
    <row r="228" spans="1:13" x14ac:dyDescent="0.2">
      <c r="A228">
        <v>227</v>
      </c>
      <c r="B228" t="s">
        <v>977</v>
      </c>
      <c r="C228" t="s">
        <v>1001</v>
      </c>
      <c r="D228" t="s">
        <v>1219</v>
      </c>
      <c r="E228" t="s">
        <v>988</v>
      </c>
      <c r="F228" s="47">
        <v>19</v>
      </c>
      <c r="G228" s="12">
        <v>10.5</v>
      </c>
      <c r="H228" t="s">
        <v>989</v>
      </c>
      <c r="I228" s="21">
        <v>37312</v>
      </c>
      <c r="J228" t="s">
        <v>1947</v>
      </c>
      <c r="L228" t="s">
        <v>2161</v>
      </c>
      <c r="M228">
        <v>1902</v>
      </c>
    </row>
    <row r="229" spans="1:13" x14ac:dyDescent="0.2">
      <c r="A229">
        <v>228</v>
      </c>
      <c r="B229" t="s">
        <v>985</v>
      </c>
      <c r="C229" t="s">
        <v>986</v>
      </c>
      <c r="D229" t="s">
        <v>1220</v>
      </c>
      <c r="E229" t="s">
        <v>988</v>
      </c>
      <c r="F229" s="47">
        <v>20.5</v>
      </c>
      <c r="G229" s="12">
        <v>7.25</v>
      </c>
      <c r="H229" t="s">
        <v>989</v>
      </c>
      <c r="I229" s="21">
        <v>36764.5</v>
      </c>
      <c r="J229" t="s">
        <v>1947</v>
      </c>
      <c r="L229" t="s">
        <v>2162</v>
      </c>
      <c r="M229">
        <v>1900</v>
      </c>
    </row>
    <row r="230" spans="1:13" x14ac:dyDescent="0.2">
      <c r="A230">
        <v>229</v>
      </c>
      <c r="B230" t="s">
        <v>985</v>
      </c>
      <c r="C230" t="s">
        <v>1001</v>
      </c>
      <c r="D230" t="s">
        <v>1221</v>
      </c>
      <c r="E230" t="s">
        <v>988</v>
      </c>
      <c r="F230" s="47">
        <v>18</v>
      </c>
      <c r="G230" s="12">
        <v>13</v>
      </c>
      <c r="H230" t="s">
        <v>989</v>
      </c>
      <c r="I230" s="21">
        <v>37677</v>
      </c>
      <c r="J230" t="s">
        <v>1947</v>
      </c>
      <c r="L230" t="s">
        <v>2163</v>
      </c>
      <c r="M230">
        <v>1903</v>
      </c>
    </row>
    <row r="231" spans="1:13" x14ac:dyDescent="0.2">
      <c r="A231">
        <v>230</v>
      </c>
      <c r="B231" t="s">
        <v>985</v>
      </c>
      <c r="C231" t="s">
        <v>986</v>
      </c>
      <c r="D231" t="s">
        <v>1222</v>
      </c>
      <c r="E231" t="s">
        <v>992</v>
      </c>
      <c r="F231" s="48">
        <v>32</v>
      </c>
      <c r="G231" s="12">
        <v>25.466699999999999</v>
      </c>
      <c r="H231" t="s">
        <v>989</v>
      </c>
      <c r="I231" s="21">
        <v>32567</v>
      </c>
      <c r="J231" t="s">
        <v>1948</v>
      </c>
      <c r="L231" t="s">
        <v>2118</v>
      </c>
      <c r="M231">
        <v>1989</v>
      </c>
    </row>
    <row r="232" spans="1:13" x14ac:dyDescent="0.2">
      <c r="A232">
        <v>231</v>
      </c>
      <c r="B232" t="s">
        <v>977</v>
      </c>
      <c r="C232" t="s">
        <v>990</v>
      </c>
      <c r="D232" t="s">
        <v>1223</v>
      </c>
      <c r="E232" t="s">
        <v>992</v>
      </c>
      <c r="F232" s="47">
        <v>35</v>
      </c>
      <c r="G232" s="12">
        <v>83.474999999999994</v>
      </c>
      <c r="H232" t="s">
        <v>989</v>
      </c>
      <c r="I232" s="21">
        <v>31472</v>
      </c>
      <c r="J232" t="s">
        <v>1950</v>
      </c>
      <c r="L232" t="s">
        <v>2021</v>
      </c>
      <c r="M232">
        <v>1986</v>
      </c>
    </row>
    <row r="233" spans="1:13" x14ac:dyDescent="0.2">
      <c r="A233">
        <v>232</v>
      </c>
      <c r="B233" t="s">
        <v>985</v>
      </c>
      <c r="C233" t="s">
        <v>986</v>
      </c>
      <c r="D233" t="s">
        <v>1224</v>
      </c>
      <c r="E233" t="s">
        <v>988</v>
      </c>
      <c r="F233" s="47">
        <v>29</v>
      </c>
      <c r="G233" s="12">
        <v>7.7750000000000004</v>
      </c>
      <c r="H233" t="s">
        <v>989</v>
      </c>
      <c r="I233" s="21">
        <v>33662</v>
      </c>
      <c r="J233" t="s">
        <v>1947</v>
      </c>
      <c r="L233" t="s">
        <v>2164</v>
      </c>
      <c r="M233">
        <v>1992</v>
      </c>
    </row>
    <row r="234" spans="1:13" x14ac:dyDescent="0.2">
      <c r="A234">
        <v>233</v>
      </c>
      <c r="B234" t="s">
        <v>985</v>
      </c>
      <c r="C234" t="s">
        <v>1001</v>
      </c>
      <c r="D234" t="s">
        <v>1225</v>
      </c>
      <c r="E234" t="s">
        <v>988</v>
      </c>
      <c r="F234" s="47">
        <v>59</v>
      </c>
      <c r="G234" s="12">
        <v>13.5</v>
      </c>
      <c r="H234" t="s">
        <v>989</v>
      </c>
      <c r="I234" s="21">
        <v>22712</v>
      </c>
      <c r="J234" t="s">
        <v>1947</v>
      </c>
      <c r="L234" t="s">
        <v>2165</v>
      </c>
      <c r="M234">
        <v>1962</v>
      </c>
    </row>
    <row r="235" spans="1:13" x14ac:dyDescent="0.2">
      <c r="A235">
        <v>234</v>
      </c>
      <c r="B235" t="s">
        <v>977</v>
      </c>
      <c r="C235" t="s">
        <v>986</v>
      </c>
      <c r="D235" t="s">
        <v>1226</v>
      </c>
      <c r="E235" t="s">
        <v>992</v>
      </c>
      <c r="F235" s="47">
        <v>5</v>
      </c>
      <c r="G235" s="12">
        <v>31.387499999999999</v>
      </c>
      <c r="H235" t="s">
        <v>989</v>
      </c>
      <c r="I235" s="21">
        <v>42422</v>
      </c>
      <c r="J235" t="s">
        <v>1948</v>
      </c>
      <c r="L235" t="s">
        <v>1985</v>
      </c>
      <c r="M235">
        <v>1916</v>
      </c>
    </row>
    <row r="236" spans="1:13" x14ac:dyDescent="0.2">
      <c r="A236">
        <v>235</v>
      </c>
      <c r="B236" t="s">
        <v>985</v>
      </c>
      <c r="C236" t="s">
        <v>1001</v>
      </c>
      <c r="D236" t="s">
        <v>1227</v>
      </c>
      <c r="E236" t="s">
        <v>988</v>
      </c>
      <c r="F236" s="47">
        <v>24</v>
      </c>
      <c r="G236" s="12">
        <v>10.5</v>
      </c>
      <c r="H236" t="s">
        <v>989</v>
      </c>
      <c r="I236" s="21">
        <v>35487</v>
      </c>
      <c r="J236" t="s">
        <v>1947</v>
      </c>
      <c r="L236" t="s">
        <v>2166</v>
      </c>
      <c r="M236">
        <v>1997</v>
      </c>
    </row>
    <row r="237" spans="1:13" x14ac:dyDescent="0.2">
      <c r="A237">
        <v>236</v>
      </c>
      <c r="B237" t="s">
        <v>985</v>
      </c>
      <c r="C237" t="s">
        <v>986</v>
      </c>
      <c r="D237" t="s">
        <v>1228</v>
      </c>
      <c r="E237" t="s">
        <v>992</v>
      </c>
      <c r="F237" s="48">
        <v>60</v>
      </c>
      <c r="G237" s="12">
        <v>7.55</v>
      </c>
      <c r="H237" t="s">
        <v>989</v>
      </c>
      <c r="I237" s="21">
        <v>22347</v>
      </c>
      <c r="J237" t="s">
        <v>1948</v>
      </c>
      <c r="L237" t="s">
        <v>2167</v>
      </c>
      <c r="M237">
        <v>1961</v>
      </c>
    </row>
    <row r="238" spans="1:13" x14ac:dyDescent="0.2">
      <c r="A238">
        <v>237</v>
      </c>
      <c r="B238" t="s">
        <v>985</v>
      </c>
      <c r="C238" t="s">
        <v>1001</v>
      </c>
      <c r="D238" t="s">
        <v>1229</v>
      </c>
      <c r="E238" t="s">
        <v>988</v>
      </c>
      <c r="F238" s="47">
        <v>44</v>
      </c>
      <c r="G238" s="12">
        <v>26</v>
      </c>
      <c r="H238" t="s">
        <v>989</v>
      </c>
      <c r="I238" s="21">
        <v>28187</v>
      </c>
      <c r="J238" t="s">
        <v>1947</v>
      </c>
      <c r="L238" t="s">
        <v>2168</v>
      </c>
      <c r="M238">
        <v>1977</v>
      </c>
    </row>
    <row r="239" spans="1:13" x14ac:dyDescent="0.2">
      <c r="A239">
        <v>238</v>
      </c>
      <c r="B239" t="s">
        <v>977</v>
      </c>
      <c r="C239" t="s">
        <v>1001</v>
      </c>
      <c r="D239" t="s">
        <v>1230</v>
      </c>
      <c r="E239" t="s">
        <v>992</v>
      </c>
      <c r="F239" s="47">
        <v>8</v>
      </c>
      <c r="G239" s="12">
        <v>26.25</v>
      </c>
      <c r="H239" t="s">
        <v>989</v>
      </c>
      <c r="I239" s="21">
        <v>41327</v>
      </c>
      <c r="J239" t="s">
        <v>1948</v>
      </c>
      <c r="L239" t="s">
        <v>2169</v>
      </c>
      <c r="M239">
        <v>1913</v>
      </c>
    </row>
    <row r="240" spans="1:13" x14ac:dyDescent="0.2">
      <c r="A240">
        <v>239</v>
      </c>
      <c r="B240" t="s">
        <v>985</v>
      </c>
      <c r="C240" t="s">
        <v>1001</v>
      </c>
      <c r="D240" t="s">
        <v>1231</v>
      </c>
      <c r="E240" t="s">
        <v>988</v>
      </c>
      <c r="F240" s="47">
        <v>19</v>
      </c>
      <c r="G240" s="12">
        <v>10.5</v>
      </c>
      <c r="H240" t="s">
        <v>989</v>
      </c>
      <c r="I240" s="21">
        <v>37312</v>
      </c>
      <c r="J240" t="s">
        <v>1947</v>
      </c>
      <c r="L240" t="s">
        <v>2170</v>
      </c>
      <c r="M240">
        <v>1902</v>
      </c>
    </row>
    <row r="241" spans="1:13" x14ac:dyDescent="0.2">
      <c r="A241">
        <v>240</v>
      </c>
      <c r="B241" t="s">
        <v>985</v>
      </c>
      <c r="C241" t="s">
        <v>1001</v>
      </c>
      <c r="D241" t="s">
        <v>1232</v>
      </c>
      <c r="E241" t="s">
        <v>988</v>
      </c>
      <c r="F241" s="47">
        <v>33</v>
      </c>
      <c r="G241" s="12">
        <v>12.275</v>
      </c>
      <c r="H241" t="s">
        <v>989</v>
      </c>
      <c r="I241" s="21">
        <v>32202</v>
      </c>
      <c r="J241" t="s">
        <v>1947</v>
      </c>
      <c r="L241" t="s">
        <v>2171</v>
      </c>
      <c r="M241">
        <v>1988</v>
      </c>
    </row>
    <row r="242" spans="1:13" x14ac:dyDescent="0.2">
      <c r="A242">
        <v>241</v>
      </c>
      <c r="B242" t="s">
        <v>985</v>
      </c>
      <c r="C242" t="s">
        <v>986</v>
      </c>
      <c r="D242" t="s">
        <v>1233</v>
      </c>
      <c r="E242" t="s">
        <v>992</v>
      </c>
      <c r="F242" s="48">
        <v>79</v>
      </c>
      <c r="G242" s="12">
        <v>14.4542</v>
      </c>
      <c r="H242" t="s">
        <v>163</v>
      </c>
      <c r="I242" s="21">
        <v>15412</v>
      </c>
      <c r="J242" t="s">
        <v>1948</v>
      </c>
      <c r="L242" t="s">
        <v>2066</v>
      </c>
      <c r="M242">
        <v>1942</v>
      </c>
    </row>
    <row r="243" spans="1:13" x14ac:dyDescent="0.2">
      <c r="A243">
        <v>242</v>
      </c>
      <c r="B243" t="s">
        <v>977</v>
      </c>
      <c r="C243" t="s">
        <v>986</v>
      </c>
      <c r="D243" t="s">
        <v>1234</v>
      </c>
      <c r="E243" t="s">
        <v>992</v>
      </c>
      <c r="F243" s="48">
        <v>30</v>
      </c>
      <c r="G243" s="12">
        <v>15.5</v>
      </c>
      <c r="H243" t="s">
        <v>997</v>
      </c>
      <c r="I243" s="21">
        <v>33297</v>
      </c>
      <c r="J243" t="s">
        <v>1948</v>
      </c>
      <c r="L243" t="s">
        <v>2172</v>
      </c>
      <c r="M243">
        <v>1991</v>
      </c>
    </row>
    <row r="244" spans="1:13" x14ac:dyDescent="0.2">
      <c r="A244">
        <v>243</v>
      </c>
      <c r="B244" t="s">
        <v>985</v>
      </c>
      <c r="C244" t="s">
        <v>1001</v>
      </c>
      <c r="D244" t="s">
        <v>1235</v>
      </c>
      <c r="E244" t="s">
        <v>988</v>
      </c>
      <c r="F244" s="47">
        <v>29</v>
      </c>
      <c r="G244" s="12">
        <v>10.5</v>
      </c>
      <c r="H244" t="s">
        <v>989</v>
      </c>
      <c r="I244" s="21">
        <v>33662</v>
      </c>
      <c r="J244" t="s">
        <v>1947</v>
      </c>
      <c r="L244" t="s">
        <v>2173</v>
      </c>
      <c r="M244">
        <v>1992</v>
      </c>
    </row>
    <row r="245" spans="1:13" x14ac:dyDescent="0.2">
      <c r="A245">
        <v>244</v>
      </c>
      <c r="B245" t="s">
        <v>985</v>
      </c>
      <c r="C245" t="s">
        <v>986</v>
      </c>
      <c r="D245" t="s">
        <v>1236</v>
      </c>
      <c r="E245" t="s">
        <v>988</v>
      </c>
      <c r="F245" s="47">
        <v>22</v>
      </c>
      <c r="G245" s="12">
        <v>7.125</v>
      </c>
      <c r="H245" t="s">
        <v>989</v>
      </c>
      <c r="I245" s="21">
        <v>36217</v>
      </c>
      <c r="J245" t="s">
        <v>1947</v>
      </c>
      <c r="L245" t="s">
        <v>2174</v>
      </c>
      <c r="M245">
        <v>1999</v>
      </c>
    </row>
    <row r="246" spans="1:13" x14ac:dyDescent="0.2">
      <c r="A246">
        <v>245</v>
      </c>
      <c r="B246" t="s">
        <v>985</v>
      </c>
      <c r="C246" t="s">
        <v>986</v>
      </c>
      <c r="D246" t="s">
        <v>1237</v>
      </c>
      <c r="E246" t="s">
        <v>988</v>
      </c>
      <c r="F246" s="47">
        <v>30</v>
      </c>
      <c r="G246" s="12">
        <v>7.2249999999999996</v>
      </c>
      <c r="H246" t="s">
        <v>163</v>
      </c>
      <c r="I246" s="21">
        <v>33297</v>
      </c>
      <c r="J246" t="s">
        <v>1947</v>
      </c>
      <c r="L246" t="s">
        <v>2069</v>
      </c>
      <c r="M246">
        <v>1991</v>
      </c>
    </row>
    <row r="247" spans="1:13" x14ac:dyDescent="0.2">
      <c r="A247">
        <v>246</v>
      </c>
      <c r="B247" t="s">
        <v>985</v>
      </c>
      <c r="C247" t="s">
        <v>990</v>
      </c>
      <c r="D247" t="s">
        <v>1238</v>
      </c>
      <c r="E247" t="s">
        <v>988</v>
      </c>
      <c r="F247" s="47">
        <v>44</v>
      </c>
      <c r="G247" s="12">
        <v>90</v>
      </c>
      <c r="H247" t="s">
        <v>997</v>
      </c>
      <c r="I247" s="21">
        <v>28187</v>
      </c>
      <c r="J247" t="s">
        <v>1953</v>
      </c>
      <c r="L247" t="s">
        <v>2175</v>
      </c>
      <c r="M247">
        <v>1977</v>
      </c>
    </row>
    <row r="248" spans="1:13" x14ac:dyDescent="0.2">
      <c r="A248">
        <v>247</v>
      </c>
      <c r="B248" t="s">
        <v>985</v>
      </c>
      <c r="C248" t="s">
        <v>986</v>
      </c>
      <c r="D248" t="s">
        <v>1239</v>
      </c>
      <c r="E248" t="s">
        <v>992</v>
      </c>
      <c r="F248" s="47">
        <v>25</v>
      </c>
      <c r="G248" s="12">
        <v>7.7750000000000004</v>
      </c>
      <c r="H248" t="s">
        <v>989</v>
      </c>
      <c r="I248" s="21">
        <v>35122</v>
      </c>
      <c r="J248" t="s">
        <v>1948</v>
      </c>
      <c r="L248" t="s">
        <v>2176</v>
      </c>
      <c r="M248">
        <v>1996</v>
      </c>
    </row>
    <row r="249" spans="1:13" x14ac:dyDescent="0.2">
      <c r="A249">
        <v>248</v>
      </c>
      <c r="B249" t="s">
        <v>977</v>
      </c>
      <c r="C249" t="s">
        <v>1001</v>
      </c>
      <c r="D249" t="s">
        <v>1240</v>
      </c>
      <c r="E249" t="s">
        <v>992</v>
      </c>
      <c r="F249" s="47">
        <v>24</v>
      </c>
      <c r="G249" s="12">
        <v>14.5</v>
      </c>
      <c r="H249" t="s">
        <v>989</v>
      </c>
      <c r="I249" s="21">
        <v>35487</v>
      </c>
      <c r="J249" t="s">
        <v>1950</v>
      </c>
      <c r="L249" t="s">
        <v>2177</v>
      </c>
      <c r="M249">
        <v>1997</v>
      </c>
    </row>
    <row r="250" spans="1:13" x14ac:dyDescent="0.2">
      <c r="A250">
        <v>249</v>
      </c>
      <c r="B250" t="s">
        <v>977</v>
      </c>
      <c r="C250" t="s">
        <v>990</v>
      </c>
      <c r="D250" t="s">
        <v>1241</v>
      </c>
      <c r="E250" t="s">
        <v>988</v>
      </c>
      <c r="F250" s="47">
        <v>37</v>
      </c>
      <c r="G250" s="12">
        <v>52.554200000000002</v>
      </c>
      <c r="H250" t="s">
        <v>989</v>
      </c>
      <c r="I250" s="21">
        <v>30742</v>
      </c>
      <c r="J250" t="s">
        <v>1947</v>
      </c>
      <c r="L250" t="s">
        <v>2178</v>
      </c>
      <c r="M250">
        <v>1984</v>
      </c>
    </row>
    <row r="251" spans="1:13" x14ac:dyDescent="0.2">
      <c r="A251">
        <v>250</v>
      </c>
      <c r="B251" t="s">
        <v>985</v>
      </c>
      <c r="C251" t="s">
        <v>1001</v>
      </c>
      <c r="D251" t="s">
        <v>1242</v>
      </c>
      <c r="E251" t="s">
        <v>988</v>
      </c>
      <c r="F251" s="47">
        <v>54</v>
      </c>
      <c r="G251" s="12">
        <v>26</v>
      </c>
      <c r="H251" t="s">
        <v>989</v>
      </c>
      <c r="I251" s="21">
        <v>24537</v>
      </c>
      <c r="J251" t="s">
        <v>1952</v>
      </c>
      <c r="L251" t="s">
        <v>2179</v>
      </c>
      <c r="M251">
        <v>1967</v>
      </c>
    </row>
    <row r="252" spans="1:13" x14ac:dyDescent="0.2">
      <c r="A252">
        <v>251</v>
      </c>
      <c r="B252" t="s">
        <v>985</v>
      </c>
      <c r="C252" t="s">
        <v>986</v>
      </c>
      <c r="D252" t="s">
        <v>1243</v>
      </c>
      <c r="E252" t="s">
        <v>988</v>
      </c>
      <c r="F252" s="48">
        <v>71</v>
      </c>
      <c r="G252" s="12">
        <v>7.25</v>
      </c>
      <c r="H252" t="s">
        <v>989</v>
      </c>
      <c r="I252" s="21">
        <v>18332</v>
      </c>
      <c r="J252" t="s">
        <v>1947</v>
      </c>
      <c r="L252" t="s">
        <v>2180</v>
      </c>
      <c r="M252">
        <v>1950</v>
      </c>
    </row>
    <row r="253" spans="1:13" x14ac:dyDescent="0.2">
      <c r="A253">
        <v>252</v>
      </c>
      <c r="B253" t="s">
        <v>985</v>
      </c>
      <c r="C253" t="s">
        <v>986</v>
      </c>
      <c r="D253" t="s">
        <v>1244</v>
      </c>
      <c r="E253" t="s">
        <v>992</v>
      </c>
      <c r="F253" s="47">
        <v>29</v>
      </c>
      <c r="G253" s="12">
        <v>10.4625</v>
      </c>
      <c r="H253" t="s">
        <v>989</v>
      </c>
      <c r="I253" s="21">
        <v>33662</v>
      </c>
      <c r="J253" t="s">
        <v>1950</v>
      </c>
      <c r="L253" t="s">
        <v>2142</v>
      </c>
      <c r="M253">
        <v>1992</v>
      </c>
    </row>
    <row r="254" spans="1:13" x14ac:dyDescent="0.2">
      <c r="A254">
        <v>253</v>
      </c>
      <c r="B254" t="s">
        <v>985</v>
      </c>
      <c r="C254" t="s">
        <v>990</v>
      </c>
      <c r="D254" t="s">
        <v>1245</v>
      </c>
      <c r="E254" t="s">
        <v>988</v>
      </c>
      <c r="F254" s="47">
        <v>62</v>
      </c>
      <c r="G254" s="12">
        <v>26.55</v>
      </c>
      <c r="H254" t="s">
        <v>989</v>
      </c>
      <c r="I254" s="21">
        <v>21617</v>
      </c>
      <c r="J254" t="s">
        <v>1947</v>
      </c>
      <c r="L254" t="s">
        <v>2181</v>
      </c>
      <c r="M254">
        <v>1959</v>
      </c>
    </row>
    <row r="255" spans="1:13" x14ac:dyDescent="0.2">
      <c r="A255">
        <v>254</v>
      </c>
      <c r="B255" t="s">
        <v>985</v>
      </c>
      <c r="C255" t="s">
        <v>986</v>
      </c>
      <c r="D255" t="s">
        <v>1246</v>
      </c>
      <c r="E255" t="s">
        <v>988</v>
      </c>
      <c r="F255" s="47">
        <v>30</v>
      </c>
      <c r="G255" s="12">
        <v>16.100000000000001</v>
      </c>
      <c r="H255" t="s">
        <v>989</v>
      </c>
      <c r="I255" s="21">
        <v>33297</v>
      </c>
      <c r="J255" t="s">
        <v>1947</v>
      </c>
      <c r="L255" t="s">
        <v>2182</v>
      </c>
      <c r="M255">
        <v>1991</v>
      </c>
    </row>
    <row r="256" spans="1:13" x14ac:dyDescent="0.2">
      <c r="A256">
        <v>255</v>
      </c>
      <c r="B256" t="s">
        <v>985</v>
      </c>
      <c r="C256" t="s">
        <v>986</v>
      </c>
      <c r="D256" t="s">
        <v>1247</v>
      </c>
      <c r="E256" t="s">
        <v>992</v>
      </c>
      <c r="F256" s="47">
        <v>41</v>
      </c>
      <c r="G256" s="12">
        <v>20.212499999999999</v>
      </c>
      <c r="H256" t="s">
        <v>989</v>
      </c>
      <c r="I256" s="21">
        <v>29282</v>
      </c>
      <c r="J256" t="s">
        <v>1950</v>
      </c>
      <c r="L256" t="s">
        <v>2183</v>
      </c>
      <c r="M256">
        <v>1980</v>
      </c>
    </row>
    <row r="257" spans="1:13" x14ac:dyDescent="0.2">
      <c r="A257">
        <v>256</v>
      </c>
      <c r="B257" t="s">
        <v>977</v>
      </c>
      <c r="C257" t="s">
        <v>986</v>
      </c>
      <c r="D257" t="s">
        <v>1248</v>
      </c>
      <c r="E257" t="s">
        <v>992</v>
      </c>
      <c r="F257" s="47">
        <v>29</v>
      </c>
      <c r="G257" s="12">
        <v>15.245799999999999</v>
      </c>
      <c r="H257" t="s">
        <v>163</v>
      </c>
      <c r="I257" s="21">
        <v>33662</v>
      </c>
      <c r="J257" t="s">
        <v>1950</v>
      </c>
      <c r="L257" t="s">
        <v>2184</v>
      </c>
      <c r="M257">
        <v>1992</v>
      </c>
    </row>
    <row r="258" spans="1:13" x14ac:dyDescent="0.2">
      <c r="A258">
        <v>257</v>
      </c>
      <c r="B258" t="s">
        <v>977</v>
      </c>
      <c r="C258" t="s">
        <v>990</v>
      </c>
      <c r="D258" t="s">
        <v>1249</v>
      </c>
      <c r="E258" t="s">
        <v>992</v>
      </c>
      <c r="F258" s="48">
        <v>3</v>
      </c>
      <c r="G258" s="12">
        <v>79.2</v>
      </c>
      <c r="H258" t="s">
        <v>163</v>
      </c>
      <c r="I258" s="21">
        <v>43152</v>
      </c>
      <c r="J258" t="s">
        <v>1950</v>
      </c>
      <c r="L258" t="s">
        <v>2185</v>
      </c>
      <c r="M258">
        <v>1918</v>
      </c>
    </row>
    <row r="259" spans="1:13" x14ac:dyDescent="0.2">
      <c r="A259">
        <v>258</v>
      </c>
      <c r="B259" t="s">
        <v>977</v>
      </c>
      <c r="C259" t="s">
        <v>990</v>
      </c>
      <c r="D259" t="s">
        <v>1250</v>
      </c>
      <c r="E259" t="s">
        <v>992</v>
      </c>
      <c r="F259" s="47">
        <v>30</v>
      </c>
      <c r="G259" s="12">
        <v>86.5</v>
      </c>
      <c r="H259" t="s">
        <v>989</v>
      </c>
      <c r="I259" s="21">
        <v>33297</v>
      </c>
      <c r="J259" t="s">
        <v>1948</v>
      </c>
      <c r="L259" t="s">
        <v>2186</v>
      </c>
      <c r="M259">
        <v>1991</v>
      </c>
    </row>
    <row r="260" spans="1:13" x14ac:dyDescent="0.2">
      <c r="A260">
        <v>259</v>
      </c>
      <c r="B260" t="s">
        <v>977</v>
      </c>
      <c r="C260" t="s">
        <v>990</v>
      </c>
      <c r="D260" t="s">
        <v>1251</v>
      </c>
      <c r="E260" t="s">
        <v>992</v>
      </c>
      <c r="F260" s="47">
        <v>35</v>
      </c>
      <c r="G260" s="12">
        <v>512.32920000000001</v>
      </c>
      <c r="H260" t="s">
        <v>163</v>
      </c>
      <c r="I260" s="21">
        <v>31472</v>
      </c>
      <c r="J260" t="s">
        <v>1948</v>
      </c>
      <c r="L260" t="s">
        <v>2187</v>
      </c>
      <c r="M260">
        <v>1986</v>
      </c>
    </row>
    <row r="261" spans="1:13" x14ac:dyDescent="0.2">
      <c r="A261">
        <v>260</v>
      </c>
      <c r="B261" t="s">
        <v>977</v>
      </c>
      <c r="C261" t="s">
        <v>1001</v>
      </c>
      <c r="D261" t="s">
        <v>1252</v>
      </c>
      <c r="E261" t="s">
        <v>992</v>
      </c>
      <c r="F261" s="47">
        <v>50</v>
      </c>
      <c r="G261" s="12">
        <v>26</v>
      </c>
      <c r="H261" t="s">
        <v>989</v>
      </c>
      <c r="I261" s="21">
        <v>25997</v>
      </c>
      <c r="J261" t="s">
        <v>1950</v>
      </c>
      <c r="L261" t="s">
        <v>2188</v>
      </c>
      <c r="M261">
        <v>1971</v>
      </c>
    </row>
    <row r="262" spans="1:13" x14ac:dyDescent="0.2">
      <c r="A262">
        <v>261</v>
      </c>
      <c r="B262" t="s">
        <v>985</v>
      </c>
      <c r="C262" t="s">
        <v>986</v>
      </c>
      <c r="D262" t="s">
        <v>1253</v>
      </c>
      <c r="E262" t="s">
        <v>988</v>
      </c>
      <c r="F262" s="48">
        <v>38</v>
      </c>
      <c r="G262" s="12">
        <v>7.75</v>
      </c>
      <c r="H262" t="s">
        <v>997</v>
      </c>
      <c r="I262" s="21">
        <v>30377</v>
      </c>
      <c r="J262" t="s">
        <v>1947</v>
      </c>
      <c r="L262" t="s">
        <v>2116</v>
      </c>
      <c r="M262">
        <v>1983</v>
      </c>
    </row>
    <row r="263" spans="1:13" x14ac:dyDescent="0.2">
      <c r="A263">
        <v>262</v>
      </c>
      <c r="B263" t="s">
        <v>977</v>
      </c>
      <c r="C263" t="s">
        <v>986</v>
      </c>
      <c r="D263" t="s">
        <v>1254</v>
      </c>
      <c r="E263" t="s">
        <v>988</v>
      </c>
      <c r="F263" s="47">
        <v>3</v>
      </c>
      <c r="G263" s="12">
        <v>31.387499999999999</v>
      </c>
      <c r="H263" t="s">
        <v>989</v>
      </c>
      <c r="I263" s="21">
        <v>43152</v>
      </c>
      <c r="J263" t="s">
        <v>1949</v>
      </c>
      <c r="L263" t="s">
        <v>1985</v>
      </c>
      <c r="M263">
        <v>1918</v>
      </c>
    </row>
    <row r="264" spans="1:13" x14ac:dyDescent="0.2">
      <c r="A264">
        <v>263</v>
      </c>
      <c r="B264" t="s">
        <v>985</v>
      </c>
      <c r="C264" t="s">
        <v>990</v>
      </c>
      <c r="D264" t="s">
        <v>1255</v>
      </c>
      <c r="E264" t="s">
        <v>988</v>
      </c>
      <c r="F264" s="47">
        <v>52</v>
      </c>
      <c r="G264" s="12">
        <v>79.650000000000006</v>
      </c>
      <c r="H264" t="s">
        <v>989</v>
      </c>
      <c r="I264" s="21">
        <v>25267</v>
      </c>
      <c r="J264" t="s">
        <v>1947</v>
      </c>
      <c r="L264" t="s">
        <v>2189</v>
      </c>
      <c r="M264">
        <v>1969</v>
      </c>
    </row>
    <row r="265" spans="1:13" x14ac:dyDescent="0.2">
      <c r="A265">
        <v>264</v>
      </c>
      <c r="B265" t="s">
        <v>985</v>
      </c>
      <c r="C265" t="s">
        <v>990</v>
      </c>
      <c r="D265" t="s">
        <v>1256</v>
      </c>
      <c r="E265" t="s">
        <v>988</v>
      </c>
      <c r="F265" s="47">
        <v>40</v>
      </c>
      <c r="G265" s="12">
        <v>0</v>
      </c>
      <c r="H265" t="s">
        <v>989</v>
      </c>
      <c r="I265" s="21">
        <v>29647</v>
      </c>
      <c r="J265" t="s">
        <v>1947</v>
      </c>
      <c r="L265" t="s">
        <v>2190</v>
      </c>
      <c r="M265">
        <v>1981</v>
      </c>
    </row>
    <row r="266" spans="1:13" x14ac:dyDescent="0.2">
      <c r="A266">
        <v>265</v>
      </c>
      <c r="B266" t="s">
        <v>985</v>
      </c>
      <c r="C266" t="s">
        <v>986</v>
      </c>
      <c r="D266" t="s">
        <v>1257</v>
      </c>
      <c r="E266" t="s">
        <v>992</v>
      </c>
      <c r="F266" s="48">
        <v>20</v>
      </c>
      <c r="G266" s="12">
        <v>7.75</v>
      </c>
      <c r="H266" t="s">
        <v>997</v>
      </c>
      <c r="I266" s="21">
        <v>36947</v>
      </c>
      <c r="J266" t="s">
        <v>1948</v>
      </c>
      <c r="L266" t="s">
        <v>2191</v>
      </c>
      <c r="M266">
        <v>1901</v>
      </c>
    </row>
    <row r="267" spans="1:13" x14ac:dyDescent="0.2">
      <c r="A267">
        <v>266</v>
      </c>
      <c r="B267" t="s">
        <v>985</v>
      </c>
      <c r="C267" t="s">
        <v>1001</v>
      </c>
      <c r="D267" t="s">
        <v>1258</v>
      </c>
      <c r="E267" t="s">
        <v>988</v>
      </c>
      <c r="F267" s="47">
        <v>36</v>
      </c>
      <c r="G267" s="12">
        <v>10.5</v>
      </c>
      <c r="H267" t="s">
        <v>989</v>
      </c>
      <c r="I267" s="21">
        <v>31107</v>
      </c>
      <c r="J267" t="s">
        <v>1947</v>
      </c>
      <c r="L267" t="s">
        <v>2192</v>
      </c>
      <c r="M267">
        <v>1985</v>
      </c>
    </row>
    <row r="268" spans="1:13" x14ac:dyDescent="0.2">
      <c r="A268">
        <v>267</v>
      </c>
      <c r="B268" t="s">
        <v>985</v>
      </c>
      <c r="C268" t="s">
        <v>986</v>
      </c>
      <c r="D268" t="s">
        <v>1259</v>
      </c>
      <c r="E268" t="s">
        <v>988</v>
      </c>
      <c r="F268" s="47">
        <v>16</v>
      </c>
      <c r="G268" s="12">
        <v>39.6875</v>
      </c>
      <c r="H268" t="s">
        <v>989</v>
      </c>
      <c r="I268" s="21">
        <v>38407</v>
      </c>
      <c r="J268" t="s">
        <v>1947</v>
      </c>
      <c r="L268" t="s">
        <v>2009</v>
      </c>
      <c r="M268">
        <v>1905</v>
      </c>
    </row>
    <row r="269" spans="1:13" x14ac:dyDescent="0.2">
      <c r="A269">
        <v>268</v>
      </c>
      <c r="B269" t="s">
        <v>977</v>
      </c>
      <c r="C269" t="s">
        <v>986</v>
      </c>
      <c r="D269" t="s">
        <v>1260</v>
      </c>
      <c r="E269" t="s">
        <v>988</v>
      </c>
      <c r="F269" s="47">
        <v>25</v>
      </c>
      <c r="G269" s="12">
        <v>7.7750000000000004</v>
      </c>
      <c r="H269" t="s">
        <v>989</v>
      </c>
      <c r="I269" s="21">
        <v>35122</v>
      </c>
      <c r="J269" t="s">
        <v>1947</v>
      </c>
      <c r="L269" t="s">
        <v>2193</v>
      </c>
      <c r="M269">
        <v>1996</v>
      </c>
    </row>
    <row r="270" spans="1:13" x14ac:dyDescent="0.2">
      <c r="A270">
        <v>269</v>
      </c>
      <c r="B270" t="s">
        <v>977</v>
      </c>
      <c r="C270" t="s">
        <v>990</v>
      </c>
      <c r="D270" t="s">
        <v>1261</v>
      </c>
      <c r="E270" t="s">
        <v>992</v>
      </c>
      <c r="F270" s="47">
        <v>58</v>
      </c>
      <c r="G270" s="12">
        <v>153.46250000000001</v>
      </c>
      <c r="H270" t="s">
        <v>989</v>
      </c>
      <c r="I270" s="21">
        <v>23077</v>
      </c>
      <c r="J270" t="s">
        <v>1950</v>
      </c>
      <c r="L270" t="s">
        <v>2194</v>
      </c>
      <c r="M270">
        <v>1963</v>
      </c>
    </row>
    <row r="271" spans="1:13" x14ac:dyDescent="0.2">
      <c r="A271">
        <v>270</v>
      </c>
      <c r="B271" t="s">
        <v>977</v>
      </c>
      <c r="C271" t="s">
        <v>990</v>
      </c>
      <c r="D271" t="s">
        <v>1262</v>
      </c>
      <c r="E271" t="s">
        <v>992</v>
      </c>
      <c r="F271" s="47">
        <v>35</v>
      </c>
      <c r="G271" s="12">
        <v>135.63329999999999</v>
      </c>
      <c r="H271" t="s">
        <v>989</v>
      </c>
      <c r="I271" s="21">
        <v>31472</v>
      </c>
      <c r="J271" t="s">
        <v>1948</v>
      </c>
      <c r="L271" t="s">
        <v>2195</v>
      </c>
      <c r="M271">
        <v>1986</v>
      </c>
    </row>
    <row r="272" spans="1:13" x14ac:dyDescent="0.2">
      <c r="A272">
        <v>271</v>
      </c>
      <c r="B272" t="s">
        <v>985</v>
      </c>
      <c r="C272" t="s">
        <v>990</v>
      </c>
      <c r="D272" t="s">
        <v>1263</v>
      </c>
      <c r="E272" s="22" t="str">
        <f>IF(ISNUMBER(SEARCH("Miss.",D272)),"female",IF(ISNUMBER(SEARCH("Mrs.",D272)),"female","male"))</f>
        <v>male</v>
      </c>
      <c r="F272" s="48">
        <v>50</v>
      </c>
      <c r="G272" s="12">
        <v>31</v>
      </c>
      <c r="H272" t="s">
        <v>989</v>
      </c>
      <c r="I272" s="21">
        <v>25997</v>
      </c>
      <c r="J272" t="s">
        <v>1947</v>
      </c>
      <c r="L272" t="s">
        <v>2196</v>
      </c>
      <c r="M272">
        <v>1971</v>
      </c>
    </row>
    <row r="273" spans="1:13" x14ac:dyDescent="0.2">
      <c r="A273">
        <v>272</v>
      </c>
      <c r="B273" t="s">
        <v>977</v>
      </c>
      <c r="C273" t="s">
        <v>986</v>
      </c>
      <c r="D273" t="s">
        <v>1264</v>
      </c>
      <c r="E273" t="s">
        <v>988</v>
      </c>
      <c r="F273" s="47">
        <v>25</v>
      </c>
      <c r="G273" s="12">
        <v>0</v>
      </c>
      <c r="H273" t="s">
        <v>989</v>
      </c>
      <c r="I273" s="21">
        <v>35122</v>
      </c>
      <c r="J273" t="s">
        <v>1947</v>
      </c>
      <c r="L273" t="s">
        <v>2197</v>
      </c>
      <c r="M273">
        <v>1996</v>
      </c>
    </row>
    <row r="274" spans="1:13" x14ac:dyDescent="0.2">
      <c r="A274">
        <v>273</v>
      </c>
      <c r="B274" t="s">
        <v>977</v>
      </c>
      <c r="C274" t="s">
        <v>1001</v>
      </c>
      <c r="D274" t="s">
        <v>1265</v>
      </c>
      <c r="E274" t="s">
        <v>992</v>
      </c>
      <c r="F274" s="47">
        <v>41</v>
      </c>
      <c r="G274" s="12">
        <v>19.5</v>
      </c>
      <c r="H274" t="s">
        <v>989</v>
      </c>
      <c r="I274" s="21">
        <v>29282</v>
      </c>
      <c r="J274" t="s">
        <v>1950</v>
      </c>
      <c r="L274" t="s">
        <v>2198</v>
      </c>
      <c r="M274">
        <v>1980</v>
      </c>
    </row>
    <row r="275" spans="1:13" x14ac:dyDescent="0.2">
      <c r="A275">
        <v>274</v>
      </c>
      <c r="B275" t="s">
        <v>985</v>
      </c>
      <c r="C275" t="s">
        <v>990</v>
      </c>
      <c r="D275" t="s">
        <v>1266</v>
      </c>
      <c r="E275" t="s">
        <v>988</v>
      </c>
      <c r="F275" s="47">
        <v>37</v>
      </c>
      <c r="G275" s="12">
        <v>29.7</v>
      </c>
      <c r="H275" t="s">
        <v>163</v>
      </c>
      <c r="I275" s="21">
        <v>30742</v>
      </c>
      <c r="J275" t="s">
        <v>1947</v>
      </c>
      <c r="L275" t="s">
        <v>2199</v>
      </c>
      <c r="M275">
        <v>1984</v>
      </c>
    </row>
    <row r="276" spans="1:13" x14ac:dyDescent="0.2">
      <c r="A276">
        <v>275</v>
      </c>
      <c r="B276" t="s">
        <v>977</v>
      </c>
      <c r="C276" t="s">
        <v>986</v>
      </c>
      <c r="D276" t="s">
        <v>1267</v>
      </c>
      <c r="E276" t="s">
        <v>992</v>
      </c>
      <c r="F276" s="48">
        <v>80</v>
      </c>
      <c r="G276" s="12">
        <v>7.75</v>
      </c>
      <c r="H276" t="s">
        <v>997</v>
      </c>
      <c r="I276" s="21">
        <v>15047</v>
      </c>
      <c r="J276" t="s">
        <v>1948</v>
      </c>
      <c r="L276" t="s">
        <v>2200</v>
      </c>
      <c r="M276">
        <v>1941</v>
      </c>
    </row>
    <row r="277" spans="1:13" x14ac:dyDescent="0.2">
      <c r="A277">
        <v>276</v>
      </c>
      <c r="B277" t="s">
        <v>977</v>
      </c>
      <c r="C277" t="s">
        <v>990</v>
      </c>
      <c r="D277" t="s">
        <v>1268</v>
      </c>
      <c r="E277" t="s">
        <v>992</v>
      </c>
      <c r="F277" s="47">
        <v>63</v>
      </c>
      <c r="G277" s="12">
        <v>77.958299999999994</v>
      </c>
      <c r="H277" t="s">
        <v>989</v>
      </c>
      <c r="I277" s="21">
        <v>21252</v>
      </c>
      <c r="J277" t="s">
        <v>1948</v>
      </c>
      <c r="L277" t="s">
        <v>2201</v>
      </c>
      <c r="M277">
        <v>1958</v>
      </c>
    </row>
    <row r="278" spans="1:13" x14ac:dyDescent="0.2">
      <c r="A278">
        <v>277</v>
      </c>
      <c r="B278" t="s">
        <v>985</v>
      </c>
      <c r="C278" t="s">
        <v>986</v>
      </c>
      <c r="D278" t="s">
        <v>1269</v>
      </c>
      <c r="E278" t="s">
        <v>992</v>
      </c>
      <c r="F278" s="47">
        <v>45</v>
      </c>
      <c r="G278" s="12">
        <v>7.75</v>
      </c>
      <c r="H278" t="s">
        <v>989</v>
      </c>
      <c r="I278" s="21">
        <v>27822</v>
      </c>
      <c r="J278" t="s">
        <v>1948</v>
      </c>
      <c r="L278" t="s">
        <v>2202</v>
      </c>
      <c r="M278">
        <v>1976</v>
      </c>
    </row>
    <row r="279" spans="1:13" x14ac:dyDescent="0.2">
      <c r="A279">
        <v>278</v>
      </c>
      <c r="B279" t="s">
        <v>985</v>
      </c>
      <c r="C279" t="s">
        <v>1001</v>
      </c>
      <c r="D279" t="s">
        <v>1270</v>
      </c>
      <c r="E279" t="s">
        <v>988</v>
      </c>
      <c r="F279" s="48">
        <v>28</v>
      </c>
      <c r="G279" s="12">
        <v>0</v>
      </c>
      <c r="H279" t="s">
        <v>989</v>
      </c>
      <c r="I279" s="21">
        <v>34027</v>
      </c>
      <c r="J279" t="s">
        <v>1947</v>
      </c>
      <c r="L279" t="s">
        <v>2203</v>
      </c>
      <c r="M279">
        <v>1993</v>
      </c>
    </row>
    <row r="280" spans="1:13" x14ac:dyDescent="0.2">
      <c r="A280">
        <v>279</v>
      </c>
      <c r="B280" t="s">
        <v>985</v>
      </c>
      <c r="C280" t="s">
        <v>986</v>
      </c>
      <c r="D280" t="s">
        <v>1271</v>
      </c>
      <c r="E280" t="s">
        <v>988</v>
      </c>
      <c r="F280" s="47">
        <v>7</v>
      </c>
      <c r="G280" s="12">
        <v>29.125</v>
      </c>
      <c r="H280" t="s">
        <v>997</v>
      </c>
      <c r="I280" s="21">
        <v>41692</v>
      </c>
      <c r="J280" t="s">
        <v>1949</v>
      </c>
      <c r="L280" t="s">
        <v>1977</v>
      </c>
      <c r="M280">
        <v>1914</v>
      </c>
    </row>
    <row r="281" spans="1:13" x14ac:dyDescent="0.2">
      <c r="A281">
        <v>280</v>
      </c>
      <c r="B281" t="s">
        <v>977</v>
      </c>
      <c r="C281" t="s">
        <v>986</v>
      </c>
      <c r="D281" t="s">
        <v>1272</v>
      </c>
      <c r="E281" t="s">
        <v>992</v>
      </c>
      <c r="F281" s="47">
        <v>35</v>
      </c>
      <c r="G281" s="12">
        <v>20.25</v>
      </c>
      <c r="H281" t="s">
        <v>989</v>
      </c>
      <c r="I281" s="21">
        <v>31472</v>
      </c>
      <c r="J281" t="s">
        <v>1950</v>
      </c>
      <c r="L281" t="s">
        <v>2204</v>
      </c>
      <c r="M281">
        <v>1986</v>
      </c>
    </row>
    <row r="282" spans="1:13" x14ac:dyDescent="0.2">
      <c r="A282">
        <v>281</v>
      </c>
      <c r="B282" t="s">
        <v>985</v>
      </c>
      <c r="C282" t="s">
        <v>986</v>
      </c>
      <c r="D282" t="s">
        <v>1273</v>
      </c>
      <c r="E282" t="s">
        <v>988</v>
      </c>
      <c r="F282" s="47">
        <v>65</v>
      </c>
      <c r="G282" s="12">
        <v>7.75</v>
      </c>
      <c r="H282" t="s">
        <v>997</v>
      </c>
      <c r="I282" s="21">
        <v>20522</v>
      </c>
      <c r="J282" t="s">
        <v>1947</v>
      </c>
      <c r="L282" t="s">
        <v>2205</v>
      </c>
      <c r="M282">
        <v>1956</v>
      </c>
    </row>
    <row r="283" spans="1:13" x14ac:dyDescent="0.2">
      <c r="A283">
        <v>282</v>
      </c>
      <c r="B283" t="s">
        <v>985</v>
      </c>
      <c r="C283" t="s">
        <v>986</v>
      </c>
      <c r="D283" t="s">
        <v>1274</v>
      </c>
      <c r="E283" t="s">
        <v>988</v>
      </c>
      <c r="F283" s="47">
        <v>28</v>
      </c>
      <c r="G283" s="12">
        <v>7.8541999999999996</v>
      </c>
      <c r="H283" t="s">
        <v>989</v>
      </c>
      <c r="I283" s="21">
        <v>34027</v>
      </c>
      <c r="J283" t="s">
        <v>1947</v>
      </c>
      <c r="L283" t="s">
        <v>2206</v>
      </c>
      <c r="M283">
        <v>1993</v>
      </c>
    </row>
    <row r="284" spans="1:13" x14ac:dyDescent="0.2">
      <c r="A284">
        <v>283</v>
      </c>
      <c r="B284" t="s">
        <v>985</v>
      </c>
      <c r="C284" t="s">
        <v>986</v>
      </c>
      <c r="D284" t="s">
        <v>1275</v>
      </c>
      <c r="E284" t="s">
        <v>988</v>
      </c>
      <c r="F284" s="47">
        <v>16</v>
      </c>
      <c r="G284" s="12">
        <v>9.5</v>
      </c>
      <c r="H284" t="s">
        <v>989</v>
      </c>
      <c r="I284" s="21">
        <v>38407</v>
      </c>
      <c r="J284" t="s">
        <v>1947</v>
      </c>
      <c r="L284" t="s">
        <v>2207</v>
      </c>
      <c r="M284">
        <v>1905</v>
      </c>
    </row>
    <row r="285" spans="1:13" x14ac:dyDescent="0.2">
      <c r="A285">
        <v>284</v>
      </c>
      <c r="B285" t="s">
        <v>977</v>
      </c>
      <c r="C285" t="s">
        <v>986</v>
      </c>
      <c r="D285" t="s">
        <v>1276</v>
      </c>
      <c r="E285" t="s">
        <v>988</v>
      </c>
      <c r="F285" s="47">
        <v>19</v>
      </c>
      <c r="G285" s="12">
        <v>8.0500000000000007</v>
      </c>
      <c r="H285" t="s">
        <v>989</v>
      </c>
      <c r="I285" s="21">
        <v>37312</v>
      </c>
      <c r="J285" t="s">
        <v>1947</v>
      </c>
      <c r="L285" t="s">
        <v>2208</v>
      </c>
      <c r="M285">
        <v>1902</v>
      </c>
    </row>
    <row r="286" spans="1:13" x14ac:dyDescent="0.2">
      <c r="A286">
        <v>285</v>
      </c>
      <c r="B286" t="s">
        <v>985</v>
      </c>
      <c r="C286" t="s">
        <v>990</v>
      </c>
      <c r="D286" t="s">
        <v>1277</v>
      </c>
      <c r="E286" t="s">
        <v>988</v>
      </c>
      <c r="F286" s="48">
        <v>64</v>
      </c>
      <c r="G286" s="12">
        <v>26</v>
      </c>
      <c r="H286" t="s">
        <v>989</v>
      </c>
      <c r="I286" s="21">
        <v>20887</v>
      </c>
      <c r="J286" t="s">
        <v>1947</v>
      </c>
      <c r="L286" t="s">
        <v>2116</v>
      </c>
      <c r="M286">
        <v>1957</v>
      </c>
    </row>
    <row r="287" spans="1:13" x14ac:dyDescent="0.2">
      <c r="A287">
        <v>286</v>
      </c>
      <c r="B287" t="s">
        <v>985</v>
      </c>
      <c r="C287" t="s">
        <v>986</v>
      </c>
      <c r="D287" t="s">
        <v>1278</v>
      </c>
      <c r="E287" t="s">
        <v>988</v>
      </c>
      <c r="F287" s="47">
        <v>33</v>
      </c>
      <c r="G287" s="12">
        <v>8.6624999999999996</v>
      </c>
      <c r="H287" t="s">
        <v>163</v>
      </c>
      <c r="I287" s="21">
        <v>32202</v>
      </c>
      <c r="J287" t="s">
        <v>1947</v>
      </c>
      <c r="L287" t="s">
        <v>2209</v>
      </c>
      <c r="M287">
        <v>1988</v>
      </c>
    </row>
    <row r="288" spans="1:13" x14ac:dyDescent="0.2">
      <c r="A288">
        <v>287</v>
      </c>
      <c r="B288" t="s">
        <v>977</v>
      </c>
      <c r="C288" t="s">
        <v>986</v>
      </c>
      <c r="D288" t="s">
        <v>1279</v>
      </c>
      <c r="E288" t="s">
        <v>988</v>
      </c>
      <c r="F288" s="47">
        <v>30</v>
      </c>
      <c r="G288" s="12">
        <v>9.5</v>
      </c>
      <c r="H288" t="s">
        <v>989</v>
      </c>
      <c r="I288" s="21">
        <v>33297</v>
      </c>
      <c r="J288" t="s">
        <v>1947</v>
      </c>
      <c r="L288" t="s">
        <v>2210</v>
      </c>
      <c r="M288">
        <v>1991</v>
      </c>
    </row>
    <row r="289" spans="1:13" x14ac:dyDescent="0.2">
      <c r="A289">
        <v>288</v>
      </c>
      <c r="B289" t="s">
        <v>985</v>
      </c>
      <c r="C289" t="s">
        <v>986</v>
      </c>
      <c r="D289" t="s">
        <v>1280</v>
      </c>
      <c r="E289" t="s">
        <v>988</v>
      </c>
      <c r="F289" s="47">
        <v>22</v>
      </c>
      <c r="G289" s="12">
        <v>7.8958000000000004</v>
      </c>
      <c r="H289" t="s">
        <v>989</v>
      </c>
      <c r="I289" s="21">
        <v>36217</v>
      </c>
      <c r="J289" t="s">
        <v>1947</v>
      </c>
      <c r="L289" t="s">
        <v>2211</v>
      </c>
      <c r="M289">
        <v>1999</v>
      </c>
    </row>
    <row r="290" spans="1:13" x14ac:dyDescent="0.2">
      <c r="A290">
        <v>289</v>
      </c>
      <c r="B290" t="s">
        <v>977</v>
      </c>
      <c r="C290" t="s">
        <v>1001</v>
      </c>
      <c r="D290" t="s">
        <v>1281</v>
      </c>
      <c r="E290" t="s">
        <v>988</v>
      </c>
      <c r="F290" s="47">
        <v>42</v>
      </c>
      <c r="G290" s="12">
        <v>13</v>
      </c>
      <c r="H290" t="s">
        <v>989</v>
      </c>
      <c r="I290" s="21">
        <v>28917</v>
      </c>
      <c r="J290" t="s">
        <v>1947</v>
      </c>
      <c r="L290" t="s">
        <v>2212</v>
      </c>
      <c r="M290">
        <v>1979</v>
      </c>
    </row>
    <row r="291" spans="1:13" x14ac:dyDescent="0.2">
      <c r="A291">
        <v>290</v>
      </c>
      <c r="B291" t="s">
        <v>977</v>
      </c>
      <c r="C291" t="s">
        <v>986</v>
      </c>
      <c r="D291" t="s">
        <v>1282</v>
      </c>
      <c r="E291" t="s">
        <v>992</v>
      </c>
      <c r="F291" s="47">
        <v>22</v>
      </c>
      <c r="G291" s="12">
        <v>7.75</v>
      </c>
      <c r="H291" t="s">
        <v>997</v>
      </c>
      <c r="I291" s="21">
        <v>36217</v>
      </c>
      <c r="J291" t="s">
        <v>1948</v>
      </c>
      <c r="L291" t="s">
        <v>2213</v>
      </c>
      <c r="M291">
        <v>1999</v>
      </c>
    </row>
    <row r="292" spans="1:13" x14ac:dyDescent="0.2">
      <c r="A292">
        <v>291</v>
      </c>
      <c r="B292" t="s">
        <v>977</v>
      </c>
      <c r="C292" t="s">
        <v>990</v>
      </c>
      <c r="D292" t="s">
        <v>1283</v>
      </c>
      <c r="E292" t="s">
        <v>992</v>
      </c>
      <c r="F292" s="47">
        <v>26</v>
      </c>
      <c r="G292" s="12">
        <v>78.849999999999994</v>
      </c>
      <c r="H292" t="s">
        <v>989</v>
      </c>
      <c r="I292" s="21">
        <v>34757</v>
      </c>
      <c r="J292" t="s">
        <v>1948</v>
      </c>
      <c r="L292" t="s">
        <v>2214</v>
      </c>
      <c r="M292">
        <v>1995</v>
      </c>
    </row>
    <row r="293" spans="1:13" x14ac:dyDescent="0.2">
      <c r="A293">
        <v>292</v>
      </c>
      <c r="B293" t="s">
        <v>977</v>
      </c>
      <c r="C293" t="s">
        <v>990</v>
      </c>
      <c r="D293" t="s">
        <v>1284</v>
      </c>
      <c r="E293" t="s">
        <v>992</v>
      </c>
      <c r="F293" s="47">
        <v>19</v>
      </c>
      <c r="G293" s="12">
        <v>91.0792</v>
      </c>
      <c r="H293" t="s">
        <v>163</v>
      </c>
      <c r="I293" s="21">
        <v>37312</v>
      </c>
      <c r="J293" t="s">
        <v>1950</v>
      </c>
      <c r="L293" t="s">
        <v>2215</v>
      </c>
      <c r="M293">
        <v>1902</v>
      </c>
    </row>
    <row r="294" spans="1:13" x14ac:dyDescent="0.2">
      <c r="A294">
        <v>293</v>
      </c>
      <c r="B294" t="s">
        <v>985</v>
      </c>
      <c r="C294" t="s">
        <v>1001</v>
      </c>
      <c r="D294" t="s">
        <v>1285</v>
      </c>
      <c r="E294" t="s">
        <v>988</v>
      </c>
      <c r="F294" s="47">
        <v>36</v>
      </c>
      <c r="G294" s="12">
        <v>12.875</v>
      </c>
      <c r="H294" t="s">
        <v>163</v>
      </c>
      <c r="I294" s="21">
        <v>31107</v>
      </c>
      <c r="J294" t="s">
        <v>1947</v>
      </c>
      <c r="L294" t="s">
        <v>2216</v>
      </c>
      <c r="M294">
        <v>1985</v>
      </c>
    </row>
    <row r="295" spans="1:13" x14ac:dyDescent="0.2">
      <c r="A295">
        <v>294</v>
      </c>
      <c r="B295" t="s">
        <v>985</v>
      </c>
      <c r="C295" t="s">
        <v>986</v>
      </c>
      <c r="D295" t="s">
        <v>1286</v>
      </c>
      <c r="E295" t="s">
        <v>992</v>
      </c>
      <c r="F295" s="47">
        <v>24</v>
      </c>
      <c r="G295" s="12">
        <v>8.85</v>
      </c>
      <c r="H295" t="s">
        <v>989</v>
      </c>
      <c r="I295" s="21">
        <v>35487</v>
      </c>
      <c r="J295" t="s">
        <v>1948</v>
      </c>
      <c r="L295" t="s">
        <v>2217</v>
      </c>
      <c r="M295">
        <v>1997</v>
      </c>
    </row>
    <row r="296" spans="1:13" x14ac:dyDescent="0.2">
      <c r="A296">
        <v>295</v>
      </c>
      <c r="B296" t="s">
        <v>985</v>
      </c>
      <c r="C296" t="s">
        <v>986</v>
      </c>
      <c r="D296" t="s">
        <v>1287</v>
      </c>
      <c r="E296" t="s">
        <v>988</v>
      </c>
      <c r="F296" s="47">
        <v>24</v>
      </c>
      <c r="G296" s="12">
        <v>7.8958000000000004</v>
      </c>
      <c r="H296" t="s">
        <v>989</v>
      </c>
      <c r="I296" s="21">
        <v>35487</v>
      </c>
      <c r="J296" t="s">
        <v>1947</v>
      </c>
      <c r="L296" t="s">
        <v>2218</v>
      </c>
      <c r="M296">
        <v>1997</v>
      </c>
    </row>
    <row r="297" spans="1:13" x14ac:dyDescent="0.2">
      <c r="A297">
        <v>296</v>
      </c>
      <c r="B297" t="s">
        <v>985</v>
      </c>
      <c r="C297" t="s">
        <v>990</v>
      </c>
      <c r="D297" t="s">
        <v>1288</v>
      </c>
      <c r="E297" t="s">
        <v>988</v>
      </c>
      <c r="F297" s="48">
        <v>4</v>
      </c>
      <c r="G297" s="12">
        <v>27.720800000000001</v>
      </c>
      <c r="H297" t="s">
        <v>163</v>
      </c>
      <c r="I297" s="21">
        <v>42787</v>
      </c>
      <c r="J297" t="s">
        <v>1947</v>
      </c>
      <c r="L297" t="s">
        <v>2219</v>
      </c>
      <c r="M297">
        <v>1917</v>
      </c>
    </row>
    <row r="298" spans="1:13" x14ac:dyDescent="0.2">
      <c r="A298">
        <v>297</v>
      </c>
      <c r="B298" t="s">
        <v>985</v>
      </c>
      <c r="C298" t="s">
        <v>986</v>
      </c>
      <c r="D298" t="s">
        <v>1289</v>
      </c>
      <c r="E298" t="s">
        <v>988</v>
      </c>
      <c r="F298" s="47">
        <v>23.5</v>
      </c>
      <c r="G298" s="12">
        <v>7.2291999999999996</v>
      </c>
      <c r="H298" t="s">
        <v>163</v>
      </c>
      <c r="I298" s="21">
        <v>35669.5</v>
      </c>
      <c r="J298" t="s">
        <v>1947</v>
      </c>
      <c r="L298" t="s">
        <v>2220</v>
      </c>
      <c r="M298">
        <v>1997</v>
      </c>
    </row>
    <row r="299" spans="1:13" x14ac:dyDescent="0.2">
      <c r="A299">
        <v>298</v>
      </c>
      <c r="B299" t="s">
        <v>985</v>
      </c>
      <c r="C299" t="s">
        <v>990</v>
      </c>
      <c r="D299" t="s">
        <v>1290</v>
      </c>
      <c r="E299" t="s">
        <v>992</v>
      </c>
      <c r="F299" s="47">
        <v>2</v>
      </c>
      <c r="G299" s="12">
        <v>151.55000000000001</v>
      </c>
      <c r="H299" t="s">
        <v>989</v>
      </c>
      <c r="I299" s="21">
        <v>43517</v>
      </c>
      <c r="J299" t="s">
        <v>1948</v>
      </c>
      <c r="L299" t="s">
        <v>2221</v>
      </c>
      <c r="M299">
        <v>1919</v>
      </c>
    </row>
    <row r="300" spans="1:13" x14ac:dyDescent="0.2">
      <c r="A300">
        <v>299</v>
      </c>
      <c r="B300" t="s">
        <v>977</v>
      </c>
      <c r="C300" t="s">
        <v>990</v>
      </c>
      <c r="D300" t="s">
        <v>1291</v>
      </c>
      <c r="E300" t="s">
        <v>988</v>
      </c>
      <c r="F300" s="48">
        <v>31</v>
      </c>
      <c r="G300" s="12">
        <v>30.5</v>
      </c>
      <c r="H300" t="s">
        <v>989</v>
      </c>
      <c r="I300" s="21">
        <v>32932</v>
      </c>
      <c r="J300" t="s">
        <v>1947</v>
      </c>
      <c r="L300" t="s">
        <v>2222</v>
      </c>
      <c r="M300">
        <v>1990</v>
      </c>
    </row>
    <row r="301" spans="1:13" x14ac:dyDescent="0.2">
      <c r="A301">
        <v>300</v>
      </c>
      <c r="B301" t="s">
        <v>977</v>
      </c>
      <c r="C301" t="s">
        <v>990</v>
      </c>
      <c r="D301" t="s">
        <v>1292</v>
      </c>
      <c r="E301" t="s">
        <v>992</v>
      </c>
      <c r="F301" s="47">
        <v>50</v>
      </c>
      <c r="G301" s="12">
        <v>247.52080000000001</v>
      </c>
      <c r="H301" t="s">
        <v>163</v>
      </c>
      <c r="I301" s="21">
        <v>25997</v>
      </c>
      <c r="J301" t="s">
        <v>1950</v>
      </c>
      <c r="L301" t="s">
        <v>2072</v>
      </c>
      <c r="M301">
        <v>1971</v>
      </c>
    </row>
    <row r="302" spans="1:13" x14ac:dyDescent="0.2">
      <c r="A302">
        <v>301</v>
      </c>
      <c r="B302" t="s">
        <v>977</v>
      </c>
      <c r="C302" t="s">
        <v>986</v>
      </c>
      <c r="D302" t="s">
        <v>1293</v>
      </c>
      <c r="E302" t="s">
        <v>992</v>
      </c>
      <c r="F302" s="48">
        <v>56</v>
      </c>
      <c r="G302" s="12">
        <v>7.75</v>
      </c>
      <c r="H302" t="s">
        <v>997</v>
      </c>
      <c r="I302" s="21">
        <v>23807</v>
      </c>
      <c r="J302" t="s">
        <v>1948</v>
      </c>
      <c r="L302" t="s">
        <v>2223</v>
      </c>
      <c r="M302">
        <v>1965</v>
      </c>
    </row>
    <row r="303" spans="1:13" x14ac:dyDescent="0.2">
      <c r="A303">
        <v>302</v>
      </c>
      <c r="B303" t="s">
        <v>977</v>
      </c>
      <c r="C303" t="s">
        <v>986</v>
      </c>
      <c r="D303" t="s">
        <v>1294</v>
      </c>
      <c r="E303" t="s">
        <v>988</v>
      </c>
      <c r="F303" s="48">
        <v>66</v>
      </c>
      <c r="G303" s="12">
        <v>23.25</v>
      </c>
      <c r="H303" t="s">
        <v>997</v>
      </c>
      <c r="I303" s="21">
        <v>20157</v>
      </c>
      <c r="J303" t="s">
        <v>1947</v>
      </c>
      <c r="L303" t="s">
        <v>2224</v>
      </c>
      <c r="M303">
        <v>1955</v>
      </c>
    </row>
    <row r="304" spans="1:13" x14ac:dyDescent="0.2">
      <c r="A304">
        <v>303</v>
      </c>
      <c r="B304" t="s">
        <v>985</v>
      </c>
      <c r="C304" t="s">
        <v>986</v>
      </c>
      <c r="D304" t="s">
        <v>1295</v>
      </c>
      <c r="E304" t="s">
        <v>988</v>
      </c>
      <c r="F304" s="47">
        <v>19</v>
      </c>
      <c r="G304" s="12">
        <v>0</v>
      </c>
      <c r="H304" t="s">
        <v>989</v>
      </c>
      <c r="I304" s="21">
        <v>37312</v>
      </c>
      <c r="J304" t="s">
        <v>1947</v>
      </c>
      <c r="L304" t="s">
        <v>1969</v>
      </c>
      <c r="M304">
        <v>1902</v>
      </c>
    </row>
    <row r="305" spans="1:13" x14ac:dyDescent="0.2">
      <c r="A305">
        <v>304</v>
      </c>
      <c r="B305" t="s">
        <v>977</v>
      </c>
      <c r="C305" t="s">
        <v>1001</v>
      </c>
      <c r="D305" t="s">
        <v>1296</v>
      </c>
      <c r="E305" t="s">
        <v>992</v>
      </c>
      <c r="F305" s="48">
        <v>71</v>
      </c>
      <c r="G305" s="12">
        <v>12.35</v>
      </c>
      <c r="H305" t="s">
        <v>997</v>
      </c>
      <c r="I305" s="21">
        <v>18332</v>
      </c>
      <c r="J305" t="s">
        <v>1948</v>
      </c>
      <c r="L305" t="s">
        <v>2225</v>
      </c>
      <c r="M305">
        <v>1950</v>
      </c>
    </row>
    <row r="306" spans="1:13" x14ac:dyDescent="0.2">
      <c r="A306">
        <v>305</v>
      </c>
      <c r="B306" t="s">
        <v>985</v>
      </c>
      <c r="C306" t="s">
        <v>986</v>
      </c>
      <c r="D306" t="s">
        <v>1297</v>
      </c>
      <c r="E306" t="s">
        <v>988</v>
      </c>
      <c r="F306" s="48">
        <v>72</v>
      </c>
      <c r="G306" s="12">
        <v>8.0500000000000007</v>
      </c>
      <c r="H306" t="s">
        <v>989</v>
      </c>
      <c r="I306" s="21">
        <v>17967</v>
      </c>
      <c r="J306" t="s">
        <v>1947</v>
      </c>
      <c r="L306" t="s">
        <v>1978</v>
      </c>
      <c r="M306">
        <v>1949</v>
      </c>
    </row>
    <row r="307" spans="1:13" x14ac:dyDescent="0.2">
      <c r="A307">
        <v>306</v>
      </c>
      <c r="B307" t="s">
        <v>977</v>
      </c>
      <c r="C307" t="s">
        <v>990</v>
      </c>
      <c r="D307" t="s">
        <v>1298</v>
      </c>
      <c r="E307" t="s">
        <v>988</v>
      </c>
      <c r="F307" s="47">
        <v>0.92</v>
      </c>
      <c r="G307" s="12">
        <v>151.55000000000001</v>
      </c>
      <c r="H307" t="s">
        <v>989</v>
      </c>
      <c r="I307" s="21">
        <v>43911.199999999997</v>
      </c>
      <c r="J307" t="s">
        <v>1949</v>
      </c>
      <c r="L307" t="s">
        <v>2221</v>
      </c>
      <c r="M307">
        <v>1920</v>
      </c>
    </row>
    <row r="308" spans="1:13" x14ac:dyDescent="0.2">
      <c r="A308">
        <v>307</v>
      </c>
      <c r="B308" t="s">
        <v>977</v>
      </c>
      <c r="C308" t="s">
        <v>990</v>
      </c>
      <c r="D308" t="s">
        <v>1299</v>
      </c>
      <c r="E308" t="s">
        <v>992</v>
      </c>
      <c r="F308" s="48">
        <v>10</v>
      </c>
      <c r="G308" s="12">
        <v>110.88330000000001</v>
      </c>
      <c r="H308" t="s">
        <v>163</v>
      </c>
      <c r="I308" s="21">
        <v>40597</v>
      </c>
      <c r="J308" t="s">
        <v>1948</v>
      </c>
      <c r="L308" t="s">
        <v>2226</v>
      </c>
      <c r="M308">
        <v>1911</v>
      </c>
    </row>
    <row r="309" spans="1:13" x14ac:dyDescent="0.2">
      <c r="A309">
        <v>308</v>
      </c>
      <c r="B309" t="s">
        <v>977</v>
      </c>
      <c r="C309" t="s">
        <v>990</v>
      </c>
      <c r="D309" t="s">
        <v>1300</v>
      </c>
      <c r="E309" t="s">
        <v>992</v>
      </c>
      <c r="F309" s="47">
        <v>17</v>
      </c>
      <c r="G309" s="12">
        <v>108.9</v>
      </c>
      <c r="H309" t="s">
        <v>163</v>
      </c>
      <c r="I309" s="21">
        <v>38042</v>
      </c>
      <c r="J309" t="s">
        <v>1950</v>
      </c>
      <c r="L309" t="s">
        <v>2227</v>
      </c>
      <c r="M309">
        <v>1904</v>
      </c>
    </row>
    <row r="310" spans="1:13" x14ac:dyDescent="0.2">
      <c r="A310">
        <v>309</v>
      </c>
      <c r="B310" t="s">
        <v>985</v>
      </c>
      <c r="C310" t="s">
        <v>1001</v>
      </c>
      <c r="D310" t="s">
        <v>1301</v>
      </c>
      <c r="E310" t="s">
        <v>988</v>
      </c>
      <c r="F310" s="47">
        <v>30</v>
      </c>
      <c r="G310" s="12">
        <v>24</v>
      </c>
      <c r="H310" t="s">
        <v>163</v>
      </c>
      <c r="I310" s="21">
        <v>33297</v>
      </c>
      <c r="J310" t="s">
        <v>1947</v>
      </c>
      <c r="L310" t="s">
        <v>2228</v>
      </c>
      <c r="M310">
        <v>1991</v>
      </c>
    </row>
    <row r="311" spans="1:13" x14ac:dyDescent="0.2">
      <c r="A311">
        <v>310</v>
      </c>
      <c r="B311" t="s">
        <v>977</v>
      </c>
      <c r="C311" t="s">
        <v>990</v>
      </c>
      <c r="D311" t="s">
        <v>1302</v>
      </c>
      <c r="E311" t="s">
        <v>992</v>
      </c>
      <c r="F311" s="47">
        <v>30</v>
      </c>
      <c r="G311" s="12">
        <v>56.929200000000002</v>
      </c>
      <c r="H311" t="s">
        <v>163</v>
      </c>
      <c r="I311" s="21">
        <v>33297</v>
      </c>
      <c r="J311" t="s">
        <v>1948</v>
      </c>
      <c r="L311" t="s">
        <v>2229</v>
      </c>
      <c r="M311">
        <v>1991</v>
      </c>
    </row>
    <row r="312" spans="1:13" x14ac:dyDescent="0.2">
      <c r="A312">
        <v>311</v>
      </c>
      <c r="B312" t="s">
        <v>977</v>
      </c>
      <c r="C312" t="s">
        <v>990</v>
      </c>
      <c r="D312" t="s">
        <v>1303</v>
      </c>
      <c r="E312" t="s">
        <v>992</v>
      </c>
      <c r="F312" s="47">
        <v>24</v>
      </c>
      <c r="G312" s="12">
        <v>83.158299999999997</v>
      </c>
      <c r="H312" t="s">
        <v>163</v>
      </c>
      <c r="I312" s="21">
        <v>35487</v>
      </c>
      <c r="J312" t="s">
        <v>1948</v>
      </c>
      <c r="L312" t="s">
        <v>2230</v>
      </c>
      <c r="M312">
        <v>1997</v>
      </c>
    </row>
    <row r="313" spans="1:13" x14ac:dyDescent="0.2">
      <c r="A313">
        <v>312</v>
      </c>
      <c r="B313" t="s">
        <v>977</v>
      </c>
      <c r="C313" t="s">
        <v>990</v>
      </c>
      <c r="D313" t="s">
        <v>1304</v>
      </c>
      <c r="E313" t="s">
        <v>992</v>
      </c>
      <c r="F313" s="47">
        <v>18</v>
      </c>
      <c r="G313" s="12">
        <v>262.375</v>
      </c>
      <c r="H313" t="s">
        <v>163</v>
      </c>
      <c r="I313" s="21">
        <v>37677</v>
      </c>
      <c r="J313" t="s">
        <v>1948</v>
      </c>
      <c r="L313" t="s">
        <v>2231</v>
      </c>
      <c r="M313">
        <v>1903</v>
      </c>
    </row>
    <row r="314" spans="1:13" x14ac:dyDescent="0.2">
      <c r="A314">
        <v>313</v>
      </c>
      <c r="B314" t="s">
        <v>985</v>
      </c>
      <c r="C314" t="s">
        <v>1001</v>
      </c>
      <c r="D314" t="s">
        <v>1305</v>
      </c>
      <c r="E314" t="s">
        <v>992</v>
      </c>
      <c r="F314" s="47">
        <v>26</v>
      </c>
      <c r="G314" s="12">
        <v>26</v>
      </c>
      <c r="H314" t="s">
        <v>989</v>
      </c>
      <c r="I314" s="21">
        <v>34757</v>
      </c>
      <c r="J314" t="s">
        <v>1950</v>
      </c>
      <c r="L314" t="s">
        <v>2232</v>
      </c>
      <c r="M314">
        <v>1995</v>
      </c>
    </row>
    <row r="315" spans="1:13" x14ac:dyDescent="0.2">
      <c r="A315">
        <v>314</v>
      </c>
      <c r="B315" t="s">
        <v>985</v>
      </c>
      <c r="C315" t="s">
        <v>986</v>
      </c>
      <c r="D315" t="s">
        <v>1306</v>
      </c>
      <c r="E315" t="s">
        <v>988</v>
      </c>
      <c r="F315" s="47">
        <v>28</v>
      </c>
      <c r="G315" s="12">
        <v>7.8958000000000004</v>
      </c>
      <c r="H315" t="s">
        <v>989</v>
      </c>
      <c r="I315" s="21">
        <v>34027</v>
      </c>
      <c r="J315" t="s">
        <v>1947</v>
      </c>
      <c r="L315" t="s">
        <v>2233</v>
      </c>
      <c r="M315">
        <v>1993</v>
      </c>
    </row>
    <row r="316" spans="1:13" x14ac:dyDescent="0.2">
      <c r="A316">
        <v>315</v>
      </c>
      <c r="B316" t="s">
        <v>985</v>
      </c>
      <c r="C316" t="s">
        <v>1001</v>
      </c>
      <c r="D316" t="s">
        <v>1307</v>
      </c>
      <c r="E316" t="s">
        <v>988</v>
      </c>
      <c r="F316" s="47">
        <v>43</v>
      </c>
      <c r="G316" s="12">
        <v>26.25</v>
      </c>
      <c r="H316" t="s">
        <v>989</v>
      </c>
      <c r="I316" s="21">
        <v>28552</v>
      </c>
      <c r="J316" t="s">
        <v>1947</v>
      </c>
      <c r="L316" t="s">
        <v>2234</v>
      </c>
      <c r="M316">
        <v>1978</v>
      </c>
    </row>
    <row r="317" spans="1:13" x14ac:dyDescent="0.2">
      <c r="A317">
        <v>316</v>
      </c>
      <c r="B317" t="s">
        <v>977</v>
      </c>
      <c r="C317" t="s">
        <v>986</v>
      </c>
      <c r="D317" t="s">
        <v>1308</v>
      </c>
      <c r="E317" t="s">
        <v>992</v>
      </c>
      <c r="F317" s="47">
        <v>26</v>
      </c>
      <c r="G317" s="12">
        <v>7.8541999999999996</v>
      </c>
      <c r="H317" t="s">
        <v>989</v>
      </c>
      <c r="I317" s="21">
        <v>34757</v>
      </c>
      <c r="J317" t="s">
        <v>1948</v>
      </c>
      <c r="L317" t="s">
        <v>2235</v>
      </c>
      <c r="M317">
        <v>1995</v>
      </c>
    </row>
    <row r="318" spans="1:13" x14ac:dyDescent="0.2">
      <c r="A318">
        <v>317</v>
      </c>
      <c r="B318" t="s">
        <v>977</v>
      </c>
      <c r="C318" t="s">
        <v>1001</v>
      </c>
      <c r="D318" t="s">
        <v>1309</v>
      </c>
      <c r="E318" t="s">
        <v>992</v>
      </c>
      <c r="F318" s="47">
        <v>24</v>
      </c>
      <c r="G318" s="12">
        <v>26</v>
      </c>
      <c r="H318" t="s">
        <v>989</v>
      </c>
      <c r="I318" s="21">
        <v>35487</v>
      </c>
      <c r="J318" t="s">
        <v>1950</v>
      </c>
      <c r="L318" t="s">
        <v>2055</v>
      </c>
      <c r="M318">
        <v>1997</v>
      </c>
    </row>
    <row r="319" spans="1:13" x14ac:dyDescent="0.2">
      <c r="A319">
        <v>318</v>
      </c>
      <c r="B319" t="s">
        <v>985</v>
      </c>
      <c r="C319" t="s">
        <v>1001</v>
      </c>
      <c r="D319" t="s">
        <v>1310</v>
      </c>
      <c r="E319" t="s">
        <v>988</v>
      </c>
      <c r="F319" s="47">
        <v>54</v>
      </c>
      <c r="G319" s="12">
        <v>14</v>
      </c>
      <c r="H319" t="s">
        <v>989</v>
      </c>
      <c r="I319" s="21">
        <v>24537</v>
      </c>
      <c r="J319" t="s">
        <v>1953</v>
      </c>
      <c r="L319" t="s">
        <v>2236</v>
      </c>
      <c r="M319">
        <v>1967</v>
      </c>
    </row>
    <row r="320" spans="1:13" x14ac:dyDescent="0.2">
      <c r="A320">
        <v>319</v>
      </c>
      <c r="B320" t="s">
        <v>977</v>
      </c>
      <c r="C320" t="s">
        <v>990</v>
      </c>
      <c r="D320" t="s">
        <v>1311</v>
      </c>
      <c r="E320" t="s">
        <v>992</v>
      </c>
      <c r="F320" s="47">
        <v>31</v>
      </c>
      <c r="G320" s="12">
        <v>164.86670000000001</v>
      </c>
      <c r="H320" t="s">
        <v>989</v>
      </c>
      <c r="I320" s="21">
        <v>32932</v>
      </c>
      <c r="J320" t="s">
        <v>1948</v>
      </c>
      <c r="L320" t="s">
        <v>2237</v>
      </c>
      <c r="M320">
        <v>1990</v>
      </c>
    </row>
    <row r="321" spans="1:13" x14ac:dyDescent="0.2">
      <c r="A321">
        <v>320</v>
      </c>
      <c r="B321" t="s">
        <v>977</v>
      </c>
      <c r="C321" t="s">
        <v>990</v>
      </c>
      <c r="D321" t="s">
        <v>1312</v>
      </c>
      <c r="E321" t="s">
        <v>992</v>
      </c>
      <c r="F321" s="47">
        <v>40</v>
      </c>
      <c r="G321" s="12">
        <v>134.5</v>
      </c>
      <c r="H321" t="s">
        <v>163</v>
      </c>
      <c r="I321" s="21">
        <v>29647</v>
      </c>
      <c r="J321" t="s">
        <v>1950</v>
      </c>
      <c r="L321" t="s">
        <v>2238</v>
      </c>
      <c r="M321">
        <v>1981</v>
      </c>
    </row>
    <row r="322" spans="1:13" x14ac:dyDescent="0.2">
      <c r="A322">
        <v>321</v>
      </c>
      <c r="B322" t="s">
        <v>985</v>
      </c>
      <c r="C322" t="s">
        <v>986</v>
      </c>
      <c r="D322" t="s">
        <v>1313</v>
      </c>
      <c r="E322" t="s">
        <v>988</v>
      </c>
      <c r="F322" s="47">
        <v>22</v>
      </c>
      <c r="G322" s="12">
        <v>7.25</v>
      </c>
      <c r="H322" t="s">
        <v>989</v>
      </c>
      <c r="I322" s="21">
        <v>36217</v>
      </c>
      <c r="J322" t="s">
        <v>1947</v>
      </c>
      <c r="L322" t="s">
        <v>2239</v>
      </c>
      <c r="M322">
        <v>1999</v>
      </c>
    </row>
    <row r="323" spans="1:13" x14ac:dyDescent="0.2">
      <c r="A323">
        <v>322</v>
      </c>
      <c r="B323" t="s">
        <v>985</v>
      </c>
      <c r="C323" t="s">
        <v>986</v>
      </c>
      <c r="D323" t="s">
        <v>1314</v>
      </c>
      <c r="E323" t="s">
        <v>988</v>
      </c>
      <c r="F323" s="47">
        <v>27</v>
      </c>
      <c r="G323" s="12">
        <v>7.8958000000000004</v>
      </c>
      <c r="H323" t="s">
        <v>989</v>
      </c>
      <c r="I323" s="21">
        <v>34392</v>
      </c>
      <c r="J323" t="s">
        <v>1947</v>
      </c>
      <c r="L323" t="s">
        <v>2240</v>
      </c>
      <c r="M323">
        <v>1994</v>
      </c>
    </row>
    <row r="324" spans="1:13" x14ac:dyDescent="0.2">
      <c r="A324">
        <v>323</v>
      </c>
      <c r="B324" t="s">
        <v>977</v>
      </c>
      <c r="C324" t="s">
        <v>1001</v>
      </c>
      <c r="D324" t="s">
        <v>1315</v>
      </c>
      <c r="E324" t="s">
        <v>992</v>
      </c>
      <c r="F324" s="47">
        <v>30</v>
      </c>
      <c r="G324" s="12">
        <v>12.35</v>
      </c>
      <c r="H324" t="s">
        <v>997</v>
      </c>
      <c r="I324" s="21">
        <v>33297</v>
      </c>
      <c r="J324" t="s">
        <v>1948</v>
      </c>
      <c r="L324" t="s">
        <v>2241</v>
      </c>
      <c r="M324">
        <v>1991</v>
      </c>
    </row>
    <row r="325" spans="1:13" x14ac:dyDescent="0.2">
      <c r="A325">
        <v>324</v>
      </c>
      <c r="B325" t="s">
        <v>977</v>
      </c>
      <c r="C325" t="s">
        <v>1001</v>
      </c>
      <c r="D325" t="s">
        <v>1316</v>
      </c>
      <c r="E325" t="s">
        <v>992</v>
      </c>
      <c r="F325" s="47">
        <v>22</v>
      </c>
      <c r="G325" s="12">
        <v>29</v>
      </c>
      <c r="H325" t="s">
        <v>989</v>
      </c>
      <c r="I325" s="21">
        <v>36217</v>
      </c>
      <c r="J325" t="s">
        <v>1950</v>
      </c>
      <c r="L325" t="s">
        <v>2035</v>
      </c>
      <c r="M325">
        <v>1999</v>
      </c>
    </row>
    <row r="326" spans="1:13" x14ac:dyDescent="0.2">
      <c r="A326">
        <v>325</v>
      </c>
      <c r="B326" t="s">
        <v>985</v>
      </c>
      <c r="C326" t="s">
        <v>986</v>
      </c>
      <c r="D326" t="s">
        <v>1317</v>
      </c>
      <c r="E326" t="s">
        <v>988</v>
      </c>
      <c r="F326" s="48">
        <v>9</v>
      </c>
      <c r="G326" s="12">
        <v>69.55</v>
      </c>
      <c r="H326" t="s">
        <v>989</v>
      </c>
      <c r="I326" s="21">
        <v>40962</v>
      </c>
      <c r="J326" t="s">
        <v>1947</v>
      </c>
      <c r="L326" t="s">
        <v>2105</v>
      </c>
      <c r="M326">
        <v>1912</v>
      </c>
    </row>
    <row r="327" spans="1:13" x14ac:dyDescent="0.2">
      <c r="A327">
        <v>326</v>
      </c>
      <c r="B327" t="s">
        <v>977</v>
      </c>
      <c r="C327" t="s">
        <v>990</v>
      </c>
      <c r="D327" t="s">
        <v>1318</v>
      </c>
      <c r="E327" t="s">
        <v>992</v>
      </c>
      <c r="F327" s="47">
        <v>36</v>
      </c>
      <c r="G327" s="12">
        <v>135.63329999999999</v>
      </c>
      <c r="H327" t="s">
        <v>163</v>
      </c>
      <c r="I327" s="21">
        <v>31107</v>
      </c>
      <c r="J327" t="s">
        <v>1948</v>
      </c>
      <c r="L327" t="s">
        <v>1901</v>
      </c>
      <c r="M327">
        <v>1985</v>
      </c>
    </row>
    <row r="328" spans="1:13" x14ac:dyDescent="0.2">
      <c r="A328">
        <v>327</v>
      </c>
      <c r="B328" t="s">
        <v>985</v>
      </c>
      <c r="C328" t="s">
        <v>986</v>
      </c>
      <c r="D328" t="s">
        <v>1319</v>
      </c>
      <c r="E328" t="s">
        <v>988</v>
      </c>
      <c r="F328" s="47">
        <v>61</v>
      </c>
      <c r="G328" s="12">
        <v>6.2374999999999998</v>
      </c>
      <c r="H328" t="s">
        <v>989</v>
      </c>
      <c r="I328" s="21">
        <v>21982</v>
      </c>
      <c r="J328" t="s">
        <v>1947</v>
      </c>
      <c r="L328" t="s">
        <v>2242</v>
      </c>
      <c r="M328">
        <v>1960</v>
      </c>
    </row>
    <row r="329" spans="1:13" x14ac:dyDescent="0.2">
      <c r="A329">
        <v>328</v>
      </c>
      <c r="B329" t="s">
        <v>977</v>
      </c>
      <c r="C329" t="s">
        <v>1001</v>
      </c>
      <c r="D329" t="s">
        <v>1320</v>
      </c>
      <c r="E329" t="s">
        <v>992</v>
      </c>
      <c r="F329" s="47">
        <v>36</v>
      </c>
      <c r="G329" s="12">
        <v>13</v>
      </c>
      <c r="H329" t="s">
        <v>989</v>
      </c>
      <c r="I329" s="21">
        <v>31107</v>
      </c>
      <c r="J329" t="s">
        <v>1950</v>
      </c>
      <c r="L329" t="s">
        <v>2243</v>
      </c>
      <c r="M329">
        <v>1985</v>
      </c>
    </row>
    <row r="330" spans="1:13" x14ac:dyDescent="0.2">
      <c r="A330">
        <v>329</v>
      </c>
      <c r="B330" t="s">
        <v>977</v>
      </c>
      <c r="C330" t="s">
        <v>986</v>
      </c>
      <c r="D330" t="s">
        <v>1321</v>
      </c>
      <c r="E330" t="s">
        <v>992</v>
      </c>
      <c r="F330" s="47">
        <v>31</v>
      </c>
      <c r="G330" s="12">
        <v>20.524999999999999</v>
      </c>
      <c r="H330" t="s">
        <v>989</v>
      </c>
      <c r="I330" s="21">
        <v>32932</v>
      </c>
      <c r="J330" t="s">
        <v>1950</v>
      </c>
      <c r="L330" t="s">
        <v>2110</v>
      </c>
      <c r="M330">
        <v>1990</v>
      </c>
    </row>
    <row r="331" spans="1:13" x14ac:dyDescent="0.2">
      <c r="A331">
        <v>330</v>
      </c>
      <c r="B331" t="s">
        <v>977</v>
      </c>
      <c r="C331" t="s">
        <v>990</v>
      </c>
      <c r="D331" t="s">
        <v>1322</v>
      </c>
      <c r="E331" t="s">
        <v>992</v>
      </c>
      <c r="F331" s="47">
        <v>16</v>
      </c>
      <c r="G331" s="12">
        <v>57.979199999999999</v>
      </c>
      <c r="H331" t="s">
        <v>163</v>
      </c>
      <c r="I331" s="21">
        <v>38407</v>
      </c>
      <c r="J331" t="s">
        <v>1948</v>
      </c>
      <c r="L331" t="s">
        <v>2244</v>
      </c>
      <c r="M331">
        <v>1905</v>
      </c>
    </row>
    <row r="332" spans="1:13" x14ac:dyDescent="0.2">
      <c r="A332">
        <v>331</v>
      </c>
      <c r="B332" t="s">
        <v>977</v>
      </c>
      <c r="C332" t="s">
        <v>986</v>
      </c>
      <c r="D332" t="s">
        <v>1323</v>
      </c>
      <c r="E332" t="s">
        <v>992</v>
      </c>
      <c r="F332" s="48">
        <v>56</v>
      </c>
      <c r="G332" s="12">
        <v>23.25</v>
      </c>
      <c r="H332" t="s">
        <v>997</v>
      </c>
      <c r="I332" s="21">
        <v>23807</v>
      </c>
      <c r="J332" t="s">
        <v>1948</v>
      </c>
      <c r="L332" t="s">
        <v>2224</v>
      </c>
      <c r="M332">
        <v>1965</v>
      </c>
    </row>
    <row r="333" spans="1:13" x14ac:dyDescent="0.2">
      <c r="A333">
        <v>332</v>
      </c>
      <c r="B333" t="s">
        <v>985</v>
      </c>
      <c r="C333" t="s">
        <v>990</v>
      </c>
      <c r="D333" t="s">
        <v>1324</v>
      </c>
      <c r="E333" t="s">
        <v>988</v>
      </c>
      <c r="F333" s="47">
        <v>45.5</v>
      </c>
      <c r="G333" s="12">
        <v>28.5</v>
      </c>
      <c r="H333" t="s">
        <v>989</v>
      </c>
      <c r="I333" s="21">
        <v>27639.5</v>
      </c>
      <c r="J333" t="s">
        <v>1947</v>
      </c>
      <c r="L333" t="s">
        <v>2245</v>
      </c>
      <c r="M333">
        <v>1975</v>
      </c>
    </row>
    <row r="334" spans="1:13" x14ac:dyDescent="0.2">
      <c r="A334">
        <v>333</v>
      </c>
      <c r="B334" t="s">
        <v>985</v>
      </c>
      <c r="C334" t="s">
        <v>990</v>
      </c>
      <c r="D334" t="s">
        <v>1325</v>
      </c>
      <c r="E334" t="s">
        <v>988</v>
      </c>
      <c r="F334" s="47">
        <v>38</v>
      </c>
      <c r="G334" s="12">
        <v>153.46250000000001</v>
      </c>
      <c r="H334" t="s">
        <v>989</v>
      </c>
      <c r="I334" s="21">
        <v>30377</v>
      </c>
      <c r="J334" t="s">
        <v>1947</v>
      </c>
      <c r="L334" t="s">
        <v>2194</v>
      </c>
      <c r="M334">
        <v>1983</v>
      </c>
    </row>
    <row r="335" spans="1:13" x14ac:dyDescent="0.2">
      <c r="A335">
        <v>334</v>
      </c>
      <c r="B335" t="s">
        <v>985</v>
      </c>
      <c r="C335" t="s">
        <v>986</v>
      </c>
      <c r="D335" t="s">
        <v>1326</v>
      </c>
      <c r="E335" t="s">
        <v>988</v>
      </c>
      <c r="F335" s="47">
        <v>16</v>
      </c>
      <c r="G335" s="12">
        <v>18</v>
      </c>
      <c r="H335" t="s">
        <v>989</v>
      </c>
      <c r="I335" s="21">
        <v>38407</v>
      </c>
      <c r="J335" t="s">
        <v>1947</v>
      </c>
      <c r="L335" t="s">
        <v>1979</v>
      </c>
      <c r="M335">
        <v>1905</v>
      </c>
    </row>
    <row r="336" spans="1:13" x14ac:dyDescent="0.2">
      <c r="A336">
        <v>335</v>
      </c>
      <c r="B336" t="s">
        <v>977</v>
      </c>
      <c r="C336" t="s">
        <v>990</v>
      </c>
      <c r="D336" t="s">
        <v>1327</v>
      </c>
      <c r="E336" t="s">
        <v>992</v>
      </c>
      <c r="F336" s="48">
        <v>50</v>
      </c>
      <c r="G336" s="12">
        <v>133.65</v>
      </c>
      <c r="H336" t="s">
        <v>989</v>
      </c>
      <c r="I336" s="21">
        <v>25997</v>
      </c>
      <c r="J336" t="s">
        <v>1950</v>
      </c>
      <c r="L336" t="s">
        <v>2246</v>
      </c>
      <c r="M336">
        <v>1971</v>
      </c>
    </row>
    <row r="337" spans="1:13" x14ac:dyDescent="0.2">
      <c r="A337">
        <v>336</v>
      </c>
      <c r="B337" t="s">
        <v>985</v>
      </c>
      <c r="C337" t="s">
        <v>986</v>
      </c>
      <c r="D337" t="s">
        <v>1328</v>
      </c>
      <c r="E337" t="s">
        <v>988</v>
      </c>
      <c r="F337" s="48">
        <v>80</v>
      </c>
      <c r="G337" s="12">
        <v>7.8958000000000004</v>
      </c>
      <c r="H337" t="s">
        <v>989</v>
      </c>
      <c r="I337" s="21">
        <v>15047</v>
      </c>
      <c r="J337" t="s">
        <v>1947</v>
      </c>
      <c r="L337" t="s">
        <v>2247</v>
      </c>
      <c r="M337">
        <v>1941</v>
      </c>
    </row>
    <row r="338" spans="1:13" x14ac:dyDescent="0.2">
      <c r="A338">
        <v>337</v>
      </c>
      <c r="B338" t="s">
        <v>985</v>
      </c>
      <c r="C338" t="s">
        <v>990</v>
      </c>
      <c r="D338" t="s">
        <v>1329</v>
      </c>
      <c r="E338" t="s">
        <v>988</v>
      </c>
      <c r="F338" s="47">
        <v>29</v>
      </c>
      <c r="G338" s="12">
        <v>66.599999999999994</v>
      </c>
      <c r="H338" t="s">
        <v>989</v>
      </c>
      <c r="I338" s="21">
        <v>33662</v>
      </c>
      <c r="J338" t="s">
        <v>1947</v>
      </c>
      <c r="L338" t="s">
        <v>2098</v>
      </c>
      <c r="M338">
        <v>1992</v>
      </c>
    </row>
    <row r="339" spans="1:13" x14ac:dyDescent="0.2">
      <c r="A339">
        <v>338</v>
      </c>
      <c r="B339" t="s">
        <v>977</v>
      </c>
      <c r="C339" t="s">
        <v>990</v>
      </c>
      <c r="D339" t="s">
        <v>1330</v>
      </c>
      <c r="E339" t="s">
        <v>992</v>
      </c>
      <c r="F339" s="47">
        <v>41</v>
      </c>
      <c r="G339" s="12">
        <v>134.5</v>
      </c>
      <c r="H339" t="s">
        <v>163</v>
      </c>
      <c r="I339" s="21">
        <v>29282</v>
      </c>
      <c r="J339" t="s">
        <v>1948</v>
      </c>
      <c r="L339" t="s">
        <v>2248</v>
      </c>
      <c r="M339">
        <v>1980</v>
      </c>
    </row>
    <row r="340" spans="1:13" x14ac:dyDescent="0.2">
      <c r="A340">
        <v>339</v>
      </c>
      <c r="B340" t="s">
        <v>977</v>
      </c>
      <c r="C340" t="s">
        <v>986</v>
      </c>
      <c r="D340" t="s">
        <v>1331</v>
      </c>
      <c r="E340" t="s">
        <v>988</v>
      </c>
      <c r="F340" s="47">
        <v>45</v>
      </c>
      <c r="G340" s="12">
        <v>8.0500000000000007</v>
      </c>
      <c r="H340" t="s">
        <v>989</v>
      </c>
      <c r="I340" s="21">
        <v>27822</v>
      </c>
      <c r="J340" t="s">
        <v>1947</v>
      </c>
      <c r="L340" t="s">
        <v>2249</v>
      </c>
      <c r="M340">
        <v>1976</v>
      </c>
    </row>
    <row r="341" spans="1:13" x14ac:dyDescent="0.2">
      <c r="A341">
        <v>340</v>
      </c>
      <c r="B341" t="s">
        <v>985</v>
      </c>
      <c r="C341" t="s">
        <v>990</v>
      </c>
      <c r="D341" t="s">
        <v>1332</v>
      </c>
      <c r="E341" t="s">
        <v>988</v>
      </c>
      <c r="F341" s="47">
        <v>45</v>
      </c>
      <c r="G341" s="12">
        <v>35.5</v>
      </c>
      <c r="H341" t="s">
        <v>989</v>
      </c>
      <c r="I341" s="21">
        <v>27822</v>
      </c>
      <c r="J341" t="s">
        <v>1947</v>
      </c>
      <c r="L341" t="s">
        <v>2250</v>
      </c>
      <c r="M341">
        <v>1976</v>
      </c>
    </row>
    <row r="342" spans="1:13" x14ac:dyDescent="0.2">
      <c r="A342">
        <v>341</v>
      </c>
      <c r="B342" t="s">
        <v>977</v>
      </c>
      <c r="C342" t="s">
        <v>1001</v>
      </c>
      <c r="D342" t="s">
        <v>1333</v>
      </c>
      <c r="E342" t="s">
        <v>988</v>
      </c>
      <c r="F342" s="47">
        <v>2</v>
      </c>
      <c r="G342" s="12">
        <v>26</v>
      </c>
      <c r="H342" t="s">
        <v>989</v>
      </c>
      <c r="I342" s="21">
        <v>43517</v>
      </c>
      <c r="J342" t="s">
        <v>1949</v>
      </c>
      <c r="L342" t="s">
        <v>2095</v>
      </c>
      <c r="M342">
        <v>1919</v>
      </c>
    </row>
    <row r="343" spans="1:13" x14ac:dyDescent="0.2">
      <c r="A343">
        <v>342</v>
      </c>
      <c r="B343" t="s">
        <v>977</v>
      </c>
      <c r="C343" t="s">
        <v>990</v>
      </c>
      <c r="D343" t="s">
        <v>1334</v>
      </c>
      <c r="E343" t="s">
        <v>992</v>
      </c>
      <c r="F343" s="47">
        <v>24</v>
      </c>
      <c r="G343" s="12">
        <v>263</v>
      </c>
      <c r="H343" t="s">
        <v>989</v>
      </c>
      <c r="I343" s="21">
        <v>35487</v>
      </c>
      <c r="J343" t="s">
        <v>1948</v>
      </c>
      <c r="L343" t="s">
        <v>1987</v>
      </c>
      <c r="M343">
        <v>1997</v>
      </c>
    </row>
    <row r="344" spans="1:13" x14ac:dyDescent="0.2">
      <c r="A344">
        <v>343</v>
      </c>
      <c r="B344" t="s">
        <v>985</v>
      </c>
      <c r="C344" t="s">
        <v>1001</v>
      </c>
      <c r="D344" t="s">
        <v>1335</v>
      </c>
      <c r="E344" t="s">
        <v>988</v>
      </c>
      <c r="F344" s="47">
        <v>28</v>
      </c>
      <c r="G344" s="12">
        <v>13</v>
      </c>
      <c r="H344" t="s">
        <v>989</v>
      </c>
      <c r="I344" s="21">
        <v>34027</v>
      </c>
      <c r="J344" t="s">
        <v>1947</v>
      </c>
      <c r="L344" t="s">
        <v>2251</v>
      </c>
      <c r="M344">
        <v>1993</v>
      </c>
    </row>
    <row r="345" spans="1:13" x14ac:dyDescent="0.2">
      <c r="A345">
        <v>344</v>
      </c>
      <c r="B345" t="s">
        <v>985</v>
      </c>
      <c r="C345" t="s">
        <v>1001</v>
      </c>
      <c r="D345" t="s">
        <v>1336</v>
      </c>
      <c r="E345" t="s">
        <v>988</v>
      </c>
      <c r="F345" s="47">
        <v>25</v>
      </c>
      <c r="G345" s="12">
        <v>13</v>
      </c>
      <c r="H345" t="s">
        <v>989</v>
      </c>
      <c r="I345" s="21">
        <v>35122</v>
      </c>
      <c r="J345" t="s">
        <v>1947</v>
      </c>
      <c r="L345" t="s">
        <v>2252</v>
      </c>
      <c r="M345">
        <v>1996</v>
      </c>
    </row>
    <row r="346" spans="1:13" x14ac:dyDescent="0.2">
      <c r="A346">
        <v>345</v>
      </c>
      <c r="B346" t="s">
        <v>985</v>
      </c>
      <c r="C346" t="s">
        <v>1001</v>
      </c>
      <c r="D346" t="s">
        <v>1337</v>
      </c>
      <c r="E346" t="s">
        <v>988</v>
      </c>
      <c r="F346" s="47">
        <v>36</v>
      </c>
      <c r="G346" s="12">
        <v>13</v>
      </c>
      <c r="H346" t="s">
        <v>989</v>
      </c>
      <c r="I346" s="21">
        <v>31107</v>
      </c>
      <c r="J346" t="s">
        <v>1947</v>
      </c>
      <c r="L346" t="s">
        <v>2253</v>
      </c>
      <c r="M346">
        <v>1985</v>
      </c>
    </row>
    <row r="347" spans="1:13" x14ac:dyDescent="0.2">
      <c r="A347">
        <v>346</v>
      </c>
      <c r="B347" t="s">
        <v>977</v>
      </c>
      <c r="C347" t="s">
        <v>1001</v>
      </c>
      <c r="D347" t="s">
        <v>1338</v>
      </c>
      <c r="E347" t="s">
        <v>992</v>
      </c>
      <c r="F347" s="47">
        <v>24</v>
      </c>
      <c r="G347" s="12">
        <v>13</v>
      </c>
      <c r="H347" t="s">
        <v>989</v>
      </c>
      <c r="I347" s="21">
        <v>35487</v>
      </c>
      <c r="J347" t="s">
        <v>1948</v>
      </c>
      <c r="L347" t="s">
        <v>2133</v>
      </c>
      <c r="M347">
        <v>1997</v>
      </c>
    </row>
    <row r="348" spans="1:13" x14ac:dyDescent="0.2">
      <c r="A348">
        <v>347</v>
      </c>
      <c r="B348" t="s">
        <v>977</v>
      </c>
      <c r="C348" t="s">
        <v>1001</v>
      </c>
      <c r="D348" t="s">
        <v>1339</v>
      </c>
      <c r="E348" t="s">
        <v>992</v>
      </c>
      <c r="F348" s="47">
        <v>40</v>
      </c>
      <c r="G348" s="12">
        <v>13</v>
      </c>
      <c r="H348" t="s">
        <v>989</v>
      </c>
      <c r="I348" s="21">
        <v>29647</v>
      </c>
      <c r="J348" t="s">
        <v>1948</v>
      </c>
      <c r="L348" t="s">
        <v>2116</v>
      </c>
      <c r="M348">
        <v>1981</v>
      </c>
    </row>
    <row r="349" spans="1:13" x14ac:dyDescent="0.2">
      <c r="A349">
        <v>348</v>
      </c>
      <c r="B349" t="s">
        <v>977</v>
      </c>
      <c r="C349" t="s">
        <v>986</v>
      </c>
      <c r="D349" t="s">
        <v>1340</v>
      </c>
      <c r="E349" t="s">
        <v>992</v>
      </c>
      <c r="F349" s="48">
        <v>26</v>
      </c>
      <c r="G349" s="12">
        <v>16.100000000000001</v>
      </c>
      <c r="H349" t="s">
        <v>989</v>
      </c>
      <c r="I349" s="21">
        <v>34757</v>
      </c>
      <c r="J349" t="s">
        <v>1950</v>
      </c>
      <c r="L349" t="s">
        <v>2254</v>
      </c>
      <c r="M349">
        <v>1995</v>
      </c>
    </row>
    <row r="350" spans="1:13" x14ac:dyDescent="0.2">
      <c r="A350">
        <v>349</v>
      </c>
      <c r="B350" t="s">
        <v>977</v>
      </c>
      <c r="C350" t="s">
        <v>986</v>
      </c>
      <c r="D350" t="s">
        <v>1341</v>
      </c>
      <c r="E350" t="s">
        <v>988</v>
      </c>
      <c r="F350" s="47">
        <v>3</v>
      </c>
      <c r="G350" s="12">
        <v>15.9</v>
      </c>
      <c r="H350" t="s">
        <v>989</v>
      </c>
      <c r="I350" s="21">
        <v>43152</v>
      </c>
      <c r="J350" t="s">
        <v>1949</v>
      </c>
      <c r="L350" t="s">
        <v>2255</v>
      </c>
      <c r="M350">
        <v>1918</v>
      </c>
    </row>
    <row r="351" spans="1:13" x14ac:dyDescent="0.2">
      <c r="A351">
        <v>350</v>
      </c>
      <c r="B351" t="s">
        <v>985</v>
      </c>
      <c r="C351" t="s">
        <v>986</v>
      </c>
      <c r="D351" t="s">
        <v>1342</v>
      </c>
      <c r="E351" t="s">
        <v>988</v>
      </c>
      <c r="F351" s="47">
        <v>42</v>
      </c>
      <c r="G351" s="12">
        <v>8.6624999999999996</v>
      </c>
      <c r="H351" t="s">
        <v>989</v>
      </c>
      <c r="I351" s="21">
        <v>28917</v>
      </c>
      <c r="J351" t="s">
        <v>1947</v>
      </c>
      <c r="L351" t="s">
        <v>2256</v>
      </c>
      <c r="M351">
        <v>1979</v>
      </c>
    </row>
    <row r="352" spans="1:13" x14ac:dyDescent="0.2">
      <c r="A352">
        <v>351</v>
      </c>
      <c r="B352" t="s">
        <v>985</v>
      </c>
      <c r="C352" t="s">
        <v>986</v>
      </c>
      <c r="D352" t="s">
        <v>1343</v>
      </c>
      <c r="E352" t="s">
        <v>988</v>
      </c>
      <c r="F352" s="47">
        <v>23</v>
      </c>
      <c r="G352" s="12">
        <v>9.2249999999999996</v>
      </c>
      <c r="H352" t="s">
        <v>989</v>
      </c>
      <c r="I352" s="21">
        <v>35852</v>
      </c>
      <c r="J352" t="s">
        <v>1947</v>
      </c>
      <c r="L352" t="s">
        <v>2257</v>
      </c>
      <c r="M352">
        <v>1998</v>
      </c>
    </row>
    <row r="353" spans="1:13" x14ac:dyDescent="0.2">
      <c r="A353">
        <v>352</v>
      </c>
      <c r="B353" t="s">
        <v>985</v>
      </c>
      <c r="C353" t="s">
        <v>990</v>
      </c>
      <c r="D353" t="s">
        <v>1344</v>
      </c>
      <c r="E353" t="s">
        <v>988</v>
      </c>
      <c r="F353" s="48">
        <v>26</v>
      </c>
      <c r="G353" s="12">
        <v>35</v>
      </c>
      <c r="H353" t="s">
        <v>989</v>
      </c>
      <c r="I353" s="21">
        <v>34757</v>
      </c>
      <c r="J353" t="s">
        <v>1947</v>
      </c>
      <c r="L353" t="s">
        <v>2258</v>
      </c>
      <c r="M353">
        <v>1995</v>
      </c>
    </row>
    <row r="354" spans="1:13" x14ac:dyDescent="0.2">
      <c r="A354">
        <v>353</v>
      </c>
      <c r="B354" t="s">
        <v>985</v>
      </c>
      <c r="C354" t="s">
        <v>986</v>
      </c>
      <c r="D354" t="s">
        <v>1345</v>
      </c>
      <c r="E354" t="s">
        <v>988</v>
      </c>
      <c r="F354" s="47">
        <v>15</v>
      </c>
      <c r="G354" s="12">
        <v>7.2291999999999996</v>
      </c>
      <c r="H354" t="s">
        <v>163</v>
      </c>
      <c r="I354" s="21">
        <v>38772</v>
      </c>
      <c r="J354" t="s">
        <v>1947</v>
      </c>
      <c r="L354" t="s">
        <v>2259</v>
      </c>
      <c r="M354">
        <v>1906</v>
      </c>
    </row>
    <row r="355" spans="1:13" x14ac:dyDescent="0.2">
      <c r="A355">
        <v>354</v>
      </c>
      <c r="B355" t="s">
        <v>985</v>
      </c>
      <c r="C355" t="s">
        <v>986</v>
      </c>
      <c r="D355" t="s">
        <v>1346</v>
      </c>
      <c r="E355" t="s">
        <v>988</v>
      </c>
      <c r="F355" s="47">
        <v>25</v>
      </c>
      <c r="G355" s="12">
        <v>17.8</v>
      </c>
      <c r="H355" t="s">
        <v>989</v>
      </c>
      <c r="I355" s="21">
        <v>35122</v>
      </c>
      <c r="J355" t="s">
        <v>1947</v>
      </c>
      <c r="L355" t="s">
        <v>2008</v>
      </c>
      <c r="M355">
        <v>1996</v>
      </c>
    </row>
    <row r="356" spans="1:13" x14ac:dyDescent="0.2">
      <c r="A356">
        <v>355</v>
      </c>
      <c r="B356" t="s">
        <v>985</v>
      </c>
      <c r="C356" t="s">
        <v>986</v>
      </c>
      <c r="D356" t="s">
        <v>1347</v>
      </c>
      <c r="E356" t="s">
        <v>988</v>
      </c>
      <c r="F356" s="48">
        <v>32</v>
      </c>
      <c r="G356" s="12">
        <v>7.2249999999999996</v>
      </c>
      <c r="H356" t="s">
        <v>163</v>
      </c>
      <c r="I356" s="21">
        <v>32567</v>
      </c>
      <c r="J356" t="s">
        <v>1947</v>
      </c>
      <c r="L356" t="s">
        <v>2260</v>
      </c>
      <c r="M356">
        <v>1989</v>
      </c>
    </row>
    <row r="357" spans="1:13" x14ac:dyDescent="0.2">
      <c r="A357">
        <v>356</v>
      </c>
      <c r="B357" t="s">
        <v>985</v>
      </c>
      <c r="C357" t="s">
        <v>986</v>
      </c>
      <c r="D357" t="s">
        <v>1348</v>
      </c>
      <c r="E357" t="s">
        <v>988</v>
      </c>
      <c r="F357" s="47">
        <v>28</v>
      </c>
      <c r="G357" s="12">
        <v>9.5</v>
      </c>
      <c r="H357" t="s">
        <v>989</v>
      </c>
      <c r="I357" s="21">
        <v>34027</v>
      </c>
      <c r="J357" t="s">
        <v>1947</v>
      </c>
      <c r="L357" t="s">
        <v>2261</v>
      </c>
      <c r="M357">
        <v>1993</v>
      </c>
    </row>
    <row r="358" spans="1:13" x14ac:dyDescent="0.2">
      <c r="A358">
        <v>357</v>
      </c>
      <c r="B358" t="s">
        <v>977</v>
      </c>
      <c r="C358" t="s">
        <v>990</v>
      </c>
      <c r="D358" t="s">
        <v>1349</v>
      </c>
      <c r="E358" t="s">
        <v>992</v>
      </c>
      <c r="F358" s="47">
        <v>22</v>
      </c>
      <c r="G358" s="12">
        <v>55</v>
      </c>
      <c r="H358" t="s">
        <v>989</v>
      </c>
      <c r="I358" s="21">
        <v>36217</v>
      </c>
      <c r="J358" t="s">
        <v>1948</v>
      </c>
      <c r="L358" t="s">
        <v>2262</v>
      </c>
      <c r="M358">
        <v>1999</v>
      </c>
    </row>
    <row r="359" spans="1:13" x14ac:dyDescent="0.2">
      <c r="A359">
        <v>358</v>
      </c>
      <c r="B359" t="s">
        <v>985</v>
      </c>
      <c r="C359" t="s">
        <v>1001</v>
      </c>
      <c r="D359" t="s">
        <v>1350</v>
      </c>
      <c r="E359" t="s">
        <v>992</v>
      </c>
      <c r="F359" s="47">
        <v>38</v>
      </c>
      <c r="G359" s="12">
        <v>13</v>
      </c>
      <c r="H359" t="s">
        <v>989</v>
      </c>
      <c r="I359" s="21">
        <v>30377</v>
      </c>
      <c r="J359" t="s">
        <v>1948</v>
      </c>
      <c r="L359" t="s">
        <v>2263</v>
      </c>
      <c r="M359">
        <v>1983</v>
      </c>
    </row>
    <row r="360" spans="1:13" x14ac:dyDescent="0.2">
      <c r="A360">
        <v>359</v>
      </c>
      <c r="B360" t="s">
        <v>977</v>
      </c>
      <c r="C360" t="s">
        <v>986</v>
      </c>
      <c r="D360" t="s">
        <v>1351</v>
      </c>
      <c r="E360" t="s">
        <v>992</v>
      </c>
      <c r="F360" s="48">
        <v>60</v>
      </c>
      <c r="G360" s="12">
        <v>7.8792</v>
      </c>
      <c r="H360" t="s">
        <v>997</v>
      </c>
      <c r="I360" s="21">
        <v>22347</v>
      </c>
      <c r="J360" t="s">
        <v>1948</v>
      </c>
      <c r="L360" t="s">
        <v>2264</v>
      </c>
      <c r="M360">
        <v>1961</v>
      </c>
    </row>
    <row r="361" spans="1:13" x14ac:dyDescent="0.2">
      <c r="A361">
        <v>360</v>
      </c>
      <c r="B361" t="s">
        <v>977</v>
      </c>
      <c r="C361" t="s">
        <v>986</v>
      </c>
      <c r="D361" t="s">
        <v>1352</v>
      </c>
      <c r="E361" t="s">
        <v>992</v>
      </c>
      <c r="F361" s="48">
        <v>69</v>
      </c>
      <c r="G361" s="12">
        <v>7.8792</v>
      </c>
      <c r="H361" t="s">
        <v>997</v>
      </c>
      <c r="I361" s="21">
        <v>19062</v>
      </c>
      <c r="J361" t="s">
        <v>1948</v>
      </c>
      <c r="L361" t="s">
        <v>2265</v>
      </c>
      <c r="M361">
        <v>1952</v>
      </c>
    </row>
    <row r="362" spans="1:13" x14ac:dyDescent="0.2">
      <c r="A362">
        <v>361</v>
      </c>
      <c r="B362" t="s">
        <v>985</v>
      </c>
      <c r="C362" t="s">
        <v>986</v>
      </c>
      <c r="D362" t="s">
        <v>1353</v>
      </c>
      <c r="E362" t="s">
        <v>988</v>
      </c>
      <c r="F362" s="47">
        <v>40</v>
      </c>
      <c r="G362" s="12">
        <v>27.9</v>
      </c>
      <c r="H362" t="s">
        <v>989</v>
      </c>
      <c r="I362" s="21">
        <v>29647</v>
      </c>
      <c r="J362" t="s">
        <v>1947</v>
      </c>
      <c r="L362" t="s">
        <v>2022</v>
      </c>
      <c r="M362">
        <v>1981</v>
      </c>
    </row>
    <row r="363" spans="1:13" x14ac:dyDescent="0.2">
      <c r="A363">
        <v>362</v>
      </c>
      <c r="B363" t="s">
        <v>985</v>
      </c>
      <c r="C363" t="s">
        <v>1001</v>
      </c>
      <c r="D363" t="s">
        <v>1354</v>
      </c>
      <c r="E363" t="s">
        <v>988</v>
      </c>
      <c r="F363" s="47">
        <v>29</v>
      </c>
      <c r="G363" s="12">
        <v>27.720800000000001</v>
      </c>
      <c r="H363" t="s">
        <v>163</v>
      </c>
      <c r="I363" s="21">
        <v>33662</v>
      </c>
      <c r="J363" t="s">
        <v>1947</v>
      </c>
      <c r="L363" t="s">
        <v>2266</v>
      </c>
      <c r="M363">
        <v>1992</v>
      </c>
    </row>
    <row r="364" spans="1:13" x14ac:dyDescent="0.2">
      <c r="A364">
        <v>363</v>
      </c>
      <c r="B364" t="s">
        <v>985</v>
      </c>
      <c r="C364" t="s">
        <v>986</v>
      </c>
      <c r="D364" t="s">
        <v>1355</v>
      </c>
      <c r="E364" t="s">
        <v>992</v>
      </c>
      <c r="F364" s="47">
        <v>45</v>
      </c>
      <c r="G364" s="12">
        <v>14.4542</v>
      </c>
      <c r="H364" t="s">
        <v>163</v>
      </c>
      <c r="I364" s="21">
        <v>27822</v>
      </c>
      <c r="J364" t="s">
        <v>1950</v>
      </c>
      <c r="L364" t="s">
        <v>2267</v>
      </c>
      <c r="M364">
        <v>1976</v>
      </c>
    </row>
    <row r="365" spans="1:13" x14ac:dyDescent="0.2">
      <c r="A365">
        <v>364</v>
      </c>
      <c r="B365" t="s">
        <v>985</v>
      </c>
      <c r="C365" t="s">
        <v>986</v>
      </c>
      <c r="D365" t="s">
        <v>1356</v>
      </c>
      <c r="E365" t="s">
        <v>988</v>
      </c>
      <c r="F365" s="47">
        <v>35</v>
      </c>
      <c r="G365" s="12">
        <v>7.05</v>
      </c>
      <c r="H365" t="s">
        <v>989</v>
      </c>
      <c r="I365" s="21">
        <v>31472</v>
      </c>
      <c r="J365" t="s">
        <v>1947</v>
      </c>
      <c r="L365" t="s">
        <v>2268</v>
      </c>
      <c r="M365">
        <v>1986</v>
      </c>
    </row>
    <row r="366" spans="1:13" x14ac:dyDescent="0.2">
      <c r="A366">
        <v>365</v>
      </c>
      <c r="B366" t="s">
        <v>985</v>
      </c>
      <c r="C366" t="s">
        <v>986</v>
      </c>
      <c r="D366" t="s">
        <v>1357</v>
      </c>
      <c r="E366" t="s">
        <v>988</v>
      </c>
      <c r="F366" s="48">
        <v>77</v>
      </c>
      <c r="G366" s="12">
        <v>15.5</v>
      </c>
      <c r="H366" t="s">
        <v>997</v>
      </c>
      <c r="I366" s="21">
        <v>16142</v>
      </c>
      <c r="J366" t="s">
        <v>1947</v>
      </c>
      <c r="L366" t="s">
        <v>2126</v>
      </c>
      <c r="M366">
        <v>1944</v>
      </c>
    </row>
    <row r="367" spans="1:13" x14ac:dyDescent="0.2">
      <c r="A367">
        <v>366</v>
      </c>
      <c r="B367" t="s">
        <v>985</v>
      </c>
      <c r="C367" t="s">
        <v>986</v>
      </c>
      <c r="D367" t="s">
        <v>1358</v>
      </c>
      <c r="E367" t="s">
        <v>988</v>
      </c>
      <c r="F367" s="47">
        <v>30</v>
      </c>
      <c r="G367" s="12">
        <v>7.25</v>
      </c>
      <c r="H367" t="s">
        <v>989</v>
      </c>
      <c r="I367" s="21">
        <v>33297</v>
      </c>
      <c r="J367" t="s">
        <v>1947</v>
      </c>
      <c r="L367" t="s">
        <v>2269</v>
      </c>
      <c r="M367">
        <v>1991</v>
      </c>
    </row>
    <row r="368" spans="1:13" x14ac:dyDescent="0.2">
      <c r="A368">
        <v>367</v>
      </c>
      <c r="B368" t="s">
        <v>977</v>
      </c>
      <c r="C368" t="s">
        <v>990</v>
      </c>
      <c r="D368" t="s">
        <v>1359</v>
      </c>
      <c r="E368" t="s">
        <v>992</v>
      </c>
      <c r="F368" s="47">
        <v>60</v>
      </c>
      <c r="G368" s="12">
        <v>75.25</v>
      </c>
      <c r="H368" t="s">
        <v>163</v>
      </c>
      <c r="I368" s="21">
        <v>22347</v>
      </c>
      <c r="J368" t="s">
        <v>1950</v>
      </c>
      <c r="L368" t="s">
        <v>2270</v>
      </c>
      <c r="M368">
        <v>1961</v>
      </c>
    </row>
    <row r="369" spans="1:13" x14ac:dyDescent="0.2">
      <c r="A369">
        <v>368</v>
      </c>
      <c r="B369" t="s">
        <v>977</v>
      </c>
      <c r="C369" t="s">
        <v>986</v>
      </c>
      <c r="D369" t="s">
        <v>1360</v>
      </c>
      <c r="E369" t="s">
        <v>992</v>
      </c>
      <c r="F369" s="48">
        <v>5</v>
      </c>
      <c r="G369" s="12">
        <v>7.2291999999999996</v>
      </c>
      <c r="H369" t="s">
        <v>163</v>
      </c>
      <c r="I369" s="21">
        <v>42422</v>
      </c>
      <c r="J369" t="s">
        <v>1950</v>
      </c>
      <c r="L369" t="s">
        <v>2271</v>
      </c>
      <c r="M369">
        <v>1916</v>
      </c>
    </row>
    <row r="370" spans="1:13" x14ac:dyDescent="0.2">
      <c r="A370">
        <v>369</v>
      </c>
      <c r="B370" t="s">
        <v>977</v>
      </c>
      <c r="C370" t="s">
        <v>986</v>
      </c>
      <c r="D370" t="s">
        <v>1361</v>
      </c>
      <c r="E370" t="s">
        <v>992</v>
      </c>
      <c r="F370" s="48">
        <v>77</v>
      </c>
      <c r="G370" s="12">
        <v>7.75</v>
      </c>
      <c r="H370" t="s">
        <v>997</v>
      </c>
      <c r="I370" s="21">
        <v>16142</v>
      </c>
      <c r="J370" t="s">
        <v>1948</v>
      </c>
      <c r="L370" t="s">
        <v>2272</v>
      </c>
      <c r="M370">
        <v>1944</v>
      </c>
    </row>
    <row r="371" spans="1:13" x14ac:dyDescent="0.2">
      <c r="A371">
        <v>370</v>
      </c>
      <c r="B371" t="s">
        <v>977</v>
      </c>
      <c r="C371" t="s">
        <v>990</v>
      </c>
      <c r="D371" t="s">
        <v>1362</v>
      </c>
      <c r="E371" t="s">
        <v>992</v>
      </c>
      <c r="F371" s="47">
        <v>24</v>
      </c>
      <c r="G371" s="12">
        <v>69.3</v>
      </c>
      <c r="H371" t="s">
        <v>163</v>
      </c>
      <c r="I371" s="21">
        <v>35487</v>
      </c>
      <c r="J371" t="s">
        <v>1954</v>
      </c>
      <c r="L371" t="s">
        <v>2273</v>
      </c>
      <c r="M371">
        <v>1997</v>
      </c>
    </row>
    <row r="372" spans="1:13" x14ac:dyDescent="0.2">
      <c r="A372">
        <v>371</v>
      </c>
      <c r="B372" t="s">
        <v>977</v>
      </c>
      <c r="C372" t="s">
        <v>990</v>
      </c>
      <c r="D372" t="s">
        <v>1363</v>
      </c>
      <c r="E372" t="s">
        <v>988</v>
      </c>
      <c r="F372" s="47">
        <v>25</v>
      </c>
      <c r="G372" s="12">
        <v>55.441699999999997</v>
      </c>
      <c r="H372" t="s">
        <v>163</v>
      </c>
      <c r="I372" s="21">
        <v>35122</v>
      </c>
      <c r="J372" t="s">
        <v>1947</v>
      </c>
      <c r="L372" t="s">
        <v>2274</v>
      </c>
      <c r="M372">
        <v>1996</v>
      </c>
    </row>
    <row r="373" spans="1:13" x14ac:dyDescent="0.2">
      <c r="A373">
        <v>372</v>
      </c>
      <c r="B373" t="s">
        <v>985</v>
      </c>
      <c r="C373" t="s">
        <v>986</v>
      </c>
      <c r="D373" t="s">
        <v>1364</v>
      </c>
      <c r="E373" t="s">
        <v>988</v>
      </c>
      <c r="F373" s="47">
        <v>18</v>
      </c>
      <c r="G373" s="12">
        <v>6.4958</v>
      </c>
      <c r="H373" t="s">
        <v>989</v>
      </c>
      <c r="I373" s="21">
        <v>37677</v>
      </c>
      <c r="J373" t="s">
        <v>1947</v>
      </c>
      <c r="L373" t="s">
        <v>2275</v>
      </c>
      <c r="M373">
        <v>1903</v>
      </c>
    </row>
    <row r="374" spans="1:13" x14ac:dyDescent="0.2">
      <c r="A374">
        <v>373</v>
      </c>
      <c r="B374" t="s">
        <v>985</v>
      </c>
      <c r="C374" t="s">
        <v>986</v>
      </c>
      <c r="D374" t="s">
        <v>1365</v>
      </c>
      <c r="E374" t="s">
        <v>988</v>
      </c>
      <c r="F374" s="47">
        <v>19</v>
      </c>
      <c r="G374" s="12">
        <v>8.0500000000000007</v>
      </c>
      <c r="H374" t="s">
        <v>989</v>
      </c>
      <c r="I374" s="21">
        <v>37312</v>
      </c>
      <c r="J374" t="s">
        <v>1947</v>
      </c>
      <c r="L374" t="s">
        <v>2276</v>
      </c>
      <c r="M374">
        <v>1902</v>
      </c>
    </row>
    <row r="375" spans="1:13" x14ac:dyDescent="0.2">
      <c r="A375">
        <v>374</v>
      </c>
      <c r="B375" t="s">
        <v>985</v>
      </c>
      <c r="C375" t="s">
        <v>990</v>
      </c>
      <c r="D375" t="s">
        <v>1366</v>
      </c>
      <c r="E375" t="s">
        <v>988</v>
      </c>
      <c r="F375" s="47">
        <v>22</v>
      </c>
      <c r="G375" s="12">
        <v>135.63329999999999</v>
      </c>
      <c r="H375" t="s">
        <v>163</v>
      </c>
      <c r="I375" s="21">
        <v>36217</v>
      </c>
      <c r="J375" t="s">
        <v>1947</v>
      </c>
      <c r="L375" t="s">
        <v>2277</v>
      </c>
      <c r="M375">
        <v>1999</v>
      </c>
    </row>
    <row r="376" spans="1:13" x14ac:dyDescent="0.2">
      <c r="A376">
        <v>375</v>
      </c>
      <c r="B376" t="s">
        <v>985</v>
      </c>
      <c r="C376" t="s">
        <v>986</v>
      </c>
      <c r="D376" t="s">
        <v>1367</v>
      </c>
      <c r="E376" t="s">
        <v>992</v>
      </c>
      <c r="F376" s="47">
        <v>3</v>
      </c>
      <c r="G376" s="12">
        <v>21.074999999999999</v>
      </c>
      <c r="H376" t="s">
        <v>989</v>
      </c>
      <c r="I376" s="21">
        <v>43152</v>
      </c>
      <c r="J376" t="s">
        <v>1948</v>
      </c>
      <c r="L376" t="s">
        <v>1968</v>
      </c>
      <c r="M376">
        <v>1918</v>
      </c>
    </row>
    <row r="377" spans="1:13" x14ac:dyDescent="0.2">
      <c r="A377">
        <v>376</v>
      </c>
      <c r="B377" t="s">
        <v>977</v>
      </c>
      <c r="C377" t="s">
        <v>990</v>
      </c>
      <c r="D377" t="s">
        <v>1368</v>
      </c>
      <c r="E377" t="s">
        <v>992</v>
      </c>
      <c r="F377" s="48">
        <v>26</v>
      </c>
      <c r="G377" s="12">
        <v>82.1708</v>
      </c>
      <c r="H377" t="s">
        <v>163</v>
      </c>
      <c r="I377" s="21">
        <v>34757</v>
      </c>
      <c r="J377" t="s">
        <v>1950</v>
      </c>
      <c r="L377" t="s">
        <v>1994</v>
      </c>
      <c r="M377">
        <v>1995</v>
      </c>
    </row>
    <row r="378" spans="1:13" x14ac:dyDescent="0.2">
      <c r="A378">
        <v>377</v>
      </c>
      <c r="B378" t="s">
        <v>977</v>
      </c>
      <c r="C378" t="s">
        <v>986</v>
      </c>
      <c r="D378" t="s">
        <v>1369</v>
      </c>
      <c r="E378" t="s">
        <v>992</v>
      </c>
      <c r="F378" s="47">
        <v>22</v>
      </c>
      <c r="G378" s="12">
        <v>7.25</v>
      </c>
      <c r="H378" t="s">
        <v>989</v>
      </c>
      <c r="I378" s="21">
        <v>36217</v>
      </c>
      <c r="J378" t="s">
        <v>1948</v>
      </c>
      <c r="L378" t="s">
        <v>2278</v>
      </c>
      <c r="M378">
        <v>1999</v>
      </c>
    </row>
    <row r="379" spans="1:13" x14ac:dyDescent="0.2">
      <c r="A379">
        <v>378</v>
      </c>
      <c r="B379" t="s">
        <v>985</v>
      </c>
      <c r="C379" t="s">
        <v>990</v>
      </c>
      <c r="D379" t="s">
        <v>1370</v>
      </c>
      <c r="E379" t="s">
        <v>988</v>
      </c>
      <c r="F379" s="47">
        <v>27</v>
      </c>
      <c r="G379" s="12">
        <v>211.5</v>
      </c>
      <c r="H379" t="s">
        <v>163</v>
      </c>
      <c r="I379" s="21">
        <v>34392</v>
      </c>
      <c r="J379" t="s">
        <v>1947</v>
      </c>
      <c r="L379" t="s">
        <v>2279</v>
      </c>
      <c r="M379">
        <v>1994</v>
      </c>
    </row>
    <row r="380" spans="1:13" x14ac:dyDescent="0.2">
      <c r="A380">
        <v>379</v>
      </c>
      <c r="B380" t="s">
        <v>985</v>
      </c>
      <c r="C380" t="s">
        <v>986</v>
      </c>
      <c r="D380" t="s">
        <v>1371</v>
      </c>
      <c r="E380" t="s">
        <v>988</v>
      </c>
      <c r="F380" s="47">
        <v>20</v>
      </c>
      <c r="G380" s="12">
        <v>4.0125000000000002</v>
      </c>
      <c r="H380" t="s">
        <v>163</v>
      </c>
      <c r="I380" s="21">
        <v>36947</v>
      </c>
      <c r="J380" t="s">
        <v>1947</v>
      </c>
      <c r="L380" t="s">
        <v>2280</v>
      </c>
      <c r="M380">
        <v>1901</v>
      </c>
    </row>
    <row r="381" spans="1:13" x14ac:dyDescent="0.2">
      <c r="A381">
        <v>380</v>
      </c>
      <c r="B381" t="s">
        <v>985</v>
      </c>
      <c r="C381" t="s">
        <v>986</v>
      </c>
      <c r="D381" t="s">
        <v>1372</v>
      </c>
      <c r="E381" t="s">
        <v>988</v>
      </c>
      <c r="F381" s="47">
        <v>19</v>
      </c>
      <c r="G381" s="12">
        <v>7.7750000000000004</v>
      </c>
      <c r="H381" t="s">
        <v>989</v>
      </c>
      <c r="I381" s="21">
        <v>37312</v>
      </c>
      <c r="J381" t="s">
        <v>1947</v>
      </c>
      <c r="L381" t="s">
        <v>2060</v>
      </c>
      <c r="M381">
        <v>1902</v>
      </c>
    </row>
    <row r="382" spans="1:13" x14ac:dyDescent="0.2">
      <c r="A382">
        <v>381</v>
      </c>
      <c r="B382" t="s">
        <v>977</v>
      </c>
      <c r="C382" t="s">
        <v>990</v>
      </c>
      <c r="D382" t="s">
        <v>1373</v>
      </c>
      <c r="E382" t="s">
        <v>992</v>
      </c>
      <c r="F382" s="47">
        <v>42</v>
      </c>
      <c r="G382" s="12">
        <v>227.52500000000001</v>
      </c>
      <c r="H382" t="s">
        <v>163</v>
      </c>
      <c r="I382" s="21">
        <v>28917</v>
      </c>
      <c r="J382" t="s">
        <v>1948</v>
      </c>
      <c r="L382" t="s">
        <v>2281</v>
      </c>
      <c r="M382">
        <v>1979</v>
      </c>
    </row>
    <row r="383" spans="1:13" x14ac:dyDescent="0.2">
      <c r="A383">
        <v>382</v>
      </c>
      <c r="B383" t="s">
        <v>977</v>
      </c>
      <c r="C383" t="s">
        <v>986</v>
      </c>
      <c r="D383" t="s">
        <v>1374</v>
      </c>
      <c r="E383" t="s">
        <v>992</v>
      </c>
      <c r="F383" s="47">
        <v>1</v>
      </c>
      <c r="G383" s="12">
        <v>15.7417</v>
      </c>
      <c r="H383" t="s">
        <v>163</v>
      </c>
      <c r="I383" s="21">
        <v>43882</v>
      </c>
      <c r="J383" t="s">
        <v>1948</v>
      </c>
      <c r="L383" t="s">
        <v>2282</v>
      </c>
      <c r="M383">
        <v>1920</v>
      </c>
    </row>
    <row r="384" spans="1:13" x14ac:dyDescent="0.2">
      <c r="A384">
        <v>383</v>
      </c>
      <c r="B384" t="s">
        <v>985</v>
      </c>
      <c r="C384" t="s">
        <v>986</v>
      </c>
      <c r="D384" t="s">
        <v>1375</v>
      </c>
      <c r="E384" t="s">
        <v>988</v>
      </c>
      <c r="F384" s="47">
        <v>32</v>
      </c>
      <c r="G384" s="12">
        <v>7.9249999999999998</v>
      </c>
      <c r="H384" t="s">
        <v>989</v>
      </c>
      <c r="I384" s="21">
        <v>32567</v>
      </c>
      <c r="J384" t="s">
        <v>1947</v>
      </c>
      <c r="L384" t="s">
        <v>2283</v>
      </c>
      <c r="M384">
        <v>1989</v>
      </c>
    </row>
    <row r="385" spans="1:13" x14ac:dyDescent="0.2">
      <c r="A385">
        <v>384</v>
      </c>
      <c r="B385" t="s">
        <v>977</v>
      </c>
      <c r="C385" t="s">
        <v>990</v>
      </c>
      <c r="D385" t="s">
        <v>1376</v>
      </c>
      <c r="E385" t="s">
        <v>992</v>
      </c>
      <c r="F385" s="47">
        <v>35</v>
      </c>
      <c r="G385" s="12">
        <v>52</v>
      </c>
      <c r="H385" t="s">
        <v>989</v>
      </c>
      <c r="I385" s="21">
        <v>31472</v>
      </c>
      <c r="J385" t="s">
        <v>1950</v>
      </c>
      <c r="L385" t="s">
        <v>1995</v>
      </c>
      <c r="M385">
        <v>1986</v>
      </c>
    </row>
    <row r="386" spans="1:13" x14ac:dyDescent="0.2">
      <c r="A386">
        <v>385</v>
      </c>
      <c r="B386" t="s">
        <v>985</v>
      </c>
      <c r="C386" t="s">
        <v>986</v>
      </c>
      <c r="D386" t="s">
        <v>1377</v>
      </c>
      <c r="E386" t="s">
        <v>988</v>
      </c>
      <c r="F386" s="48">
        <v>3</v>
      </c>
      <c r="G386" s="12">
        <v>7.8958000000000004</v>
      </c>
      <c r="H386" t="s">
        <v>989</v>
      </c>
      <c r="I386" s="21">
        <v>43152</v>
      </c>
      <c r="J386" t="s">
        <v>1947</v>
      </c>
      <c r="L386" t="s">
        <v>2284</v>
      </c>
      <c r="M386">
        <v>1918</v>
      </c>
    </row>
    <row r="387" spans="1:13" x14ac:dyDescent="0.2">
      <c r="A387">
        <v>386</v>
      </c>
      <c r="B387" t="s">
        <v>985</v>
      </c>
      <c r="C387" t="s">
        <v>1001</v>
      </c>
      <c r="D387" t="s">
        <v>1378</v>
      </c>
      <c r="E387" t="s">
        <v>988</v>
      </c>
      <c r="F387" s="47">
        <v>18</v>
      </c>
      <c r="G387" s="12">
        <v>73.5</v>
      </c>
      <c r="H387" t="s">
        <v>989</v>
      </c>
      <c r="I387" s="21">
        <v>37677</v>
      </c>
      <c r="J387" t="s">
        <v>1947</v>
      </c>
      <c r="L387" t="s">
        <v>2285</v>
      </c>
      <c r="M387">
        <v>1903</v>
      </c>
    </row>
    <row r="388" spans="1:13" x14ac:dyDescent="0.2">
      <c r="A388">
        <v>387</v>
      </c>
      <c r="B388" t="s">
        <v>985</v>
      </c>
      <c r="C388" t="s">
        <v>986</v>
      </c>
      <c r="D388" t="s">
        <v>1379</v>
      </c>
      <c r="E388" t="s">
        <v>988</v>
      </c>
      <c r="F388" s="47">
        <v>1</v>
      </c>
      <c r="G388" s="12">
        <v>46.9</v>
      </c>
      <c r="H388" t="s">
        <v>989</v>
      </c>
      <c r="I388" s="21">
        <v>43882</v>
      </c>
      <c r="J388" t="s">
        <v>1949</v>
      </c>
      <c r="L388" t="s">
        <v>2018</v>
      </c>
      <c r="M388">
        <v>1920</v>
      </c>
    </row>
    <row r="389" spans="1:13" x14ac:dyDescent="0.2">
      <c r="A389">
        <v>388</v>
      </c>
      <c r="B389" t="s">
        <v>977</v>
      </c>
      <c r="C389" t="s">
        <v>1001</v>
      </c>
      <c r="D389" t="s">
        <v>1380</v>
      </c>
      <c r="E389" t="s">
        <v>992</v>
      </c>
      <c r="F389" s="47">
        <v>36</v>
      </c>
      <c r="G389" s="12">
        <v>13</v>
      </c>
      <c r="H389" t="s">
        <v>989</v>
      </c>
      <c r="I389" s="21">
        <v>31107</v>
      </c>
      <c r="J389" t="s">
        <v>1948</v>
      </c>
      <c r="L389" t="s">
        <v>2286</v>
      </c>
      <c r="M389">
        <v>1985</v>
      </c>
    </row>
    <row r="390" spans="1:13" x14ac:dyDescent="0.2">
      <c r="A390">
        <v>389</v>
      </c>
      <c r="B390" t="s">
        <v>985</v>
      </c>
      <c r="C390" t="s">
        <v>986</v>
      </c>
      <c r="D390" t="s">
        <v>1381</v>
      </c>
      <c r="E390" t="s">
        <v>988</v>
      </c>
      <c r="F390" s="48">
        <v>50</v>
      </c>
      <c r="G390" s="12">
        <v>7.7291999999999996</v>
      </c>
      <c r="H390" t="s">
        <v>997</v>
      </c>
      <c r="I390" s="21">
        <v>25997</v>
      </c>
      <c r="J390" t="s">
        <v>1947</v>
      </c>
      <c r="L390" t="s">
        <v>2287</v>
      </c>
      <c r="M390">
        <v>1971</v>
      </c>
    </row>
    <row r="391" spans="1:13" x14ac:dyDescent="0.2">
      <c r="A391">
        <v>390</v>
      </c>
      <c r="B391" t="s">
        <v>977</v>
      </c>
      <c r="C391" t="s">
        <v>1001</v>
      </c>
      <c r="D391" t="s">
        <v>1382</v>
      </c>
      <c r="E391" t="s">
        <v>992</v>
      </c>
      <c r="F391" s="47">
        <v>17</v>
      </c>
      <c r="G391" s="12">
        <v>12</v>
      </c>
      <c r="H391" t="s">
        <v>163</v>
      </c>
      <c r="I391" s="21">
        <v>38042</v>
      </c>
      <c r="J391" t="s">
        <v>1948</v>
      </c>
      <c r="L391" t="s">
        <v>2288</v>
      </c>
      <c r="M391">
        <v>1904</v>
      </c>
    </row>
    <row r="392" spans="1:13" x14ac:dyDescent="0.2">
      <c r="A392">
        <v>391</v>
      </c>
      <c r="B392" t="s">
        <v>977</v>
      </c>
      <c r="C392" t="s">
        <v>990</v>
      </c>
      <c r="D392" t="s">
        <v>1383</v>
      </c>
      <c r="E392" t="s">
        <v>988</v>
      </c>
      <c r="F392" s="47">
        <v>36</v>
      </c>
      <c r="G392" s="12">
        <v>120</v>
      </c>
      <c r="H392" t="s">
        <v>989</v>
      </c>
      <c r="I392" s="21">
        <v>31107</v>
      </c>
      <c r="J392" t="s">
        <v>1947</v>
      </c>
      <c r="L392" t="s">
        <v>2179</v>
      </c>
      <c r="M392">
        <v>1985</v>
      </c>
    </row>
    <row r="393" spans="1:13" x14ac:dyDescent="0.2">
      <c r="A393">
        <v>392</v>
      </c>
      <c r="B393" t="s">
        <v>977</v>
      </c>
      <c r="C393" t="s">
        <v>986</v>
      </c>
      <c r="D393" t="s">
        <v>1384</v>
      </c>
      <c r="E393" t="s">
        <v>988</v>
      </c>
      <c r="F393" s="47">
        <v>21</v>
      </c>
      <c r="G393" s="12">
        <v>7.7957999999999998</v>
      </c>
      <c r="H393" t="s">
        <v>989</v>
      </c>
      <c r="I393" s="21">
        <v>36582</v>
      </c>
      <c r="J393" t="s">
        <v>1947</v>
      </c>
      <c r="L393" t="s">
        <v>2289</v>
      </c>
      <c r="M393">
        <v>1900</v>
      </c>
    </row>
    <row r="394" spans="1:13" x14ac:dyDescent="0.2">
      <c r="A394">
        <v>393</v>
      </c>
      <c r="B394" t="s">
        <v>985</v>
      </c>
      <c r="C394" t="s">
        <v>986</v>
      </c>
      <c r="D394" t="s">
        <v>1385</v>
      </c>
      <c r="E394" t="s">
        <v>988</v>
      </c>
      <c r="F394" s="47">
        <v>28</v>
      </c>
      <c r="G394" s="12">
        <v>7.9249999999999998</v>
      </c>
      <c r="H394" t="s">
        <v>989</v>
      </c>
      <c r="I394" s="21">
        <v>34027</v>
      </c>
      <c r="J394" t="s">
        <v>1947</v>
      </c>
      <c r="L394" t="s">
        <v>2060</v>
      </c>
      <c r="M394">
        <v>1993</v>
      </c>
    </row>
    <row r="395" spans="1:13" x14ac:dyDescent="0.2">
      <c r="A395">
        <v>394</v>
      </c>
      <c r="B395" t="s">
        <v>977</v>
      </c>
      <c r="C395" t="s">
        <v>990</v>
      </c>
      <c r="D395" t="s">
        <v>1386</v>
      </c>
      <c r="E395" t="s">
        <v>992</v>
      </c>
      <c r="F395" s="47">
        <v>23</v>
      </c>
      <c r="G395" s="12">
        <v>113.27500000000001</v>
      </c>
      <c r="H395" t="s">
        <v>163</v>
      </c>
      <c r="I395" s="21">
        <v>35852</v>
      </c>
      <c r="J395" t="s">
        <v>1948</v>
      </c>
      <c r="L395" t="s">
        <v>2151</v>
      </c>
      <c r="M395">
        <v>1998</v>
      </c>
    </row>
    <row r="396" spans="1:13" x14ac:dyDescent="0.2">
      <c r="A396">
        <v>395</v>
      </c>
      <c r="B396" t="s">
        <v>977</v>
      </c>
      <c r="C396" t="s">
        <v>986</v>
      </c>
      <c r="D396" t="s">
        <v>1387</v>
      </c>
      <c r="E396" t="s">
        <v>992</v>
      </c>
      <c r="F396" s="47">
        <v>24</v>
      </c>
      <c r="G396" s="12">
        <v>16.7</v>
      </c>
      <c r="H396" t="s">
        <v>989</v>
      </c>
      <c r="I396" s="21">
        <v>35487</v>
      </c>
      <c r="J396" t="s">
        <v>1950</v>
      </c>
      <c r="L396" t="s">
        <v>1971</v>
      </c>
      <c r="M396">
        <v>1997</v>
      </c>
    </row>
    <row r="397" spans="1:13" x14ac:dyDescent="0.2">
      <c r="A397">
        <v>396</v>
      </c>
      <c r="B397" t="s">
        <v>985</v>
      </c>
      <c r="C397" t="s">
        <v>986</v>
      </c>
      <c r="D397" t="s">
        <v>1388</v>
      </c>
      <c r="E397" t="s">
        <v>988</v>
      </c>
      <c r="F397" s="47">
        <v>22</v>
      </c>
      <c r="G397" s="12">
        <v>7.7957999999999998</v>
      </c>
      <c r="H397" t="s">
        <v>989</v>
      </c>
      <c r="I397" s="21">
        <v>36217</v>
      </c>
      <c r="J397" t="s">
        <v>1947</v>
      </c>
      <c r="L397" t="s">
        <v>2059</v>
      </c>
      <c r="M397">
        <v>1999</v>
      </c>
    </row>
    <row r="398" spans="1:13" x14ac:dyDescent="0.2">
      <c r="A398">
        <v>397</v>
      </c>
      <c r="B398" t="s">
        <v>985</v>
      </c>
      <c r="C398" t="s">
        <v>986</v>
      </c>
      <c r="D398" t="s">
        <v>1389</v>
      </c>
      <c r="E398" t="s">
        <v>992</v>
      </c>
      <c r="F398" s="47">
        <v>31</v>
      </c>
      <c r="G398" s="12">
        <v>7.8541999999999996</v>
      </c>
      <c r="H398" t="s">
        <v>989</v>
      </c>
      <c r="I398" s="21">
        <v>32932</v>
      </c>
      <c r="J398" t="s">
        <v>1948</v>
      </c>
      <c r="L398" t="s">
        <v>2206</v>
      </c>
      <c r="M398">
        <v>1990</v>
      </c>
    </row>
    <row r="399" spans="1:13" x14ac:dyDescent="0.2">
      <c r="A399">
        <v>398</v>
      </c>
      <c r="B399" t="s">
        <v>985</v>
      </c>
      <c r="C399" t="s">
        <v>1001</v>
      </c>
      <c r="D399" t="s">
        <v>1390</v>
      </c>
      <c r="E399" t="s">
        <v>988</v>
      </c>
      <c r="F399" s="47">
        <v>46</v>
      </c>
      <c r="G399" s="12">
        <v>26</v>
      </c>
      <c r="H399" t="s">
        <v>989</v>
      </c>
      <c r="I399" s="21">
        <v>27457</v>
      </c>
      <c r="J399" t="s">
        <v>1947</v>
      </c>
      <c r="L399" t="s">
        <v>2290</v>
      </c>
      <c r="M399">
        <v>1975</v>
      </c>
    </row>
    <row r="400" spans="1:13" x14ac:dyDescent="0.2">
      <c r="A400">
        <v>399</v>
      </c>
      <c r="B400" t="s">
        <v>985</v>
      </c>
      <c r="C400" t="s">
        <v>1001</v>
      </c>
      <c r="D400" t="s">
        <v>1391</v>
      </c>
      <c r="E400" t="s">
        <v>988</v>
      </c>
      <c r="F400" s="47">
        <v>23</v>
      </c>
      <c r="G400" s="12">
        <v>10.5</v>
      </c>
      <c r="H400" t="s">
        <v>989</v>
      </c>
      <c r="I400" s="21">
        <v>35852</v>
      </c>
      <c r="J400" t="s">
        <v>1953</v>
      </c>
      <c r="L400" t="s">
        <v>2291</v>
      </c>
      <c r="M400">
        <v>1998</v>
      </c>
    </row>
    <row r="401" spans="1:13" x14ac:dyDescent="0.2">
      <c r="A401">
        <v>400</v>
      </c>
      <c r="B401" t="s">
        <v>977</v>
      </c>
      <c r="C401" t="s">
        <v>1001</v>
      </c>
      <c r="D401" t="s">
        <v>1392</v>
      </c>
      <c r="E401" t="s">
        <v>992</v>
      </c>
      <c r="F401" s="47">
        <v>28</v>
      </c>
      <c r="G401" s="12">
        <v>12.65</v>
      </c>
      <c r="H401" t="s">
        <v>989</v>
      </c>
      <c r="I401" s="21">
        <v>34027</v>
      </c>
      <c r="J401" t="s">
        <v>1950</v>
      </c>
      <c r="L401" t="s">
        <v>2292</v>
      </c>
      <c r="M401">
        <v>1993</v>
      </c>
    </row>
    <row r="402" spans="1:13" x14ac:dyDescent="0.2">
      <c r="A402">
        <v>401</v>
      </c>
      <c r="B402" t="s">
        <v>977</v>
      </c>
      <c r="C402" t="s">
        <v>986</v>
      </c>
      <c r="D402" t="s">
        <v>1393</v>
      </c>
      <c r="E402" t="s">
        <v>988</v>
      </c>
      <c r="F402" s="47">
        <v>39</v>
      </c>
      <c r="G402" s="12">
        <v>7.9249999999999998</v>
      </c>
      <c r="H402" t="s">
        <v>989</v>
      </c>
      <c r="I402" s="21">
        <v>30012</v>
      </c>
      <c r="J402" t="s">
        <v>1947</v>
      </c>
      <c r="L402" t="s">
        <v>2293</v>
      </c>
      <c r="M402">
        <v>1982</v>
      </c>
    </row>
    <row r="403" spans="1:13" x14ac:dyDescent="0.2">
      <c r="A403">
        <v>402</v>
      </c>
      <c r="B403" t="s">
        <v>985</v>
      </c>
      <c r="C403" t="s">
        <v>986</v>
      </c>
      <c r="D403" t="s">
        <v>1394</v>
      </c>
      <c r="E403" t="s">
        <v>988</v>
      </c>
      <c r="F403" s="47">
        <v>26</v>
      </c>
      <c r="G403" s="12">
        <v>8.0500000000000007</v>
      </c>
      <c r="H403" t="s">
        <v>989</v>
      </c>
      <c r="I403" s="21">
        <v>34757</v>
      </c>
      <c r="J403" t="s">
        <v>1947</v>
      </c>
      <c r="L403" t="s">
        <v>2294</v>
      </c>
      <c r="M403">
        <v>1995</v>
      </c>
    </row>
    <row r="404" spans="1:13" x14ac:dyDescent="0.2">
      <c r="A404">
        <v>403</v>
      </c>
      <c r="B404" t="s">
        <v>985</v>
      </c>
      <c r="C404" t="s">
        <v>986</v>
      </c>
      <c r="D404" t="s">
        <v>1395</v>
      </c>
      <c r="E404" t="s">
        <v>992</v>
      </c>
      <c r="F404" s="47">
        <v>21</v>
      </c>
      <c r="G404" s="12">
        <v>9.8249999999999993</v>
      </c>
      <c r="H404" t="s">
        <v>989</v>
      </c>
      <c r="I404" s="21">
        <v>36582</v>
      </c>
      <c r="J404" t="s">
        <v>1948</v>
      </c>
      <c r="L404" t="s">
        <v>2068</v>
      </c>
      <c r="M404">
        <v>1900</v>
      </c>
    </row>
    <row r="405" spans="1:13" x14ac:dyDescent="0.2">
      <c r="A405">
        <v>404</v>
      </c>
      <c r="B405" t="s">
        <v>985</v>
      </c>
      <c r="C405" t="s">
        <v>986</v>
      </c>
      <c r="D405" t="s">
        <v>1396</v>
      </c>
      <c r="E405" t="s">
        <v>988</v>
      </c>
      <c r="F405" s="47">
        <v>28</v>
      </c>
      <c r="G405" s="12">
        <v>15.85</v>
      </c>
      <c r="H405" t="s">
        <v>989</v>
      </c>
      <c r="I405" s="21">
        <v>34027</v>
      </c>
      <c r="J405" t="s">
        <v>1947</v>
      </c>
      <c r="L405" t="s">
        <v>2091</v>
      </c>
      <c r="M405">
        <v>1993</v>
      </c>
    </row>
    <row r="406" spans="1:13" x14ac:dyDescent="0.2">
      <c r="A406">
        <v>405</v>
      </c>
      <c r="B406" t="s">
        <v>985</v>
      </c>
      <c r="C406" t="s">
        <v>986</v>
      </c>
      <c r="D406" t="s">
        <v>1397</v>
      </c>
      <c r="E406" t="s">
        <v>992</v>
      </c>
      <c r="F406" s="47">
        <v>20</v>
      </c>
      <c r="G406" s="12">
        <v>8.6624999999999996</v>
      </c>
      <c r="H406" t="s">
        <v>989</v>
      </c>
      <c r="I406" s="21">
        <v>36947</v>
      </c>
      <c r="J406" t="s">
        <v>1948</v>
      </c>
      <c r="L406" t="s">
        <v>2295</v>
      </c>
      <c r="M406">
        <v>1901</v>
      </c>
    </row>
    <row r="407" spans="1:13" x14ac:dyDescent="0.2">
      <c r="A407">
        <v>406</v>
      </c>
      <c r="B407" t="s">
        <v>985</v>
      </c>
      <c r="C407" t="s">
        <v>1001</v>
      </c>
      <c r="D407" t="s">
        <v>1398</v>
      </c>
      <c r="E407" t="s">
        <v>988</v>
      </c>
      <c r="F407" s="47">
        <v>34</v>
      </c>
      <c r="G407" s="12">
        <v>21</v>
      </c>
      <c r="H407" t="s">
        <v>989</v>
      </c>
      <c r="I407" s="21">
        <v>31837</v>
      </c>
      <c r="J407" t="s">
        <v>1947</v>
      </c>
      <c r="L407" t="s">
        <v>2296</v>
      </c>
      <c r="M407">
        <v>1987</v>
      </c>
    </row>
    <row r="408" spans="1:13" x14ac:dyDescent="0.2">
      <c r="A408">
        <v>407</v>
      </c>
      <c r="B408" t="s">
        <v>985</v>
      </c>
      <c r="C408" t="s">
        <v>986</v>
      </c>
      <c r="D408" t="s">
        <v>1399</v>
      </c>
      <c r="E408" t="s">
        <v>988</v>
      </c>
      <c r="F408" s="47">
        <v>51</v>
      </c>
      <c r="G408" s="12">
        <v>7.75</v>
      </c>
      <c r="H408" t="s">
        <v>989</v>
      </c>
      <c r="I408" s="21">
        <v>25632</v>
      </c>
      <c r="J408" t="s">
        <v>1947</v>
      </c>
      <c r="L408" t="s">
        <v>2297</v>
      </c>
      <c r="M408">
        <v>1970</v>
      </c>
    </row>
    <row r="409" spans="1:13" x14ac:dyDescent="0.2">
      <c r="A409">
        <v>408</v>
      </c>
      <c r="B409" t="s">
        <v>977</v>
      </c>
      <c r="C409" t="s">
        <v>1001</v>
      </c>
      <c r="D409" t="s">
        <v>1400</v>
      </c>
      <c r="E409" t="s">
        <v>988</v>
      </c>
      <c r="F409" s="47">
        <v>3</v>
      </c>
      <c r="G409" s="12">
        <v>18.75</v>
      </c>
      <c r="H409" t="s">
        <v>989</v>
      </c>
      <c r="I409" s="21">
        <v>43152</v>
      </c>
      <c r="J409" t="s">
        <v>1949</v>
      </c>
      <c r="L409" t="s">
        <v>2298</v>
      </c>
      <c r="M409">
        <v>1918</v>
      </c>
    </row>
    <row r="410" spans="1:13" x14ac:dyDescent="0.2">
      <c r="A410">
        <v>409</v>
      </c>
      <c r="B410" t="s">
        <v>985</v>
      </c>
      <c r="C410" t="s">
        <v>986</v>
      </c>
      <c r="D410" t="s">
        <v>1401</v>
      </c>
      <c r="E410" t="s">
        <v>988</v>
      </c>
      <c r="F410" s="47">
        <v>21</v>
      </c>
      <c r="G410" s="12">
        <v>7.7750000000000004</v>
      </c>
      <c r="H410" t="s">
        <v>989</v>
      </c>
      <c r="I410" s="21">
        <v>36582</v>
      </c>
      <c r="J410" t="s">
        <v>1947</v>
      </c>
      <c r="L410" t="s">
        <v>2299</v>
      </c>
      <c r="M410">
        <v>1900</v>
      </c>
    </row>
    <row r="411" spans="1:13" x14ac:dyDescent="0.2">
      <c r="A411">
        <v>410</v>
      </c>
      <c r="B411" t="s">
        <v>985</v>
      </c>
      <c r="C411" t="s">
        <v>986</v>
      </c>
      <c r="D411" t="s">
        <v>1402</v>
      </c>
      <c r="E411" t="s">
        <v>992</v>
      </c>
      <c r="F411" s="48">
        <v>37</v>
      </c>
      <c r="G411" s="12">
        <v>25.466699999999999</v>
      </c>
      <c r="H411" t="s">
        <v>989</v>
      </c>
      <c r="I411" s="21">
        <v>30742</v>
      </c>
      <c r="J411" t="s">
        <v>1948</v>
      </c>
      <c r="L411" t="s">
        <v>2118</v>
      </c>
      <c r="M411">
        <v>1984</v>
      </c>
    </row>
    <row r="412" spans="1:13" x14ac:dyDescent="0.2">
      <c r="A412">
        <v>411</v>
      </c>
      <c r="B412" t="s">
        <v>985</v>
      </c>
      <c r="C412" t="s">
        <v>986</v>
      </c>
      <c r="D412" t="s">
        <v>1403</v>
      </c>
      <c r="E412" t="s">
        <v>988</v>
      </c>
      <c r="F412" s="48">
        <v>16</v>
      </c>
      <c r="G412" s="12">
        <v>7.8958000000000004</v>
      </c>
      <c r="H412" t="s">
        <v>989</v>
      </c>
      <c r="I412" s="21">
        <v>38407</v>
      </c>
      <c r="J412" t="s">
        <v>1947</v>
      </c>
      <c r="L412" t="s">
        <v>2300</v>
      </c>
      <c r="M412">
        <v>1905</v>
      </c>
    </row>
    <row r="413" spans="1:13" x14ac:dyDescent="0.2">
      <c r="A413">
        <v>412</v>
      </c>
      <c r="B413" t="s">
        <v>985</v>
      </c>
      <c r="C413" t="s">
        <v>986</v>
      </c>
      <c r="D413" t="s">
        <v>1404</v>
      </c>
      <c r="E413" t="s">
        <v>988</v>
      </c>
      <c r="F413" s="48">
        <v>79</v>
      </c>
      <c r="G413" s="12">
        <v>6.8582999999999998</v>
      </c>
      <c r="H413" t="s">
        <v>997</v>
      </c>
      <c r="I413" s="21">
        <v>15412</v>
      </c>
      <c r="J413" t="s">
        <v>1947</v>
      </c>
      <c r="L413" t="s">
        <v>2234</v>
      </c>
      <c r="M413">
        <v>1942</v>
      </c>
    </row>
    <row r="414" spans="1:13" x14ac:dyDescent="0.2">
      <c r="A414">
        <v>413</v>
      </c>
      <c r="B414" t="s">
        <v>977</v>
      </c>
      <c r="C414" t="s">
        <v>990</v>
      </c>
      <c r="D414" t="s">
        <v>1405</v>
      </c>
      <c r="E414" t="s">
        <v>992</v>
      </c>
      <c r="F414" s="47">
        <v>33</v>
      </c>
      <c r="G414" s="12">
        <v>90</v>
      </c>
      <c r="H414" t="s">
        <v>997</v>
      </c>
      <c r="I414" s="21">
        <v>32202</v>
      </c>
      <c r="J414" t="s">
        <v>1948</v>
      </c>
      <c r="L414" t="s">
        <v>2175</v>
      </c>
      <c r="M414">
        <v>1988</v>
      </c>
    </row>
    <row r="415" spans="1:13" x14ac:dyDescent="0.2">
      <c r="A415">
        <v>414</v>
      </c>
      <c r="B415" t="s">
        <v>985</v>
      </c>
      <c r="C415" t="s">
        <v>1001</v>
      </c>
      <c r="D415" t="s">
        <v>1406</v>
      </c>
      <c r="E415" t="s">
        <v>988</v>
      </c>
      <c r="F415" s="48">
        <v>80</v>
      </c>
      <c r="G415" s="12">
        <v>0</v>
      </c>
      <c r="H415" t="s">
        <v>989</v>
      </c>
      <c r="I415" s="21">
        <v>15047</v>
      </c>
      <c r="J415" t="s">
        <v>1947</v>
      </c>
      <c r="L415" t="s">
        <v>2301</v>
      </c>
      <c r="M415">
        <v>1941</v>
      </c>
    </row>
    <row r="416" spans="1:13" x14ac:dyDescent="0.2">
      <c r="A416">
        <v>415</v>
      </c>
      <c r="B416" t="s">
        <v>977</v>
      </c>
      <c r="C416" t="s">
        <v>986</v>
      </c>
      <c r="D416" t="s">
        <v>1407</v>
      </c>
      <c r="E416" t="s">
        <v>988</v>
      </c>
      <c r="F416" s="47">
        <v>44</v>
      </c>
      <c r="G416" s="12">
        <v>7.9249999999999998</v>
      </c>
      <c r="H416" t="s">
        <v>989</v>
      </c>
      <c r="I416" s="21">
        <v>28187</v>
      </c>
      <c r="J416" t="s">
        <v>1947</v>
      </c>
      <c r="L416" t="s">
        <v>2302</v>
      </c>
      <c r="M416">
        <v>1977</v>
      </c>
    </row>
    <row r="417" spans="1:13" x14ac:dyDescent="0.2">
      <c r="A417">
        <v>416</v>
      </c>
      <c r="B417" t="s">
        <v>985</v>
      </c>
      <c r="C417" t="s">
        <v>986</v>
      </c>
      <c r="D417" t="s">
        <v>1408</v>
      </c>
      <c r="E417" t="s">
        <v>992</v>
      </c>
      <c r="F417" s="48">
        <v>12</v>
      </c>
      <c r="G417" s="12">
        <v>8.0500000000000007</v>
      </c>
      <c r="H417" t="s">
        <v>989</v>
      </c>
      <c r="I417" s="21">
        <v>39867</v>
      </c>
      <c r="J417" t="s">
        <v>1950</v>
      </c>
      <c r="L417" t="s">
        <v>2303</v>
      </c>
      <c r="M417">
        <v>1909</v>
      </c>
    </row>
    <row r="418" spans="1:13" x14ac:dyDescent="0.2">
      <c r="A418">
        <v>417</v>
      </c>
      <c r="B418" t="s">
        <v>977</v>
      </c>
      <c r="C418" t="s">
        <v>1001</v>
      </c>
      <c r="D418" t="s">
        <v>1409</v>
      </c>
      <c r="E418" t="s">
        <v>992</v>
      </c>
      <c r="F418" s="47">
        <v>34</v>
      </c>
      <c r="G418" s="12">
        <v>32.5</v>
      </c>
      <c r="H418" t="s">
        <v>989</v>
      </c>
      <c r="I418" s="21">
        <v>31837</v>
      </c>
      <c r="J418" t="s">
        <v>1950</v>
      </c>
      <c r="L418" t="s">
        <v>2304</v>
      </c>
      <c r="M418">
        <v>1987</v>
      </c>
    </row>
    <row r="419" spans="1:13" x14ac:dyDescent="0.2">
      <c r="A419">
        <v>418</v>
      </c>
      <c r="B419" t="s">
        <v>977</v>
      </c>
      <c r="C419" t="s">
        <v>1001</v>
      </c>
      <c r="D419" t="s">
        <v>1410</v>
      </c>
      <c r="E419" t="s">
        <v>992</v>
      </c>
      <c r="F419" s="47">
        <v>18</v>
      </c>
      <c r="G419" s="12">
        <v>13</v>
      </c>
      <c r="H419" t="s">
        <v>989</v>
      </c>
      <c r="I419" s="21">
        <v>37677</v>
      </c>
      <c r="J419" t="s">
        <v>1948</v>
      </c>
      <c r="L419" t="s">
        <v>2305</v>
      </c>
      <c r="M419">
        <v>1903</v>
      </c>
    </row>
    <row r="420" spans="1:13" x14ac:dyDescent="0.2">
      <c r="A420">
        <v>419</v>
      </c>
      <c r="B420" t="s">
        <v>985</v>
      </c>
      <c r="C420" t="s">
        <v>1001</v>
      </c>
      <c r="D420" t="s">
        <v>1411</v>
      </c>
      <c r="E420" t="s">
        <v>988</v>
      </c>
      <c r="F420" s="47">
        <v>30</v>
      </c>
      <c r="G420" s="12">
        <v>13</v>
      </c>
      <c r="H420" t="s">
        <v>989</v>
      </c>
      <c r="I420" s="21">
        <v>33297</v>
      </c>
      <c r="J420" t="s">
        <v>1947</v>
      </c>
      <c r="L420" t="s">
        <v>2306</v>
      </c>
      <c r="M420">
        <v>1991</v>
      </c>
    </row>
    <row r="421" spans="1:13" x14ac:dyDescent="0.2">
      <c r="A421">
        <v>420</v>
      </c>
      <c r="B421" t="s">
        <v>985</v>
      </c>
      <c r="C421" t="s">
        <v>986</v>
      </c>
      <c r="D421" t="s">
        <v>1412</v>
      </c>
      <c r="E421" t="s">
        <v>992</v>
      </c>
      <c r="F421" s="47">
        <v>10</v>
      </c>
      <c r="G421" s="12">
        <v>24.15</v>
      </c>
      <c r="H421" t="s">
        <v>989</v>
      </c>
      <c r="I421" s="21">
        <v>40597</v>
      </c>
      <c r="J421" t="s">
        <v>1948</v>
      </c>
      <c r="L421" t="s">
        <v>2307</v>
      </c>
      <c r="M421">
        <v>1911</v>
      </c>
    </row>
    <row r="422" spans="1:13" x14ac:dyDescent="0.2">
      <c r="A422">
        <v>421</v>
      </c>
      <c r="B422" t="s">
        <v>985</v>
      </c>
      <c r="C422" t="s">
        <v>986</v>
      </c>
      <c r="D422" t="s">
        <v>1413</v>
      </c>
      <c r="E422" t="s">
        <v>988</v>
      </c>
      <c r="F422" s="48">
        <v>13</v>
      </c>
      <c r="G422" s="12">
        <v>7.8958000000000004</v>
      </c>
      <c r="H422" t="s">
        <v>163</v>
      </c>
      <c r="I422" s="21">
        <v>39502</v>
      </c>
      <c r="J422" t="s">
        <v>1947</v>
      </c>
      <c r="L422" t="s">
        <v>2308</v>
      </c>
      <c r="M422">
        <v>1908</v>
      </c>
    </row>
    <row r="423" spans="1:13" x14ac:dyDescent="0.2">
      <c r="A423">
        <v>422</v>
      </c>
      <c r="B423" t="s">
        <v>985</v>
      </c>
      <c r="C423" t="s">
        <v>986</v>
      </c>
      <c r="D423" t="s">
        <v>1414</v>
      </c>
      <c r="E423" t="s">
        <v>988</v>
      </c>
      <c r="F423" s="47">
        <v>21</v>
      </c>
      <c r="G423" s="12">
        <v>7.7332999999999998</v>
      </c>
      <c r="H423" t="s">
        <v>997</v>
      </c>
      <c r="I423" s="21">
        <v>36582</v>
      </c>
      <c r="J423" t="s">
        <v>1947</v>
      </c>
      <c r="L423" t="s">
        <v>2309</v>
      </c>
      <c r="M423">
        <v>1900</v>
      </c>
    </row>
    <row r="424" spans="1:13" x14ac:dyDescent="0.2">
      <c r="A424">
        <v>423</v>
      </c>
      <c r="B424" t="s">
        <v>985</v>
      </c>
      <c r="C424" t="s">
        <v>986</v>
      </c>
      <c r="D424" t="s">
        <v>1415</v>
      </c>
      <c r="E424" t="s">
        <v>988</v>
      </c>
      <c r="F424" s="47">
        <v>29</v>
      </c>
      <c r="G424" s="12">
        <v>7.875</v>
      </c>
      <c r="H424" t="s">
        <v>989</v>
      </c>
      <c r="I424" s="21">
        <v>33662</v>
      </c>
      <c r="J424" t="s">
        <v>1947</v>
      </c>
      <c r="L424" t="s">
        <v>2310</v>
      </c>
      <c r="M424">
        <v>1992</v>
      </c>
    </row>
    <row r="425" spans="1:13" x14ac:dyDescent="0.2">
      <c r="A425">
        <v>424</v>
      </c>
      <c r="B425" t="s">
        <v>985</v>
      </c>
      <c r="C425" t="s">
        <v>986</v>
      </c>
      <c r="D425" t="s">
        <v>1416</v>
      </c>
      <c r="E425" t="s">
        <v>992</v>
      </c>
      <c r="F425" s="47">
        <v>28</v>
      </c>
      <c r="G425" s="12">
        <v>14.4</v>
      </c>
      <c r="H425" t="s">
        <v>989</v>
      </c>
      <c r="I425" s="21">
        <v>34027</v>
      </c>
      <c r="J425" t="s">
        <v>1950</v>
      </c>
      <c r="L425" t="s">
        <v>2311</v>
      </c>
      <c r="M425">
        <v>1993</v>
      </c>
    </row>
    <row r="426" spans="1:13" x14ac:dyDescent="0.2">
      <c r="A426">
        <v>425</v>
      </c>
      <c r="B426" t="s">
        <v>985</v>
      </c>
      <c r="C426" t="s">
        <v>986</v>
      </c>
      <c r="D426" t="s">
        <v>1417</v>
      </c>
      <c r="E426" t="s">
        <v>988</v>
      </c>
      <c r="F426" s="47">
        <v>18</v>
      </c>
      <c r="G426" s="12">
        <v>20.212499999999999</v>
      </c>
      <c r="H426" t="s">
        <v>989</v>
      </c>
      <c r="I426" s="21">
        <v>37677</v>
      </c>
      <c r="J426" t="s">
        <v>1947</v>
      </c>
      <c r="L426" t="s">
        <v>2183</v>
      </c>
      <c r="M426">
        <v>1903</v>
      </c>
    </row>
    <row r="427" spans="1:13" x14ac:dyDescent="0.2">
      <c r="A427">
        <v>426</v>
      </c>
      <c r="B427" t="s">
        <v>985</v>
      </c>
      <c r="C427" t="s">
        <v>986</v>
      </c>
      <c r="D427" t="s">
        <v>1418</v>
      </c>
      <c r="E427" t="s">
        <v>988</v>
      </c>
      <c r="F427" s="48">
        <v>31</v>
      </c>
      <c r="G427" s="12">
        <v>7.25</v>
      </c>
      <c r="H427" t="s">
        <v>989</v>
      </c>
      <c r="I427" s="21">
        <v>32932</v>
      </c>
      <c r="J427" t="s">
        <v>1947</v>
      </c>
      <c r="L427" t="s">
        <v>2312</v>
      </c>
      <c r="M427">
        <v>1990</v>
      </c>
    </row>
    <row r="428" spans="1:13" x14ac:dyDescent="0.2">
      <c r="A428">
        <v>427</v>
      </c>
      <c r="B428" t="s">
        <v>977</v>
      </c>
      <c r="C428" t="s">
        <v>1001</v>
      </c>
      <c r="D428" t="s">
        <v>1419</v>
      </c>
      <c r="E428" t="s">
        <v>992</v>
      </c>
      <c r="F428" s="47">
        <v>28</v>
      </c>
      <c r="G428" s="12">
        <v>26</v>
      </c>
      <c r="H428" t="s">
        <v>989</v>
      </c>
      <c r="I428" s="21">
        <v>34027</v>
      </c>
      <c r="J428" t="s">
        <v>1950</v>
      </c>
      <c r="L428" t="s">
        <v>2313</v>
      </c>
      <c r="M428">
        <v>1993</v>
      </c>
    </row>
    <row r="429" spans="1:13" x14ac:dyDescent="0.2">
      <c r="A429">
        <v>428</v>
      </c>
      <c r="B429" t="s">
        <v>977</v>
      </c>
      <c r="C429" t="s">
        <v>1001</v>
      </c>
      <c r="D429" t="s">
        <v>1420</v>
      </c>
      <c r="E429" t="s">
        <v>992</v>
      </c>
      <c r="F429" s="47">
        <v>19</v>
      </c>
      <c r="G429" s="12">
        <v>26</v>
      </c>
      <c r="H429" t="s">
        <v>989</v>
      </c>
      <c r="I429" s="21">
        <v>37312</v>
      </c>
      <c r="J429" t="s">
        <v>1948</v>
      </c>
      <c r="L429" t="s">
        <v>2314</v>
      </c>
      <c r="M429">
        <v>1902</v>
      </c>
    </row>
    <row r="430" spans="1:13" x14ac:dyDescent="0.2">
      <c r="A430">
        <v>429</v>
      </c>
      <c r="B430" t="s">
        <v>985</v>
      </c>
      <c r="C430" t="s">
        <v>986</v>
      </c>
      <c r="D430" t="s">
        <v>1421</v>
      </c>
      <c r="E430" t="s">
        <v>988</v>
      </c>
      <c r="F430" s="48">
        <v>39</v>
      </c>
      <c r="G430" s="12">
        <v>7.75</v>
      </c>
      <c r="H430" t="s">
        <v>997</v>
      </c>
      <c r="I430" s="21">
        <v>30012</v>
      </c>
      <c r="J430" t="s">
        <v>1947</v>
      </c>
      <c r="L430" t="s">
        <v>2315</v>
      </c>
      <c r="M430">
        <v>1982</v>
      </c>
    </row>
    <row r="431" spans="1:13" x14ac:dyDescent="0.2">
      <c r="A431">
        <v>430</v>
      </c>
      <c r="B431" t="s">
        <v>977</v>
      </c>
      <c r="C431" t="s">
        <v>986</v>
      </c>
      <c r="D431" t="s">
        <v>1422</v>
      </c>
      <c r="E431" t="s">
        <v>988</v>
      </c>
      <c r="F431" s="47">
        <v>32</v>
      </c>
      <c r="G431" s="12">
        <v>8.0500000000000007</v>
      </c>
      <c r="H431" t="s">
        <v>989</v>
      </c>
      <c r="I431" s="21">
        <v>32567</v>
      </c>
      <c r="J431" t="s">
        <v>1947</v>
      </c>
      <c r="L431" t="s">
        <v>2316</v>
      </c>
      <c r="M431">
        <v>1989</v>
      </c>
    </row>
    <row r="432" spans="1:13" x14ac:dyDescent="0.2">
      <c r="A432">
        <v>431</v>
      </c>
      <c r="B432" t="s">
        <v>977</v>
      </c>
      <c r="C432" t="s">
        <v>990</v>
      </c>
      <c r="D432" t="s">
        <v>1423</v>
      </c>
      <c r="E432" t="s">
        <v>988</v>
      </c>
      <c r="F432" s="47">
        <v>28</v>
      </c>
      <c r="G432" s="12">
        <v>26.55</v>
      </c>
      <c r="H432" t="s">
        <v>989</v>
      </c>
      <c r="I432" s="21">
        <v>34027</v>
      </c>
      <c r="J432" t="s">
        <v>1947</v>
      </c>
      <c r="L432" t="s">
        <v>2317</v>
      </c>
      <c r="M432">
        <v>1993</v>
      </c>
    </row>
    <row r="433" spans="1:13" x14ac:dyDescent="0.2">
      <c r="A433">
        <v>432</v>
      </c>
      <c r="B433" t="s">
        <v>977</v>
      </c>
      <c r="C433" t="s">
        <v>986</v>
      </c>
      <c r="D433" t="s">
        <v>1424</v>
      </c>
      <c r="E433" t="s">
        <v>992</v>
      </c>
      <c r="F433" s="48">
        <v>50</v>
      </c>
      <c r="G433" s="12">
        <v>16.100000000000001</v>
      </c>
      <c r="H433" t="s">
        <v>989</v>
      </c>
      <c r="I433" s="21">
        <v>25997</v>
      </c>
      <c r="J433" t="s">
        <v>1950</v>
      </c>
      <c r="L433" t="s">
        <v>2318</v>
      </c>
      <c r="M433">
        <v>1971</v>
      </c>
    </row>
    <row r="434" spans="1:13" x14ac:dyDescent="0.2">
      <c r="A434">
        <v>433</v>
      </c>
      <c r="B434" t="s">
        <v>977</v>
      </c>
      <c r="C434" t="s">
        <v>1001</v>
      </c>
      <c r="D434" t="s">
        <v>1425</v>
      </c>
      <c r="E434" t="s">
        <v>992</v>
      </c>
      <c r="F434" s="47">
        <v>42</v>
      </c>
      <c r="G434" s="12">
        <v>26</v>
      </c>
      <c r="H434" t="s">
        <v>989</v>
      </c>
      <c r="I434" s="21">
        <v>28917</v>
      </c>
      <c r="J434" t="s">
        <v>1950</v>
      </c>
      <c r="L434" t="s">
        <v>2319</v>
      </c>
      <c r="M434">
        <v>1979</v>
      </c>
    </row>
    <row r="435" spans="1:13" x14ac:dyDescent="0.2">
      <c r="A435">
        <v>434</v>
      </c>
      <c r="B435" t="s">
        <v>985</v>
      </c>
      <c r="C435" t="s">
        <v>986</v>
      </c>
      <c r="D435" t="s">
        <v>1426</v>
      </c>
      <c r="E435" t="s">
        <v>988</v>
      </c>
      <c r="F435" s="47">
        <v>17</v>
      </c>
      <c r="G435" s="12">
        <v>7.125</v>
      </c>
      <c r="H435" t="s">
        <v>989</v>
      </c>
      <c r="I435" s="21">
        <v>38042</v>
      </c>
      <c r="J435" t="s">
        <v>1947</v>
      </c>
      <c r="L435" t="s">
        <v>2320</v>
      </c>
      <c r="M435">
        <v>1904</v>
      </c>
    </row>
    <row r="436" spans="1:13" x14ac:dyDescent="0.2">
      <c r="A436">
        <v>435</v>
      </c>
      <c r="B436" t="s">
        <v>985</v>
      </c>
      <c r="C436" t="s">
        <v>990</v>
      </c>
      <c r="D436" t="s">
        <v>1427</v>
      </c>
      <c r="E436" t="s">
        <v>988</v>
      </c>
      <c r="F436" s="47">
        <v>50</v>
      </c>
      <c r="G436" s="12">
        <v>55.9</v>
      </c>
      <c r="H436" t="s">
        <v>989</v>
      </c>
      <c r="I436" s="21">
        <v>25997</v>
      </c>
      <c r="J436" t="s">
        <v>1947</v>
      </c>
      <c r="L436" t="s">
        <v>2321</v>
      </c>
      <c r="M436">
        <v>1971</v>
      </c>
    </row>
    <row r="437" spans="1:13" x14ac:dyDescent="0.2">
      <c r="A437">
        <v>436</v>
      </c>
      <c r="B437" t="s">
        <v>977</v>
      </c>
      <c r="C437" t="s">
        <v>990</v>
      </c>
      <c r="D437" t="s">
        <v>1428</v>
      </c>
      <c r="E437" t="s">
        <v>992</v>
      </c>
      <c r="F437" s="47">
        <v>14</v>
      </c>
      <c r="G437" s="12">
        <v>120</v>
      </c>
      <c r="H437" t="s">
        <v>989</v>
      </c>
      <c r="I437" s="21">
        <v>39137</v>
      </c>
      <c r="J437" t="s">
        <v>1948</v>
      </c>
      <c r="L437" t="s">
        <v>2179</v>
      </c>
      <c r="M437">
        <v>1907</v>
      </c>
    </row>
    <row r="438" spans="1:13" x14ac:dyDescent="0.2">
      <c r="A438">
        <v>437</v>
      </c>
      <c r="B438" t="s">
        <v>985</v>
      </c>
      <c r="C438" t="s">
        <v>986</v>
      </c>
      <c r="D438" t="s">
        <v>1429</v>
      </c>
      <c r="E438" t="s">
        <v>992</v>
      </c>
      <c r="F438" s="47">
        <v>21</v>
      </c>
      <c r="G438" s="12">
        <v>34.375</v>
      </c>
      <c r="H438" t="s">
        <v>989</v>
      </c>
      <c r="I438" s="21">
        <v>36582</v>
      </c>
      <c r="J438" t="s">
        <v>1948</v>
      </c>
      <c r="L438" t="s">
        <v>2043</v>
      </c>
      <c r="M438">
        <v>1900</v>
      </c>
    </row>
    <row r="439" spans="1:13" x14ac:dyDescent="0.2">
      <c r="A439">
        <v>438</v>
      </c>
      <c r="B439" t="s">
        <v>977</v>
      </c>
      <c r="C439" t="s">
        <v>1001</v>
      </c>
      <c r="D439" t="s">
        <v>1430</v>
      </c>
      <c r="E439" t="s">
        <v>992</v>
      </c>
      <c r="F439" s="47">
        <v>24</v>
      </c>
      <c r="G439" s="12">
        <v>18.75</v>
      </c>
      <c r="H439" t="s">
        <v>989</v>
      </c>
      <c r="I439" s="21">
        <v>35487</v>
      </c>
      <c r="J439" t="s">
        <v>1950</v>
      </c>
      <c r="L439" t="s">
        <v>2298</v>
      </c>
      <c r="M439">
        <v>1997</v>
      </c>
    </row>
    <row r="440" spans="1:13" x14ac:dyDescent="0.2">
      <c r="A440">
        <v>439</v>
      </c>
      <c r="B440" t="s">
        <v>985</v>
      </c>
      <c r="C440" t="s">
        <v>990</v>
      </c>
      <c r="D440" t="s">
        <v>1431</v>
      </c>
      <c r="E440" t="s">
        <v>988</v>
      </c>
      <c r="F440" s="47">
        <v>64</v>
      </c>
      <c r="G440" s="12">
        <v>263</v>
      </c>
      <c r="H440" t="s">
        <v>989</v>
      </c>
      <c r="I440" s="21">
        <v>20887</v>
      </c>
      <c r="J440" t="s">
        <v>1947</v>
      </c>
      <c r="L440" t="s">
        <v>1987</v>
      </c>
      <c r="M440">
        <v>1957</v>
      </c>
    </row>
    <row r="441" spans="1:13" x14ac:dyDescent="0.2">
      <c r="A441">
        <v>440</v>
      </c>
      <c r="B441" t="s">
        <v>985</v>
      </c>
      <c r="C441" t="s">
        <v>1001</v>
      </c>
      <c r="D441" t="s">
        <v>1432</v>
      </c>
      <c r="E441" t="s">
        <v>988</v>
      </c>
      <c r="F441" s="47">
        <v>31</v>
      </c>
      <c r="G441" s="12">
        <v>10.5</v>
      </c>
      <c r="H441" t="s">
        <v>989</v>
      </c>
      <c r="I441" s="21">
        <v>32932</v>
      </c>
      <c r="J441" t="s">
        <v>1947</v>
      </c>
      <c r="L441" t="s">
        <v>2322</v>
      </c>
      <c r="M441">
        <v>1990</v>
      </c>
    </row>
    <row r="442" spans="1:13" x14ac:dyDescent="0.2">
      <c r="A442">
        <v>441</v>
      </c>
      <c r="B442" t="s">
        <v>977</v>
      </c>
      <c r="C442" t="s">
        <v>1001</v>
      </c>
      <c r="D442" t="s">
        <v>1433</v>
      </c>
      <c r="E442" t="s">
        <v>992</v>
      </c>
      <c r="F442" s="47">
        <v>45</v>
      </c>
      <c r="G442" s="12">
        <v>26.25</v>
      </c>
      <c r="H442" t="s">
        <v>989</v>
      </c>
      <c r="I442" s="21">
        <v>27822</v>
      </c>
      <c r="J442" t="s">
        <v>1950</v>
      </c>
      <c r="L442" t="s">
        <v>2234</v>
      </c>
      <c r="M442">
        <v>1976</v>
      </c>
    </row>
    <row r="443" spans="1:13" x14ac:dyDescent="0.2">
      <c r="A443">
        <v>442</v>
      </c>
      <c r="B443" t="s">
        <v>985</v>
      </c>
      <c r="C443" t="s">
        <v>986</v>
      </c>
      <c r="D443" t="s">
        <v>1434</v>
      </c>
      <c r="E443" t="s">
        <v>988</v>
      </c>
      <c r="F443" s="47">
        <v>20</v>
      </c>
      <c r="G443" s="12">
        <v>9.5</v>
      </c>
      <c r="H443" t="s">
        <v>989</v>
      </c>
      <c r="I443" s="21">
        <v>36947</v>
      </c>
      <c r="J443" t="s">
        <v>1947</v>
      </c>
      <c r="L443" t="s">
        <v>2323</v>
      </c>
      <c r="M443">
        <v>1901</v>
      </c>
    </row>
    <row r="444" spans="1:13" x14ac:dyDescent="0.2">
      <c r="A444">
        <v>443</v>
      </c>
      <c r="B444" t="s">
        <v>985</v>
      </c>
      <c r="C444" t="s">
        <v>986</v>
      </c>
      <c r="D444" t="s">
        <v>1435</v>
      </c>
      <c r="E444" t="s">
        <v>988</v>
      </c>
      <c r="F444" s="47">
        <v>25</v>
      </c>
      <c r="G444" s="12">
        <v>7.7750000000000004</v>
      </c>
      <c r="H444" t="s">
        <v>989</v>
      </c>
      <c r="I444" s="21">
        <v>35122</v>
      </c>
      <c r="J444" t="s">
        <v>1947</v>
      </c>
      <c r="L444" t="s">
        <v>2324</v>
      </c>
      <c r="M444">
        <v>1996</v>
      </c>
    </row>
    <row r="445" spans="1:13" x14ac:dyDescent="0.2">
      <c r="A445">
        <v>444</v>
      </c>
      <c r="B445" t="s">
        <v>977</v>
      </c>
      <c r="C445" t="s">
        <v>1001</v>
      </c>
      <c r="D445" t="s">
        <v>1436</v>
      </c>
      <c r="E445" t="s">
        <v>992</v>
      </c>
      <c r="F445" s="47">
        <v>28</v>
      </c>
      <c r="G445" s="12">
        <v>13</v>
      </c>
      <c r="H445" t="s">
        <v>989</v>
      </c>
      <c r="I445" s="21">
        <v>34027</v>
      </c>
      <c r="J445" t="s">
        <v>1955</v>
      </c>
      <c r="L445" t="s">
        <v>2325</v>
      </c>
      <c r="M445">
        <v>1993</v>
      </c>
    </row>
    <row r="446" spans="1:13" x14ac:dyDescent="0.2">
      <c r="A446">
        <v>445</v>
      </c>
      <c r="B446" t="s">
        <v>977</v>
      </c>
      <c r="C446" t="s">
        <v>986</v>
      </c>
      <c r="D446" t="s">
        <v>1437</v>
      </c>
      <c r="E446" t="s">
        <v>988</v>
      </c>
      <c r="F446" s="48">
        <v>24</v>
      </c>
      <c r="G446" s="12">
        <v>8.1125000000000007</v>
      </c>
      <c r="H446" t="s">
        <v>989</v>
      </c>
      <c r="I446" s="21">
        <v>35487</v>
      </c>
      <c r="J446" t="s">
        <v>1947</v>
      </c>
      <c r="L446" t="s">
        <v>2326</v>
      </c>
      <c r="M446">
        <v>1997</v>
      </c>
    </row>
    <row r="447" spans="1:13" x14ac:dyDescent="0.2">
      <c r="A447">
        <v>446</v>
      </c>
      <c r="B447" t="s">
        <v>977</v>
      </c>
      <c r="C447" t="s">
        <v>990</v>
      </c>
      <c r="D447" t="s">
        <v>1438</v>
      </c>
      <c r="E447" t="s">
        <v>988</v>
      </c>
      <c r="F447" s="47">
        <v>4</v>
      </c>
      <c r="G447" s="12">
        <v>81.8583</v>
      </c>
      <c r="H447" t="s">
        <v>989</v>
      </c>
      <c r="I447" s="21">
        <v>42787</v>
      </c>
      <c r="J447" t="s">
        <v>1949</v>
      </c>
      <c r="L447" t="s">
        <v>2327</v>
      </c>
      <c r="M447">
        <v>1917</v>
      </c>
    </row>
    <row r="448" spans="1:13" x14ac:dyDescent="0.2">
      <c r="A448">
        <v>447</v>
      </c>
      <c r="B448" t="s">
        <v>977</v>
      </c>
      <c r="C448" t="s">
        <v>1001</v>
      </c>
      <c r="D448" t="s">
        <v>1439</v>
      </c>
      <c r="E448" t="s">
        <v>992</v>
      </c>
      <c r="F448" s="47">
        <v>13</v>
      </c>
      <c r="G448" s="12">
        <v>19.5</v>
      </c>
      <c r="H448" t="s">
        <v>989</v>
      </c>
      <c r="I448" s="21">
        <v>39502</v>
      </c>
      <c r="J448" t="s">
        <v>1948</v>
      </c>
      <c r="L448" t="s">
        <v>2198</v>
      </c>
      <c r="M448">
        <v>1908</v>
      </c>
    </row>
    <row r="449" spans="1:13" x14ac:dyDescent="0.2">
      <c r="A449">
        <v>448</v>
      </c>
      <c r="B449" t="s">
        <v>977</v>
      </c>
      <c r="C449" t="s">
        <v>990</v>
      </c>
      <c r="D449" t="s">
        <v>1440</v>
      </c>
      <c r="E449" t="s">
        <v>988</v>
      </c>
      <c r="F449" s="47">
        <v>34</v>
      </c>
      <c r="G449" s="12">
        <v>26.55</v>
      </c>
      <c r="H449" t="s">
        <v>989</v>
      </c>
      <c r="I449" s="21">
        <v>31837</v>
      </c>
      <c r="J449" t="s">
        <v>1947</v>
      </c>
      <c r="L449" t="s">
        <v>2328</v>
      </c>
      <c r="M449">
        <v>1987</v>
      </c>
    </row>
    <row r="450" spans="1:13" x14ac:dyDescent="0.2">
      <c r="A450">
        <v>449</v>
      </c>
      <c r="B450" t="s">
        <v>977</v>
      </c>
      <c r="C450" t="s">
        <v>986</v>
      </c>
      <c r="D450" t="s">
        <v>1441</v>
      </c>
      <c r="E450" t="s">
        <v>992</v>
      </c>
      <c r="F450" s="47">
        <v>5</v>
      </c>
      <c r="G450" s="12">
        <v>19.258299999999998</v>
      </c>
      <c r="H450" t="s">
        <v>163</v>
      </c>
      <c r="I450" s="21">
        <v>42422</v>
      </c>
      <c r="J450" t="s">
        <v>1948</v>
      </c>
      <c r="L450" t="s">
        <v>2329</v>
      </c>
      <c r="M450">
        <v>1916</v>
      </c>
    </row>
    <row r="451" spans="1:13" x14ac:dyDescent="0.2">
      <c r="A451">
        <v>450</v>
      </c>
      <c r="B451" t="s">
        <v>977</v>
      </c>
      <c r="C451" t="s">
        <v>990</v>
      </c>
      <c r="D451" t="s">
        <v>1442</v>
      </c>
      <c r="E451" t="s">
        <v>988</v>
      </c>
      <c r="F451" s="47">
        <v>52</v>
      </c>
      <c r="G451" s="12">
        <v>30.5</v>
      </c>
      <c r="H451" t="s">
        <v>989</v>
      </c>
      <c r="I451" s="21">
        <v>25267</v>
      </c>
      <c r="J451" t="s">
        <v>1956</v>
      </c>
      <c r="L451" t="s">
        <v>2330</v>
      </c>
      <c r="M451">
        <v>1969</v>
      </c>
    </row>
    <row r="452" spans="1:13" x14ac:dyDescent="0.2">
      <c r="A452">
        <v>451</v>
      </c>
      <c r="B452" t="s">
        <v>985</v>
      </c>
      <c r="C452" t="s">
        <v>1001</v>
      </c>
      <c r="D452" t="s">
        <v>1443</v>
      </c>
      <c r="E452" t="s">
        <v>988</v>
      </c>
      <c r="F452" s="47">
        <v>36</v>
      </c>
      <c r="G452" s="12">
        <v>27.75</v>
      </c>
      <c r="H452" t="s">
        <v>989</v>
      </c>
      <c r="I452" s="21">
        <v>31107</v>
      </c>
      <c r="J452" t="s">
        <v>1947</v>
      </c>
      <c r="L452" t="s">
        <v>2017</v>
      </c>
      <c r="M452">
        <v>1985</v>
      </c>
    </row>
    <row r="453" spans="1:13" x14ac:dyDescent="0.2">
      <c r="A453">
        <v>452</v>
      </c>
      <c r="B453" t="s">
        <v>985</v>
      </c>
      <c r="C453" t="s">
        <v>986</v>
      </c>
      <c r="D453" t="s">
        <v>1444</v>
      </c>
      <c r="E453" t="s">
        <v>988</v>
      </c>
      <c r="F453" s="48">
        <v>37</v>
      </c>
      <c r="G453" s="12">
        <v>19.966699999999999</v>
      </c>
      <c r="H453" t="s">
        <v>989</v>
      </c>
      <c r="I453" s="21">
        <v>30742</v>
      </c>
      <c r="J453" t="s">
        <v>1947</v>
      </c>
      <c r="L453" t="s">
        <v>2331</v>
      </c>
      <c r="M453">
        <v>1984</v>
      </c>
    </row>
    <row r="454" spans="1:13" x14ac:dyDescent="0.2">
      <c r="A454">
        <v>453</v>
      </c>
      <c r="B454" t="s">
        <v>985</v>
      </c>
      <c r="C454" t="s">
        <v>990</v>
      </c>
      <c r="D454" t="s">
        <v>1445</v>
      </c>
      <c r="E454" t="s">
        <v>988</v>
      </c>
      <c r="F454" s="47">
        <v>30</v>
      </c>
      <c r="G454" s="12">
        <v>27.75</v>
      </c>
      <c r="H454" t="s">
        <v>163</v>
      </c>
      <c r="I454" s="21">
        <v>33297</v>
      </c>
      <c r="J454" t="s">
        <v>1947</v>
      </c>
      <c r="L454" t="s">
        <v>2332</v>
      </c>
      <c r="M454">
        <v>1991</v>
      </c>
    </row>
    <row r="455" spans="1:13" x14ac:dyDescent="0.2">
      <c r="A455">
        <v>454</v>
      </c>
      <c r="B455" t="s">
        <v>977</v>
      </c>
      <c r="C455" t="s">
        <v>990</v>
      </c>
      <c r="D455" t="s">
        <v>1446</v>
      </c>
      <c r="E455" t="s">
        <v>988</v>
      </c>
      <c r="F455" s="47">
        <v>49</v>
      </c>
      <c r="G455" s="12">
        <v>89.104200000000006</v>
      </c>
      <c r="H455" t="s">
        <v>163</v>
      </c>
      <c r="I455" s="21">
        <v>26362</v>
      </c>
      <c r="J455" t="s">
        <v>1947</v>
      </c>
      <c r="L455" t="s">
        <v>2333</v>
      </c>
      <c r="M455">
        <v>1972</v>
      </c>
    </row>
    <row r="456" spans="1:13" x14ac:dyDescent="0.2">
      <c r="A456">
        <v>455</v>
      </c>
      <c r="B456" t="s">
        <v>985</v>
      </c>
      <c r="C456" t="s">
        <v>986</v>
      </c>
      <c r="D456" t="s">
        <v>1447</v>
      </c>
      <c r="E456" t="s">
        <v>988</v>
      </c>
      <c r="F456" s="48">
        <v>46</v>
      </c>
      <c r="G456" s="12">
        <v>8.0500000000000007</v>
      </c>
      <c r="H456" t="s">
        <v>989</v>
      </c>
      <c r="I456" s="21">
        <v>27457</v>
      </c>
      <c r="J456" t="s">
        <v>1947</v>
      </c>
      <c r="L456" t="s">
        <v>2334</v>
      </c>
      <c r="M456">
        <v>1975</v>
      </c>
    </row>
    <row r="457" spans="1:13" x14ac:dyDescent="0.2">
      <c r="A457">
        <v>456</v>
      </c>
      <c r="B457" t="s">
        <v>977</v>
      </c>
      <c r="C457" t="s">
        <v>986</v>
      </c>
      <c r="D457" t="s">
        <v>1448</v>
      </c>
      <c r="E457" t="s">
        <v>988</v>
      </c>
      <c r="F457" s="47">
        <v>29</v>
      </c>
      <c r="G457" s="12">
        <v>7.8958000000000004</v>
      </c>
      <c r="H457" t="s">
        <v>163</v>
      </c>
      <c r="I457" s="21">
        <v>33662</v>
      </c>
      <c r="J457" t="s">
        <v>1947</v>
      </c>
      <c r="L457" t="s">
        <v>2335</v>
      </c>
      <c r="M457">
        <v>1992</v>
      </c>
    </row>
    <row r="458" spans="1:13" x14ac:dyDescent="0.2">
      <c r="A458">
        <v>457</v>
      </c>
      <c r="B458" t="s">
        <v>985</v>
      </c>
      <c r="C458" t="s">
        <v>990</v>
      </c>
      <c r="D458" t="s">
        <v>1449</v>
      </c>
      <c r="E458" t="s">
        <v>988</v>
      </c>
      <c r="F458" s="47">
        <v>65</v>
      </c>
      <c r="G458" s="12">
        <v>26.55</v>
      </c>
      <c r="H458" t="s">
        <v>989</v>
      </c>
      <c r="I458" s="21">
        <v>20522</v>
      </c>
      <c r="J458" t="s">
        <v>1947</v>
      </c>
      <c r="L458" t="s">
        <v>2336</v>
      </c>
      <c r="M458">
        <v>1956</v>
      </c>
    </row>
    <row r="459" spans="1:13" x14ac:dyDescent="0.2">
      <c r="A459">
        <v>458</v>
      </c>
      <c r="B459" t="s">
        <v>977</v>
      </c>
      <c r="C459" t="s">
        <v>990</v>
      </c>
      <c r="D459" t="s">
        <v>1450</v>
      </c>
      <c r="E459" t="s">
        <v>992</v>
      </c>
      <c r="F459" s="48">
        <v>5</v>
      </c>
      <c r="G459" s="12">
        <v>51.862499999999997</v>
      </c>
      <c r="H459" t="s">
        <v>989</v>
      </c>
      <c r="I459" s="21">
        <v>42422</v>
      </c>
      <c r="J459" t="s">
        <v>1950</v>
      </c>
      <c r="L459" t="s">
        <v>2337</v>
      </c>
      <c r="M459">
        <v>1916</v>
      </c>
    </row>
    <row r="460" spans="1:13" x14ac:dyDescent="0.2">
      <c r="A460">
        <v>459</v>
      </c>
      <c r="B460" t="s">
        <v>977</v>
      </c>
      <c r="C460" t="s">
        <v>1001</v>
      </c>
      <c r="D460" t="s">
        <v>1451</v>
      </c>
      <c r="E460" t="s">
        <v>992</v>
      </c>
      <c r="F460" s="47">
        <v>50</v>
      </c>
      <c r="G460" s="12">
        <v>10.5</v>
      </c>
      <c r="H460" t="s">
        <v>989</v>
      </c>
      <c r="I460" s="21">
        <v>25997</v>
      </c>
      <c r="J460" t="s">
        <v>1948</v>
      </c>
      <c r="L460" t="s">
        <v>2338</v>
      </c>
      <c r="M460">
        <v>1971</v>
      </c>
    </row>
    <row r="461" spans="1:13" x14ac:dyDescent="0.2">
      <c r="A461">
        <v>460</v>
      </c>
      <c r="B461" t="s">
        <v>985</v>
      </c>
      <c r="C461" t="s">
        <v>986</v>
      </c>
      <c r="D461" t="s">
        <v>1452</v>
      </c>
      <c r="E461" t="s">
        <v>988</v>
      </c>
      <c r="F461" s="48">
        <v>31</v>
      </c>
      <c r="G461" s="12">
        <v>7.75</v>
      </c>
      <c r="H461" t="s">
        <v>997</v>
      </c>
      <c r="I461" s="21">
        <v>32932</v>
      </c>
      <c r="J461" t="s">
        <v>1947</v>
      </c>
      <c r="L461" t="s">
        <v>2339</v>
      </c>
      <c r="M461">
        <v>1990</v>
      </c>
    </row>
    <row r="462" spans="1:13" x14ac:dyDescent="0.2">
      <c r="A462">
        <v>461</v>
      </c>
      <c r="B462" t="s">
        <v>977</v>
      </c>
      <c r="C462" t="s">
        <v>990</v>
      </c>
      <c r="D462" t="s">
        <v>1453</v>
      </c>
      <c r="E462" t="s">
        <v>988</v>
      </c>
      <c r="F462" s="47">
        <v>48</v>
      </c>
      <c r="G462" s="12">
        <v>26.55</v>
      </c>
      <c r="H462" t="s">
        <v>989</v>
      </c>
      <c r="I462" s="21">
        <v>26727</v>
      </c>
      <c r="J462" t="s">
        <v>1947</v>
      </c>
      <c r="L462" t="s">
        <v>2340</v>
      </c>
      <c r="M462">
        <v>1973</v>
      </c>
    </row>
    <row r="463" spans="1:13" x14ac:dyDescent="0.2">
      <c r="A463">
        <v>462</v>
      </c>
      <c r="B463" t="s">
        <v>985</v>
      </c>
      <c r="C463" t="s">
        <v>986</v>
      </c>
      <c r="D463" t="s">
        <v>1454</v>
      </c>
      <c r="E463" t="s">
        <v>988</v>
      </c>
      <c r="F463" s="47">
        <v>34</v>
      </c>
      <c r="G463" s="12">
        <v>8.0500000000000007</v>
      </c>
      <c r="H463" t="s">
        <v>989</v>
      </c>
      <c r="I463" s="21">
        <v>31837</v>
      </c>
      <c r="J463" t="s">
        <v>1947</v>
      </c>
      <c r="L463" t="s">
        <v>2341</v>
      </c>
      <c r="M463">
        <v>1987</v>
      </c>
    </row>
    <row r="464" spans="1:13" x14ac:dyDescent="0.2">
      <c r="A464">
        <v>463</v>
      </c>
      <c r="B464" t="s">
        <v>985</v>
      </c>
      <c r="C464" t="s">
        <v>990</v>
      </c>
      <c r="D464" t="s">
        <v>1455</v>
      </c>
      <c r="E464" t="s">
        <v>988</v>
      </c>
      <c r="F464" s="47">
        <v>47</v>
      </c>
      <c r="G464" s="12">
        <v>38.5</v>
      </c>
      <c r="H464" t="s">
        <v>989</v>
      </c>
      <c r="I464" s="21">
        <v>27092</v>
      </c>
      <c r="J464" t="s">
        <v>1947</v>
      </c>
      <c r="L464" t="s">
        <v>2342</v>
      </c>
      <c r="M464">
        <v>1974</v>
      </c>
    </row>
    <row r="465" spans="1:13" x14ac:dyDescent="0.2">
      <c r="A465">
        <v>464</v>
      </c>
      <c r="B465" t="s">
        <v>985</v>
      </c>
      <c r="C465" t="s">
        <v>1001</v>
      </c>
      <c r="D465" t="s">
        <v>1456</v>
      </c>
      <c r="E465" t="s">
        <v>988</v>
      </c>
      <c r="F465" s="47">
        <v>48</v>
      </c>
      <c r="G465" s="12">
        <v>13</v>
      </c>
      <c r="H465" t="s">
        <v>989</v>
      </c>
      <c r="I465" s="21">
        <v>26727</v>
      </c>
      <c r="J465" t="s">
        <v>1947</v>
      </c>
      <c r="L465" t="s">
        <v>2343</v>
      </c>
      <c r="M465">
        <v>1973</v>
      </c>
    </row>
    <row r="466" spans="1:13" x14ac:dyDescent="0.2">
      <c r="A466">
        <v>465</v>
      </c>
      <c r="B466" t="s">
        <v>985</v>
      </c>
      <c r="C466" t="s">
        <v>986</v>
      </c>
      <c r="D466" t="s">
        <v>1457</v>
      </c>
      <c r="E466" t="s">
        <v>988</v>
      </c>
      <c r="F466" s="48">
        <v>29</v>
      </c>
      <c r="G466" s="12">
        <v>8.0500000000000007</v>
      </c>
      <c r="H466" t="s">
        <v>989</v>
      </c>
      <c r="I466" s="21">
        <v>33662</v>
      </c>
      <c r="J466" t="s">
        <v>1947</v>
      </c>
      <c r="L466" t="s">
        <v>2344</v>
      </c>
      <c r="M466">
        <v>1992</v>
      </c>
    </row>
    <row r="467" spans="1:13" x14ac:dyDescent="0.2">
      <c r="A467">
        <v>466</v>
      </c>
      <c r="B467" t="s">
        <v>985</v>
      </c>
      <c r="C467" t="s">
        <v>986</v>
      </c>
      <c r="D467" t="s">
        <v>1458</v>
      </c>
      <c r="E467" t="s">
        <v>988</v>
      </c>
      <c r="F467" s="47">
        <v>38</v>
      </c>
      <c r="G467" s="12">
        <v>7.05</v>
      </c>
      <c r="H467" t="s">
        <v>989</v>
      </c>
      <c r="I467" s="21">
        <v>30377</v>
      </c>
      <c r="J467" t="s">
        <v>1947</v>
      </c>
      <c r="L467" t="s">
        <v>2345</v>
      </c>
      <c r="M467">
        <v>1983</v>
      </c>
    </row>
    <row r="468" spans="1:13" x14ac:dyDescent="0.2">
      <c r="A468">
        <v>467</v>
      </c>
      <c r="B468" t="s">
        <v>985</v>
      </c>
      <c r="C468" t="s">
        <v>1001</v>
      </c>
      <c r="D468" t="s">
        <v>1459</v>
      </c>
      <c r="E468" t="s">
        <v>988</v>
      </c>
      <c r="F468" s="48">
        <v>7</v>
      </c>
      <c r="G468" s="12">
        <v>0</v>
      </c>
      <c r="H468" t="s">
        <v>989</v>
      </c>
      <c r="I468" s="21">
        <v>41692</v>
      </c>
      <c r="J468" t="s">
        <v>1947</v>
      </c>
      <c r="L468" t="s">
        <v>2346</v>
      </c>
      <c r="M468">
        <v>1914</v>
      </c>
    </row>
    <row r="469" spans="1:13" x14ac:dyDescent="0.2">
      <c r="A469">
        <v>468</v>
      </c>
      <c r="B469" t="s">
        <v>985</v>
      </c>
      <c r="C469" t="s">
        <v>990</v>
      </c>
      <c r="D469" t="s">
        <v>1460</v>
      </c>
      <c r="E469" t="s">
        <v>988</v>
      </c>
      <c r="F469" s="47">
        <v>56</v>
      </c>
      <c r="G469" s="12">
        <v>26.55</v>
      </c>
      <c r="H469" t="s">
        <v>989</v>
      </c>
      <c r="I469" s="21">
        <v>23807</v>
      </c>
      <c r="J469" t="s">
        <v>1947</v>
      </c>
      <c r="L469" t="s">
        <v>2347</v>
      </c>
      <c r="M469">
        <v>1965</v>
      </c>
    </row>
    <row r="470" spans="1:13" x14ac:dyDescent="0.2">
      <c r="A470">
        <v>469</v>
      </c>
      <c r="B470" t="s">
        <v>985</v>
      </c>
      <c r="C470" t="s">
        <v>986</v>
      </c>
      <c r="D470" t="s">
        <v>1461</v>
      </c>
      <c r="E470" t="s">
        <v>988</v>
      </c>
      <c r="F470" s="48">
        <v>22</v>
      </c>
      <c r="G470" s="12">
        <v>7.7249999999999996</v>
      </c>
      <c r="H470" t="s">
        <v>997</v>
      </c>
      <c r="I470" s="21">
        <v>36217</v>
      </c>
      <c r="J470" t="s">
        <v>1947</v>
      </c>
      <c r="L470" t="s">
        <v>2348</v>
      </c>
      <c r="M470">
        <v>1999</v>
      </c>
    </row>
    <row r="471" spans="1:13" x14ac:dyDescent="0.2">
      <c r="A471">
        <v>470</v>
      </c>
      <c r="B471" t="s">
        <v>977</v>
      </c>
      <c r="C471" t="s">
        <v>986</v>
      </c>
      <c r="D471" t="s">
        <v>1462</v>
      </c>
      <c r="E471" t="s">
        <v>992</v>
      </c>
      <c r="F471" s="47">
        <v>0.75</v>
      </c>
      <c r="G471" s="12">
        <v>19.258299999999998</v>
      </c>
      <c r="H471" t="s">
        <v>163</v>
      </c>
      <c r="I471" s="21">
        <v>43973.25</v>
      </c>
      <c r="J471" t="s">
        <v>1948</v>
      </c>
      <c r="L471" t="s">
        <v>2329</v>
      </c>
      <c r="M471">
        <v>1920</v>
      </c>
    </row>
    <row r="472" spans="1:13" x14ac:dyDescent="0.2">
      <c r="A472">
        <v>471</v>
      </c>
      <c r="B472" t="s">
        <v>985</v>
      </c>
      <c r="C472" t="s">
        <v>986</v>
      </c>
      <c r="D472" t="s">
        <v>1463</v>
      </c>
      <c r="E472" t="s">
        <v>988</v>
      </c>
      <c r="F472" s="48">
        <v>14</v>
      </c>
      <c r="G472" s="12">
        <v>7.25</v>
      </c>
      <c r="H472" t="s">
        <v>989</v>
      </c>
      <c r="I472" s="21">
        <v>39137</v>
      </c>
      <c r="J472" t="s">
        <v>1947</v>
      </c>
      <c r="L472" t="s">
        <v>2349</v>
      </c>
      <c r="M472">
        <v>1907</v>
      </c>
    </row>
    <row r="473" spans="1:13" x14ac:dyDescent="0.2">
      <c r="A473">
        <v>472</v>
      </c>
      <c r="B473" t="s">
        <v>985</v>
      </c>
      <c r="C473" t="s">
        <v>986</v>
      </c>
      <c r="D473" t="s">
        <v>1464</v>
      </c>
      <c r="E473" t="s">
        <v>988</v>
      </c>
      <c r="F473" s="47">
        <v>38</v>
      </c>
      <c r="G473" s="12">
        <v>8.6624999999999996</v>
      </c>
      <c r="H473" t="s">
        <v>989</v>
      </c>
      <c r="I473" s="21">
        <v>30377</v>
      </c>
      <c r="J473" t="s">
        <v>1947</v>
      </c>
      <c r="L473" t="s">
        <v>2350</v>
      </c>
      <c r="M473">
        <v>1983</v>
      </c>
    </row>
    <row r="474" spans="1:13" x14ac:dyDescent="0.2">
      <c r="A474">
        <v>473</v>
      </c>
      <c r="B474" t="s">
        <v>977</v>
      </c>
      <c r="C474" t="s">
        <v>1001</v>
      </c>
      <c r="D474" t="s">
        <v>1465</v>
      </c>
      <c r="E474" t="s">
        <v>992</v>
      </c>
      <c r="F474" s="47">
        <v>33</v>
      </c>
      <c r="G474" s="12">
        <v>27.75</v>
      </c>
      <c r="H474" t="s">
        <v>989</v>
      </c>
      <c r="I474" s="21">
        <v>32202</v>
      </c>
      <c r="J474" t="s">
        <v>1950</v>
      </c>
      <c r="L474" t="s">
        <v>2017</v>
      </c>
      <c r="M474">
        <v>1988</v>
      </c>
    </row>
    <row r="475" spans="1:13" x14ac:dyDescent="0.2">
      <c r="A475">
        <v>474</v>
      </c>
      <c r="B475" t="s">
        <v>977</v>
      </c>
      <c r="C475" t="s">
        <v>1001</v>
      </c>
      <c r="D475" t="s">
        <v>1466</v>
      </c>
      <c r="E475" t="s">
        <v>992</v>
      </c>
      <c r="F475" s="47">
        <v>23</v>
      </c>
      <c r="G475" s="12">
        <v>13.791700000000001</v>
      </c>
      <c r="H475" t="s">
        <v>163</v>
      </c>
      <c r="I475" s="21">
        <v>35852</v>
      </c>
      <c r="J475" t="s">
        <v>1950</v>
      </c>
      <c r="L475" t="s">
        <v>2351</v>
      </c>
      <c r="M475">
        <v>1998</v>
      </c>
    </row>
    <row r="476" spans="1:13" x14ac:dyDescent="0.2">
      <c r="A476">
        <v>475</v>
      </c>
      <c r="B476" t="s">
        <v>985</v>
      </c>
      <c r="C476" t="s">
        <v>986</v>
      </c>
      <c r="D476" t="s">
        <v>1467</v>
      </c>
      <c r="E476" t="s">
        <v>992</v>
      </c>
      <c r="F476" s="47">
        <v>22</v>
      </c>
      <c r="G476" s="12">
        <v>9.8375000000000004</v>
      </c>
      <c r="H476" t="s">
        <v>989</v>
      </c>
      <c r="I476" s="21">
        <v>36217</v>
      </c>
      <c r="J476" t="s">
        <v>1948</v>
      </c>
      <c r="L476" t="s">
        <v>2352</v>
      </c>
      <c r="M476">
        <v>1999</v>
      </c>
    </row>
    <row r="477" spans="1:13" x14ac:dyDescent="0.2">
      <c r="A477">
        <v>476</v>
      </c>
      <c r="B477" t="s">
        <v>985</v>
      </c>
      <c r="C477" t="s">
        <v>990</v>
      </c>
      <c r="D477" t="s">
        <v>1468</v>
      </c>
      <c r="E477" t="s">
        <v>988</v>
      </c>
      <c r="F477" s="48">
        <v>19</v>
      </c>
      <c r="G477" s="12">
        <v>52</v>
      </c>
      <c r="H477" t="s">
        <v>989</v>
      </c>
      <c r="I477" s="21">
        <v>37312</v>
      </c>
      <c r="J477" t="s">
        <v>1947</v>
      </c>
      <c r="L477" t="s">
        <v>2353</v>
      </c>
      <c r="M477">
        <v>1902</v>
      </c>
    </row>
    <row r="478" spans="1:13" x14ac:dyDescent="0.2">
      <c r="A478">
        <v>477</v>
      </c>
      <c r="B478" t="s">
        <v>985</v>
      </c>
      <c r="C478" t="s">
        <v>1001</v>
      </c>
      <c r="D478" t="s">
        <v>1469</v>
      </c>
      <c r="E478" t="s">
        <v>988</v>
      </c>
      <c r="F478" s="47">
        <v>34</v>
      </c>
      <c r="G478" s="12">
        <v>21</v>
      </c>
      <c r="H478" t="s">
        <v>989</v>
      </c>
      <c r="I478" s="21">
        <v>31837</v>
      </c>
      <c r="J478" t="s">
        <v>1947</v>
      </c>
      <c r="L478" t="s">
        <v>2354</v>
      </c>
      <c r="M478">
        <v>1987</v>
      </c>
    </row>
    <row r="479" spans="1:13" x14ac:dyDescent="0.2">
      <c r="A479">
        <v>478</v>
      </c>
      <c r="B479" t="s">
        <v>985</v>
      </c>
      <c r="C479" t="s">
        <v>986</v>
      </c>
      <c r="D479" t="s">
        <v>1470</v>
      </c>
      <c r="E479" t="s">
        <v>988</v>
      </c>
      <c r="F479" s="47">
        <v>29</v>
      </c>
      <c r="G479" s="12">
        <v>7.0457999999999998</v>
      </c>
      <c r="H479" t="s">
        <v>989</v>
      </c>
      <c r="I479" s="21">
        <v>33662</v>
      </c>
      <c r="J479" t="s">
        <v>1947</v>
      </c>
      <c r="L479" t="s">
        <v>1961</v>
      </c>
      <c r="M479">
        <v>1992</v>
      </c>
    </row>
    <row r="480" spans="1:13" x14ac:dyDescent="0.2">
      <c r="A480">
        <v>479</v>
      </c>
      <c r="B480" t="s">
        <v>985</v>
      </c>
      <c r="C480" t="s">
        <v>986</v>
      </c>
      <c r="D480" t="s">
        <v>1471</v>
      </c>
      <c r="E480" t="s">
        <v>988</v>
      </c>
      <c r="F480" s="47">
        <v>22</v>
      </c>
      <c r="G480" s="12">
        <v>7.5208000000000004</v>
      </c>
      <c r="H480" t="s">
        <v>989</v>
      </c>
      <c r="I480" s="21">
        <v>36217</v>
      </c>
      <c r="J480" t="s">
        <v>1947</v>
      </c>
      <c r="L480" t="s">
        <v>2355</v>
      </c>
      <c r="M480">
        <v>1999</v>
      </c>
    </row>
    <row r="481" spans="1:13" x14ac:dyDescent="0.2">
      <c r="A481">
        <v>480</v>
      </c>
      <c r="B481" t="s">
        <v>977</v>
      </c>
      <c r="C481" t="s">
        <v>986</v>
      </c>
      <c r="D481" t="s">
        <v>1472</v>
      </c>
      <c r="E481" t="s">
        <v>992</v>
      </c>
      <c r="F481" s="47">
        <v>2</v>
      </c>
      <c r="G481" s="12">
        <v>12.2875</v>
      </c>
      <c r="H481" t="s">
        <v>989</v>
      </c>
      <c r="I481" s="21">
        <v>43517</v>
      </c>
      <c r="J481" t="s">
        <v>1948</v>
      </c>
      <c r="L481" t="s">
        <v>2356</v>
      </c>
      <c r="M481">
        <v>1919</v>
      </c>
    </row>
    <row r="482" spans="1:13" x14ac:dyDescent="0.2">
      <c r="A482">
        <v>481</v>
      </c>
      <c r="B482" t="s">
        <v>985</v>
      </c>
      <c r="C482" t="s">
        <v>986</v>
      </c>
      <c r="D482" t="s">
        <v>1473</v>
      </c>
      <c r="E482" t="s">
        <v>988</v>
      </c>
      <c r="F482" s="47">
        <v>9</v>
      </c>
      <c r="G482" s="12">
        <v>46.9</v>
      </c>
      <c r="H482" t="s">
        <v>989</v>
      </c>
      <c r="I482" s="21">
        <v>40962</v>
      </c>
      <c r="J482" t="s">
        <v>1949</v>
      </c>
      <c r="L482" t="s">
        <v>2018</v>
      </c>
      <c r="M482">
        <v>1912</v>
      </c>
    </row>
    <row r="483" spans="1:13" x14ac:dyDescent="0.2">
      <c r="A483">
        <v>482</v>
      </c>
      <c r="B483" t="s">
        <v>985</v>
      </c>
      <c r="C483" t="s">
        <v>1001</v>
      </c>
      <c r="D483" t="s">
        <v>1474</v>
      </c>
      <c r="E483" t="s">
        <v>988</v>
      </c>
      <c r="F483" s="48">
        <v>80</v>
      </c>
      <c r="G483" s="12">
        <v>0</v>
      </c>
      <c r="H483" t="s">
        <v>989</v>
      </c>
      <c r="I483" s="21">
        <v>15047</v>
      </c>
      <c r="J483" t="s">
        <v>1947</v>
      </c>
      <c r="L483" t="s">
        <v>2357</v>
      </c>
      <c r="M483">
        <v>1941</v>
      </c>
    </row>
    <row r="484" spans="1:13" x14ac:dyDescent="0.2">
      <c r="A484">
        <v>483</v>
      </c>
      <c r="B484" t="s">
        <v>985</v>
      </c>
      <c r="C484" t="s">
        <v>986</v>
      </c>
      <c r="D484" t="s">
        <v>1475</v>
      </c>
      <c r="E484" t="s">
        <v>988</v>
      </c>
      <c r="F484" s="47">
        <v>50</v>
      </c>
      <c r="G484" s="12">
        <v>8.0500000000000007</v>
      </c>
      <c r="H484" t="s">
        <v>989</v>
      </c>
      <c r="I484" s="21">
        <v>25997</v>
      </c>
      <c r="J484" t="s">
        <v>1947</v>
      </c>
      <c r="L484" t="s">
        <v>2358</v>
      </c>
      <c r="M484">
        <v>1971</v>
      </c>
    </row>
    <row r="485" spans="1:13" x14ac:dyDescent="0.2">
      <c r="A485">
        <v>484</v>
      </c>
      <c r="B485" t="s">
        <v>977</v>
      </c>
      <c r="C485" t="s">
        <v>986</v>
      </c>
      <c r="D485" t="s">
        <v>1476</v>
      </c>
      <c r="E485" t="s">
        <v>992</v>
      </c>
      <c r="F485" s="47">
        <v>63</v>
      </c>
      <c r="G485" s="12">
        <v>9.5875000000000004</v>
      </c>
      <c r="H485" t="s">
        <v>989</v>
      </c>
      <c r="I485" s="21">
        <v>21252</v>
      </c>
      <c r="J485" t="s">
        <v>1950</v>
      </c>
      <c r="L485" t="s">
        <v>2359</v>
      </c>
      <c r="M485">
        <v>1958</v>
      </c>
    </row>
    <row r="486" spans="1:13" x14ac:dyDescent="0.2">
      <c r="A486">
        <v>485</v>
      </c>
      <c r="B486" t="s">
        <v>977</v>
      </c>
      <c r="C486" t="s">
        <v>990</v>
      </c>
      <c r="D486" t="s">
        <v>1477</v>
      </c>
      <c r="E486" t="s">
        <v>988</v>
      </c>
      <c r="F486" s="47">
        <v>25</v>
      </c>
      <c r="G486" s="12">
        <v>91.0792</v>
      </c>
      <c r="H486" t="s">
        <v>163</v>
      </c>
      <c r="I486" s="21">
        <v>35122</v>
      </c>
      <c r="J486" t="s">
        <v>1947</v>
      </c>
      <c r="L486" t="s">
        <v>2215</v>
      </c>
      <c r="M486">
        <v>1996</v>
      </c>
    </row>
    <row r="487" spans="1:13" x14ac:dyDescent="0.2">
      <c r="A487">
        <v>486</v>
      </c>
      <c r="B487" t="s">
        <v>985</v>
      </c>
      <c r="C487" t="s">
        <v>986</v>
      </c>
      <c r="D487" t="s">
        <v>1478</v>
      </c>
      <c r="E487" t="s">
        <v>992</v>
      </c>
      <c r="F487" s="48">
        <v>1</v>
      </c>
      <c r="G487" s="12">
        <v>25.466699999999999</v>
      </c>
      <c r="H487" t="s">
        <v>989</v>
      </c>
      <c r="I487" s="21">
        <v>43882</v>
      </c>
      <c r="J487" t="s">
        <v>1948</v>
      </c>
      <c r="L487" t="s">
        <v>2118</v>
      </c>
      <c r="M487">
        <v>1920</v>
      </c>
    </row>
    <row r="488" spans="1:13" x14ac:dyDescent="0.2">
      <c r="A488">
        <v>487</v>
      </c>
      <c r="B488" t="s">
        <v>977</v>
      </c>
      <c r="C488" t="s">
        <v>990</v>
      </c>
      <c r="D488" t="s">
        <v>1479</v>
      </c>
      <c r="E488" t="s">
        <v>992</v>
      </c>
      <c r="F488" s="47">
        <v>35</v>
      </c>
      <c r="G488" s="12">
        <v>90</v>
      </c>
      <c r="H488" t="s">
        <v>989</v>
      </c>
      <c r="I488" s="21">
        <v>31472</v>
      </c>
      <c r="J488" t="s">
        <v>1950</v>
      </c>
      <c r="L488" t="s">
        <v>2159</v>
      </c>
      <c r="M488">
        <v>1986</v>
      </c>
    </row>
    <row r="489" spans="1:13" x14ac:dyDescent="0.2">
      <c r="A489">
        <v>488</v>
      </c>
      <c r="B489" t="s">
        <v>985</v>
      </c>
      <c r="C489" t="s">
        <v>990</v>
      </c>
      <c r="D489" t="s">
        <v>1480</v>
      </c>
      <c r="E489" t="s">
        <v>988</v>
      </c>
      <c r="F489" s="47">
        <v>58</v>
      </c>
      <c r="G489" s="12">
        <v>29.7</v>
      </c>
      <c r="H489" t="s">
        <v>163</v>
      </c>
      <c r="I489" s="21">
        <v>23077</v>
      </c>
      <c r="J489" t="s">
        <v>1947</v>
      </c>
      <c r="L489" t="s">
        <v>2360</v>
      </c>
      <c r="M489">
        <v>1963</v>
      </c>
    </row>
    <row r="490" spans="1:13" x14ac:dyDescent="0.2">
      <c r="A490">
        <v>489</v>
      </c>
      <c r="B490" t="s">
        <v>985</v>
      </c>
      <c r="C490" t="s">
        <v>986</v>
      </c>
      <c r="D490" t="s">
        <v>1481</v>
      </c>
      <c r="E490" t="s">
        <v>988</v>
      </c>
      <c r="F490" s="47">
        <v>30</v>
      </c>
      <c r="G490" s="12">
        <v>8.0500000000000007</v>
      </c>
      <c r="H490" t="s">
        <v>989</v>
      </c>
      <c r="I490" s="21">
        <v>33297</v>
      </c>
      <c r="J490" t="s">
        <v>1947</v>
      </c>
      <c r="L490" t="s">
        <v>2361</v>
      </c>
      <c r="M490">
        <v>1991</v>
      </c>
    </row>
    <row r="491" spans="1:13" x14ac:dyDescent="0.2">
      <c r="A491">
        <v>490</v>
      </c>
      <c r="B491" t="s">
        <v>977</v>
      </c>
      <c r="C491" t="s">
        <v>986</v>
      </c>
      <c r="D491" t="s">
        <v>1482</v>
      </c>
      <c r="E491" t="s">
        <v>988</v>
      </c>
      <c r="F491" s="47">
        <v>9</v>
      </c>
      <c r="G491" s="12">
        <v>15.9</v>
      </c>
      <c r="H491" t="s">
        <v>989</v>
      </c>
      <c r="I491" s="21">
        <v>40962</v>
      </c>
      <c r="J491" t="s">
        <v>1949</v>
      </c>
      <c r="L491" t="s">
        <v>2255</v>
      </c>
      <c r="M491">
        <v>1912</v>
      </c>
    </row>
    <row r="492" spans="1:13" x14ac:dyDescent="0.2">
      <c r="A492">
        <v>491</v>
      </c>
      <c r="B492" t="s">
        <v>985</v>
      </c>
      <c r="C492" t="s">
        <v>986</v>
      </c>
      <c r="D492" t="s">
        <v>1483</v>
      </c>
      <c r="E492" t="s">
        <v>988</v>
      </c>
      <c r="F492" s="48">
        <v>19</v>
      </c>
      <c r="G492" s="12">
        <v>19.966699999999999</v>
      </c>
      <c r="H492" t="s">
        <v>989</v>
      </c>
      <c r="I492" s="21">
        <v>37312</v>
      </c>
      <c r="J492" t="s">
        <v>1947</v>
      </c>
      <c r="L492" t="s">
        <v>2331</v>
      </c>
      <c r="M492">
        <v>1902</v>
      </c>
    </row>
    <row r="493" spans="1:13" x14ac:dyDescent="0.2">
      <c r="A493">
        <v>492</v>
      </c>
      <c r="B493" t="s">
        <v>985</v>
      </c>
      <c r="C493" t="s">
        <v>986</v>
      </c>
      <c r="D493" t="s">
        <v>1484</v>
      </c>
      <c r="E493" t="s">
        <v>988</v>
      </c>
      <c r="F493" s="47">
        <v>21</v>
      </c>
      <c r="G493" s="12">
        <v>7.25</v>
      </c>
      <c r="H493" t="s">
        <v>989</v>
      </c>
      <c r="I493" s="21">
        <v>36582</v>
      </c>
      <c r="J493" t="s">
        <v>1947</v>
      </c>
      <c r="L493" t="s">
        <v>2362</v>
      </c>
      <c r="M493">
        <v>1900</v>
      </c>
    </row>
    <row r="494" spans="1:13" x14ac:dyDescent="0.2">
      <c r="A494">
        <v>493</v>
      </c>
      <c r="B494" t="s">
        <v>985</v>
      </c>
      <c r="C494" t="s">
        <v>990</v>
      </c>
      <c r="D494" t="s">
        <v>1485</v>
      </c>
      <c r="E494" t="s">
        <v>988</v>
      </c>
      <c r="F494" s="47">
        <v>55</v>
      </c>
      <c r="G494" s="12">
        <v>30.5</v>
      </c>
      <c r="H494" t="s">
        <v>989</v>
      </c>
      <c r="I494" s="21">
        <v>24172</v>
      </c>
      <c r="J494" t="s">
        <v>1947</v>
      </c>
      <c r="L494" t="s">
        <v>2363</v>
      </c>
      <c r="M494">
        <v>1966</v>
      </c>
    </row>
    <row r="495" spans="1:13" x14ac:dyDescent="0.2">
      <c r="A495">
        <v>494</v>
      </c>
      <c r="B495" t="s">
        <v>985</v>
      </c>
      <c r="C495" t="s">
        <v>990</v>
      </c>
      <c r="D495" t="s">
        <v>1486</v>
      </c>
      <c r="E495" t="s">
        <v>988</v>
      </c>
      <c r="F495" s="47">
        <v>71</v>
      </c>
      <c r="G495" s="12">
        <v>49.504199999999997</v>
      </c>
      <c r="H495" t="s">
        <v>163</v>
      </c>
      <c r="I495" s="21">
        <v>18332</v>
      </c>
      <c r="J495" t="s">
        <v>1947</v>
      </c>
      <c r="L495" t="s">
        <v>2364</v>
      </c>
      <c r="M495">
        <v>1950</v>
      </c>
    </row>
    <row r="496" spans="1:13" x14ac:dyDescent="0.2">
      <c r="A496">
        <v>495</v>
      </c>
      <c r="B496" t="s">
        <v>985</v>
      </c>
      <c r="C496" t="s">
        <v>986</v>
      </c>
      <c r="D496" t="s">
        <v>1487</v>
      </c>
      <c r="E496" t="s">
        <v>988</v>
      </c>
      <c r="F496" s="47">
        <v>21</v>
      </c>
      <c r="G496" s="12">
        <v>8.0500000000000007</v>
      </c>
      <c r="H496" t="s">
        <v>989</v>
      </c>
      <c r="I496" s="21">
        <v>36582</v>
      </c>
      <c r="J496" t="s">
        <v>1947</v>
      </c>
      <c r="L496" t="s">
        <v>2365</v>
      </c>
      <c r="M496">
        <v>1900</v>
      </c>
    </row>
    <row r="497" spans="1:13" x14ac:dyDescent="0.2">
      <c r="A497">
        <v>496</v>
      </c>
      <c r="B497" t="s">
        <v>985</v>
      </c>
      <c r="C497" t="s">
        <v>986</v>
      </c>
      <c r="D497" t="s">
        <v>1488</v>
      </c>
      <c r="E497" t="s">
        <v>988</v>
      </c>
      <c r="F497" s="48">
        <v>75</v>
      </c>
      <c r="G497" s="12">
        <v>14.458299999999999</v>
      </c>
      <c r="H497" t="s">
        <v>163</v>
      </c>
      <c r="I497" s="21">
        <v>16872</v>
      </c>
      <c r="J497" t="s">
        <v>1947</v>
      </c>
      <c r="L497" t="s">
        <v>2366</v>
      </c>
      <c r="M497">
        <v>1946</v>
      </c>
    </row>
    <row r="498" spans="1:13" x14ac:dyDescent="0.2">
      <c r="A498">
        <v>497</v>
      </c>
      <c r="B498" t="s">
        <v>977</v>
      </c>
      <c r="C498" t="s">
        <v>990</v>
      </c>
      <c r="D498" t="s">
        <v>1489</v>
      </c>
      <c r="E498" t="s">
        <v>992</v>
      </c>
      <c r="F498" s="47">
        <v>54</v>
      </c>
      <c r="G498" s="12">
        <v>78.2667</v>
      </c>
      <c r="H498" t="s">
        <v>163</v>
      </c>
      <c r="I498" s="21">
        <v>24537</v>
      </c>
      <c r="J498" t="s">
        <v>1948</v>
      </c>
      <c r="L498" t="s">
        <v>2367</v>
      </c>
      <c r="M498">
        <v>1967</v>
      </c>
    </row>
    <row r="499" spans="1:13" x14ac:dyDescent="0.2">
      <c r="A499">
        <v>498</v>
      </c>
      <c r="B499" t="s">
        <v>985</v>
      </c>
      <c r="C499" t="s">
        <v>986</v>
      </c>
      <c r="D499" t="s">
        <v>1490</v>
      </c>
      <c r="E499" t="s">
        <v>988</v>
      </c>
      <c r="F499" s="48">
        <v>1</v>
      </c>
      <c r="G499" s="12">
        <v>15.1</v>
      </c>
      <c r="H499" t="s">
        <v>989</v>
      </c>
      <c r="I499" s="21">
        <v>43882</v>
      </c>
      <c r="J499" t="s">
        <v>1947</v>
      </c>
      <c r="L499" t="s">
        <v>2368</v>
      </c>
      <c r="M499">
        <v>1920</v>
      </c>
    </row>
    <row r="500" spans="1:13" x14ac:dyDescent="0.2">
      <c r="A500">
        <v>499</v>
      </c>
      <c r="B500" t="s">
        <v>985</v>
      </c>
      <c r="C500" t="s">
        <v>990</v>
      </c>
      <c r="D500" t="s">
        <v>1491</v>
      </c>
      <c r="E500" t="s">
        <v>992</v>
      </c>
      <c r="F500" s="47">
        <v>25</v>
      </c>
      <c r="G500" s="12">
        <v>151.55000000000001</v>
      </c>
      <c r="H500" t="s">
        <v>989</v>
      </c>
      <c r="I500" s="21">
        <v>35122</v>
      </c>
      <c r="J500" t="s">
        <v>1950</v>
      </c>
      <c r="L500" t="s">
        <v>2221</v>
      </c>
      <c r="M500">
        <v>1996</v>
      </c>
    </row>
    <row r="501" spans="1:13" x14ac:dyDescent="0.2">
      <c r="A501">
        <v>500</v>
      </c>
      <c r="B501" t="s">
        <v>985</v>
      </c>
      <c r="C501" t="s">
        <v>986</v>
      </c>
      <c r="D501" t="s">
        <v>1492</v>
      </c>
      <c r="E501" t="s">
        <v>988</v>
      </c>
      <c r="F501" s="47">
        <v>24</v>
      </c>
      <c r="G501" s="12">
        <v>7.7957999999999998</v>
      </c>
      <c r="H501" t="s">
        <v>989</v>
      </c>
      <c r="I501" s="21">
        <v>35487</v>
      </c>
      <c r="J501" t="s">
        <v>1947</v>
      </c>
      <c r="L501" t="s">
        <v>2369</v>
      </c>
      <c r="M501">
        <v>1997</v>
      </c>
    </row>
    <row r="502" spans="1:13" x14ac:dyDescent="0.2">
      <c r="A502">
        <v>501</v>
      </c>
      <c r="B502" t="s">
        <v>985</v>
      </c>
      <c r="C502" t="s">
        <v>986</v>
      </c>
      <c r="D502" t="s">
        <v>1493</v>
      </c>
      <c r="E502" t="s">
        <v>988</v>
      </c>
      <c r="F502" s="47">
        <v>17</v>
      </c>
      <c r="G502" s="12">
        <v>8.6624999999999996</v>
      </c>
      <c r="H502" t="s">
        <v>989</v>
      </c>
      <c r="I502" s="21">
        <v>38042</v>
      </c>
      <c r="J502" t="s">
        <v>1947</v>
      </c>
      <c r="L502" t="s">
        <v>2109</v>
      </c>
      <c r="M502">
        <v>1904</v>
      </c>
    </row>
    <row r="503" spans="1:13" x14ac:dyDescent="0.2">
      <c r="A503">
        <v>502</v>
      </c>
      <c r="B503" t="s">
        <v>985</v>
      </c>
      <c r="C503" t="s">
        <v>986</v>
      </c>
      <c r="D503" t="s">
        <v>1494</v>
      </c>
      <c r="E503" t="s">
        <v>992</v>
      </c>
      <c r="F503" s="47">
        <v>21</v>
      </c>
      <c r="G503" s="12">
        <v>7.75</v>
      </c>
      <c r="H503" t="s">
        <v>997</v>
      </c>
      <c r="I503" s="21">
        <v>36582</v>
      </c>
      <c r="J503" t="s">
        <v>1948</v>
      </c>
      <c r="L503" t="s">
        <v>2370</v>
      </c>
      <c r="M503">
        <v>1900</v>
      </c>
    </row>
    <row r="504" spans="1:13" x14ac:dyDescent="0.2">
      <c r="A504">
        <v>503</v>
      </c>
      <c r="B504" t="s">
        <v>985</v>
      </c>
      <c r="C504" t="s">
        <v>986</v>
      </c>
      <c r="D504" t="s">
        <v>1495</v>
      </c>
      <c r="E504" t="s">
        <v>992</v>
      </c>
      <c r="F504" s="48">
        <v>54</v>
      </c>
      <c r="G504" s="12">
        <v>7.6292</v>
      </c>
      <c r="H504" t="s">
        <v>997</v>
      </c>
      <c r="I504" s="21">
        <v>24537</v>
      </c>
      <c r="J504" t="s">
        <v>1948</v>
      </c>
      <c r="L504" t="s">
        <v>2371</v>
      </c>
      <c r="M504">
        <v>1967</v>
      </c>
    </row>
    <row r="505" spans="1:13" x14ac:dyDescent="0.2">
      <c r="A505">
        <v>504</v>
      </c>
      <c r="B505" t="s">
        <v>985</v>
      </c>
      <c r="C505" t="s">
        <v>986</v>
      </c>
      <c r="D505" t="s">
        <v>1496</v>
      </c>
      <c r="E505" t="s">
        <v>992</v>
      </c>
      <c r="F505" s="47">
        <v>37</v>
      </c>
      <c r="G505" s="12">
        <v>9.5875000000000004</v>
      </c>
      <c r="H505" t="s">
        <v>989</v>
      </c>
      <c r="I505" s="21">
        <v>30742</v>
      </c>
      <c r="J505" t="s">
        <v>1948</v>
      </c>
      <c r="L505" t="s">
        <v>2372</v>
      </c>
      <c r="M505">
        <v>1984</v>
      </c>
    </row>
    <row r="506" spans="1:13" x14ac:dyDescent="0.2">
      <c r="A506">
        <v>505</v>
      </c>
      <c r="B506" t="s">
        <v>977</v>
      </c>
      <c r="C506" t="s">
        <v>990</v>
      </c>
      <c r="D506" t="s">
        <v>1497</v>
      </c>
      <c r="E506" t="s">
        <v>992</v>
      </c>
      <c r="F506" s="47">
        <v>16</v>
      </c>
      <c r="G506" s="12">
        <v>86.5</v>
      </c>
      <c r="H506" t="s">
        <v>989</v>
      </c>
      <c r="I506" s="21">
        <v>38407</v>
      </c>
      <c r="J506" t="s">
        <v>1948</v>
      </c>
      <c r="L506" t="s">
        <v>2373</v>
      </c>
      <c r="M506">
        <v>1905</v>
      </c>
    </row>
    <row r="507" spans="1:13" x14ac:dyDescent="0.2">
      <c r="A507">
        <v>506</v>
      </c>
      <c r="B507" t="s">
        <v>985</v>
      </c>
      <c r="C507" t="s">
        <v>990</v>
      </c>
      <c r="D507" t="s">
        <v>1498</v>
      </c>
      <c r="E507" t="s">
        <v>988</v>
      </c>
      <c r="F507" s="47">
        <v>18</v>
      </c>
      <c r="G507" s="12">
        <v>108.9</v>
      </c>
      <c r="H507" t="s">
        <v>163</v>
      </c>
      <c r="I507" s="21">
        <v>37677</v>
      </c>
      <c r="J507" t="s">
        <v>1947</v>
      </c>
      <c r="L507" t="s">
        <v>2227</v>
      </c>
      <c r="M507">
        <v>1903</v>
      </c>
    </row>
    <row r="508" spans="1:13" x14ac:dyDescent="0.2">
      <c r="A508">
        <v>507</v>
      </c>
      <c r="B508" t="s">
        <v>977</v>
      </c>
      <c r="C508" t="s">
        <v>1001</v>
      </c>
      <c r="D508" t="s">
        <v>1499</v>
      </c>
      <c r="E508" t="s">
        <v>992</v>
      </c>
      <c r="F508" s="47">
        <v>33</v>
      </c>
      <c r="G508" s="12">
        <v>26</v>
      </c>
      <c r="H508" t="s">
        <v>989</v>
      </c>
      <c r="I508" s="21">
        <v>32202</v>
      </c>
      <c r="J508" t="s">
        <v>1950</v>
      </c>
      <c r="L508" t="s">
        <v>2374</v>
      </c>
      <c r="M508">
        <v>1988</v>
      </c>
    </row>
    <row r="509" spans="1:13" x14ac:dyDescent="0.2">
      <c r="A509">
        <v>508</v>
      </c>
      <c r="B509" t="s">
        <v>977</v>
      </c>
      <c r="C509" t="s">
        <v>990</v>
      </c>
      <c r="D509" t="s">
        <v>1500</v>
      </c>
      <c r="E509" t="s">
        <v>988</v>
      </c>
      <c r="F509" s="48">
        <v>21</v>
      </c>
      <c r="G509" s="12">
        <v>26.55</v>
      </c>
      <c r="H509" t="s">
        <v>989</v>
      </c>
      <c r="I509" s="21">
        <v>36582</v>
      </c>
      <c r="J509" t="s">
        <v>1947</v>
      </c>
      <c r="L509" t="s">
        <v>2375</v>
      </c>
      <c r="M509">
        <v>1900</v>
      </c>
    </row>
    <row r="510" spans="1:13" x14ac:dyDescent="0.2">
      <c r="A510">
        <v>509</v>
      </c>
      <c r="B510" t="s">
        <v>985</v>
      </c>
      <c r="C510" t="s">
        <v>986</v>
      </c>
      <c r="D510" t="s">
        <v>1501</v>
      </c>
      <c r="E510" t="s">
        <v>988</v>
      </c>
      <c r="F510" s="47">
        <v>28</v>
      </c>
      <c r="G510" s="12">
        <v>22.524999999999999</v>
      </c>
      <c r="H510" t="s">
        <v>989</v>
      </c>
      <c r="I510" s="21">
        <v>34027</v>
      </c>
      <c r="J510" t="s">
        <v>1947</v>
      </c>
      <c r="L510" t="s">
        <v>2101</v>
      </c>
      <c r="M510">
        <v>1993</v>
      </c>
    </row>
    <row r="511" spans="1:13" x14ac:dyDescent="0.2">
      <c r="A511">
        <v>510</v>
      </c>
      <c r="B511" t="s">
        <v>977</v>
      </c>
      <c r="C511" t="s">
        <v>986</v>
      </c>
      <c r="D511" t="s">
        <v>1502</v>
      </c>
      <c r="E511" t="s">
        <v>988</v>
      </c>
      <c r="F511" s="47">
        <v>26</v>
      </c>
      <c r="G511" s="12">
        <v>56.495800000000003</v>
      </c>
      <c r="H511" t="s">
        <v>989</v>
      </c>
      <c r="I511" s="21">
        <v>34757</v>
      </c>
      <c r="J511" t="s">
        <v>1947</v>
      </c>
      <c r="L511" t="s">
        <v>2376</v>
      </c>
      <c r="M511">
        <v>1995</v>
      </c>
    </row>
    <row r="512" spans="1:13" x14ac:dyDescent="0.2">
      <c r="A512">
        <v>511</v>
      </c>
      <c r="B512" t="s">
        <v>977</v>
      </c>
      <c r="C512" t="s">
        <v>986</v>
      </c>
      <c r="D512" t="s">
        <v>1503</v>
      </c>
      <c r="E512" t="s">
        <v>988</v>
      </c>
      <c r="F512" s="47">
        <v>29</v>
      </c>
      <c r="G512" s="12">
        <v>7.75</v>
      </c>
      <c r="H512" t="s">
        <v>997</v>
      </c>
      <c r="I512" s="21">
        <v>33662</v>
      </c>
      <c r="J512" t="s">
        <v>1947</v>
      </c>
      <c r="L512" t="s">
        <v>2377</v>
      </c>
      <c r="M512">
        <v>1992</v>
      </c>
    </row>
    <row r="513" spans="1:13" x14ac:dyDescent="0.2">
      <c r="A513">
        <v>512</v>
      </c>
      <c r="B513" t="s">
        <v>985</v>
      </c>
      <c r="C513" t="s">
        <v>986</v>
      </c>
      <c r="D513" t="s">
        <v>1504</v>
      </c>
      <c r="E513" t="s">
        <v>988</v>
      </c>
      <c r="F513" s="48">
        <v>19</v>
      </c>
      <c r="G513" s="12">
        <v>8.0500000000000007</v>
      </c>
      <c r="H513" t="s">
        <v>989</v>
      </c>
      <c r="I513" s="21">
        <v>37312</v>
      </c>
      <c r="J513" t="s">
        <v>1947</v>
      </c>
      <c r="L513" t="s">
        <v>2075</v>
      </c>
      <c r="M513">
        <v>1902</v>
      </c>
    </row>
    <row r="514" spans="1:13" x14ac:dyDescent="0.2">
      <c r="A514">
        <v>513</v>
      </c>
      <c r="B514" t="s">
        <v>977</v>
      </c>
      <c r="C514" t="s">
        <v>990</v>
      </c>
      <c r="D514" t="s">
        <v>1505</v>
      </c>
      <c r="E514" t="s">
        <v>988</v>
      </c>
      <c r="F514" s="47">
        <v>36</v>
      </c>
      <c r="G514" s="12">
        <v>26.287500000000001</v>
      </c>
      <c r="H514" t="s">
        <v>989</v>
      </c>
      <c r="I514" s="21">
        <v>31107</v>
      </c>
      <c r="J514" t="s">
        <v>1947</v>
      </c>
      <c r="L514" t="s">
        <v>2378</v>
      </c>
      <c r="M514">
        <v>1985</v>
      </c>
    </row>
    <row r="515" spans="1:13" x14ac:dyDescent="0.2">
      <c r="A515">
        <v>514</v>
      </c>
      <c r="B515" t="s">
        <v>977</v>
      </c>
      <c r="C515" t="s">
        <v>990</v>
      </c>
      <c r="D515" t="s">
        <v>1506</v>
      </c>
      <c r="E515" t="s">
        <v>992</v>
      </c>
      <c r="F515" s="47">
        <v>54</v>
      </c>
      <c r="G515" s="12">
        <v>59.4</v>
      </c>
      <c r="H515" t="s">
        <v>163</v>
      </c>
      <c r="I515" s="21">
        <v>24537</v>
      </c>
      <c r="J515" t="s">
        <v>2627</v>
      </c>
      <c r="L515" t="s">
        <v>2379</v>
      </c>
      <c r="M515">
        <v>1967</v>
      </c>
    </row>
    <row r="516" spans="1:13" x14ac:dyDescent="0.2">
      <c r="A516">
        <v>515</v>
      </c>
      <c r="B516" t="s">
        <v>985</v>
      </c>
      <c r="C516" t="s">
        <v>986</v>
      </c>
      <c r="D516" t="s">
        <v>1507</v>
      </c>
      <c r="E516" t="s">
        <v>988</v>
      </c>
      <c r="F516" s="47">
        <v>24</v>
      </c>
      <c r="G516" s="12">
        <v>7.4958</v>
      </c>
      <c r="H516" t="s">
        <v>989</v>
      </c>
      <c r="I516" s="21">
        <v>35487</v>
      </c>
      <c r="J516" t="s">
        <v>1947</v>
      </c>
      <c r="L516" t="s">
        <v>2380</v>
      </c>
      <c r="M516">
        <v>1997</v>
      </c>
    </row>
    <row r="517" spans="1:13" x14ac:dyDescent="0.2">
      <c r="A517">
        <v>516</v>
      </c>
      <c r="B517" t="s">
        <v>985</v>
      </c>
      <c r="C517" t="s">
        <v>990</v>
      </c>
      <c r="D517" t="s">
        <v>1508</v>
      </c>
      <c r="E517" t="s">
        <v>988</v>
      </c>
      <c r="F517" s="47">
        <v>47</v>
      </c>
      <c r="G517" s="12">
        <v>34.020800000000001</v>
      </c>
      <c r="H517" t="s">
        <v>989</v>
      </c>
      <c r="I517" s="21">
        <v>27092</v>
      </c>
      <c r="J517" t="s">
        <v>1947</v>
      </c>
      <c r="L517" t="s">
        <v>2381</v>
      </c>
      <c r="M517">
        <v>1974</v>
      </c>
    </row>
    <row r="518" spans="1:13" x14ac:dyDescent="0.2">
      <c r="A518">
        <v>517</v>
      </c>
      <c r="B518" t="s">
        <v>977</v>
      </c>
      <c r="C518" t="s">
        <v>1001</v>
      </c>
      <c r="D518" t="s">
        <v>1509</v>
      </c>
      <c r="E518" t="s">
        <v>992</v>
      </c>
      <c r="F518" s="47">
        <v>34</v>
      </c>
      <c r="G518" s="12">
        <v>10.5</v>
      </c>
      <c r="H518" t="s">
        <v>989</v>
      </c>
      <c r="I518" s="21">
        <v>31837</v>
      </c>
      <c r="J518" t="s">
        <v>1950</v>
      </c>
      <c r="L518" t="s">
        <v>2382</v>
      </c>
      <c r="M518">
        <v>1987</v>
      </c>
    </row>
    <row r="519" spans="1:13" x14ac:dyDescent="0.2">
      <c r="A519">
        <v>518</v>
      </c>
      <c r="B519" t="s">
        <v>985</v>
      </c>
      <c r="C519" t="s">
        <v>986</v>
      </c>
      <c r="D519" t="s">
        <v>1510</v>
      </c>
      <c r="E519" t="s">
        <v>988</v>
      </c>
      <c r="F519" s="48">
        <v>63</v>
      </c>
      <c r="G519" s="12">
        <v>24.15</v>
      </c>
      <c r="H519" t="s">
        <v>997</v>
      </c>
      <c r="I519" s="21">
        <v>21252</v>
      </c>
      <c r="J519" t="s">
        <v>1947</v>
      </c>
      <c r="L519" t="s">
        <v>2383</v>
      </c>
      <c r="M519">
        <v>1958</v>
      </c>
    </row>
    <row r="520" spans="1:13" x14ac:dyDescent="0.2">
      <c r="A520">
        <v>519</v>
      </c>
      <c r="B520" t="s">
        <v>977</v>
      </c>
      <c r="C520" t="s">
        <v>1001</v>
      </c>
      <c r="D520" t="s">
        <v>1511</v>
      </c>
      <c r="E520" t="s">
        <v>992</v>
      </c>
      <c r="F520" s="47">
        <v>36</v>
      </c>
      <c r="G520" s="12">
        <v>26</v>
      </c>
      <c r="H520" t="s">
        <v>989</v>
      </c>
      <c r="I520" s="21">
        <v>31107</v>
      </c>
      <c r="J520" t="s">
        <v>1950</v>
      </c>
      <c r="L520" t="s">
        <v>2384</v>
      </c>
      <c r="M520">
        <v>1985</v>
      </c>
    </row>
    <row r="521" spans="1:13" x14ac:dyDescent="0.2">
      <c r="A521">
        <v>520</v>
      </c>
      <c r="B521" t="s">
        <v>985</v>
      </c>
      <c r="C521" t="s">
        <v>986</v>
      </c>
      <c r="D521" t="s">
        <v>1512</v>
      </c>
      <c r="E521" t="s">
        <v>988</v>
      </c>
      <c r="F521" s="47">
        <v>32</v>
      </c>
      <c r="G521" s="12">
        <v>7.8958000000000004</v>
      </c>
      <c r="H521" t="s">
        <v>989</v>
      </c>
      <c r="I521" s="21">
        <v>32567</v>
      </c>
      <c r="J521" t="s">
        <v>1947</v>
      </c>
      <c r="L521" t="s">
        <v>2385</v>
      </c>
      <c r="M521">
        <v>1989</v>
      </c>
    </row>
    <row r="522" spans="1:13" x14ac:dyDescent="0.2">
      <c r="A522">
        <v>521</v>
      </c>
      <c r="B522" t="s">
        <v>977</v>
      </c>
      <c r="C522" t="s">
        <v>990</v>
      </c>
      <c r="D522" t="s">
        <v>1513</v>
      </c>
      <c r="E522" t="s">
        <v>992</v>
      </c>
      <c r="F522" s="47">
        <v>30</v>
      </c>
      <c r="G522" s="12">
        <v>93.5</v>
      </c>
      <c r="H522" t="s">
        <v>989</v>
      </c>
      <c r="I522" s="21">
        <v>33297</v>
      </c>
      <c r="J522" t="s">
        <v>1948</v>
      </c>
      <c r="L522" t="s">
        <v>2386</v>
      </c>
      <c r="M522">
        <v>1991</v>
      </c>
    </row>
    <row r="523" spans="1:13" x14ac:dyDescent="0.2">
      <c r="A523">
        <v>522</v>
      </c>
      <c r="B523" t="s">
        <v>985</v>
      </c>
      <c r="C523" t="s">
        <v>986</v>
      </c>
      <c r="D523" t="s">
        <v>1514</v>
      </c>
      <c r="E523" t="s">
        <v>988</v>
      </c>
      <c r="F523" s="47">
        <v>22</v>
      </c>
      <c r="G523" s="12">
        <v>7.8958000000000004</v>
      </c>
      <c r="H523" t="s">
        <v>989</v>
      </c>
      <c r="I523" s="21">
        <v>36217</v>
      </c>
      <c r="J523" t="s">
        <v>1947</v>
      </c>
      <c r="L523" t="s">
        <v>2387</v>
      </c>
      <c r="M523">
        <v>1999</v>
      </c>
    </row>
    <row r="524" spans="1:13" x14ac:dyDescent="0.2">
      <c r="A524">
        <v>523</v>
      </c>
      <c r="B524" t="s">
        <v>985</v>
      </c>
      <c r="C524" t="s">
        <v>986</v>
      </c>
      <c r="D524" t="s">
        <v>1515</v>
      </c>
      <c r="E524" t="s">
        <v>988</v>
      </c>
      <c r="F524" s="48">
        <v>78</v>
      </c>
      <c r="G524" s="12">
        <v>7.2249999999999996</v>
      </c>
      <c r="H524" t="s">
        <v>163</v>
      </c>
      <c r="I524" s="21">
        <v>15777</v>
      </c>
      <c r="J524" t="s">
        <v>1947</v>
      </c>
      <c r="L524" t="s">
        <v>2388</v>
      </c>
      <c r="M524">
        <v>1943</v>
      </c>
    </row>
    <row r="525" spans="1:13" x14ac:dyDescent="0.2">
      <c r="A525">
        <v>524</v>
      </c>
      <c r="B525" t="s">
        <v>977</v>
      </c>
      <c r="C525" t="s">
        <v>990</v>
      </c>
      <c r="D525" t="s">
        <v>1516</v>
      </c>
      <c r="E525" t="s">
        <v>992</v>
      </c>
      <c r="F525" s="47">
        <v>44</v>
      </c>
      <c r="G525" s="12">
        <v>57.979199999999999</v>
      </c>
      <c r="H525" t="s">
        <v>163</v>
      </c>
      <c r="I525" s="21">
        <v>28187</v>
      </c>
      <c r="J525" t="s">
        <v>1950</v>
      </c>
      <c r="L525" t="s">
        <v>2244</v>
      </c>
      <c r="M525">
        <v>1977</v>
      </c>
    </row>
    <row r="526" spans="1:13" x14ac:dyDescent="0.2">
      <c r="A526">
        <v>525</v>
      </c>
      <c r="B526" t="s">
        <v>985</v>
      </c>
      <c r="C526" t="s">
        <v>986</v>
      </c>
      <c r="D526" t="s">
        <v>1517</v>
      </c>
      <c r="E526" t="s">
        <v>988</v>
      </c>
      <c r="F526" s="48">
        <v>49</v>
      </c>
      <c r="G526" s="12">
        <v>7.2291999999999996</v>
      </c>
      <c r="H526" t="s">
        <v>163</v>
      </c>
      <c r="I526" s="21">
        <v>26362</v>
      </c>
      <c r="J526" t="s">
        <v>1947</v>
      </c>
      <c r="L526" t="s">
        <v>2389</v>
      </c>
      <c r="M526">
        <v>1972</v>
      </c>
    </row>
    <row r="527" spans="1:13" x14ac:dyDescent="0.2">
      <c r="A527">
        <v>526</v>
      </c>
      <c r="B527" t="s">
        <v>985</v>
      </c>
      <c r="C527" t="s">
        <v>986</v>
      </c>
      <c r="D527" t="s">
        <v>1518</v>
      </c>
      <c r="E527" t="s">
        <v>988</v>
      </c>
      <c r="F527" s="47">
        <v>40.5</v>
      </c>
      <c r="G527" s="12">
        <v>7.75</v>
      </c>
      <c r="H527" t="s">
        <v>997</v>
      </c>
      <c r="I527" s="21">
        <v>29464.5</v>
      </c>
      <c r="J527" t="s">
        <v>1947</v>
      </c>
      <c r="L527" t="s">
        <v>2390</v>
      </c>
      <c r="M527">
        <v>1980</v>
      </c>
    </row>
    <row r="528" spans="1:13" x14ac:dyDescent="0.2">
      <c r="A528">
        <v>527</v>
      </c>
      <c r="B528" t="s">
        <v>977</v>
      </c>
      <c r="C528" t="s">
        <v>1001</v>
      </c>
      <c r="D528" t="s">
        <v>1519</v>
      </c>
      <c r="E528" t="s">
        <v>992</v>
      </c>
      <c r="F528" s="47">
        <v>50</v>
      </c>
      <c r="G528" s="12">
        <v>10.5</v>
      </c>
      <c r="H528" t="s">
        <v>989</v>
      </c>
      <c r="I528" s="21">
        <v>25997</v>
      </c>
      <c r="J528" t="s">
        <v>1948</v>
      </c>
      <c r="L528" t="s">
        <v>2391</v>
      </c>
      <c r="M528">
        <v>1971</v>
      </c>
    </row>
    <row r="529" spans="1:13" x14ac:dyDescent="0.2">
      <c r="A529">
        <v>528</v>
      </c>
      <c r="B529" t="s">
        <v>985</v>
      </c>
      <c r="C529" t="s">
        <v>990</v>
      </c>
      <c r="D529" t="s">
        <v>1520</v>
      </c>
      <c r="E529" t="s">
        <v>988</v>
      </c>
      <c r="F529" s="48">
        <v>18</v>
      </c>
      <c r="G529" s="12">
        <v>221.7792</v>
      </c>
      <c r="H529" t="s">
        <v>989</v>
      </c>
      <c r="I529" s="21">
        <v>37677</v>
      </c>
      <c r="J529" t="s">
        <v>1947</v>
      </c>
      <c r="L529" t="s">
        <v>2392</v>
      </c>
      <c r="M529">
        <v>1903</v>
      </c>
    </row>
    <row r="530" spans="1:13" x14ac:dyDescent="0.2">
      <c r="A530">
        <v>529</v>
      </c>
      <c r="B530" t="s">
        <v>985</v>
      </c>
      <c r="C530" t="s">
        <v>986</v>
      </c>
      <c r="D530" t="s">
        <v>1521</v>
      </c>
      <c r="E530" t="s">
        <v>988</v>
      </c>
      <c r="F530" s="47">
        <v>39</v>
      </c>
      <c r="G530" s="12">
        <v>7.9249999999999998</v>
      </c>
      <c r="H530" t="s">
        <v>989</v>
      </c>
      <c r="I530" s="21">
        <v>30012</v>
      </c>
      <c r="J530" t="s">
        <v>1947</v>
      </c>
      <c r="L530" t="s">
        <v>2393</v>
      </c>
      <c r="M530">
        <v>1982</v>
      </c>
    </row>
    <row r="531" spans="1:13" x14ac:dyDescent="0.2">
      <c r="A531">
        <v>530</v>
      </c>
      <c r="B531" t="s">
        <v>985</v>
      </c>
      <c r="C531" t="s">
        <v>1001</v>
      </c>
      <c r="D531" t="s">
        <v>1522</v>
      </c>
      <c r="E531" t="s">
        <v>988</v>
      </c>
      <c r="F531" s="47">
        <v>23</v>
      </c>
      <c r="G531" s="12">
        <v>11.5</v>
      </c>
      <c r="H531" t="s">
        <v>989</v>
      </c>
      <c r="I531" s="21">
        <v>35852</v>
      </c>
      <c r="J531" t="s">
        <v>1947</v>
      </c>
      <c r="L531" t="s">
        <v>2394</v>
      </c>
      <c r="M531">
        <v>1998</v>
      </c>
    </row>
    <row r="532" spans="1:13" x14ac:dyDescent="0.2">
      <c r="A532">
        <v>531</v>
      </c>
      <c r="B532" t="s">
        <v>977</v>
      </c>
      <c r="C532" t="s">
        <v>1001</v>
      </c>
      <c r="D532" t="s">
        <v>1523</v>
      </c>
      <c r="E532" t="s">
        <v>992</v>
      </c>
      <c r="F532" s="47">
        <v>2</v>
      </c>
      <c r="G532" s="12">
        <v>26</v>
      </c>
      <c r="H532" t="s">
        <v>989</v>
      </c>
      <c r="I532" s="21">
        <v>43517</v>
      </c>
      <c r="J532" t="s">
        <v>1948</v>
      </c>
      <c r="L532" t="s">
        <v>2374</v>
      </c>
      <c r="M532">
        <v>1919</v>
      </c>
    </row>
    <row r="533" spans="1:13" x14ac:dyDescent="0.2">
      <c r="A533">
        <v>532</v>
      </c>
      <c r="B533" t="s">
        <v>985</v>
      </c>
      <c r="C533" t="s">
        <v>986</v>
      </c>
      <c r="D533" t="s">
        <v>1524</v>
      </c>
      <c r="E533" t="s">
        <v>988</v>
      </c>
      <c r="F533" s="48">
        <v>4</v>
      </c>
      <c r="G533" s="12">
        <v>7.2291999999999996</v>
      </c>
      <c r="H533" t="s">
        <v>163</v>
      </c>
      <c r="I533" s="21">
        <v>42787</v>
      </c>
      <c r="J533" t="s">
        <v>1947</v>
      </c>
      <c r="L533" t="s">
        <v>2395</v>
      </c>
      <c r="M533">
        <v>1917</v>
      </c>
    </row>
    <row r="534" spans="1:13" x14ac:dyDescent="0.2">
      <c r="A534">
        <v>533</v>
      </c>
      <c r="B534" t="s">
        <v>985</v>
      </c>
      <c r="C534" t="s">
        <v>986</v>
      </c>
      <c r="D534" t="s">
        <v>1525</v>
      </c>
      <c r="E534" t="s">
        <v>988</v>
      </c>
      <c r="F534" s="47">
        <v>17</v>
      </c>
      <c r="G534" s="12">
        <v>7.2291999999999996</v>
      </c>
      <c r="H534" t="s">
        <v>163</v>
      </c>
      <c r="I534" s="21">
        <v>38042</v>
      </c>
      <c r="J534" t="s">
        <v>1947</v>
      </c>
      <c r="L534" t="s">
        <v>2259</v>
      </c>
      <c r="M534">
        <v>1904</v>
      </c>
    </row>
    <row r="535" spans="1:13" x14ac:dyDescent="0.2">
      <c r="A535">
        <v>534</v>
      </c>
      <c r="B535" t="s">
        <v>977</v>
      </c>
      <c r="C535" t="s">
        <v>986</v>
      </c>
      <c r="D535" t="s">
        <v>1526</v>
      </c>
      <c r="E535" t="s">
        <v>992</v>
      </c>
      <c r="F535" s="48">
        <v>49</v>
      </c>
      <c r="G535" s="12">
        <v>22.3583</v>
      </c>
      <c r="H535" t="s">
        <v>163</v>
      </c>
      <c r="I535" s="21">
        <v>26362</v>
      </c>
      <c r="J535" t="s">
        <v>1950</v>
      </c>
      <c r="L535" t="s">
        <v>2078</v>
      </c>
      <c r="M535">
        <v>1972</v>
      </c>
    </row>
    <row r="536" spans="1:13" x14ac:dyDescent="0.2">
      <c r="A536">
        <v>535</v>
      </c>
      <c r="B536" t="s">
        <v>985</v>
      </c>
      <c r="C536" t="s">
        <v>986</v>
      </c>
      <c r="D536" t="s">
        <v>1527</v>
      </c>
      <c r="E536" t="s">
        <v>992</v>
      </c>
      <c r="F536" s="47">
        <v>30</v>
      </c>
      <c r="G536" s="12">
        <v>8.6624999999999996</v>
      </c>
      <c r="H536" t="s">
        <v>989</v>
      </c>
      <c r="I536" s="21">
        <v>33297</v>
      </c>
      <c r="J536" t="s">
        <v>1948</v>
      </c>
      <c r="L536" t="s">
        <v>2350</v>
      </c>
      <c r="M536">
        <v>1991</v>
      </c>
    </row>
    <row r="537" spans="1:13" x14ac:dyDescent="0.2">
      <c r="A537">
        <v>536</v>
      </c>
      <c r="B537" t="s">
        <v>977</v>
      </c>
      <c r="C537" t="s">
        <v>1001</v>
      </c>
      <c r="D537" t="s">
        <v>1528</v>
      </c>
      <c r="E537" t="s">
        <v>992</v>
      </c>
      <c r="F537" s="47">
        <v>7</v>
      </c>
      <c r="G537" s="12">
        <v>26.25</v>
      </c>
      <c r="H537" t="s">
        <v>989</v>
      </c>
      <c r="I537" s="21">
        <v>41692</v>
      </c>
      <c r="J537" t="s">
        <v>1948</v>
      </c>
      <c r="L537" t="s">
        <v>2234</v>
      </c>
      <c r="M537">
        <v>1914</v>
      </c>
    </row>
    <row r="538" spans="1:13" x14ac:dyDescent="0.2">
      <c r="A538">
        <v>537</v>
      </c>
      <c r="B538" t="s">
        <v>985</v>
      </c>
      <c r="C538" t="s">
        <v>990</v>
      </c>
      <c r="D538" t="s">
        <v>1529</v>
      </c>
      <c r="E538" t="s">
        <v>988</v>
      </c>
      <c r="F538" s="47">
        <v>45</v>
      </c>
      <c r="G538" s="12">
        <v>26.55</v>
      </c>
      <c r="H538" t="s">
        <v>989</v>
      </c>
      <c r="I538" s="21">
        <v>27822</v>
      </c>
      <c r="J538" t="s">
        <v>1956</v>
      </c>
      <c r="L538" t="s">
        <v>2396</v>
      </c>
      <c r="M538">
        <v>1976</v>
      </c>
    </row>
    <row r="539" spans="1:13" x14ac:dyDescent="0.2">
      <c r="A539">
        <v>538</v>
      </c>
      <c r="B539" t="s">
        <v>977</v>
      </c>
      <c r="C539" t="s">
        <v>990</v>
      </c>
      <c r="D539" t="s">
        <v>1530</v>
      </c>
      <c r="E539" t="s">
        <v>992</v>
      </c>
      <c r="F539" s="47">
        <v>30</v>
      </c>
      <c r="G539" s="12">
        <v>106.425</v>
      </c>
      <c r="H539" t="s">
        <v>163</v>
      </c>
      <c r="I539" s="21">
        <v>33297</v>
      </c>
      <c r="J539" t="s">
        <v>1948</v>
      </c>
      <c r="L539" t="s">
        <v>2397</v>
      </c>
      <c r="M539">
        <v>1991</v>
      </c>
    </row>
    <row r="540" spans="1:13" x14ac:dyDescent="0.2">
      <c r="A540">
        <v>539</v>
      </c>
      <c r="B540" t="s">
        <v>985</v>
      </c>
      <c r="C540" t="s">
        <v>986</v>
      </c>
      <c r="D540" t="s">
        <v>1531</v>
      </c>
      <c r="E540" t="s">
        <v>988</v>
      </c>
      <c r="F540" s="48">
        <v>45</v>
      </c>
      <c r="G540" s="12">
        <v>14.5</v>
      </c>
      <c r="H540" t="s">
        <v>989</v>
      </c>
      <c r="I540" s="21">
        <v>27822</v>
      </c>
      <c r="J540" t="s">
        <v>1947</v>
      </c>
      <c r="L540" t="s">
        <v>2398</v>
      </c>
      <c r="M540">
        <v>1976</v>
      </c>
    </row>
    <row r="541" spans="1:13" x14ac:dyDescent="0.2">
      <c r="A541">
        <v>540</v>
      </c>
      <c r="B541" t="s">
        <v>977</v>
      </c>
      <c r="C541" t="s">
        <v>990</v>
      </c>
      <c r="D541" t="s">
        <v>1532</v>
      </c>
      <c r="E541" t="s">
        <v>992</v>
      </c>
      <c r="F541" s="47">
        <v>22</v>
      </c>
      <c r="G541" s="12">
        <v>49.5</v>
      </c>
      <c r="H541" t="s">
        <v>163</v>
      </c>
      <c r="I541" s="21">
        <v>36217</v>
      </c>
      <c r="J541" t="s">
        <v>1948</v>
      </c>
      <c r="L541" t="s">
        <v>2399</v>
      </c>
      <c r="M541">
        <v>1999</v>
      </c>
    </row>
    <row r="542" spans="1:13" x14ac:dyDescent="0.2">
      <c r="A542">
        <v>541</v>
      </c>
      <c r="B542" t="s">
        <v>977</v>
      </c>
      <c r="C542" t="s">
        <v>990</v>
      </c>
      <c r="D542" t="s">
        <v>1533</v>
      </c>
      <c r="E542" t="s">
        <v>992</v>
      </c>
      <c r="F542" s="47">
        <v>36</v>
      </c>
      <c r="G542" s="12">
        <v>71</v>
      </c>
      <c r="H542" t="s">
        <v>989</v>
      </c>
      <c r="I542" s="21">
        <v>31107</v>
      </c>
      <c r="J542" t="s">
        <v>1948</v>
      </c>
      <c r="L542" t="s">
        <v>2400</v>
      </c>
      <c r="M542">
        <v>1985</v>
      </c>
    </row>
    <row r="543" spans="1:13" x14ac:dyDescent="0.2">
      <c r="A543">
        <v>542</v>
      </c>
      <c r="B543" t="s">
        <v>985</v>
      </c>
      <c r="C543" t="s">
        <v>986</v>
      </c>
      <c r="D543" t="s">
        <v>1534</v>
      </c>
      <c r="E543" t="s">
        <v>992</v>
      </c>
      <c r="F543" s="47">
        <v>9</v>
      </c>
      <c r="G543" s="12">
        <v>31.274999999999999</v>
      </c>
      <c r="H543" t="s">
        <v>989</v>
      </c>
      <c r="I543" s="21">
        <v>40962</v>
      </c>
      <c r="J543" t="s">
        <v>1948</v>
      </c>
      <c r="L543" t="s">
        <v>1974</v>
      </c>
      <c r="M543">
        <v>1912</v>
      </c>
    </row>
    <row r="544" spans="1:13" x14ac:dyDescent="0.2">
      <c r="A544">
        <v>543</v>
      </c>
      <c r="B544" t="s">
        <v>985</v>
      </c>
      <c r="C544" t="s">
        <v>986</v>
      </c>
      <c r="D544" t="s">
        <v>1535</v>
      </c>
      <c r="E544" t="s">
        <v>992</v>
      </c>
      <c r="F544" s="47">
        <v>11</v>
      </c>
      <c r="G544" s="12">
        <v>31.274999999999999</v>
      </c>
      <c r="H544" t="s">
        <v>989</v>
      </c>
      <c r="I544" s="21">
        <v>40232</v>
      </c>
      <c r="J544" t="s">
        <v>1948</v>
      </c>
      <c r="L544" t="s">
        <v>1974</v>
      </c>
      <c r="M544">
        <v>1910</v>
      </c>
    </row>
    <row r="545" spans="1:13" x14ac:dyDescent="0.2">
      <c r="A545">
        <v>544</v>
      </c>
      <c r="B545" t="s">
        <v>977</v>
      </c>
      <c r="C545" t="s">
        <v>1001</v>
      </c>
      <c r="D545" t="s">
        <v>1536</v>
      </c>
      <c r="E545" t="s">
        <v>988</v>
      </c>
      <c r="F545" s="47">
        <v>32</v>
      </c>
      <c r="G545" s="12">
        <v>26</v>
      </c>
      <c r="H545" t="s">
        <v>989</v>
      </c>
      <c r="I545" s="21">
        <v>32567</v>
      </c>
      <c r="J545" t="s">
        <v>1947</v>
      </c>
      <c r="L545" t="s">
        <v>2401</v>
      </c>
      <c r="M545">
        <v>1989</v>
      </c>
    </row>
    <row r="546" spans="1:13" x14ac:dyDescent="0.2">
      <c r="A546">
        <v>545</v>
      </c>
      <c r="B546" t="s">
        <v>985</v>
      </c>
      <c r="C546" t="s">
        <v>990</v>
      </c>
      <c r="D546" t="s">
        <v>1537</v>
      </c>
      <c r="E546" t="s">
        <v>988</v>
      </c>
      <c r="F546" s="47">
        <v>50</v>
      </c>
      <c r="G546" s="12">
        <v>106.425</v>
      </c>
      <c r="H546" t="s">
        <v>163</v>
      </c>
      <c r="I546" s="21">
        <v>25997</v>
      </c>
      <c r="J546" t="s">
        <v>1947</v>
      </c>
      <c r="L546" t="s">
        <v>2402</v>
      </c>
      <c r="M546">
        <v>1971</v>
      </c>
    </row>
    <row r="547" spans="1:13" x14ac:dyDescent="0.2">
      <c r="A547">
        <v>546</v>
      </c>
      <c r="B547" t="s">
        <v>985</v>
      </c>
      <c r="C547" t="s">
        <v>990</v>
      </c>
      <c r="D547" t="s">
        <v>1538</v>
      </c>
      <c r="E547" t="s">
        <v>988</v>
      </c>
      <c r="F547" s="47">
        <v>64</v>
      </c>
      <c r="G547" s="12">
        <v>26</v>
      </c>
      <c r="H547" t="s">
        <v>989</v>
      </c>
      <c r="I547" s="21">
        <v>20887</v>
      </c>
      <c r="J547" t="s">
        <v>1947</v>
      </c>
      <c r="L547" t="s">
        <v>2403</v>
      </c>
      <c r="M547">
        <v>1957</v>
      </c>
    </row>
    <row r="548" spans="1:13" x14ac:dyDescent="0.2">
      <c r="A548">
        <v>547</v>
      </c>
      <c r="B548" t="s">
        <v>977</v>
      </c>
      <c r="C548" t="s">
        <v>1001</v>
      </c>
      <c r="D548" t="s">
        <v>1539</v>
      </c>
      <c r="E548" t="s">
        <v>992</v>
      </c>
      <c r="F548" s="47">
        <v>19</v>
      </c>
      <c r="G548" s="12">
        <v>26</v>
      </c>
      <c r="H548" t="s">
        <v>989</v>
      </c>
      <c r="I548" s="21">
        <v>37312</v>
      </c>
      <c r="J548" t="s">
        <v>1950</v>
      </c>
      <c r="L548" t="s">
        <v>2401</v>
      </c>
      <c r="M548">
        <v>1902</v>
      </c>
    </row>
    <row r="549" spans="1:13" x14ac:dyDescent="0.2">
      <c r="A549">
        <v>548</v>
      </c>
      <c r="B549" t="s">
        <v>977</v>
      </c>
      <c r="C549" t="s">
        <v>1001</v>
      </c>
      <c r="D549" t="s">
        <v>1540</v>
      </c>
      <c r="E549" t="s">
        <v>988</v>
      </c>
      <c r="F549" s="48">
        <v>65</v>
      </c>
      <c r="G549" s="12">
        <v>13.862500000000001</v>
      </c>
      <c r="H549" t="s">
        <v>163</v>
      </c>
      <c r="I549" s="21">
        <v>20522</v>
      </c>
      <c r="J549" t="s">
        <v>1947</v>
      </c>
      <c r="L549" t="s">
        <v>2404</v>
      </c>
      <c r="M549">
        <v>1956</v>
      </c>
    </row>
    <row r="550" spans="1:13" x14ac:dyDescent="0.2">
      <c r="A550">
        <v>549</v>
      </c>
      <c r="B550" t="s">
        <v>985</v>
      </c>
      <c r="C550" t="s">
        <v>986</v>
      </c>
      <c r="D550" t="s">
        <v>1541</v>
      </c>
      <c r="E550" t="s">
        <v>988</v>
      </c>
      <c r="F550" s="47">
        <v>33</v>
      </c>
      <c r="G550" s="12">
        <v>20.524999999999999</v>
      </c>
      <c r="H550" t="s">
        <v>989</v>
      </c>
      <c r="I550" s="21">
        <v>32202</v>
      </c>
      <c r="J550" t="s">
        <v>1947</v>
      </c>
      <c r="L550" t="s">
        <v>2110</v>
      </c>
      <c r="M550">
        <v>1988</v>
      </c>
    </row>
    <row r="551" spans="1:13" x14ac:dyDescent="0.2">
      <c r="A551">
        <v>550</v>
      </c>
      <c r="B551" t="s">
        <v>977</v>
      </c>
      <c r="C551" t="s">
        <v>1001</v>
      </c>
      <c r="D551" t="s">
        <v>1542</v>
      </c>
      <c r="E551" t="s">
        <v>988</v>
      </c>
      <c r="F551" s="47">
        <v>8</v>
      </c>
      <c r="G551" s="12">
        <v>36.75</v>
      </c>
      <c r="H551" t="s">
        <v>989</v>
      </c>
      <c r="I551" s="21">
        <v>41327</v>
      </c>
      <c r="J551" t="s">
        <v>1949</v>
      </c>
      <c r="L551" t="s">
        <v>2285</v>
      </c>
      <c r="M551">
        <v>1913</v>
      </c>
    </row>
    <row r="552" spans="1:13" x14ac:dyDescent="0.2">
      <c r="A552">
        <v>551</v>
      </c>
      <c r="B552" t="s">
        <v>977</v>
      </c>
      <c r="C552" t="s">
        <v>990</v>
      </c>
      <c r="D552" t="s">
        <v>1543</v>
      </c>
      <c r="E552" t="s">
        <v>988</v>
      </c>
      <c r="F552" s="47">
        <v>17</v>
      </c>
      <c r="G552" s="12">
        <v>110.88330000000001</v>
      </c>
      <c r="H552" t="s">
        <v>163</v>
      </c>
      <c r="I552" s="21">
        <v>38042</v>
      </c>
      <c r="J552" t="s">
        <v>1947</v>
      </c>
      <c r="L552" t="s">
        <v>2405</v>
      </c>
      <c r="M552">
        <v>1904</v>
      </c>
    </row>
    <row r="553" spans="1:13" x14ac:dyDescent="0.2">
      <c r="A553">
        <v>552</v>
      </c>
      <c r="B553" t="s">
        <v>985</v>
      </c>
      <c r="C553" t="s">
        <v>1001</v>
      </c>
      <c r="D553" t="s">
        <v>1544</v>
      </c>
      <c r="E553" t="s">
        <v>988</v>
      </c>
      <c r="F553" s="47">
        <v>27</v>
      </c>
      <c r="G553" s="12">
        <v>26</v>
      </c>
      <c r="H553" t="s">
        <v>989</v>
      </c>
      <c r="I553" s="21">
        <v>34392</v>
      </c>
      <c r="J553" t="s">
        <v>1947</v>
      </c>
      <c r="L553" t="s">
        <v>2406</v>
      </c>
      <c r="M553">
        <v>1994</v>
      </c>
    </row>
    <row r="554" spans="1:13" x14ac:dyDescent="0.2">
      <c r="A554">
        <v>553</v>
      </c>
      <c r="B554" t="s">
        <v>985</v>
      </c>
      <c r="C554" t="s">
        <v>986</v>
      </c>
      <c r="D554" t="s">
        <v>1545</v>
      </c>
      <c r="E554" t="s">
        <v>988</v>
      </c>
      <c r="F554" s="48">
        <v>69</v>
      </c>
      <c r="G554" s="12">
        <v>7.8292000000000002</v>
      </c>
      <c r="H554" t="s">
        <v>997</v>
      </c>
      <c r="I554" s="21">
        <v>19062</v>
      </c>
      <c r="J554" t="s">
        <v>1947</v>
      </c>
      <c r="L554" t="s">
        <v>2126</v>
      </c>
      <c r="M554">
        <v>1952</v>
      </c>
    </row>
    <row r="555" spans="1:13" x14ac:dyDescent="0.2">
      <c r="A555">
        <v>554</v>
      </c>
      <c r="B555" t="s">
        <v>977</v>
      </c>
      <c r="C555" t="s">
        <v>986</v>
      </c>
      <c r="D555" t="s">
        <v>1546</v>
      </c>
      <c r="E555" t="s">
        <v>988</v>
      </c>
      <c r="F555" s="47">
        <v>22</v>
      </c>
      <c r="G555" s="12">
        <v>7.2249999999999996</v>
      </c>
      <c r="H555" t="s">
        <v>163</v>
      </c>
      <c r="I555" s="21">
        <v>36217</v>
      </c>
      <c r="J555" t="s">
        <v>1947</v>
      </c>
      <c r="L555" t="s">
        <v>2407</v>
      </c>
      <c r="M555">
        <v>1999</v>
      </c>
    </row>
    <row r="556" spans="1:13" x14ac:dyDescent="0.2">
      <c r="A556">
        <v>555</v>
      </c>
      <c r="B556" t="s">
        <v>977</v>
      </c>
      <c r="C556" t="s">
        <v>986</v>
      </c>
      <c r="D556" t="s">
        <v>1547</v>
      </c>
      <c r="E556" t="s">
        <v>992</v>
      </c>
      <c r="F556" s="47">
        <v>22</v>
      </c>
      <c r="G556" s="12">
        <v>7.7750000000000004</v>
      </c>
      <c r="H556" t="s">
        <v>989</v>
      </c>
      <c r="I556" s="21">
        <v>36217</v>
      </c>
      <c r="J556" t="s">
        <v>1948</v>
      </c>
      <c r="L556" t="s">
        <v>2408</v>
      </c>
      <c r="M556">
        <v>1999</v>
      </c>
    </row>
    <row r="557" spans="1:13" x14ac:dyDescent="0.2">
      <c r="A557">
        <v>556</v>
      </c>
      <c r="B557" t="s">
        <v>985</v>
      </c>
      <c r="C557" t="s">
        <v>990</v>
      </c>
      <c r="D557" t="s">
        <v>1548</v>
      </c>
      <c r="E557" t="s">
        <v>988</v>
      </c>
      <c r="F557" s="47">
        <v>62</v>
      </c>
      <c r="G557" s="12">
        <v>26.55</v>
      </c>
      <c r="H557" t="s">
        <v>989</v>
      </c>
      <c r="I557" s="21">
        <v>21617</v>
      </c>
      <c r="J557" t="s">
        <v>1947</v>
      </c>
      <c r="L557" t="s">
        <v>2409</v>
      </c>
      <c r="M557">
        <v>1959</v>
      </c>
    </row>
    <row r="558" spans="1:13" x14ac:dyDescent="0.2">
      <c r="A558">
        <v>557</v>
      </c>
      <c r="B558" t="s">
        <v>977</v>
      </c>
      <c r="C558" t="s">
        <v>990</v>
      </c>
      <c r="D558" t="s">
        <v>1549</v>
      </c>
      <c r="E558" t="s">
        <v>992</v>
      </c>
      <c r="F558" s="47">
        <v>48</v>
      </c>
      <c r="G558" s="12">
        <v>39.6</v>
      </c>
      <c r="H558" t="s">
        <v>163</v>
      </c>
      <c r="I558" s="21">
        <v>26727</v>
      </c>
      <c r="J558" t="s">
        <v>2628</v>
      </c>
      <c r="L558" t="s">
        <v>2410</v>
      </c>
      <c r="M558">
        <v>1973</v>
      </c>
    </row>
    <row r="559" spans="1:13" x14ac:dyDescent="0.2">
      <c r="A559">
        <v>558</v>
      </c>
      <c r="B559" t="s">
        <v>985</v>
      </c>
      <c r="C559" t="s">
        <v>990</v>
      </c>
      <c r="D559" t="s">
        <v>1550</v>
      </c>
      <c r="E559" t="s">
        <v>988</v>
      </c>
      <c r="F559" s="48">
        <v>57</v>
      </c>
      <c r="G559" s="12">
        <v>227.52500000000001</v>
      </c>
      <c r="H559" t="s">
        <v>163</v>
      </c>
      <c r="I559" s="21">
        <v>23442</v>
      </c>
      <c r="J559" t="s">
        <v>1947</v>
      </c>
      <c r="L559" t="s">
        <v>2411</v>
      </c>
      <c r="M559">
        <v>1964</v>
      </c>
    </row>
    <row r="560" spans="1:13" x14ac:dyDescent="0.2">
      <c r="A560">
        <v>559</v>
      </c>
      <c r="B560" t="s">
        <v>977</v>
      </c>
      <c r="C560" t="s">
        <v>990</v>
      </c>
      <c r="D560" t="s">
        <v>1551</v>
      </c>
      <c r="E560" t="s">
        <v>992</v>
      </c>
      <c r="F560" s="47">
        <v>39</v>
      </c>
      <c r="G560" s="12">
        <v>79.650000000000006</v>
      </c>
      <c r="H560" t="s">
        <v>989</v>
      </c>
      <c r="I560" s="21">
        <v>30012</v>
      </c>
      <c r="J560" t="s">
        <v>1950</v>
      </c>
      <c r="L560" t="s">
        <v>2189</v>
      </c>
      <c r="M560">
        <v>1982</v>
      </c>
    </row>
    <row r="561" spans="1:13" x14ac:dyDescent="0.2">
      <c r="A561">
        <v>560</v>
      </c>
      <c r="B561" t="s">
        <v>977</v>
      </c>
      <c r="C561" t="s">
        <v>986</v>
      </c>
      <c r="D561" t="s">
        <v>1552</v>
      </c>
      <c r="E561" t="s">
        <v>992</v>
      </c>
      <c r="F561" s="47">
        <v>36</v>
      </c>
      <c r="G561" s="12">
        <v>17.399999999999999</v>
      </c>
      <c r="H561" t="s">
        <v>989</v>
      </c>
      <c r="I561" s="21">
        <v>31107</v>
      </c>
      <c r="J561" t="s">
        <v>1950</v>
      </c>
      <c r="L561" t="s">
        <v>2412</v>
      </c>
      <c r="M561">
        <v>1985</v>
      </c>
    </row>
    <row r="562" spans="1:13" x14ac:dyDescent="0.2">
      <c r="A562">
        <v>561</v>
      </c>
      <c r="B562" t="s">
        <v>985</v>
      </c>
      <c r="C562" t="s">
        <v>986</v>
      </c>
      <c r="D562" t="s">
        <v>1553</v>
      </c>
      <c r="E562" t="s">
        <v>988</v>
      </c>
      <c r="F562" s="48">
        <v>18</v>
      </c>
      <c r="G562" s="12">
        <v>7.75</v>
      </c>
      <c r="H562" t="s">
        <v>997</v>
      </c>
      <c r="I562" s="21">
        <v>37677</v>
      </c>
      <c r="J562" t="s">
        <v>1947</v>
      </c>
      <c r="L562" t="s">
        <v>2413</v>
      </c>
      <c r="M562">
        <v>1903</v>
      </c>
    </row>
    <row r="563" spans="1:13" x14ac:dyDescent="0.2">
      <c r="A563">
        <v>562</v>
      </c>
      <c r="B563" t="s">
        <v>985</v>
      </c>
      <c r="C563" t="s">
        <v>986</v>
      </c>
      <c r="D563" t="s">
        <v>1554</v>
      </c>
      <c r="E563" t="s">
        <v>988</v>
      </c>
      <c r="F563" s="47">
        <v>40</v>
      </c>
      <c r="G563" s="12">
        <v>7.8958000000000004</v>
      </c>
      <c r="H563" t="s">
        <v>989</v>
      </c>
      <c r="I563" s="21">
        <v>29647</v>
      </c>
      <c r="J563" t="s">
        <v>1947</v>
      </c>
      <c r="L563" t="s">
        <v>2414</v>
      </c>
      <c r="M563">
        <v>1981</v>
      </c>
    </row>
    <row r="564" spans="1:13" x14ac:dyDescent="0.2">
      <c r="A564">
        <v>563</v>
      </c>
      <c r="B564" t="s">
        <v>985</v>
      </c>
      <c r="C564" t="s">
        <v>1001</v>
      </c>
      <c r="D564" t="s">
        <v>1555</v>
      </c>
      <c r="E564" t="s">
        <v>988</v>
      </c>
      <c r="F564" s="47">
        <v>28</v>
      </c>
      <c r="G564" s="12">
        <v>13.5</v>
      </c>
      <c r="H564" t="s">
        <v>989</v>
      </c>
      <c r="I564" s="21">
        <v>34027</v>
      </c>
      <c r="J564" t="s">
        <v>1947</v>
      </c>
      <c r="L564" t="s">
        <v>2415</v>
      </c>
      <c r="M564">
        <v>1993</v>
      </c>
    </row>
    <row r="565" spans="1:13" x14ac:dyDescent="0.2">
      <c r="A565">
        <v>564</v>
      </c>
      <c r="B565" t="s">
        <v>985</v>
      </c>
      <c r="C565" t="s">
        <v>986</v>
      </c>
      <c r="D565" t="s">
        <v>1556</v>
      </c>
      <c r="E565" t="s">
        <v>988</v>
      </c>
      <c r="F565" s="48">
        <v>80</v>
      </c>
      <c r="G565" s="12">
        <v>8.0500000000000007</v>
      </c>
      <c r="H565" t="s">
        <v>989</v>
      </c>
      <c r="I565" s="21">
        <v>15047</v>
      </c>
      <c r="J565" t="s">
        <v>1947</v>
      </c>
      <c r="L565" t="s">
        <v>2416</v>
      </c>
      <c r="M565">
        <v>1941</v>
      </c>
    </row>
    <row r="566" spans="1:13" x14ac:dyDescent="0.2">
      <c r="A566">
        <v>565</v>
      </c>
      <c r="B566" t="s">
        <v>985</v>
      </c>
      <c r="C566" t="s">
        <v>986</v>
      </c>
      <c r="D566" t="s">
        <v>1557</v>
      </c>
      <c r="E566" t="s">
        <v>992</v>
      </c>
      <c r="F566" s="48">
        <v>39</v>
      </c>
      <c r="G566" s="12">
        <v>8.0500000000000007</v>
      </c>
      <c r="H566" t="s">
        <v>989</v>
      </c>
      <c r="I566" s="21">
        <v>30012</v>
      </c>
      <c r="J566" t="s">
        <v>1948</v>
      </c>
      <c r="L566" t="s">
        <v>2417</v>
      </c>
      <c r="M566">
        <v>1982</v>
      </c>
    </row>
    <row r="567" spans="1:13" x14ac:dyDescent="0.2">
      <c r="A567">
        <v>566</v>
      </c>
      <c r="B567" t="s">
        <v>985</v>
      </c>
      <c r="C567" t="s">
        <v>986</v>
      </c>
      <c r="D567" t="s">
        <v>1558</v>
      </c>
      <c r="E567" t="s">
        <v>988</v>
      </c>
      <c r="F567" s="47">
        <v>24</v>
      </c>
      <c r="G567" s="12">
        <v>24.15</v>
      </c>
      <c r="H567" t="s">
        <v>989</v>
      </c>
      <c r="I567" s="21">
        <v>35487</v>
      </c>
      <c r="J567" t="s">
        <v>1947</v>
      </c>
      <c r="L567" t="s">
        <v>2285</v>
      </c>
      <c r="M567">
        <v>1997</v>
      </c>
    </row>
    <row r="568" spans="1:13" x14ac:dyDescent="0.2">
      <c r="A568">
        <v>567</v>
      </c>
      <c r="B568" t="s">
        <v>985</v>
      </c>
      <c r="C568" t="s">
        <v>986</v>
      </c>
      <c r="D568" t="s">
        <v>1559</v>
      </c>
      <c r="E568" t="s">
        <v>988</v>
      </c>
      <c r="F568" s="47">
        <v>19</v>
      </c>
      <c r="G568" s="12">
        <v>7.8958000000000004</v>
      </c>
      <c r="H568" t="s">
        <v>989</v>
      </c>
      <c r="I568" s="21">
        <v>37312</v>
      </c>
      <c r="J568" t="s">
        <v>1947</v>
      </c>
      <c r="L568" t="s">
        <v>2418</v>
      </c>
      <c r="M568">
        <v>1902</v>
      </c>
    </row>
    <row r="569" spans="1:13" x14ac:dyDescent="0.2">
      <c r="A569">
        <v>568</v>
      </c>
      <c r="B569" t="s">
        <v>985</v>
      </c>
      <c r="C569" t="s">
        <v>986</v>
      </c>
      <c r="D569" t="s">
        <v>1560</v>
      </c>
      <c r="E569" t="s">
        <v>992</v>
      </c>
      <c r="F569" s="47">
        <v>29</v>
      </c>
      <c r="G569" s="12">
        <v>21.074999999999999</v>
      </c>
      <c r="H569" t="s">
        <v>989</v>
      </c>
      <c r="I569" s="21">
        <v>33662</v>
      </c>
      <c r="J569" t="s">
        <v>1950</v>
      </c>
      <c r="L569" t="s">
        <v>1968</v>
      </c>
      <c r="M569">
        <v>1992</v>
      </c>
    </row>
    <row r="570" spans="1:13" x14ac:dyDescent="0.2">
      <c r="A570">
        <v>569</v>
      </c>
      <c r="B570" t="s">
        <v>985</v>
      </c>
      <c r="C570" t="s">
        <v>986</v>
      </c>
      <c r="D570" t="s">
        <v>1561</v>
      </c>
      <c r="E570" t="s">
        <v>988</v>
      </c>
      <c r="F570" s="48">
        <v>73</v>
      </c>
      <c r="G570" s="12">
        <v>7.2291999999999996</v>
      </c>
      <c r="H570" t="s">
        <v>163</v>
      </c>
      <c r="I570" s="21">
        <v>17602</v>
      </c>
      <c r="J570" t="s">
        <v>1947</v>
      </c>
      <c r="L570" t="s">
        <v>2419</v>
      </c>
      <c r="M570">
        <v>1948</v>
      </c>
    </row>
    <row r="571" spans="1:13" x14ac:dyDescent="0.2">
      <c r="A571">
        <v>570</v>
      </c>
      <c r="B571" t="s">
        <v>977</v>
      </c>
      <c r="C571" t="s">
        <v>986</v>
      </c>
      <c r="D571" t="s">
        <v>1562</v>
      </c>
      <c r="E571" t="s">
        <v>988</v>
      </c>
      <c r="F571" s="47">
        <v>32</v>
      </c>
      <c r="G571" s="12">
        <v>7.8541999999999996</v>
      </c>
      <c r="H571" t="s">
        <v>989</v>
      </c>
      <c r="I571" s="21">
        <v>32567</v>
      </c>
      <c r="J571" t="s">
        <v>1947</v>
      </c>
      <c r="L571" t="s">
        <v>2420</v>
      </c>
      <c r="M571">
        <v>1989</v>
      </c>
    </row>
    <row r="572" spans="1:13" x14ac:dyDescent="0.2">
      <c r="A572">
        <v>571</v>
      </c>
      <c r="B572" t="s">
        <v>977</v>
      </c>
      <c r="C572" t="s">
        <v>1001</v>
      </c>
      <c r="D572" t="s">
        <v>1563</v>
      </c>
      <c r="E572" t="s">
        <v>988</v>
      </c>
      <c r="F572" s="47">
        <v>62</v>
      </c>
      <c r="G572" s="12">
        <v>10.5</v>
      </c>
      <c r="H572" t="s">
        <v>989</v>
      </c>
      <c r="I572" s="21">
        <v>21617</v>
      </c>
      <c r="J572" t="s">
        <v>1947</v>
      </c>
      <c r="L572" t="s">
        <v>2021</v>
      </c>
      <c r="M572">
        <v>1959</v>
      </c>
    </row>
    <row r="573" spans="1:13" x14ac:dyDescent="0.2">
      <c r="A573">
        <v>572</v>
      </c>
      <c r="B573" t="s">
        <v>977</v>
      </c>
      <c r="C573" t="s">
        <v>990</v>
      </c>
      <c r="D573" t="s">
        <v>1564</v>
      </c>
      <c r="E573" t="s">
        <v>992</v>
      </c>
      <c r="F573" s="47">
        <v>53</v>
      </c>
      <c r="G573" s="12">
        <v>51.479199999999999</v>
      </c>
      <c r="H573" t="s">
        <v>989</v>
      </c>
      <c r="I573" s="21">
        <v>24902</v>
      </c>
      <c r="J573" t="s">
        <v>1950</v>
      </c>
      <c r="L573" t="s">
        <v>2421</v>
      </c>
      <c r="M573">
        <v>1968</v>
      </c>
    </row>
    <row r="574" spans="1:13" x14ac:dyDescent="0.2">
      <c r="A574">
        <v>573</v>
      </c>
      <c r="B574" t="s">
        <v>977</v>
      </c>
      <c r="C574" t="s">
        <v>990</v>
      </c>
      <c r="D574" t="s">
        <v>1565</v>
      </c>
      <c r="E574" t="s">
        <v>988</v>
      </c>
      <c r="F574" s="47">
        <v>36</v>
      </c>
      <c r="G574" s="12">
        <v>26.387499999999999</v>
      </c>
      <c r="H574" t="s">
        <v>989</v>
      </c>
      <c r="I574" s="21">
        <v>31107</v>
      </c>
      <c r="J574" t="s">
        <v>1947</v>
      </c>
      <c r="L574" t="s">
        <v>2315</v>
      </c>
      <c r="M574">
        <v>1985</v>
      </c>
    </row>
    <row r="575" spans="1:13" x14ac:dyDescent="0.2">
      <c r="A575">
        <v>574</v>
      </c>
      <c r="B575" t="s">
        <v>977</v>
      </c>
      <c r="C575" t="s">
        <v>986</v>
      </c>
      <c r="D575" t="s">
        <v>1566</v>
      </c>
      <c r="E575" t="s">
        <v>992</v>
      </c>
      <c r="F575" s="48">
        <v>24</v>
      </c>
      <c r="G575" s="12">
        <v>7.75</v>
      </c>
      <c r="H575" t="s">
        <v>997</v>
      </c>
      <c r="I575" s="21">
        <v>35487</v>
      </c>
      <c r="J575" t="s">
        <v>1948</v>
      </c>
      <c r="L575" t="s">
        <v>2223</v>
      </c>
      <c r="M575">
        <v>1997</v>
      </c>
    </row>
    <row r="576" spans="1:13" x14ac:dyDescent="0.2">
      <c r="A576">
        <v>575</v>
      </c>
      <c r="B576" t="s">
        <v>985</v>
      </c>
      <c r="C576" t="s">
        <v>986</v>
      </c>
      <c r="D576" t="s">
        <v>1567</v>
      </c>
      <c r="E576" t="s">
        <v>988</v>
      </c>
      <c r="F576" s="47">
        <v>16</v>
      </c>
      <c r="G576" s="12">
        <v>8.0500000000000007</v>
      </c>
      <c r="H576" t="s">
        <v>989</v>
      </c>
      <c r="I576" s="21">
        <v>38407</v>
      </c>
      <c r="J576" t="s">
        <v>1947</v>
      </c>
      <c r="L576" t="s">
        <v>2422</v>
      </c>
      <c r="M576">
        <v>1905</v>
      </c>
    </row>
    <row r="577" spans="1:13" x14ac:dyDescent="0.2">
      <c r="A577">
        <v>576</v>
      </c>
      <c r="B577" t="s">
        <v>985</v>
      </c>
      <c r="C577" t="s">
        <v>986</v>
      </c>
      <c r="D577" t="s">
        <v>1568</v>
      </c>
      <c r="E577" t="s">
        <v>988</v>
      </c>
      <c r="F577" s="47">
        <v>19</v>
      </c>
      <c r="G577" s="12">
        <v>14.5</v>
      </c>
      <c r="H577" t="s">
        <v>989</v>
      </c>
      <c r="I577" s="21">
        <v>37312</v>
      </c>
      <c r="J577" t="s">
        <v>1947</v>
      </c>
      <c r="L577" t="s">
        <v>2423</v>
      </c>
      <c r="M577">
        <v>1902</v>
      </c>
    </row>
    <row r="578" spans="1:13" x14ac:dyDescent="0.2">
      <c r="A578">
        <v>577</v>
      </c>
      <c r="B578" t="s">
        <v>977</v>
      </c>
      <c r="C578" t="s">
        <v>1001</v>
      </c>
      <c r="D578" t="s">
        <v>1569</v>
      </c>
      <c r="E578" t="s">
        <v>992</v>
      </c>
      <c r="F578" s="47">
        <v>34</v>
      </c>
      <c r="G578" s="12">
        <v>13</v>
      </c>
      <c r="H578" t="s">
        <v>989</v>
      </c>
      <c r="I578" s="21">
        <v>31837</v>
      </c>
      <c r="J578" t="s">
        <v>1948</v>
      </c>
      <c r="L578" t="s">
        <v>2424</v>
      </c>
      <c r="M578">
        <v>1987</v>
      </c>
    </row>
    <row r="579" spans="1:13" x14ac:dyDescent="0.2">
      <c r="A579">
        <v>578</v>
      </c>
      <c r="B579" t="s">
        <v>977</v>
      </c>
      <c r="C579" t="s">
        <v>990</v>
      </c>
      <c r="D579" t="s">
        <v>1570</v>
      </c>
      <c r="E579" t="s">
        <v>992</v>
      </c>
      <c r="F579" s="47">
        <v>39</v>
      </c>
      <c r="G579" s="12">
        <v>55.9</v>
      </c>
      <c r="H579" t="s">
        <v>989</v>
      </c>
      <c r="I579" s="21">
        <v>30012</v>
      </c>
      <c r="J579" t="s">
        <v>1950</v>
      </c>
      <c r="L579" t="s">
        <v>2321</v>
      </c>
      <c r="M579">
        <v>1982</v>
      </c>
    </row>
    <row r="580" spans="1:13" x14ac:dyDescent="0.2">
      <c r="A580">
        <v>579</v>
      </c>
      <c r="B580" t="s">
        <v>985</v>
      </c>
      <c r="C580" t="s">
        <v>986</v>
      </c>
      <c r="D580" t="s">
        <v>1571</v>
      </c>
      <c r="E580" t="s">
        <v>992</v>
      </c>
      <c r="F580" s="48">
        <v>28</v>
      </c>
      <c r="G580" s="12">
        <v>14.458299999999999</v>
      </c>
      <c r="H580" t="s">
        <v>163</v>
      </c>
      <c r="I580" s="21">
        <v>34027</v>
      </c>
      <c r="J580" t="s">
        <v>1950</v>
      </c>
      <c r="L580" t="s">
        <v>2425</v>
      </c>
      <c r="M580">
        <v>1993</v>
      </c>
    </row>
    <row r="581" spans="1:13" x14ac:dyDescent="0.2">
      <c r="A581">
        <v>580</v>
      </c>
      <c r="B581" t="s">
        <v>977</v>
      </c>
      <c r="C581" t="s">
        <v>986</v>
      </c>
      <c r="D581" t="s">
        <v>1572</v>
      </c>
      <c r="E581" t="s">
        <v>988</v>
      </c>
      <c r="F581" s="47">
        <v>32</v>
      </c>
      <c r="G581" s="12">
        <v>7.9249999999999998</v>
      </c>
      <c r="H581" t="s">
        <v>989</v>
      </c>
      <c r="I581" s="21">
        <v>32567</v>
      </c>
      <c r="J581" t="s">
        <v>1947</v>
      </c>
      <c r="L581" t="s">
        <v>2068</v>
      </c>
      <c r="M581">
        <v>1989</v>
      </c>
    </row>
    <row r="582" spans="1:13" x14ac:dyDescent="0.2">
      <c r="A582">
        <v>581</v>
      </c>
      <c r="B582" t="s">
        <v>977</v>
      </c>
      <c r="C582" t="s">
        <v>1001</v>
      </c>
      <c r="D582" t="s">
        <v>1573</v>
      </c>
      <c r="E582" t="s">
        <v>992</v>
      </c>
      <c r="F582" s="47">
        <v>25</v>
      </c>
      <c r="G582" s="12">
        <v>30</v>
      </c>
      <c r="H582" t="s">
        <v>989</v>
      </c>
      <c r="I582" s="21">
        <v>35122</v>
      </c>
      <c r="J582" t="s">
        <v>1948</v>
      </c>
      <c r="L582" t="s">
        <v>2426</v>
      </c>
      <c r="M582">
        <v>1996</v>
      </c>
    </row>
    <row r="583" spans="1:13" x14ac:dyDescent="0.2">
      <c r="A583">
        <v>582</v>
      </c>
      <c r="B583" t="s">
        <v>977</v>
      </c>
      <c r="C583" t="s">
        <v>990</v>
      </c>
      <c r="D583" t="s">
        <v>1574</v>
      </c>
      <c r="E583" t="s">
        <v>992</v>
      </c>
      <c r="F583" s="47">
        <v>39</v>
      </c>
      <c r="G583" s="12">
        <v>110.88330000000001</v>
      </c>
      <c r="H583" t="s">
        <v>163</v>
      </c>
      <c r="I583" s="21">
        <v>30012</v>
      </c>
      <c r="J583" t="s">
        <v>1950</v>
      </c>
      <c r="L583" t="s">
        <v>2405</v>
      </c>
      <c r="M583">
        <v>1982</v>
      </c>
    </row>
    <row r="584" spans="1:13" x14ac:dyDescent="0.2">
      <c r="A584">
        <v>583</v>
      </c>
      <c r="B584" t="s">
        <v>985</v>
      </c>
      <c r="C584" t="s">
        <v>1001</v>
      </c>
      <c r="D584" t="s">
        <v>1575</v>
      </c>
      <c r="E584" t="s">
        <v>988</v>
      </c>
      <c r="F584" s="47">
        <v>54</v>
      </c>
      <c r="G584" s="12">
        <v>26</v>
      </c>
      <c r="H584" t="s">
        <v>989</v>
      </c>
      <c r="I584" s="21">
        <v>24537</v>
      </c>
      <c r="J584" t="s">
        <v>1947</v>
      </c>
      <c r="L584" t="s">
        <v>2427</v>
      </c>
      <c r="M584">
        <v>1967</v>
      </c>
    </row>
    <row r="585" spans="1:13" x14ac:dyDescent="0.2">
      <c r="A585">
        <v>584</v>
      </c>
      <c r="B585" t="s">
        <v>985</v>
      </c>
      <c r="C585" t="s">
        <v>990</v>
      </c>
      <c r="D585" t="s">
        <v>1576</v>
      </c>
      <c r="E585" t="s">
        <v>988</v>
      </c>
      <c r="F585" s="47">
        <v>36</v>
      </c>
      <c r="G585" s="12">
        <v>40.125</v>
      </c>
      <c r="H585" t="s">
        <v>163</v>
      </c>
      <c r="I585" s="21">
        <v>31107</v>
      </c>
      <c r="J585" t="s">
        <v>1947</v>
      </c>
      <c r="L585" t="s">
        <v>2428</v>
      </c>
      <c r="M585">
        <v>1985</v>
      </c>
    </row>
    <row r="586" spans="1:13" x14ac:dyDescent="0.2">
      <c r="A586">
        <v>585</v>
      </c>
      <c r="B586" t="s">
        <v>985</v>
      </c>
      <c r="C586" t="s">
        <v>986</v>
      </c>
      <c r="D586" t="s">
        <v>1577</v>
      </c>
      <c r="E586" t="s">
        <v>988</v>
      </c>
      <c r="F586" s="48">
        <v>58</v>
      </c>
      <c r="G586" s="12">
        <v>8.7125000000000004</v>
      </c>
      <c r="H586" t="s">
        <v>163</v>
      </c>
      <c r="I586" s="21">
        <v>23077</v>
      </c>
      <c r="J586" t="s">
        <v>1947</v>
      </c>
      <c r="L586" t="s">
        <v>2429</v>
      </c>
      <c r="M586">
        <v>1963</v>
      </c>
    </row>
    <row r="587" spans="1:13" x14ac:dyDescent="0.2">
      <c r="A587">
        <v>586</v>
      </c>
      <c r="B587" t="s">
        <v>977</v>
      </c>
      <c r="C587" t="s">
        <v>990</v>
      </c>
      <c r="D587" t="s">
        <v>1578</v>
      </c>
      <c r="E587" t="s">
        <v>992</v>
      </c>
      <c r="F587" s="47">
        <v>18</v>
      </c>
      <c r="G587" s="12">
        <v>79.650000000000006</v>
      </c>
      <c r="H587" t="s">
        <v>989</v>
      </c>
      <c r="I587" s="21">
        <v>37677</v>
      </c>
      <c r="J587" t="s">
        <v>1948</v>
      </c>
      <c r="L587" t="s">
        <v>2189</v>
      </c>
      <c r="M587">
        <v>1903</v>
      </c>
    </row>
    <row r="588" spans="1:13" x14ac:dyDescent="0.2">
      <c r="A588">
        <v>587</v>
      </c>
      <c r="B588" t="s">
        <v>985</v>
      </c>
      <c r="C588" t="s">
        <v>1001</v>
      </c>
      <c r="D588" t="s">
        <v>1579</v>
      </c>
      <c r="E588" t="s">
        <v>988</v>
      </c>
      <c r="F588" s="47">
        <v>47</v>
      </c>
      <c r="G588" s="12">
        <v>15</v>
      </c>
      <c r="H588" t="s">
        <v>989</v>
      </c>
      <c r="I588" s="21">
        <v>27092</v>
      </c>
      <c r="J588" t="s">
        <v>1947</v>
      </c>
      <c r="L588" t="s">
        <v>2430</v>
      </c>
      <c r="M588">
        <v>1974</v>
      </c>
    </row>
    <row r="589" spans="1:13" x14ac:dyDescent="0.2">
      <c r="A589">
        <v>588</v>
      </c>
      <c r="B589" t="s">
        <v>977</v>
      </c>
      <c r="C589" t="s">
        <v>990</v>
      </c>
      <c r="D589" t="s">
        <v>1580</v>
      </c>
      <c r="E589" t="s">
        <v>988</v>
      </c>
      <c r="F589" s="47">
        <v>60</v>
      </c>
      <c r="G589" s="12">
        <v>79.2</v>
      </c>
      <c r="H589" t="s">
        <v>163</v>
      </c>
      <c r="I589" s="21">
        <v>22347</v>
      </c>
      <c r="J589" t="s">
        <v>1947</v>
      </c>
      <c r="L589" t="s">
        <v>2431</v>
      </c>
      <c r="M589">
        <v>1961</v>
      </c>
    </row>
    <row r="590" spans="1:13" x14ac:dyDescent="0.2">
      <c r="A590">
        <v>589</v>
      </c>
      <c r="B590" t="s">
        <v>985</v>
      </c>
      <c r="C590" t="s">
        <v>986</v>
      </c>
      <c r="D590" t="s">
        <v>1581</v>
      </c>
      <c r="E590" t="s">
        <v>988</v>
      </c>
      <c r="F590" s="47">
        <v>22</v>
      </c>
      <c r="G590" s="12">
        <v>8.0500000000000007</v>
      </c>
      <c r="H590" t="s">
        <v>989</v>
      </c>
      <c r="I590" s="21">
        <v>36217</v>
      </c>
      <c r="J590" t="s">
        <v>1947</v>
      </c>
      <c r="L590" t="s">
        <v>2432</v>
      </c>
      <c r="M590">
        <v>1999</v>
      </c>
    </row>
    <row r="591" spans="1:13" x14ac:dyDescent="0.2">
      <c r="A591">
        <v>590</v>
      </c>
      <c r="B591" t="s">
        <v>985</v>
      </c>
      <c r="C591" t="s">
        <v>986</v>
      </c>
      <c r="D591" t="s">
        <v>1582</v>
      </c>
      <c r="E591" t="s">
        <v>988</v>
      </c>
      <c r="F591" s="48">
        <v>75</v>
      </c>
      <c r="G591" s="12">
        <v>8.0500000000000007</v>
      </c>
      <c r="H591" t="s">
        <v>989</v>
      </c>
      <c r="I591" s="21">
        <v>16872</v>
      </c>
      <c r="J591" t="s">
        <v>1947</v>
      </c>
      <c r="L591" t="s">
        <v>2433</v>
      </c>
      <c r="M591">
        <v>1946</v>
      </c>
    </row>
    <row r="592" spans="1:13" x14ac:dyDescent="0.2">
      <c r="A592">
        <v>591</v>
      </c>
      <c r="B592" t="s">
        <v>985</v>
      </c>
      <c r="C592" t="s">
        <v>986</v>
      </c>
      <c r="D592" t="s">
        <v>1583</v>
      </c>
      <c r="E592" t="s">
        <v>988</v>
      </c>
      <c r="F592" s="47">
        <v>35</v>
      </c>
      <c r="G592" s="12">
        <v>7.125</v>
      </c>
      <c r="H592" t="s">
        <v>989</v>
      </c>
      <c r="I592" s="21">
        <v>31472</v>
      </c>
      <c r="J592" t="s">
        <v>1947</v>
      </c>
      <c r="L592" t="s">
        <v>2434</v>
      </c>
      <c r="M592">
        <v>1986</v>
      </c>
    </row>
    <row r="593" spans="1:13" x14ac:dyDescent="0.2">
      <c r="A593">
        <v>592</v>
      </c>
      <c r="B593" t="s">
        <v>977</v>
      </c>
      <c r="C593" t="s">
        <v>990</v>
      </c>
      <c r="D593" t="s">
        <v>1584</v>
      </c>
      <c r="E593" t="s">
        <v>992</v>
      </c>
      <c r="F593" s="47">
        <v>52</v>
      </c>
      <c r="G593" s="12">
        <v>78.2667</v>
      </c>
      <c r="H593" t="s">
        <v>163</v>
      </c>
      <c r="I593" s="21">
        <v>25267</v>
      </c>
      <c r="J593" t="s">
        <v>1950</v>
      </c>
      <c r="L593" t="s">
        <v>2435</v>
      </c>
      <c r="M593">
        <v>1969</v>
      </c>
    </row>
    <row r="594" spans="1:13" x14ac:dyDescent="0.2">
      <c r="A594">
        <v>593</v>
      </c>
      <c r="B594" t="s">
        <v>985</v>
      </c>
      <c r="C594" t="s">
        <v>986</v>
      </c>
      <c r="D594" t="s">
        <v>1585</v>
      </c>
      <c r="E594" t="s">
        <v>988</v>
      </c>
      <c r="F594" s="47">
        <v>47</v>
      </c>
      <c r="G594" s="12">
        <v>7.25</v>
      </c>
      <c r="H594" t="s">
        <v>989</v>
      </c>
      <c r="I594" s="21">
        <v>27092</v>
      </c>
      <c r="J594" t="s">
        <v>1947</v>
      </c>
      <c r="L594" t="s">
        <v>2436</v>
      </c>
      <c r="M594">
        <v>1974</v>
      </c>
    </row>
    <row r="595" spans="1:13" x14ac:dyDescent="0.2">
      <c r="A595">
        <v>594</v>
      </c>
      <c r="B595" t="s">
        <v>985</v>
      </c>
      <c r="C595" t="s">
        <v>986</v>
      </c>
      <c r="D595" t="s">
        <v>1586</v>
      </c>
      <c r="E595" t="s">
        <v>992</v>
      </c>
      <c r="F595" s="48">
        <v>45</v>
      </c>
      <c r="G595" s="12">
        <v>7.75</v>
      </c>
      <c r="H595" t="s">
        <v>997</v>
      </c>
      <c r="I595" s="21">
        <v>27822</v>
      </c>
      <c r="J595" t="s">
        <v>1948</v>
      </c>
      <c r="L595" t="s">
        <v>2128</v>
      </c>
      <c r="M595">
        <v>1976</v>
      </c>
    </row>
    <row r="596" spans="1:13" x14ac:dyDescent="0.2">
      <c r="A596">
        <v>595</v>
      </c>
      <c r="B596" t="s">
        <v>985</v>
      </c>
      <c r="C596" t="s">
        <v>1001</v>
      </c>
      <c r="D596" t="s">
        <v>1587</v>
      </c>
      <c r="E596" t="s">
        <v>988</v>
      </c>
      <c r="F596" s="47">
        <v>37</v>
      </c>
      <c r="G596" s="12">
        <v>26</v>
      </c>
      <c r="H596" t="s">
        <v>989</v>
      </c>
      <c r="I596" s="21">
        <v>30742</v>
      </c>
      <c r="J596" t="s">
        <v>1947</v>
      </c>
      <c r="L596" t="s">
        <v>2437</v>
      </c>
      <c r="M596">
        <v>1984</v>
      </c>
    </row>
    <row r="597" spans="1:13" x14ac:dyDescent="0.2">
      <c r="A597">
        <v>596</v>
      </c>
      <c r="B597" t="s">
        <v>985</v>
      </c>
      <c r="C597" t="s">
        <v>986</v>
      </c>
      <c r="D597" t="s">
        <v>1588</v>
      </c>
      <c r="E597" t="s">
        <v>988</v>
      </c>
      <c r="F597" s="47">
        <v>36</v>
      </c>
      <c r="G597" s="12">
        <v>24.15</v>
      </c>
      <c r="H597" t="s">
        <v>989</v>
      </c>
      <c r="I597" s="21">
        <v>31107</v>
      </c>
      <c r="J597" t="s">
        <v>1947</v>
      </c>
      <c r="L597" t="s">
        <v>2307</v>
      </c>
      <c r="M597">
        <v>1985</v>
      </c>
    </row>
    <row r="598" spans="1:13" x14ac:dyDescent="0.2">
      <c r="A598">
        <v>597</v>
      </c>
      <c r="B598" t="s">
        <v>977</v>
      </c>
      <c r="C598" t="s">
        <v>1001</v>
      </c>
      <c r="D598" t="s">
        <v>1589</v>
      </c>
      <c r="E598" t="s">
        <v>992</v>
      </c>
      <c r="F598" s="48">
        <v>65</v>
      </c>
      <c r="G598" s="12">
        <v>33</v>
      </c>
      <c r="H598" t="s">
        <v>989</v>
      </c>
      <c r="I598" s="21">
        <v>20522</v>
      </c>
      <c r="J598" t="s">
        <v>1948</v>
      </c>
      <c r="L598" t="s">
        <v>2438</v>
      </c>
      <c r="M598">
        <v>1956</v>
      </c>
    </row>
    <row r="599" spans="1:13" x14ac:dyDescent="0.2">
      <c r="A599">
        <v>598</v>
      </c>
      <c r="B599" t="s">
        <v>985</v>
      </c>
      <c r="C599" t="s">
        <v>986</v>
      </c>
      <c r="D599" t="s">
        <v>1590</v>
      </c>
      <c r="E599" t="s">
        <v>988</v>
      </c>
      <c r="F599" s="47">
        <v>49</v>
      </c>
      <c r="G599" s="12">
        <v>0</v>
      </c>
      <c r="H599" t="s">
        <v>989</v>
      </c>
      <c r="I599" s="21">
        <v>26362</v>
      </c>
      <c r="J599" t="s">
        <v>1947</v>
      </c>
      <c r="L599" t="s">
        <v>1969</v>
      </c>
      <c r="M599">
        <v>1972</v>
      </c>
    </row>
    <row r="600" spans="1:13" x14ac:dyDescent="0.2">
      <c r="A600">
        <v>599</v>
      </c>
      <c r="B600" t="s">
        <v>985</v>
      </c>
      <c r="C600" t="s">
        <v>986</v>
      </c>
      <c r="D600" t="s">
        <v>1591</v>
      </c>
      <c r="E600" t="s">
        <v>988</v>
      </c>
      <c r="F600" s="48">
        <v>41</v>
      </c>
      <c r="G600" s="12">
        <v>7.2249999999999996</v>
      </c>
      <c r="H600" t="s">
        <v>163</v>
      </c>
      <c r="I600" s="21">
        <v>29282</v>
      </c>
      <c r="J600" t="s">
        <v>1947</v>
      </c>
      <c r="L600" t="s">
        <v>2089</v>
      </c>
      <c r="M600">
        <v>1980</v>
      </c>
    </row>
    <row r="601" spans="1:13" x14ac:dyDescent="0.2">
      <c r="A601">
        <v>600</v>
      </c>
      <c r="B601" t="s">
        <v>977</v>
      </c>
      <c r="C601" t="s">
        <v>990</v>
      </c>
      <c r="D601" t="s">
        <v>1592</v>
      </c>
      <c r="E601" t="s">
        <v>988</v>
      </c>
      <c r="F601" s="47">
        <v>49</v>
      </c>
      <c r="G601" s="12">
        <v>56.929200000000002</v>
      </c>
      <c r="H601" t="s">
        <v>163</v>
      </c>
      <c r="I601" s="21">
        <v>26362</v>
      </c>
      <c r="J601" t="s">
        <v>2629</v>
      </c>
      <c r="L601" t="s">
        <v>2410</v>
      </c>
      <c r="M601">
        <v>1972</v>
      </c>
    </row>
    <row r="602" spans="1:13" x14ac:dyDescent="0.2">
      <c r="A602">
        <v>601</v>
      </c>
      <c r="B602" t="s">
        <v>977</v>
      </c>
      <c r="C602" t="s">
        <v>1001</v>
      </c>
      <c r="D602" t="s">
        <v>1593</v>
      </c>
      <c r="E602" t="s">
        <v>992</v>
      </c>
      <c r="F602" s="47">
        <v>24</v>
      </c>
      <c r="G602" s="12">
        <v>27</v>
      </c>
      <c r="H602" t="s">
        <v>989</v>
      </c>
      <c r="I602" s="21">
        <v>35487</v>
      </c>
      <c r="J602" t="s">
        <v>1950</v>
      </c>
      <c r="L602" t="s">
        <v>2153</v>
      </c>
      <c r="M602">
        <v>1997</v>
      </c>
    </row>
    <row r="603" spans="1:13" x14ac:dyDescent="0.2">
      <c r="A603">
        <v>602</v>
      </c>
      <c r="B603" t="s">
        <v>985</v>
      </c>
      <c r="C603" t="s">
        <v>986</v>
      </c>
      <c r="D603" t="s">
        <v>1594</v>
      </c>
      <c r="E603" t="s">
        <v>988</v>
      </c>
      <c r="F603" s="48">
        <v>72</v>
      </c>
      <c r="G603" s="12">
        <v>7.8958000000000004</v>
      </c>
      <c r="H603" t="s">
        <v>989</v>
      </c>
      <c r="I603" s="21">
        <v>17967</v>
      </c>
      <c r="J603" t="s">
        <v>1947</v>
      </c>
      <c r="L603" t="s">
        <v>2439</v>
      </c>
      <c r="M603">
        <v>1949</v>
      </c>
    </row>
    <row r="604" spans="1:13" x14ac:dyDescent="0.2">
      <c r="A604">
        <v>603</v>
      </c>
      <c r="B604" t="s">
        <v>985</v>
      </c>
      <c r="C604" t="s">
        <v>990</v>
      </c>
      <c r="D604" t="s">
        <v>1595</v>
      </c>
      <c r="E604" t="s">
        <v>988</v>
      </c>
      <c r="F604" s="48">
        <v>45</v>
      </c>
      <c r="G604" s="12">
        <v>42.4</v>
      </c>
      <c r="H604" t="s">
        <v>989</v>
      </c>
      <c r="I604" s="21">
        <v>27822</v>
      </c>
      <c r="J604" t="s">
        <v>1947</v>
      </c>
      <c r="L604" t="s">
        <v>2440</v>
      </c>
      <c r="M604">
        <v>1976</v>
      </c>
    </row>
    <row r="605" spans="1:13" x14ac:dyDescent="0.2">
      <c r="A605">
        <v>604</v>
      </c>
      <c r="B605" t="s">
        <v>985</v>
      </c>
      <c r="C605" t="s">
        <v>986</v>
      </c>
      <c r="D605" t="s">
        <v>1596</v>
      </c>
      <c r="E605" t="s">
        <v>988</v>
      </c>
      <c r="F605" s="47">
        <v>44</v>
      </c>
      <c r="G605" s="12">
        <v>8.0500000000000007</v>
      </c>
      <c r="H605" t="s">
        <v>989</v>
      </c>
      <c r="I605" s="21">
        <v>28187</v>
      </c>
      <c r="J605" t="s">
        <v>1947</v>
      </c>
      <c r="L605" t="s">
        <v>2441</v>
      </c>
      <c r="M605">
        <v>1977</v>
      </c>
    </row>
    <row r="606" spans="1:13" x14ac:dyDescent="0.2">
      <c r="A606">
        <v>605</v>
      </c>
      <c r="B606" t="s">
        <v>977</v>
      </c>
      <c r="C606" t="s">
        <v>990</v>
      </c>
      <c r="D606" t="s">
        <v>1597</v>
      </c>
      <c r="E606" t="s">
        <v>988</v>
      </c>
      <c r="F606" s="47">
        <v>35</v>
      </c>
      <c r="G606" s="12">
        <v>26.55</v>
      </c>
      <c r="H606" t="s">
        <v>163</v>
      </c>
      <c r="I606" s="21">
        <v>31472</v>
      </c>
      <c r="J606" t="s">
        <v>1947</v>
      </c>
      <c r="L606" t="s">
        <v>2442</v>
      </c>
      <c r="M606">
        <v>1986</v>
      </c>
    </row>
    <row r="607" spans="1:13" x14ac:dyDescent="0.2">
      <c r="A607">
        <v>606</v>
      </c>
      <c r="B607" t="s">
        <v>985</v>
      </c>
      <c r="C607" t="s">
        <v>986</v>
      </c>
      <c r="D607" t="s">
        <v>1598</v>
      </c>
      <c r="E607" t="s">
        <v>988</v>
      </c>
      <c r="F607" s="47">
        <v>36</v>
      </c>
      <c r="G607" s="12">
        <v>15.55</v>
      </c>
      <c r="H607" t="s">
        <v>989</v>
      </c>
      <c r="I607" s="21">
        <v>31107</v>
      </c>
      <c r="J607" t="s">
        <v>1947</v>
      </c>
      <c r="L607" t="s">
        <v>2443</v>
      </c>
      <c r="M607">
        <v>1985</v>
      </c>
    </row>
    <row r="608" spans="1:13" x14ac:dyDescent="0.2">
      <c r="A608">
        <v>607</v>
      </c>
      <c r="B608" t="s">
        <v>985</v>
      </c>
      <c r="C608" t="s">
        <v>986</v>
      </c>
      <c r="D608" t="s">
        <v>1599</v>
      </c>
      <c r="E608" t="s">
        <v>988</v>
      </c>
      <c r="F608" s="47">
        <v>30</v>
      </c>
      <c r="G608" s="12">
        <v>7.8958000000000004</v>
      </c>
      <c r="H608" t="s">
        <v>989</v>
      </c>
      <c r="I608" s="21">
        <v>33297</v>
      </c>
      <c r="J608" t="s">
        <v>1947</v>
      </c>
      <c r="L608" t="s">
        <v>2444</v>
      </c>
      <c r="M608">
        <v>1991</v>
      </c>
    </row>
    <row r="609" spans="1:13" x14ac:dyDescent="0.2">
      <c r="A609">
        <v>608</v>
      </c>
      <c r="B609" t="s">
        <v>977</v>
      </c>
      <c r="C609" t="s">
        <v>990</v>
      </c>
      <c r="D609" t="s">
        <v>1600</v>
      </c>
      <c r="E609" t="s">
        <v>988</v>
      </c>
      <c r="F609" s="47">
        <v>27</v>
      </c>
      <c r="G609" s="12">
        <v>30.5</v>
      </c>
      <c r="H609" t="s">
        <v>989</v>
      </c>
      <c r="I609" s="21">
        <v>34392</v>
      </c>
      <c r="J609" t="s">
        <v>1947</v>
      </c>
      <c r="L609" t="s">
        <v>2445</v>
      </c>
      <c r="M609">
        <v>1994</v>
      </c>
    </row>
    <row r="610" spans="1:13" x14ac:dyDescent="0.2">
      <c r="A610">
        <v>609</v>
      </c>
      <c r="B610" t="s">
        <v>977</v>
      </c>
      <c r="C610" t="s">
        <v>1001</v>
      </c>
      <c r="D610" t="s">
        <v>1601</v>
      </c>
      <c r="E610" t="s">
        <v>992</v>
      </c>
      <c r="F610" s="47">
        <v>22</v>
      </c>
      <c r="G610" s="12">
        <v>41.5792</v>
      </c>
      <c r="H610" t="s">
        <v>163</v>
      </c>
      <c r="I610" s="21">
        <v>36217</v>
      </c>
      <c r="J610" t="s">
        <v>1950</v>
      </c>
      <c r="L610" t="s">
        <v>2002</v>
      </c>
      <c r="M610">
        <v>1999</v>
      </c>
    </row>
    <row r="611" spans="1:13" x14ac:dyDescent="0.2">
      <c r="A611">
        <v>610</v>
      </c>
      <c r="B611" t="s">
        <v>977</v>
      </c>
      <c r="C611" t="s">
        <v>990</v>
      </c>
      <c r="D611" t="s">
        <v>1602</v>
      </c>
      <c r="E611" t="s">
        <v>992</v>
      </c>
      <c r="F611" s="47">
        <v>40</v>
      </c>
      <c r="G611" s="12">
        <v>153.46250000000001</v>
      </c>
      <c r="H611" t="s">
        <v>989</v>
      </c>
      <c r="I611" s="21">
        <v>29647</v>
      </c>
      <c r="J611" t="s">
        <v>1948</v>
      </c>
      <c r="L611" t="s">
        <v>2446</v>
      </c>
      <c r="M611">
        <v>1981</v>
      </c>
    </row>
    <row r="612" spans="1:13" x14ac:dyDescent="0.2">
      <c r="A612">
        <v>611</v>
      </c>
      <c r="B612" t="s">
        <v>985</v>
      </c>
      <c r="C612" t="s">
        <v>986</v>
      </c>
      <c r="D612" t="s">
        <v>1603</v>
      </c>
      <c r="E612" t="s">
        <v>992</v>
      </c>
      <c r="F612" s="47">
        <v>39</v>
      </c>
      <c r="G612" s="12">
        <v>31.274999999999999</v>
      </c>
      <c r="H612" t="s">
        <v>989</v>
      </c>
      <c r="I612" s="21">
        <v>30012</v>
      </c>
      <c r="J612" t="s">
        <v>1950</v>
      </c>
      <c r="L612" t="s">
        <v>1974</v>
      </c>
      <c r="M612">
        <v>1982</v>
      </c>
    </row>
    <row r="613" spans="1:13" x14ac:dyDescent="0.2">
      <c r="A613">
        <v>612</v>
      </c>
      <c r="B613" t="s">
        <v>985</v>
      </c>
      <c r="C613" t="s">
        <v>986</v>
      </c>
      <c r="D613" t="s">
        <v>1604</v>
      </c>
      <c r="E613" t="s">
        <v>988</v>
      </c>
      <c r="F613" s="48">
        <v>44</v>
      </c>
      <c r="G613" s="12">
        <v>7.05</v>
      </c>
      <c r="H613" t="s">
        <v>989</v>
      </c>
      <c r="I613" s="21">
        <v>28187</v>
      </c>
      <c r="J613" t="s">
        <v>1947</v>
      </c>
      <c r="L613" t="s">
        <v>2447</v>
      </c>
      <c r="M613">
        <v>1977</v>
      </c>
    </row>
    <row r="614" spans="1:13" x14ac:dyDescent="0.2">
      <c r="A614">
        <v>613</v>
      </c>
      <c r="B614" t="s">
        <v>977</v>
      </c>
      <c r="C614" t="s">
        <v>986</v>
      </c>
      <c r="D614" t="s">
        <v>1605</v>
      </c>
      <c r="E614" t="s">
        <v>992</v>
      </c>
      <c r="F614" s="48">
        <v>34</v>
      </c>
      <c r="G614" s="12">
        <v>15.5</v>
      </c>
      <c r="H614" t="s">
        <v>997</v>
      </c>
      <c r="I614" s="21">
        <v>31837</v>
      </c>
      <c r="J614" t="s">
        <v>1948</v>
      </c>
      <c r="L614" t="s">
        <v>2172</v>
      </c>
      <c r="M614">
        <v>1987</v>
      </c>
    </row>
    <row r="615" spans="1:13" x14ac:dyDescent="0.2">
      <c r="A615">
        <v>614</v>
      </c>
      <c r="B615" t="s">
        <v>985</v>
      </c>
      <c r="C615" t="s">
        <v>986</v>
      </c>
      <c r="D615" t="s">
        <v>1606</v>
      </c>
      <c r="E615" t="s">
        <v>988</v>
      </c>
      <c r="F615" s="48">
        <v>73</v>
      </c>
      <c r="G615" s="12">
        <v>7.75</v>
      </c>
      <c r="H615" t="s">
        <v>997</v>
      </c>
      <c r="I615" s="21">
        <v>17602</v>
      </c>
      <c r="J615" t="s">
        <v>1947</v>
      </c>
      <c r="L615" t="s">
        <v>2448</v>
      </c>
      <c r="M615">
        <v>1948</v>
      </c>
    </row>
    <row r="616" spans="1:13" x14ac:dyDescent="0.2">
      <c r="A616">
        <v>615</v>
      </c>
      <c r="B616" t="s">
        <v>985</v>
      </c>
      <c r="C616" t="s">
        <v>986</v>
      </c>
      <c r="D616" t="s">
        <v>1607</v>
      </c>
      <c r="E616" t="s">
        <v>988</v>
      </c>
      <c r="F616" s="47">
        <v>35</v>
      </c>
      <c r="G616" s="12">
        <v>8.0500000000000007</v>
      </c>
      <c r="H616" t="s">
        <v>989</v>
      </c>
      <c r="I616" s="21">
        <v>31472</v>
      </c>
      <c r="J616" t="s">
        <v>1947</v>
      </c>
      <c r="L616" t="s">
        <v>2449</v>
      </c>
      <c r="M616">
        <v>1986</v>
      </c>
    </row>
    <row r="617" spans="1:13" x14ac:dyDescent="0.2">
      <c r="A617">
        <v>616</v>
      </c>
      <c r="B617" t="s">
        <v>977</v>
      </c>
      <c r="C617" t="s">
        <v>1001</v>
      </c>
      <c r="D617" t="s">
        <v>1608</v>
      </c>
      <c r="E617" t="s">
        <v>992</v>
      </c>
      <c r="F617" s="47">
        <v>24</v>
      </c>
      <c r="G617" s="12">
        <v>65</v>
      </c>
      <c r="H617" t="s">
        <v>989</v>
      </c>
      <c r="I617" s="21">
        <v>35487</v>
      </c>
      <c r="J617" t="s">
        <v>1948</v>
      </c>
      <c r="L617" t="s">
        <v>2450</v>
      </c>
      <c r="M617">
        <v>1997</v>
      </c>
    </row>
    <row r="618" spans="1:13" x14ac:dyDescent="0.2">
      <c r="A618">
        <v>617</v>
      </c>
      <c r="B618" t="s">
        <v>985</v>
      </c>
      <c r="C618" t="s">
        <v>986</v>
      </c>
      <c r="D618" t="s">
        <v>1609</v>
      </c>
      <c r="E618" t="s">
        <v>988</v>
      </c>
      <c r="F618" s="47">
        <v>34</v>
      </c>
      <c r="G618" s="12">
        <v>14.4</v>
      </c>
      <c r="H618" t="s">
        <v>989</v>
      </c>
      <c r="I618" s="21">
        <v>31837</v>
      </c>
      <c r="J618" t="s">
        <v>1947</v>
      </c>
      <c r="L618" t="s">
        <v>2311</v>
      </c>
      <c r="M618">
        <v>1987</v>
      </c>
    </row>
    <row r="619" spans="1:13" x14ac:dyDescent="0.2">
      <c r="A619">
        <v>618</v>
      </c>
      <c r="B619" t="s">
        <v>985</v>
      </c>
      <c r="C619" t="s">
        <v>986</v>
      </c>
      <c r="D619" t="s">
        <v>1610</v>
      </c>
      <c r="E619" t="s">
        <v>992</v>
      </c>
      <c r="F619" s="47">
        <v>26</v>
      </c>
      <c r="G619" s="12">
        <v>16.100000000000001</v>
      </c>
      <c r="H619" t="s">
        <v>989</v>
      </c>
      <c r="I619" s="21">
        <v>34757</v>
      </c>
      <c r="J619" t="s">
        <v>1950</v>
      </c>
      <c r="L619" t="s">
        <v>2182</v>
      </c>
      <c r="M619">
        <v>1995</v>
      </c>
    </row>
    <row r="620" spans="1:13" x14ac:dyDescent="0.2">
      <c r="A620">
        <v>619</v>
      </c>
      <c r="B620" t="s">
        <v>977</v>
      </c>
      <c r="C620" t="s">
        <v>1001</v>
      </c>
      <c r="D620" t="s">
        <v>1611</v>
      </c>
      <c r="E620" t="s">
        <v>992</v>
      </c>
      <c r="F620" s="47">
        <v>4</v>
      </c>
      <c r="G620" s="12">
        <v>39</v>
      </c>
      <c r="H620" t="s">
        <v>989</v>
      </c>
      <c r="I620" s="21">
        <v>42787</v>
      </c>
      <c r="J620" t="s">
        <v>1948</v>
      </c>
      <c r="L620" t="s">
        <v>2123</v>
      </c>
      <c r="M620">
        <v>1917</v>
      </c>
    </row>
    <row r="621" spans="1:13" x14ac:dyDescent="0.2">
      <c r="A621">
        <v>620</v>
      </c>
      <c r="B621" t="s">
        <v>985</v>
      </c>
      <c r="C621" t="s">
        <v>1001</v>
      </c>
      <c r="D621" t="s">
        <v>1612</v>
      </c>
      <c r="E621" t="s">
        <v>988</v>
      </c>
      <c r="F621" s="47">
        <v>26</v>
      </c>
      <c r="G621" s="12">
        <v>10.5</v>
      </c>
      <c r="H621" t="s">
        <v>989</v>
      </c>
      <c r="I621" s="21">
        <v>34757</v>
      </c>
      <c r="J621" t="s">
        <v>1947</v>
      </c>
      <c r="L621" t="s">
        <v>2451</v>
      </c>
      <c r="M621">
        <v>1995</v>
      </c>
    </row>
    <row r="622" spans="1:13" x14ac:dyDescent="0.2">
      <c r="A622">
        <v>621</v>
      </c>
      <c r="B622" t="s">
        <v>985</v>
      </c>
      <c r="C622" t="s">
        <v>986</v>
      </c>
      <c r="D622" t="s">
        <v>1613</v>
      </c>
      <c r="E622" t="s">
        <v>988</v>
      </c>
      <c r="F622" s="47">
        <v>27</v>
      </c>
      <c r="G622" s="12">
        <v>14.4542</v>
      </c>
      <c r="H622" t="s">
        <v>163</v>
      </c>
      <c r="I622" s="21">
        <v>34392</v>
      </c>
      <c r="J622" t="s">
        <v>1947</v>
      </c>
      <c r="L622" t="s">
        <v>2452</v>
      </c>
      <c r="M622">
        <v>1994</v>
      </c>
    </row>
    <row r="623" spans="1:13" x14ac:dyDescent="0.2">
      <c r="A623">
        <v>622</v>
      </c>
      <c r="B623" t="s">
        <v>977</v>
      </c>
      <c r="C623" t="s">
        <v>990</v>
      </c>
      <c r="D623" t="s">
        <v>1614</v>
      </c>
      <c r="E623" t="s">
        <v>988</v>
      </c>
      <c r="F623" s="47">
        <v>42</v>
      </c>
      <c r="G623" s="12">
        <v>52.554200000000002</v>
      </c>
      <c r="H623" t="s">
        <v>989</v>
      </c>
      <c r="I623" s="21">
        <v>28917</v>
      </c>
      <c r="J623" t="s">
        <v>1947</v>
      </c>
      <c r="L623" t="s">
        <v>2453</v>
      </c>
      <c r="M623">
        <v>1979</v>
      </c>
    </row>
    <row r="624" spans="1:13" x14ac:dyDescent="0.2">
      <c r="A624">
        <v>623</v>
      </c>
      <c r="B624" t="s">
        <v>977</v>
      </c>
      <c r="C624" t="s">
        <v>986</v>
      </c>
      <c r="D624" t="s">
        <v>1615</v>
      </c>
      <c r="E624" t="s">
        <v>988</v>
      </c>
      <c r="F624" s="47">
        <v>20</v>
      </c>
      <c r="G624" s="12">
        <v>15.7417</v>
      </c>
      <c r="H624" t="s">
        <v>163</v>
      </c>
      <c r="I624" s="21">
        <v>36947</v>
      </c>
      <c r="J624" t="s">
        <v>1947</v>
      </c>
      <c r="L624" t="s">
        <v>2282</v>
      </c>
      <c r="M624">
        <v>1901</v>
      </c>
    </row>
    <row r="625" spans="1:13" x14ac:dyDescent="0.2">
      <c r="A625">
        <v>624</v>
      </c>
      <c r="B625" t="s">
        <v>985</v>
      </c>
      <c r="C625" t="s">
        <v>986</v>
      </c>
      <c r="D625" t="s">
        <v>1616</v>
      </c>
      <c r="E625" t="s">
        <v>988</v>
      </c>
      <c r="F625" s="47">
        <v>21</v>
      </c>
      <c r="G625" s="12">
        <v>7.8541999999999996</v>
      </c>
      <c r="H625" t="s">
        <v>989</v>
      </c>
      <c r="I625" s="21">
        <v>36582</v>
      </c>
      <c r="J625" t="s">
        <v>1947</v>
      </c>
      <c r="L625" t="s">
        <v>2454</v>
      </c>
      <c r="M625">
        <v>1900</v>
      </c>
    </row>
    <row r="626" spans="1:13" x14ac:dyDescent="0.2">
      <c r="A626">
        <v>625</v>
      </c>
      <c r="B626" t="s">
        <v>985</v>
      </c>
      <c r="C626" t="s">
        <v>986</v>
      </c>
      <c r="D626" t="s">
        <v>1617</v>
      </c>
      <c r="E626" t="s">
        <v>988</v>
      </c>
      <c r="F626" s="47">
        <v>21</v>
      </c>
      <c r="G626" s="12">
        <v>16.100000000000001</v>
      </c>
      <c r="H626" t="s">
        <v>989</v>
      </c>
      <c r="I626" s="21">
        <v>36582</v>
      </c>
      <c r="J626" t="s">
        <v>1947</v>
      </c>
      <c r="L626" t="s">
        <v>2455</v>
      </c>
      <c r="M626">
        <v>1900</v>
      </c>
    </row>
    <row r="627" spans="1:13" x14ac:dyDescent="0.2">
      <c r="A627">
        <v>626</v>
      </c>
      <c r="B627" t="s">
        <v>985</v>
      </c>
      <c r="C627" t="s">
        <v>990</v>
      </c>
      <c r="D627" t="s">
        <v>1618</v>
      </c>
      <c r="E627" t="s">
        <v>988</v>
      </c>
      <c r="F627" s="47">
        <v>61</v>
      </c>
      <c r="G627" s="12">
        <v>32.320799999999998</v>
      </c>
      <c r="H627" t="s">
        <v>989</v>
      </c>
      <c r="I627" s="21">
        <v>21982</v>
      </c>
      <c r="J627" t="s">
        <v>1947</v>
      </c>
      <c r="L627" t="s">
        <v>2456</v>
      </c>
      <c r="M627">
        <v>1960</v>
      </c>
    </row>
    <row r="628" spans="1:13" x14ac:dyDescent="0.2">
      <c r="A628">
        <v>627</v>
      </c>
      <c r="B628" t="s">
        <v>985</v>
      </c>
      <c r="C628" t="s">
        <v>1001</v>
      </c>
      <c r="D628" t="s">
        <v>1619</v>
      </c>
      <c r="E628" t="s">
        <v>988</v>
      </c>
      <c r="F628" s="47">
        <v>57</v>
      </c>
      <c r="G628" s="12">
        <v>12.35</v>
      </c>
      <c r="H628" t="s">
        <v>997</v>
      </c>
      <c r="I628" s="21">
        <v>23442</v>
      </c>
      <c r="J628" t="s">
        <v>1952</v>
      </c>
      <c r="L628" t="s">
        <v>2457</v>
      </c>
      <c r="M628">
        <v>1964</v>
      </c>
    </row>
    <row r="629" spans="1:13" x14ac:dyDescent="0.2">
      <c r="A629">
        <v>628</v>
      </c>
      <c r="B629" t="s">
        <v>977</v>
      </c>
      <c r="C629" t="s">
        <v>990</v>
      </c>
      <c r="D629" t="s">
        <v>1620</v>
      </c>
      <c r="E629" t="s">
        <v>992</v>
      </c>
      <c r="F629" s="47">
        <v>21</v>
      </c>
      <c r="G629" s="12">
        <v>77.958299999999994</v>
      </c>
      <c r="H629" t="s">
        <v>989</v>
      </c>
      <c r="I629" s="21">
        <v>36582</v>
      </c>
      <c r="J629" t="s">
        <v>1948</v>
      </c>
      <c r="L629" t="s">
        <v>2458</v>
      </c>
      <c r="M629">
        <v>1900</v>
      </c>
    </row>
    <row r="630" spans="1:13" x14ac:dyDescent="0.2">
      <c r="A630">
        <v>629</v>
      </c>
      <c r="B630" t="s">
        <v>985</v>
      </c>
      <c r="C630" t="s">
        <v>986</v>
      </c>
      <c r="D630" t="s">
        <v>1621</v>
      </c>
      <c r="E630" t="s">
        <v>988</v>
      </c>
      <c r="F630" s="47">
        <v>26</v>
      </c>
      <c r="G630" s="12">
        <v>7.8958000000000004</v>
      </c>
      <c r="H630" t="s">
        <v>989</v>
      </c>
      <c r="I630" s="21">
        <v>34757</v>
      </c>
      <c r="J630" t="s">
        <v>1947</v>
      </c>
      <c r="L630" t="s">
        <v>2459</v>
      </c>
      <c r="M630">
        <v>1995</v>
      </c>
    </row>
    <row r="631" spans="1:13" x14ac:dyDescent="0.2">
      <c r="A631">
        <v>630</v>
      </c>
      <c r="B631" t="s">
        <v>985</v>
      </c>
      <c r="C631" t="s">
        <v>986</v>
      </c>
      <c r="D631" t="s">
        <v>1622</v>
      </c>
      <c r="E631" t="s">
        <v>988</v>
      </c>
      <c r="F631" s="48">
        <v>59</v>
      </c>
      <c r="G631" s="12">
        <v>7.7332999999999998</v>
      </c>
      <c r="H631" t="s">
        <v>997</v>
      </c>
      <c r="I631" s="21">
        <v>22712</v>
      </c>
      <c r="J631" t="s">
        <v>1947</v>
      </c>
      <c r="L631" t="s">
        <v>2460</v>
      </c>
      <c r="M631">
        <v>1962</v>
      </c>
    </row>
    <row r="632" spans="1:13" x14ac:dyDescent="0.2">
      <c r="A632">
        <v>631</v>
      </c>
      <c r="B632" t="s">
        <v>977</v>
      </c>
      <c r="C632" t="s">
        <v>990</v>
      </c>
      <c r="D632" t="s">
        <v>1623</v>
      </c>
      <c r="E632" t="s">
        <v>988</v>
      </c>
      <c r="F632" s="47">
        <v>80</v>
      </c>
      <c r="G632" s="12">
        <v>30</v>
      </c>
      <c r="H632" t="s">
        <v>989</v>
      </c>
      <c r="I632" s="21">
        <v>15047</v>
      </c>
      <c r="J632" t="s">
        <v>1947</v>
      </c>
      <c r="L632" t="s">
        <v>2461</v>
      </c>
      <c r="M632">
        <v>1941</v>
      </c>
    </row>
    <row r="633" spans="1:13" x14ac:dyDescent="0.2">
      <c r="A633">
        <v>632</v>
      </c>
      <c r="B633" t="s">
        <v>985</v>
      </c>
      <c r="C633" t="s">
        <v>986</v>
      </c>
      <c r="D633" t="s">
        <v>1624</v>
      </c>
      <c r="E633" t="s">
        <v>988</v>
      </c>
      <c r="F633" s="47">
        <v>51</v>
      </c>
      <c r="G633" s="12">
        <v>7.0541999999999998</v>
      </c>
      <c r="H633" t="s">
        <v>989</v>
      </c>
      <c r="I633" s="21">
        <v>25632</v>
      </c>
      <c r="J633" t="s">
        <v>1947</v>
      </c>
      <c r="L633" t="s">
        <v>2462</v>
      </c>
      <c r="M633">
        <v>1970</v>
      </c>
    </row>
    <row r="634" spans="1:13" x14ac:dyDescent="0.2">
      <c r="A634">
        <v>633</v>
      </c>
      <c r="B634" t="s">
        <v>977</v>
      </c>
      <c r="C634" t="s">
        <v>990</v>
      </c>
      <c r="D634" t="s">
        <v>1625</v>
      </c>
      <c r="E634" t="s">
        <v>988</v>
      </c>
      <c r="F634" s="47">
        <v>32</v>
      </c>
      <c r="G634" s="12">
        <v>30.5</v>
      </c>
      <c r="H634" t="s">
        <v>163</v>
      </c>
      <c r="I634" s="21">
        <v>32567</v>
      </c>
      <c r="J634" t="s">
        <v>1953</v>
      </c>
      <c r="L634" t="s">
        <v>2463</v>
      </c>
      <c r="M634">
        <v>1989</v>
      </c>
    </row>
    <row r="635" spans="1:13" x14ac:dyDescent="0.2">
      <c r="A635">
        <v>634</v>
      </c>
      <c r="B635" t="s">
        <v>985</v>
      </c>
      <c r="C635" t="s">
        <v>990</v>
      </c>
      <c r="D635" t="s">
        <v>1626</v>
      </c>
      <c r="E635" t="s">
        <v>988</v>
      </c>
      <c r="F635" s="48">
        <v>13</v>
      </c>
      <c r="G635" s="12">
        <v>0</v>
      </c>
      <c r="H635" t="s">
        <v>989</v>
      </c>
      <c r="I635" s="21">
        <v>39502</v>
      </c>
      <c r="J635" t="s">
        <v>1947</v>
      </c>
      <c r="L635" t="s">
        <v>2464</v>
      </c>
      <c r="M635">
        <v>1908</v>
      </c>
    </row>
    <row r="636" spans="1:13" x14ac:dyDescent="0.2">
      <c r="A636">
        <v>635</v>
      </c>
      <c r="B636" t="s">
        <v>985</v>
      </c>
      <c r="C636" t="s">
        <v>986</v>
      </c>
      <c r="D636" t="s">
        <v>1627</v>
      </c>
      <c r="E636" t="s">
        <v>992</v>
      </c>
      <c r="F636" s="47">
        <v>9</v>
      </c>
      <c r="G636" s="12">
        <v>27.9</v>
      </c>
      <c r="H636" t="s">
        <v>989</v>
      </c>
      <c r="I636" s="21">
        <v>40962</v>
      </c>
      <c r="J636" t="s">
        <v>1948</v>
      </c>
      <c r="L636" t="s">
        <v>2022</v>
      </c>
      <c r="M636">
        <v>1912</v>
      </c>
    </row>
    <row r="637" spans="1:13" x14ac:dyDescent="0.2">
      <c r="A637">
        <v>636</v>
      </c>
      <c r="B637" t="s">
        <v>977</v>
      </c>
      <c r="C637" t="s">
        <v>1001</v>
      </c>
      <c r="D637" t="s">
        <v>1628</v>
      </c>
      <c r="E637" t="s">
        <v>992</v>
      </c>
      <c r="F637" s="47">
        <v>28</v>
      </c>
      <c r="G637" s="12">
        <v>13</v>
      </c>
      <c r="H637" t="s">
        <v>989</v>
      </c>
      <c r="I637" s="21">
        <v>34027</v>
      </c>
      <c r="J637" t="s">
        <v>1948</v>
      </c>
      <c r="L637" t="s">
        <v>2465</v>
      </c>
      <c r="M637">
        <v>1993</v>
      </c>
    </row>
    <row r="638" spans="1:13" x14ac:dyDescent="0.2">
      <c r="A638">
        <v>637</v>
      </c>
      <c r="B638" t="s">
        <v>985</v>
      </c>
      <c r="C638" t="s">
        <v>986</v>
      </c>
      <c r="D638" t="s">
        <v>1629</v>
      </c>
      <c r="E638" t="s">
        <v>988</v>
      </c>
      <c r="F638" s="47">
        <v>32</v>
      </c>
      <c r="G638" s="12">
        <v>7.9249999999999998</v>
      </c>
      <c r="H638" t="s">
        <v>989</v>
      </c>
      <c r="I638" s="21">
        <v>32567</v>
      </c>
      <c r="J638" t="s">
        <v>1947</v>
      </c>
      <c r="L638" t="s">
        <v>2466</v>
      </c>
      <c r="M638">
        <v>1989</v>
      </c>
    </row>
    <row r="639" spans="1:13" x14ac:dyDescent="0.2">
      <c r="A639">
        <v>638</v>
      </c>
      <c r="B639" t="s">
        <v>985</v>
      </c>
      <c r="C639" t="s">
        <v>1001</v>
      </c>
      <c r="D639" t="s">
        <v>1630</v>
      </c>
      <c r="E639" t="s">
        <v>988</v>
      </c>
      <c r="F639" s="47">
        <v>31</v>
      </c>
      <c r="G639" s="12">
        <v>26.25</v>
      </c>
      <c r="H639" t="s">
        <v>989</v>
      </c>
      <c r="I639" s="21">
        <v>32932</v>
      </c>
      <c r="J639" t="s">
        <v>1947</v>
      </c>
      <c r="L639" t="s">
        <v>2169</v>
      </c>
      <c r="M639">
        <v>1990</v>
      </c>
    </row>
    <row r="640" spans="1:13" x14ac:dyDescent="0.2">
      <c r="A640">
        <v>639</v>
      </c>
      <c r="B640" t="s">
        <v>985</v>
      </c>
      <c r="C640" t="s">
        <v>986</v>
      </c>
      <c r="D640" t="s">
        <v>1631</v>
      </c>
      <c r="E640" t="s">
        <v>992</v>
      </c>
      <c r="F640" s="47">
        <v>41</v>
      </c>
      <c r="G640" s="12">
        <v>39.6875</v>
      </c>
      <c r="H640" t="s">
        <v>989</v>
      </c>
      <c r="I640" s="21">
        <v>29282</v>
      </c>
      <c r="J640" t="s">
        <v>1950</v>
      </c>
      <c r="L640" t="s">
        <v>2009</v>
      </c>
      <c r="M640">
        <v>1980</v>
      </c>
    </row>
    <row r="641" spans="1:13" x14ac:dyDescent="0.2">
      <c r="A641">
        <v>640</v>
      </c>
      <c r="B641" t="s">
        <v>985</v>
      </c>
      <c r="C641" t="s">
        <v>986</v>
      </c>
      <c r="D641" t="s">
        <v>1632</v>
      </c>
      <c r="E641" t="s">
        <v>988</v>
      </c>
      <c r="F641" s="48">
        <v>5</v>
      </c>
      <c r="G641" s="12">
        <v>16.100000000000001</v>
      </c>
      <c r="H641" t="s">
        <v>989</v>
      </c>
      <c r="I641" s="21">
        <v>42422</v>
      </c>
      <c r="J641" t="s">
        <v>1947</v>
      </c>
      <c r="L641" t="s">
        <v>2318</v>
      </c>
      <c r="M641">
        <v>1916</v>
      </c>
    </row>
    <row r="642" spans="1:13" x14ac:dyDescent="0.2">
      <c r="A642">
        <v>641</v>
      </c>
      <c r="B642" t="s">
        <v>985</v>
      </c>
      <c r="C642" t="s">
        <v>986</v>
      </c>
      <c r="D642" t="s">
        <v>1633</v>
      </c>
      <c r="E642" t="s">
        <v>988</v>
      </c>
      <c r="F642" s="47">
        <v>20</v>
      </c>
      <c r="G642" s="12">
        <v>7.8541999999999996</v>
      </c>
      <c r="H642" t="s">
        <v>989</v>
      </c>
      <c r="I642" s="21">
        <v>36947</v>
      </c>
      <c r="J642" t="s">
        <v>1947</v>
      </c>
      <c r="L642" t="s">
        <v>2467</v>
      </c>
      <c r="M642">
        <v>1901</v>
      </c>
    </row>
    <row r="643" spans="1:13" x14ac:dyDescent="0.2">
      <c r="A643">
        <v>642</v>
      </c>
      <c r="B643" t="s">
        <v>977</v>
      </c>
      <c r="C643" t="s">
        <v>990</v>
      </c>
      <c r="D643" t="s">
        <v>1634</v>
      </c>
      <c r="E643" t="s">
        <v>992</v>
      </c>
      <c r="F643" s="47">
        <v>24</v>
      </c>
      <c r="G643" s="12">
        <v>69.3</v>
      </c>
      <c r="H643" t="s">
        <v>163</v>
      </c>
      <c r="I643" s="21">
        <v>35487</v>
      </c>
      <c r="J643" t="s">
        <v>1957</v>
      </c>
      <c r="L643" t="s">
        <v>2468</v>
      </c>
      <c r="M643">
        <v>1997</v>
      </c>
    </row>
    <row r="644" spans="1:13" x14ac:dyDescent="0.2">
      <c r="A644">
        <v>643</v>
      </c>
      <c r="B644" t="s">
        <v>985</v>
      </c>
      <c r="C644" t="s">
        <v>986</v>
      </c>
      <c r="D644" t="s">
        <v>1635</v>
      </c>
      <c r="E644" t="s">
        <v>992</v>
      </c>
      <c r="F644" s="47">
        <v>2</v>
      </c>
      <c r="G644" s="12">
        <v>27.9</v>
      </c>
      <c r="H644" t="s">
        <v>989</v>
      </c>
      <c r="I644" s="21">
        <v>43517</v>
      </c>
      <c r="J644" t="s">
        <v>1948</v>
      </c>
      <c r="L644" t="s">
        <v>2022</v>
      </c>
      <c r="M644">
        <v>1919</v>
      </c>
    </row>
    <row r="645" spans="1:13" x14ac:dyDescent="0.2">
      <c r="A645">
        <v>644</v>
      </c>
      <c r="B645" t="s">
        <v>977</v>
      </c>
      <c r="C645" t="s">
        <v>986</v>
      </c>
      <c r="D645" t="s">
        <v>1636</v>
      </c>
      <c r="E645" t="s">
        <v>988</v>
      </c>
      <c r="F645" s="48">
        <v>57</v>
      </c>
      <c r="G645" s="12">
        <v>56.495800000000003</v>
      </c>
      <c r="H645" t="s">
        <v>989</v>
      </c>
      <c r="I645" s="21">
        <v>23442</v>
      </c>
      <c r="J645" t="s">
        <v>1947</v>
      </c>
      <c r="L645" t="s">
        <v>2469</v>
      </c>
      <c r="M645">
        <v>1964</v>
      </c>
    </row>
    <row r="646" spans="1:13" x14ac:dyDescent="0.2">
      <c r="A646">
        <v>645</v>
      </c>
      <c r="B646" t="s">
        <v>977</v>
      </c>
      <c r="C646" t="s">
        <v>986</v>
      </c>
      <c r="D646" t="s">
        <v>1637</v>
      </c>
      <c r="E646" t="s">
        <v>992</v>
      </c>
      <c r="F646" s="47">
        <v>0.75</v>
      </c>
      <c r="G646" s="12">
        <v>19.258299999999998</v>
      </c>
      <c r="H646" t="s">
        <v>163</v>
      </c>
      <c r="I646" s="21">
        <v>43973.25</v>
      </c>
      <c r="J646" t="s">
        <v>1948</v>
      </c>
      <c r="L646" t="s">
        <v>2329</v>
      </c>
      <c r="M646">
        <v>1920</v>
      </c>
    </row>
    <row r="647" spans="1:13" x14ac:dyDescent="0.2">
      <c r="A647">
        <v>646</v>
      </c>
      <c r="B647" t="s">
        <v>977</v>
      </c>
      <c r="C647" t="s">
        <v>990</v>
      </c>
      <c r="D647" t="s">
        <v>1638</v>
      </c>
      <c r="E647" t="s">
        <v>988</v>
      </c>
      <c r="F647" s="47">
        <v>48</v>
      </c>
      <c r="G647" s="12">
        <v>76.729200000000006</v>
      </c>
      <c r="H647" t="s">
        <v>163</v>
      </c>
      <c r="I647" s="21">
        <v>26727</v>
      </c>
      <c r="J647" t="s">
        <v>1947</v>
      </c>
      <c r="L647" t="s">
        <v>2011</v>
      </c>
      <c r="M647">
        <v>1973</v>
      </c>
    </row>
    <row r="648" spans="1:13" x14ac:dyDescent="0.2">
      <c r="A648">
        <v>647</v>
      </c>
      <c r="B648" t="s">
        <v>985</v>
      </c>
      <c r="C648" t="s">
        <v>986</v>
      </c>
      <c r="D648" t="s">
        <v>1639</v>
      </c>
      <c r="E648" t="s">
        <v>988</v>
      </c>
      <c r="F648" s="47">
        <v>19</v>
      </c>
      <c r="G648" s="12">
        <v>7.8958000000000004</v>
      </c>
      <c r="H648" t="s">
        <v>989</v>
      </c>
      <c r="I648" s="21">
        <v>37312</v>
      </c>
      <c r="J648" t="s">
        <v>1947</v>
      </c>
      <c r="L648" t="s">
        <v>2470</v>
      </c>
      <c r="M648">
        <v>1902</v>
      </c>
    </row>
    <row r="649" spans="1:13" x14ac:dyDescent="0.2">
      <c r="A649">
        <v>648</v>
      </c>
      <c r="B649" t="s">
        <v>977</v>
      </c>
      <c r="C649" t="s">
        <v>990</v>
      </c>
      <c r="D649" t="s">
        <v>1640</v>
      </c>
      <c r="E649" t="s">
        <v>988</v>
      </c>
      <c r="F649" s="47">
        <v>56</v>
      </c>
      <c r="G649" s="12">
        <v>35.5</v>
      </c>
      <c r="H649" t="s">
        <v>163</v>
      </c>
      <c r="I649" s="21">
        <v>23807</v>
      </c>
      <c r="J649" t="s">
        <v>1958</v>
      </c>
      <c r="L649" t="s">
        <v>2471</v>
      </c>
      <c r="M649">
        <v>1965</v>
      </c>
    </row>
    <row r="650" spans="1:13" x14ac:dyDescent="0.2">
      <c r="A650">
        <v>649</v>
      </c>
      <c r="B650" t="s">
        <v>985</v>
      </c>
      <c r="C650" t="s">
        <v>986</v>
      </c>
      <c r="D650" t="s">
        <v>1641</v>
      </c>
      <c r="E650" t="s">
        <v>988</v>
      </c>
      <c r="F650" s="48">
        <v>10</v>
      </c>
      <c r="G650" s="12">
        <v>7.55</v>
      </c>
      <c r="H650" t="s">
        <v>989</v>
      </c>
      <c r="I650" s="21">
        <v>40597</v>
      </c>
      <c r="J650" t="s">
        <v>1947</v>
      </c>
      <c r="L650" t="s">
        <v>2472</v>
      </c>
      <c r="M650">
        <v>1911</v>
      </c>
    </row>
    <row r="651" spans="1:13" x14ac:dyDescent="0.2">
      <c r="A651">
        <v>650</v>
      </c>
      <c r="B651" t="s">
        <v>977</v>
      </c>
      <c r="C651" t="s">
        <v>986</v>
      </c>
      <c r="D651" t="s">
        <v>1642</v>
      </c>
      <c r="E651" t="s">
        <v>992</v>
      </c>
      <c r="F651" s="47">
        <v>23</v>
      </c>
      <c r="G651" s="12">
        <v>7.55</v>
      </c>
      <c r="H651" t="s">
        <v>989</v>
      </c>
      <c r="I651" s="21">
        <v>35852</v>
      </c>
      <c r="J651" t="s">
        <v>1948</v>
      </c>
      <c r="L651" t="s">
        <v>2365</v>
      </c>
      <c r="M651">
        <v>1998</v>
      </c>
    </row>
    <row r="652" spans="1:13" x14ac:dyDescent="0.2">
      <c r="A652">
        <v>651</v>
      </c>
      <c r="B652" t="s">
        <v>985</v>
      </c>
      <c r="C652" t="s">
        <v>986</v>
      </c>
      <c r="D652" t="s">
        <v>1643</v>
      </c>
      <c r="E652" t="s">
        <v>988</v>
      </c>
      <c r="F652" s="48">
        <v>31</v>
      </c>
      <c r="G652" s="12">
        <v>7.8958000000000004</v>
      </c>
      <c r="H652" t="s">
        <v>989</v>
      </c>
      <c r="I652" s="21">
        <v>32932</v>
      </c>
      <c r="J652" t="s">
        <v>1947</v>
      </c>
      <c r="L652" t="s">
        <v>2473</v>
      </c>
      <c r="M652">
        <v>1990</v>
      </c>
    </row>
    <row r="653" spans="1:13" x14ac:dyDescent="0.2">
      <c r="A653">
        <v>652</v>
      </c>
      <c r="B653" t="s">
        <v>977</v>
      </c>
      <c r="C653" t="s">
        <v>1001</v>
      </c>
      <c r="D653" t="s">
        <v>1644</v>
      </c>
      <c r="E653" t="s">
        <v>992</v>
      </c>
      <c r="F653" s="47">
        <v>18</v>
      </c>
      <c r="G653" s="12">
        <v>23</v>
      </c>
      <c r="H653" t="s">
        <v>989</v>
      </c>
      <c r="I653" s="21">
        <v>37677</v>
      </c>
      <c r="J653" t="s">
        <v>1948</v>
      </c>
      <c r="L653" t="s">
        <v>2054</v>
      </c>
      <c r="M653">
        <v>1903</v>
      </c>
    </row>
    <row r="654" spans="1:13" x14ac:dyDescent="0.2">
      <c r="A654">
        <v>653</v>
      </c>
      <c r="B654" t="s">
        <v>985</v>
      </c>
      <c r="C654" t="s">
        <v>986</v>
      </c>
      <c r="D654" t="s">
        <v>1645</v>
      </c>
      <c r="E654" t="s">
        <v>988</v>
      </c>
      <c r="F654" s="47">
        <v>21</v>
      </c>
      <c r="G654" s="12">
        <v>8.4332999999999991</v>
      </c>
      <c r="H654" t="s">
        <v>989</v>
      </c>
      <c r="I654" s="21">
        <v>36582</v>
      </c>
      <c r="J654" t="s">
        <v>1947</v>
      </c>
      <c r="L654" t="s">
        <v>2474</v>
      </c>
      <c r="M654">
        <v>1900</v>
      </c>
    </row>
    <row r="655" spans="1:13" x14ac:dyDescent="0.2">
      <c r="A655">
        <v>654</v>
      </c>
      <c r="B655" t="s">
        <v>977</v>
      </c>
      <c r="C655" t="s">
        <v>986</v>
      </c>
      <c r="D655" t="s">
        <v>1646</v>
      </c>
      <c r="E655" t="s">
        <v>992</v>
      </c>
      <c r="F655" s="48">
        <v>79</v>
      </c>
      <c r="G655" s="12">
        <v>7.8292000000000002</v>
      </c>
      <c r="H655" t="s">
        <v>997</v>
      </c>
      <c r="I655" s="21">
        <v>15412</v>
      </c>
      <c r="J655" t="s">
        <v>1948</v>
      </c>
      <c r="L655" t="s">
        <v>2475</v>
      </c>
      <c r="M655">
        <v>1942</v>
      </c>
    </row>
    <row r="656" spans="1:13" x14ac:dyDescent="0.2">
      <c r="A656">
        <v>655</v>
      </c>
      <c r="B656" t="s">
        <v>985</v>
      </c>
      <c r="C656" t="s">
        <v>986</v>
      </c>
      <c r="D656" t="s">
        <v>1647</v>
      </c>
      <c r="E656" t="s">
        <v>992</v>
      </c>
      <c r="F656" s="47">
        <v>18</v>
      </c>
      <c r="G656" s="12">
        <v>6.75</v>
      </c>
      <c r="H656" t="s">
        <v>997</v>
      </c>
      <c r="I656" s="21">
        <v>37677</v>
      </c>
      <c r="J656" t="s">
        <v>1948</v>
      </c>
      <c r="L656" t="s">
        <v>2476</v>
      </c>
      <c r="M656">
        <v>1903</v>
      </c>
    </row>
    <row r="657" spans="1:13" x14ac:dyDescent="0.2">
      <c r="A657">
        <v>656</v>
      </c>
      <c r="B657" t="s">
        <v>985</v>
      </c>
      <c r="C657" t="s">
        <v>1001</v>
      </c>
      <c r="D657" t="s">
        <v>1648</v>
      </c>
      <c r="E657" t="s">
        <v>988</v>
      </c>
      <c r="F657" s="47">
        <v>24</v>
      </c>
      <c r="G657" s="12">
        <v>73.5</v>
      </c>
      <c r="H657" t="s">
        <v>989</v>
      </c>
      <c r="I657" s="21">
        <v>35487</v>
      </c>
      <c r="J657" t="s">
        <v>1947</v>
      </c>
      <c r="L657" t="s">
        <v>2073</v>
      </c>
      <c r="M657">
        <v>1997</v>
      </c>
    </row>
    <row r="658" spans="1:13" x14ac:dyDescent="0.2">
      <c r="A658">
        <v>657</v>
      </c>
      <c r="B658" t="s">
        <v>985</v>
      </c>
      <c r="C658" t="s">
        <v>986</v>
      </c>
      <c r="D658" t="s">
        <v>1649</v>
      </c>
      <c r="E658" t="s">
        <v>988</v>
      </c>
      <c r="F658" s="48">
        <v>76</v>
      </c>
      <c r="G658" s="12">
        <v>7.8958000000000004</v>
      </c>
      <c r="H658" t="s">
        <v>989</v>
      </c>
      <c r="I658" s="21">
        <v>16507</v>
      </c>
      <c r="J658" t="s">
        <v>1947</v>
      </c>
      <c r="L658" t="s">
        <v>2477</v>
      </c>
      <c r="M658">
        <v>1945</v>
      </c>
    </row>
    <row r="659" spans="1:13" x14ac:dyDescent="0.2">
      <c r="A659">
        <v>658</v>
      </c>
      <c r="B659" t="s">
        <v>985</v>
      </c>
      <c r="C659" t="s">
        <v>986</v>
      </c>
      <c r="D659" t="s">
        <v>1650</v>
      </c>
      <c r="E659" t="s">
        <v>992</v>
      </c>
      <c r="F659" s="47">
        <v>32</v>
      </c>
      <c r="G659" s="12">
        <v>15.5</v>
      </c>
      <c r="H659" t="s">
        <v>997</v>
      </c>
      <c r="I659" s="21">
        <v>32567</v>
      </c>
      <c r="J659" t="s">
        <v>1950</v>
      </c>
      <c r="L659" t="s">
        <v>2128</v>
      </c>
      <c r="M659">
        <v>1989</v>
      </c>
    </row>
    <row r="660" spans="1:13" x14ac:dyDescent="0.2">
      <c r="A660">
        <v>659</v>
      </c>
      <c r="B660" t="s">
        <v>985</v>
      </c>
      <c r="C660" t="s">
        <v>1001</v>
      </c>
      <c r="D660" t="s">
        <v>1651</v>
      </c>
      <c r="E660" t="s">
        <v>988</v>
      </c>
      <c r="F660" s="47">
        <v>23</v>
      </c>
      <c r="G660" s="12">
        <v>13</v>
      </c>
      <c r="H660" t="s">
        <v>989</v>
      </c>
      <c r="I660" s="21">
        <v>35852</v>
      </c>
      <c r="J660" t="s">
        <v>1947</v>
      </c>
      <c r="L660" t="s">
        <v>2478</v>
      </c>
      <c r="M660">
        <v>1998</v>
      </c>
    </row>
    <row r="661" spans="1:13" x14ac:dyDescent="0.2">
      <c r="A661">
        <v>660</v>
      </c>
      <c r="B661" t="s">
        <v>985</v>
      </c>
      <c r="C661" t="s">
        <v>990</v>
      </c>
      <c r="D661" t="s">
        <v>1652</v>
      </c>
      <c r="E661" t="s">
        <v>988</v>
      </c>
      <c r="F661" s="47">
        <v>58</v>
      </c>
      <c r="G661" s="12">
        <v>113.27500000000001</v>
      </c>
      <c r="H661" t="s">
        <v>163</v>
      </c>
      <c r="I661" s="21">
        <v>23077</v>
      </c>
      <c r="J661" t="s">
        <v>1947</v>
      </c>
      <c r="L661" t="s">
        <v>2151</v>
      </c>
      <c r="M661">
        <v>1963</v>
      </c>
    </row>
    <row r="662" spans="1:13" x14ac:dyDescent="0.2">
      <c r="A662">
        <v>661</v>
      </c>
      <c r="B662" t="s">
        <v>977</v>
      </c>
      <c r="C662" t="s">
        <v>990</v>
      </c>
      <c r="D662" t="s">
        <v>1653</v>
      </c>
      <c r="E662" t="s">
        <v>988</v>
      </c>
      <c r="F662" s="47">
        <v>50</v>
      </c>
      <c r="G662" s="12">
        <v>133.65</v>
      </c>
      <c r="H662" t="s">
        <v>989</v>
      </c>
      <c r="I662" s="21">
        <v>25997</v>
      </c>
      <c r="J662" t="s">
        <v>1953</v>
      </c>
      <c r="L662" t="s">
        <v>2246</v>
      </c>
      <c r="M662">
        <v>1971</v>
      </c>
    </row>
    <row r="663" spans="1:13" x14ac:dyDescent="0.2">
      <c r="A663">
        <v>662</v>
      </c>
      <c r="B663" t="s">
        <v>985</v>
      </c>
      <c r="C663" t="s">
        <v>986</v>
      </c>
      <c r="D663" t="s">
        <v>1654</v>
      </c>
      <c r="E663" t="s">
        <v>988</v>
      </c>
      <c r="F663" s="47">
        <v>40</v>
      </c>
      <c r="G663" s="12">
        <v>7.2249999999999996</v>
      </c>
      <c r="H663" t="s">
        <v>163</v>
      </c>
      <c r="I663" s="21">
        <v>29647</v>
      </c>
      <c r="J663" t="s">
        <v>1947</v>
      </c>
      <c r="L663" t="s">
        <v>2479</v>
      </c>
      <c r="M663">
        <v>1981</v>
      </c>
    </row>
    <row r="664" spans="1:13" x14ac:dyDescent="0.2">
      <c r="A664">
        <v>663</v>
      </c>
      <c r="B664" t="s">
        <v>985</v>
      </c>
      <c r="C664" t="s">
        <v>990</v>
      </c>
      <c r="D664" t="s">
        <v>1655</v>
      </c>
      <c r="E664" t="s">
        <v>988</v>
      </c>
      <c r="F664" s="47">
        <v>47</v>
      </c>
      <c r="G664" s="12">
        <v>25.587499999999999</v>
      </c>
      <c r="H664" t="s">
        <v>989</v>
      </c>
      <c r="I664" s="21">
        <v>27092</v>
      </c>
      <c r="J664" t="s">
        <v>1947</v>
      </c>
      <c r="L664" t="s">
        <v>2480</v>
      </c>
      <c r="M664">
        <v>1974</v>
      </c>
    </row>
    <row r="665" spans="1:13" x14ac:dyDescent="0.2">
      <c r="A665">
        <v>664</v>
      </c>
      <c r="B665" t="s">
        <v>985</v>
      </c>
      <c r="C665" t="s">
        <v>986</v>
      </c>
      <c r="D665" t="s">
        <v>1656</v>
      </c>
      <c r="E665" t="s">
        <v>988</v>
      </c>
      <c r="F665" s="47">
        <v>36</v>
      </c>
      <c r="G665" s="12">
        <v>7.4958</v>
      </c>
      <c r="H665" t="s">
        <v>989</v>
      </c>
      <c r="I665" s="21">
        <v>31107</v>
      </c>
      <c r="J665" t="s">
        <v>1947</v>
      </c>
      <c r="L665" t="s">
        <v>2380</v>
      </c>
      <c r="M665">
        <v>1985</v>
      </c>
    </row>
    <row r="666" spans="1:13" x14ac:dyDescent="0.2">
      <c r="A666">
        <v>665</v>
      </c>
      <c r="B666" t="s">
        <v>977</v>
      </c>
      <c r="C666" t="s">
        <v>986</v>
      </c>
      <c r="D666" t="s">
        <v>1657</v>
      </c>
      <c r="E666" t="s">
        <v>988</v>
      </c>
      <c r="F666" s="47">
        <v>20</v>
      </c>
      <c r="G666" s="12">
        <v>7.9249999999999998</v>
      </c>
      <c r="H666" t="s">
        <v>989</v>
      </c>
      <c r="I666" s="21">
        <v>36947</v>
      </c>
      <c r="J666" t="s">
        <v>1947</v>
      </c>
      <c r="L666" t="s">
        <v>2481</v>
      </c>
      <c r="M666">
        <v>1901</v>
      </c>
    </row>
    <row r="667" spans="1:13" x14ac:dyDescent="0.2">
      <c r="A667">
        <v>666</v>
      </c>
      <c r="B667" t="s">
        <v>985</v>
      </c>
      <c r="C667" t="s">
        <v>1001</v>
      </c>
      <c r="D667" t="s">
        <v>1658</v>
      </c>
      <c r="E667" t="s">
        <v>988</v>
      </c>
      <c r="F667" s="47">
        <v>32</v>
      </c>
      <c r="G667" s="12">
        <v>73.5</v>
      </c>
      <c r="H667" t="s">
        <v>989</v>
      </c>
      <c r="I667" s="21">
        <v>32567</v>
      </c>
      <c r="J667" t="s">
        <v>1947</v>
      </c>
      <c r="L667" t="s">
        <v>2073</v>
      </c>
      <c r="M667">
        <v>1989</v>
      </c>
    </row>
    <row r="668" spans="1:13" x14ac:dyDescent="0.2">
      <c r="A668">
        <v>667</v>
      </c>
      <c r="B668" t="s">
        <v>985</v>
      </c>
      <c r="C668" t="s">
        <v>1001</v>
      </c>
      <c r="D668" t="s">
        <v>1659</v>
      </c>
      <c r="E668" t="s">
        <v>988</v>
      </c>
      <c r="F668" s="47">
        <v>25</v>
      </c>
      <c r="G668" s="12">
        <v>13</v>
      </c>
      <c r="H668" t="s">
        <v>989</v>
      </c>
      <c r="I668" s="21">
        <v>35122</v>
      </c>
      <c r="J668" t="s">
        <v>1947</v>
      </c>
      <c r="L668" t="s">
        <v>2482</v>
      </c>
      <c r="M668">
        <v>1996</v>
      </c>
    </row>
    <row r="669" spans="1:13" x14ac:dyDescent="0.2">
      <c r="A669">
        <v>668</v>
      </c>
      <c r="B669" t="s">
        <v>985</v>
      </c>
      <c r="C669" t="s">
        <v>986</v>
      </c>
      <c r="D669" t="s">
        <v>1660</v>
      </c>
      <c r="E669" t="s">
        <v>988</v>
      </c>
      <c r="F669" s="48">
        <v>32</v>
      </c>
      <c r="G669" s="12">
        <v>7.7750000000000004</v>
      </c>
      <c r="H669" t="s">
        <v>989</v>
      </c>
      <c r="I669" s="21">
        <v>32567</v>
      </c>
      <c r="J669" t="s">
        <v>1947</v>
      </c>
      <c r="L669" t="s">
        <v>2483</v>
      </c>
      <c r="M669">
        <v>1989</v>
      </c>
    </row>
    <row r="670" spans="1:13" x14ac:dyDescent="0.2">
      <c r="A670">
        <v>669</v>
      </c>
      <c r="B670" t="s">
        <v>985</v>
      </c>
      <c r="C670" t="s">
        <v>986</v>
      </c>
      <c r="D670" t="s">
        <v>1661</v>
      </c>
      <c r="E670" t="s">
        <v>988</v>
      </c>
      <c r="F670" s="47">
        <v>43</v>
      </c>
      <c r="G670" s="12">
        <v>8.0500000000000007</v>
      </c>
      <c r="H670" t="s">
        <v>989</v>
      </c>
      <c r="I670" s="21">
        <v>28552</v>
      </c>
      <c r="J670" t="s">
        <v>1947</v>
      </c>
      <c r="L670" t="s">
        <v>2484</v>
      </c>
      <c r="M670">
        <v>1978</v>
      </c>
    </row>
    <row r="671" spans="1:13" x14ac:dyDescent="0.2">
      <c r="A671">
        <v>670</v>
      </c>
      <c r="B671" t="s">
        <v>977</v>
      </c>
      <c r="C671" t="s">
        <v>990</v>
      </c>
      <c r="D671" t="s">
        <v>1662</v>
      </c>
      <c r="E671" t="s">
        <v>992</v>
      </c>
      <c r="F671" s="48">
        <v>3</v>
      </c>
      <c r="G671" s="12">
        <v>52</v>
      </c>
      <c r="H671" t="s">
        <v>989</v>
      </c>
      <c r="I671" s="21">
        <v>43152</v>
      </c>
      <c r="J671" t="s">
        <v>1950</v>
      </c>
      <c r="L671" t="s">
        <v>2485</v>
      </c>
      <c r="M671">
        <v>1918</v>
      </c>
    </row>
    <row r="672" spans="1:13" x14ac:dyDescent="0.2">
      <c r="A672">
        <v>671</v>
      </c>
      <c r="B672" t="s">
        <v>977</v>
      </c>
      <c r="C672" t="s">
        <v>1001</v>
      </c>
      <c r="D672" t="s">
        <v>1663</v>
      </c>
      <c r="E672" t="s">
        <v>992</v>
      </c>
      <c r="F672" s="47">
        <v>40</v>
      </c>
      <c r="G672" s="12">
        <v>39</v>
      </c>
      <c r="H672" t="s">
        <v>989</v>
      </c>
      <c r="I672" s="21">
        <v>29647</v>
      </c>
      <c r="J672" t="s">
        <v>1950</v>
      </c>
      <c r="L672" t="s">
        <v>2133</v>
      </c>
      <c r="M672">
        <v>1981</v>
      </c>
    </row>
    <row r="673" spans="1:13" x14ac:dyDescent="0.2">
      <c r="A673">
        <v>672</v>
      </c>
      <c r="B673" t="s">
        <v>985</v>
      </c>
      <c r="C673" t="s">
        <v>990</v>
      </c>
      <c r="D673" t="s">
        <v>1664</v>
      </c>
      <c r="E673" t="s">
        <v>988</v>
      </c>
      <c r="F673" s="47">
        <v>31</v>
      </c>
      <c r="G673" s="12">
        <v>52</v>
      </c>
      <c r="H673" t="s">
        <v>989</v>
      </c>
      <c r="I673" s="21">
        <v>32932</v>
      </c>
      <c r="J673" t="s">
        <v>1947</v>
      </c>
      <c r="L673" t="s">
        <v>2486</v>
      </c>
      <c r="M673">
        <v>1990</v>
      </c>
    </row>
    <row r="674" spans="1:13" x14ac:dyDescent="0.2">
      <c r="A674">
        <v>673</v>
      </c>
      <c r="B674" t="s">
        <v>985</v>
      </c>
      <c r="C674" t="s">
        <v>1001</v>
      </c>
      <c r="D674" t="s">
        <v>1665</v>
      </c>
      <c r="E674" t="s">
        <v>988</v>
      </c>
      <c r="F674" s="47">
        <v>70</v>
      </c>
      <c r="G674" s="12">
        <v>10.5</v>
      </c>
      <c r="H674" t="s">
        <v>989</v>
      </c>
      <c r="I674" s="21">
        <v>18697</v>
      </c>
      <c r="J674" t="s">
        <v>1947</v>
      </c>
      <c r="L674" t="s">
        <v>2487</v>
      </c>
      <c r="M674">
        <v>1951</v>
      </c>
    </row>
    <row r="675" spans="1:13" x14ac:dyDescent="0.2">
      <c r="A675">
        <v>674</v>
      </c>
      <c r="B675" t="s">
        <v>977</v>
      </c>
      <c r="C675" t="s">
        <v>1001</v>
      </c>
      <c r="D675" t="s">
        <v>1666</v>
      </c>
      <c r="E675" t="s">
        <v>988</v>
      </c>
      <c r="F675" s="47">
        <v>31</v>
      </c>
      <c r="G675" s="12">
        <v>13</v>
      </c>
      <c r="H675" t="s">
        <v>989</v>
      </c>
      <c r="I675" s="21">
        <v>32932</v>
      </c>
      <c r="J675" t="s">
        <v>1947</v>
      </c>
      <c r="L675" t="s">
        <v>2488</v>
      </c>
      <c r="M675">
        <v>1990</v>
      </c>
    </row>
    <row r="676" spans="1:13" x14ac:dyDescent="0.2">
      <c r="A676">
        <v>675</v>
      </c>
      <c r="B676" t="s">
        <v>985</v>
      </c>
      <c r="C676" t="s">
        <v>1001</v>
      </c>
      <c r="D676" t="s">
        <v>1667</v>
      </c>
      <c r="E676" t="s">
        <v>988</v>
      </c>
      <c r="F676" s="48">
        <v>66</v>
      </c>
      <c r="G676" s="12">
        <v>0</v>
      </c>
      <c r="H676" t="s">
        <v>989</v>
      </c>
      <c r="I676" s="21">
        <v>20157</v>
      </c>
      <c r="J676" t="s">
        <v>1947</v>
      </c>
      <c r="L676" t="s">
        <v>2489</v>
      </c>
      <c r="M676">
        <v>1955</v>
      </c>
    </row>
    <row r="677" spans="1:13" x14ac:dyDescent="0.2">
      <c r="A677">
        <v>676</v>
      </c>
      <c r="B677" t="s">
        <v>985</v>
      </c>
      <c r="C677" t="s">
        <v>986</v>
      </c>
      <c r="D677" t="s">
        <v>1668</v>
      </c>
      <c r="E677" t="s">
        <v>988</v>
      </c>
      <c r="F677" s="47">
        <v>18</v>
      </c>
      <c r="G677" s="12">
        <v>7.7750000000000004</v>
      </c>
      <c r="H677" t="s">
        <v>989</v>
      </c>
      <c r="I677" s="21">
        <v>37677</v>
      </c>
      <c r="J677" t="s">
        <v>1947</v>
      </c>
      <c r="L677" t="s">
        <v>2490</v>
      </c>
      <c r="M677">
        <v>1903</v>
      </c>
    </row>
    <row r="678" spans="1:13" x14ac:dyDescent="0.2">
      <c r="A678">
        <v>677</v>
      </c>
      <c r="B678" t="s">
        <v>985</v>
      </c>
      <c r="C678" t="s">
        <v>986</v>
      </c>
      <c r="D678" t="s">
        <v>1669</v>
      </c>
      <c r="E678" t="s">
        <v>988</v>
      </c>
      <c r="F678" s="47">
        <v>24.5</v>
      </c>
      <c r="G678" s="12">
        <v>8.0500000000000007</v>
      </c>
      <c r="H678" t="s">
        <v>989</v>
      </c>
      <c r="I678" s="21">
        <v>35304.5</v>
      </c>
      <c r="J678" t="s">
        <v>1947</v>
      </c>
      <c r="L678" t="s">
        <v>2491</v>
      </c>
      <c r="M678">
        <v>1996</v>
      </c>
    </row>
    <row r="679" spans="1:13" x14ac:dyDescent="0.2">
      <c r="A679">
        <v>678</v>
      </c>
      <c r="B679" t="s">
        <v>977</v>
      </c>
      <c r="C679" t="s">
        <v>986</v>
      </c>
      <c r="D679" t="s">
        <v>1670</v>
      </c>
      <c r="E679" t="s">
        <v>992</v>
      </c>
      <c r="F679" s="47">
        <v>18</v>
      </c>
      <c r="G679" s="12">
        <v>9.8416999999999994</v>
      </c>
      <c r="H679" t="s">
        <v>989</v>
      </c>
      <c r="I679" s="21">
        <v>37677</v>
      </c>
      <c r="J679" t="s">
        <v>1948</v>
      </c>
      <c r="L679" t="s">
        <v>2492</v>
      </c>
      <c r="M679">
        <v>1903</v>
      </c>
    </row>
    <row r="680" spans="1:13" x14ac:dyDescent="0.2">
      <c r="A680">
        <v>679</v>
      </c>
      <c r="B680" t="s">
        <v>985</v>
      </c>
      <c r="C680" t="s">
        <v>986</v>
      </c>
      <c r="D680" t="s">
        <v>1671</v>
      </c>
      <c r="E680" t="s">
        <v>992</v>
      </c>
      <c r="F680" s="47">
        <v>43</v>
      </c>
      <c r="G680" s="12">
        <v>46.9</v>
      </c>
      <c r="H680" t="s">
        <v>989</v>
      </c>
      <c r="I680" s="21">
        <v>28552</v>
      </c>
      <c r="J680" t="s">
        <v>1950</v>
      </c>
      <c r="L680" t="s">
        <v>2018</v>
      </c>
      <c r="M680">
        <v>1978</v>
      </c>
    </row>
    <row r="681" spans="1:13" x14ac:dyDescent="0.2">
      <c r="A681">
        <v>680</v>
      </c>
      <c r="B681" t="s">
        <v>977</v>
      </c>
      <c r="C681" t="s">
        <v>990</v>
      </c>
      <c r="D681" t="s">
        <v>1672</v>
      </c>
      <c r="E681" t="s">
        <v>988</v>
      </c>
      <c r="F681" s="47">
        <v>36</v>
      </c>
      <c r="G681" s="12">
        <v>512.32920000000001</v>
      </c>
      <c r="H681" t="s">
        <v>163</v>
      </c>
      <c r="I681" s="21">
        <v>31107</v>
      </c>
      <c r="J681" t="s">
        <v>1947</v>
      </c>
      <c r="L681" t="s">
        <v>2493</v>
      </c>
      <c r="M681">
        <v>1985</v>
      </c>
    </row>
    <row r="682" spans="1:13" x14ac:dyDescent="0.2">
      <c r="A682">
        <v>681</v>
      </c>
      <c r="B682" t="s">
        <v>985</v>
      </c>
      <c r="C682" t="s">
        <v>986</v>
      </c>
      <c r="D682" t="s">
        <v>1673</v>
      </c>
      <c r="E682" t="s">
        <v>992</v>
      </c>
      <c r="F682" s="48">
        <v>49</v>
      </c>
      <c r="G682" s="12">
        <v>8.1374999999999993</v>
      </c>
      <c r="H682" t="s">
        <v>997</v>
      </c>
      <c r="I682" s="21">
        <v>26362</v>
      </c>
      <c r="J682" t="s">
        <v>1948</v>
      </c>
      <c r="L682" t="s">
        <v>2494</v>
      </c>
      <c r="M682">
        <v>1972</v>
      </c>
    </row>
    <row r="683" spans="1:13" x14ac:dyDescent="0.2">
      <c r="A683">
        <v>682</v>
      </c>
      <c r="B683" t="s">
        <v>977</v>
      </c>
      <c r="C683" t="s">
        <v>990</v>
      </c>
      <c r="D683" t="s">
        <v>1674</v>
      </c>
      <c r="E683" t="s">
        <v>988</v>
      </c>
      <c r="F683" s="47">
        <v>27</v>
      </c>
      <c r="G683" s="12">
        <v>76.729200000000006</v>
      </c>
      <c r="H683" t="s">
        <v>163</v>
      </c>
      <c r="I683" s="21">
        <v>34392</v>
      </c>
      <c r="J683" t="s">
        <v>1947</v>
      </c>
      <c r="L683" t="s">
        <v>2495</v>
      </c>
      <c r="M683">
        <v>1994</v>
      </c>
    </row>
    <row r="684" spans="1:13" x14ac:dyDescent="0.2">
      <c r="A684">
        <v>683</v>
      </c>
      <c r="B684" t="s">
        <v>985</v>
      </c>
      <c r="C684" t="s">
        <v>986</v>
      </c>
      <c r="D684" t="s">
        <v>1675</v>
      </c>
      <c r="E684" t="s">
        <v>988</v>
      </c>
      <c r="F684" s="47">
        <v>20</v>
      </c>
      <c r="G684" s="12">
        <v>9.2249999999999996</v>
      </c>
      <c r="H684" t="s">
        <v>989</v>
      </c>
      <c r="I684" s="21">
        <v>36947</v>
      </c>
      <c r="J684" t="s">
        <v>1947</v>
      </c>
      <c r="L684" t="s">
        <v>2496</v>
      </c>
      <c r="M684">
        <v>1901</v>
      </c>
    </row>
    <row r="685" spans="1:13" x14ac:dyDescent="0.2">
      <c r="A685">
        <v>684</v>
      </c>
      <c r="B685" t="s">
        <v>985</v>
      </c>
      <c r="C685" t="s">
        <v>986</v>
      </c>
      <c r="D685" t="s">
        <v>1676</v>
      </c>
      <c r="E685" t="s">
        <v>988</v>
      </c>
      <c r="F685" s="47">
        <v>14</v>
      </c>
      <c r="G685" s="12">
        <v>46.9</v>
      </c>
      <c r="H685" t="s">
        <v>989</v>
      </c>
      <c r="I685" s="21">
        <v>39137</v>
      </c>
      <c r="J685" t="s">
        <v>1947</v>
      </c>
      <c r="L685" t="s">
        <v>2018</v>
      </c>
      <c r="M685">
        <v>1907</v>
      </c>
    </row>
    <row r="686" spans="1:13" x14ac:dyDescent="0.2">
      <c r="A686">
        <v>685</v>
      </c>
      <c r="B686" t="s">
        <v>985</v>
      </c>
      <c r="C686" t="s">
        <v>1001</v>
      </c>
      <c r="D686" t="s">
        <v>1677</v>
      </c>
      <c r="E686" t="s">
        <v>988</v>
      </c>
      <c r="F686" s="47">
        <v>60</v>
      </c>
      <c r="G686" s="12">
        <v>39</v>
      </c>
      <c r="H686" t="s">
        <v>989</v>
      </c>
      <c r="I686" s="21">
        <v>22347</v>
      </c>
      <c r="J686" t="s">
        <v>1947</v>
      </c>
      <c r="L686" t="s">
        <v>2133</v>
      </c>
      <c r="M686">
        <v>1961</v>
      </c>
    </row>
    <row r="687" spans="1:13" x14ac:dyDescent="0.2">
      <c r="A687">
        <v>686</v>
      </c>
      <c r="B687" t="s">
        <v>985</v>
      </c>
      <c r="C687" t="s">
        <v>1001</v>
      </c>
      <c r="D687" t="s">
        <v>1678</v>
      </c>
      <c r="E687" t="s">
        <v>988</v>
      </c>
      <c r="F687" s="47">
        <v>25</v>
      </c>
      <c r="G687" s="12">
        <v>41.5792</v>
      </c>
      <c r="H687" t="s">
        <v>163</v>
      </c>
      <c r="I687" s="21">
        <v>35122</v>
      </c>
      <c r="J687" t="s">
        <v>1947</v>
      </c>
      <c r="L687" t="s">
        <v>2002</v>
      </c>
      <c r="M687">
        <v>1996</v>
      </c>
    </row>
    <row r="688" spans="1:13" x14ac:dyDescent="0.2">
      <c r="A688">
        <v>687</v>
      </c>
      <c r="B688" t="s">
        <v>985</v>
      </c>
      <c r="C688" t="s">
        <v>986</v>
      </c>
      <c r="D688" t="s">
        <v>1679</v>
      </c>
      <c r="E688" t="s">
        <v>988</v>
      </c>
      <c r="F688" s="47">
        <v>14</v>
      </c>
      <c r="G688" s="12">
        <v>39.6875</v>
      </c>
      <c r="H688" t="s">
        <v>989</v>
      </c>
      <c r="I688" s="21">
        <v>39137</v>
      </c>
      <c r="J688" t="s">
        <v>1947</v>
      </c>
      <c r="L688" t="s">
        <v>2009</v>
      </c>
      <c r="M688">
        <v>1907</v>
      </c>
    </row>
    <row r="689" spans="1:13" x14ac:dyDescent="0.2">
      <c r="A689">
        <v>688</v>
      </c>
      <c r="B689" t="s">
        <v>985</v>
      </c>
      <c r="C689" t="s">
        <v>986</v>
      </c>
      <c r="D689" t="s">
        <v>1680</v>
      </c>
      <c r="E689" t="s">
        <v>988</v>
      </c>
      <c r="F689" s="47">
        <v>19</v>
      </c>
      <c r="G689" s="12">
        <v>10.1708</v>
      </c>
      <c r="H689" t="s">
        <v>989</v>
      </c>
      <c r="I689" s="21">
        <v>37312</v>
      </c>
      <c r="J689" t="s">
        <v>1947</v>
      </c>
      <c r="L689" t="s">
        <v>2497</v>
      </c>
      <c r="M689">
        <v>1902</v>
      </c>
    </row>
    <row r="690" spans="1:13" x14ac:dyDescent="0.2">
      <c r="A690">
        <v>689</v>
      </c>
      <c r="B690" t="s">
        <v>985</v>
      </c>
      <c r="C690" t="s">
        <v>986</v>
      </c>
      <c r="D690" t="s">
        <v>1681</v>
      </c>
      <c r="E690" t="s">
        <v>988</v>
      </c>
      <c r="F690" s="47">
        <v>18</v>
      </c>
      <c r="G690" s="12">
        <v>7.7957999999999998</v>
      </c>
      <c r="H690" t="s">
        <v>989</v>
      </c>
      <c r="I690" s="21">
        <v>37677</v>
      </c>
      <c r="J690" t="s">
        <v>1947</v>
      </c>
      <c r="L690" t="s">
        <v>2498</v>
      </c>
      <c r="M690">
        <v>1903</v>
      </c>
    </row>
    <row r="691" spans="1:13" x14ac:dyDescent="0.2">
      <c r="A691">
        <v>690</v>
      </c>
      <c r="B691" t="s">
        <v>977</v>
      </c>
      <c r="C691" t="s">
        <v>990</v>
      </c>
      <c r="D691" t="s">
        <v>1682</v>
      </c>
      <c r="E691" t="s">
        <v>992</v>
      </c>
      <c r="F691" s="47">
        <v>15</v>
      </c>
      <c r="G691" s="12">
        <v>211.33750000000001</v>
      </c>
      <c r="H691" t="s">
        <v>989</v>
      </c>
      <c r="I691" s="21">
        <v>38772</v>
      </c>
      <c r="J691" t="s">
        <v>1948</v>
      </c>
      <c r="L691" t="s">
        <v>2499</v>
      </c>
      <c r="M691">
        <v>1906</v>
      </c>
    </row>
    <row r="692" spans="1:13" x14ac:dyDescent="0.2">
      <c r="A692">
        <v>691</v>
      </c>
      <c r="B692" t="s">
        <v>977</v>
      </c>
      <c r="C692" t="s">
        <v>990</v>
      </c>
      <c r="D692" t="s">
        <v>1683</v>
      </c>
      <c r="E692" t="s">
        <v>988</v>
      </c>
      <c r="F692" s="47">
        <v>31</v>
      </c>
      <c r="G692" s="12">
        <v>57</v>
      </c>
      <c r="H692" t="s">
        <v>989</v>
      </c>
      <c r="I692" s="21">
        <v>32932</v>
      </c>
      <c r="J692" t="s">
        <v>1947</v>
      </c>
      <c r="L692" t="s">
        <v>2500</v>
      </c>
      <c r="M692">
        <v>1990</v>
      </c>
    </row>
    <row r="693" spans="1:13" x14ac:dyDescent="0.2">
      <c r="A693">
        <v>692</v>
      </c>
      <c r="B693" t="s">
        <v>977</v>
      </c>
      <c r="C693" t="s">
        <v>986</v>
      </c>
      <c r="D693" t="s">
        <v>1684</v>
      </c>
      <c r="E693" t="s">
        <v>992</v>
      </c>
      <c r="F693" s="47">
        <v>4</v>
      </c>
      <c r="G693" s="12">
        <v>13.416700000000001</v>
      </c>
      <c r="H693" t="s">
        <v>163</v>
      </c>
      <c r="I693" s="21">
        <v>42787</v>
      </c>
      <c r="J693" t="s">
        <v>1948</v>
      </c>
      <c r="L693" t="s">
        <v>2501</v>
      </c>
      <c r="M693">
        <v>1917</v>
      </c>
    </row>
    <row r="694" spans="1:13" x14ac:dyDescent="0.2">
      <c r="A694">
        <v>693</v>
      </c>
      <c r="B694" t="s">
        <v>977</v>
      </c>
      <c r="C694" t="s">
        <v>986</v>
      </c>
      <c r="D694" t="s">
        <v>1685</v>
      </c>
      <c r="E694" t="s">
        <v>988</v>
      </c>
      <c r="F694" s="48">
        <v>15</v>
      </c>
      <c r="G694" s="12">
        <v>56.495800000000003</v>
      </c>
      <c r="H694" t="s">
        <v>989</v>
      </c>
      <c r="I694" s="21">
        <v>38772</v>
      </c>
      <c r="J694" t="s">
        <v>1947</v>
      </c>
      <c r="L694" t="s">
        <v>2502</v>
      </c>
      <c r="M694">
        <v>1906</v>
      </c>
    </row>
    <row r="695" spans="1:13" x14ac:dyDescent="0.2">
      <c r="A695">
        <v>694</v>
      </c>
      <c r="B695" t="s">
        <v>985</v>
      </c>
      <c r="C695" t="s">
        <v>986</v>
      </c>
      <c r="D695" t="s">
        <v>1686</v>
      </c>
      <c r="E695" t="s">
        <v>988</v>
      </c>
      <c r="F695" s="47">
        <v>25</v>
      </c>
      <c r="G695" s="12">
        <v>7.2249999999999996</v>
      </c>
      <c r="H695" t="s">
        <v>163</v>
      </c>
      <c r="I695" s="21">
        <v>35122</v>
      </c>
      <c r="J695" t="s">
        <v>1947</v>
      </c>
      <c r="L695" t="s">
        <v>2503</v>
      </c>
      <c r="M695">
        <v>1996</v>
      </c>
    </row>
    <row r="696" spans="1:13" x14ac:dyDescent="0.2">
      <c r="A696">
        <v>695</v>
      </c>
      <c r="B696" t="s">
        <v>985</v>
      </c>
      <c r="C696" t="s">
        <v>990</v>
      </c>
      <c r="D696" t="s">
        <v>1687</v>
      </c>
      <c r="E696" t="s">
        <v>988</v>
      </c>
      <c r="F696" s="47">
        <v>60</v>
      </c>
      <c r="G696" s="12">
        <v>26.55</v>
      </c>
      <c r="H696" t="s">
        <v>989</v>
      </c>
      <c r="I696" s="21">
        <v>22347</v>
      </c>
      <c r="J696" t="s">
        <v>1958</v>
      </c>
      <c r="L696" t="s">
        <v>2504</v>
      </c>
      <c r="M696">
        <v>1961</v>
      </c>
    </row>
    <row r="697" spans="1:13" x14ac:dyDescent="0.2">
      <c r="A697">
        <v>696</v>
      </c>
      <c r="B697" t="s">
        <v>985</v>
      </c>
      <c r="C697" t="s">
        <v>1001</v>
      </c>
      <c r="D697" t="s">
        <v>1688</v>
      </c>
      <c r="E697" t="s">
        <v>988</v>
      </c>
      <c r="F697" s="47">
        <v>52</v>
      </c>
      <c r="G697" s="12">
        <v>13.5</v>
      </c>
      <c r="H697" t="s">
        <v>989</v>
      </c>
      <c r="I697" s="21">
        <v>25267</v>
      </c>
      <c r="J697" t="s">
        <v>1947</v>
      </c>
      <c r="L697" t="s">
        <v>2437</v>
      </c>
      <c r="M697">
        <v>1969</v>
      </c>
    </row>
    <row r="698" spans="1:13" x14ac:dyDescent="0.2">
      <c r="A698">
        <v>697</v>
      </c>
      <c r="B698" t="s">
        <v>985</v>
      </c>
      <c r="C698" t="s">
        <v>986</v>
      </c>
      <c r="D698" t="s">
        <v>1689</v>
      </c>
      <c r="E698" t="s">
        <v>988</v>
      </c>
      <c r="F698" s="47">
        <v>44</v>
      </c>
      <c r="G698" s="12">
        <v>8.0500000000000007</v>
      </c>
      <c r="H698" t="s">
        <v>989</v>
      </c>
      <c r="I698" s="21">
        <v>28187</v>
      </c>
      <c r="J698" t="s">
        <v>1947</v>
      </c>
      <c r="L698" t="s">
        <v>2223</v>
      </c>
      <c r="M698">
        <v>1977</v>
      </c>
    </row>
    <row r="699" spans="1:13" x14ac:dyDescent="0.2">
      <c r="A699">
        <v>698</v>
      </c>
      <c r="B699" t="s">
        <v>977</v>
      </c>
      <c r="C699" t="s">
        <v>986</v>
      </c>
      <c r="D699" t="s">
        <v>1690</v>
      </c>
      <c r="E699" t="s">
        <v>992</v>
      </c>
      <c r="F699" s="48">
        <v>27</v>
      </c>
      <c r="G699" s="12">
        <v>7.7332999999999998</v>
      </c>
      <c r="H699" t="s">
        <v>997</v>
      </c>
      <c r="I699" s="21">
        <v>34392</v>
      </c>
      <c r="J699" t="s">
        <v>1948</v>
      </c>
      <c r="L699" t="s">
        <v>2505</v>
      </c>
      <c r="M699">
        <v>1994</v>
      </c>
    </row>
    <row r="700" spans="1:13" x14ac:dyDescent="0.2">
      <c r="A700">
        <v>699</v>
      </c>
      <c r="B700" t="s">
        <v>985</v>
      </c>
      <c r="C700" t="s">
        <v>990</v>
      </c>
      <c r="D700" t="s">
        <v>1691</v>
      </c>
      <c r="E700" t="s">
        <v>988</v>
      </c>
      <c r="F700" s="47">
        <v>49</v>
      </c>
      <c r="G700" s="12">
        <v>110.88330000000001</v>
      </c>
      <c r="H700" t="s">
        <v>163</v>
      </c>
      <c r="I700" s="21">
        <v>26362</v>
      </c>
      <c r="J700" t="s">
        <v>1947</v>
      </c>
      <c r="L700" t="s">
        <v>2405</v>
      </c>
      <c r="M700">
        <v>1972</v>
      </c>
    </row>
    <row r="701" spans="1:13" x14ac:dyDescent="0.2">
      <c r="A701">
        <v>700</v>
      </c>
      <c r="B701" t="s">
        <v>985</v>
      </c>
      <c r="C701" t="s">
        <v>986</v>
      </c>
      <c r="D701" t="s">
        <v>1692</v>
      </c>
      <c r="E701" t="s">
        <v>988</v>
      </c>
      <c r="F701" s="47">
        <v>42</v>
      </c>
      <c r="G701" s="12">
        <v>7.65</v>
      </c>
      <c r="H701" t="s">
        <v>989</v>
      </c>
      <c r="I701" s="21">
        <v>28917</v>
      </c>
      <c r="J701" t="s">
        <v>1947</v>
      </c>
      <c r="L701" t="s">
        <v>2506</v>
      </c>
      <c r="M701">
        <v>1979</v>
      </c>
    </row>
    <row r="702" spans="1:13" x14ac:dyDescent="0.2">
      <c r="A702">
        <v>701</v>
      </c>
      <c r="B702" t="s">
        <v>977</v>
      </c>
      <c r="C702" t="s">
        <v>990</v>
      </c>
      <c r="D702" t="s">
        <v>1693</v>
      </c>
      <c r="E702" t="s">
        <v>992</v>
      </c>
      <c r="F702" s="47">
        <v>18</v>
      </c>
      <c r="G702" s="12">
        <v>227.52500000000001</v>
      </c>
      <c r="H702" t="s">
        <v>163</v>
      </c>
      <c r="I702" s="21">
        <v>37677</v>
      </c>
      <c r="J702" t="s">
        <v>1950</v>
      </c>
      <c r="L702" t="s">
        <v>2507</v>
      </c>
      <c r="M702">
        <v>1903</v>
      </c>
    </row>
    <row r="703" spans="1:13" x14ac:dyDescent="0.2">
      <c r="A703">
        <v>702</v>
      </c>
      <c r="B703" t="s">
        <v>977</v>
      </c>
      <c r="C703" t="s">
        <v>990</v>
      </c>
      <c r="D703" t="s">
        <v>1694</v>
      </c>
      <c r="E703" t="s">
        <v>988</v>
      </c>
      <c r="F703" s="47">
        <v>35</v>
      </c>
      <c r="G703" s="12">
        <v>26.287500000000001</v>
      </c>
      <c r="H703" t="s">
        <v>989</v>
      </c>
      <c r="I703" s="21">
        <v>31472</v>
      </c>
      <c r="J703" t="s">
        <v>1947</v>
      </c>
      <c r="L703" t="s">
        <v>2508</v>
      </c>
      <c r="M703">
        <v>1986</v>
      </c>
    </row>
    <row r="704" spans="1:13" x14ac:dyDescent="0.2">
      <c r="A704">
        <v>703</v>
      </c>
      <c r="B704" t="s">
        <v>985</v>
      </c>
      <c r="C704" t="s">
        <v>986</v>
      </c>
      <c r="D704" t="s">
        <v>1695</v>
      </c>
      <c r="E704" t="s">
        <v>992</v>
      </c>
      <c r="F704" s="47">
        <v>18</v>
      </c>
      <c r="G704" s="12">
        <v>14.4542</v>
      </c>
      <c r="H704" t="s">
        <v>163</v>
      </c>
      <c r="I704" s="21">
        <v>37677</v>
      </c>
      <c r="J704" t="s">
        <v>1948</v>
      </c>
      <c r="L704" t="s">
        <v>2267</v>
      </c>
      <c r="M704">
        <v>1903</v>
      </c>
    </row>
    <row r="705" spans="1:13" x14ac:dyDescent="0.2">
      <c r="A705">
        <v>704</v>
      </c>
      <c r="B705" t="s">
        <v>985</v>
      </c>
      <c r="C705" t="s">
        <v>986</v>
      </c>
      <c r="D705" t="s">
        <v>1696</v>
      </c>
      <c r="E705" t="s">
        <v>988</v>
      </c>
      <c r="F705" s="47">
        <v>25</v>
      </c>
      <c r="G705" s="12">
        <v>7.7416999999999998</v>
      </c>
      <c r="H705" t="s">
        <v>997</v>
      </c>
      <c r="I705" s="21">
        <v>35122</v>
      </c>
      <c r="J705" t="s">
        <v>1947</v>
      </c>
      <c r="L705" t="s">
        <v>2509</v>
      </c>
      <c r="M705">
        <v>1996</v>
      </c>
    </row>
    <row r="706" spans="1:13" x14ac:dyDescent="0.2">
      <c r="A706">
        <v>705</v>
      </c>
      <c r="B706" t="s">
        <v>985</v>
      </c>
      <c r="C706" t="s">
        <v>986</v>
      </c>
      <c r="D706" t="s">
        <v>1697</v>
      </c>
      <c r="E706" t="s">
        <v>988</v>
      </c>
      <c r="F706" s="47">
        <v>26</v>
      </c>
      <c r="G706" s="12">
        <v>7.8541999999999996</v>
      </c>
      <c r="H706" t="s">
        <v>989</v>
      </c>
      <c r="I706" s="21">
        <v>34757</v>
      </c>
      <c r="J706" t="s">
        <v>1947</v>
      </c>
      <c r="L706" t="s">
        <v>2454</v>
      </c>
      <c r="M706">
        <v>1995</v>
      </c>
    </row>
    <row r="707" spans="1:13" x14ac:dyDescent="0.2">
      <c r="A707">
        <v>706</v>
      </c>
      <c r="B707" t="s">
        <v>985</v>
      </c>
      <c r="C707" t="s">
        <v>1001</v>
      </c>
      <c r="D707" t="s">
        <v>1698</v>
      </c>
      <c r="E707" t="s">
        <v>988</v>
      </c>
      <c r="F707" s="47">
        <v>39</v>
      </c>
      <c r="G707" s="12">
        <v>26</v>
      </c>
      <c r="H707" t="s">
        <v>989</v>
      </c>
      <c r="I707" s="21">
        <v>30012</v>
      </c>
      <c r="J707" t="s">
        <v>1947</v>
      </c>
      <c r="L707" t="s">
        <v>2341</v>
      </c>
      <c r="M707">
        <v>1982</v>
      </c>
    </row>
    <row r="708" spans="1:13" x14ac:dyDescent="0.2">
      <c r="A708">
        <v>707</v>
      </c>
      <c r="B708" t="s">
        <v>977</v>
      </c>
      <c r="C708" t="s">
        <v>1001</v>
      </c>
      <c r="D708" t="s">
        <v>1699</v>
      </c>
      <c r="E708" t="s">
        <v>992</v>
      </c>
      <c r="F708" s="47">
        <v>45</v>
      </c>
      <c r="G708" s="12">
        <v>13.5</v>
      </c>
      <c r="H708" t="s">
        <v>989</v>
      </c>
      <c r="I708" s="21">
        <v>27822</v>
      </c>
      <c r="J708" t="s">
        <v>1950</v>
      </c>
      <c r="L708" t="s">
        <v>2223</v>
      </c>
      <c r="M708">
        <v>1976</v>
      </c>
    </row>
    <row r="709" spans="1:13" x14ac:dyDescent="0.2">
      <c r="A709">
        <v>708</v>
      </c>
      <c r="B709" t="s">
        <v>977</v>
      </c>
      <c r="C709" t="s">
        <v>990</v>
      </c>
      <c r="D709" t="s">
        <v>1700</v>
      </c>
      <c r="E709" t="s">
        <v>988</v>
      </c>
      <c r="F709" s="47">
        <v>42</v>
      </c>
      <c r="G709" s="12">
        <v>26.287500000000001</v>
      </c>
      <c r="H709" t="s">
        <v>989</v>
      </c>
      <c r="I709" s="21">
        <v>28917</v>
      </c>
      <c r="J709" t="s">
        <v>1947</v>
      </c>
      <c r="L709" t="s">
        <v>2510</v>
      </c>
      <c r="M709">
        <v>1979</v>
      </c>
    </row>
    <row r="710" spans="1:13" x14ac:dyDescent="0.2">
      <c r="A710">
        <v>709</v>
      </c>
      <c r="B710" t="s">
        <v>977</v>
      </c>
      <c r="C710" t="s">
        <v>990</v>
      </c>
      <c r="D710" t="s">
        <v>1701</v>
      </c>
      <c r="E710" t="s">
        <v>992</v>
      </c>
      <c r="F710" s="47">
        <v>22</v>
      </c>
      <c r="G710" s="12">
        <v>151.55000000000001</v>
      </c>
      <c r="H710" t="s">
        <v>989</v>
      </c>
      <c r="I710" s="21">
        <v>36217</v>
      </c>
      <c r="J710" t="s">
        <v>1948</v>
      </c>
      <c r="L710" t="s">
        <v>2511</v>
      </c>
      <c r="M710">
        <v>1999</v>
      </c>
    </row>
    <row r="711" spans="1:13" x14ac:dyDescent="0.2">
      <c r="A711">
        <v>710</v>
      </c>
      <c r="B711" t="s">
        <v>977</v>
      </c>
      <c r="C711" t="s">
        <v>986</v>
      </c>
      <c r="D711" t="s">
        <v>1702</v>
      </c>
      <c r="E711" t="s">
        <v>988</v>
      </c>
      <c r="F711" s="48">
        <v>63</v>
      </c>
      <c r="G711" s="12">
        <v>15.245799999999999</v>
      </c>
      <c r="H711" t="s">
        <v>163</v>
      </c>
      <c r="I711" s="21">
        <v>21252</v>
      </c>
      <c r="J711" t="s">
        <v>1949</v>
      </c>
      <c r="L711" t="s">
        <v>2024</v>
      </c>
      <c r="M711">
        <v>1958</v>
      </c>
    </row>
    <row r="712" spans="1:13" x14ac:dyDescent="0.2">
      <c r="A712">
        <v>711</v>
      </c>
      <c r="B712" t="s">
        <v>977</v>
      </c>
      <c r="C712" t="s">
        <v>990</v>
      </c>
      <c r="D712" t="s">
        <v>1703</v>
      </c>
      <c r="E712" t="s">
        <v>992</v>
      </c>
      <c r="F712" s="47">
        <v>24</v>
      </c>
      <c r="G712" s="12">
        <v>49.504199999999997</v>
      </c>
      <c r="H712" t="s">
        <v>163</v>
      </c>
      <c r="I712" s="21">
        <v>35487</v>
      </c>
      <c r="J712" t="s">
        <v>1957</v>
      </c>
      <c r="L712" t="s">
        <v>2512</v>
      </c>
      <c r="M712">
        <v>1997</v>
      </c>
    </row>
    <row r="713" spans="1:13" x14ac:dyDescent="0.2">
      <c r="A713">
        <v>712</v>
      </c>
      <c r="B713" t="s">
        <v>985</v>
      </c>
      <c r="C713" t="s">
        <v>990</v>
      </c>
      <c r="D713" t="s">
        <v>1704</v>
      </c>
      <c r="E713" t="s">
        <v>988</v>
      </c>
      <c r="F713" s="48">
        <v>53</v>
      </c>
      <c r="G713" s="12">
        <v>26.55</v>
      </c>
      <c r="H713" t="s">
        <v>989</v>
      </c>
      <c r="I713" s="21">
        <v>24902</v>
      </c>
      <c r="J713" t="s">
        <v>1947</v>
      </c>
      <c r="L713" t="s">
        <v>2513</v>
      </c>
      <c r="M713">
        <v>1968</v>
      </c>
    </row>
    <row r="714" spans="1:13" x14ac:dyDescent="0.2">
      <c r="A714">
        <v>713</v>
      </c>
      <c r="B714" t="s">
        <v>977</v>
      </c>
      <c r="C714" t="s">
        <v>990</v>
      </c>
      <c r="D714" t="s">
        <v>1705</v>
      </c>
      <c r="E714" t="s">
        <v>988</v>
      </c>
      <c r="F714" s="47">
        <v>48</v>
      </c>
      <c r="G714" s="12">
        <v>52</v>
      </c>
      <c r="H714" t="s">
        <v>989</v>
      </c>
      <c r="I714" s="21">
        <v>26727</v>
      </c>
      <c r="J714" t="s">
        <v>1947</v>
      </c>
      <c r="L714" t="s">
        <v>2485</v>
      </c>
      <c r="M714">
        <v>1973</v>
      </c>
    </row>
    <row r="715" spans="1:13" x14ac:dyDescent="0.2">
      <c r="A715">
        <v>714</v>
      </c>
      <c r="B715" t="s">
        <v>985</v>
      </c>
      <c r="C715" t="s">
        <v>986</v>
      </c>
      <c r="D715" t="s">
        <v>1706</v>
      </c>
      <c r="E715" t="s">
        <v>988</v>
      </c>
      <c r="F715" s="47">
        <v>29</v>
      </c>
      <c r="G715" s="12">
        <v>9.4832999999999998</v>
      </c>
      <c r="H715" t="s">
        <v>989</v>
      </c>
      <c r="I715" s="21">
        <v>33662</v>
      </c>
      <c r="J715" t="s">
        <v>1947</v>
      </c>
      <c r="L715" t="s">
        <v>2164</v>
      </c>
      <c r="M715">
        <v>1992</v>
      </c>
    </row>
    <row r="716" spans="1:13" x14ac:dyDescent="0.2">
      <c r="A716">
        <v>715</v>
      </c>
      <c r="B716" t="s">
        <v>985</v>
      </c>
      <c r="C716" t="s">
        <v>1001</v>
      </c>
      <c r="D716" t="s">
        <v>1707</v>
      </c>
      <c r="E716" t="s">
        <v>988</v>
      </c>
      <c r="F716" s="47">
        <v>52</v>
      </c>
      <c r="G716" s="12">
        <v>13</v>
      </c>
      <c r="H716" t="s">
        <v>989</v>
      </c>
      <c r="I716" s="21">
        <v>25267</v>
      </c>
      <c r="J716" t="s">
        <v>1947</v>
      </c>
      <c r="L716" t="s">
        <v>2514</v>
      </c>
      <c r="M716">
        <v>1969</v>
      </c>
    </row>
    <row r="717" spans="1:13" x14ac:dyDescent="0.2">
      <c r="A717">
        <v>716</v>
      </c>
      <c r="B717" t="s">
        <v>985</v>
      </c>
      <c r="C717" t="s">
        <v>986</v>
      </c>
      <c r="D717" t="s">
        <v>1708</v>
      </c>
      <c r="E717" t="s">
        <v>988</v>
      </c>
      <c r="F717" s="47">
        <v>19</v>
      </c>
      <c r="G717" s="12">
        <v>7.65</v>
      </c>
      <c r="H717" t="s">
        <v>989</v>
      </c>
      <c r="I717" s="21">
        <v>37312</v>
      </c>
      <c r="J717" t="s">
        <v>1947</v>
      </c>
      <c r="L717" t="s">
        <v>2515</v>
      </c>
      <c r="M717">
        <v>1902</v>
      </c>
    </row>
    <row r="718" spans="1:13" x14ac:dyDescent="0.2">
      <c r="A718">
        <v>717</v>
      </c>
      <c r="B718" t="s">
        <v>977</v>
      </c>
      <c r="C718" t="s">
        <v>990</v>
      </c>
      <c r="D718" t="s">
        <v>1709</v>
      </c>
      <c r="E718" t="s">
        <v>992</v>
      </c>
      <c r="F718" s="47">
        <v>38</v>
      </c>
      <c r="G718" s="12">
        <v>227.52500000000001</v>
      </c>
      <c r="H718" t="s">
        <v>163</v>
      </c>
      <c r="I718" s="21">
        <v>30377</v>
      </c>
      <c r="J718" t="s">
        <v>1948</v>
      </c>
      <c r="L718" t="s">
        <v>2516</v>
      </c>
      <c r="M718">
        <v>1983</v>
      </c>
    </row>
    <row r="719" spans="1:13" x14ac:dyDescent="0.2">
      <c r="A719">
        <v>718</v>
      </c>
      <c r="B719" t="s">
        <v>977</v>
      </c>
      <c r="C719" t="s">
        <v>1001</v>
      </c>
      <c r="D719" t="s">
        <v>1710</v>
      </c>
      <c r="E719" t="s">
        <v>992</v>
      </c>
      <c r="F719" s="47">
        <v>27</v>
      </c>
      <c r="G719" s="12">
        <v>10.5</v>
      </c>
      <c r="H719" t="s">
        <v>989</v>
      </c>
      <c r="I719" s="21">
        <v>34392</v>
      </c>
      <c r="J719" t="s">
        <v>1948</v>
      </c>
      <c r="L719" t="s">
        <v>2517</v>
      </c>
      <c r="M719">
        <v>1994</v>
      </c>
    </row>
    <row r="720" spans="1:13" x14ac:dyDescent="0.2">
      <c r="A720">
        <v>719</v>
      </c>
      <c r="B720" t="s">
        <v>985</v>
      </c>
      <c r="C720" t="s">
        <v>986</v>
      </c>
      <c r="D720" t="s">
        <v>1711</v>
      </c>
      <c r="E720" t="s">
        <v>988</v>
      </c>
      <c r="F720" s="48">
        <v>23</v>
      </c>
      <c r="G720" s="12">
        <v>15.5</v>
      </c>
      <c r="H720" t="s">
        <v>997</v>
      </c>
      <c r="I720" s="21">
        <v>35852</v>
      </c>
      <c r="J720" t="s">
        <v>1947</v>
      </c>
      <c r="L720" t="s">
        <v>2518</v>
      </c>
      <c r="M720">
        <v>1998</v>
      </c>
    </row>
    <row r="721" spans="1:13" x14ac:dyDescent="0.2">
      <c r="A721">
        <v>720</v>
      </c>
      <c r="B721" t="s">
        <v>985</v>
      </c>
      <c r="C721" t="s">
        <v>986</v>
      </c>
      <c r="D721" t="s">
        <v>1712</v>
      </c>
      <c r="E721" t="s">
        <v>988</v>
      </c>
      <c r="F721" s="47">
        <v>33</v>
      </c>
      <c r="G721" s="12">
        <v>7.7750000000000004</v>
      </c>
      <c r="H721" t="s">
        <v>989</v>
      </c>
      <c r="I721" s="21">
        <v>32202</v>
      </c>
      <c r="J721" t="s">
        <v>1947</v>
      </c>
      <c r="L721" t="s">
        <v>1969</v>
      </c>
      <c r="M721">
        <v>1988</v>
      </c>
    </row>
    <row r="722" spans="1:13" x14ac:dyDescent="0.2">
      <c r="A722">
        <v>721</v>
      </c>
      <c r="B722" t="s">
        <v>977</v>
      </c>
      <c r="C722" t="s">
        <v>1001</v>
      </c>
      <c r="D722" t="s">
        <v>1713</v>
      </c>
      <c r="E722" t="s">
        <v>992</v>
      </c>
      <c r="F722" s="47">
        <v>6</v>
      </c>
      <c r="G722" s="12">
        <v>33</v>
      </c>
      <c r="H722" t="s">
        <v>989</v>
      </c>
      <c r="I722" s="21">
        <v>42057</v>
      </c>
      <c r="J722" t="s">
        <v>1948</v>
      </c>
      <c r="L722" t="s">
        <v>2011</v>
      </c>
      <c r="M722">
        <v>1915</v>
      </c>
    </row>
    <row r="723" spans="1:13" x14ac:dyDescent="0.2">
      <c r="A723">
        <v>722</v>
      </c>
      <c r="B723" t="s">
        <v>985</v>
      </c>
      <c r="C723" t="s">
        <v>986</v>
      </c>
      <c r="D723" t="s">
        <v>1714</v>
      </c>
      <c r="E723" t="s">
        <v>988</v>
      </c>
      <c r="F723" s="47">
        <v>17</v>
      </c>
      <c r="G723" s="12">
        <v>7.0541999999999998</v>
      </c>
      <c r="H723" t="s">
        <v>989</v>
      </c>
      <c r="I723" s="21">
        <v>38042</v>
      </c>
      <c r="J723" t="s">
        <v>1947</v>
      </c>
      <c r="L723" t="s">
        <v>2467</v>
      </c>
      <c r="M723">
        <v>1904</v>
      </c>
    </row>
    <row r="724" spans="1:13" x14ac:dyDescent="0.2">
      <c r="A724">
        <v>723</v>
      </c>
      <c r="B724" t="s">
        <v>985</v>
      </c>
      <c r="C724" t="s">
        <v>1001</v>
      </c>
      <c r="D724" t="s">
        <v>1715</v>
      </c>
      <c r="E724" t="s">
        <v>988</v>
      </c>
      <c r="F724" s="47">
        <v>34</v>
      </c>
      <c r="G724" s="12">
        <v>13</v>
      </c>
      <c r="H724" t="s">
        <v>989</v>
      </c>
      <c r="I724" s="21">
        <v>31837</v>
      </c>
      <c r="J724" t="s">
        <v>1947</v>
      </c>
      <c r="L724" t="s">
        <v>2519</v>
      </c>
      <c r="M724">
        <v>1987</v>
      </c>
    </row>
    <row r="725" spans="1:13" x14ac:dyDescent="0.2">
      <c r="A725">
        <v>724</v>
      </c>
      <c r="B725" t="s">
        <v>985</v>
      </c>
      <c r="C725" t="s">
        <v>1001</v>
      </c>
      <c r="D725" t="s">
        <v>1716</v>
      </c>
      <c r="E725" t="s">
        <v>988</v>
      </c>
      <c r="F725" s="47">
        <v>50</v>
      </c>
      <c r="G725" s="12">
        <v>13</v>
      </c>
      <c r="H725" t="s">
        <v>989</v>
      </c>
      <c r="I725" s="21">
        <v>25997</v>
      </c>
      <c r="J725" t="s">
        <v>1947</v>
      </c>
      <c r="L725" t="s">
        <v>2520</v>
      </c>
      <c r="M725">
        <v>1971</v>
      </c>
    </row>
    <row r="726" spans="1:13" x14ac:dyDescent="0.2">
      <c r="A726">
        <v>725</v>
      </c>
      <c r="B726" t="s">
        <v>977</v>
      </c>
      <c r="C726" t="s">
        <v>990</v>
      </c>
      <c r="D726" t="s">
        <v>1717</v>
      </c>
      <c r="E726" t="s">
        <v>988</v>
      </c>
      <c r="F726" s="47">
        <v>27</v>
      </c>
      <c r="G726" s="12">
        <v>53.1</v>
      </c>
      <c r="H726" t="s">
        <v>989</v>
      </c>
      <c r="I726" s="21">
        <v>34392</v>
      </c>
      <c r="J726" t="s">
        <v>1947</v>
      </c>
      <c r="L726" t="s">
        <v>2521</v>
      </c>
      <c r="M726">
        <v>1994</v>
      </c>
    </row>
    <row r="727" spans="1:13" x14ac:dyDescent="0.2">
      <c r="A727">
        <v>726</v>
      </c>
      <c r="B727" t="s">
        <v>985</v>
      </c>
      <c r="C727" t="s">
        <v>986</v>
      </c>
      <c r="D727" t="s">
        <v>1718</v>
      </c>
      <c r="E727" t="s">
        <v>988</v>
      </c>
      <c r="F727" s="47">
        <v>20</v>
      </c>
      <c r="G727" s="12">
        <v>8.6624999999999996</v>
      </c>
      <c r="H727" t="s">
        <v>989</v>
      </c>
      <c r="I727" s="21">
        <v>36947</v>
      </c>
      <c r="J727" t="s">
        <v>1947</v>
      </c>
      <c r="L727" t="s">
        <v>2295</v>
      </c>
      <c r="M727">
        <v>1901</v>
      </c>
    </row>
    <row r="728" spans="1:13" x14ac:dyDescent="0.2">
      <c r="A728">
        <v>727</v>
      </c>
      <c r="B728" t="s">
        <v>977</v>
      </c>
      <c r="C728" t="s">
        <v>1001</v>
      </c>
      <c r="D728" t="s">
        <v>1719</v>
      </c>
      <c r="E728" s="22" t="str">
        <f>IF(ISNUMBER(SEARCH("Miss.",D728)),"female",IF(ISNUMBER(SEARCH("Mrs.",D728)),"female","male"))</f>
        <v>female</v>
      </c>
      <c r="F728" s="47">
        <v>30</v>
      </c>
      <c r="G728" s="12">
        <v>21</v>
      </c>
      <c r="H728" t="s">
        <v>989</v>
      </c>
      <c r="I728" s="21">
        <v>33297</v>
      </c>
      <c r="J728" t="s">
        <v>1950</v>
      </c>
      <c r="L728" t="s">
        <v>2354</v>
      </c>
      <c r="M728">
        <v>1991</v>
      </c>
    </row>
    <row r="729" spans="1:13" x14ac:dyDescent="0.2">
      <c r="A729">
        <v>728</v>
      </c>
      <c r="B729" t="s">
        <v>977</v>
      </c>
      <c r="C729" t="s">
        <v>986</v>
      </c>
      <c r="D729" t="s">
        <v>1720</v>
      </c>
      <c r="E729" t="s">
        <v>992</v>
      </c>
      <c r="F729" s="48">
        <v>39</v>
      </c>
      <c r="G729" s="12">
        <v>7.7374999999999998</v>
      </c>
      <c r="H729" t="s">
        <v>997</v>
      </c>
      <c r="I729" s="21">
        <v>30012</v>
      </c>
      <c r="J729" t="s">
        <v>1948</v>
      </c>
      <c r="L729" t="s">
        <v>2522</v>
      </c>
      <c r="M729">
        <v>1982</v>
      </c>
    </row>
    <row r="730" spans="1:13" x14ac:dyDescent="0.2">
      <c r="A730">
        <v>729</v>
      </c>
      <c r="B730" t="s">
        <v>985</v>
      </c>
      <c r="C730" t="s">
        <v>1001</v>
      </c>
      <c r="D730" t="s">
        <v>1721</v>
      </c>
      <c r="E730" t="s">
        <v>988</v>
      </c>
      <c r="F730" s="47">
        <v>25</v>
      </c>
      <c r="G730" s="12">
        <v>26</v>
      </c>
      <c r="H730" t="s">
        <v>989</v>
      </c>
      <c r="I730" s="21">
        <v>35122</v>
      </c>
      <c r="J730" t="s">
        <v>1947</v>
      </c>
      <c r="L730" t="s">
        <v>2523</v>
      </c>
      <c r="M730">
        <v>1996</v>
      </c>
    </row>
    <row r="731" spans="1:13" x14ac:dyDescent="0.2">
      <c r="A731">
        <v>730</v>
      </c>
      <c r="B731" t="s">
        <v>985</v>
      </c>
      <c r="C731" t="s">
        <v>986</v>
      </c>
      <c r="D731" t="s">
        <v>1722</v>
      </c>
      <c r="E731" t="s">
        <v>992</v>
      </c>
      <c r="F731" s="47">
        <v>25</v>
      </c>
      <c r="G731" s="12">
        <v>7.9249999999999998</v>
      </c>
      <c r="H731" t="s">
        <v>989</v>
      </c>
      <c r="I731" s="21">
        <v>35122</v>
      </c>
      <c r="J731" t="s">
        <v>1948</v>
      </c>
      <c r="L731" t="s">
        <v>2524</v>
      </c>
      <c r="M731">
        <v>1996</v>
      </c>
    </row>
    <row r="732" spans="1:13" x14ac:dyDescent="0.2">
      <c r="A732">
        <v>731</v>
      </c>
      <c r="B732" t="s">
        <v>977</v>
      </c>
      <c r="C732" t="s">
        <v>990</v>
      </c>
      <c r="D732" t="s">
        <v>1723</v>
      </c>
      <c r="E732" t="s">
        <v>992</v>
      </c>
      <c r="F732" s="47">
        <v>29</v>
      </c>
      <c r="G732" s="12">
        <v>211.33750000000001</v>
      </c>
      <c r="H732" t="s">
        <v>989</v>
      </c>
      <c r="I732" s="21">
        <v>33662</v>
      </c>
      <c r="J732" t="s">
        <v>1948</v>
      </c>
      <c r="L732" t="s">
        <v>1965</v>
      </c>
      <c r="M732">
        <v>1992</v>
      </c>
    </row>
    <row r="733" spans="1:13" x14ac:dyDescent="0.2">
      <c r="A733">
        <v>732</v>
      </c>
      <c r="B733" t="s">
        <v>985</v>
      </c>
      <c r="C733" t="s">
        <v>986</v>
      </c>
      <c r="D733" t="s">
        <v>1724</v>
      </c>
      <c r="E733" t="s">
        <v>988</v>
      </c>
      <c r="F733" s="47">
        <v>11</v>
      </c>
      <c r="G733" s="12">
        <v>18.787500000000001</v>
      </c>
      <c r="H733" t="s">
        <v>163</v>
      </c>
      <c r="I733" s="21">
        <v>40232</v>
      </c>
      <c r="J733" t="s">
        <v>1947</v>
      </c>
      <c r="L733" t="s">
        <v>2525</v>
      </c>
      <c r="M733">
        <v>1910</v>
      </c>
    </row>
    <row r="734" spans="1:13" x14ac:dyDescent="0.2">
      <c r="A734">
        <v>733</v>
      </c>
      <c r="B734" t="s">
        <v>985</v>
      </c>
      <c r="C734" t="s">
        <v>1001</v>
      </c>
      <c r="D734" t="s">
        <v>1725</v>
      </c>
      <c r="E734" t="s">
        <v>988</v>
      </c>
      <c r="F734" s="48">
        <v>40</v>
      </c>
      <c r="G734" s="12">
        <v>0</v>
      </c>
      <c r="H734" t="s">
        <v>989</v>
      </c>
      <c r="I734" s="21">
        <v>29647</v>
      </c>
      <c r="J734" t="s">
        <v>1947</v>
      </c>
      <c r="L734" t="s">
        <v>2526</v>
      </c>
      <c r="M734">
        <v>1981</v>
      </c>
    </row>
    <row r="735" spans="1:13" x14ac:dyDescent="0.2">
      <c r="A735">
        <v>734</v>
      </c>
      <c r="B735" t="s">
        <v>985</v>
      </c>
      <c r="C735" t="s">
        <v>1001</v>
      </c>
      <c r="D735" t="s">
        <v>1726</v>
      </c>
      <c r="E735" t="s">
        <v>988</v>
      </c>
      <c r="F735" s="47">
        <v>23</v>
      </c>
      <c r="G735" s="12">
        <v>13</v>
      </c>
      <c r="H735" t="s">
        <v>989</v>
      </c>
      <c r="I735" s="21">
        <v>35852</v>
      </c>
      <c r="J735" t="s">
        <v>1947</v>
      </c>
      <c r="L735" t="s">
        <v>2527</v>
      </c>
      <c r="M735">
        <v>1998</v>
      </c>
    </row>
    <row r="736" spans="1:13" x14ac:dyDescent="0.2">
      <c r="A736">
        <v>735</v>
      </c>
      <c r="B736" t="s">
        <v>985</v>
      </c>
      <c r="C736" t="s">
        <v>1001</v>
      </c>
      <c r="D736" t="s">
        <v>1727</v>
      </c>
      <c r="E736" t="s">
        <v>988</v>
      </c>
      <c r="F736" s="47">
        <v>23</v>
      </c>
      <c r="G736" s="12">
        <v>13</v>
      </c>
      <c r="H736" t="s">
        <v>989</v>
      </c>
      <c r="I736" s="21">
        <v>35852</v>
      </c>
      <c r="J736" t="s">
        <v>1947</v>
      </c>
      <c r="L736" t="s">
        <v>2528</v>
      </c>
      <c r="M736">
        <v>1998</v>
      </c>
    </row>
    <row r="737" spans="1:13" x14ac:dyDescent="0.2">
      <c r="A737">
        <v>736</v>
      </c>
      <c r="B737" t="s">
        <v>985</v>
      </c>
      <c r="C737" t="s">
        <v>986</v>
      </c>
      <c r="D737" t="s">
        <v>1728</v>
      </c>
      <c r="E737" t="s">
        <v>988</v>
      </c>
      <c r="F737" s="47">
        <v>28.5</v>
      </c>
      <c r="G737" s="12">
        <v>16.100000000000001</v>
      </c>
      <c r="H737" t="s">
        <v>989</v>
      </c>
      <c r="I737" s="21">
        <v>33844.5</v>
      </c>
      <c r="J737" t="s">
        <v>1947</v>
      </c>
      <c r="L737" t="s">
        <v>1978</v>
      </c>
      <c r="M737">
        <v>1992</v>
      </c>
    </row>
    <row r="738" spans="1:13" x14ac:dyDescent="0.2">
      <c r="A738">
        <v>737</v>
      </c>
      <c r="B738" t="s">
        <v>985</v>
      </c>
      <c r="C738" t="s">
        <v>986</v>
      </c>
      <c r="D738" t="s">
        <v>1729</v>
      </c>
      <c r="E738" t="s">
        <v>992</v>
      </c>
      <c r="F738" s="47">
        <v>48</v>
      </c>
      <c r="G738" s="12">
        <v>34.375</v>
      </c>
      <c r="H738" t="s">
        <v>989</v>
      </c>
      <c r="I738" s="21">
        <v>26727</v>
      </c>
      <c r="J738" t="s">
        <v>1950</v>
      </c>
      <c r="L738" t="s">
        <v>2043</v>
      </c>
      <c r="M738">
        <v>1973</v>
      </c>
    </row>
    <row r="739" spans="1:13" x14ac:dyDescent="0.2">
      <c r="A739">
        <v>738</v>
      </c>
      <c r="B739" t="s">
        <v>977</v>
      </c>
      <c r="C739" t="s">
        <v>990</v>
      </c>
      <c r="D739" t="s">
        <v>1730</v>
      </c>
      <c r="E739" t="s">
        <v>988</v>
      </c>
      <c r="F739" s="47">
        <v>35</v>
      </c>
      <c r="G739" s="12">
        <v>512.32920000000001</v>
      </c>
      <c r="H739" t="s">
        <v>163</v>
      </c>
      <c r="I739" s="21">
        <v>31472</v>
      </c>
      <c r="J739" t="s">
        <v>1947</v>
      </c>
      <c r="L739" t="s">
        <v>2529</v>
      </c>
      <c r="M739">
        <v>1986</v>
      </c>
    </row>
    <row r="740" spans="1:13" x14ac:dyDescent="0.2">
      <c r="A740">
        <v>739</v>
      </c>
      <c r="B740" t="s">
        <v>985</v>
      </c>
      <c r="C740" t="s">
        <v>986</v>
      </c>
      <c r="D740" t="s">
        <v>1731</v>
      </c>
      <c r="E740" t="s">
        <v>988</v>
      </c>
      <c r="F740" s="48">
        <v>11</v>
      </c>
      <c r="G740" s="12">
        <v>7.8958000000000004</v>
      </c>
      <c r="H740" t="s">
        <v>989</v>
      </c>
      <c r="I740" s="21">
        <v>40232</v>
      </c>
      <c r="J740" t="s">
        <v>1947</v>
      </c>
      <c r="L740" t="s">
        <v>2530</v>
      </c>
      <c r="M740">
        <v>1910</v>
      </c>
    </row>
    <row r="741" spans="1:13" x14ac:dyDescent="0.2">
      <c r="A741">
        <v>740</v>
      </c>
      <c r="B741" t="s">
        <v>985</v>
      </c>
      <c r="C741" t="s">
        <v>986</v>
      </c>
      <c r="D741" t="s">
        <v>1732</v>
      </c>
      <c r="E741" t="s">
        <v>988</v>
      </c>
      <c r="F741" s="48">
        <v>59</v>
      </c>
      <c r="G741" s="12">
        <v>7.8958000000000004</v>
      </c>
      <c r="H741" t="s">
        <v>989</v>
      </c>
      <c r="I741" s="21">
        <v>22712</v>
      </c>
      <c r="J741" t="s">
        <v>1947</v>
      </c>
      <c r="L741" t="s">
        <v>2531</v>
      </c>
      <c r="M741">
        <v>1962</v>
      </c>
    </row>
    <row r="742" spans="1:13" x14ac:dyDescent="0.2">
      <c r="A742">
        <v>741</v>
      </c>
      <c r="B742" t="s">
        <v>977</v>
      </c>
      <c r="C742" t="s">
        <v>990</v>
      </c>
      <c r="D742" t="s">
        <v>1733</v>
      </c>
      <c r="E742" t="s">
        <v>988</v>
      </c>
      <c r="F742" s="48">
        <v>54</v>
      </c>
      <c r="G742" s="12">
        <v>30</v>
      </c>
      <c r="H742" t="s">
        <v>989</v>
      </c>
      <c r="I742" s="21">
        <v>24537</v>
      </c>
      <c r="J742" t="s">
        <v>1947</v>
      </c>
      <c r="L742" t="s">
        <v>2532</v>
      </c>
      <c r="M742">
        <v>1967</v>
      </c>
    </row>
    <row r="743" spans="1:13" x14ac:dyDescent="0.2">
      <c r="A743">
        <v>742</v>
      </c>
      <c r="B743" t="s">
        <v>985</v>
      </c>
      <c r="C743" t="s">
        <v>990</v>
      </c>
      <c r="D743" t="s">
        <v>1734</v>
      </c>
      <c r="E743" t="s">
        <v>988</v>
      </c>
      <c r="F743" s="47">
        <v>36</v>
      </c>
      <c r="G743" s="12">
        <v>78.849999999999994</v>
      </c>
      <c r="H743" t="s">
        <v>989</v>
      </c>
      <c r="I743" s="21">
        <v>31107</v>
      </c>
      <c r="J743" t="s">
        <v>1947</v>
      </c>
      <c r="L743" t="s">
        <v>2533</v>
      </c>
      <c r="M743">
        <v>1985</v>
      </c>
    </row>
    <row r="744" spans="1:13" x14ac:dyDescent="0.2">
      <c r="A744">
        <v>743</v>
      </c>
      <c r="B744" t="s">
        <v>977</v>
      </c>
      <c r="C744" t="s">
        <v>990</v>
      </c>
      <c r="D744" t="s">
        <v>1735</v>
      </c>
      <c r="E744" t="s">
        <v>992</v>
      </c>
      <c r="F744" s="47">
        <v>21</v>
      </c>
      <c r="G744" s="12">
        <v>262.375</v>
      </c>
      <c r="H744" t="s">
        <v>163</v>
      </c>
      <c r="I744" s="21">
        <v>36582</v>
      </c>
      <c r="J744" t="s">
        <v>1948</v>
      </c>
      <c r="L744" t="s">
        <v>2231</v>
      </c>
      <c r="M744">
        <v>1900</v>
      </c>
    </row>
    <row r="745" spans="1:13" x14ac:dyDescent="0.2">
      <c r="A745">
        <v>744</v>
      </c>
      <c r="B745" t="s">
        <v>985</v>
      </c>
      <c r="C745" t="s">
        <v>986</v>
      </c>
      <c r="D745" t="s">
        <v>1736</v>
      </c>
      <c r="E745" t="s">
        <v>988</v>
      </c>
      <c r="F745" s="47">
        <v>24</v>
      </c>
      <c r="G745" s="12">
        <v>16.100000000000001</v>
      </c>
      <c r="H745" t="s">
        <v>989</v>
      </c>
      <c r="I745" s="21">
        <v>35487</v>
      </c>
      <c r="J745" t="s">
        <v>1947</v>
      </c>
      <c r="L745" t="s">
        <v>2534</v>
      </c>
      <c r="M745">
        <v>1997</v>
      </c>
    </row>
    <row r="746" spans="1:13" x14ac:dyDescent="0.2">
      <c r="A746">
        <v>745</v>
      </c>
      <c r="B746" t="s">
        <v>977</v>
      </c>
      <c r="C746" t="s">
        <v>986</v>
      </c>
      <c r="D746" t="s">
        <v>1737</v>
      </c>
      <c r="E746" t="s">
        <v>988</v>
      </c>
      <c r="F746" s="47">
        <v>31</v>
      </c>
      <c r="G746" s="12">
        <v>7.9249999999999998</v>
      </c>
      <c r="H746" t="s">
        <v>989</v>
      </c>
      <c r="I746" s="21">
        <v>32932</v>
      </c>
      <c r="J746" t="s">
        <v>1947</v>
      </c>
      <c r="L746" t="s">
        <v>2535</v>
      </c>
      <c r="M746">
        <v>1990</v>
      </c>
    </row>
    <row r="747" spans="1:13" x14ac:dyDescent="0.2">
      <c r="A747">
        <v>746</v>
      </c>
      <c r="B747" t="s">
        <v>985</v>
      </c>
      <c r="C747" t="s">
        <v>990</v>
      </c>
      <c r="D747" t="s">
        <v>1738</v>
      </c>
      <c r="E747" t="s">
        <v>988</v>
      </c>
      <c r="F747" s="47">
        <v>70</v>
      </c>
      <c r="G747" s="12">
        <v>71</v>
      </c>
      <c r="H747" t="s">
        <v>989</v>
      </c>
      <c r="I747" s="21">
        <v>18697</v>
      </c>
      <c r="J747" t="s">
        <v>1959</v>
      </c>
      <c r="L747" t="s">
        <v>2400</v>
      </c>
      <c r="M747">
        <v>1951</v>
      </c>
    </row>
    <row r="748" spans="1:13" x14ac:dyDescent="0.2">
      <c r="A748">
        <v>747</v>
      </c>
      <c r="B748" t="s">
        <v>985</v>
      </c>
      <c r="C748" t="s">
        <v>986</v>
      </c>
      <c r="D748" t="s">
        <v>1739</v>
      </c>
      <c r="E748" t="s">
        <v>988</v>
      </c>
      <c r="F748" s="47">
        <v>16</v>
      </c>
      <c r="G748" s="12">
        <v>20.25</v>
      </c>
      <c r="H748" t="s">
        <v>989</v>
      </c>
      <c r="I748" s="21">
        <v>38407</v>
      </c>
      <c r="J748" t="s">
        <v>1947</v>
      </c>
      <c r="L748" t="s">
        <v>2204</v>
      </c>
      <c r="M748">
        <v>1905</v>
      </c>
    </row>
    <row r="749" spans="1:13" x14ac:dyDescent="0.2">
      <c r="A749">
        <v>748</v>
      </c>
      <c r="B749" t="s">
        <v>977</v>
      </c>
      <c r="C749" t="s">
        <v>1001</v>
      </c>
      <c r="D749" t="s">
        <v>1740</v>
      </c>
      <c r="E749" t="s">
        <v>992</v>
      </c>
      <c r="F749" s="47">
        <v>30</v>
      </c>
      <c r="G749" s="12">
        <v>13</v>
      </c>
      <c r="H749" t="s">
        <v>989</v>
      </c>
      <c r="I749" s="21">
        <v>33297</v>
      </c>
      <c r="J749" t="s">
        <v>1948</v>
      </c>
      <c r="L749" t="s">
        <v>2536</v>
      </c>
      <c r="M749">
        <v>1991</v>
      </c>
    </row>
    <row r="750" spans="1:13" x14ac:dyDescent="0.2">
      <c r="A750">
        <v>749</v>
      </c>
      <c r="B750" t="s">
        <v>985</v>
      </c>
      <c r="C750" t="s">
        <v>990</v>
      </c>
      <c r="D750" t="s">
        <v>1741</v>
      </c>
      <c r="E750" t="s">
        <v>988</v>
      </c>
      <c r="F750" s="47">
        <v>19</v>
      </c>
      <c r="G750" s="12">
        <v>53.1</v>
      </c>
      <c r="H750" t="s">
        <v>989</v>
      </c>
      <c r="I750" s="21">
        <v>37312</v>
      </c>
      <c r="J750" t="s">
        <v>1947</v>
      </c>
      <c r="L750" t="s">
        <v>2537</v>
      </c>
      <c r="M750">
        <v>1902</v>
      </c>
    </row>
    <row r="751" spans="1:13" x14ac:dyDescent="0.2">
      <c r="A751">
        <v>750</v>
      </c>
      <c r="B751" t="s">
        <v>985</v>
      </c>
      <c r="C751" t="s">
        <v>986</v>
      </c>
      <c r="D751" t="s">
        <v>1742</v>
      </c>
      <c r="E751" t="s">
        <v>988</v>
      </c>
      <c r="F751" s="47">
        <v>31</v>
      </c>
      <c r="G751" s="12">
        <v>7.75</v>
      </c>
      <c r="H751" t="s">
        <v>997</v>
      </c>
      <c r="I751" s="21">
        <v>32932</v>
      </c>
      <c r="J751" t="s">
        <v>1947</v>
      </c>
      <c r="L751" t="s">
        <v>2538</v>
      </c>
      <c r="M751">
        <v>1990</v>
      </c>
    </row>
    <row r="752" spans="1:13" x14ac:dyDescent="0.2">
      <c r="A752">
        <v>751</v>
      </c>
      <c r="B752" t="s">
        <v>977</v>
      </c>
      <c r="C752" t="s">
        <v>1001</v>
      </c>
      <c r="D752" t="s">
        <v>1743</v>
      </c>
      <c r="E752" t="s">
        <v>992</v>
      </c>
      <c r="F752" s="47">
        <v>4</v>
      </c>
      <c r="G752" s="12">
        <v>23</v>
      </c>
      <c r="H752" t="s">
        <v>989</v>
      </c>
      <c r="I752" s="21">
        <v>42787</v>
      </c>
      <c r="J752" t="s">
        <v>1948</v>
      </c>
      <c r="L752" t="s">
        <v>2539</v>
      </c>
      <c r="M752">
        <v>1917</v>
      </c>
    </row>
    <row r="753" spans="1:13" x14ac:dyDescent="0.2">
      <c r="A753">
        <v>752</v>
      </c>
      <c r="B753" t="s">
        <v>977</v>
      </c>
      <c r="C753" t="s">
        <v>986</v>
      </c>
      <c r="D753" t="s">
        <v>1744</v>
      </c>
      <c r="E753" t="s">
        <v>988</v>
      </c>
      <c r="F753" s="47">
        <v>6</v>
      </c>
      <c r="G753" s="12">
        <v>12.475</v>
      </c>
      <c r="H753" t="s">
        <v>989</v>
      </c>
      <c r="I753" s="21">
        <v>42057</v>
      </c>
      <c r="J753" t="s">
        <v>1949</v>
      </c>
      <c r="L753" t="s">
        <v>2540</v>
      </c>
      <c r="M753">
        <v>1915</v>
      </c>
    </row>
    <row r="754" spans="1:13" x14ac:dyDescent="0.2">
      <c r="A754">
        <v>753</v>
      </c>
      <c r="B754" t="s">
        <v>985</v>
      </c>
      <c r="C754" t="s">
        <v>986</v>
      </c>
      <c r="D754" t="s">
        <v>1745</v>
      </c>
      <c r="E754" t="s">
        <v>988</v>
      </c>
      <c r="F754" s="47">
        <v>33</v>
      </c>
      <c r="G754" s="12">
        <v>9.5</v>
      </c>
      <c r="H754" t="s">
        <v>989</v>
      </c>
      <c r="I754" s="21">
        <v>32202</v>
      </c>
      <c r="J754" t="s">
        <v>1947</v>
      </c>
      <c r="L754" t="s">
        <v>2541</v>
      </c>
      <c r="M754">
        <v>1988</v>
      </c>
    </row>
    <row r="755" spans="1:13" x14ac:dyDescent="0.2">
      <c r="A755">
        <v>754</v>
      </c>
      <c r="B755" t="s">
        <v>985</v>
      </c>
      <c r="C755" t="s">
        <v>986</v>
      </c>
      <c r="D755" t="s">
        <v>1746</v>
      </c>
      <c r="E755" t="s">
        <v>988</v>
      </c>
      <c r="F755" s="47">
        <v>23</v>
      </c>
      <c r="G755" s="12">
        <v>7.8958000000000004</v>
      </c>
      <c r="H755" t="s">
        <v>989</v>
      </c>
      <c r="I755" s="21">
        <v>35852</v>
      </c>
      <c r="J755" t="s">
        <v>1947</v>
      </c>
      <c r="L755" t="s">
        <v>2542</v>
      </c>
      <c r="M755">
        <v>1998</v>
      </c>
    </row>
    <row r="756" spans="1:13" x14ac:dyDescent="0.2">
      <c r="A756">
        <v>755</v>
      </c>
      <c r="B756" t="s">
        <v>977</v>
      </c>
      <c r="C756" t="s">
        <v>1001</v>
      </c>
      <c r="D756" t="s">
        <v>1747</v>
      </c>
      <c r="E756" t="s">
        <v>992</v>
      </c>
      <c r="F756" s="47">
        <v>48</v>
      </c>
      <c r="G756" s="12">
        <v>65</v>
      </c>
      <c r="H756" t="s">
        <v>989</v>
      </c>
      <c r="I756" s="21">
        <v>26727</v>
      </c>
      <c r="J756" t="s">
        <v>1950</v>
      </c>
      <c r="L756" t="s">
        <v>2450</v>
      </c>
      <c r="M756">
        <v>1973</v>
      </c>
    </row>
    <row r="757" spans="1:13" x14ac:dyDescent="0.2">
      <c r="A757">
        <v>756</v>
      </c>
      <c r="B757" t="s">
        <v>977</v>
      </c>
      <c r="C757" t="s">
        <v>1001</v>
      </c>
      <c r="D757" t="s">
        <v>1748</v>
      </c>
      <c r="E757" t="s">
        <v>988</v>
      </c>
      <c r="F757" s="47">
        <v>0.67</v>
      </c>
      <c r="G757" s="12">
        <v>14.5</v>
      </c>
      <c r="H757" t="s">
        <v>989</v>
      </c>
      <c r="I757" s="21">
        <v>44002.45</v>
      </c>
      <c r="J757" t="s">
        <v>1949</v>
      </c>
      <c r="L757" t="s">
        <v>2177</v>
      </c>
      <c r="M757">
        <v>1920</v>
      </c>
    </row>
    <row r="758" spans="1:13" x14ac:dyDescent="0.2">
      <c r="A758">
        <v>757</v>
      </c>
      <c r="B758" t="s">
        <v>985</v>
      </c>
      <c r="C758" t="s">
        <v>986</v>
      </c>
      <c r="D758" t="s">
        <v>1749</v>
      </c>
      <c r="E758" t="s">
        <v>988</v>
      </c>
      <c r="F758" s="47">
        <v>28</v>
      </c>
      <c r="G758" s="12">
        <v>7.7957999999999998</v>
      </c>
      <c r="H758" t="s">
        <v>989</v>
      </c>
      <c r="I758" s="21">
        <v>34027</v>
      </c>
      <c r="J758" t="s">
        <v>1947</v>
      </c>
      <c r="L758" t="s">
        <v>2543</v>
      </c>
      <c r="M758">
        <v>1993</v>
      </c>
    </row>
    <row r="759" spans="1:13" x14ac:dyDescent="0.2">
      <c r="A759">
        <v>758</v>
      </c>
      <c r="B759" t="s">
        <v>985</v>
      </c>
      <c r="C759" t="s">
        <v>1001</v>
      </c>
      <c r="D759" t="s">
        <v>1750</v>
      </c>
      <c r="E759" t="s">
        <v>988</v>
      </c>
      <c r="F759" s="47">
        <v>18</v>
      </c>
      <c r="G759" s="12">
        <v>11.5</v>
      </c>
      <c r="H759" t="s">
        <v>989</v>
      </c>
      <c r="I759" s="21">
        <v>37677</v>
      </c>
      <c r="J759" t="s">
        <v>1947</v>
      </c>
      <c r="L759" t="s">
        <v>2544</v>
      </c>
      <c r="M759">
        <v>1903</v>
      </c>
    </row>
    <row r="760" spans="1:13" x14ac:dyDescent="0.2">
      <c r="A760">
        <v>759</v>
      </c>
      <c r="B760" t="s">
        <v>985</v>
      </c>
      <c r="C760" t="s">
        <v>986</v>
      </c>
      <c r="D760" t="s">
        <v>1751</v>
      </c>
      <c r="E760" t="s">
        <v>988</v>
      </c>
      <c r="F760" s="47">
        <v>34</v>
      </c>
      <c r="G760" s="12">
        <v>8.0500000000000007</v>
      </c>
      <c r="H760" t="s">
        <v>989</v>
      </c>
      <c r="I760" s="21">
        <v>31837</v>
      </c>
      <c r="J760" t="s">
        <v>1947</v>
      </c>
      <c r="L760" t="s">
        <v>2545</v>
      </c>
      <c r="M760">
        <v>1987</v>
      </c>
    </row>
    <row r="761" spans="1:13" x14ac:dyDescent="0.2">
      <c r="A761">
        <v>760</v>
      </c>
      <c r="B761" t="s">
        <v>977</v>
      </c>
      <c r="C761" t="s">
        <v>990</v>
      </c>
      <c r="D761" t="s">
        <v>1752</v>
      </c>
      <c r="E761" t="s">
        <v>992</v>
      </c>
      <c r="F761" s="47">
        <v>33</v>
      </c>
      <c r="G761" s="12">
        <v>86.5</v>
      </c>
      <c r="H761" t="s">
        <v>989</v>
      </c>
      <c r="I761" s="21">
        <v>32202</v>
      </c>
      <c r="J761" t="s">
        <v>2630</v>
      </c>
      <c r="L761" t="s">
        <v>2546</v>
      </c>
      <c r="M761">
        <v>1988</v>
      </c>
    </row>
    <row r="762" spans="1:13" x14ac:dyDescent="0.2">
      <c r="A762">
        <v>761</v>
      </c>
      <c r="B762" t="s">
        <v>985</v>
      </c>
      <c r="C762" t="s">
        <v>986</v>
      </c>
      <c r="D762" t="s">
        <v>1753</v>
      </c>
      <c r="E762" t="s">
        <v>988</v>
      </c>
      <c r="F762" s="48">
        <v>10</v>
      </c>
      <c r="G762" s="12">
        <v>14.5</v>
      </c>
      <c r="H762" t="s">
        <v>989</v>
      </c>
      <c r="I762" s="21">
        <v>40597</v>
      </c>
      <c r="J762" t="s">
        <v>1947</v>
      </c>
      <c r="L762" t="s">
        <v>2547</v>
      </c>
      <c r="M762">
        <v>1911</v>
      </c>
    </row>
    <row r="763" spans="1:13" x14ac:dyDescent="0.2">
      <c r="A763">
        <v>762</v>
      </c>
      <c r="B763" t="s">
        <v>985</v>
      </c>
      <c r="C763" t="s">
        <v>986</v>
      </c>
      <c r="D763" t="s">
        <v>1754</v>
      </c>
      <c r="E763" t="s">
        <v>988</v>
      </c>
      <c r="F763" s="47">
        <v>41</v>
      </c>
      <c r="G763" s="12">
        <v>7.125</v>
      </c>
      <c r="H763" t="s">
        <v>989</v>
      </c>
      <c r="I763" s="21">
        <v>29282</v>
      </c>
      <c r="J763" t="s">
        <v>1947</v>
      </c>
      <c r="L763" t="s">
        <v>2548</v>
      </c>
      <c r="M763">
        <v>1980</v>
      </c>
    </row>
    <row r="764" spans="1:13" x14ac:dyDescent="0.2">
      <c r="A764">
        <v>763</v>
      </c>
      <c r="B764" t="s">
        <v>977</v>
      </c>
      <c r="C764" t="s">
        <v>986</v>
      </c>
      <c r="D764" t="s">
        <v>1755</v>
      </c>
      <c r="E764" t="s">
        <v>988</v>
      </c>
      <c r="F764" s="47">
        <v>20</v>
      </c>
      <c r="G764" s="12">
        <v>7.2291999999999996</v>
      </c>
      <c r="H764" t="s">
        <v>163</v>
      </c>
      <c r="I764" s="21">
        <v>36947</v>
      </c>
      <c r="J764" t="s">
        <v>1947</v>
      </c>
      <c r="L764" t="s">
        <v>2549</v>
      </c>
      <c r="M764">
        <v>1901</v>
      </c>
    </row>
    <row r="765" spans="1:13" x14ac:dyDescent="0.2">
      <c r="A765">
        <v>764</v>
      </c>
      <c r="B765" t="s">
        <v>977</v>
      </c>
      <c r="C765" t="s">
        <v>990</v>
      </c>
      <c r="D765" t="s">
        <v>1756</v>
      </c>
      <c r="E765" t="s">
        <v>992</v>
      </c>
      <c r="F765" s="47">
        <v>36</v>
      </c>
      <c r="G765" s="12">
        <v>120</v>
      </c>
      <c r="H765" t="s">
        <v>989</v>
      </c>
      <c r="I765" s="21">
        <v>31107</v>
      </c>
      <c r="J765" t="s">
        <v>1950</v>
      </c>
      <c r="L765" t="s">
        <v>2179</v>
      </c>
      <c r="M765">
        <v>1985</v>
      </c>
    </row>
    <row r="766" spans="1:13" x14ac:dyDescent="0.2">
      <c r="A766">
        <v>765</v>
      </c>
      <c r="B766" t="s">
        <v>985</v>
      </c>
      <c r="C766" t="s">
        <v>986</v>
      </c>
      <c r="D766" t="s">
        <v>1757</v>
      </c>
      <c r="E766" t="s">
        <v>988</v>
      </c>
      <c r="F766" s="47">
        <v>16</v>
      </c>
      <c r="G766" s="12">
        <v>7.7750000000000004</v>
      </c>
      <c r="H766" t="s">
        <v>989</v>
      </c>
      <c r="I766" s="21">
        <v>38407</v>
      </c>
      <c r="J766" t="s">
        <v>1947</v>
      </c>
      <c r="L766" t="s">
        <v>2550</v>
      </c>
      <c r="M766">
        <v>1905</v>
      </c>
    </row>
    <row r="767" spans="1:13" x14ac:dyDescent="0.2">
      <c r="A767">
        <v>766</v>
      </c>
      <c r="B767" t="s">
        <v>977</v>
      </c>
      <c r="C767" t="s">
        <v>990</v>
      </c>
      <c r="D767" t="s">
        <v>1758</v>
      </c>
      <c r="E767" t="s">
        <v>992</v>
      </c>
      <c r="F767" s="47">
        <v>51</v>
      </c>
      <c r="G767" s="12">
        <v>77.958299999999994</v>
      </c>
      <c r="H767" t="s">
        <v>989</v>
      </c>
      <c r="I767" s="21">
        <v>25632</v>
      </c>
      <c r="J767" t="s">
        <v>1950</v>
      </c>
      <c r="L767" t="s">
        <v>2551</v>
      </c>
      <c r="M767">
        <v>1970</v>
      </c>
    </row>
    <row r="768" spans="1:13" x14ac:dyDescent="0.2">
      <c r="A768">
        <v>767</v>
      </c>
      <c r="B768" t="s">
        <v>985</v>
      </c>
      <c r="C768" t="s">
        <v>990</v>
      </c>
      <c r="D768" t="s">
        <v>1759</v>
      </c>
      <c r="E768" t="s">
        <v>988</v>
      </c>
      <c r="F768" s="48">
        <v>80</v>
      </c>
      <c r="G768" s="12">
        <v>39.6</v>
      </c>
      <c r="H768" t="s">
        <v>163</v>
      </c>
      <c r="I768" s="21">
        <v>15047</v>
      </c>
      <c r="J768" t="s">
        <v>1953</v>
      </c>
      <c r="L768" t="s">
        <v>2552</v>
      </c>
      <c r="M768">
        <v>1941</v>
      </c>
    </row>
    <row r="769" spans="1:13" x14ac:dyDescent="0.2">
      <c r="A769">
        <v>768</v>
      </c>
      <c r="B769" t="s">
        <v>985</v>
      </c>
      <c r="C769" t="s">
        <v>986</v>
      </c>
      <c r="D769" t="s">
        <v>1760</v>
      </c>
      <c r="E769" t="s">
        <v>992</v>
      </c>
      <c r="F769" s="47">
        <v>30.5</v>
      </c>
      <c r="G769" s="12">
        <v>7.75</v>
      </c>
      <c r="H769" t="s">
        <v>997</v>
      </c>
      <c r="I769" s="21">
        <v>33114.5</v>
      </c>
      <c r="J769" t="s">
        <v>1948</v>
      </c>
      <c r="L769" t="s">
        <v>2553</v>
      </c>
      <c r="M769">
        <v>1990</v>
      </c>
    </row>
    <row r="770" spans="1:13" x14ac:dyDescent="0.2">
      <c r="A770">
        <v>769</v>
      </c>
      <c r="B770" t="s">
        <v>985</v>
      </c>
      <c r="C770" t="s">
        <v>986</v>
      </c>
      <c r="D770" t="s">
        <v>1761</v>
      </c>
      <c r="E770" t="s">
        <v>988</v>
      </c>
      <c r="F770" s="48">
        <v>43</v>
      </c>
      <c r="G770" s="12">
        <v>24.15</v>
      </c>
      <c r="H770" t="s">
        <v>997</v>
      </c>
      <c r="I770" s="21">
        <v>28552</v>
      </c>
      <c r="J770" t="s">
        <v>1947</v>
      </c>
      <c r="L770" t="s">
        <v>1966</v>
      </c>
      <c r="M770">
        <v>1978</v>
      </c>
    </row>
    <row r="771" spans="1:13" x14ac:dyDescent="0.2">
      <c r="A771">
        <v>770</v>
      </c>
      <c r="B771" t="s">
        <v>985</v>
      </c>
      <c r="C771" t="s">
        <v>986</v>
      </c>
      <c r="D771" t="s">
        <v>1762</v>
      </c>
      <c r="E771" t="s">
        <v>988</v>
      </c>
      <c r="F771" s="47">
        <v>32</v>
      </c>
      <c r="G771" s="12">
        <v>8.3625000000000007</v>
      </c>
      <c r="H771" t="s">
        <v>989</v>
      </c>
      <c r="I771" s="21">
        <v>32567</v>
      </c>
      <c r="J771" t="s">
        <v>1947</v>
      </c>
      <c r="L771" t="s">
        <v>2554</v>
      </c>
      <c r="M771">
        <v>1989</v>
      </c>
    </row>
    <row r="772" spans="1:13" x14ac:dyDescent="0.2">
      <c r="A772">
        <v>771</v>
      </c>
      <c r="B772" t="s">
        <v>985</v>
      </c>
      <c r="C772" t="s">
        <v>986</v>
      </c>
      <c r="D772" t="s">
        <v>1763</v>
      </c>
      <c r="E772" t="s">
        <v>988</v>
      </c>
      <c r="F772" s="47">
        <v>24</v>
      </c>
      <c r="G772" s="12">
        <v>9.5</v>
      </c>
      <c r="H772" t="s">
        <v>989</v>
      </c>
      <c r="I772" s="21">
        <v>35487</v>
      </c>
      <c r="J772" t="s">
        <v>1947</v>
      </c>
      <c r="L772" t="s">
        <v>2555</v>
      </c>
      <c r="M772">
        <v>1997</v>
      </c>
    </row>
    <row r="773" spans="1:13" x14ac:dyDescent="0.2">
      <c r="A773">
        <v>772</v>
      </c>
      <c r="B773" t="s">
        <v>985</v>
      </c>
      <c r="C773" t="s">
        <v>986</v>
      </c>
      <c r="D773" t="s">
        <v>1764</v>
      </c>
      <c r="E773" t="s">
        <v>988</v>
      </c>
      <c r="F773" s="47">
        <v>48</v>
      </c>
      <c r="G773" s="12">
        <v>7.8541999999999996</v>
      </c>
      <c r="H773" t="s">
        <v>989</v>
      </c>
      <c r="I773" s="21">
        <v>26727</v>
      </c>
      <c r="J773" t="s">
        <v>1947</v>
      </c>
      <c r="L773" t="s">
        <v>2467</v>
      </c>
      <c r="M773">
        <v>1973</v>
      </c>
    </row>
    <row r="774" spans="1:13" x14ac:dyDescent="0.2">
      <c r="A774">
        <v>773</v>
      </c>
      <c r="B774" t="s">
        <v>985</v>
      </c>
      <c r="C774" t="s">
        <v>1001</v>
      </c>
      <c r="D774" t="s">
        <v>1765</v>
      </c>
      <c r="E774" t="s">
        <v>992</v>
      </c>
      <c r="F774" s="47">
        <v>57</v>
      </c>
      <c r="G774" s="12">
        <v>10.5</v>
      </c>
      <c r="H774" t="s">
        <v>989</v>
      </c>
      <c r="I774" s="21">
        <v>23442</v>
      </c>
      <c r="J774" t="s">
        <v>1950</v>
      </c>
      <c r="L774" t="s">
        <v>2556</v>
      </c>
      <c r="M774">
        <v>1964</v>
      </c>
    </row>
    <row r="775" spans="1:13" x14ac:dyDescent="0.2">
      <c r="A775">
        <v>774</v>
      </c>
      <c r="B775" t="s">
        <v>985</v>
      </c>
      <c r="C775" t="s">
        <v>986</v>
      </c>
      <c r="D775" t="s">
        <v>1766</v>
      </c>
      <c r="E775" t="s">
        <v>988</v>
      </c>
      <c r="F775" s="48">
        <v>70</v>
      </c>
      <c r="G775" s="12">
        <v>7.2249999999999996</v>
      </c>
      <c r="H775" t="s">
        <v>163</v>
      </c>
      <c r="I775" s="21">
        <v>18697</v>
      </c>
      <c r="J775" t="s">
        <v>1947</v>
      </c>
      <c r="L775" t="s">
        <v>2259</v>
      </c>
      <c r="M775">
        <v>1951</v>
      </c>
    </row>
    <row r="776" spans="1:13" x14ac:dyDescent="0.2">
      <c r="A776">
        <v>775</v>
      </c>
      <c r="B776" t="s">
        <v>977</v>
      </c>
      <c r="C776" t="s">
        <v>1001</v>
      </c>
      <c r="D776" t="s">
        <v>1767</v>
      </c>
      <c r="E776" t="s">
        <v>992</v>
      </c>
      <c r="F776" s="47">
        <v>54</v>
      </c>
      <c r="G776" s="12">
        <v>23</v>
      </c>
      <c r="H776" t="s">
        <v>989</v>
      </c>
      <c r="I776" s="21">
        <v>24537</v>
      </c>
      <c r="J776" t="s">
        <v>1950</v>
      </c>
      <c r="L776" t="s">
        <v>2394</v>
      </c>
      <c r="M776">
        <v>1967</v>
      </c>
    </row>
    <row r="777" spans="1:13" x14ac:dyDescent="0.2">
      <c r="A777">
        <v>776</v>
      </c>
      <c r="B777" t="s">
        <v>985</v>
      </c>
      <c r="C777" t="s">
        <v>986</v>
      </c>
      <c r="D777" t="s">
        <v>1768</v>
      </c>
      <c r="E777" t="s">
        <v>988</v>
      </c>
      <c r="F777" s="47">
        <v>18</v>
      </c>
      <c r="G777" s="12">
        <v>7.75</v>
      </c>
      <c r="H777" t="s">
        <v>989</v>
      </c>
      <c r="I777" s="21">
        <v>37677</v>
      </c>
      <c r="J777" t="s">
        <v>1947</v>
      </c>
      <c r="L777" t="s">
        <v>2557</v>
      </c>
      <c r="M777">
        <v>1903</v>
      </c>
    </row>
    <row r="778" spans="1:13" x14ac:dyDescent="0.2">
      <c r="A778">
        <v>777</v>
      </c>
      <c r="B778" t="s">
        <v>985</v>
      </c>
      <c r="C778" t="s">
        <v>986</v>
      </c>
      <c r="D778" t="s">
        <v>1769</v>
      </c>
      <c r="E778" t="s">
        <v>988</v>
      </c>
      <c r="F778" s="48">
        <v>79</v>
      </c>
      <c r="G778" s="12">
        <v>7.75</v>
      </c>
      <c r="H778" t="s">
        <v>997</v>
      </c>
      <c r="I778" s="21">
        <v>15412</v>
      </c>
      <c r="J778" t="s">
        <v>1947</v>
      </c>
      <c r="L778" t="s">
        <v>2558</v>
      </c>
      <c r="M778">
        <v>1942</v>
      </c>
    </row>
    <row r="779" spans="1:13" x14ac:dyDescent="0.2">
      <c r="A779">
        <v>778</v>
      </c>
      <c r="B779" t="s">
        <v>977</v>
      </c>
      <c r="C779" t="s">
        <v>986</v>
      </c>
      <c r="D779" t="s">
        <v>1770</v>
      </c>
      <c r="E779" t="s">
        <v>992</v>
      </c>
      <c r="F779" s="47">
        <v>5</v>
      </c>
      <c r="G779" s="12">
        <v>12.475</v>
      </c>
      <c r="H779" t="s">
        <v>989</v>
      </c>
      <c r="I779" s="21">
        <v>42422</v>
      </c>
      <c r="J779" t="s">
        <v>1948</v>
      </c>
      <c r="L779" t="s">
        <v>2559</v>
      </c>
      <c r="M779">
        <v>1916</v>
      </c>
    </row>
    <row r="780" spans="1:13" x14ac:dyDescent="0.2">
      <c r="A780">
        <v>779</v>
      </c>
      <c r="B780" t="s">
        <v>985</v>
      </c>
      <c r="C780" t="s">
        <v>986</v>
      </c>
      <c r="D780" t="s">
        <v>1771</v>
      </c>
      <c r="E780" t="s">
        <v>988</v>
      </c>
      <c r="F780" s="48">
        <v>21</v>
      </c>
      <c r="G780" s="12">
        <v>7.7374999999999998</v>
      </c>
      <c r="H780" t="s">
        <v>997</v>
      </c>
      <c r="I780" s="21">
        <v>36582</v>
      </c>
      <c r="J780" t="s">
        <v>1947</v>
      </c>
      <c r="L780" t="s">
        <v>2560</v>
      </c>
      <c r="M780">
        <v>1900</v>
      </c>
    </row>
    <row r="781" spans="1:13" x14ac:dyDescent="0.2">
      <c r="A781">
        <v>780</v>
      </c>
      <c r="B781" t="s">
        <v>977</v>
      </c>
      <c r="C781" t="s">
        <v>990</v>
      </c>
      <c r="D781" t="s">
        <v>1772</v>
      </c>
      <c r="E781" t="s">
        <v>992</v>
      </c>
      <c r="F781" s="47">
        <v>43</v>
      </c>
      <c r="G781" s="12">
        <v>211.33750000000001</v>
      </c>
      <c r="H781" t="s">
        <v>989</v>
      </c>
      <c r="I781" s="21">
        <v>28552</v>
      </c>
      <c r="J781" t="s">
        <v>1950</v>
      </c>
      <c r="L781" t="s">
        <v>2561</v>
      </c>
      <c r="M781">
        <v>1978</v>
      </c>
    </row>
    <row r="782" spans="1:13" x14ac:dyDescent="0.2">
      <c r="A782">
        <v>781</v>
      </c>
      <c r="B782" t="s">
        <v>977</v>
      </c>
      <c r="C782" t="s">
        <v>986</v>
      </c>
      <c r="D782" t="s">
        <v>1773</v>
      </c>
      <c r="E782" t="s">
        <v>992</v>
      </c>
      <c r="F782" s="47">
        <v>13</v>
      </c>
      <c r="G782" s="12">
        <v>7.2291999999999996</v>
      </c>
      <c r="H782" t="s">
        <v>163</v>
      </c>
      <c r="I782" s="21">
        <v>39502</v>
      </c>
      <c r="J782" t="s">
        <v>1948</v>
      </c>
      <c r="L782" t="s">
        <v>2562</v>
      </c>
      <c r="M782">
        <v>1908</v>
      </c>
    </row>
    <row r="783" spans="1:13" x14ac:dyDescent="0.2">
      <c r="A783">
        <v>782</v>
      </c>
      <c r="B783" t="s">
        <v>977</v>
      </c>
      <c r="C783" t="s">
        <v>990</v>
      </c>
      <c r="D783" t="s">
        <v>1774</v>
      </c>
      <c r="E783" t="s">
        <v>992</v>
      </c>
      <c r="F783" s="47">
        <v>17</v>
      </c>
      <c r="G783" s="12">
        <v>57</v>
      </c>
      <c r="H783" t="s">
        <v>989</v>
      </c>
      <c r="I783" s="21">
        <v>38042</v>
      </c>
      <c r="J783" t="s">
        <v>1950</v>
      </c>
      <c r="L783" t="s">
        <v>2500</v>
      </c>
      <c r="M783">
        <v>1904</v>
      </c>
    </row>
    <row r="784" spans="1:13" x14ac:dyDescent="0.2">
      <c r="A784">
        <v>783</v>
      </c>
      <c r="B784" t="s">
        <v>985</v>
      </c>
      <c r="C784" t="s">
        <v>990</v>
      </c>
      <c r="D784" t="s">
        <v>1775</v>
      </c>
      <c r="E784" t="s">
        <v>988</v>
      </c>
      <c r="F784" s="47">
        <v>29</v>
      </c>
      <c r="G784" s="12">
        <v>30</v>
      </c>
      <c r="H784" t="s">
        <v>989</v>
      </c>
      <c r="I784" s="21">
        <v>33662</v>
      </c>
      <c r="J784" t="s">
        <v>1947</v>
      </c>
      <c r="L784" t="s">
        <v>2563</v>
      </c>
      <c r="M784">
        <v>1992</v>
      </c>
    </row>
    <row r="785" spans="1:13" x14ac:dyDescent="0.2">
      <c r="A785">
        <v>784</v>
      </c>
      <c r="B785" t="s">
        <v>985</v>
      </c>
      <c r="C785" t="s">
        <v>986</v>
      </c>
      <c r="D785" t="s">
        <v>1776</v>
      </c>
      <c r="E785" t="s">
        <v>988</v>
      </c>
      <c r="F785" s="48">
        <v>53</v>
      </c>
      <c r="G785" s="12">
        <v>23.45</v>
      </c>
      <c r="H785" t="s">
        <v>989</v>
      </c>
      <c r="I785" s="21">
        <v>24902</v>
      </c>
      <c r="J785" t="s">
        <v>1947</v>
      </c>
      <c r="L785" t="s">
        <v>2564</v>
      </c>
      <c r="M785">
        <v>1968</v>
      </c>
    </row>
    <row r="786" spans="1:13" x14ac:dyDescent="0.2">
      <c r="A786">
        <v>785</v>
      </c>
      <c r="B786" t="s">
        <v>985</v>
      </c>
      <c r="C786" t="s">
        <v>986</v>
      </c>
      <c r="D786" t="s">
        <v>1777</v>
      </c>
      <c r="E786" t="s">
        <v>988</v>
      </c>
      <c r="F786" s="47">
        <v>25</v>
      </c>
      <c r="G786" s="12">
        <v>7.05</v>
      </c>
      <c r="H786" t="s">
        <v>989</v>
      </c>
      <c r="I786" s="21">
        <v>35122</v>
      </c>
      <c r="J786" t="s">
        <v>1947</v>
      </c>
      <c r="L786" t="s">
        <v>2146</v>
      </c>
      <c r="M786">
        <v>1996</v>
      </c>
    </row>
    <row r="787" spans="1:13" x14ac:dyDescent="0.2">
      <c r="A787">
        <v>786</v>
      </c>
      <c r="B787" t="s">
        <v>985</v>
      </c>
      <c r="C787" t="s">
        <v>986</v>
      </c>
      <c r="D787" t="s">
        <v>1778</v>
      </c>
      <c r="E787" t="s">
        <v>988</v>
      </c>
      <c r="F787" s="47">
        <v>25</v>
      </c>
      <c r="G787" s="12">
        <v>7.25</v>
      </c>
      <c r="H787" t="s">
        <v>989</v>
      </c>
      <c r="I787" s="21">
        <v>35122</v>
      </c>
      <c r="J787" t="s">
        <v>1947</v>
      </c>
      <c r="L787" t="s">
        <v>2565</v>
      </c>
      <c r="M787">
        <v>1996</v>
      </c>
    </row>
    <row r="788" spans="1:13" x14ac:dyDescent="0.2">
      <c r="A788">
        <v>787</v>
      </c>
      <c r="B788" t="s">
        <v>977</v>
      </c>
      <c r="C788" t="s">
        <v>986</v>
      </c>
      <c r="D788" t="s">
        <v>1779</v>
      </c>
      <c r="E788" t="s">
        <v>992</v>
      </c>
      <c r="F788" s="47">
        <v>18</v>
      </c>
      <c r="G788" s="12">
        <v>7.4958</v>
      </c>
      <c r="H788" t="s">
        <v>989</v>
      </c>
      <c r="I788" s="21">
        <v>37677</v>
      </c>
      <c r="J788" t="s">
        <v>1948</v>
      </c>
      <c r="L788" t="s">
        <v>2566</v>
      </c>
      <c r="M788">
        <v>1903</v>
      </c>
    </row>
    <row r="789" spans="1:13" x14ac:dyDescent="0.2">
      <c r="A789">
        <v>788</v>
      </c>
      <c r="B789" t="s">
        <v>985</v>
      </c>
      <c r="C789" t="s">
        <v>986</v>
      </c>
      <c r="D789" t="s">
        <v>1780</v>
      </c>
      <c r="E789" t="s">
        <v>988</v>
      </c>
      <c r="F789" s="47">
        <v>8</v>
      </c>
      <c r="G789" s="12">
        <v>29.125</v>
      </c>
      <c r="H789" t="s">
        <v>997</v>
      </c>
      <c r="I789" s="21">
        <v>41327</v>
      </c>
      <c r="J789" t="s">
        <v>1949</v>
      </c>
      <c r="L789" t="s">
        <v>1977</v>
      </c>
      <c r="M789">
        <v>1913</v>
      </c>
    </row>
    <row r="790" spans="1:13" x14ac:dyDescent="0.2">
      <c r="A790">
        <v>789</v>
      </c>
      <c r="B790" t="s">
        <v>977</v>
      </c>
      <c r="C790" t="s">
        <v>986</v>
      </c>
      <c r="D790" t="s">
        <v>1781</v>
      </c>
      <c r="E790" t="s">
        <v>988</v>
      </c>
      <c r="F790" s="47">
        <v>1</v>
      </c>
      <c r="G790" s="12">
        <v>20.574999999999999</v>
      </c>
      <c r="H790" t="s">
        <v>989</v>
      </c>
      <c r="I790" s="21">
        <v>43882</v>
      </c>
      <c r="J790" t="s">
        <v>1949</v>
      </c>
      <c r="L790" t="s">
        <v>2049</v>
      </c>
      <c r="M790">
        <v>1920</v>
      </c>
    </row>
    <row r="791" spans="1:13" x14ac:dyDescent="0.2">
      <c r="A791">
        <v>790</v>
      </c>
      <c r="B791" t="s">
        <v>985</v>
      </c>
      <c r="C791" t="s">
        <v>990</v>
      </c>
      <c r="D791" t="s">
        <v>1782</v>
      </c>
      <c r="E791" t="s">
        <v>988</v>
      </c>
      <c r="F791" s="47">
        <v>46</v>
      </c>
      <c r="G791" s="12">
        <v>79.2</v>
      </c>
      <c r="H791" t="s">
        <v>163</v>
      </c>
      <c r="I791" s="21">
        <v>27457</v>
      </c>
      <c r="J791" t="s">
        <v>1947</v>
      </c>
      <c r="L791" t="s">
        <v>2567</v>
      </c>
      <c r="M791">
        <v>1975</v>
      </c>
    </row>
    <row r="792" spans="1:13" x14ac:dyDescent="0.2">
      <c r="A792">
        <v>791</v>
      </c>
      <c r="B792" t="s">
        <v>985</v>
      </c>
      <c r="C792" t="s">
        <v>986</v>
      </c>
      <c r="D792" t="s">
        <v>1783</v>
      </c>
      <c r="E792" t="s">
        <v>988</v>
      </c>
      <c r="F792" s="48">
        <v>74</v>
      </c>
      <c r="G792" s="12">
        <v>7.75</v>
      </c>
      <c r="H792" t="s">
        <v>997</v>
      </c>
      <c r="I792" s="21">
        <v>17237</v>
      </c>
      <c r="J792" t="s">
        <v>1947</v>
      </c>
      <c r="L792" t="s">
        <v>2225</v>
      </c>
      <c r="M792">
        <v>1947</v>
      </c>
    </row>
    <row r="793" spans="1:13" x14ac:dyDescent="0.2">
      <c r="A793">
        <v>792</v>
      </c>
      <c r="B793" t="s">
        <v>985</v>
      </c>
      <c r="C793" t="s">
        <v>1001</v>
      </c>
      <c r="D793" t="s">
        <v>1784</v>
      </c>
      <c r="E793" t="s">
        <v>988</v>
      </c>
      <c r="F793" s="47">
        <v>16</v>
      </c>
      <c r="G793" s="12">
        <v>26</v>
      </c>
      <c r="H793" t="s">
        <v>989</v>
      </c>
      <c r="I793" s="21">
        <v>38407</v>
      </c>
      <c r="J793" t="s">
        <v>1947</v>
      </c>
      <c r="L793" t="s">
        <v>2568</v>
      </c>
      <c r="M793">
        <v>1905</v>
      </c>
    </row>
    <row r="794" spans="1:13" x14ac:dyDescent="0.2">
      <c r="A794">
        <v>793</v>
      </c>
      <c r="B794" t="s">
        <v>985</v>
      </c>
      <c r="C794" t="s">
        <v>986</v>
      </c>
      <c r="D794" t="s">
        <v>1785</v>
      </c>
      <c r="E794" t="s">
        <v>992</v>
      </c>
      <c r="F794" s="48">
        <v>55</v>
      </c>
      <c r="G794" s="12">
        <v>69.55</v>
      </c>
      <c r="H794" t="s">
        <v>989</v>
      </c>
      <c r="I794" s="21">
        <v>24172</v>
      </c>
      <c r="J794" t="s">
        <v>1948</v>
      </c>
      <c r="L794" t="s">
        <v>2105</v>
      </c>
      <c r="M794">
        <v>1966</v>
      </c>
    </row>
    <row r="795" spans="1:13" x14ac:dyDescent="0.2">
      <c r="A795">
        <v>794</v>
      </c>
      <c r="B795" t="s">
        <v>985</v>
      </c>
      <c r="C795" t="s">
        <v>990</v>
      </c>
      <c r="D795" t="s">
        <v>1786</v>
      </c>
      <c r="E795" t="s">
        <v>988</v>
      </c>
      <c r="F795" s="48">
        <v>31</v>
      </c>
      <c r="G795" s="12">
        <v>30.695799999999998</v>
      </c>
      <c r="H795" t="s">
        <v>163</v>
      </c>
      <c r="I795" s="21">
        <v>32932</v>
      </c>
      <c r="J795" t="s">
        <v>1947</v>
      </c>
      <c r="L795" t="s">
        <v>2159</v>
      </c>
      <c r="M795">
        <v>1990</v>
      </c>
    </row>
    <row r="796" spans="1:13" x14ac:dyDescent="0.2">
      <c r="A796">
        <v>795</v>
      </c>
      <c r="B796" t="s">
        <v>985</v>
      </c>
      <c r="C796" t="s">
        <v>986</v>
      </c>
      <c r="D796" t="s">
        <v>1787</v>
      </c>
      <c r="E796" t="s">
        <v>988</v>
      </c>
      <c r="F796" s="47">
        <v>25</v>
      </c>
      <c r="G796" s="12">
        <v>7.8958000000000004</v>
      </c>
      <c r="H796" t="s">
        <v>989</v>
      </c>
      <c r="I796" s="21">
        <v>35122</v>
      </c>
      <c r="J796" t="s">
        <v>1947</v>
      </c>
      <c r="L796" t="s">
        <v>2569</v>
      </c>
      <c r="M796">
        <v>1996</v>
      </c>
    </row>
    <row r="797" spans="1:13" x14ac:dyDescent="0.2">
      <c r="A797">
        <v>796</v>
      </c>
      <c r="B797" t="s">
        <v>985</v>
      </c>
      <c r="C797" t="s">
        <v>1001</v>
      </c>
      <c r="D797" t="s">
        <v>1788</v>
      </c>
      <c r="E797" t="s">
        <v>988</v>
      </c>
      <c r="F797" s="47">
        <v>39</v>
      </c>
      <c r="G797" s="12">
        <v>13</v>
      </c>
      <c r="H797" t="s">
        <v>989</v>
      </c>
      <c r="I797" s="21">
        <v>30012</v>
      </c>
      <c r="J797" t="s">
        <v>1947</v>
      </c>
      <c r="L797" t="s">
        <v>2570</v>
      </c>
      <c r="M797">
        <v>1982</v>
      </c>
    </row>
    <row r="798" spans="1:13" x14ac:dyDescent="0.2">
      <c r="A798">
        <v>797</v>
      </c>
      <c r="B798" t="s">
        <v>977</v>
      </c>
      <c r="C798" t="s">
        <v>990</v>
      </c>
      <c r="D798" t="s">
        <v>1789</v>
      </c>
      <c r="E798" t="s">
        <v>992</v>
      </c>
      <c r="F798" s="47">
        <v>49</v>
      </c>
      <c r="G798" s="12">
        <v>25.929200000000002</v>
      </c>
      <c r="H798" t="s">
        <v>989</v>
      </c>
      <c r="I798" s="21">
        <v>26362</v>
      </c>
      <c r="J798" t="s">
        <v>1953</v>
      </c>
      <c r="L798" t="s">
        <v>2571</v>
      </c>
      <c r="M798">
        <v>1972</v>
      </c>
    </row>
    <row r="799" spans="1:13" x14ac:dyDescent="0.2">
      <c r="A799">
        <v>798</v>
      </c>
      <c r="B799" t="s">
        <v>977</v>
      </c>
      <c r="C799" t="s">
        <v>986</v>
      </c>
      <c r="D799" t="s">
        <v>1790</v>
      </c>
      <c r="E799" t="s">
        <v>992</v>
      </c>
      <c r="F799" s="47">
        <v>31</v>
      </c>
      <c r="G799" s="12">
        <v>8.6832999999999991</v>
      </c>
      <c r="H799" t="s">
        <v>989</v>
      </c>
      <c r="I799" s="21">
        <v>32932</v>
      </c>
      <c r="J799" t="s">
        <v>1950</v>
      </c>
      <c r="L799" t="s">
        <v>2572</v>
      </c>
      <c r="M799">
        <v>1990</v>
      </c>
    </row>
    <row r="800" spans="1:13" x14ac:dyDescent="0.2">
      <c r="A800">
        <v>799</v>
      </c>
      <c r="B800" t="s">
        <v>985</v>
      </c>
      <c r="C800" t="s">
        <v>986</v>
      </c>
      <c r="D800" t="s">
        <v>1791</v>
      </c>
      <c r="E800" t="s">
        <v>988</v>
      </c>
      <c r="F800" s="47">
        <v>30</v>
      </c>
      <c r="G800" s="12">
        <v>7.2291999999999996</v>
      </c>
      <c r="H800" t="s">
        <v>163</v>
      </c>
      <c r="I800" s="21">
        <v>33297</v>
      </c>
      <c r="J800" t="s">
        <v>1947</v>
      </c>
      <c r="L800" t="s">
        <v>2573</v>
      </c>
      <c r="M800">
        <v>1991</v>
      </c>
    </row>
    <row r="801" spans="1:13" x14ac:dyDescent="0.2">
      <c r="A801">
        <v>800</v>
      </c>
      <c r="B801" t="s">
        <v>985</v>
      </c>
      <c r="C801" t="s">
        <v>986</v>
      </c>
      <c r="D801" t="s">
        <v>1792</v>
      </c>
      <c r="E801" t="s">
        <v>992</v>
      </c>
      <c r="F801" s="47">
        <v>30</v>
      </c>
      <c r="G801" s="12">
        <v>24.15</v>
      </c>
      <c r="H801" t="s">
        <v>989</v>
      </c>
      <c r="I801" s="21">
        <v>33297</v>
      </c>
      <c r="J801" t="s">
        <v>1950</v>
      </c>
      <c r="L801" t="s">
        <v>2307</v>
      </c>
      <c r="M801">
        <v>1991</v>
      </c>
    </row>
    <row r="802" spans="1:13" x14ac:dyDescent="0.2">
      <c r="A802">
        <v>801</v>
      </c>
      <c r="B802" t="s">
        <v>985</v>
      </c>
      <c r="C802" t="s">
        <v>1001</v>
      </c>
      <c r="D802" t="s">
        <v>1793</v>
      </c>
      <c r="E802" t="s">
        <v>988</v>
      </c>
      <c r="F802" s="47">
        <v>34</v>
      </c>
      <c r="G802" s="12">
        <v>13</v>
      </c>
      <c r="H802" t="s">
        <v>989</v>
      </c>
      <c r="I802" s="21">
        <v>31837</v>
      </c>
      <c r="J802" t="s">
        <v>1947</v>
      </c>
      <c r="L802" t="s">
        <v>2574</v>
      </c>
      <c r="M802">
        <v>1987</v>
      </c>
    </row>
    <row r="803" spans="1:13" x14ac:dyDescent="0.2">
      <c r="A803">
        <v>802</v>
      </c>
      <c r="B803" t="s">
        <v>977</v>
      </c>
      <c r="C803" t="s">
        <v>1001</v>
      </c>
      <c r="D803" t="s">
        <v>1794</v>
      </c>
      <c r="E803" t="s">
        <v>992</v>
      </c>
      <c r="F803" s="47">
        <v>31</v>
      </c>
      <c r="G803" s="12">
        <v>26.25</v>
      </c>
      <c r="H803" t="s">
        <v>989</v>
      </c>
      <c r="I803" s="21">
        <v>32932</v>
      </c>
      <c r="J803" t="s">
        <v>1950</v>
      </c>
      <c r="L803" t="s">
        <v>2169</v>
      </c>
      <c r="M803">
        <v>1990</v>
      </c>
    </row>
    <row r="804" spans="1:13" x14ac:dyDescent="0.2">
      <c r="A804">
        <v>803</v>
      </c>
      <c r="B804" t="s">
        <v>977</v>
      </c>
      <c r="C804" t="s">
        <v>990</v>
      </c>
      <c r="D804" t="s">
        <v>1795</v>
      </c>
      <c r="E804" t="s">
        <v>988</v>
      </c>
      <c r="F804" s="47">
        <v>11</v>
      </c>
      <c r="G804" s="12">
        <v>120</v>
      </c>
      <c r="H804" t="s">
        <v>989</v>
      </c>
      <c r="I804" s="21">
        <v>40232</v>
      </c>
      <c r="J804" t="s">
        <v>1949</v>
      </c>
      <c r="L804" t="s">
        <v>2179</v>
      </c>
      <c r="M804">
        <v>1910</v>
      </c>
    </row>
    <row r="805" spans="1:13" x14ac:dyDescent="0.2">
      <c r="A805">
        <v>804</v>
      </c>
      <c r="B805" t="s">
        <v>977</v>
      </c>
      <c r="C805" t="s">
        <v>986</v>
      </c>
      <c r="D805" t="s">
        <v>1796</v>
      </c>
      <c r="E805" t="s">
        <v>988</v>
      </c>
      <c r="F805" s="47">
        <v>0.42</v>
      </c>
      <c r="G805" s="12">
        <v>8.5167000000000002</v>
      </c>
      <c r="H805" t="s">
        <v>163</v>
      </c>
      <c r="I805" s="21">
        <v>44093.7</v>
      </c>
      <c r="J805" t="s">
        <v>1949</v>
      </c>
      <c r="L805" t="s">
        <v>2575</v>
      </c>
      <c r="M805">
        <v>1920</v>
      </c>
    </row>
    <row r="806" spans="1:13" x14ac:dyDescent="0.2">
      <c r="A806">
        <v>805</v>
      </c>
      <c r="B806" t="s">
        <v>977</v>
      </c>
      <c r="C806" t="s">
        <v>986</v>
      </c>
      <c r="D806" t="s">
        <v>1797</v>
      </c>
      <c r="E806" t="s">
        <v>988</v>
      </c>
      <c r="F806" s="47">
        <v>27</v>
      </c>
      <c r="G806" s="12">
        <v>6.9749999999999996</v>
      </c>
      <c r="H806" t="s">
        <v>989</v>
      </c>
      <c r="I806" s="21">
        <v>34392</v>
      </c>
      <c r="J806" t="s">
        <v>1947</v>
      </c>
      <c r="L806" t="s">
        <v>2576</v>
      </c>
      <c r="M806">
        <v>1994</v>
      </c>
    </row>
    <row r="807" spans="1:13" x14ac:dyDescent="0.2">
      <c r="A807">
        <v>806</v>
      </c>
      <c r="B807" t="s">
        <v>985</v>
      </c>
      <c r="C807" t="s">
        <v>986</v>
      </c>
      <c r="D807" t="s">
        <v>1798</v>
      </c>
      <c r="E807" t="s">
        <v>988</v>
      </c>
      <c r="F807" s="47">
        <v>31</v>
      </c>
      <c r="G807" s="12">
        <v>7.7750000000000004</v>
      </c>
      <c r="H807" t="s">
        <v>989</v>
      </c>
      <c r="I807" s="21">
        <v>32932</v>
      </c>
      <c r="J807" t="s">
        <v>1947</v>
      </c>
      <c r="L807" t="s">
        <v>2059</v>
      </c>
      <c r="M807">
        <v>1990</v>
      </c>
    </row>
    <row r="808" spans="1:13" x14ac:dyDescent="0.2">
      <c r="A808">
        <v>807</v>
      </c>
      <c r="B808" t="s">
        <v>985</v>
      </c>
      <c r="C808" t="s">
        <v>990</v>
      </c>
      <c r="D808" t="s">
        <v>1799</v>
      </c>
      <c r="E808" t="s">
        <v>988</v>
      </c>
      <c r="F808" s="47">
        <v>39</v>
      </c>
      <c r="G808" s="12">
        <v>0</v>
      </c>
      <c r="H808" t="s">
        <v>989</v>
      </c>
      <c r="I808" s="21">
        <v>30012</v>
      </c>
      <c r="J808" t="s">
        <v>1947</v>
      </c>
      <c r="L808" t="s">
        <v>2201</v>
      </c>
      <c r="M808">
        <v>1982</v>
      </c>
    </row>
    <row r="809" spans="1:13" x14ac:dyDescent="0.2">
      <c r="A809">
        <v>808</v>
      </c>
      <c r="B809" t="s">
        <v>985</v>
      </c>
      <c r="C809" t="s">
        <v>986</v>
      </c>
      <c r="D809" t="s">
        <v>1800</v>
      </c>
      <c r="E809" t="s">
        <v>992</v>
      </c>
      <c r="F809" s="47">
        <v>18</v>
      </c>
      <c r="G809" s="12">
        <v>7.7750000000000004</v>
      </c>
      <c r="H809" t="s">
        <v>989</v>
      </c>
      <c r="I809" s="21">
        <v>37677</v>
      </c>
      <c r="J809" t="s">
        <v>1948</v>
      </c>
      <c r="L809" t="s">
        <v>2577</v>
      </c>
      <c r="M809">
        <v>1903</v>
      </c>
    </row>
    <row r="810" spans="1:13" x14ac:dyDescent="0.2">
      <c r="A810">
        <v>809</v>
      </c>
      <c r="B810" t="s">
        <v>985</v>
      </c>
      <c r="C810" t="s">
        <v>1001</v>
      </c>
      <c r="D810" t="s">
        <v>1801</v>
      </c>
      <c r="E810" t="s">
        <v>988</v>
      </c>
      <c r="F810" s="47">
        <v>39</v>
      </c>
      <c r="G810" s="12">
        <v>13</v>
      </c>
      <c r="H810" t="s">
        <v>989</v>
      </c>
      <c r="I810" s="21">
        <v>30012</v>
      </c>
      <c r="J810" t="s">
        <v>1947</v>
      </c>
      <c r="L810" t="s">
        <v>1994</v>
      </c>
      <c r="M810">
        <v>1982</v>
      </c>
    </row>
    <row r="811" spans="1:13" x14ac:dyDescent="0.2">
      <c r="A811">
        <v>810</v>
      </c>
      <c r="B811" t="s">
        <v>977</v>
      </c>
      <c r="C811" t="s">
        <v>990</v>
      </c>
      <c r="D811" t="s">
        <v>1802</v>
      </c>
      <c r="E811" t="s">
        <v>992</v>
      </c>
      <c r="F811" s="47">
        <v>33</v>
      </c>
      <c r="G811" s="12">
        <v>53.1</v>
      </c>
      <c r="H811" t="s">
        <v>989</v>
      </c>
      <c r="I811" s="21">
        <v>32202</v>
      </c>
      <c r="J811" t="s">
        <v>1950</v>
      </c>
      <c r="L811" t="s">
        <v>2521</v>
      </c>
      <c r="M811">
        <v>1988</v>
      </c>
    </row>
    <row r="812" spans="1:13" x14ac:dyDescent="0.2">
      <c r="A812">
        <v>811</v>
      </c>
      <c r="B812" t="s">
        <v>985</v>
      </c>
      <c r="C812" t="s">
        <v>986</v>
      </c>
      <c r="D812" t="s">
        <v>1803</v>
      </c>
      <c r="E812" t="s">
        <v>988</v>
      </c>
      <c r="F812" s="47">
        <v>26</v>
      </c>
      <c r="G812" s="12">
        <v>7.8875000000000002</v>
      </c>
      <c r="H812" t="s">
        <v>989</v>
      </c>
      <c r="I812" s="21">
        <v>34757</v>
      </c>
      <c r="J812" t="s">
        <v>1947</v>
      </c>
      <c r="L812" t="s">
        <v>2578</v>
      </c>
      <c r="M812">
        <v>1995</v>
      </c>
    </row>
    <row r="813" spans="1:13" x14ac:dyDescent="0.2">
      <c r="A813">
        <v>812</v>
      </c>
      <c r="B813" t="s">
        <v>985</v>
      </c>
      <c r="C813" t="s">
        <v>986</v>
      </c>
      <c r="D813" t="s">
        <v>1804</v>
      </c>
      <c r="E813" t="s">
        <v>988</v>
      </c>
      <c r="F813" s="47">
        <v>39</v>
      </c>
      <c r="G813" s="12">
        <v>24.15</v>
      </c>
      <c r="H813" t="s">
        <v>989</v>
      </c>
      <c r="I813" s="21">
        <v>30012</v>
      </c>
      <c r="J813" t="s">
        <v>1947</v>
      </c>
      <c r="L813" t="s">
        <v>2579</v>
      </c>
      <c r="M813">
        <v>1982</v>
      </c>
    </row>
    <row r="814" spans="1:13" x14ac:dyDescent="0.2">
      <c r="A814">
        <v>813</v>
      </c>
      <c r="B814" t="s">
        <v>985</v>
      </c>
      <c r="C814" t="s">
        <v>1001</v>
      </c>
      <c r="D814" t="s">
        <v>1805</v>
      </c>
      <c r="E814" t="s">
        <v>988</v>
      </c>
      <c r="F814" s="47">
        <v>35</v>
      </c>
      <c r="G814" s="12">
        <v>10.5</v>
      </c>
      <c r="H814" t="s">
        <v>989</v>
      </c>
      <c r="I814" s="21">
        <v>31472</v>
      </c>
      <c r="J814" t="s">
        <v>1947</v>
      </c>
      <c r="L814" t="s">
        <v>2580</v>
      </c>
      <c r="M814">
        <v>1986</v>
      </c>
    </row>
    <row r="815" spans="1:13" x14ac:dyDescent="0.2">
      <c r="A815">
        <v>814</v>
      </c>
      <c r="B815" t="s">
        <v>985</v>
      </c>
      <c r="C815" t="s">
        <v>986</v>
      </c>
      <c r="D815" t="s">
        <v>1806</v>
      </c>
      <c r="E815" t="s">
        <v>992</v>
      </c>
      <c r="F815" s="47">
        <v>6</v>
      </c>
      <c r="G815" s="12">
        <v>31.274999999999999</v>
      </c>
      <c r="H815" t="s">
        <v>989</v>
      </c>
      <c r="I815" s="21">
        <v>42057</v>
      </c>
      <c r="J815" t="s">
        <v>1948</v>
      </c>
      <c r="L815" t="s">
        <v>1974</v>
      </c>
      <c r="M815">
        <v>1915</v>
      </c>
    </row>
    <row r="816" spans="1:13" x14ac:dyDescent="0.2">
      <c r="A816">
        <v>815</v>
      </c>
      <c r="B816" t="s">
        <v>985</v>
      </c>
      <c r="C816" t="s">
        <v>986</v>
      </c>
      <c r="D816" t="s">
        <v>1807</v>
      </c>
      <c r="E816" t="s">
        <v>988</v>
      </c>
      <c r="F816" s="47">
        <v>30.5</v>
      </c>
      <c r="G816" s="12">
        <v>8.0500000000000007</v>
      </c>
      <c r="H816" t="s">
        <v>989</v>
      </c>
      <c r="I816" s="21">
        <v>33114.5</v>
      </c>
      <c r="J816" t="s">
        <v>1947</v>
      </c>
      <c r="L816" t="s">
        <v>2581</v>
      </c>
      <c r="M816">
        <v>1990</v>
      </c>
    </row>
    <row r="817" spans="1:13" x14ac:dyDescent="0.2">
      <c r="A817">
        <v>816</v>
      </c>
      <c r="B817" t="s">
        <v>985</v>
      </c>
      <c r="C817" t="s">
        <v>990</v>
      </c>
      <c r="D817" t="s">
        <v>1808</v>
      </c>
      <c r="E817" t="s">
        <v>988</v>
      </c>
      <c r="F817" s="48">
        <v>45</v>
      </c>
      <c r="G817" s="12">
        <v>0</v>
      </c>
      <c r="H817" t="s">
        <v>989</v>
      </c>
      <c r="I817" s="21">
        <v>27822</v>
      </c>
      <c r="J817" t="s">
        <v>1947</v>
      </c>
      <c r="L817" t="s">
        <v>2582</v>
      </c>
      <c r="M817">
        <v>1976</v>
      </c>
    </row>
    <row r="818" spans="1:13" x14ac:dyDescent="0.2">
      <c r="A818">
        <v>817</v>
      </c>
      <c r="B818" t="s">
        <v>985</v>
      </c>
      <c r="C818" t="s">
        <v>986</v>
      </c>
      <c r="D818" t="s">
        <v>1809</v>
      </c>
      <c r="E818" t="s">
        <v>992</v>
      </c>
      <c r="F818" s="47">
        <v>23</v>
      </c>
      <c r="G818" s="12">
        <v>7.9249999999999998</v>
      </c>
      <c r="H818" t="s">
        <v>989</v>
      </c>
      <c r="I818" s="21">
        <v>35852</v>
      </c>
      <c r="J818" t="s">
        <v>1948</v>
      </c>
      <c r="L818" t="s">
        <v>2583</v>
      </c>
      <c r="M818">
        <v>1998</v>
      </c>
    </row>
    <row r="819" spans="1:13" x14ac:dyDescent="0.2">
      <c r="A819">
        <v>818</v>
      </c>
      <c r="B819" t="s">
        <v>985</v>
      </c>
      <c r="C819" t="s">
        <v>1001</v>
      </c>
      <c r="D819" t="s">
        <v>1810</v>
      </c>
      <c r="E819" t="s">
        <v>988</v>
      </c>
      <c r="F819" s="47">
        <v>31</v>
      </c>
      <c r="G819" s="12">
        <v>37.004199999999997</v>
      </c>
      <c r="H819" t="s">
        <v>163</v>
      </c>
      <c r="I819" s="21">
        <v>32932</v>
      </c>
      <c r="J819" t="s">
        <v>1947</v>
      </c>
      <c r="L819" t="s">
        <v>2584</v>
      </c>
      <c r="M819">
        <v>1990</v>
      </c>
    </row>
    <row r="820" spans="1:13" x14ac:dyDescent="0.2">
      <c r="A820">
        <v>819</v>
      </c>
      <c r="B820" t="s">
        <v>985</v>
      </c>
      <c r="C820" t="s">
        <v>986</v>
      </c>
      <c r="D820" t="s">
        <v>1811</v>
      </c>
      <c r="E820" t="s">
        <v>988</v>
      </c>
      <c r="F820" s="47">
        <v>43</v>
      </c>
      <c r="G820" s="12">
        <v>6.45</v>
      </c>
      <c r="H820" t="s">
        <v>989</v>
      </c>
      <c r="I820" s="21">
        <v>28552</v>
      </c>
      <c r="J820" t="s">
        <v>1947</v>
      </c>
      <c r="L820" t="s">
        <v>2585</v>
      </c>
      <c r="M820">
        <v>1978</v>
      </c>
    </row>
    <row r="821" spans="1:13" x14ac:dyDescent="0.2">
      <c r="A821">
        <v>820</v>
      </c>
      <c r="B821" t="s">
        <v>985</v>
      </c>
      <c r="C821" t="s">
        <v>986</v>
      </c>
      <c r="D821" t="s">
        <v>1812</v>
      </c>
      <c r="E821" t="s">
        <v>988</v>
      </c>
      <c r="F821" s="47">
        <v>10</v>
      </c>
      <c r="G821" s="12">
        <v>27.9</v>
      </c>
      <c r="H821" t="s">
        <v>989</v>
      </c>
      <c r="I821" s="21">
        <v>40597</v>
      </c>
      <c r="J821" t="s">
        <v>1949</v>
      </c>
      <c r="L821" t="s">
        <v>2022</v>
      </c>
      <c r="M821">
        <v>1911</v>
      </c>
    </row>
    <row r="822" spans="1:13" x14ac:dyDescent="0.2">
      <c r="A822">
        <v>821</v>
      </c>
      <c r="B822" t="s">
        <v>977</v>
      </c>
      <c r="C822" t="s">
        <v>990</v>
      </c>
      <c r="D822" t="s">
        <v>1813</v>
      </c>
      <c r="E822" t="s">
        <v>992</v>
      </c>
      <c r="F822" s="47">
        <v>52</v>
      </c>
      <c r="G822" s="12">
        <v>93.5</v>
      </c>
      <c r="H822" t="s">
        <v>989</v>
      </c>
      <c r="I822" s="21">
        <v>25267</v>
      </c>
      <c r="J822" t="s">
        <v>1950</v>
      </c>
      <c r="L822" t="s">
        <v>2230</v>
      </c>
      <c r="M822">
        <v>1969</v>
      </c>
    </row>
    <row r="823" spans="1:13" x14ac:dyDescent="0.2">
      <c r="A823">
        <v>822</v>
      </c>
      <c r="B823" t="s">
        <v>977</v>
      </c>
      <c r="C823" t="s">
        <v>986</v>
      </c>
      <c r="D823" t="s">
        <v>1814</v>
      </c>
      <c r="E823" t="s">
        <v>988</v>
      </c>
      <c r="F823" s="47">
        <v>27</v>
      </c>
      <c r="G823" s="12">
        <v>8.6624999999999996</v>
      </c>
      <c r="H823" t="s">
        <v>989</v>
      </c>
      <c r="I823" s="21">
        <v>34392</v>
      </c>
      <c r="J823" t="s">
        <v>1947</v>
      </c>
      <c r="L823" t="s">
        <v>2586</v>
      </c>
      <c r="M823">
        <v>1994</v>
      </c>
    </row>
    <row r="824" spans="1:13" x14ac:dyDescent="0.2">
      <c r="A824">
        <v>823</v>
      </c>
      <c r="B824" t="s">
        <v>985</v>
      </c>
      <c r="C824" t="s">
        <v>990</v>
      </c>
      <c r="D824" t="s">
        <v>1815</v>
      </c>
      <c r="E824" t="s">
        <v>988</v>
      </c>
      <c r="F824" s="47">
        <v>38</v>
      </c>
      <c r="G824" s="12">
        <v>0</v>
      </c>
      <c r="H824" t="s">
        <v>989</v>
      </c>
      <c r="I824" s="21">
        <v>30377</v>
      </c>
      <c r="J824" t="s">
        <v>1960</v>
      </c>
      <c r="L824" t="s">
        <v>2587</v>
      </c>
      <c r="M824">
        <v>1983</v>
      </c>
    </row>
    <row r="825" spans="1:13" x14ac:dyDescent="0.2">
      <c r="A825">
        <v>824</v>
      </c>
      <c r="B825" t="s">
        <v>977</v>
      </c>
      <c r="C825" t="s">
        <v>986</v>
      </c>
      <c r="D825" t="s">
        <v>1816</v>
      </c>
      <c r="E825" t="s">
        <v>992</v>
      </c>
      <c r="F825" s="47">
        <v>27</v>
      </c>
      <c r="G825" s="12">
        <v>12.475</v>
      </c>
      <c r="H825" t="s">
        <v>989</v>
      </c>
      <c r="I825" s="21">
        <v>34392</v>
      </c>
      <c r="J825" t="s">
        <v>1950</v>
      </c>
      <c r="L825" t="s">
        <v>2540</v>
      </c>
      <c r="M825">
        <v>1994</v>
      </c>
    </row>
    <row r="826" spans="1:13" x14ac:dyDescent="0.2">
      <c r="A826">
        <v>825</v>
      </c>
      <c r="B826" t="s">
        <v>985</v>
      </c>
      <c r="C826" t="s">
        <v>986</v>
      </c>
      <c r="D826" t="s">
        <v>1817</v>
      </c>
      <c r="E826" t="s">
        <v>988</v>
      </c>
      <c r="F826" s="47">
        <v>2</v>
      </c>
      <c r="G826" s="12">
        <v>39.6875</v>
      </c>
      <c r="H826" t="s">
        <v>989</v>
      </c>
      <c r="I826" s="21">
        <v>43517</v>
      </c>
      <c r="J826" t="s">
        <v>1949</v>
      </c>
      <c r="L826" t="s">
        <v>2009</v>
      </c>
      <c r="M826">
        <v>1919</v>
      </c>
    </row>
    <row r="827" spans="1:13" x14ac:dyDescent="0.2">
      <c r="A827">
        <v>826</v>
      </c>
      <c r="B827" t="s">
        <v>985</v>
      </c>
      <c r="C827" t="s">
        <v>986</v>
      </c>
      <c r="D827" t="s">
        <v>1818</v>
      </c>
      <c r="E827" t="s">
        <v>988</v>
      </c>
      <c r="F827" s="48">
        <v>39</v>
      </c>
      <c r="G827" s="12">
        <v>6.95</v>
      </c>
      <c r="H827" t="s">
        <v>997</v>
      </c>
      <c r="I827" s="21">
        <v>30012</v>
      </c>
      <c r="J827" t="s">
        <v>1947</v>
      </c>
      <c r="L827" t="s">
        <v>2315</v>
      </c>
      <c r="M827">
        <v>1982</v>
      </c>
    </row>
    <row r="828" spans="1:13" x14ac:dyDescent="0.2">
      <c r="A828">
        <v>827</v>
      </c>
      <c r="B828" t="s">
        <v>985</v>
      </c>
      <c r="C828" t="s">
        <v>986</v>
      </c>
      <c r="D828" t="s">
        <v>1819</v>
      </c>
      <c r="E828" t="s">
        <v>988</v>
      </c>
      <c r="F828" s="48">
        <v>57</v>
      </c>
      <c r="G828" s="12">
        <v>56.495800000000003</v>
      </c>
      <c r="H828" t="s">
        <v>989</v>
      </c>
      <c r="I828" s="21">
        <v>23442</v>
      </c>
      <c r="J828" t="s">
        <v>1947</v>
      </c>
      <c r="L828" t="s">
        <v>2502</v>
      </c>
      <c r="M828">
        <v>1964</v>
      </c>
    </row>
    <row r="829" spans="1:13" x14ac:dyDescent="0.2">
      <c r="A829">
        <v>828</v>
      </c>
      <c r="B829" t="s">
        <v>977</v>
      </c>
      <c r="C829" t="s">
        <v>1001</v>
      </c>
      <c r="D829" t="s">
        <v>1820</v>
      </c>
      <c r="E829" t="s">
        <v>988</v>
      </c>
      <c r="F829" s="47">
        <v>1</v>
      </c>
      <c r="G829" s="12">
        <v>37.004199999999997</v>
      </c>
      <c r="H829" t="s">
        <v>163</v>
      </c>
      <c r="I829" s="21">
        <v>43882</v>
      </c>
      <c r="J829" t="s">
        <v>1949</v>
      </c>
      <c r="L829" t="s">
        <v>2584</v>
      </c>
      <c r="M829">
        <v>1920</v>
      </c>
    </row>
    <row r="830" spans="1:13" x14ac:dyDescent="0.2">
      <c r="A830">
        <v>829</v>
      </c>
      <c r="B830" t="s">
        <v>977</v>
      </c>
      <c r="C830" t="s">
        <v>986</v>
      </c>
      <c r="D830" t="s">
        <v>1821</v>
      </c>
      <c r="E830" t="s">
        <v>988</v>
      </c>
      <c r="F830" s="48">
        <v>73</v>
      </c>
      <c r="G830" s="12">
        <v>7.75</v>
      </c>
      <c r="H830" t="s">
        <v>997</v>
      </c>
      <c r="I830" s="21">
        <v>17602</v>
      </c>
      <c r="J830" t="s">
        <v>1947</v>
      </c>
      <c r="L830" t="s">
        <v>2588</v>
      </c>
      <c r="M830">
        <v>1948</v>
      </c>
    </row>
    <row r="831" spans="1:13" x14ac:dyDescent="0.2">
      <c r="A831">
        <v>830</v>
      </c>
      <c r="B831" t="s">
        <v>977</v>
      </c>
      <c r="C831" t="s">
        <v>990</v>
      </c>
      <c r="D831" t="s">
        <v>1822</v>
      </c>
      <c r="E831" t="s">
        <v>992</v>
      </c>
      <c r="F831" s="47">
        <v>62</v>
      </c>
      <c r="G831" s="12">
        <v>80</v>
      </c>
      <c r="I831" s="21">
        <v>21617</v>
      </c>
      <c r="J831" t="s">
        <v>1950</v>
      </c>
      <c r="L831" t="s">
        <v>2589</v>
      </c>
      <c r="M831">
        <v>1959</v>
      </c>
    </row>
    <row r="832" spans="1:13" x14ac:dyDescent="0.2">
      <c r="A832">
        <v>831</v>
      </c>
      <c r="B832" t="s">
        <v>977</v>
      </c>
      <c r="C832" t="s">
        <v>986</v>
      </c>
      <c r="D832" t="s">
        <v>1823</v>
      </c>
      <c r="E832" t="s">
        <v>992</v>
      </c>
      <c r="F832" s="47">
        <v>15</v>
      </c>
      <c r="G832" s="12">
        <v>14.4542</v>
      </c>
      <c r="H832" t="s">
        <v>163</v>
      </c>
      <c r="I832" s="21">
        <v>38772</v>
      </c>
      <c r="J832" t="s">
        <v>1950</v>
      </c>
      <c r="L832" t="s">
        <v>2452</v>
      </c>
      <c r="M832">
        <v>1906</v>
      </c>
    </row>
    <row r="833" spans="1:13" x14ac:dyDescent="0.2">
      <c r="A833">
        <v>832</v>
      </c>
      <c r="B833" t="s">
        <v>977</v>
      </c>
      <c r="C833" t="s">
        <v>1001</v>
      </c>
      <c r="D833" t="s">
        <v>1824</v>
      </c>
      <c r="E833" t="s">
        <v>988</v>
      </c>
      <c r="F833" s="47">
        <v>0.83</v>
      </c>
      <c r="G833" s="12">
        <v>18.75</v>
      </c>
      <c r="H833" t="s">
        <v>989</v>
      </c>
      <c r="I833" s="21">
        <v>43944.05</v>
      </c>
      <c r="J833" t="s">
        <v>1949</v>
      </c>
      <c r="L833" t="s">
        <v>2298</v>
      </c>
      <c r="M833">
        <v>1920</v>
      </c>
    </row>
    <row r="834" spans="1:13" x14ac:dyDescent="0.2">
      <c r="A834">
        <v>833</v>
      </c>
      <c r="B834" t="s">
        <v>985</v>
      </c>
      <c r="C834" t="s">
        <v>986</v>
      </c>
      <c r="D834" t="s">
        <v>1825</v>
      </c>
      <c r="E834" t="s">
        <v>988</v>
      </c>
      <c r="F834" s="48">
        <v>10</v>
      </c>
      <c r="G834" s="12">
        <v>7.2291999999999996</v>
      </c>
      <c r="H834" t="s">
        <v>163</v>
      </c>
      <c r="I834" s="21">
        <v>40597</v>
      </c>
      <c r="J834" t="s">
        <v>1947</v>
      </c>
      <c r="L834" t="s">
        <v>2503</v>
      </c>
      <c r="M834">
        <v>1911</v>
      </c>
    </row>
    <row r="835" spans="1:13" x14ac:dyDescent="0.2">
      <c r="A835">
        <v>834</v>
      </c>
      <c r="B835" t="s">
        <v>985</v>
      </c>
      <c r="C835" t="s">
        <v>986</v>
      </c>
      <c r="D835" t="s">
        <v>1826</v>
      </c>
      <c r="E835" t="s">
        <v>988</v>
      </c>
      <c r="F835" s="47">
        <v>23</v>
      </c>
      <c r="G835" s="12">
        <v>7.8541999999999996</v>
      </c>
      <c r="H835" t="s">
        <v>989</v>
      </c>
      <c r="I835" s="21">
        <v>35852</v>
      </c>
      <c r="J835" t="s">
        <v>1947</v>
      </c>
      <c r="L835" t="s">
        <v>2590</v>
      </c>
      <c r="M835">
        <v>1998</v>
      </c>
    </row>
    <row r="836" spans="1:13" x14ac:dyDescent="0.2">
      <c r="A836">
        <v>835</v>
      </c>
      <c r="B836" t="s">
        <v>985</v>
      </c>
      <c r="C836" t="s">
        <v>986</v>
      </c>
      <c r="D836" t="s">
        <v>1827</v>
      </c>
      <c r="E836" t="s">
        <v>988</v>
      </c>
      <c r="F836" s="47">
        <v>18</v>
      </c>
      <c r="G836" s="12">
        <v>8.3000000000000007</v>
      </c>
      <c r="H836" t="s">
        <v>989</v>
      </c>
      <c r="I836" s="21">
        <v>37677</v>
      </c>
      <c r="J836" t="s">
        <v>1947</v>
      </c>
      <c r="L836" t="s">
        <v>2591</v>
      </c>
      <c r="M836">
        <v>1903</v>
      </c>
    </row>
    <row r="837" spans="1:13" x14ac:dyDescent="0.2">
      <c r="A837">
        <v>836</v>
      </c>
      <c r="B837" t="s">
        <v>977</v>
      </c>
      <c r="C837" t="s">
        <v>990</v>
      </c>
      <c r="D837" t="s">
        <v>1828</v>
      </c>
      <c r="E837" t="s">
        <v>992</v>
      </c>
      <c r="F837" s="47">
        <v>39</v>
      </c>
      <c r="G837" s="12">
        <v>83.158299999999997</v>
      </c>
      <c r="H837" t="s">
        <v>163</v>
      </c>
      <c r="I837" s="21">
        <v>30012</v>
      </c>
      <c r="J837" t="s">
        <v>1948</v>
      </c>
      <c r="L837" t="s">
        <v>2592</v>
      </c>
      <c r="M837">
        <v>1982</v>
      </c>
    </row>
    <row r="838" spans="1:13" x14ac:dyDescent="0.2">
      <c r="A838">
        <v>837</v>
      </c>
      <c r="B838" t="s">
        <v>985</v>
      </c>
      <c r="C838" t="s">
        <v>986</v>
      </c>
      <c r="D838" t="s">
        <v>1829</v>
      </c>
      <c r="E838" t="s">
        <v>988</v>
      </c>
      <c r="F838" s="47">
        <v>21</v>
      </c>
      <c r="G838" s="12">
        <v>8.6624999999999996</v>
      </c>
      <c r="H838" t="s">
        <v>989</v>
      </c>
      <c r="I838" s="21">
        <v>36582</v>
      </c>
      <c r="J838" t="s">
        <v>1947</v>
      </c>
      <c r="L838" t="s">
        <v>2593</v>
      </c>
      <c r="M838">
        <v>1900</v>
      </c>
    </row>
    <row r="839" spans="1:13" x14ac:dyDescent="0.2">
      <c r="A839">
        <v>838</v>
      </c>
      <c r="B839" t="s">
        <v>985</v>
      </c>
      <c r="C839" t="s">
        <v>986</v>
      </c>
      <c r="D839" t="s">
        <v>1830</v>
      </c>
      <c r="E839" t="s">
        <v>988</v>
      </c>
      <c r="F839" s="48">
        <v>9</v>
      </c>
      <c r="G839" s="12">
        <v>8.0500000000000007</v>
      </c>
      <c r="H839" t="s">
        <v>989</v>
      </c>
      <c r="I839" s="21">
        <v>40962</v>
      </c>
      <c r="J839" t="s">
        <v>1947</v>
      </c>
      <c r="L839" t="s">
        <v>2594</v>
      </c>
      <c r="M839">
        <v>1912</v>
      </c>
    </row>
    <row r="840" spans="1:13" x14ac:dyDescent="0.2">
      <c r="A840">
        <v>839</v>
      </c>
      <c r="B840" t="s">
        <v>977</v>
      </c>
      <c r="C840" t="s">
        <v>986</v>
      </c>
      <c r="D840" t="s">
        <v>1831</v>
      </c>
      <c r="E840" t="s">
        <v>988</v>
      </c>
      <c r="F840" s="47">
        <v>32</v>
      </c>
      <c r="G840" s="12">
        <v>56.495800000000003</v>
      </c>
      <c r="H840" t="s">
        <v>989</v>
      </c>
      <c r="I840" s="21">
        <v>32567</v>
      </c>
      <c r="J840" t="s">
        <v>1947</v>
      </c>
      <c r="L840" t="s">
        <v>2595</v>
      </c>
      <c r="M840">
        <v>1989</v>
      </c>
    </row>
    <row r="841" spans="1:13" x14ac:dyDescent="0.2">
      <c r="A841">
        <v>840</v>
      </c>
      <c r="B841" t="s">
        <v>977</v>
      </c>
      <c r="C841" t="s">
        <v>990</v>
      </c>
      <c r="D841" t="s">
        <v>1832</v>
      </c>
      <c r="E841" t="s">
        <v>988</v>
      </c>
      <c r="F841" s="48">
        <v>67</v>
      </c>
      <c r="G841" s="12">
        <v>29.7</v>
      </c>
      <c r="H841" t="s">
        <v>163</v>
      </c>
      <c r="I841" s="21">
        <v>19792</v>
      </c>
      <c r="J841" t="s">
        <v>1947</v>
      </c>
      <c r="L841" t="s">
        <v>2596</v>
      </c>
      <c r="M841">
        <v>1954</v>
      </c>
    </row>
    <row r="842" spans="1:13" x14ac:dyDescent="0.2">
      <c r="A842">
        <v>841</v>
      </c>
      <c r="B842" t="s">
        <v>985</v>
      </c>
      <c r="C842" t="s">
        <v>986</v>
      </c>
      <c r="D842" t="s">
        <v>1833</v>
      </c>
      <c r="E842" t="s">
        <v>988</v>
      </c>
      <c r="F842" s="47">
        <v>20</v>
      </c>
      <c r="G842" s="12">
        <v>7.9249999999999998</v>
      </c>
      <c r="H842" t="s">
        <v>989</v>
      </c>
      <c r="I842" s="21">
        <v>36947</v>
      </c>
      <c r="J842" t="s">
        <v>1947</v>
      </c>
      <c r="L842" t="s">
        <v>2597</v>
      </c>
      <c r="M842">
        <v>1901</v>
      </c>
    </row>
    <row r="843" spans="1:13" x14ac:dyDescent="0.2">
      <c r="A843">
        <v>842</v>
      </c>
      <c r="B843" t="s">
        <v>985</v>
      </c>
      <c r="C843" t="s">
        <v>1001</v>
      </c>
      <c r="D843" t="s">
        <v>1834</v>
      </c>
      <c r="E843" t="s">
        <v>988</v>
      </c>
      <c r="F843" s="47">
        <v>16</v>
      </c>
      <c r="G843" s="12">
        <v>10.5</v>
      </c>
      <c r="H843" t="s">
        <v>989</v>
      </c>
      <c r="I843" s="21">
        <v>38407</v>
      </c>
      <c r="J843" t="s">
        <v>1947</v>
      </c>
      <c r="L843" t="s">
        <v>2598</v>
      </c>
      <c r="M843">
        <v>1905</v>
      </c>
    </row>
    <row r="844" spans="1:13" x14ac:dyDescent="0.2">
      <c r="A844">
        <v>843</v>
      </c>
      <c r="B844" t="s">
        <v>977</v>
      </c>
      <c r="C844" t="s">
        <v>990</v>
      </c>
      <c r="D844" t="s">
        <v>1835</v>
      </c>
      <c r="E844" t="s">
        <v>992</v>
      </c>
      <c r="F844" s="47">
        <v>30</v>
      </c>
      <c r="G844" s="12">
        <v>31</v>
      </c>
      <c r="H844" t="s">
        <v>163</v>
      </c>
      <c r="I844" s="21">
        <v>33297</v>
      </c>
      <c r="J844" t="s">
        <v>1948</v>
      </c>
      <c r="L844" t="s">
        <v>2599</v>
      </c>
      <c r="M844">
        <v>1991</v>
      </c>
    </row>
    <row r="845" spans="1:13" x14ac:dyDescent="0.2">
      <c r="A845">
        <v>844</v>
      </c>
      <c r="B845" t="s">
        <v>985</v>
      </c>
      <c r="C845" t="s">
        <v>986</v>
      </c>
      <c r="D845" t="s">
        <v>1836</v>
      </c>
      <c r="E845" t="s">
        <v>988</v>
      </c>
      <c r="F845" s="47">
        <v>34.5</v>
      </c>
      <c r="G845" s="12">
        <v>6.4375</v>
      </c>
      <c r="H845" t="s">
        <v>163</v>
      </c>
      <c r="I845" s="21">
        <v>31654.5</v>
      </c>
      <c r="J845" t="s">
        <v>1947</v>
      </c>
      <c r="L845" t="s">
        <v>2600</v>
      </c>
      <c r="M845">
        <v>1986</v>
      </c>
    </row>
    <row r="846" spans="1:13" x14ac:dyDescent="0.2">
      <c r="A846">
        <v>845</v>
      </c>
      <c r="B846" t="s">
        <v>985</v>
      </c>
      <c r="C846" t="s">
        <v>986</v>
      </c>
      <c r="D846" t="s">
        <v>1837</v>
      </c>
      <c r="E846" t="s">
        <v>988</v>
      </c>
      <c r="F846" s="47">
        <v>17</v>
      </c>
      <c r="G846" s="12">
        <v>8.6624999999999996</v>
      </c>
      <c r="H846" t="s">
        <v>989</v>
      </c>
      <c r="I846" s="21">
        <v>38042</v>
      </c>
      <c r="J846" t="s">
        <v>1947</v>
      </c>
      <c r="L846" t="s">
        <v>2601</v>
      </c>
      <c r="M846">
        <v>1904</v>
      </c>
    </row>
    <row r="847" spans="1:13" x14ac:dyDescent="0.2">
      <c r="A847">
        <v>846</v>
      </c>
      <c r="B847" t="s">
        <v>985</v>
      </c>
      <c r="C847" t="s">
        <v>986</v>
      </c>
      <c r="D847" t="s">
        <v>1838</v>
      </c>
      <c r="E847" t="s">
        <v>988</v>
      </c>
      <c r="F847" s="47">
        <v>42</v>
      </c>
      <c r="G847" s="12">
        <v>7.55</v>
      </c>
      <c r="H847" t="s">
        <v>989</v>
      </c>
      <c r="I847" s="21">
        <v>28917</v>
      </c>
      <c r="J847" t="s">
        <v>1947</v>
      </c>
      <c r="L847" t="s">
        <v>2602</v>
      </c>
      <c r="M847">
        <v>1979</v>
      </c>
    </row>
    <row r="848" spans="1:13" x14ac:dyDescent="0.2">
      <c r="A848">
        <v>847</v>
      </c>
      <c r="B848" t="s">
        <v>985</v>
      </c>
      <c r="C848" t="s">
        <v>986</v>
      </c>
      <c r="D848" t="s">
        <v>1839</v>
      </c>
      <c r="E848" t="s">
        <v>988</v>
      </c>
      <c r="F848" s="48">
        <v>55</v>
      </c>
      <c r="G848" s="12">
        <v>69.55</v>
      </c>
      <c r="H848" t="s">
        <v>989</v>
      </c>
      <c r="I848" s="21">
        <v>24172</v>
      </c>
      <c r="J848" t="s">
        <v>1947</v>
      </c>
      <c r="L848" t="s">
        <v>2105</v>
      </c>
      <c r="M848">
        <v>1966</v>
      </c>
    </row>
    <row r="849" spans="1:13" x14ac:dyDescent="0.2">
      <c r="A849">
        <v>848</v>
      </c>
      <c r="B849" t="s">
        <v>985</v>
      </c>
      <c r="C849" t="s">
        <v>986</v>
      </c>
      <c r="D849" t="s">
        <v>1840</v>
      </c>
      <c r="E849" t="s">
        <v>988</v>
      </c>
      <c r="F849" s="47">
        <v>35</v>
      </c>
      <c r="G849" s="12">
        <v>7.8958000000000004</v>
      </c>
      <c r="H849" t="s">
        <v>163</v>
      </c>
      <c r="I849" s="21">
        <v>31472</v>
      </c>
      <c r="J849" t="s">
        <v>1947</v>
      </c>
      <c r="L849" t="s">
        <v>2603</v>
      </c>
      <c r="M849">
        <v>1986</v>
      </c>
    </row>
    <row r="850" spans="1:13" x14ac:dyDescent="0.2">
      <c r="A850">
        <v>849</v>
      </c>
      <c r="B850" t="s">
        <v>985</v>
      </c>
      <c r="C850" t="s">
        <v>1001</v>
      </c>
      <c r="D850" t="s">
        <v>1841</v>
      </c>
      <c r="E850" t="s">
        <v>988</v>
      </c>
      <c r="F850" s="47">
        <v>28</v>
      </c>
      <c r="G850" s="12">
        <v>33</v>
      </c>
      <c r="H850" t="s">
        <v>989</v>
      </c>
      <c r="I850" s="21">
        <v>34027</v>
      </c>
      <c r="J850" t="s">
        <v>1952</v>
      </c>
      <c r="L850" t="s">
        <v>2011</v>
      </c>
      <c r="M850">
        <v>1993</v>
      </c>
    </row>
    <row r="851" spans="1:13" x14ac:dyDescent="0.2">
      <c r="A851">
        <v>850</v>
      </c>
      <c r="B851" t="s">
        <v>977</v>
      </c>
      <c r="C851" t="s">
        <v>990</v>
      </c>
      <c r="D851" t="s">
        <v>1842</v>
      </c>
      <c r="E851" t="s">
        <v>992</v>
      </c>
      <c r="F851" s="48">
        <v>33</v>
      </c>
      <c r="G851" s="12">
        <v>89.104200000000006</v>
      </c>
      <c r="H851" t="s">
        <v>163</v>
      </c>
      <c r="I851" s="21">
        <v>32202</v>
      </c>
      <c r="J851" t="s">
        <v>1950</v>
      </c>
      <c r="L851" t="s">
        <v>2333</v>
      </c>
      <c r="M851">
        <v>1988</v>
      </c>
    </row>
    <row r="852" spans="1:13" x14ac:dyDescent="0.2">
      <c r="A852">
        <v>851</v>
      </c>
      <c r="B852" t="s">
        <v>985</v>
      </c>
      <c r="C852" t="s">
        <v>986</v>
      </c>
      <c r="D852" t="s">
        <v>1843</v>
      </c>
      <c r="E852" t="s">
        <v>988</v>
      </c>
      <c r="F852" s="47">
        <v>4</v>
      </c>
      <c r="G852" s="12">
        <v>31.274999999999999</v>
      </c>
      <c r="H852" t="s">
        <v>989</v>
      </c>
      <c r="I852" s="21">
        <v>42787</v>
      </c>
      <c r="J852" t="s">
        <v>1949</v>
      </c>
      <c r="L852" t="s">
        <v>1974</v>
      </c>
      <c r="M852">
        <v>1917</v>
      </c>
    </row>
    <row r="853" spans="1:13" x14ac:dyDescent="0.2">
      <c r="A853">
        <v>852</v>
      </c>
      <c r="B853" t="s">
        <v>985</v>
      </c>
      <c r="C853" t="s">
        <v>986</v>
      </c>
      <c r="D853" t="s">
        <v>1844</v>
      </c>
      <c r="E853" t="s">
        <v>988</v>
      </c>
      <c r="F853" s="47">
        <v>74</v>
      </c>
      <c r="G853" s="12">
        <v>7.7750000000000004</v>
      </c>
      <c r="H853" t="s">
        <v>989</v>
      </c>
      <c r="I853" s="21">
        <v>17237</v>
      </c>
      <c r="J853" t="s">
        <v>1947</v>
      </c>
      <c r="L853" t="s">
        <v>2369</v>
      </c>
      <c r="M853">
        <v>1947</v>
      </c>
    </row>
    <row r="854" spans="1:13" x14ac:dyDescent="0.2">
      <c r="A854">
        <v>853</v>
      </c>
      <c r="B854" t="s">
        <v>985</v>
      </c>
      <c r="C854" t="s">
        <v>986</v>
      </c>
      <c r="D854" t="s">
        <v>1845</v>
      </c>
      <c r="E854" t="s">
        <v>992</v>
      </c>
      <c r="F854" s="47">
        <v>9</v>
      </c>
      <c r="G854" s="12">
        <v>15.245799999999999</v>
      </c>
      <c r="H854" t="s">
        <v>163</v>
      </c>
      <c r="I854" s="21">
        <v>40962</v>
      </c>
      <c r="J854" t="s">
        <v>1948</v>
      </c>
      <c r="L854" t="s">
        <v>2089</v>
      </c>
      <c r="M854">
        <v>1912</v>
      </c>
    </row>
    <row r="855" spans="1:13" x14ac:dyDescent="0.2">
      <c r="A855">
        <v>854</v>
      </c>
      <c r="B855" t="s">
        <v>977</v>
      </c>
      <c r="C855" t="s">
        <v>990</v>
      </c>
      <c r="D855" t="s">
        <v>1846</v>
      </c>
      <c r="E855" t="s">
        <v>992</v>
      </c>
      <c r="F855" s="47">
        <v>16</v>
      </c>
      <c r="G855" s="12">
        <v>39.4</v>
      </c>
      <c r="H855" t="s">
        <v>989</v>
      </c>
      <c r="I855" s="21">
        <v>38407</v>
      </c>
      <c r="J855" t="s">
        <v>1948</v>
      </c>
      <c r="L855" t="s">
        <v>2604</v>
      </c>
      <c r="M855">
        <v>1905</v>
      </c>
    </row>
    <row r="856" spans="1:13" x14ac:dyDescent="0.2">
      <c r="A856">
        <v>855</v>
      </c>
      <c r="B856" t="s">
        <v>985</v>
      </c>
      <c r="C856" t="s">
        <v>1001</v>
      </c>
      <c r="D856" t="s">
        <v>1847</v>
      </c>
      <c r="E856" t="s">
        <v>992</v>
      </c>
      <c r="F856" s="47">
        <v>44</v>
      </c>
      <c r="G856" s="12">
        <v>26</v>
      </c>
      <c r="H856" t="s">
        <v>989</v>
      </c>
      <c r="I856" s="21">
        <v>28187</v>
      </c>
      <c r="J856" t="s">
        <v>1950</v>
      </c>
      <c r="L856" t="s">
        <v>2179</v>
      </c>
      <c r="M856">
        <v>1977</v>
      </c>
    </row>
    <row r="857" spans="1:13" x14ac:dyDescent="0.2">
      <c r="A857">
        <v>856</v>
      </c>
      <c r="B857" t="s">
        <v>977</v>
      </c>
      <c r="C857" t="s">
        <v>986</v>
      </c>
      <c r="D857" t="s">
        <v>1848</v>
      </c>
      <c r="E857" t="s">
        <v>992</v>
      </c>
      <c r="F857" s="47">
        <v>18</v>
      </c>
      <c r="G857" s="12">
        <v>9.35</v>
      </c>
      <c r="H857" t="s">
        <v>989</v>
      </c>
      <c r="I857" s="21">
        <v>37677</v>
      </c>
      <c r="J857" t="s">
        <v>1950</v>
      </c>
      <c r="L857" t="s">
        <v>2605</v>
      </c>
      <c r="M857">
        <v>1903</v>
      </c>
    </row>
    <row r="858" spans="1:13" x14ac:dyDescent="0.2">
      <c r="A858">
        <v>857</v>
      </c>
      <c r="B858" t="s">
        <v>977</v>
      </c>
      <c r="C858" t="s">
        <v>990</v>
      </c>
      <c r="D858" t="s">
        <v>1849</v>
      </c>
      <c r="E858" t="s">
        <v>992</v>
      </c>
      <c r="F858" s="47">
        <v>45</v>
      </c>
      <c r="G858" s="12">
        <v>164.86670000000001</v>
      </c>
      <c r="H858" t="s">
        <v>989</v>
      </c>
      <c r="I858" s="21">
        <v>27822</v>
      </c>
      <c r="J858" t="s">
        <v>1950</v>
      </c>
      <c r="L858" t="s">
        <v>2237</v>
      </c>
      <c r="M858">
        <v>1976</v>
      </c>
    </row>
    <row r="859" spans="1:13" x14ac:dyDescent="0.2">
      <c r="A859">
        <v>858</v>
      </c>
      <c r="B859" t="s">
        <v>977</v>
      </c>
      <c r="C859" t="s">
        <v>990</v>
      </c>
      <c r="D859" t="s">
        <v>1850</v>
      </c>
      <c r="E859" t="s">
        <v>988</v>
      </c>
      <c r="F859" s="47">
        <v>51</v>
      </c>
      <c r="G859" s="12">
        <v>26.55</v>
      </c>
      <c r="H859" t="s">
        <v>989</v>
      </c>
      <c r="I859" s="21">
        <v>25632</v>
      </c>
      <c r="J859" t="s">
        <v>1947</v>
      </c>
      <c r="L859" t="s">
        <v>2377</v>
      </c>
      <c r="M859">
        <v>1970</v>
      </c>
    </row>
    <row r="860" spans="1:13" x14ac:dyDescent="0.2">
      <c r="A860">
        <v>859</v>
      </c>
      <c r="B860" t="s">
        <v>977</v>
      </c>
      <c r="C860" t="s">
        <v>986</v>
      </c>
      <c r="D860" t="s">
        <v>1851</v>
      </c>
      <c r="E860" t="s">
        <v>992</v>
      </c>
      <c r="F860" s="47">
        <v>24</v>
      </c>
      <c r="G860" s="12">
        <v>19.258299999999998</v>
      </c>
      <c r="H860" t="s">
        <v>163</v>
      </c>
      <c r="I860" s="21">
        <v>35487</v>
      </c>
      <c r="J860" t="s">
        <v>1950</v>
      </c>
      <c r="L860" t="s">
        <v>2329</v>
      </c>
      <c r="M860">
        <v>1997</v>
      </c>
    </row>
    <row r="861" spans="1:13" x14ac:dyDescent="0.2">
      <c r="A861">
        <v>860</v>
      </c>
      <c r="B861" t="s">
        <v>985</v>
      </c>
      <c r="C861" t="s">
        <v>986</v>
      </c>
      <c r="D861" t="s">
        <v>1852</v>
      </c>
      <c r="E861" t="s">
        <v>988</v>
      </c>
      <c r="F861" s="48">
        <v>11</v>
      </c>
      <c r="G861" s="12">
        <v>7.2291999999999996</v>
      </c>
      <c r="H861" t="s">
        <v>163</v>
      </c>
      <c r="I861" s="21">
        <v>40232</v>
      </c>
      <c r="J861" t="s">
        <v>1947</v>
      </c>
      <c r="L861" t="s">
        <v>2606</v>
      </c>
      <c r="M861">
        <v>1910</v>
      </c>
    </row>
    <row r="862" spans="1:13" x14ac:dyDescent="0.2">
      <c r="A862">
        <v>861</v>
      </c>
      <c r="B862" t="s">
        <v>985</v>
      </c>
      <c r="C862" t="s">
        <v>986</v>
      </c>
      <c r="D862" t="s">
        <v>1853</v>
      </c>
      <c r="E862" t="s">
        <v>988</v>
      </c>
      <c r="F862" s="47">
        <v>41</v>
      </c>
      <c r="G862" s="12">
        <v>14.1083</v>
      </c>
      <c r="H862" t="s">
        <v>989</v>
      </c>
      <c r="I862" s="21">
        <v>29282</v>
      </c>
      <c r="J862" t="s">
        <v>1947</v>
      </c>
      <c r="L862" t="s">
        <v>2454</v>
      </c>
      <c r="M862">
        <v>1980</v>
      </c>
    </row>
    <row r="863" spans="1:13" x14ac:dyDescent="0.2">
      <c r="A863">
        <v>862</v>
      </c>
      <c r="B863" t="s">
        <v>985</v>
      </c>
      <c r="C863" t="s">
        <v>1001</v>
      </c>
      <c r="D863" t="s">
        <v>1854</v>
      </c>
      <c r="E863" t="s">
        <v>988</v>
      </c>
      <c r="F863" s="47">
        <v>21</v>
      </c>
      <c r="G863" s="12">
        <v>11.5</v>
      </c>
      <c r="H863" t="s">
        <v>989</v>
      </c>
      <c r="I863" s="21">
        <v>36582</v>
      </c>
      <c r="J863" t="s">
        <v>1947</v>
      </c>
      <c r="L863" t="s">
        <v>2607</v>
      </c>
      <c r="M863">
        <v>1900</v>
      </c>
    </row>
    <row r="864" spans="1:13" x14ac:dyDescent="0.2">
      <c r="A864">
        <v>863</v>
      </c>
      <c r="B864" t="s">
        <v>977</v>
      </c>
      <c r="C864" t="s">
        <v>990</v>
      </c>
      <c r="D864" t="s">
        <v>1855</v>
      </c>
      <c r="E864" t="s">
        <v>992</v>
      </c>
      <c r="F864" s="47">
        <v>48</v>
      </c>
      <c r="G864" s="12">
        <v>25.929200000000002</v>
      </c>
      <c r="H864" t="s">
        <v>989</v>
      </c>
      <c r="I864" s="21">
        <v>26727</v>
      </c>
      <c r="J864" t="s">
        <v>1950</v>
      </c>
      <c r="L864" t="s">
        <v>2608</v>
      </c>
      <c r="M864">
        <v>1973</v>
      </c>
    </row>
    <row r="865" spans="1:13" x14ac:dyDescent="0.2">
      <c r="A865">
        <v>864</v>
      </c>
      <c r="B865" t="s">
        <v>985</v>
      </c>
      <c r="C865" t="s">
        <v>986</v>
      </c>
      <c r="D865" t="s">
        <v>1856</v>
      </c>
      <c r="E865" t="s">
        <v>992</v>
      </c>
      <c r="F865" s="48">
        <v>51</v>
      </c>
      <c r="G865" s="12">
        <v>69.55</v>
      </c>
      <c r="H865" t="s">
        <v>989</v>
      </c>
      <c r="I865" s="21">
        <v>25632</v>
      </c>
      <c r="J865" t="s">
        <v>1948</v>
      </c>
      <c r="L865" t="s">
        <v>2105</v>
      </c>
      <c r="M865">
        <v>1970</v>
      </c>
    </row>
    <row r="866" spans="1:13" x14ac:dyDescent="0.2">
      <c r="A866">
        <v>865</v>
      </c>
      <c r="B866" t="s">
        <v>985</v>
      </c>
      <c r="C866" t="s">
        <v>1001</v>
      </c>
      <c r="D866" t="s">
        <v>1857</v>
      </c>
      <c r="E866" t="s">
        <v>988</v>
      </c>
      <c r="F866" s="47">
        <v>24</v>
      </c>
      <c r="G866" s="12">
        <v>13</v>
      </c>
      <c r="H866" t="s">
        <v>989</v>
      </c>
      <c r="I866" s="21">
        <v>35487</v>
      </c>
      <c r="J866" t="s">
        <v>1947</v>
      </c>
      <c r="L866" t="s">
        <v>2609</v>
      </c>
      <c r="M866">
        <v>1997</v>
      </c>
    </row>
    <row r="867" spans="1:13" x14ac:dyDescent="0.2">
      <c r="A867">
        <v>866</v>
      </c>
      <c r="B867" t="s">
        <v>977</v>
      </c>
      <c r="C867" t="s">
        <v>1001</v>
      </c>
      <c r="D867" t="s">
        <v>1858</v>
      </c>
      <c r="E867" t="s">
        <v>992</v>
      </c>
      <c r="F867" s="47">
        <v>42</v>
      </c>
      <c r="G867" s="12">
        <v>13</v>
      </c>
      <c r="H867" t="s">
        <v>989</v>
      </c>
      <c r="I867" s="21">
        <v>28917</v>
      </c>
      <c r="J867" t="s">
        <v>1950</v>
      </c>
      <c r="L867" t="s">
        <v>2610</v>
      </c>
      <c r="M867">
        <v>1979</v>
      </c>
    </row>
    <row r="868" spans="1:13" x14ac:dyDescent="0.2">
      <c r="A868">
        <v>867</v>
      </c>
      <c r="B868" t="s">
        <v>977</v>
      </c>
      <c r="C868" t="s">
        <v>1001</v>
      </c>
      <c r="D868" t="s">
        <v>1859</v>
      </c>
      <c r="E868" t="s">
        <v>992</v>
      </c>
      <c r="F868" s="47">
        <v>27</v>
      </c>
      <c r="G868" s="12">
        <v>13.8583</v>
      </c>
      <c r="H868" t="s">
        <v>163</v>
      </c>
      <c r="I868" s="21">
        <v>34392</v>
      </c>
      <c r="J868" t="s">
        <v>1948</v>
      </c>
      <c r="L868" t="s">
        <v>2611</v>
      </c>
      <c r="M868">
        <v>1994</v>
      </c>
    </row>
    <row r="869" spans="1:13" x14ac:dyDescent="0.2">
      <c r="A869">
        <v>868</v>
      </c>
      <c r="B869" t="s">
        <v>985</v>
      </c>
      <c r="C869" t="s">
        <v>990</v>
      </c>
      <c r="D869" t="s">
        <v>1860</v>
      </c>
      <c r="E869" t="s">
        <v>988</v>
      </c>
      <c r="F869" s="47">
        <v>31</v>
      </c>
      <c r="G869" s="12">
        <v>50.495800000000003</v>
      </c>
      <c r="H869" t="s">
        <v>989</v>
      </c>
      <c r="I869" s="21">
        <v>32932</v>
      </c>
      <c r="J869" t="s">
        <v>1947</v>
      </c>
      <c r="L869" t="s">
        <v>2612</v>
      </c>
      <c r="M869">
        <v>1990</v>
      </c>
    </row>
    <row r="870" spans="1:13" x14ac:dyDescent="0.2">
      <c r="A870">
        <v>869</v>
      </c>
      <c r="B870" t="s">
        <v>985</v>
      </c>
      <c r="C870" t="s">
        <v>986</v>
      </c>
      <c r="D870" t="s">
        <v>1861</v>
      </c>
      <c r="E870" t="s">
        <v>988</v>
      </c>
      <c r="F870" s="48">
        <v>41</v>
      </c>
      <c r="G870" s="12">
        <v>9.5</v>
      </c>
      <c r="H870" t="s">
        <v>989</v>
      </c>
      <c r="I870" s="21">
        <v>29282</v>
      </c>
      <c r="J870" t="s">
        <v>1947</v>
      </c>
      <c r="L870" t="s">
        <v>2613</v>
      </c>
      <c r="M870">
        <v>1980</v>
      </c>
    </row>
    <row r="871" spans="1:13" x14ac:dyDescent="0.2">
      <c r="A871">
        <v>870</v>
      </c>
      <c r="B871" t="s">
        <v>977</v>
      </c>
      <c r="C871" t="s">
        <v>986</v>
      </c>
      <c r="D871" t="s">
        <v>1862</v>
      </c>
      <c r="E871" t="s">
        <v>988</v>
      </c>
      <c r="F871" s="47">
        <v>4</v>
      </c>
      <c r="G871" s="12">
        <v>11.1333</v>
      </c>
      <c r="H871" t="s">
        <v>989</v>
      </c>
      <c r="I871" s="21">
        <v>42787</v>
      </c>
      <c r="J871" t="s">
        <v>1949</v>
      </c>
      <c r="L871" t="s">
        <v>1969</v>
      </c>
      <c r="M871">
        <v>1917</v>
      </c>
    </row>
    <row r="872" spans="1:13" x14ac:dyDescent="0.2">
      <c r="A872">
        <v>871</v>
      </c>
      <c r="B872" t="s">
        <v>985</v>
      </c>
      <c r="C872" t="s">
        <v>986</v>
      </c>
      <c r="D872" t="s">
        <v>1863</v>
      </c>
      <c r="E872" t="s">
        <v>988</v>
      </c>
      <c r="F872" s="47">
        <v>26</v>
      </c>
      <c r="G872" s="12">
        <v>7.8958000000000004</v>
      </c>
      <c r="H872" t="s">
        <v>989</v>
      </c>
      <c r="I872" s="21">
        <v>34757</v>
      </c>
      <c r="J872" t="s">
        <v>1947</v>
      </c>
      <c r="L872" t="s">
        <v>2614</v>
      </c>
      <c r="M872">
        <v>1995</v>
      </c>
    </row>
    <row r="873" spans="1:13" x14ac:dyDescent="0.2">
      <c r="A873">
        <v>872</v>
      </c>
      <c r="B873" t="s">
        <v>977</v>
      </c>
      <c r="C873" t="s">
        <v>990</v>
      </c>
      <c r="D873" t="s">
        <v>1864</v>
      </c>
      <c r="E873" t="s">
        <v>992</v>
      </c>
      <c r="F873" s="47">
        <v>47</v>
      </c>
      <c r="G873" s="12">
        <v>52.554200000000002</v>
      </c>
      <c r="H873" t="s">
        <v>989</v>
      </c>
      <c r="I873" s="21">
        <v>27092</v>
      </c>
      <c r="J873" t="s">
        <v>1950</v>
      </c>
      <c r="L873" t="s">
        <v>2178</v>
      </c>
      <c r="M873">
        <v>1974</v>
      </c>
    </row>
    <row r="874" spans="1:13" x14ac:dyDescent="0.2">
      <c r="A874">
        <v>873</v>
      </c>
      <c r="B874" t="s">
        <v>985</v>
      </c>
      <c r="C874" t="s">
        <v>990</v>
      </c>
      <c r="D874" t="s">
        <v>1865</v>
      </c>
      <c r="E874" t="s">
        <v>988</v>
      </c>
      <c r="F874" s="47">
        <v>33</v>
      </c>
      <c r="G874" s="12">
        <v>5</v>
      </c>
      <c r="H874" t="s">
        <v>989</v>
      </c>
      <c r="I874" s="21">
        <v>32202</v>
      </c>
      <c r="J874" t="s">
        <v>1947</v>
      </c>
      <c r="L874" t="s">
        <v>2543</v>
      </c>
      <c r="M874">
        <v>1988</v>
      </c>
    </row>
    <row r="875" spans="1:13" x14ac:dyDescent="0.2">
      <c r="A875">
        <v>874</v>
      </c>
      <c r="B875" t="s">
        <v>985</v>
      </c>
      <c r="C875" t="s">
        <v>986</v>
      </c>
      <c r="D875" t="s">
        <v>1866</v>
      </c>
      <c r="E875" t="s">
        <v>988</v>
      </c>
      <c r="F875" s="47">
        <v>47</v>
      </c>
      <c r="G875" s="12">
        <v>9</v>
      </c>
      <c r="H875" t="s">
        <v>989</v>
      </c>
      <c r="I875" s="21">
        <v>27092</v>
      </c>
      <c r="J875" t="s">
        <v>1947</v>
      </c>
      <c r="L875" t="s">
        <v>2615</v>
      </c>
      <c r="M875">
        <v>1974</v>
      </c>
    </row>
    <row r="876" spans="1:13" x14ac:dyDescent="0.2">
      <c r="A876">
        <v>875</v>
      </c>
      <c r="B876" t="s">
        <v>977</v>
      </c>
      <c r="C876" t="s">
        <v>1001</v>
      </c>
      <c r="D876" t="s">
        <v>1867</v>
      </c>
      <c r="E876" t="s">
        <v>992</v>
      </c>
      <c r="F876" s="47">
        <v>28</v>
      </c>
      <c r="G876" s="12">
        <v>24</v>
      </c>
      <c r="H876" t="s">
        <v>163</v>
      </c>
      <c r="I876" s="21">
        <v>34027</v>
      </c>
      <c r="J876" t="s">
        <v>1950</v>
      </c>
      <c r="L876" t="s">
        <v>2228</v>
      </c>
      <c r="M876">
        <v>1993</v>
      </c>
    </row>
    <row r="877" spans="1:13" x14ac:dyDescent="0.2">
      <c r="A877">
        <v>876</v>
      </c>
      <c r="B877" t="s">
        <v>977</v>
      </c>
      <c r="C877" t="s">
        <v>986</v>
      </c>
      <c r="D877" t="s">
        <v>1868</v>
      </c>
      <c r="E877" t="s">
        <v>992</v>
      </c>
      <c r="F877" s="47">
        <v>15</v>
      </c>
      <c r="G877" s="12">
        <v>7.2249999999999996</v>
      </c>
      <c r="H877" t="s">
        <v>163</v>
      </c>
      <c r="I877" s="21">
        <v>38772</v>
      </c>
      <c r="J877" t="s">
        <v>1948</v>
      </c>
      <c r="L877" t="s">
        <v>2616</v>
      </c>
      <c r="M877">
        <v>1906</v>
      </c>
    </row>
    <row r="878" spans="1:13" x14ac:dyDescent="0.2">
      <c r="A878">
        <v>877</v>
      </c>
      <c r="B878" t="s">
        <v>985</v>
      </c>
      <c r="C878" t="s">
        <v>986</v>
      </c>
      <c r="D878" t="s">
        <v>1869</v>
      </c>
      <c r="E878" t="s">
        <v>988</v>
      </c>
      <c r="F878" s="47">
        <v>20</v>
      </c>
      <c r="G878" s="12">
        <v>9.8458000000000006</v>
      </c>
      <c r="H878" t="s">
        <v>989</v>
      </c>
      <c r="I878" s="21">
        <v>36947</v>
      </c>
      <c r="J878" t="s">
        <v>1947</v>
      </c>
      <c r="L878" t="s">
        <v>2060</v>
      </c>
      <c r="M878">
        <v>1901</v>
      </c>
    </row>
    <row r="879" spans="1:13" x14ac:dyDescent="0.2">
      <c r="A879">
        <v>878</v>
      </c>
      <c r="B879" t="s">
        <v>985</v>
      </c>
      <c r="C879" t="s">
        <v>986</v>
      </c>
      <c r="D879" t="s">
        <v>1870</v>
      </c>
      <c r="E879" t="s">
        <v>988</v>
      </c>
      <c r="F879" s="47">
        <v>19</v>
      </c>
      <c r="G879" s="12">
        <v>7.8958000000000004</v>
      </c>
      <c r="H879" t="s">
        <v>989</v>
      </c>
      <c r="I879" s="21">
        <v>37312</v>
      </c>
      <c r="J879" t="s">
        <v>1947</v>
      </c>
      <c r="L879" t="s">
        <v>2057</v>
      </c>
      <c r="M879">
        <v>1902</v>
      </c>
    </row>
    <row r="880" spans="1:13" x14ac:dyDescent="0.2">
      <c r="A880">
        <v>879</v>
      </c>
      <c r="B880" t="s">
        <v>985</v>
      </c>
      <c r="C880" t="s">
        <v>986</v>
      </c>
      <c r="D880" t="s">
        <v>1871</v>
      </c>
      <c r="E880" t="s">
        <v>988</v>
      </c>
      <c r="F880" s="48">
        <v>29</v>
      </c>
      <c r="G880" s="12">
        <v>7.8958000000000004</v>
      </c>
      <c r="H880" t="s">
        <v>989</v>
      </c>
      <c r="I880" s="21">
        <v>33662</v>
      </c>
      <c r="J880" t="s">
        <v>1947</v>
      </c>
      <c r="L880" t="s">
        <v>2617</v>
      </c>
      <c r="M880">
        <v>1992</v>
      </c>
    </row>
    <row r="881" spans="1:13" x14ac:dyDescent="0.2">
      <c r="A881">
        <v>880</v>
      </c>
      <c r="B881" t="s">
        <v>977</v>
      </c>
      <c r="C881" t="s">
        <v>990</v>
      </c>
      <c r="D881" t="s">
        <v>1872</v>
      </c>
      <c r="E881" t="s">
        <v>992</v>
      </c>
      <c r="F881" s="47">
        <v>56</v>
      </c>
      <c r="G881" s="12">
        <v>83.158299999999997</v>
      </c>
      <c r="H881" t="s">
        <v>163</v>
      </c>
      <c r="I881" s="21">
        <v>23807</v>
      </c>
      <c r="J881" t="s">
        <v>1950</v>
      </c>
      <c r="L881" t="s">
        <v>2618</v>
      </c>
      <c r="M881">
        <v>1965</v>
      </c>
    </row>
    <row r="882" spans="1:13" x14ac:dyDescent="0.2">
      <c r="A882">
        <v>881</v>
      </c>
      <c r="B882" t="s">
        <v>977</v>
      </c>
      <c r="C882" t="s">
        <v>1001</v>
      </c>
      <c r="D882" t="s">
        <v>1873</v>
      </c>
      <c r="E882" t="s">
        <v>992</v>
      </c>
      <c r="F882" s="47">
        <v>25</v>
      </c>
      <c r="G882" s="12">
        <v>26</v>
      </c>
      <c r="H882" t="s">
        <v>989</v>
      </c>
      <c r="I882" s="21">
        <v>35122</v>
      </c>
      <c r="J882" t="s">
        <v>1950</v>
      </c>
      <c r="L882" t="s">
        <v>2619</v>
      </c>
      <c r="M882">
        <v>1996</v>
      </c>
    </row>
    <row r="883" spans="1:13" x14ac:dyDescent="0.2">
      <c r="A883">
        <v>882</v>
      </c>
      <c r="B883" t="s">
        <v>985</v>
      </c>
      <c r="C883" t="s">
        <v>986</v>
      </c>
      <c r="D883" t="s">
        <v>1874</v>
      </c>
      <c r="E883" t="s">
        <v>988</v>
      </c>
      <c r="F883" s="47">
        <v>33</v>
      </c>
      <c r="G883" s="12">
        <v>7.8958000000000004</v>
      </c>
      <c r="H883" t="s">
        <v>989</v>
      </c>
      <c r="I883" s="21">
        <v>32202</v>
      </c>
      <c r="J883" t="s">
        <v>1947</v>
      </c>
      <c r="L883" t="s">
        <v>2620</v>
      </c>
      <c r="M883">
        <v>1988</v>
      </c>
    </row>
    <row r="884" spans="1:13" x14ac:dyDescent="0.2">
      <c r="A884">
        <v>883</v>
      </c>
      <c r="B884" t="s">
        <v>985</v>
      </c>
      <c r="C884" t="s">
        <v>986</v>
      </c>
      <c r="D884" t="s">
        <v>1875</v>
      </c>
      <c r="E884" t="s">
        <v>992</v>
      </c>
      <c r="F884" s="47">
        <v>22</v>
      </c>
      <c r="G884" s="12">
        <v>10.5167</v>
      </c>
      <c r="H884" t="s">
        <v>989</v>
      </c>
      <c r="I884" s="21">
        <v>36217</v>
      </c>
      <c r="J884" t="s">
        <v>1948</v>
      </c>
      <c r="L884" t="s">
        <v>2621</v>
      </c>
      <c r="M884">
        <v>1999</v>
      </c>
    </row>
    <row r="885" spans="1:13" x14ac:dyDescent="0.2">
      <c r="A885">
        <v>884</v>
      </c>
      <c r="B885" t="s">
        <v>985</v>
      </c>
      <c r="C885" t="s">
        <v>1001</v>
      </c>
      <c r="D885" t="s">
        <v>1876</v>
      </c>
      <c r="E885" t="s">
        <v>988</v>
      </c>
      <c r="F885" s="47">
        <v>28</v>
      </c>
      <c r="G885" s="12">
        <v>10.5</v>
      </c>
      <c r="H885" t="s">
        <v>989</v>
      </c>
      <c r="I885" s="21">
        <v>34027</v>
      </c>
      <c r="J885" t="s">
        <v>1947</v>
      </c>
      <c r="L885" t="s">
        <v>2622</v>
      </c>
      <c r="M885">
        <v>1993</v>
      </c>
    </row>
    <row r="886" spans="1:13" x14ac:dyDescent="0.2">
      <c r="A886">
        <v>885</v>
      </c>
      <c r="B886" t="s">
        <v>985</v>
      </c>
      <c r="C886" t="s">
        <v>986</v>
      </c>
      <c r="D886" t="s">
        <v>1877</v>
      </c>
      <c r="E886" t="s">
        <v>988</v>
      </c>
      <c r="F886" s="47">
        <v>25</v>
      </c>
      <c r="G886" s="12">
        <v>7.05</v>
      </c>
      <c r="H886" t="s">
        <v>989</v>
      </c>
      <c r="I886" s="21">
        <v>35122</v>
      </c>
      <c r="J886" t="s">
        <v>1947</v>
      </c>
      <c r="L886" t="s">
        <v>2623</v>
      </c>
      <c r="M886">
        <v>1996</v>
      </c>
    </row>
    <row r="887" spans="1:13" x14ac:dyDescent="0.2">
      <c r="A887">
        <v>886</v>
      </c>
      <c r="B887" t="s">
        <v>985</v>
      </c>
      <c r="C887" t="s">
        <v>986</v>
      </c>
      <c r="D887" t="s">
        <v>1878</v>
      </c>
      <c r="E887" t="s">
        <v>992</v>
      </c>
      <c r="F887" s="47">
        <v>39</v>
      </c>
      <c r="G887" s="12">
        <v>29.125</v>
      </c>
      <c r="H887" t="s">
        <v>997</v>
      </c>
      <c r="I887" s="21">
        <v>30012</v>
      </c>
      <c r="J887" t="s">
        <v>1950</v>
      </c>
      <c r="L887" t="s">
        <v>1977</v>
      </c>
      <c r="M887">
        <v>1982</v>
      </c>
    </row>
    <row r="888" spans="1:13" x14ac:dyDescent="0.2">
      <c r="A888">
        <v>887</v>
      </c>
      <c r="B888" t="s">
        <v>985</v>
      </c>
      <c r="C888" t="s">
        <v>1001</v>
      </c>
      <c r="D888" t="s">
        <v>1879</v>
      </c>
      <c r="E888" t="s">
        <v>988</v>
      </c>
      <c r="F888" s="47">
        <v>27</v>
      </c>
      <c r="G888" s="12">
        <v>13</v>
      </c>
      <c r="H888" t="s">
        <v>989</v>
      </c>
      <c r="I888" s="21">
        <v>34392</v>
      </c>
      <c r="J888" t="s">
        <v>1952</v>
      </c>
      <c r="L888" t="s">
        <v>2624</v>
      </c>
      <c r="M888">
        <v>1994</v>
      </c>
    </row>
    <row r="889" spans="1:13" x14ac:dyDescent="0.2">
      <c r="A889">
        <v>888</v>
      </c>
      <c r="B889" t="s">
        <v>977</v>
      </c>
      <c r="C889" t="s">
        <v>990</v>
      </c>
      <c r="D889" t="s">
        <v>1880</v>
      </c>
      <c r="E889" s="22" t="str">
        <f>IF(ISNUMBER(SEARCH("Miss.",D889)),"female",IF(ISNUMBER(SEARCH("Mrs.",D889)),"female","male"))</f>
        <v>female</v>
      </c>
      <c r="F889" s="47">
        <v>19</v>
      </c>
      <c r="G889" s="12">
        <v>30</v>
      </c>
      <c r="H889" t="s">
        <v>989</v>
      </c>
      <c r="I889" s="21">
        <v>37312</v>
      </c>
      <c r="J889" t="s">
        <v>1948</v>
      </c>
      <c r="L889" t="s">
        <v>2194</v>
      </c>
      <c r="M889">
        <v>1902</v>
      </c>
    </row>
    <row r="890" spans="1:13" x14ac:dyDescent="0.2">
      <c r="A890">
        <v>889</v>
      </c>
      <c r="B890" t="s">
        <v>985</v>
      </c>
      <c r="C890" t="s">
        <v>986</v>
      </c>
      <c r="D890" t="s">
        <v>1881</v>
      </c>
      <c r="E890" t="s">
        <v>992</v>
      </c>
      <c r="F890" s="48">
        <v>15</v>
      </c>
      <c r="G890" s="12">
        <v>23.45</v>
      </c>
      <c r="H890" t="s">
        <v>989</v>
      </c>
      <c r="I890" s="21">
        <v>38772</v>
      </c>
      <c r="J890" t="s">
        <v>1948</v>
      </c>
      <c r="L890" t="s">
        <v>2564</v>
      </c>
      <c r="M890">
        <v>1906</v>
      </c>
    </row>
    <row r="891" spans="1:13" x14ac:dyDescent="0.2">
      <c r="A891">
        <v>890</v>
      </c>
      <c r="B891" t="s">
        <v>977</v>
      </c>
      <c r="C891" t="s">
        <v>990</v>
      </c>
      <c r="D891" t="s">
        <v>1882</v>
      </c>
      <c r="E891" t="s">
        <v>988</v>
      </c>
      <c r="F891" s="47">
        <v>26</v>
      </c>
      <c r="G891" s="12">
        <v>30</v>
      </c>
      <c r="H891" t="s">
        <v>163</v>
      </c>
      <c r="I891" s="21">
        <v>34757</v>
      </c>
      <c r="J891" t="s">
        <v>1947</v>
      </c>
      <c r="L891" t="s">
        <v>2625</v>
      </c>
      <c r="M891">
        <v>1995</v>
      </c>
    </row>
    <row r="892" spans="1:13" x14ac:dyDescent="0.2">
      <c r="A892">
        <v>891</v>
      </c>
      <c r="B892" t="s">
        <v>985</v>
      </c>
      <c r="C892" t="s">
        <v>986</v>
      </c>
      <c r="D892" t="s">
        <v>1883</v>
      </c>
      <c r="E892" t="s">
        <v>988</v>
      </c>
      <c r="F892" s="47">
        <v>32</v>
      </c>
      <c r="G892" s="12">
        <v>7.75</v>
      </c>
      <c r="H892" t="s">
        <v>997</v>
      </c>
      <c r="I892" s="21">
        <v>32567</v>
      </c>
      <c r="J892" t="s">
        <v>1947</v>
      </c>
      <c r="L892" t="s">
        <v>2626</v>
      </c>
      <c r="M892">
        <v>1989</v>
      </c>
    </row>
    <row r="893" spans="1:13" x14ac:dyDescent="0.2">
      <c r="B893">
        <f>COUNTIF(B2:B892,"*")</f>
        <v>891</v>
      </c>
      <c r="C893">
        <f t="shared" ref="C893:H893" si="0">COUNTIF(C2:C892,"*")</f>
        <v>891</v>
      </c>
      <c r="D893">
        <f t="shared" si="0"/>
        <v>891</v>
      </c>
      <c r="E893">
        <f t="shared" si="0"/>
        <v>891</v>
      </c>
      <c r="F893" s="47">
        <v>891</v>
      </c>
      <c r="G893">
        <f>COUNT(G2:G892)</f>
        <v>891</v>
      </c>
      <c r="H893">
        <f t="shared" si="0"/>
        <v>889</v>
      </c>
      <c r="I893">
        <v>891</v>
      </c>
    </row>
  </sheetData>
  <pageMargins left="0.7" right="0.7" top="0.75" bottom="0.75" header="0.3" footer="0.3"/>
  <pageSetup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650B6-7331-4C88-B5F4-D603DE4A58A7}">
  <dimension ref="A1:C501"/>
  <sheetViews>
    <sheetView topLeftCell="A470" workbookViewId="0">
      <selection activeCell="J496" sqref="J496"/>
    </sheetView>
  </sheetViews>
  <sheetFormatPr baseColWidth="10" defaultColWidth="8.83203125" defaultRowHeight="15" x14ac:dyDescent="0.2"/>
  <cols>
    <col min="1" max="1" width="11" customWidth="1"/>
    <col min="3" max="3" width="12" bestFit="1" customWidth="1"/>
    <col min="4" max="4" width="4.83203125" bestFit="1" customWidth="1"/>
  </cols>
  <sheetData>
    <row r="1" spans="1:3" x14ac:dyDescent="0.2">
      <c r="A1" t="s">
        <v>1942</v>
      </c>
      <c r="B1" t="s">
        <v>1943</v>
      </c>
    </row>
    <row r="2" spans="1:3" x14ac:dyDescent="0.2">
      <c r="A2">
        <v>342</v>
      </c>
      <c r="B2">
        <v>684</v>
      </c>
      <c r="C2" s="33"/>
    </row>
    <row r="3" spans="1:3" x14ac:dyDescent="0.2">
      <c r="A3">
        <v>202</v>
      </c>
      <c r="B3">
        <v>676</v>
      </c>
      <c r="C3" s="33"/>
    </row>
    <row r="4" spans="1:3" x14ac:dyDescent="0.2">
      <c r="A4">
        <v>198</v>
      </c>
      <c r="B4">
        <v>674</v>
      </c>
      <c r="C4" s="33"/>
    </row>
    <row r="5" spans="1:3" x14ac:dyDescent="0.2">
      <c r="A5">
        <v>341</v>
      </c>
      <c r="B5">
        <v>661</v>
      </c>
      <c r="C5" s="33"/>
    </row>
    <row r="6" spans="1:3" x14ac:dyDescent="0.2">
      <c r="A6">
        <v>363</v>
      </c>
      <c r="B6">
        <v>661</v>
      </c>
      <c r="C6" s="33"/>
    </row>
    <row r="7" spans="1:3" x14ac:dyDescent="0.2">
      <c r="A7">
        <v>338</v>
      </c>
      <c r="B7">
        <v>657</v>
      </c>
      <c r="C7" s="33"/>
    </row>
    <row r="8" spans="1:3" x14ac:dyDescent="0.2">
      <c r="A8">
        <v>425</v>
      </c>
      <c r="B8">
        <v>654</v>
      </c>
      <c r="C8" s="33"/>
    </row>
    <row r="9" spans="1:3" x14ac:dyDescent="0.2">
      <c r="A9">
        <v>14</v>
      </c>
      <c r="B9">
        <v>650</v>
      </c>
      <c r="C9" s="33"/>
    </row>
    <row r="10" spans="1:3" x14ac:dyDescent="0.2">
      <c r="A10">
        <v>412</v>
      </c>
      <c r="B10">
        <v>646</v>
      </c>
      <c r="C10" s="33"/>
    </row>
    <row r="11" spans="1:3" x14ac:dyDescent="0.2">
      <c r="A11">
        <v>36</v>
      </c>
      <c r="B11">
        <v>643</v>
      </c>
      <c r="C11" s="33"/>
    </row>
    <row r="12" spans="1:3" x14ac:dyDescent="0.2">
      <c r="A12">
        <v>443</v>
      </c>
      <c r="B12">
        <v>637</v>
      </c>
      <c r="C12" s="33"/>
    </row>
    <row r="13" spans="1:3" x14ac:dyDescent="0.2">
      <c r="A13">
        <v>63</v>
      </c>
      <c r="B13">
        <v>632</v>
      </c>
      <c r="C13" s="33"/>
    </row>
    <row r="14" spans="1:3" x14ac:dyDescent="0.2">
      <c r="A14">
        <v>348</v>
      </c>
      <c r="B14">
        <v>631</v>
      </c>
      <c r="C14" s="33"/>
    </row>
    <row r="15" spans="1:3" x14ac:dyDescent="0.2">
      <c r="A15">
        <v>85</v>
      </c>
      <c r="B15">
        <v>626</v>
      </c>
      <c r="C15" s="33"/>
    </row>
    <row r="16" spans="1:3" x14ac:dyDescent="0.2">
      <c r="A16">
        <v>204</v>
      </c>
      <c r="B16">
        <v>623</v>
      </c>
      <c r="C16" s="33"/>
    </row>
    <row r="17" spans="1:3" x14ac:dyDescent="0.2">
      <c r="A17">
        <v>53</v>
      </c>
      <c r="B17">
        <v>620</v>
      </c>
      <c r="C17" s="33"/>
    </row>
    <row r="18" spans="1:3" x14ac:dyDescent="0.2">
      <c r="A18">
        <v>165</v>
      </c>
      <c r="B18">
        <v>612</v>
      </c>
      <c r="C18" s="33"/>
    </row>
    <row r="19" spans="1:3" x14ac:dyDescent="0.2">
      <c r="A19">
        <v>26</v>
      </c>
      <c r="B19">
        <v>611</v>
      </c>
      <c r="C19" s="33"/>
    </row>
    <row r="20" spans="1:3" x14ac:dyDescent="0.2">
      <c r="A20">
        <v>110</v>
      </c>
      <c r="B20">
        <v>611</v>
      </c>
      <c r="C20" s="33"/>
    </row>
    <row r="21" spans="1:3" x14ac:dyDescent="0.2">
      <c r="A21">
        <v>42</v>
      </c>
      <c r="B21">
        <v>610</v>
      </c>
      <c r="C21" s="33"/>
    </row>
    <row r="22" spans="1:3" x14ac:dyDescent="0.2">
      <c r="A22">
        <v>268</v>
      </c>
      <c r="B22">
        <v>610</v>
      </c>
      <c r="C22" s="33"/>
    </row>
    <row r="23" spans="1:3" x14ac:dyDescent="0.2">
      <c r="A23">
        <v>319</v>
      </c>
      <c r="B23">
        <v>609</v>
      </c>
      <c r="C23" s="33"/>
    </row>
    <row r="24" spans="1:3" x14ac:dyDescent="0.2">
      <c r="A24">
        <v>353</v>
      </c>
      <c r="B24">
        <v>609</v>
      </c>
      <c r="C24" s="33"/>
    </row>
    <row r="25" spans="1:3" x14ac:dyDescent="0.2">
      <c r="A25">
        <v>96</v>
      </c>
      <c r="B25">
        <v>606</v>
      </c>
      <c r="C25" s="33"/>
    </row>
    <row r="26" spans="1:3" x14ac:dyDescent="0.2">
      <c r="A26">
        <v>404</v>
      </c>
      <c r="B26">
        <v>606</v>
      </c>
      <c r="C26" s="33"/>
    </row>
    <row r="27" spans="1:3" x14ac:dyDescent="0.2">
      <c r="A27">
        <v>115</v>
      </c>
      <c r="B27">
        <v>605</v>
      </c>
      <c r="C27" s="33"/>
    </row>
    <row r="28" spans="1:3" x14ac:dyDescent="0.2">
      <c r="A28">
        <v>164</v>
      </c>
      <c r="B28">
        <v>605</v>
      </c>
      <c r="C28" s="33"/>
    </row>
    <row r="29" spans="1:3" x14ac:dyDescent="0.2">
      <c r="A29">
        <v>217</v>
      </c>
      <c r="B29">
        <v>604</v>
      </c>
      <c r="C29" s="33"/>
    </row>
    <row r="30" spans="1:3" x14ac:dyDescent="0.2">
      <c r="A30">
        <v>491</v>
      </c>
      <c r="B30">
        <v>604</v>
      </c>
      <c r="C30" s="33"/>
    </row>
    <row r="31" spans="1:3" x14ac:dyDescent="0.2">
      <c r="A31">
        <v>337</v>
      </c>
      <c r="B31">
        <v>603</v>
      </c>
      <c r="C31" s="33"/>
    </row>
    <row r="32" spans="1:3" x14ac:dyDescent="0.2">
      <c r="A32">
        <v>224</v>
      </c>
      <c r="B32">
        <v>602</v>
      </c>
      <c r="C32" s="33"/>
    </row>
    <row r="33" spans="1:3" x14ac:dyDescent="0.2">
      <c r="A33">
        <v>99</v>
      </c>
      <c r="B33">
        <v>601</v>
      </c>
      <c r="C33" s="33"/>
    </row>
    <row r="34" spans="1:3" x14ac:dyDescent="0.2">
      <c r="A34">
        <v>273</v>
      </c>
      <c r="B34">
        <v>601</v>
      </c>
      <c r="C34" s="33"/>
    </row>
    <row r="35" spans="1:3" x14ac:dyDescent="0.2">
      <c r="A35">
        <v>159</v>
      </c>
      <c r="B35">
        <v>600</v>
      </c>
      <c r="C35" s="33"/>
    </row>
    <row r="36" spans="1:3" x14ac:dyDescent="0.2">
      <c r="A36">
        <v>207</v>
      </c>
      <c r="B36">
        <v>600</v>
      </c>
      <c r="C36" s="33"/>
    </row>
    <row r="37" spans="1:3" x14ac:dyDescent="0.2">
      <c r="A37">
        <v>332</v>
      </c>
      <c r="B37">
        <v>600</v>
      </c>
      <c r="C37" s="33"/>
    </row>
    <row r="38" spans="1:3" x14ac:dyDescent="0.2">
      <c r="A38">
        <v>418</v>
      </c>
      <c r="B38">
        <v>600</v>
      </c>
      <c r="C38" s="33"/>
    </row>
    <row r="39" spans="1:3" x14ac:dyDescent="0.2">
      <c r="A39">
        <v>431</v>
      </c>
      <c r="B39">
        <v>600</v>
      </c>
      <c r="C39" s="33"/>
    </row>
    <row r="40" spans="1:3" x14ac:dyDescent="0.2">
      <c r="A40">
        <v>227</v>
      </c>
      <c r="B40">
        <v>599</v>
      </c>
      <c r="C40" s="33"/>
    </row>
    <row r="41" spans="1:3" x14ac:dyDescent="0.2">
      <c r="A41">
        <v>402</v>
      </c>
      <c r="B41">
        <v>599</v>
      </c>
      <c r="C41" s="33"/>
    </row>
    <row r="42" spans="1:3" x14ac:dyDescent="0.2">
      <c r="A42">
        <v>366</v>
      </c>
      <c r="B42">
        <v>598</v>
      </c>
      <c r="C42" s="33"/>
    </row>
    <row r="43" spans="1:3" x14ac:dyDescent="0.2">
      <c r="A43">
        <v>475</v>
      </c>
      <c r="B43">
        <v>598</v>
      </c>
      <c r="C43" s="33"/>
    </row>
    <row r="44" spans="1:3" x14ac:dyDescent="0.2">
      <c r="A44">
        <v>108</v>
      </c>
      <c r="B44">
        <v>597</v>
      </c>
      <c r="C44" s="33"/>
    </row>
    <row r="45" spans="1:3" x14ac:dyDescent="0.2">
      <c r="A45">
        <v>162</v>
      </c>
      <c r="B45">
        <v>597</v>
      </c>
      <c r="C45" s="33"/>
    </row>
    <row r="46" spans="1:3" x14ac:dyDescent="0.2">
      <c r="A46">
        <v>457</v>
      </c>
      <c r="B46">
        <v>596</v>
      </c>
      <c r="C46" s="33"/>
    </row>
    <row r="47" spans="1:3" x14ac:dyDescent="0.2">
      <c r="A47">
        <v>374</v>
      </c>
      <c r="B47">
        <v>595</v>
      </c>
      <c r="C47" s="33"/>
    </row>
    <row r="48" spans="1:3" x14ac:dyDescent="0.2">
      <c r="A48">
        <v>440</v>
      </c>
      <c r="B48">
        <v>594</v>
      </c>
      <c r="C48" s="33"/>
    </row>
    <row r="49" spans="1:3" x14ac:dyDescent="0.2">
      <c r="A49">
        <v>70</v>
      </c>
      <c r="B49">
        <v>593</v>
      </c>
      <c r="C49" s="33"/>
    </row>
    <row r="50" spans="1:3" x14ac:dyDescent="0.2">
      <c r="A50">
        <v>262</v>
      </c>
      <c r="B50">
        <v>593</v>
      </c>
      <c r="C50" s="33"/>
    </row>
    <row r="51" spans="1:3" x14ac:dyDescent="0.2">
      <c r="A51">
        <v>399</v>
      </c>
      <c r="B51">
        <v>593</v>
      </c>
      <c r="C51" s="33"/>
    </row>
    <row r="52" spans="1:3" x14ac:dyDescent="0.2">
      <c r="A52">
        <v>474</v>
      </c>
      <c r="B52">
        <v>593</v>
      </c>
      <c r="C52" s="33"/>
    </row>
    <row r="53" spans="1:3" x14ac:dyDescent="0.2">
      <c r="A53">
        <v>179</v>
      </c>
      <c r="B53">
        <v>590</v>
      </c>
      <c r="C53" s="33"/>
    </row>
    <row r="54" spans="1:3" x14ac:dyDescent="0.2">
      <c r="A54">
        <v>367</v>
      </c>
      <c r="B54">
        <v>590</v>
      </c>
      <c r="C54" s="33"/>
    </row>
    <row r="55" spans="1:3" x14ac:dyDescent="0.2">
      <c r="A55">
        <v>32</v>
      </c>
      <c r="B55">
        <v>589</v>
      </c>
      <c r="C55" s="33"/>
    </row>
    <row r="56" spans="1:3" x14ac:dyDescent="0.2">
      <c r="A56">
        <v>90</v>
      </c>
      <c r="B56">
        <v>589</v>
      </c>
      <c r="C56" s="33"/>
    </row>
    <row r="57" spans="1:3" x14ac:dyDescent="0.2">
      <c r="A57">
        <v>118</v>
      </c>
      <c r="B57">
        <v>589</v>
      </c>
      <c r="C57" s="33"/>
    </row>
    <row r="58" spans="1:3" x14ac:dyDescent="0.2">
      <c r="A58">
        <v>287</v>
      </c>
      <c r="B58">
        <v>589</v>
      </c>
      <c r="C58" s="33"/>
    </row>
    <row r="59" spans="1:3" x14ac:dyDescent="0.2">
      <c r="A59">
        <v>381</v>
      </c>
      <c r="B59">
        <v>589</v>
      </c>
      <c r="C59" s="33"/>
    </row>
    <row r="60" spans="1:3" x14ac:dyDescent="0.2">
      <c r="A60">
        <v>473</v>
      </c>
      <c r="B60">
        <v>587</v>
      </c>
      <c r="C60" s="33"/>
    </row>
    <row r="61" spans="1:3" x14ac:dyDescent="0.2">
      <c r="A61">
        <v>124</v>
      </c>
      <c r="B61">
        <v>586</v>
      </c>
      <c r="C61" s="33"/>
    </row>
    <row r="62" spans="1:3" x14ac:dyDescent="0.2">
      <c r="A62">
        <v>167</v>
      </c>
      <c r="B62">
        <v>586</v>
      </c>
      <c r="C62" s="33"/>
    </row>
    <row r="63" spans="1:3" x14ac:dyDescent="0.2">
      <c r="A63">
        <v>421</v>
      </c>
      <c r="B63">
        <v>586</v>
      </c>
      <c r="C63" s="33"/>
    </row>
    <row r="64" spans="1:3" x14ac:dyDescent="0.2">
      <c r="A64">
        <v>450</v>
      </c>
      <c r="B64">
        <v>586</v>
      </c>
      <c r="C64" s="33"/>
    </row>
    <row r="65" spans="1:3" x14ac:dyDescent="0.2">
      <c r="A65">
        <v>301</v>
      </c>
      <c r="B65">
        <v>585</v>
      </c>
      <c r="C65" s="33"/>
    </row>
    <row r="66" spans="1:3" x14ac:dyDescent="0.2">
      <c r="A66">
        <v>1</v>
      </c>
      <c r="B66">
        <v>584</v>
      </c>
      <c r="C66" s="33"/>
    </row>
    <row r="67" spans="1:3" x14ac:dyDescent="0.2">
      <c r="A67">
        <v>351</v>
      </c>
      <c r="B67">
        <v>584</v>
      </c>
      <c r="C67" s="33"/>
    </row>
    <row r="68" spans="1:3" x14ac:dyDescent="0.2">
      <c r="A68">
        <v>67</v>
      </c>
      <c r="B68">
        <v>582</v>
      </c>
      <c r="C68" s="33"/>
    </row>
    <row r="69" spans="1:3" x14ac:dyDescent="0.2">
      <c r="A69">
        <v>265</v>
      </c>
      <c r="B69">
        <v>582</v>
      </c>
      <c r="C69" s="33"/>
    </row>
    <row r="70" spans="1:3" x14ac:dyDescent="0.2">
      <c r="A70">
        <v>28</v>
      </c>
      <c r="B70">
        <v>581</v>
      </c>
      <c r="C70" s="33"/>
    </row>
    <row r="71" spans="1:3" x14ac:dyDescent="0.2">
      <c r="A71">
        <v>171</v>
      </c>
      <c r="B71">
        <v>581</v>
      </c>
      <c r="C71" s="33"/>
    </row>
    <row r="72" spans="1:3" x14ac:dyDescent="0.2">
      <c r="A72">
        <v>208</v>
      </c>
      <c r="B72">
        <v>581</v>
      </c>
      <c r="C72" s="33"/>
    </row>
    <row r="73" spans="1:3" x14ac:dyDescent="0.2">
      <c r="A73">
        <v>276</v>
      </c>
      <c r="B73">
        <v>581</v>
      </c>
      <c r="C73" s="33"/>
    </row>
    <row r="74" spans="1:3" x14ac:dyDescent="0.2">
      <c r="A74">
        <v>436</v>
      </c>
      <c r="B74">
        <v>581</v>
      </c>
      <c r="C74" s="33"/>
    </row>
    <row r="75" spans="1:3" x14ac:dyDescent="0.2">
      <c r="A75">
        <v>244</v>
      </c>
      <c r="B75">
        <v>580</v>
      </c>
      <c r="C75" s="33"/>
    </row>
    <row r="76" spans="1:3" x14ac:dyDescent="0.2">
      <c r="A76">
        <v>386</v>
      </c>
      <c r="B76">
        <v>580</v>
      </c>
      <c r="C76" s="33"/>
    </row>
    <row r="77" spans="1:3" x14ac:dyDescent="0.2">
      <c r="A77">
        <v>388</v>
      </c>
      <c r="B77">
        <v>580</v>
      </c>
      <c r="C77" s="33"/>
    </row>
    <row r="78" spans="1:3" x14ac:dyDescent="0.2">
      <c r="A78">
        <v>389</v>
      </c>
      <c r="B78">
        <v>580</v>
      </c>
      <c r="C78" s="33"/>
    </row>
    <row r="79" spans="1:3" x14ac:dyDescent="0.2">
      <c r="A79">
        <v>216</v>
      </c>
      <c r="B79">
        <v>579</v>
      </c>
      <c r="C79" s="33"/>
    </row>
    <row r="80" spans="1:3" x14ac:dyDescent="0.2">
      <c r="A80">
        <v>248</v>
      </c>
      <c r="B80">
        <v>579</v>
      </c>
      <c r="C80" s="33"/>
    </row>
    <row r="81" spans="1:3" x14ac:dyDescent="0.2">
      <c r="A81">
        <v>499</v>
      </c>
      <c r="B81">
        <v>579</v>
      </c>
      <c r="C81" s="33"/>
    </row>
    <row r="82" spans="1:3" x14ac:dyDescent="0.2">
      <c r="A82">
        <v>192</v>
      </c>
      <c r="B82">
        <v>578</v>
      </c>
      <c r="C82" s="33"/>
    </row>
    <row r="83" spans="1:3" x14ac:dyDescent="0.2">
      <c r="A83">
        <v>283</v>
      </c>
      <c r="B83">
        <v>578</v>
      </c>
      <c r="C83" s="33"/>
    </row>
    <row r="84" spans="1:3" x14ac:dyDescent="0.2">
      <c r="A84">
        <v>324</v>
      </c>
      <c r="B84">
        <v>578</v>
      </c>
      <c r="C84" s="33"/>
    </row>
    <row r="85" spans="1:3" x14ac:dyDescent="0.2">
      <c r="A85">
        <v>359</v>
      </c>
      <c r="B85">
        <v>578</v>
      </c>
      <c r="C85" s="33"/>
    </row>
    <row r="86" spans="1:3" x14ac:dyDescent="0.2">
      <c r="A86">
        <v>379</v>
      </c>
      <c r="B86">
        <v>578</v>
      </c>
      <c r="C86" s="33"/>
    </row>
    <row r="87" spans="1:3" x14ac:dyDescent="0.2">
      <c r="A87">
        <v>484</v>
      </c>
      <c r="B87">
        <v>578</v>
      </c>
      <c r="C87" s="33"/>
    </row>
    <row r="88" spans="1:3" x14ac:dyDescent="0.2">
      <c r="A88">
        <v>488</v>
      </c>
      <c r="B88">
        <v>578</v>
      </c>
      <c r="C88" s="33"/>
    </row>
    <row r="89" spans="1:3" x14ac:dyDescent="0.2">
      <c r="A89">
        <v>44</v>
      </c>
      <c r="B89">
        <v>577</v>
      </c>
      <c r="C89" s="33"/>
    </row>
    <row r="90" spans="1:3" x14ac:dyDescent="0.2">
      <c r="A90">
        <v>257</v>
      </c>
      <c r="B90">
        <v>577</v>
      </c>
      <c r="C90" s="33"/>
    </row>
    <row r="91" spans="1:3" x14ac:dyDescent="0.2">
      <c r="A91">
        <v>361</v>
      </c>
      <c r="B91">
        <v>577</v>
      </c>
      <c r="C91" s="33"/>
    </row>
    <row r="92" spans="1:3" x14ac:dyDescent="0.2">
      <c r="A92">
        <v>448</v>
      </c>
      <c r="B92">
        <v>577</v>
      </c>
      <c r="C92" s="33"/>
    </row>
    <row r="93" spans="1:3" x14ac:dyDescent="0.2">
      <c r="A93">
        <v>446</v>
      </c>
      <c r="B93">
        <v>576</v>
      </c>
      <c r="C93" s="33"/>
    </row>
    <row r="94" spans="1:3" x14ac:dyDescent="0.2">
      <c r="A94">
        <v>139</v>
      </c>
      <c r="B94">
        <v>575</v>
      </c>
      <c r="C94" s="33"/>
    </row>
    <row r="95" spans="1:3" x14ac:dyDescent="0.2">
      <c r="A95">
        <v>260</v>
      </c>
      <c r="B95">
        <v>575</v>
      </c>
      <c r="C95" s="33"/>
    </row>
    <row r="96" spans="1:3" x14ac:dyDescent="0.2">
      <c r="A96">
        <v>315</v>
      </c>
      <c r="B96">
        <v>575</v>
      </c>
      <c r="C96" s="33"/>
    </row>
    <row r="97" spans="1:3" x14ac:dyDescent="0.2">
      <c r="A97">
        <v>483</v>
      </c>
      <c r="B97">
        <v>575</v>
      </c>
      <c r="C97" s="33"/>
    </row>
    <row r="98" spans="1:3" x14ac:dyDescent="0.2">
      <c r="A98">
        <v>311</v>
      </c>
      <c r="B98">
        <v>574</v>
      </c>
      <c r="C98" s="33"/>
    </row>
    <row r="99" spans="1:3" x14ac:dyDescent="0.2">
      <c r="A99">
        <v>132</v>
      </c>
      <c r="B99">
        <v>573</v>
      </c>
      <c r="C99" s="33"/>
    </row>
    <row r="100" spans="1:3" x14ac:dyDescent="0.2">
      <c r="A100">
        <v>233</v>
      </c>
      <c r="B100">
        <v>573</v>
      </c>
      <c r="C100" s="33"/>
    </row>
    <row r="101" spans="1:3" x14ac:dyDescent="0.2">
      <c r="A101">
        <v>240</v>
      </c>
      <c r="B101">
        <v>573</v>
      </c>
      <c r="C101" s="33"/>
    </row>
    <row r="102" spans="1:3" x14ac:dyDescent="0.2">
      <c r="A102">
        <v>31</v>
      </c>
      <c r="B102">
        <v>571</v>
      </c>
      <c r="C102" s="33"/>
    </row>
    <row r="103" spans="1:3" x14ac:dyDescent="0.2">
      <c r="A103">
        <v>166</v>
      </c>
      <c r="B103">
        <v>571</v>
      </c>
      <c r="C103" s="33"/>
    </row>
    <row r="104" spans="1:3" x14ac:dyDescent="0.2">
      <c r="A104">
        <v>331</v>
      </c>
      <c r="B104">
        <v>571</v>
      </c>
      <c r="C104" s="33"/>
    </row>
    <row r="105" spans="1:3" x14ac:dyDescent="0.2">
      <c r="A105">
        <v>335</v>
      </c>
      <c r="B105">
        <v>571</v>
      </c>
      <c r="C105" s="33"/>
    </row>
    <row r="106" spans="1:3" x14ac:dyDescent="0.2">
      <c r="A106">
        <v>112</v>
      </c>
      <c r="B106">
        <v>570</v>
      </c>
      <c r="C106" s="33"/>
    </row>
    <row r="107" spans="1:3" x14ac:dyDescent="0.2">
      <c r="A107">
        <v>175</v>
      </c>
      <c r="B107">
        <v>570</v>
      </c>
      <c r="C107" s="33"/>
    </row>
    <row r="108" spans="1:3" x14ac:dyDescent="0.2">
      <c r="A108">
        <v>269</v>
      </c>
      <c r="B108">
        <v>570</v>
      </c>
      <c r="C108" s="33"/>
    </row>
    <row r="109" spans="1:3" x14ac:dyDescent="0.2">
      <c r="A109">
        <v>340</v>
      </c>
      <c r="B109">
        <v>570</v>
      </c>
      <c r="C109" s="33"/>
    </row>
    <row r="110" spans="1:3" x14ac:dyDescent="0.2">
      <c r="A110">
        <v>394</v>
      </c>
      <c r="B110">
        <v>570</v>
      </c>
      <c r="C110" s="33"/>
    </row>
    <row r="111" spans="1:3" x14ac:dyDescent="0.2">
      <c r="A111">
        <v>466</v>
      </c>
      <c r="B111">
        <v>570</v>
      </c>
      <c r="C111" s="33"/>
    </row>
    <row r="112" spans="1:3" x14ac:dyDescent="0.2">
      <c r="A112">
        <v>8</v>
      </c>
      <c r="B112">
        <v>569</v>
      </c>
      <c r="C112" s="33"/>
    </row>
    <row r="113" spans="1:3" x14ac:dyDescent="0.2">
      <c r="A113">
        <v>181</v>
      </c>
      <c r="B113">
        <v>569</v>
      </c>
      <c r="C113" s="33"/>
    </row>
    <row r="114" spans="1:3" x14ac:dyDescent="0.2">
      <c r="A114">
        <v>183</v>
      </c>
      <c r="B114">
        <v>569</v>
      </c>
      <c r="C114" s="33"/>
    </row>
    <row r="115" spans="1:3" x14ac:dyDescent="0.2">
      <c r="A115">
        <v>184</v>
      </c>
      <c r="B115">
        <v>569</v>
      </c>
      <c r="C115" s="33"/>
    </row>
    <row r="116" spans="1:3" x14ac:dyDescent="0.2">
      <c r="A116">
        <v>35</v>
      </c>
      <c r="B116">
        <v>568</v>
      </c>
      <c r="C116" s="33"/>
    </row>
    <row r="117" spans="1:3" x14ac:dyDescent="0.2">
      <c r="A117">
        <v>454</v>
      </c>
      <c r="B117">
        <v>568</v>
      </c>
      <c r="C117" s="33"/>
    </row>
    <row r="118" spans="1:3" x14ac:dyDescent="0.2">
      <c r="A118">
        <v>305</v>
      </c>
      <c r="B118">
        <v>567</v>
      </c>
      <c r="C118" s="33"/>
    </row>
    <row r="119" spans="1:3" x14ac:dyDescent="0.2">
      <c r="A119">
        <v>485</v>
      </c>
      <c r="B119">
        <v>567</v>
      </c>
      <c r="C119" s="33"/>
    </row>
    <row r="120" spans="1:3" x14ac:dyDescent="0.2">
      <c r="A120">
        <v>144</v>
      </c>
      <c r="B120">
        <v>566</v>
      </c>
      <c r="C120" s="33"/>
    </row>
    <row r="121" spans="1:3" x14ac:dyDescent="0.2">
      <c r="A121">
        <v>308</v>
      </c>
      <c r="B121">
        <v>566</v>
      </c>
      <c r="C121" s="33"/>
    </row>
    <row r="122" spans="1:3" x14ac:dyDescent="0.2">
      <c r="A122">
        <v>105</v>
      </c>
      <c r="B122">
        <v>565</v>
      </c>
      <c r="C122" s="33"/>
    </row>
    <row r="123" spans="1:3" x14ac:dyDescent="0.2">
      <c r="A123">
        <v>456</v>
      </c>
      <c r="B123">
        <v>564</v>
      </c>
      <c r="C123" s="33"/>
    </row>
    <row r="124" spans="1:3" x14ac:dyDescent="0.2">
      <c r="A124">
        <v>323</v>
      </c>
      <c r="B124">
        <v>563</v>
      </c>
      <c r="C124" s="33"/>
    </row>
    <row r="125" spans="1:3" x14ac:dyDescent="0.2">
      <c r="A125">
        <v>375</v>
      </c>
      <c r="B125">
        <v>562</v>
      </c>
      <c r="C125" s="33"/>
    </row>
    <row r="126" spans="1:3" x14ac:dyDescent="0.2">
      <c r="A126">
        <v>83</v>
      </c>
      <c r="B126">
        <v>561</v>
      </c>
      <c r="C126" s="33"/>
    </row>
    <row r="127" spans="1:3" x14ac:dyDescent="0.2">
      <c r="A127">
        <v>214</v>
      </c>
      <c r="B127">
        <v>561</v>
      </c>
      <c r="C127" s="33"/>
    </row>
    <row r="128" spans="1:3" x14ac:dyDescent="0.2">
      <c r="A128">
        <v>442</v>
      </c>
      <c r="B128">
        <v>561</v>
      </c>
      <c r="C128" s="33"/>
    </row>
    <row r="129" spans="1:3" x14ac:dyDescent="0.2">
      <c r="A129">
        <v>447</v>
      </c>
      <c r="B129">
        <v>561</v>
      </c>
      <c r="C129" s="33"/>
    </row>
    <row r="130" spans="1:3" x14ac:dyDescent="0.2">
      <c r="A130">
        <v>12</v>
      </c>
      <c r="B130">
        <v>560</v>
      </c>
      <c r="C130" s="33"/>
    </row>
    <row r="131" spans="1:3" x14ac:dyDescent="0.2">
      <c r="A131">
        <v>160</v>
      </c>
      <c r="B131">
        <v>560</v>
      </c>
      <c r="C131" s="33"/>
    </row>
    <row r="132" spans="1:3" x14ac:dyDescent="0.2">
      <c r="A132">
        <v>193</v>
      </c>
      <c r="B132">
        <v>560</v>
      </c>
      <c r="C132" s="33"/>
    </row>
    <row r="133" spans="1:3" x14ac:dyDescent="0.2">
      <c r="A133">
        <v>279</v>
      </c>
      <c r="B133">
        <v>559</v>
      </c>
      <c r="C133" s="33"/>
    </row>
    <row r="134" spans="1:3" x14ac:dyDescent="0.2">
      <c r="A134">
        <v>5</v>
      </c>
      <c r="B134">
        <v>558</v>
      </c>
      <c r="C134" s="33"/>
    </row>
    <row r="135" spans="1:3" x14ac:dyDescent="0.2">
      <c r="A135">
        <v>290</v>
      </c>
      <c r="B135">
        <v>558</v>
      </c>
      <c r="C135" s="33"/>
    </row>
    <row r="136" spans="1:3" x14ac:dyDescent="0.2">
      <c r="A136">
        <v>387</v>
      </c>
      <c r="B136">
        <v>558</v>
      </c>
      <c r="C136" s="33"/>
    </row>
    <row r="137" spans="1:3" x14ac:dyDescent="0.2">
      <c r="A137">
        <v>468</v>
      </c>
      <c r="B137">
        <v>558</v>
      </c>
      <c r="C137" s="33"/>
    </row>
    <row r="138" spans="1:3" x14ac:dyDescent="0.2">
      <c r="A138">
        <v>123</v>
      </c>
      <c r="B138">
        <v>557</v>
      </c>
      <c r="C138" s="33"/>
    </row>
    <row r="139" spans="1:3" x14ac:dyDescent="0.2">
      <c r="A139">
        <v>195</v>
      </c>
      <c r="B139">
        <v>557</v>
      </c>
      <c r="C139" s="33"/>
    </row>
    <row r="140" spans="1:3" x14ac:dyDescent="0.2">
      <c r="A140">
        <v>246</v>
      </c>
      <c r="B140">
        <v>557</v>
      </c>
      <c r="C140" s="33"/>
    </row>
    <row r="141" spans="1:3" x14ac:dyDescent="0.2">
      <c r="A141">
        <v>478</v>
      </c>
      <c r="B141">
        <v>557</v>
      </c>
      <c r="C141" s="33"/>
    </row>
    <row r="142" spans="1:3" x14ac:dyDescent="0.2">
      <c r="A142">
        <v>119</v>
      </c>
      <c r="B142">
        <v>556</v>
      </c>
      <c r="C142" s="33"/>
    </row>
    <row r="143" spans="1:3" x14ac:dyDescent="0.2">
      <c r="A143">
        <v>120</v>
      </c>
      <c r="B143">
        <v>556</v>
      </c>
      <c r="C143" s="33"/>
    </row>
    <row r="144" spans="1:3" x14ac:dyDescent="0.2">
      <c r="A144">
        <v>272</v>
      </c>
      <c r="B144">
        <v>556</v>
      </c>
      <c r="C144" s="33"/>
    </row>
    <row r="145" spans="1:3" x14ac:dyDescent="0.2">
      <c r="A145">
        <v>275</v>
      </c>
      <c r="B145">
        <v>556</v>
      </c>
      <c r="C145" s="33"/>
    </row>
    <row r="146" spans="1:3" x14ac:dyDescent="0.2">
      <c r="A146">
        <v>462</v>
      </c>
      <c r="B146">
        <v>556</v>
      </c>
      <c r="C146" s="33"/>
    </row>
    <row r="147" spans="1:3" x14ac:dyDescent="0.2">
      <c r="A147">
        <v>172</v>
      </c>
      <c r="B147">
        <v>555</v>
      </c>
      <c r="C147" s="33"/>
    </row>
    <row r="148" spans="1:3" x14ac:dyDescent="0.2">
      <c r="A148">
        <v>190</v>
      </c>
      <c r="B148">
        <v>555</v>
      </c>
      <c r="C148" s="33"/>
    </row>
    <row r="149" spans="1:3" x14ac:dyDescent="0.2">
      <c r="A149">
        <v>494</v>
      </c>
      <c r="B149">
        <v>555</v>
      </c>
      <c r="C149" s="33"/>
    </row>
    <row r="150" spans="1:3" x14ac:dyDescent="0.2">
      <c r="A150">
        <v>498</v>
      </c>
      <c r="B150">
        <v>555</v>
      </c>
      <c r="C150" s="33"/>
    </row>
    <row r="151" spans="1:3" x14ac:dyDescent="0.2">
      <c r="A151">
        <v>6</v>
      </c>
      <c r="B151">
        <v>554</v>
      </c>
      <c r="C151" s="33"/>
    </row>
    <row r="152" spans="1:3" x14ac:dyDescent="0.2">
      <c r="A152">
        <v>87</v>
      </c>
      <c r="B152">
        <v>554</v>
      </c>
      <c r="C152" s="33"/>
    </row>
    <row r="153" spans="1:3" x14ac:dyDescent="0.2">
      <c r="A153">
        <v>452</v>
      </c>
      <c r="B153">
        <v>554</v>
      </c>
      <c r="C153" s="33"/>
    </row>
    <row r="154" spans="1:3" x14ac:dyDescent="0.2">
      <c r="A154">
        <v>477</v>
      </c>
      <c r="B154">
        <v>554</v>
      </c>
      <c r="C154" s="33"/>
    </row>
    <row r="155" spans="1:3" x14ac:dyDescent="0.2">
      <c r="A155">
        <v>135</v>
      </c>
      <c r="B155">
        <v>553</v>
      </c>
      <c r="C155" s="33"/>
    </row>
    <row r="156" spans="1:3" x14ac:dyDescent="0.2">
      <c r="A156">
        <v>163</v>
      </c>
      <c r="B156">
        <v>553</v>
      </c>
      <c r="C156" s="33"/>
    </row>
    <row r="157" spans="1:3" x14ac:dyDescent="0.2">
      <c r="A157">
        <v>221</v>
      </c>
      <c r="B157">
        <v>553</v>
      </c>
      <c r="C157" s="33"/>
    </row>
    <row r="158" spans="1:3" x14ac:dyDescent="0.2">
      <c r="A158">
        <v>347</v>
      </c>
      <c r="B158">
        <v>553</v>
      </c>
      <c r="C158" s="33"/>
    </row>
    <row r="159" spans="1:3" x14ac:dyDescent="0.2">
      <c r="A159">
        <v>143</v>
      </c>
      <c r="B159">
        <v>552</v>
      </c>
      <c r="C159" s="33"/>
    </row>
    <row r="160" spans="1:3" x14ac:dyDescent="0.2">
      <c r="A160">
        <v>156</v>
      </c>
      <c r="B160">
        <v>552</v>
      </c>
      <c r="C160" s="33"/>
    </row>
    <row r="161" spans="1:3" x14ac:dyDescent="0.2">
      <c r="A161">
        <v>369</v>
      </c>
      <c r="B161">
        <v>552</v>
      </c>
      <c r="C161" s="33"/>
    </row>
    <row r="162" spans="1:3" x14ac:dyDescent="0.2">
      <c r="A162">
        <v>383</v>
      </c>
      <c r="B162">
        <v>552</v>
      </c>
      <c r="C162" s="33"/>
    </row>
    <row r="163" spans="1:3" x14ac:dyDescent="0.2">
      <c r="A163">
        <v>40</v>
      </c>
      <c r="B163">
        <v>551</v>
      </c>
      <c r="C163" s="33"/>
    </row>
    <row r="164" spans="1:3" x14ac:dyDescent="0.2">
      <c r="A164">
        <v>126</v>
      </c>
      <c r="B164">
        <v>551</v>
      </c>
      <c r="C164" s="33"/>
    </row>
    <row r="165" spans="1:3" x14ac:dyDescent="0.2">
      <c r="A165">
        <v>170</v>
      </c>
      <c r="B165">
        <v>551</v>
      </c>
      <c r="C165" s="33"/>
    </row>
    <row r="166" spans="1:3" x14ac:dyDescent="0.2">
      <c r="A166">
        <v>372</v>
      </c>
      <c r="B166">
        <v>551</v>
      </c>
      <c r="C166" s="33"/>
    </row>
    <row r="167" spans="1:3" x14ac:dyDescent="0.2">
      <c r="A167">
        <v>409</v>
      </c>
      <c r="B167">
        <v>551</v>
      </c>
      <c r="C167" s="33"/>
    </row>
    <row r="168" spans="1:3" x14ac:dyDescent="0.2">
      <c r="A168">
        <v>288</v>
      </c>
      <c r="B168">
        <v>550</v>
      </c>
      <c r="C168" s="33"/>
    </row>
    <row r="169" spans="1:3" x14ac:dyDescent="0.2">
      <c r="A169">
        <v>489</v>
      </c>
      <c r="B169">
        <v>550</v>
      </c>
      <c r="C169" s="33"/>
    </row>
    <row r="170" spans="1:3" x14ac:dyDescent="0.2">
      <c r="A170">
        <v>50</v>
      </c>
      <c r="B170">
        <v>549</v>
      </c>
      <c r="C170" s="33"/>
    </row>
    <row r="171" spans="1:3" x14ac:dyDescent="0.2">
      <c r="A171">
        <v>98</v>
      </c>
      <c r="B171">
        <v>549</v>
      </c>
      <c r="C171" s="33"/>
    </row>
    <row r="172" spans="1:3" x14ac:dyDescent="0.2">
      <c r="A172">
        <v>142</v>
      </c>
      <c r="B172">
        <v>549</v>
      </c>
      <c r="C172" s="33"/>
    </row>
    <row r="173" spans="1:3" x14ac:dyDescent="0.2">
      <c r="A173">
        <v>352</v>
      </c>
      <c r="B173">
        <v>549</v>
      </c>
      <c r="C173" s="33"/>
    </row>
    <row r="174" spans="1:3" x14ac:dyDescent="0.2">
      <c r="A174">
        <v>384</v>
      </c>
      <c r="B174">
        <v>549</v>
      </c>
      <c r="C174" s="33"/>
    </row>
    <row r="175" spans="1:3" x14ac:dyDescent="0.2">
      <c r="A175">
        <v>400</v>
      </c>
      <c r="B175">
        <v>549</v>
      </c>
      <c r="C175" s="33"/>
    </row>
    <row r="176" spans="1:3" x14ac:dyDescent="0.2">
      <c r="A176">
        <v>7</v>
      </c>
      <c r="B176">
        <v>548</v>
      </c>
      <c r="C176" s="33"/>
    </row>
    <row r="177" spans="1:3" x14ac:dyDescent="0.2">
      <c r="A177">
        <v>329</v>
      </c>
      <c r="B177">
        <v>548</v>
      </c>
      <c r="C177" s="33"/>
    </row>
    <row r="178" spans="1:3" x14ac:dyDescent="0.2">
      <c r="A178">
        <v>432</v>
      </c>
      <c r="B178">
        <v>548</v>
      </c>
      <c r="C178" s="33"/>
    </row>
    <row r="179" spans="1:3" x14ac:dyDescent="0.2">
      <c r="A179">
        <v>467</v>
      </c>
      <c r="B179">
        <v>548</v>
      </c>
      <c r="C179" s="33"/>
    </row>
    <row r="180" spans="1:3" x14ac:dyDescent="0.2">
      <c r="A180">
        <v>92</v>
      </c>
      <c r="B180">
        <v>547</v>
      </c>
      <c r="C180" s="33"/>
    </row>
    <row r="181" spans="1:3" x14ac:dyDescent="0.2">
      <c r="A181">
        <v>210</v>
      </c>
      <c r="B181">
        <v>545</v>
      </c>
      <c r="C181" s="33"/>
    </row>
    <row r="182" spans="1:3" x14ac:dyDescent="0.2">
      <c r="A182">
        <v>297</v>
      </c>
      <c r="B182">
        <v>545</v>
      </c>
      <c r="C182" s="33"/>
    </row>
    <row r="183" spans="1:3" x14ac:dyDescent="0.2">
      <c r="A183">
        <v>39</v>
      </c>
      <c r="B183">
        <v>544</v>
      </c>
      <c r="C183" s="33"/>
    </row>
    <row r="184" spans="1:3" x14ac:dyDescent="0.2">
      <c r="A184">
        <v>230</v>
      </c>
      <c r="B184">
        <v>544</v>
      </c>
      <c r="C184" s="33"/>
    </row>
    <row r="185" spans="1:3" x14ac:dyDescent="0.2">
      <c r="A185">
        <v>349</v>
      </c>
      <c r="B185">
        <v>544</v>
      </c>
      <c r="C185" s="33"/>
    </row>
    <row r="186" spans="1:3" x14ac:dyDescent="0.2">
      <c r="A186">
        <v>469</v>
      </c>
      <c r="B186">
        <v>544</v>
      </c>
      <c r="C186" s="33"/>
    </row>
    <row r="187" spans="1:3" x14ac:dyDescent="0.2">
      <c r="A187">
        <v>128</v>
      </c>
      <c r="B187">
        <v>543</v>
      </c>
      <c r="C187" s="33"/>
    </row>
    <row r="188" spans="1:3" x14ac:dyDescent="0.2">
      <c r="A188">
        <v>346</v>
      </c>
      <c r="B188">
        <v>543</v>
      </c>
      <c r="C188" s="33"/>
    </row>
    <row r="189" spans="1:3" x14ac:dyDescent="0.2">
      <c r="A189">
        <v>444</v>
      </c>
      <c r="B189">
        <v>543</v>
      </c>
      <c r="C189" s="33"/>
    </row>
    <row r="190" spans="1:3" x14ac:dyDescent="0.2">
      <c r="A190">
        <v>397</v>
      </c>
      <c r="B190">
        <v>542</v>
      </c>
      <c r="C190" s="33"/>
    </row>
    <row r="191" spans="1:3" x14ac:dyDescent="0.2">
      <c r="A191">
        <v>441</v>
      </c>
      <c r="B191">
        <v>542</v>
      </c>
      <c r="C191" s="33"/>
    </row>
    <row r="192" spans="1:3" x14ac:dyDescent="0.2">
      <c r="A192">
        <v>88</v>
      </c>
      <c r="B192">
        <v>541</v>
      </c>
      <c r="C192" s="33"/>
    </row>
    <row r="193" spans="1:3" x14ac:dyDescent="0.2">
      <c r="A193">
        <v>282</v>
      </c>
      <c r="B193">
        <v>541</v>
      </c>
      <c r="C193" s="33"/>
    </row>
    <row r="194" spans="1:3" x14ac:dyDescent="0.2">
      <c r="A194">
        <v>376</v>
      </c>
      <c r="B194">
        <v>541</v>
      </c>
      <c r="C194" s="33"/>
    </row>
    <row r="195" spans="1:3" x14ac:dyDescent="0.2">
      <c r="A195">
        <v>3</v>
      </c>
      <c r="B195">
        <v>540</v>
      </c>
      <c r="C195" s="33"/>
    </row>
    <row r="196" spans="1:3" x14ac:dyDescent="0.2">
      <c r="A196">
        <v>62</v>
      </c>
      <c r="B196">
        <v>540</v>
      </c>
      <c r="C196" s="33"/>
    </row>
    <row r="197" spans="1:3" x14ac:dyDescent="0.2">
      <c r="A197">
        <v>212</v>
      </c>
      <c r="B197">
        <v>539</v>
      </c>
      <c r="C197" s="33"/>
    </row>
    <row r="198" spans="1:3" x14ac:dyDescent="0.2">
      <c r="A198">
        <v>245</v>
      </c>
      <c r="B198">
        <v>539</v>
      </c>
      <c r="C198" s="33"/>
    </row>
    <row r="199" spans="1:3" x14ac:dyDescent="0.2">
      <c r="A199">
        <v>281</v>
      </c>
      <c r="B199">
        <v>539</v>
      </c>
      <c r="C199" s="33"/>
    </row>
    <row r="200" spans="1:3" x14ac:dyDescent="0.2">
      <c r="A200">
        <v>307</v>
      </c>
      <c r="B200">
        <v>539</v>
      </c>
      <c r="C200" s="33"/>
    </row>
    <row r="201" spans="1:3" x14ac:dyDescent="0.2">
      <c r="A201">
        <v>77</v>
      </c>
      <c r="B201">
        <v>538</v>
      </c>
      <c r="C201" s="33"/>
    </row>
    <row r="202" spans="1:3" x14ac:dyDescent="0.2">
      <c r="A202">
        <v>191</v>
      </c>
      <c r="B202">
        <v>538</v>
      </c>
      <c r="C202" s="33"/>
    </row>
    <row r="203" spans="1:3" x14ac:dyDescent="0.2">
      <c r="A203">
        <v>226</v>
      </c>
      <c r="B203">
        <v>538</v>
      </c>
      <c r="C203" s="33"/>
    </row>
    <row r="204" spans="1:3" x14ac:dyDescent="0.2">
      <c r="A204">
        <v>294</v>
      </c>
      <c r="B204">
        <v>538</v>
      </c>
      <c r="C204" s="33"/>
    </row>
    <row r="205" spans="1:3" x14ac:dyDescent="0.2">
      <c r="A205">
        <v>316</v>
      </c>
      <c r="B205">
        <v>538</v>
      </c>
      <c r="C205" s="33"/>
    </row>
    <row r="206" spans="1:3" x14ac:dyDescent="0.2">
      <c r="A206">
        <v>321</v>
      </c>
      <c r="B206">
        <v>538</v>
      </c>
      <c r="C206" s="33"/>
    </row>
    <row r="207" spans="1:3" x14ac:dyDescent="0.2">
      <c r="A207">
        <v>479</v>
      </c>
      <c r="B207">
        <v>538</v>
      </c>
      <c r="C207" s="33"/>
    </row>
    <row r="208" spans="1:3" x14ac:dyDescent="0.2">
      <c r="A208">
        <v>149</v>
      </c>
      <c r="B208">
        <v>537</v>
      </c>
      <c r="C208" s="33"/>
    </row>
    <row r="209" spans="1:3" x14ac:dyDescent="0.2">
      <c r="A209">
        <v>232</v>
      </c>
      <c r="B209">
        <v>537</v>
      </c>
      <c r="C209" s="33"/>
    </row>
    <row r="210" spans="1:3" x14ac:dyDescent="0.2">
      <c r="A210">
        <v>24</v>
      </c>
      <c r="B210">
        <v>536</v>
      </c>
      <c r="C210" s="33"/>
    </row>
    <row r="211" spans="1:3" x14ac:dyDescent="0.2">
      <c r="A211">
        <v>48</v>
      </c>
      <c r="B211">
        <v>536</v>
      </c>
      <c r="C211" s="33"/>
    </row>
    <row r="212" spans="1:3" x14ac:dyDescent="0.2">
      <c r="A212">
        <v>60</v>
      </c>
      <c r="B212">
        <v>536</v>
      </c>
      <c r="C212" s="33"/>
    </row>
    <row r="213" spans="1:3" x14ac:dyDescent="0.2">
      <c r="A213">
        <v>93</v>
      </c>
      <c r="B213">
        <v>536</v>
      </c>
      <c r="C213" s="33"/>
    </row>
    <row r="214" spans="1:3" x14ac:dyDescent="0.2">
      <c r="A214">
        <v>239</v>
      </c>
      <c r="B214">
        <v>536</v>
      </c>
      <c r="C214" s="33"/>
    </row>
    <row r="215" spans="1:3" x14ac:dyDescent="0.2">
      <c r="A215">
        <v>356</v>
      </c>
      <c r="B215">
        <v>536</v>
      </c>
      <c r="C215" s="33"/>
    </row>
    <row r="216" spans="1:3" x14ac:dyDescent="0.2">
      <c r="A216">
        <v>368</v>
      </c>
      <c r="B216">
        <v>536</v>
      </c>
      <c r="C216" s="33"/>
    </row>
    <row r="217" spans="1:3" x14ac:dyDescent="0.2">
      <c r="A217">
        <v>111</v>
      </c>
      <c r="B217">
        <v>535</v>
      </c>
      <c r="C217" s="33"/>
    </row>
    <row r="218" spans="1:3" x14ac:dyDescent="0.2">
      <c r="A218">
        <v>168</v>
      </c>
      <c r="B218">
        <v>535</v>
      </c>
      <c r="C218" s="33"/>
    </row>
    <row r="219" spans="1:3" x14ac:dyDescent="0.2">
      <c r="A219">
        <v>114</v>
      </c>
      <c r="B219">
        <v>534</v>
      </c>
      <c r="C219" s="33"/>
    </row>
    <row r="220" spans="1:3" x14ac:dyDescent="0.2">
      <c r="A220">
        <v>303</v>
      </c>
      <c r="B220">
        <v>534</v>
      </c>
      <c r="C220" s="33"/>
    </row>
    <row r="221" spans="1:3" x14ac:dyDescent="0.2">
      <c r="A221">
        <v>426</v>
      </c>
      <c r="B221">
        <v>534</v>
      </c>
      <c r="C221" s="33"/>
    </row>
    <row r="222" spans="1:3" x14ac:dyDescent="0.2">
      <c r="A222">
        <v>54</v>
      </c>
      <c r="B222">
        <v>533</v>
      </c>
      <c r="C222" s="33"/>
    </row>
    <row r="223" spans="1:3" x14ac:dyDescent="0.2">
      <c r="A223">
        <v>186</v>
      </c>
      <c r="B223">
        <v>533</v>
      </c>
      <c r="C223" s="33"/>
    </row>
    <row r="224" spans="1:3" x14ac:dyDescent="0.2">
      <c r="A224">
        <v>235</v>
      </c>
      <c r="B224">
        <v>533</v>
      </c>
      <c r="C224" s="33"/>
    </row>
    <row r="225" spans="1:3" x14ac:dyDescent="0.2">
      <c r="A225">
        <v>435</v>
      </c>
      <c r="B225">
        <v>533</v>
      </c>
      <c r="C225" s="33"/>
    </row>
    <row r="226" spans="1:3" x14ac:dyDescent="0.2">
      <c r="A226">
        <v>487</v>
      </c>
      <c r="B226">
        <v>533</v>
      </c>
      <c r="C226" s="33"/>
    </row>
    <row r="227" spans="1:3" x14ac:dyDescent="0.2">
      <c r="A227">
        <v>194</v>
      </c>
      <c r="B227">
        <v>532</v>
      </c>
      <c r="C227" s="33"/>
    </row>
    <row r="228" spans="1:3" x14ac:dyDescent="0.2">
      <c r="A228">
        <v>295</v>
      </c>
      <c r="B228">
        <v>532</v>
      </c>
      <c r="C228" s="33"/>
    </row>
    <row r="229" spans="1:3" x14ac:dyDescent="0.2">
      <c r="A229">
        <v>380</v>
      </c>
      <c r="B229">
        <v>532</v>
      </c>
      <c r="C229" s="33"/>
    </row>
    <row r="230" spans="1:3" x14ac:dyDescent="0.2">
      <c r="A230">
        <v>486</v>
      </c>
      <c r="B230">
        <v>532</v>
      </c>
      <c r="C230" s="33"/>
    </row>
    <row r="231" spans="1:3" x14ac:dyDescent="0.2">
      <c r="A231">
        <v>20</v>
      </c>
      <c r="B231">
        <v>531</v>
      </c>
      <c r="C231" s="33"/>
    </row>
    <row r="232" spans="1:3" x14ac:dyDescent="0.2">
      <c r="A232">
        <v>451</v>
      </c>
      <c r="B232">
        <v>531</v>
      </c>
      <c r="C232" s="33"/>
    </row>
    <row r="233" spans="1:3" x14ac:dyDescent="0.2">
      <c r="A233">
        <v>481</v>
      </c>
      <c r="B233">
        <v>531</v>
      </c>
      <c r="C233" s="33"/>
    </row>
    <row r="234" spans="1:3" x14ac:dyDescent="0.2">
      <c r="A234">
        <v>47</v>
      </c>
      <c r="B234">
        <v>530</v>
      </c>
      <c r="C234" s="33"/>
    </row>
    <row r="235" spans="1:3" x14ac:dyDescent="0.2">
      <c r="A235">
        <v>73</v>
      </c>
      <c r="B235">
        <v>530</v>
      </c>
      <c r="C235" s="33"/>
    </row>
    <row r="236" spans="1:3" x14ac:dyDescent="0.2">
      <c r="A236">
        <v>293</v>
      </c>
      <c r="B236">
        <v>530</v>
      </c>
      <c r="C236" s="33"/>
    </row>
    <row r="237" spans="1:3" x14ac:dyDescent="0.2">
      <c r="A237">
        <v>460</v>
      </c>
      <c r="B237">
        <v>530</v>
      </c>
      <c r="C237" s="33"/>
    </row>
    <row r="238" spans="1:3" x14ac:dyDescent="0.2">
      <c r="A238">
        <v>103</v>
      </c>
      <c r="B238">
        <v>529</v>
      </c>
      <c r="C238" s="33"/>
    </row>
    <row r="239" spans="1:3" x14ac:dyDescent="0.2">
      <c r="A239">
        <v>296</v>
      </c>
      <c r="B239">
        <v>529</v>
      </c>
      <c r="C239" s="33"/>
    </row>
    <row r="240" spans="1:3" x14ac:dyDescent="0.2">
      <c r="A240">
        <v>333</v>
      </c>
      <c r="B240">
        <v>529</v>
      </c>
      <c r="C240" s="33"/>
    </row>
    <row r="241" spans="1:3" x14ac:dyDescent="0.2">
      <c r="A241">
        <v>129</v>
      </c>
      <c r="B241">
        <v>528</v>
      </c>
      <c r="C241" s="33"/>
    </row>
    <row r="242" spans="1:3" x14ac:dyDescent="0.2">
      <c r="A242">
        <v>449</v>
      </c>
      <c r="B242">
        <v>528</v>
      </c>
      <c r="C242" s="33"/>
    </row>
    <row r="243" spans="1:3" x14ac:dyDescent="0.2">
      <c r="A243">
        <v>27</v>
      </c>
      <c r="B243">
        <v>527</v>
      </c>
      <c r="C243" s="33"/>
    </row>
    <row r="244" spans="1:3" x14ac:dyDescent="0.2">
      <c r="A244">
        <v>370</v>
      </c>
      <c r="B244">
        <v>527</v>
      </c>
      <c r="C244" s="33"/>
    </row>
    <row r="245" spans="1:3" x14ac:dyDescent="0.2">
      <c r="A245">
        <v>423</v>
      </c>
      <c r="B245">
        <v>527</v>
      </c>
      <c r="C245" s="33"/>
    </row>
    <row r="246" spans="1:3" x14ac:dyDescent="0.2">
      <c r="A246">
        <v>427</v>
      </c>
      <c r="B246">
        <v>527</v>
      </c>
      <c r="C246" s="33"/>
    </row>
    <row r="247" spans="1:3" x14ac:dyDescent="0.2">
      <c r="A247">
        <v>471</v>
      </c>
      <c r="B247">
        <v>527</v>
      </c>
      <c r="C247" s="33"/>
    </row>
    <row r="248" spans="1:3" x14ac:dyDescent="0.2">
      <c r="A248">
        <v>152</v>
      </c>
      <c r="B248">
        <v>526</v>
      </c>
      <c r="C248" s="33"/>
    </row>
    <row r="249" spans="1:3" x14ac:dyDescent="0.2">
      <c r="A249">
        <v>326</v>
      </c>
      <c r="B249">
        <v>526</v>
      </c>
      <c r="C249" s="33"/>
    </row>
    <row r="250" spans="1:3" x14ac:dyDescent="0.2">
      <c r="A250">
        <v>495</v>
      </c>
      <c r="B250">
        <v>526</v>
      </c>
      <c r="C250" s="33"/>
    </row>
    <row r="251" spans="1:3" x14ac:dyDescent="0.2">
      <c r="A251">
        <v>75</v>
      </c>
      <c r="B251">
        <v>525</v>
      </c>
      <c r="C251" s="33"/>
    </row>
    <row r="252" spans="1:3" x14ac:dyDescent="0.2">
      <c r="A252">
        <v>137</v>
      </c>
      <c r="B252">
        <v>525</v>
      </c>
      <c r="C252" s="33"/>
    </row>
    <row r="253" spans="1:3" x14ac:dyDescent="0.2">
      <c r="A253">
        <v>259</v>
      </c>
      <c r="B253">
        <v>525</v>
      </c>
      <c r="C253" s="33"/>
    </row>
    <row r="254" spans="1:3" x14ac:dyDescent="0.2">
      <c r="A254">
        <v>302</v>
      </c>
      <c r="B254">
        <v>525</v>
      </c>
      <c r="C254" s="33"/>
    </row>
    <row r="255" spans="1:3" x14ac:dyDescent="0.2">
      <c r="A255">
        <v>309</v>
      </c>
      <c r="B255">
        <v>525</v>
      </c>
      <c r="C255" s="33"/>
    </row>
    <row r="256" spans="1:3" x14ac:dyDescent="0.2">
      <c r="A256">
        <v>385</v>
      </c>
      <c r="B256">
        <v>525</v>
      </c>
      <c r="C256" s="33"/>
    </row>
    <row r="257" spans="1:3" x14ac:dyDescent="0.2">
      <c r="A257">
        <v>117</v>
      </c>
      <c r="B257">
        <v>524</v>
      </c>
      <c r="C257" s="33"/>
    </row>
    <row r="258" spans="1:3" x14ac:dyDescent="0.2">
      <c r="A258">
        <v>220</v>
      </c>
      <c r="B258">
        <v>524</v>
      </c>
      <c r="C258" s="33"/>
    </row>
    <row r="259" spans="1:3" x14ac:dyDescent="0.2">
      <c r="A259">
        <v>343</v>
      </c>
      <c r="B259">
        <v>524</v>
      </c>
      <c r="C259" s="33"/>
    </row>
    <row r="260" spans="1:3" x14ac:dyDescent="0.2">
      <c r="A260">
        <v>344</v>
      </c>
      <c r="B260">
        <v>524</v>
      </c>
      <c r="C260" s="33"/>
    </row>
    <row r="261" spans="1:3" x14ac:dyDescent="0.2">
      <c r="A261">
        <v>420</v>
      </c>
      <c r="B261">
        <v>524</v>
      </c>
      <c r="C261" s="33"/>
    </row>
    <row r="262" spans="1:3" x14ac:dyDescent="0.2">
      <c r="A262">
        <v>424</v>
      </c>
      <c r="B262">
        <v>524</v>
      </c>
      <c r="C262" s="33"/>
    </row>
    <row r="263" spans="1:3" x14ac:dyDescent="0.2">
      <c r="A263">
        <v>455</v>
      </c>
      <c r="B263">
        <v>524</v>
      </c>
      <c r="C263" s="33"/>
    </row>
    <row r="264" spans="1:3" x14ac:dyDescent="0.2">
      <c r="A264">
        <v>482</v>
      </c>
      <c r="B264">
        <v>524</v>
      </c>
      <c r="C264" s="33"/>
    </row>
    <row r="265" spans="1:3" x14ac:dyDescent="0.2">
      <c r="A265">
        <v>10</v>
      </c>
      <c r="B265">
        <v>523</v>
      </c>
      <c r="C265" s="33"/>
    </row>
    <row r="266" spans="1:3" x14ac:dyDescent="0.2">
      <c r="A266">
        <v>252</v>
      </c>
      <c r="B266">
        <v>523</v>
      </c>
      <c r="C266" s="33"/>
    </row>
    <row r="267" spans="1:3" x14ac:dyDescent="0.2">
      <c r="A267">
        <v>317</v>
      </c>
      <c r="B267">
        <v>523</v>
      </c>
      <c r="C267" s="33"/>
    </row>
    <row r="268" spans="1:3" x14ac:dyDescent="0.2">
      <c r="A268">
        <v>365</v>
      </c>
      <c r="B268">
        <v>523</v>
      </c>
      <c r="C268" s="33"/>
    </row>
    <row r="269" spans="1:3" x14ac:dyDescent="0.2">
      <c r="A269">
        <v>416</v>
      </c>
      <c r="B269">
        <v>523</v>
      </c>
      <c r="C269" s="33"/>
    </row>
    <row r="270" spans="1:3" x14ac:dyDescent="0.2">
      <c r="A270">
        <v>107</v>
      </c>
      <c r="B270">
        <v>522</v>
      </c>
      <c r="C270" s="33"/>
    </row>
    <row r="271" spans="1:3" x14ac:dyDescent="0.2">
      <c r="A271">
        <v>133</v>
      </c>
      <c r="B271">
        <v>522</v>
      </c>
      <c r="C271" s="33"/>
    </row>
    <row r="272" spans="1:3" x14ac:dyDescent="0.2">
      <c r="A272">
        <v>200</v>
      </c>
      <c r="B272">
        <v>522</v>
      </c>
      <c r="C272" s="33"/>
    </row>
    <row r="273" spans="1:3" x14ac:dyDescent="0.2">
      <c r="A273">
        <v>258</v>
      </c>
      <c r="B273">
        <v>522</v>
      </c>
      <c r="C273" s="33"/>
    </row>
    <row r="274" spans="1:3" x14ac:dyDescent="0.2">
      <c r="A274">
        <v>79</v>
      </c>
      <c r="B274">
        <v>521</v>
      </c>
      <c r="C274" s="33"/>
    </row>
    <row r="275" spans="1:3" x14ac:dyDescent="0.2">
      <c r="A275">
        <v>211</v>
      </c>
      <c r="B275">
        <v>521</v>
      </c>
      <c r="C275" s="33"/>
    </row>
    <row r="276" spans="1:3" x14ac:dyDescent="0.2">
      <c r="A276">
        <v>430</v>
      </c>
      <c r="B276">
        <v>521</v>
      </c>
      <c r="C276" s="33"/>
    </row>
    <row r="277" spans="1:3" x14ac:dyDescent="0.2">
      <c r="A277">
        <v>74</v>
      </c>
      <c r="B277">
        <v>520</v>
      </c>
      <c r="C277" s="33"/>
    </row>
    <row r="278" spans="1:3" x14ac:dyDescent="0.2">
      <c r="A278">
        <v>89</v>
      </c>
      <c r="B278">
        <v>520</v>
      </c>
      <c r="C278" s="33"/>
    </row>
    <row r="279" spans="1:3" x14ac:dyDescent="0.2">
      <c r="A279">
        <v>141</v>
      </c>
      <c r="B279">
        <v>520</v>
      </c>
      <c r="C279" s="33"/>
    </row>
    <row r="280" spans="1:3" x14ac:dyDescent="0.2">
      <c r="A280">
        <v>237</v>
      </c>
      <c r="B280">
        <v>520</v>
      </c>
      <c r="C280" s="33"/>
    </row>
    <row r="281" spans="1:3" x14ac:dyDescent="0.2">
      <c r="A281">
        <v>390</v>
      </c>
      <c r="B281">
        <v>520</v>
      </c>
      <c r="C281" s="33"/>
    </row>
    <row r="282" spans="1:3" x14ac:dyDescent="0.2">
      <c r="A282">
        <v>185</v>
      </c>
      <c r="B282">
        <v>519</v>
      </c>
      <c r="C282" s="33"/>
    </row>
    <row r="283" spans="1:3" x14ac:dyDescent="0.2">
      <c r="A283">
        <v>189</v>
      </c>
      <c r="B283">
        <v>519</v>
      </c>
      <c r="C283" s="33"/>
    </row>
    <row r="284" spans="1:3" x14ac:dyDescent="0.2">
      <c r="A284">
        <v>247</v>
      </c>
      <c r="B284">
        <v>519</v>
      </c>
      <c r="C284" s="33"/>
    </row>
    <row r="285" spans="1:3" x14ac:dyDescent="0.2">
      <c r="A285">
        <v>322</v>
      </c>
      <c r="B285">
        <v>519</v>
      </c>
      <c r="C285" s="33"/>
    </row>
    <row r="286" spans="1:3" x14ac:dyDescent="0.2">
      <c r="A286">
        <v>362</v>
      </c>
      <c r="B286">
        <v>519</v>
      </c>
      <c r="C286" s="33"/>
    </row>
    <row r="287" spans="1:3" x14ac:dyDescent="0.2">
      <c r="A287">
        <v>16</v>
      </c>
      <c r="B287">
        <v>518</v>
      </c>
      <c r="C287" s="33"/>
    </row>
    <row r="288" spans="1:3" x14ac:dyDescent="0.2">
      <c r="A288">
        <v>148</v>
      </c>
      <c r="B288">
        <v>518</v>
      </c>
      <c r="C288" s="33"/>
    </row>
    <row r="289" spans="1:3" x14ac:dyDescent="0.2">
      <c r="A289">
        <v>234</v>
      </c>
      <c r="B289">
        <v>518</v>
      </c>
      <c r="C289" s="33"/>
    </row>
    <row r="290" spans="1:3" x14ac:dyDescent="0.2">
      <c r="A290">
        <v>382</v>
      </c>
      <c r="B290">
        <v>518</v>
      </c>
      <c r="C290" s="33"/>
    </row>
    <row r="291" spans="1:3" x14ac:dyDescent="0.2">
      <c r="A291">
        <v>480</v>
      </c>
      <c r="B291">
        <v>518</v>
      </c>
      <c r="C291" s="33"/>
    </row>
    <row r="292" spans="1:3" x14ac:dyDescent="0.2">
      <c r="A292">
        <v>209</v>
      </c>
      <c r="B292">
        <v>517</v>
      </c>
      <c r="C292" s="33"/>
    </row>
    <row r="293" spans="1:3" x14ac:dyDescent="0.2">
      <c r="A293">
        <v>222</v>
      </c>
      <c r="B293">
        <v>517</v>
      </c>
      <c r="C293" s="33"/>
    </row>
    <row r="294" spans="1:3" x14ac:dyDescent="0.2">
      <c r="A294">
        <v>109</v>
      </c>
      <c r="B294">
        <v>516</v>
      </c>
      <c r="C294" s="33"/>
    </row>
    <row r="295" spans="1:3" x14ac:dyDescent="0.2">
      <c r="A295">
        <v>125</v>
      </c>
      <c r="B295">
        <v>516</v>
      </c>
      <c r="C295" s="33"/>
    </row>
    <row r="296" spans="1:3" x14ac:dyDescent="0.2">
      <c r="A296">
        <v>18</v>
      </c>
      <c r="B296">
        <v>515</v>
      </c>
      <c r="C296" s="33"/>
    </row>
    <row r="297" spans="1:3" x14ac:dyDescent="0.2">
      <c r="A297">
        <v>59</v>
      </c>
      <c r="B297">
        <v>515</v>
      </c>
      <c r="C297" s="33"/>
    </row>
    <row r="298" spans="1:3" x14ac:dyDescent="0.2">
      <c r="A298">
        <v>131</v>
      </c>
      <c r="B298">
        <v>515</v>
      </c>
      <c r="C298" s="33"/>
    </row>
    <row r="299" spans="1:3" x14ac:dyDescent="0.2">
      <c r="A299">
        <v>23</v>
      </c>
      <c r="B299">
        <v>514</v>
      </c>
      <c r="C299" s="33"/>
    </row>
    <row r="300" spans="1:3" x14ac:dyDescent="0.2">
      <c r="A300">
        <v>33</v>
      </c>
      <c r="B300">
        <v>514</v>
      </c>
      <c r="C300" s="33"/>
    </row>
    <row r="301" spans="1:3" x14ac:dyDescent="0.2">
      <c r="A301">
        <v>95</v>
      </c>
      <c r="B301">
        <v>514</v>
      </c>
      <c r="C301" s="33"/>
    </row>
    <row r="302" spans="1:3" x14ac:dyDescent="0.2">
      <c r="A302">
        <v>465</v>
      </c>
      <c r="B302">
        <v>514</v>
      </c>
      <c r="C302" s="33"/>
    </row>
    <row r="303" spans="1:3" x14ac:dyDescent="0.2">
      <c r="A303">
        <v>236</v>
      </c>
      <c r="B303">
        <v>513</v>
      </c>
      <c r="C303" s="33"/>
    </row>
    <row r="304" spans="1:3" x14ac:dyDescent="0.2">
      <c r="A304">
        <v>411</v>
      </c>
      <c r="B304">
        <v>513</v>
      </c>
      <c r="C304" s="33"/>
    </row>
    <row r="305" spans="1:3" x14ac:dyDescent="0.2">
      <c r="A305">
        <v>472</v>
      </c>
      <c r="B305">
        <v>512</v>
      </c>
      <c r="C305" s="33"/>
    </row>
    <row r="306" spans="1:3" x14ac:dyDescent="0.2">
      <c r="A306">
        <v>310</v>
      </c>
      <c r="B306">
        <v>511</v>
      </c>
      <c r="C306" s="33"/>
    </row>
    <row r="307" spans="1:3" x14ac:dyDescent="0.2">
      <c r="A307">
        <v>355</v>
      </c>
      <c r="B307">
        <v>511</v>
      </c>
      <c r="C307" s="33"/>
    </row>
    <row r="308" spans="1:3" x14ac:dyDescent="0.2">
      <c r="A308">
        <v>470</v>
      </c>
      <c r="B308">
        <v>511</v>
      </c>
      <c r="C308" s="33"/>
    </row>
    <row r="309" spans="1:3" x14ac:dyDescent="0.2">
      <c r="A309">
        <v>69</v>
      </c>
      <c r="B309">
        <v>510</v>
      </c>
      <c r="C309" s="33"/>
    </row>
    <row r="310" spans="1:3" x14ac:dyDescent="0.2">
      <c r="A310">
        <v>45</v>
      </c>
      <c r="B310">
        <v>509</v>
      </c>
      <c r="C310" s="33"/>
    </row>
    <row r="311" spans="1:3" x14ac:dyDescent="0.2">
      <c r="A311">
        <v>84</v>
      </c>
      <c r="B311">
        <v>509</v>
      </c>
      <c r="C311" s="33"/>
    </row>
    <row r="312" spans="1:3" x14ac:dyDescent="0.2">
      <c r="A312">
        <v>219</v>
      </c>
      <c r="B312">
        <v>509</v>
      </c>
      <c r="C312" s="33"/>
    </row>
    <row r="313" spans="1:3" x14ac:dyDescent="0.2">
      <c r="A313">
        <v>312</v>
      </c>
      <c r="B313">
        <v>509</v>
      </c>
      <c r="C313" s="33"/>
    </row>
    <row r="314" spans="1:3" x14ac:dyDescent="0.2">
      <c r="A314">
        <v>328</v>
      </c>
      <c r="B314">
        <v>509</v>
      </c>
      <c r="C314" s="33"/>
    </row>
    <row r="315" spans="1:3" x14ac:dyDescent="0.2">
      <c r="A315">
        <v>9</v>
      </c>
      <c r="B315">
        <v>508</v>
      </c>
      <c r="C315" s="33"/>
    </row>
    <row r="316" spans="1:3" x14ac:dyDescent="0.2">
      <c r="A316">
        <v>496</v>
      </c>
      <c r="B316">
        <v>508</v>
      </c>
      <c r="C316" s="33"/>
    </row>
    <row r="317" spans="1:3" x14ac:dyDescent="0.2">
      <c r="A317">
        <v>146</v>
      </c>
      <c r="B317">
        <v>507</v>
      </c>
      <c r="C317" s="33"/>
    </row>
    <row r="318" spans="1:3" x14ac:dyDescent="0.2">
      <c r="A318">
        <v>151</v>
      </c>
      <c r="B318">
        <v>507</v>
      </c>
      <c r="C318" s="33"/>
    </row>
    <row r="319" spans="1:3" x14ac:dyDescent="0.2">
      <c r="A319">
        <v>188</v>
      </c>
      <c r="B319">
        <v>506</v>
      </c>
      <c r="C319" s="33"/>
    </row>
    <row r="320" spans="1:3" x14ac:dyDescent="0.2">
      <c r="A320">
        <v>199</v>
      </c>
      <c r="B320">
        <v>506</v>
      </c>
      <c r="C320" s="33"/>
    </row>
    <row r="321" spans="1:3" x14ac:dyDescent="0.2">
      <c r="A321">
        <v>205</v>
      </c>
      <c r="B321">
        <v>506</v>
      </c>
      <c r="C321" s="33"/>
    </row>
    <row r="322" spans="1:3" x14ac:dyDescent="0.2">
      <c r="A322">
        <v>229</v>
      </c>
      <c r="B322">
        <v>506</v>
      </c>
      <c r="C322" s="33"/>
    </row>
    <row r="323" spans="1:3" x14ac:dyDescent="0.2">
      <c r="A323">
        <v>339</v>
      </c>
      <c r="B323">
        <v>506</v>
      </c>
      <c r="C323" s="33"/>
    </row>
    <row r="324" spans="1:3" x14ac:dyDescent="0.2">
      <c r="A324">
        <v>249</v>
      </c>
      <c r="B324">
        <v>505</v>
      </c>
      <c r="C324" s="33"/>
    </row>
    <row r="325" spans="1:3" x14ac:dyDescent="0.2">
      <c r="A325">
        <v>253</v>
      </c>
      <c r="B325">
        <v>505</v>
      </c>
      <c r="C325" s="33"/>
    </row>
    <row r="326" spans="1:3" x14ac:dyDescent="0.2">
      <c r="A326">
        <v>278</v>
      </c>
      <c r="B326">
        <v>505</v>
      </c>
      <c r="C326" s="33"/>
    </row>
    <row r="327" spans="1:3" x14ac:dyDescent="0.2">
      <c r="A327">
        <v>41</v>
      </c>
      <c r="B327">
        <v>504</v>
      </c>
      <c r="C327" s="33"/>
    </row>
    <row r="328" spans="1:3" x14ac:dyDescent="0.2">
      <c r="A328">
        <v>68</v>
      </c>
      <c r="B328">
        <v>504</v>
      </c>
      <c r="C328" s="33"/>
    </row>
    <row r="329" spans="1:3" x14ac:dyDescent="0.2">
      <c r="A329">
        <v>71</v>
      </c>
      <c r="B329">
        <v>504</v>
      </c>
      <c r="C329" s="33"/>
    </row>
    <row r="330" spans="1:3" x14ac:dyDescent="0.2">
      <c r="A330">
        <v>267</v>
      </c>
      <c r="B330">
        <v>504</v>
      </c>
      <c r="C330" s="33"/>
    </row>
    <row r="331" spans="1:3" x14ac:dyDescent="0.2">
      <c r="A331">
        <v>280</v>
      </c>
      <c r="B331">
        <v>503</v>
      </c>
      <c r="C331" s="33"/>
    </row>
    <row r="332" spans="1:3" x14ac:dyDescent="0.2">
      <c r="A332">
        <v>438</v>
      </c>
      <c r="B332">
        <v>503</v>
      </c>
      <c r="C332" s="33"/>
    </row>
    <row r="333" spans="1:3" x14ac:dyDescent="0.2">
      <c r="A333">
        <v>463</v>
      </c>
      <c r="B333">
        <v>503</v>
      </c>
      <c r="C333" s="33"/>
    </row>
    <row r="334" spans="1:3" x14ac:dyDescent="0.2">
      <c r="A334">
        <v>57</v>
      </c>
      <c r="B334">
        <v>502</v>
      </c>
      <c r="C334" s="33"/>
    </row>
    <row r="335" spans="1:3" x14ac:dyDescent="0.2">
      <c r="A335">
        <v>197</v>
      </c>
      <c r="B335">
        <v>502</v>
      </c>
      <c r="C335" s="33"/>
    </row>
    <row r="336" spans="1:3" x14ac:dyDescent="0.2">
      <c r="A336">
        <v>225</v>
      </c>
      <c r="B336">
        <v>502</v>
      </c>
      <c r="C336" s="33"/>
    </row>
    <row r="337" spans="1:3" x14ac:dyDescent="0.2">
      <c r="A337">
        <v>291</v>
      </c>
      <c r="B337">
        <v>502</v>
      </c>
      <c r="C337" s="33"/>
    </row>
    <row r="338" spans="1:3" x14ac:dyDescent="0.2">
      <c r="A338">
        <v>354</v>
      </c>
      <c r="B338">
        <v>502</v>
      </c>
      <c r="C338" s="33"/>
    </row>
    <row r="339" spans="1:3" x14ac:dyDescent="0.2">
      <c r="A339">
        <v>153</v>
      </c>
      <c r="B339">
        <v>501</v>
      </c>
      <c r="C339" s="33"/>
    </row>
    <row r="340" spans="1:3" x14ac:dyDescent="0.2">
      <c r="A340">
        <v>403</v>
      </c>
      <c r="B340">
        <v>501</v>
      </c>
      <c r="C340" s="33"/>
    </row>
    <row r="341" spans="1:3" x14ac:dyDescent="0.2">
      <c r="A341">
        <v>19</v>
      </c>
      <c r="B341">
        <v>500</v>
      </c>
      <c r="C341" s="33"/>
    </row>
    <row r="342" spans="1:3" x14ac:dyDescent="0.2">
      <c r="A342">
        <v>22</v>
      </c>
      <c r="B342">
        <v>500</v>
      </c>
      <c r="C342" s="33"/>
    </row>
    <row r="343" spans="1:3" x14ac:dyDescent="0.2">
      <c r="A343">
        <v>101</v>
      </c>
      <c r="B343">
        <v>500</v>
      </c>
      <c r="C343" s="33"/>
    </row>
    <row r="344" spans="1:3" x14ac:dyDescent="0.2">
      <c r="A344">
        <v>177</v>
      </c>
      <c r="B344">
        <v>500</v>
      </c>
      <c r="C344" s="33"/>
    </row>
    <row r="345" spans="1:3" x14ac:dyDescent="0.2">
      <c r="A345">
        <v>364</v>
      </c>
      <c r="B345">
        <v>500</v>
      </c>
      <c r="C345" s="33"/>
    </row>
    <row r="346" spans="1:3" x14ac:dyDescent="0.2">
      <c r="A346">
        <v>458</v>
      </c>
      <c r="B346">
        <v>500</v>
      </c>
      <c r="C346" s="33"/>
    </row>
    <row r="347" spans="1:3" x14ac:dyDescent="0.2">
      <c r="A347">
        <v>266</v>
      </c>
      <c r="B347">
        <v>499</v>
      </c>
      <c r="C347" s="33"/>
    </row>
    <row r="348" spans="1:3" x14ac:dyDescent="0.2">
      <c r="A348">
        <v>145</v>
      </c>
      <c r="B348">
        <v>498</v>
      </c>
      <c r="C348" s="33"/>
    </row>
    <row r="349" spans="1:3" x14ac:dyDescent="0.2">
      <c r="A349">
        <v>261</v>
      </c>
      <c r="B349">
        <v>498</v>
      </c>
      <c r="C349" s="33"/>
    </row>
    <row r="350" spans="1:3" x14ac:dyDescent="0.2">
      <c r="A350">
        <v>398</v>
      </c>
      <c r="B350">
        <v>498</v>
      </c>
      <c r="C350" s="33"/>
    </row>
    <row r="351" spans="1:3" x14ac:dyDescent="0.2">
      <c r="A351">
        <v>410</v>
      </c>
      <c r="B351">
        <v>498</v>
      </c>
      <c r="C351" s="33"/>
    </row>
    <row r="352" spans="1:3" x14ac:dyDescent="0.2">
      <c r="A352">
        <v>2</v>
      </c>
      <c r="B352">
        <v>497</v>
      </c>
      <c r="C352" s="33"/>
    </row>
    <row r="353" spans="1:3" x14ac:dyDescent="0.2">
      <c r="A353">
        <v>21</v>
      </c>
      <c r="B353">
        <v>497</v>
      </c>
      <c r="C353" s="33"/>
    </row>
    <row r="354" spans="1:3" x14ac:dyDescent="0.2">
      <c r="A354">
        <v>408</v>
      </c>
      <c r="B354">
        <v>497</v>
      </c>
      <c r="C354" s="33"/>
    </row>
    <row r="355" spans="1:3" x14ac:dyDescent="0.2">
      <c r="A355">
        <v>461</v>
      </c>
      <c r="B355">
        <v>497</v>
      </c>
      <c r="C355" s="33"/>
    </row>
    <row r="356" spans="1:3" x14ac:dyDescent="0.2">
      <c r="A356">
        <v>182</v>
      </c>
      <c r="B356">
        <v>495</v>
      </c>
      <c r="C356" s="33"/>
    </row>
    <row r="357" spans="1:3" x14ac:dyDescent="0.2">
      <c r="A357">
        <v>292</v>
      </c>
      <c r="B357">
        <v>495</v>
      </c>
      <c r="C357" s="33"/>
    </row>
    <row r="358" spans="1:3" x14ac:dyDescent="0.2">
      <c r="A358">
        <v>206</v>
      </c>
      <c r="B358">
        <v>494</v>
      </c>
      <c r="C358" s="33"/>
    </row>
    <row r="359" spans="1:3" x14ac:dyDescent="0.2">
      <c r="A359">
        <v>330</v>
      </c>
      <c r="B359">
        <v>494</v>
      </c>
      <c r="C359" s="33"/>
    </row>
    <row r="360" spans="1:3" x14ac:dyDescent="0.2">
      <c r="A360">
        <v>391</v>
      </c>
      <c r="B360">
        <v>494</v>
      </c>
      <c r="C360" s="33"/>
    </row>
    <row r="361" spans="1:3" x14ac:dyDescent="0.2">
      <c r="A361">
        <v>393</v>
      </c>
      <c r="B361">
        <v>494</v>
      </c>
      <c r="C361" s="33"/>
    </row>
    <row r="362" spans="1:3" x14ac:dyDescent="0.2">
      <c r="A362">
        <v>459</v>
      </c>
      <c r="B362">
        <v>494</v>
      </c>
      <c r="C362" s="33"/>
    </row>
    <row r="363" spans="1:3" x14ac:dyDescent="0.2">
      <c r="A363">
        <v>140</v>
      </c>
      <c r="B363">
        <v>493</v>
      </c>
      <c r="C363" s="33"/>
    </row>
    <row r="364" spans="1:3" x14ac:dyDescent="0.2">
      <c r="A364">
        <v>154</v>
      </c>
      <c r="B364">
        <v>493</v>
      </c>
      <c r="C364" s="33"/>
    </row>
    <row r="365" spans="1:3" x14ac:dyDescent="0.2">
      <c r="A365">
        <v>357</v>
      </c>
      <c r="B365">
        <v>493</v>
      </c>
      <c r="C365" s="33"/>
    </row>
    <row r="366" spans="1:3" x14ac:dyDescent="0.2">
      <c r="A366">
        <v>157</v>
      </c>
      <c r="B366">
        <v>492</v>
      </c>
      <c r="C366" s="33"/>
    </row>
    <row r="367" spans="1:3" x14ac:dyDescent="0.2">
      <c r="A367">
        <v>201</v>
      </c>
      <c r="B367">
        <v>492</v>
      </c>
      <c r="C367" s="33"/>
    </row>
    <row r="368" spans="1:3" x14ac:dyDescent="0.2">
      <c r="A368">
        <v>264</v>
      </c>
      <c r="B368">
        <v>492</v>
      </c>
      <c r="C368" s="33"/>
    </row>
    <row r="369" spans="1:3" x14ac:dyDescent="0.2">
      <c r="A369">
        <v>52</v>
      </c>
      <c r="B369">
        <v>491</v>
      </c>
      <c r="C369" s="33"/>
    </row>
    <row r="370" spans="1:3" x14ac:dyDescent="0.2">
      <c r="A370">
        <v>231</v>
      </c>
      <c r="B370">
        <v>491</v>
      </c>
      <c r="C370" s="33"/>
    </row>
    <row r="371" spans="1:3" x14ac:dyDescent="0.2">
      <c r="A371">
        <v>271</v>
      </c>
      <c r="B371">
        <v>491</v>
      </c>
      <c r="C371" s="33"/>
    </row>
    <row r="372" spans="1:3" x14ac:dyDescent="0.2">
      <c r="A372">
        <v>299</v>
      </c>
      <c r="B372">
        <v>491</v>
      </c>
      <c r="C372" s="33"/>
    </row>
    <row r="373" spans="1:3" x14ac:dyDescent="0.2">
      <c r="A373">
        <v>327</v>
      </c>
      <c r="B373">
        <v>491</v>
      </c>
      <c r="C373" s="33"/>
    </row>
    <row r="374" spans="1:3" x14ac:dyDescent="0.2">
      <c r="A374">
        <v>345</v>
      </c>
      <c r="B374">
        <v>491</v>
      </c>
      <c r="C374" s="33"/>
    </row>
    <row r="375" spans="1:3" x14ac:dyDescent="0.2">
      <c r="A375">
        <v>429</v>
      </c>
      <c r="B375">
        <v>491</v>
      </c>
      <c r="C375" s="33"/>
    </row>
    <row r="376" spans="1:3" x14ac:dyDescent="0.2">
      <c r="A376">
        <v>4</v>
      </c>
      <c r="B376">
        <v>490</v>
      </c>
      <c r="C376" s="33"/>
    </row>
    <row r="377" spans="1:3" x14ac:dyDescent="0.2">
      <c r="A377">
        <v>30</v>
      </c>
      <c r="B377">
        <v>489</v>
      </c>
      <c r="C377" s="33"/>
    </row>
    <row r="378" spans="1:3" x14ac:dyDescent="0.2">
      <c r="A378">
        <v>476</v>
      </c>
      <c r="B378">
        <v>489</v>
      </c>
      <c r="C378" s="33"/>
    </row>
    <row r="379" spans="1:3" x14ac:dyDescent="0.2">
      <c r="A379">
        <v>121</v>
      </c>
      <c r="B379">
        <v>488</v>
      </c>
      <c r="C379" s="33"/>
    </row>
    <row r="380" spans="1:3" x14ac:dyDescent="0.2">
      <c r="A380">
        <v>241</v>
      </c>
      <c r="B380">
        <v>488</v>
      </c>
      <c r="C380" s="33"/>
    </row>
    <row r="381" spans="1:3" x14ac:dyDescent="0.2">
      <c r="A381">
        <v>407</v>
      </c>
      <c r="B381">
        <v>488</v>
      </c>
      <c r="C381" s="33"/>
    </row>
    <row r="382" spans="1:3" x14ac:dyDescent="0.2">
      <c r="A382">
        <v>223</v>
      </c>
      <c r="B382">
        <v>487</v>
      </c>
      <c r="C382" s="33"/>
    </row>
    <row r="383" spans="1:3" x14ac:dyDescent="0.2">
      <c r="A383">
        <v>134</v>
      </c>
      <c r="B383">
        <v>486</v>
      </c>
      <c r="C383" s="33"/>
    </row>
    <row r="384" spans="1:3" x14ac:dyDescent="0.2">
      <c r="A384">
        <v>11</v>
      </c>
      <c r="B384">
        <v>485</v>
      </c>
      <c r="C384" s="33"/>
    </row>
    <row r="385" spans="1:3" x14ac:dyDescent="0.2">
      <c r="A385">
        <v>277</v>
      </c>
      <c r="B385">
        <v>485</v>
      </c>
      <c r="C385" s="33"/>
    </row>
    <row r="386" spans="1:3" x14ac:dyDescent="0.2">
      <c r="A386">
        <v>313</v>
      </c>
      <c r="B386">
        <v>485</v>
      </c>
      <c r="C386" s="33"/>
    </row>
    <row r="387" spans="1:3" x14ac:dyDescent="0.2">
      <c r="A387">
        <v>155</v>
      </c>
      <c r="B387">
        <v>484</v>
      </c>
      <c r="C387" s="33"/>
    </row>
    <row r="388" spans="1:3" x14ac:dyDescent="0.2">
      <c r="A388">
        <v>242</v>
      </c>
      <c r="B388">
        <v>484</v>
      </c>
      <c r="C388" s="33"/>
    </row>
    <row r="389" spans="1:3" x14ac:dyDescent="0.2">
      <c r="A389">
        <v>250</v>
      </c>
      <c r="B389">
        <v>484</v>
      </c>
      <c r="C389" s="33"/>
    </row>
    <row r="390" spans="1:3" x14ac:dyDescent="0.2">
      <c r="A390">
        <v>417</v>
      </c>
      <c r="B390">
        <v>484</v>
      </c>
      <c r="C390" s="33"/>
    </row>
    <row r="391" spans="1:3" x14ac:dyDescent="0.2">
      <c r="A391">
        <v>437</v>
      </c>
      <c r="B391">
        <v>484</v>
      </c>
      <c r="C391" s="33"/>
    </row>
    <row r="392" spans="1:3" x14ac:dyDescent="0.2">
      <c r="A392">
        <v>37</v>
      </c>
      <c r="B392">
        <v>483</v>
      </c>
      <c r="C392" s="33"/>
    </row>
    <row r="393" spans="1:3" x14ac:dyDescent="0.2">
      <c r="A393">
        <v>113</v>
      </c>
      <c r="B393">
        <v>483</v>
      </c>
      <c r="C393" s="33"/>
    </row>
    <row r="394" spans="1:3" x14ac:dyDescent="0.2">
      <c r="A394">
        <v>122</v>
      </c>
      <c r="B394">
        <v>483</v>
      </c>
      <c r="C394" s="33"/>
    </row>
    <row r="395" spans="1:3" x14ac:dyDescent="0.2">
      <c r="A395">
        <v>238</v>
      </c>
      <c r="B395">
        <v>483</v>
      </c>
      <c r="C395" s="33"/>
    </row>
    <row r="396" spans="1:3" x14ac:dyDescent="0.2">
      <c r="A396">
        <v>300</v>
      </c>
      <c r="B396">
        <v>483</v>
      </c>
      <c r="C396" s="33"/>
    </row>
    <row r="397" spans="1:3" x14ac:dyDescent="0.2">
      <c r="A397">
        <v>169</v>
      </c>
      <c r="B397">
        <v>482</v>
      </c>
      <c r="C397" s="33"/>
    </row>
    <row r="398" spans="1:3" x14ac:dyDescent="0.2">
      <c r="A398">
        <v>187</v>
      </c>
      <c r="B398">
        <v>482</v>
      </c>
      <c r="C398" s="33"/>
    </row>
    <row r="399" spans="1:3" x14ac:dyDescent="0.2">
      <c r="A399">
        <v>439</v>
      </c>
      <c r="B399">
        <v>481</v>
      </c>
      <c r="C399" s="33"/>
    </row>
    <row r="400" spans="1:3" x14ac:dyDescent="0.2">
      <c r="A400">
        <v>127</v>
      </c>
      <c r="B400">
        <v>480</v>
      </c>
      <c r="C400" s="33"/>
    </row>
    <row r="401" spans="1:3" x14ac:dyDescent="0.2">
      <c r="A401">
        <v>392</v>
      </c>
      <c r="B401">
        <v>480</v>
      </c>
      <c r="C401" s="33"/>
    </row>
    <row r="402" spans="1:3" x14ac:dyDescent="0.2">
      <c r="A402">
        <v>65</v>
      </c>
      <c r="B402">
        <v>479</v>
      </c>
      <c r="C402" s="33"/>
    </row>
    <row r="403" spans="1:3" x14ac:dyDescent="0.2">
      <c r="A403">
        <v>243</v>
      </c>
      <c r="B403">
        <v>479</v>
      </c>
      <c r="C403" s="33"/>
    </row>
    <row r="404" spans="1:3" x14ac:dyDescent="0.2">
      <c r="A404">
        <v>263</v>
      </c>
      <c r="B404">
        <v>479</v>
      </c>
      <c r="C404" s="33"/>
    </row>
    <row r="405" spans="1:3" x14ac:dyDescent="0.2">
      <c r="A405">
        <v>306</v>
      </c>
      <c r="B405">
        <v>479</v>
      </c>
      <c r="C405" s="33"/>
    </row>
    <row r="406" spans="1:3" x14ac:dyDescent="0.2">
      <c r="A406">
        <v>350</v>
      </c>
      <c r="B406">
        <v>479</v>
      </c>
      <c r="C406" s="33"/>
    </row>
    <row r="407" spans="1:3" x14ac:dyDescent="0.2">
      <c r="A407">
        <v>492</v>
      </c>
      <c r="B407">
        <v>479</v>
      </c>
      <c r="C407" s="33"/>
    </row>
    <row r="408" spans="1:3" x14ac:dyDescent="0.2">
      <c r="A408">
        <v>395</v>
      </c>
      <c r="B408">
        <v>478</v>
      </c>
      <c r="C408" s="33"/>
    </row>
    <row r="409" spans="1:3" x14ac:dyDescent="0.2">
      <c r="A409">
        <v>415</v>
      </c>
      <c r="B409">
        <v>478</v>
      </c>
      <c r="C409" s="33"/>
    </row>
    <row r="410" spans="1:3" x14ac:dyDescent="0.2">
      <c r="A410">
        <v>25</v>
      </c>
      <c r="B410">
        <v>477</v>
      </c>
      <c r="C410" s="33"/>
    </row>
    <row r="411" spans="1:3" x14ac:dyDescent="0.2">
      <c r="A411">
        <v>61</v>
      </c>
      <c r="B411">
        <v>477</v>
      </c>
      <c r="C411" s="33"/>
    </row>
    <row r="412" spans="1:3" x14ac:dyDescent="0.2">
      <c r="A412">
        <v>196</v>
      </c>
      <c r="B412">
        <v>477</v>
      </c>
      <c r="C412" s="33"/>
    </row>
    <row r="413" spans="1:3" x14ac:dyDescent="0.2">
      <c r="A413">
        <v>94</v>
      </c>
      <c r="B413">
        <v>476</v>
      </c>
      <c r="C413" s="33"/>
    </row>
    <row r="414" spans="1:3" x14ac:dyDescent="0.2">
      <c r="A414">
        <v>17</v>
      </c>
      <c r="B414">
        <v>475</v>
      </c>
      <c r="C414" s="33"/>
    </row>
    <row r="415" spans="1:3" x14ac:dyDescent="0.2">
      <c r="A415">
        <v>43</v>
      </c>
      <c r="B415">
        <v>475</v>
      </c>
      <c r="C415" s="33"/>
    </row>
    <row r="416" spans="1:3" x14ac:dyDescent="0.2">
      <c r="A416">
        <v>218</v>
      </c>
      <c r="B416">
        <v>475</v>
      </c>
      <c r="C416" s="33"/>
    </row>
    <row r="417" spans="1:3" x14ac:dyDescent="0.2">
      <c r="A417">
        <v>358</v>
      </c>
      <c r="B417">
        <v>475</v>
      </c>
      <c r="C417" s="33"/>
    </row>
    <row r="418" spans="1:3" x14ac:dyDescent="0.2">
      <c r="A418">
        <v>377</v>
      </c>
      <c r="B418">
        <v>475</v>
      </c>
      <c r="C418" s="33"/>
    </row>
    <row r="419" spans="1:3" x14ac:dyDescent="0.2">
      <c r="A419">
        <v>500</v>
      </c>
      <c r="B419">
        <v>475</v>
      </c>
      <c r="C419" s="33"/>
    </row>
    <row r="420" spans="1:3" x14ac:dyDescent="0.2">
      <c r="A420">
        <v>176</v>
      </c>
      <c r="B420">
        <v>474</v>
      </c>
      <c r="C420" s="33"/>
    </row>
    <row r="421" spans="1:3" x14ac:dyDescent="0.2">
      <c r="A421">
        <v>215</v>
      </c>
      <c r="B421">
        <v>474</v>
      </c>
      <c r="C421" s="33"/>
    </row>
    <row r="422" spans="1:3" x14ac:dyDescent="0.2">
      <c r="A422">
        <v>453</v>
      </c>
      <c r="B422">
        <v>474</v>
      </c>
      <c r="C422" s="33"/>
    </row>
    <row r="423" spans="1:3" x14ac:dyDescent="0.2">
      <c r="A423">
        <v>396</v>
      </c>
      <c r="B423">
        <v>473</v>
      </c>
      <c r="C423" s="33"/>
    </row>
    <row r="424" spans="1:3" x14ac:dyDescent="0.2">
      <c r="A424">
        <v>406</v>
      </c>
      <c r="B424">
        <v>473</v>
      </c>
      <c r="C424" s="33"/>
    </row>
    <row r="425" spans="1:3" x14ac:dyDescent="0.2">
      <c r="A425">
        <v>203</v>
      </c>
      <c r="B425">
        <v>472</v>
      </c>
      <c r="C425" s="33"/>
    </row>
    <row r="426" spans="1:3" x14ac:dyDescent="0.2">
      <c r="A426">
        <v>274</v>
      </c>
      <c r="B426">
        <v>472</v>
      </c>
      <c r="C426" s="33"/>
    </row>
    <row r="427" spans="1:3" x14ac:dyDescent="0.2">
      <c r="A427">
        <v>284</v>
      </c>
      <c r="B427">
        <v>472</v>
      </c>
      <c r="C427" s="33"/>
    </row>
    <row r="428" spans="1:3" x14ac:dyDescent="0.2">
      <c r="A428">
        <v>445</v>
      </c>
      <c r="B428">
        <v>472</v>
      </c>
      <c r="C428" s="33"/>
    </row>
    <row r="429" spans="1:3" x14ac:dyDescent="0.2">
      <c r="A429">
        <v>490</v>
      </c>
      <c r="B429">
        <v>472</v>
      </c>
      <c r="C429" s="33"/>
    </row>
    <row r="430" spans="1:3" x14ac:dyDescent="0.2">
      <c r="A430">
        <v>130</v>
      </c>
      <c r="B430">
        <v>471</v>
      </c>
      <c r="C430" s="33"/>
    </row>
    <row r="431" spans="1:3" x14ac:dyDescent="0.2">
      <c r="A431">
        <v>161</v>
      </c>
      <c r="B431">
        <v>471</v>
      </c>
      <c r="C431" s="33"/>
    </row>
    <row r="432" spans="1:3" x14ac:dyDescent="0.2">
      <c r="A432">
        <v>285</v>
      </c>
      <c r="B432">
        <v>471</v>
      </c>
      <c r="C432" s="33"/>
    </row>
    <row r="433" spans="1:3" x14ac:dyDescent="0.2">
      <c r="A433">
        <v>72</v>
      </c>
      <c r="B433">
        <v>470</v>
      </c>
      <c r="C433" s="33"/>
    </row>
    <row r="434" spans="1:3" x14ac:dyDescent="0.2">
      <c r="A434">
        <v>100</v>
      </c>
      <c r="B434">
        <v>470</v>
      </c>
      <c r="C434" s="33"/>
    </row>
    <row r="435" spans="1:3" x14ac:dyDescent="0.2">
      <c r="A435">
        <v>116</v>
      </c>
      <c r="B435">
        <v>470</v>
      </c>
      <c r="C435" s="33"/>
    </row>
    <row r="436" spans="1:3" x14ac:dyDescent="0.2">
      <c r="A436">
        <v>464</v>
      </c>
      <c r="B436">
        <v>470</v>
      </c>
      <c r="C436" s="33"/>
    </row>
    <row r="437" spans="1:3" x14ac:dyDescent="0.2">
      <c r="A437">
        <v>91</v>
      </c>
      <c r="B437">
        <v>468</v>
      </c>
      <c r="C437" s="33"/>
    </row>
    <row r="438" spans="1:3" x14ac:dyDescent="0.2">
      <c r="A438">
        <v>251</v>
      </c>
      <c r="B438">
        <v>468</v>
      </c>
      <c r="C438" s="33"/>
    </row>
    <row r="439" spans="1:3" x14ac:dyDescent="0.2">
      <c r="A439">
        <v>325</v>
      </c>
      <c r="B439">
        <v>467</v>
      </c>
      <c r="C439" s="33"/>
    </row>
    <row r="440" spans="1:3" x14ac:dyDescent="0.2">
      <c r="A440">
        <v>213</v>
      </c>
      <c r="B440">
        <v>466</v>
      </c>
      <c r="C440" s="33"/>
    </row>
    <row r="441" spans="1:3" x14ac:dyDescent="0.2">
      <c r="A441">
        <v>419</v>
      </c>
      <c r="B441">
        <v>466</v>
      </c>
      <c r="C441" s="33"/>
    </row>
    <row r="442" spans="1:3" x14ac:dyDescent="0.2">
      <c r="A442">
        <v>497</v>
      </c>
      <c r="B442">
        <v>466</v>
      </c>
      <c r="C442" s="33"/>
    </row>
    <row r="443" spans="1:3" x14ac:dyDescent="0.2">
      <c r="A443">
        <v>55</v>
      </c>
      <c r="B443">
        <v>465</v>
      </c>
      <c r="C443" s="33"/>
    </row>
    <row r="444" spans="1:3" x14ac:dyDescent="0.2">
      <c r="A444">
        <v>378</v>
      </c>
      <c r="B444">
        <v>465</v>
      </c>
      <c r="C444" s="33"/>
    </row>
    <row r="445" spans="1:3" x14ac:dyDescent="0.2">
      <c r="A445">
        <v>29</v>
      </c>
      <c r="B445">
        <v>464</v>
      </c>
      <c r="C445" s="33"/>
    </row>
    <row r="446" spans="1:3" x14ac:dyDescent="0.2">
      <c r="A446">
        <v>256</v>
      </c>
      <c r="B446">
        <v>463</v>
      </c>
      <c r="C446" s="33"/>
    </row>
    <row r="447" spans="1:3" x14ac:dyDescent="0.2">
      <c r="A447">
        <v>318</v>
      </c>
      <c r="B447">
        <v>463</v>
      </c>
      <c r="C447" s="33"/>
    </row>
    <row r="448" spans="1:3" x14ac:dyDescent="0.2">
      <c r="A448">
        <v>289</v>
      </c>
      <c r="B448">
        <v>461</v>
      </c>
      <c r="C448" s="33"/>
    </row>
    <row r="449" spans="1:3" x14ac:dyDescent="0.2">
      <c r="A449">
        <v>422</v>
      </c>
      <c r="B449">
        <v>461</v>
      </c>
      <c r="C449" s="33"/>
    </row>
    <row r="450" spans="1:3" x14ac:dyDescent="0.2">
      <c r="A450">
        <v>373</v>
      </c>
      <c r="B450">
        <v>460</v>
      </c>
      <c r="C450" s="33"/>
    </row>
    <row r="451" spans="1:3" x14ac:dyDescent="0.2">
      <c r="A451">
        <v>493</v>
      </c>
      <c r="B451">
        <v>459</v>
      </c>
      <c r="C451" s="33"/>
    </row>
    <row r="452" spans="1:3" x14ac:dyDescent="0.2">
      <c r="A452">
        <v>80</v>
      </c>
      <c r="B452">
        <v>458</v>
      </c>
      <c r="C452" s="33"/>
    </row>
    <row r="453" spans="1:3" x14ac:dyDescent="0.2">
      <c r="A453">
        <v>178</v>
      </c>
      <c r="B453">
        <v>458</v>
      </c>
      <c r="C453" s="33"/>
    </row>
    <row r="454" spans="1:3" x14ac:dyDescent="0.2">
      <c r="A454">
        <v>286</v>
      </c>
      <c r="B454">
        <v>458</v>
      </c>
      <c r="C454" s="33"/>
    </row>
    <row r="455" spans="1:3" x14ac:dyDescent="0.2">
      <c r="A455">
        <v>433</v>
      </c>
      <c r="B455">
        <v>458</v>
      </c>
      <c r="C455" s="33"/>
    </row>
    <row r="456" spans="1:3" x14ac:dyDescent="0.2">
      <c r="A456">
        <v>254</v>
      </c>
      <c r="B456">
        <v>456</v>
      </c>
      <c r="C456" s="33"/>
    </row>
    <row r="457" spans="1:3" x14ac:dyDescent="0.2">
      <c r="A457">
        <v>360</v>
      </c>
      <c r="B457">
        <v>455</v>
      </c>
      <c r="C457" s="33"/>
    </row>
    <row r="458" spans="1:3" x14ac:dyDescent="0.2">
      <c r="A458">
        <v>413</v>
      </c>
      <c r="B458">
        <v>455</v>
      </c>
      <c r="C458" s="33"/>
    </row>
    <row r="459" spans="1:3" x14ac:dyDescent="0.2">
      <c r="A459">
        <v>78</v>
      </c>
      <c r="B459">
        <v>454</v>
      </c>
      <c r="C459" s="33"/>
    </row>
    <row r="460" spans="1:3" x14ac:dyDescent="0.2">
      <c r="A460">
        <v>102</v>
      </c>
      <c r="B460">
        <v>454</v>
      </c>
      <c r="C460" s="33"/>
    </row>
    <row r="461" spans="1:3" x14ac:dyDescent="0.2">
      <c r="A461">
        <v>270</v>
      </c>
      <c r="B461">
        <v>454</v>
      </c>
      <c r="C461" s="33"/>
    </row>
    <row r="462" spans="1:3" x14ac:dyDescent="0.2">
      <c r="A462">
        <v>81</v>
      </c>
      <c r="B462">
        <v>453</v>
      </c>
      <c r="C462" s="33"/>
    </row>
    <row r="463" spans="1:3" x14ac:dyDescent="0.2">
      <c r="A463">
        <v>34</v>
      </c>
      <c r="B463">
        <v>452</v>
      </c>
      <c r="C463" s="33"/>
    </row>
    <row r="464" spans="1:3" x14ac:dyDescent="0.2">
      <c r="A464">
        <v>64</v>
      </c>
      <c r="B464">
        <v>452</v>
      </c>
      <c r="C464" s="33"/>
    </row>
    <row r="465" spans="1:3" x14ac:dyDescent="0.2">
      <c r="A465">
        <v>228</v>
      </c>
      <c r="B465">
        <v>450</v>
      </c>
      <c r="C465" s="33"/>
    </row>
    <row r="466" spans="1:3" x14ac:dyDescent="0.2">
      <c r="A466">
        <v>401</v>
      </c>
      <c r="B466">
        <v>450</v>
      </c>
      <c r="C466" s="33"/>
    </row>
    <row r="467" spans="1:3" x14ac:dyDescent="0.2">
      <c r="A467">
        <v>414</v>
      </c>
      <c r="B467">
        <v>450</v>
      </c>
      <c r="C467" s="33"/>
    </row>
    <row r="468" spans="1:3" x14ac:dyDescent="0.2">
      <c r="A468">
        <v>104</v>
      </c>
      <c r="B468">
        <v>449</v>
      </c>
      <c r="C468" s="33"/>
    </row>
    <row r="469" spans="1:3" x14ac:dyDescent="0.2">
      <c r="A469">
        <v>173</v>
      </c>
      <c r="B469">
        <v>448</v>
      </c>
      <c r="C469" s="33"/>
    </row>
    <row r="470" spans="1:3" x14ac:dyDescent="0.2">
      <c r="A470">
        <v>334</v>
      </c>
      <c r="B470">
        <v>448</v>
      </c>
      <c r="C470" s="33"/>
    </row>
    <row r="471" spans="1:3" x14ac:dyDescent="0.2">
      <c r="A471">
        <v>158</v>
      </c>
      <c r="B471">
        <v>447</v>
      </c>
      <c r="C471" s="33"/>
    </row>
    <row r="472" spans="1:3" x14ac:dyDescent="0.2">
      <c r="A472">
        <v>255</v>
      </c>
      <c r="B472">
        <v>447</v>
      </c>
      <c r="C472" s="33"/>
    </row>
    <row r="473" spans="1:3" x14ac:dyDescent="0.2">
      <c r="A473">
        <v>405</v>
      </c>
      <c r="B473">
        <v>447</v>
      </c>
      <c r="C473" s="33"/>
    </row>
    <row r="474" spans="1:3" x14ac:dyDescent="0.2">
      <c r="A474">
        <v>56</v>
      </c>
      <c r="B474">
        <v>443</v>
      </c>
      <c r="C474" s="33"/>
    </row>
    <row r="475" spans="1:3" x14ac:dyDescent="0.2">
      <c r="A475">
        <v>86</v>
      </c>
      <c r="B475">
        <v>442</v>
      </c>
      <c r="C475" s="33"/>
    </row>
    <row r="476" spans="1:3" x14ac:dyDescent="0.2">
      <c r="A476">
        <v>174</v>
      </c>
      <c r="B476">
        <v>442</v>
      </c>
      <c r="C476" s="33"/>
    </row>
    <row r="477" spans="1:3" x14ac:dyDescent="0.2">
      <c r="A477">
        <v>320</v>
      </c>
      <c r="B477">
        <v>441</v>
      </c>
      <c r="C477" s="33"/>
    </row>
    <row r="478" spans="1:3" x14ac:dyDescent="0.2">
      <c r="A478">
        <v>434</v>
      </c>
      <c r="B478">
        <v>440</v>
      </c>
      <c r="C478" s="33"/>
    </row>
    <row r="479" spans="1:3" x14ac:dyDescent="0.2">
      <c r="A479">
        <v>304</v>
      </c>
      <c r="B479">
        <v>439</v>
      </c>
      <c r="C479" s="33"/>
    </row>
    <row r="480" spans="1:3" x14ac:dyDescent="0.2">
      <c r="A480">
        <v>371</v>
      </c>
      <c r="B480">
        <v>439</v>
      </c>
      <c r="C480" s="33"/>
    </row>
    <row r="481" spans="1:3" x14ac:dyDescent="0.2">
      <c r="A481">
        <v>82</v>
      </c>
      <c r="B481">
        <v>438</v>
      </c>
      <c r="C481" s="33"/>
    </row>
    <row r="482" spans="1:3" x14ac:dyDescent="0.2">
      <c r="A482">
        <v>336</v>
      </c>
      <c r="B482">
        <v>438</v>
      </c>
      <c r="C482" s="33"/>
    </row>
    <row r="483" spans="1:3" x14ac:dyDescent="0.2">
      <c r="A483">
        <v>314</v>
      </c>
      <c r="B483">
        <v>436</v>
      </c>
      <c r="C483" s="33"/>
    </row>
    <row r="484" spans="1:3" x14ac:dyDescent="0.2">
      <c r="A484">
        <v>180</v>
      </c>
      <c r="B484">
        <v>432</v>
      </c>
      <c r="C484" s="33"/>
    </row>
    <row r="485" spans="1:3" x14ac:dyDescent="0.2">
      <c r="A485">
        <v>428</v>
      </c>
      <c r="B485">
        <v>425</v>
      </c>
      <c r="C485" s="33"/>
    </row>
    <row r="486" spans="1:3" x14ac:dyDescent="0.2">
      <c r="A486">
        <v>150</v>
      </c>
      <c r="B486">
        <v>422</v>
      </c>
      <c r="C486" s="33"/>
    </row>
    <row r="487" spans="1:3" x14ac:dyDescent="0.2">
      <c r="A487">
        <v>76</v>
      </c>
      <c r="B487">
        <v>421</v>
      </c>
      <c r="C487" s="33"/>
    </row>
    <row r="488" spans="1:3" x14ac:dyDescent="0.2">
      <c r="A488">
        <v>147</v>
      </c>
      <c r="B488">
        <v>419</v>
      </c>
      <c r="C488" s="33"/>
    </row>
    <row r="489" spans="1:3" x14ac:dyDescent="0.2">
      <c r="A489">
        <v>49</v>
      </c>
      <c r="B489">
        <v>418</v>
      </c>
      <c r="C489" s="33"/>
    </row>
    <row r="490" spans="1:3" x14ac:dyDescent="0.2">
      <c r="A490">
        <v>97</v>
      </c>
      <c r="B490">
        <v>416</v>
      </c>
      <c r="C490" s="33"/>
    </row>
    <row r="491" spans="1:3" x14ac:dyDescent="0.2">
      <c r="A491">
        <v>15</v>
      </c>
      <c r="B491">
        <v>415</v>
      </c>
      <c r="C491" s="33"/>
    </row>
    <row r="492" spans="1:3" x14ac:dyDescent="0.2">
      <c r="A492">
        <v>38</v>
      </c>
      <c r="B492">
        <v>414</v>
      </c>
      <c r="C492" s="33"/>
    </row>
    <row r="493" spans="1:3" x14ac:dyDescent="0.2">
      <c r="A493">
        <v>138</v>
      </c>
      <c r="B493">
        <v>414</v>
      </c>
      <c r="C493" s="33"/>
    </row>
    <row r="494" spans="1:3" x14ac:dyDescent="0.2">
      <c r="A494">
        <v>66</v>
      </c>
      <c r="B494">
        <v>413</v>
      </c>
      <c r="C494" s="33"/>
    </row>
    <row r="495" spans="1:3" x14ac:dyDescent="0.2">
      <c r="A495">
        <v>136</v>
      </c>
      <c r="B495">
        <v>404</v>
      </c>
      <c r="C495" s="33"/>
    </row>
    <row r="496" spans="1:3" x14ac:dyDescent="0.2">
      <c r="A496">
        <v>51</v>
      </c>
      <c r="B496">
        <v>399</v>
      </c>
      <c r="C496" s="33"/>
    </row>
    <row r="497" spans="1:3" x14ac:dyDescent="0.2">
      <c r="A497">
        <v>106</v>
      </c>
      <c r="B497">
        <v>399</v>
      </c>
      <c r="C497" s="33"/>
    </row>
    <row r="498" spans="1:3" x14ac:dyDescent="0.2">
      <c r="A498">
        <v>58</v>
      </c>
      <c r="B498">
        <v>395</v>
      </c>
      <c r="C498" s="33"/>
    </row>
    <row r="499" spans="1:3" x14ac:dyDescent="0.2">
      <c r="A499">
        <v>13</v>
      </c>
      <c r="B499">
        <v>387</v>
      </c>
      <c r="C499" s="33"/>
    </row>
    <row r="500" spans="1:3" x14ac:dyDescent="0.2">
      <c r="A500">
        <v>298</v>
      </c>
      <c r="B500">
        <v>377</v>
      </c>
      <c r="C500" s="33"/>
    </row>
    <row r="501" spans="1:3" x14ac:dyDescent="0.2">
      <c r="A501">
        <v>46</v>
      </c>
      <c r="B501">
        <v>550</v>
      </c>
      <c r="C501" s="33"/>
    </row>
  </sheetData>
  <sortState xmlns:xlrd2="http://schemas.microsoft.com/office/spreadsheetml/2017/richdata2" ref="A2:B501">
    <sortCondition descending="1" ref="B2:B501"/>
  </sortState>
  <conditionalFormatting sqref="B2:B501">
    <cfRule type="top10" dxfId="8" priority="1" percent="1" bottom="1" rank="50"/>
    <cfRule type="top10" dxfId="7" priority="2" percent="1" rank="10"/>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5FD3C-F234-4C0D-9ABF-86E9C16E472A}">
  <dimension ref="B1:E64"/>
  <sheetViews>
    <sheetView topLeftCell="A31" workbookViewId="0">
      <selection activeCell="G53" sqref="G53"/>
    </sheetView>
  </sheetViews>
  <sheetFormatPr baseColWidth="10" defaultColWidth="8.83203125" defaultRowHeight="15" x14ac:dyDescent="0.2"/>
  <cols>
    <col min="2" max="2" width="15.83203125" bestFit="1" customWidth="1"/>
    <col min="3" max="3" width="13.5" bestFit="1" customWidth="1"/>
    <col min="4" max="4" width="25.33203125" bestFit="1" customWidth="1"/>
    <col min="5" max="5" width="15" bestFit="1" customWidth="1"/>
  </cols>
  <sheetData>
    <row r="1" spans="2:5" x14ac:dyDescent="0.2">
      <c r="B1" t="s">
        <v>1</v>
      </c>
      <c r="C1" t="s">
        <v>2</v>
      </c>
      <c r="D1" t="s">
        <v>3</v>
      </c>
      <c r="E1" t="s">
        <v>944</v>
      </c>
    </row>
    <row r="2" spans="2:5" x14ac:dyDescent="0.2">
      <c r="B2">
        <v>2004</v>
      </c>
      <c r="C2" t="s">
        <v>101</v>
      </c>
      <c r="D2" t="s">
        <v>102</v>
      </c>
      <c r="E2">
        <v>5308.0169999999998</v>
      </c>
    </row>
    <row r="3" spans="2:5" x14ac:dyDescent="0.2">
      <c r="B3">
        <v>2005</v>
      </c>
      <c r="C3" t="s">
        <v>101</v>
      </c>
      <c r="D3" t="s">
        <v>102</v>
      </c>
      <c r="E3">
        <v>7457.2910000000002</v>
      </c>
    </row>
    <row r="4" spans="2:5" x14ac:dyDescent="0.2">
      <c r="B4">
        <v>2006</v>
      </c>
      <c r="C4" t="s">
        <v>101</v>
      </c>
      <c r="D4" t="s">
        <v>102</v>
      </c>
      <c r="E4">
        <v>8074.2529999999997</v>
      </c>
    </row>
    <row r="5" spans="2:5" x14ac:dyDescent="0.2">
      <c r="B5">
        <v>2007</v>
      </c>
      <c r="C5" t="s">
        <v>101</v>
      </c>
      <c r="D5" t="s">
        <v>102</v>
      </c>
      <c r="E5">
        <v>9961.982</v>
      </c>
    </row>
    <row r="6" spans="2:5" x14ac:dyDescent="0.2">
      <c r="B6">
        <v>2008</v>
      </c>
      <c r="C6" t="s">
        <v>101</v>
      </c>
      <c r="D6" t="s">
        <v>102</v>
      </c>
      <c r="E6">
        <v>12327.839</v>
      </c>
    </row>
    <row r="7" spans="2:5" x14ac:dyDescent="0.2">
      <c r="B7">
        <v>2009</v>
      </c>
      <c r="C7" t="s">
        <v>101</v>
      </c>
      <c r="D7" t="s">
        <v>102</v>
      </c>
      <c r="E7">
        <v>8573.9269999999997</v>
      </c>
    </row>
    <row r="8" spans="2:5" x14ac:dyDescent="0.2">
      <c r="B8">
        <v>2010</v>
      </c>
      <c r="C8" t="s">
        <v>101</v>
      </c>
      <c r="D8" t="s">
        <v>102</v>
      </c>
      <c r="E8">
        <v>12183</v>
      </c>
    </row>
    <row r="9" spans="2:5" x14ac:dyDescent="0.2">
      <c r="B9">
        <v>2011</v>
      </c>
      <c r="C9" t="s">
        <v>101</v>
      </c>
      <c r="D9" t="s">
        <v>102</v>
      </c>
      <c r="E9">
        <v>16810</v>
      </c>
    </row>
    <row r="10" spans="2:5" x14ac:dyDescent="0.2">
      <c r="B10">
        <v>2012</v>
      </c>
      <c r="C10" t="s">
        <v>101</v>
      </c>
      <c r="D10" t="s">
        <v>102</v>
      </c>
      <c r="E10">
        <v>16947</v>
      </c>
    </row>
    <row r="11" spans="2:5" x14ac:dyDescent="0.2">
      <c r="B11">
        <v>2013</v>
      </c>
      <c r="C11" t="s">
        <v>101</v>
      </c>
      <c r="D11" t="s">
        <v>102</v>
      </c>
      <c r="E11">
        <v>16402</v>
      </c>
    </row>
    <row r="12" spans="2:5" x14ac:dyDescent="0.2">
      <c r="B12">
        <v>2014</v>
      </c>
      <c r="C12" t="s">
        <v>101</v>
      </c>
      <c r="D12" t="s">
        <v>102</v>
      </c>
      <c r="E12">
        <v>13749</v>
      </c>
    </row>
    <row r="13" spans="2:5" x14ac:dyDescent="0.2">
      <c r="B13">
        <v>2015</v>
      </c>
      <c r="C13" t="s">
        <v>101</v>
      </c>
      <c r="D13" t="s">
        <v>102</v>
      </c>
      <c r="E13">
        <v>6383</v>
      </c>
    </row>
    <row r="14" spans="2:5" x14ac:dyDescent="0.2">
      <c r="B14">
        <v>2016</v>
      </c>
      <c r="C14" t="s">
        <v>101</v>
      </c>
      <c r="D14" t="s">
        <v>102</v>
      </c>
      <c r="E14">
        <v>5367</v>
      </c>
    </row>
    <row r="15" spans="2:5" x14ac:dyDescent="0.2">
      <c r="B15">
        <v>2017</v>
      </c>
      <c r="C15" t="s">
        <v>101</v>
      </c>
      <c r="D15" t="s">
        <v>102</v>
      </c>
      <c r="E15">
        <v>5752</v>
      </c>
    </row>
    <row r="16" spans="2:5" x14ac:dyDescent="0.2">
      <c r="B16">
        <v>2018</v>
      </c>
      <c r="C16" t="s">
        <v>101</v>
      </c>
      <c r="D16" t="s">
        <v>102</v>
      </c>
      <c r="E16">
        <v>7331</v>
      </c>
    </row>
    <row r="17" spans="2:5" x14ac:dyDescent="0.2">
      <c r="B17">
        <v>2019</v>
      </c>
      <c r="C17" t="s">
        <v>101</v>
      </c>
      <c r="D17" t="s">
        <v>102</v>
      </c>
      <c r="E17">
        <v>6280</v>
      </c>
    </row>
    <row r="18" spans="2:5" x14ac:dyDescent="0.2">
      <c r="B18">
        <v>2004</v>
      </c>
      <c r="C18" t="s">
        <v>189</v>
      </c>
      <c r="D18" t="s">
        <v>190</v>
      </c>
      <c r="E18">
        <v>2709.268</v>
      </c>
    </row>
    <row r="19" spans="2:5" x14ac:dyDescent="0.2">
      <c r="B19">
        <v>2005</v>
      </c>
      <c r="C19" t="s">
        <v>189</v>
      </c>
      <c r="D19" t="s">
        <v>190</v>
      </c>
      <c r="E19">
        <v>4665.29</v>
      </c>
    </row>
    <row r="20" spans="2:5" x14ac:dyDescent="0.2">
      <c r="B20">
        <v>2006</v>
      </c>
      <c r="C20" t="s">
        <v>189</v>
      </c>
      <c r="D20" t="s">
        <v>190</v>
      </c>
      <c r="E20">
        <v>7325.5950000000003</v>
      </c>
    </row>
    <row r="21" spans="2:5" x14ac:dyDescent="0.2">
      <c r="B21">
        <v>2007</v>
      </c>
      <c r="C21" t="s">
        <v>189</v>
      </c>
      <c r="D21" t="s">
        <v>190</v>
      </c>
      <c r="E21">
        <v>7800</v>
      </c>
    </row>
    <row r="22" spans="2:5" x14ac:dyDescent="0.2">
      <c r="B22">
        <v>2008</v>
      </c>
      <c r="C22" t="s">
        <v>189</v>
      </c>
      <c r="D22" t="s">
        <v>190</v>
      </c>
      <c r="E22">
        <v>11629</v>
      </c>
    </row>
    <row r="23" spans="2:5" x14ac:dyDescent="0.2">
      <c r="B23">
        <v>2009</v>
      </c>
      <c r="C23" t="s">
        <v>189</v>
      </c>
      <c r="D23" t="s">
        <v>190</v>
      </c>
      <c r="E23">
        <v>7702</v>
      </c>
    </row>
    <row r="24" spans="2:5" x14ac:dyDescent="0.2">
      <c r="B24">
        <v>2010</v>
      </c>
      <c r="C24" t="s">
        <v>189</v>
      </c>
      <c r="D24" t="s">
        <v>190</v>
      </c>
      <c r="E24">
        <v>9366</v>
      </c>
    </row>
    <row r="25" spans="2:5" x14ac:dyDescent="0.2">
      <c r="B25">
        <v>2011</v>
      </c>
      <c r="C25" t="s">
        <v>189</v>
      </c>
      <c r="D25" t="s">
        <v>190</v>
      </c>
      <c r="E25">
        <v>11635</v>
      </c>
    </row>
    <row r="26" spans="2:5" x14ac:dyDescent="0.2">
      <c r="B26">
        <v>2012</v>
      </c>
      <c r="C26" t="s">
        <v>189</v>
      </c>
      <c r="D26" t="s">
        <v>190</v>
      </c>
      <c r="E26">
        <v>12316</v>
      </c>
    </row>
    <row r="27" spans="2:5" x14ac:dyDescent="0.2">
      <c r="B27">
        <v>2013</v>
      </c>
      <c r="C27" t="s">
        <v>189</v>
      </c>
      <c r="D27" t="s">
        <v>190</v>
      </c>
      <c r="E27">
        <v>17506</v>
      </c>
    </row>
    <row r="28" spans="2:5" x14ac:dyDescent="0.2">
      <c r="B28">
        <v>2014</v>
      </c>
      <c r="C28" t="s">
        <v>189</v>
      </c>
      <c r="D28" t="s">
        <v>190</v>
      </c>
      <c r="E28">
        <v>20951</v>
      </c>
    </row>
    <row r="29" spans="2:5" x14ac:dyDescent="0.2">
      <c r="B29">
        <v>2015</v>
      </c>
      <c r="C29" t="s">
        <v>189</v>
      </c>
      <c r="D29" t="s">
        <v>190</v>
      </c>
      <c r="E29">
        <v>12764</v>
      </c>
    </row>
    <row r="30" spans="2:5" x14ac:dyDescent="0.2">
      <c r="B30">
        <v>2016</v>
      </c>
      <c r="C30" t="s">
        <v>189</v>
      </c>
      <c r="D30" t="s">
        <v>190</v>
      </c>
      <c r="E30">
        <v>7872</v>
      </c>
    </row>
    <row r="31" spans="2:5" x14ac:dyDescent="0.2">
      <c r="B31">
        <v>2017</v>
      </c>
      <c r="C31" t="s">
        <v>189</v>
      </c>
      <c r="D31" t="s">
        <v>190</v>
      </c>
      <c r="E31">
        <v>9496</v>
      </c>
    </row>
    <row r="32" spans="2:5" x14ac:dyDescent="0.2">
      <c r="B32">
        <v>2018</v>
      </c>
      <c r="C32" t="s">
        <v>189</v>
      </c>
      <c r="D32" t="s">
        <v>190</v>
      </c>
      <c r="E32">
        <v>10231</v>
      </c>
    </row>
    <row r="33" spans="2:5" x14ac:dyDescent="0.2">
      <c r="B33">
        <v>2004</v>
      </c>
      <c r="C33" t="s">
        <v>221</v>
      </c>
      <c r="D33" t="s">
        <v>222</v>
      </c>
      <c r="E33">
        <v>530.40800000000002</v>
      </c>
    </row>
    <row r="34" spans="2:5" x14ac:dyDescent="0.2">
      <c r="B34">
        <v>2005</v>
      </c>
      <c r="C34" t="s">
        <v>221</v>
      </c>
      <c r="D34" t="s">
        <v>222</v>
      </c>
      <c r="E34">
        <v>682.79700000000003</v>
      </c>
    </row>
    <row r="35" spans="2:5" x14ac:dyDescent="0.2">
      <c r="B35">
        <v>2006</v>
      </c>
      <c r="C35" t="s">
        <v>221</v>
      </c>
      <c r="D35" t="s">
        <v>222</v>
      </c>
      <c r="E35">
        <v>761.98800000000006</v>
      </c>
    </row>
    <row r="36" spans="2:5" x14ac:dyDescent="0.2">
      <c r="B36">
        <v>2007</v>
      </c>
      <c r="C36" t="s">
        <v>221</v>
      </c>
      <c r="D36" t="s">
        <v>222</v>
      </c>
      <c r="E36">
        <v>732.17</v>
      </c>
    </row>
    <row r="37" spans="2:5" x14ac:dyDescent="0.2">
      <c r="B37">
        <v>2008</v>
      </c>
      <c r="C37" t="s">
        <v>221</v>
      </c>
      <c r="D37" t="s">
        <v>222</v>
      </c>
      <c r="E37">
        <v>945.79100000000005</v>
      </c>
    </row>
    <row r="38" spans="2:5" x14ac:dyDescent="0.2">
      <c r="B38">
        <v>2009</v>
      </c>
      <c r="C38" t="s">
        <v>221</v>
      </c>
      <c r="D38" t="s">
        <v>222</v>
      </c>
      <c r="E38">
        <v>879.27599999999995</v>
      </c>
    </row>
    <row r="39" spans="2:5" x14ac:dyDescent="0.2">
      <c r="B39">
        <v>2010</v>
      </c>
      <c r="C39" t="s">
        <v>221</v>
      </c>
      <c r="D39" t="s">
        <v>222</v>
      </c>
      <c r="E39">
        <v>844.03499999999997</v>
      </c>
    </row>
    <row r="40" spans="2:5" x14ac:dyDescent="0.2">
      <c r="B40">
        <v>2011</v>
      </c>
      <c r="C40" t="s">
        <v>221</v>
      </c>
      <c r="D40" t="s">
        <v>222</v>
      </c>
      <c r="E40">
        <v>979.86400000000003</v>
      </c>
    </row>
    <row r="41" spans="2:5" x14ac:dyDescent="0.2">
      <c r="B41">
        <v>2012</v>
      </c>
      <c r="C41" t="s">
        <v>221</v>
      </c>
      <c r="D41" t="s">
        <v>222</v>
      </c>
      <c r="E41">
        <v>1204.546</v>
      </c>
    </row>
    <row r="42" spans="2:5" x14ac:dyDescent="0.2">
      <c r="B42">
        <v>2013</v>
      </c>
      <c r="C42" t="s">
        <v>221</v>
      </c>
      <c r="D42" t="s">
        <v>222</v>
      </c>
      <c r="E42">
        <v>1746.278</v>
      </c>
    </row>
    <row r="43" spans="2:5" x14ac:dyDescent="0.2">
      <c r="B43">
        <v>2014</v>
      </c>
      <c r="C43" t="s">
        <v>221</v>
      </c>
      <c r="D43" t="s">
        <v>222</v>
      </c>
      <c r="E43">
        <v>2173.011</v>
      </c>
    </row>
    <row r="44" spans="2:5" x14ac:dyDescent="0.2">
      <c r="B44">
        <v>2015</v>
      </c>
      <c r="C44" t="s">
        <v>221</v>
      </c>
      <c r="D44" t="s">
        <v>222</v>
      </c>
      <c r="E44">
        <v>1357.15</v>
      </c>
    </row>
    <row r="45" spans="2:5" x14ac:dyDescent="0.2">
      <c r="B45">
        <v>2016</v>
      </c>
      <c r="C45" t="s">
        <v>221</v>
      </c>
      <c r="D45" t="s">
        <v>222</v>
      </c>
      <c r="E45">
        <v>1155.6769999999999</v>
      </c>
    </row>
    <row r="46" spans="2:5" x14ac:dyDescent="0.2">
      <c r="B46">
        <v>2017</v>
      </c>
      <c r="C46" t="s">
        <v>221</v>
      </c>
      <c r="D46" t="s">
        <v>222</v>
      </c>
      <c r="E46">
        <v>1764.2190000000001</v>
      </c>
    </row>
    <row r="47" spans="2:5" x14ac:dyDescent="0.2">
      <c r="B47">
        <v>2018</v>
      </c>
      <c r="C47" t="s">
        <v>221</v>
      </c>
      <c r="D47" t="s">
        <v>222</v>
      </c>
      <c r="E47">
        <v>2188.1480000000001</v>
      </c>
    </row>
    <row r="48" spans="2:5" x14ac:dyDescent="0.2">
      <c r="B48">
        <v>2019</v>
      </c>
      <c r="C48" t="s">
        <v>221</v>
      </c>
      <c r="D48" t="s">
        <v>222</v>
      </c>
      <c r="E48">
        <v>2066.277</v>
      </c>
    </row>
    <row r="49" spans="2:5" x14ac:dyDescent="0.2">
      <c r="B49">
        <v>2004</v>
      </c>
      <c r="C49" t="s">
        <v>225</v>
      </c>
      <c r="D49" t="s">
        <v>226</v>
      </c>
      <c r="E49">
        <v>118719</v>
      </c>
    </row>
    <row r="50" spans="2:5" x14ac:dyDescent="0.2">
      <c r="B50">
        <v>2005</v>
      </c>
      <c r="C50" t="s">
        <v>225</v>
      </c>
      <c r="D50" t="s">
        <v>226</v>
      </c>
      <c r="E50">
        <v>162405</v>
      </c>
    </row>
    <row r="51" spans="2:5" x14ac:dyDescent="0.2">
      <c r="B51">
        <v>2006</v>
      </c>
      <c r="C51" t="s">
        <v>225</v>
      </c>
      <c r="D51" t="s">
        <v>226</v>
      </c>
      <c r="E51">
        <v>167578</v>
      </c>
    </row>
    <row r="52" spans="2:5" x14ac:dyDescent="0.2">
      <c r="B52">
        <v>2007</v>
      </c>
      <c r="C52" t="s">
        <v>225</v>
      </c>
      <c r="D52" t="s">
        <v>226</v>
      </c>
      <c r="E52">
        <v>171500</v>
      </c>
    </row>
    <row r="53" spans="2:5" x14ac:dyDescent="0.2">
      <c r="B53">
        <v>2008</v>
      </c>
      <c r="C53" t="s">
        <v>225</v>
      </c>
      <c r="D53" t="s">
        <v>226</v>
      </c>
      <c r="E53">
        <v>225424</v>
      </c>
    </row>
    <row r="54" spans="2:5" x14ac:dyDescent="0.2">
      <c r="B54">
        <v>2009</v>
      </c>
      <c r="C54" t="s">
        <v>225</v>
      </c>
      <c r="D54" t="s">
        <v>226</v>
      </c>
      <c r="E54">
        <v>136016</v>
      </c>
    </row>
    <row r="55" spans="2:5" x14ac:dyDescent="0.2">
      <c r="B55">
        <v>2010</v>
      </c>
      <c r="C55" t="s">
        <v>225</v>
      </c>
      <c r="D55" t="s">
        <v>226</v>
      </c>
      <c r="E55">
        <v>175752</v>
      </c>
    </row>
    <row r="56" spans="2:5" x14ac:dyDescent="0.2">
      <c r="B56">
        <v>2011</v>
      </c>
      <c r="C56" t="s">
        <v>225</v>
      </c>
      <c r="D56" t="s">
        <v>226</v>
      </c>
      <c r="E56">
        <v>230859</v>
      </c>
    </row>
    <row r="57" spans="2:5" x14ac:dyDescent="0.2">
      <c r="B57">
        <v>2012</v>
      </c>
      <c r="C57" t="s">
        <v>225</v>
      </c>
      <c r="D57" t="s">
        <v>226</v>
      </c>
      <c r="E57">
        <v>57967</v>
      </c>
    </row>
    <row r="58" spans="2:5" x14ac:dyDescent="0.2">
      <c r="B58">
        <v>2013</v>
      </c>
      <c r="C58" t="s">
        <v>225</v>
      </c>
      <c r="D58" t="s">
        <v>226</v>
      </c>
      <c r="E58">
        <v>54413</v>
      </c>
    </row>
    <row r="59" spans="2:5" x14ac:dyDescent="0.2">
      <c r="B59">
        <v>2014</v>
      </c>
      <c r="C59" t="s">
        <v>225</v>
      </c>
      <c r="D59" t="s">
        <v>226</v>
      </c>
      <c r="E59">
        <v>52524</v>
      </c>
    </row>
    <row r="60" spans="2:5" x14ac:dyDescent="0.2">
      <c r="B60">
        <v>2015</v>
      </c>
      <c r="C60" t="s">
        <v>225</v>
      </c>
      <c r="D60" t="s">
        <v>226</v>
      </c>
      <c r="E60">
        <v>29564</v>
      </c>
    </row>
    <row r="61" spans="2:5" x14ac:dyDescent="0.2">
      <c r="B61">
        <v>2016</v>
      </c>
      <c r="C61" t="s">
        <v>225</v>
      </c>
      <c r="D61" t="s">
        <v>226</v>
      </c>
      <c r="E61">
        <v>23693</v>
      </c>
    </row>
    <row r="62" spans="2:5" x14ac:dyDescent="0.2">
      <c r="B62">
        <v>2017</v>
      </c>
      <c r="C62" t="s">
        <v>225</v>
      </c>
      <c r="D62" t="s">
        <v>226</v>
      </c>
      <c r="E62">
        <v>29106</v>
      </c>
    </row>
    <row r="63" spans="2:5" x14ac:dyDescent="0.2">
      <c r="B63">
        <v>2018</v>
      </c>
      <c r="C63" t="s">
        <v>225</v>
      </c>
      <c r="D63" t="s">
        <v>226</v>
      </c>
      <c r="E63">
        <v>36417</v>
      </c>
    </row>
    <row r="64" spans="2:5" x14ac:dyDescent="0.2">
      <c r="B64">
        <v>2019</v>
      </c>
      <c r="C64" t="s">
        <v>225</v>
      </c>
      <c r="D64" t="s">
        <v>226</v>
      </c>
      <c r="E64">
        <v>32567</v>
      </c>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68C3C-FB57-42CC-8A98-4ADE52D2E2F0}">
  <dimension ref="A1:P34"/>
  <sheetViews>
    <sheetView workbookViewId="0">
      <selection activeCell="V17" sqref="V17"/>
    </sheetView>
  </sheetViews>
  <sheetFormatPr baseColWidth="10" defaultColWidth="9.1640625" defaultRowHeight="15" x14ac:dyDescent="0.2"/>
  <cols>
    <col min="1" max="1" width="9.1640625" style="23"/>
    <col min="2" max="2" width="15.33203125" style="26" customWidth="1"/>
    <col min="3" max="3" width="10.1640625" style="25" customWidth="1"/>
    <col min="4" max="4" width="15.1640625" style="26" customWidth="1"/>
    <col min="5" max="5" width="13.83203125" style="23" customWidth="1"/>
    <col min="6" max="6" width="17.5" style="26" customWidth="1"/>
    <col min="7" max="7" width="12.1640625" style="27" customWidth="1"/>
    <col min="8" max="9" width="9.1640625" style="23"/>
    <col min="10" max="11" width="13.1640625" style="23" bestFit="1" customWidth="1"/>
    <col min="12" max="12" width="16.5" style="23" bestFit="1" customWidth="1"/>
    <col min="13" max="13" width="9.1640625" style="23"/>
    <col min="14" max="14" width="11.1640625" style="23" bestFit="1" customWidth="1"/>
    <col min="15" max="15" width="16.5" style="23" bestFit="1" customWidth="1"/>
    <col min="16" max="16384" width="9.1640625" style="23"/>
  </cols>
  <sheetData>
    <row r="1" spans="1:16" x14ac:dyDescent="0.2">
      <c r="B1" s="24" t="s">
        <v>1888</v>
      </c>
      <c r="J1"/>
      <c r="K1"/>
      <c r="L1"/>
      <c r="M1"/>
    </row>
    <row r="2" spans="1:16" x14ac:dyDescent="0.2">
      <c r="J2"/>
      <c r="K2"/>
      <c r="L2"/>
      <c r="M2"/>
      <c r="O2" s="34"/>
      <c r="P2" s="34"/>
    </row>
    <row r="3" spans="1:16" x14ac:dyDescent="0.2">
      <c r="A3" s="28" t="s">
        <v>1889</v>
      </c>
      <c r="B3" s="24" t="s">
        <v>981</v>
      </c>
      <c r="C3" s="29" t="s">
        <v>1890</v>
      </c>
      <c r="D3" s="24" t="s">
        <v>1891</v>
      </c>
      <c r="E3" s="30" t="s">
        <v>1892</v>
      </c>
      <c r="F3" s="24" t="s">
        <v>1893</v>
      </c>
      <c r="G3" s="30" t="s">
        <v>1894</v>
      </c>
      <c r="J3"/>
      <c r="K3"/>
      <c r="L3"/>
      <c r="M3"/>
      <c r="O3" s="34"/>
      <c r="P3" s="34"/>
    </row>
    <row r="4" spans="1:16" x14ac:dyDescent="0.2">
      <c r="A4" s="23">
        <v>1</v>
      </c>
      <c r="B4" s="26" t="s">
        <v>1895</v>
      </c>
      <c r="C4" s="31" t="s">
        <v>1896</v>
      </c>
      <c r="D4" s="26" t="s">
        <v>1897</v>
      </c>
      <c r="E4" s="32">
        <v>43200</v>
      </c>
      <c r="F4" s="26" t="s">
        <v>1898</v>
      </c>
      <c r="G4" s="27" t="s">
        <v>1899</v>
      </c>
      <c r="J4"/>
      <c r="K4"/>
      <c r="L4"/>
      <c r="M4"/>
      <c r="O4" s="34"/>
      <c r="P4" s="34"/>
    </row>
    <row r="5" spans="1:16" x14ac:dyDescent="0.2">
      <c r="A5" s="23">
        <v>2</v>
      </c>
      <c r="B5" s="26" t="s">
        <v>1895</v>
      </c>
      <c r="C5" s="31" t="s">
        <v>1896</v>
      </c>
      <c r="D5" s="26" t="s">
        <v>1897</v>
      </c>
      <c r="E5" s="32">
        <v>9999</v>
      </c>
      <c r="F5" s="26" t="s">
        <v>1900</v>
      </c>
      <c r="G5" s="27" t="s">
        <v>1899</v>
      </c>
      <c r="J5"/>
      <c r="K5"/>
      <c r="L5"/>
      <c r="M5"/>
      <c r="O5" s="34"/>
      <c r="P5" s="34"/>
    </row>
    <row r="6" spans="1:16" x14ac:dyDescent="0.2">
      <c r="A6" s="23">
        <v>3</v>
      </c>
      <c r="B6" s="26" t="s">
        <v>1901</v>
      </c>
      <c r="C6" s="31" t="s">
        <v>1902</v>
      </c>
      <c r="D6" s="26" t="s">
        <v>1903</v>
      </c>
      <c r="E6" s="32">
        <v>81400</v>
      </c>
      <c r="F6" s="26" t="s">
        <v>1904</v>
      </c>
      <c r="G6" s="27" t="s">
        <v>1905</v>
      </c>
      <c r="J6"/>
      <c r="K6"/>
      <c r="L6"/>
      <c r="M6"/>
      <c r="O6" s="34"/>
      <c r="P6" s="34"/>
    </row>
    <row r="7" spans="1:16" x14ac:dyDescent="0.2">
      <c r="A7" s="23">
        <v>4</v>
      </c>
      <c r="B7" s="26" t="s">
        <v>1895</v>
      </c>
      <c r="C7" s="31" t="s">
        <v>1896</v>
      </c>
      <c r="D7" s="26" t="s">
        <v>1903</v>
      </c>
      <c r="E7" s="32">
        <v>44100</v>
      </c>
      <c r="F7" s="26" t="s">
        <v>1900</v>
      </c>
      <c r="G7" s="27" t="s">
        <v>1905</v>
      </c>
      <c r="J7"/>
      <c r="K7"/>
      <c r="L7"/>
      <c r="M7"/>
      <c r="O7" s="34"/>
      <c r="P7" s="34"/>
    </row>
    <row r="8" spans="1:16" x14ac:dyDescent="0.2">
      <c r="A8" s="23">
        <v>5</v>
      </c>
      <c r="B8" s="26" t="s">
        <v>1906</v>
      </c>
      <c r="C8" s="31" t="s">
        <v>1896</v>
      </c>
      <c r="D8" s="26" t="s">
        <v>1907</v>
      </c>
      <c r="E8" s="32">
        <v>52000</v>
      </c>
      <c r="F8" s="26" t="s">
        <v>1908</v>
      </c>
      <c r="G8" s="27" t="s">
        <v>1909</v>
      </c>
      <c r="J8"/>
      <c r="K8"/>
      <c r="L8"/>
      <c r="M8"/>
      <c r="O8" s="34"/>
      <c r="P8" s="34"/>
    </row>
    <row r="9" spans="1:16" x14ac:dyDescent="0.2">
      <c r="A9" s="23">
        <v>6</v>
      </c>
      <c r="B9" s="26" t="s">
        <v>1895</v>
      </c>
      <c r="C9" s="31" t="s">
        <v>1896</v>
      </c>
      <c r="D9" s="26" t="s">
        <v>1907</v>
      </c>
      <c r="E9" s="32">
        <v>45200</v>
      </c>
      <c r="F9" s="26" t="s">
        <v>1910</v>
      </c>
      <c r="G9" s="27" t="s">
        <v>1909</v>
      </c>
      <c r="J9"/>
      <c r="K9"/>
      <c r="L9"/>
      <c r="M9"/>
      <c r="O9" s="34"/>
      <c r="P9" s="34"/>
    </row>
    <row r="10" spans="1:16" x14ac:dyDescent="0.2">
      <c r="A10" s="23">
        <v>7</v>
      </c>
      <c r="B10" s="26" t="s">
        <v>1895</v>
      </c>
      <c r="C10" s="31" t="s">
        <v>1902</v>
      </c>
      <c r="D10" s="26" t="s">
        <v>1911</v>
      </c>
      <c r="E10" s="32">
        <v>56000</v>
      </c>
      <c r="F10" s="26" t="s">
        <v>1904</v>
      </c>
      <c r="G10" s="27" t="s">
        <v>1912</v>
      </c>
      <c r="J10"/>
      <c r="K10"/>
      <c r="L10"/>
      <c r="M10"/>
      <c r="O10" s="34"/>
      <c r="P10" s="34"/>
    </row>
    <row r="11" spans="1:16" x14ac:dyDescent="0.2">
      <c r="A11" s="23">
        <v>8</v>
      </c>
      <c r="B11" s="26" t="s">
        <v>1901</v>
      </c>
      <c r="C11" s="31" t="s">
        <v>1896</v>
      </c>
      <c r="D11" s="26" t="s">
        <v>1911</v>
      </c>
      <c r="E11" s="32">
        <v>45400</v>
      </c>
      <c r="F11" s="26" t="s">
        <v>1913</v>
      </c>
      <c r="G11" s="27" t="s">
        <v>1912</v>
      </c>
      <c r="J11"/>
      <c r="K11"/>
      <c r="L11"/>
      <c r="M11"/>
      <c r="O11" s="34"/>
      <c r="P11" s="34"/>
    </row>
    <row r="12" spans="1:16" x14ac:dyDescent="0.2">
      <c r="A12" s="23">
        <v>9</v>
      </c>
      <c r="B12" s="26" t="s">
        <v>1906</v>
      </c>
      <c r="C12" s="31" t="s">
        <v>1896</v>
      </c>
      <c r="D12" s="26" t="s">
        <v>1914</v>
      </c>
      <c r="E12" s="32">
        <v>61500</v>
      </c>
      <c r="F12" s="26" t="s">
        <v>1913</v>
      </c>
      <c r="G12" s="27" t="s">
        <v>1915</v>
      </c>
      <c r="J12"/>
      <c r="K12"/>
      <c r="L12"/>
      <c r="M12"/>
      <c r="O12" s="34"/>
    </row>
    <row r="13" spans="1:16" x14ac:dyDescent="0.2">
      <c r="A13" s="23">
        <v>10</v>
      </c>
      <c r="B13" s="26" t="s">
        <v>1895</v>
      </c>
      <c r="C13" s="31" t="s">
        <v>1902</v>
      </c>
      <c r="D13" s="26" t="s">
        <v>1914</v>
      </c>
      <c r="E13" s="32">
        <v>9999</v>
      </c>
      <c r="F13" s="26" t="s">
        <v>1916</v>
      </c>
      <c r="J13"/>
      <c r="K13"/>
      <c r="L13"/>
      <c r="M13"/>
    </row>
    <row r="14" spans="1:16" x14ac:dyDescent="0.2">
      <c r="A14" s="23">
        <v>11</v>
      </c>
      <c r="B14" s="26" t="s">
        <v>1895</v>
      </c>
      <c r="C14" s="31" t="s">
        <v>1896</v>
      </c>
      <c r="D14" s="26" t="s">
        <v>1914</v>
      </c>
      <c r="E14" s="32">
        <v>59000</v>
      </c>
      <c r="F14" s="26" t="s">
        <v>1916</v>
      </c>
      <c r="G14" s="27" t="s">
        <v>1915</v>
      </c>
      <c r="J14"/>
      <c r="K14"/>
      <c r="L14"/>
      <c r="M14"/>
    </row>
    <row r="15" spans="1:16" x14ac:dyDescent="0.2">
      <c r="A15" s="23">
        <v>12</v>
      </c>
      <c r="B15" s="26" t="s">
        <v>1917</v>
      </c>
      <c r="C15" s="31" t="s">
        <v>1896</v>
      </c>
      <c r="D15" s="26" t="s">
        <v>1914</v>
      </c>
      <c r="E15" s="32">
        <v>53900</v>
      </c>
      <c r="F15" s="26" t="s">
        <v>1918</v>
      </c>
      <c r="G15" s="27" t="s">
        <v>1915</v>
      </c>
      <c r="J15"/>
      <c r="K15"/>
      <c r="L15"/>
      <c r="M15"/>
    </row>
    <row r="16" spans="1:16" x14ac:dyDescent="0.2">
      <c r="A16" s="23">
        <v>13</v>
      </c>
      <c r="B16" s="26" t="s">
        <v>1895</v>
      </c>
      <c r="C16" s="31" t="s">
        <v>1896</v>
      </c>
      <c r="D16" s="26" t="s">
        <v>1919</v>
      </c>
      <c r="E16" s="32">
        <v>65400</v>
      </c>
      <c r="F16" s="26" t="s">
        <v>1908</v>
      </c>
      <c r="G16" s="27" t="s">
        <v>1920</v>
      </c>
      <c r="J16"/>
      <c r="K16"/>
      <c r="L16"/>
      <c r="M16"/>
    </row>
    <row r="17" spans="1:13" x14ac:dyDescent="0.2">
      <c r="A17" s="23">
        <v>14</v>
      </c>
      <c r="B17" s="26" t="s">
        <v>1917</v>
      </c>
      <c r="C17" s="31" t="s">
        <v>1902</v>
      </c>
      <c r="D17" s="26" t="s">
        <v>1919</v>
      </c>
      <c r="E17" s="32">
        <v>49600</v>
      </c>
      <c r="F17" s="26" t="s">
        <v>1904</v>
      </c>
      <c r="G17" s="27" t="s">
        <v>1920</v>
      </c>
      <c r="J17"/>
      <c r="K17"/>
      <c r="L17"/>
      <c r="M17"/>
    </row>
    <row r="18" spans="1:13" x14ac:dyDescent="0.2">
      <c r="A18" s="23">
        <v>15</v>
      </c>
      <c r="B18" s="26" t="s">
        <v>1921</v>
      </c>
      <c r="C18" s="31" t="s">
        <v>1902</v>
      </c>
      <c r="D18" s="26" t="s">
        <v>1919</v>
      </c>
      <c r="E18" s="32">
        <v>54300</v>
      </c>
      <c r="F18" s="26" t="s">
        <v>1913</v>
      </c>
      <c r="G18" s="27" t="s">
        <v>1920</v>
      </c>
      <c r="J18" s="35"/>
      <c r="K18"/>
      <c r="L18"/>
      <c r="M18"/>
    </row>
    <row r="19" spans="1:13" x14ac:dyDescent="0.2">
      <c r="A19" s="23">
        <v>16</v>
      </c>
      <c r="B19" s="26" t="s">
        <v>1901</v>
      </c>
      <c r="C19" s="31" t="s">
        <v>1902</v>
      </c>
      <c r="D19" s="26" t="s">
        <v>1922</v>
      </c>
      <c r="E19" s="32">
        <v>46300</v>
      </c>
      <c r="F19" s="26" t="s">
        <v>1898</v>
      </c>
      <c r="G19" s="27" t="s">
        <v>1923</v>
      </c>
      <c r="K19" s="34"/>
      <c r="L19" s="34"/>
    </row>
    <row r="20" spans="1:13" x14ac:dyDescent="0.2">
      <c r="A20" s="23">
        <v>17</v>
      </c>
      <c r="B20" s="26" t="s">
        <v>1895</v>
      </c>
      <c r="C20" s="31" t="s">
        <v>1896</v>
      </c>
      <c r="D20" s="26" t="s">
        <v>1922</v>
      </c>
      <c r="E20" s="32">
        <v>9999</v>
      </c>
      <c r="F20" s="26" t="s">
        <v>1908</v>
      </c>
      <c r="G20" s="27" t="s">
        <v>1923</v>
      </c>
      <c r="K20" s="34"/>
      <c r="L20" s="34"/>
    </row>
    <row r="21" spans="1:13" x14ac:dyDescent="0.2">
      <c r="A21" s="23">
        <v>18</v>
      </c>
      <c r="B21" s="26" t="s">
        <v>1895</v>
      </c>
      <c r="C21" s="31" t="s">
        <v>1896</v>
      </c>
      <c r="D21" s="26" t="s">
        <v>1922</v>
      </c>
      <c r="E21" s="32">
        <v>48100</v>
      </c>
      <c r="F21" s="26" t="s">
        <v>1916</v>
      </c>
      <c r="G21" s="27" t="s">
        <v>1923</v>
      </c>
      <c r="K21" s="34"/>
      <c r="L21" s="34"/>
    </row>
    <row r="22" spans="1:13" x14ac:dyDescent="0.2">
      <c r="A22" s="23">
        <v>19</v>
      </c>
      <c r="B22" s="26" t="s">
        <v>1895</v>
      </c>
      <c r="C22" s="31" t="s">
        <v>1902</v>
      </c>
      <c r="D22" s="26" t="s">
        <v>1922</v>
      </c>
      <c r="E22" s="32">
        <v>39000</v>
      </c>
      <c r="F22" s="26" t="s">
        <v>1913</v>
      </c>
      <c r="G22" s="27" t="s">
        <v>1923</v>
      </c>
      <c r="K22" s="34"/>
      <c r="L22" s="34"/>
    </row>
    <row r="23" spans="1:13" x14ac:dyDescent="0.2">
      <c r="A23" s="23">
        <v>20</v>
      </c>
      <c r="B23" s="26" t="s">
        <v>1895</v>
      </c>
      <c r="C23" s="31" t="s">
        <v>1896</v>
      </c>
      <c r="D23" s="26" t="s">
        <v>1922</v>
      </c>
      <c r="E23" s="32">
        <v>62100</v>
      </c>
      <c r="F23" s="26" t="s">
        <v>1916</v>
      </c>
      <c r="G23" s="27" t="s">
        <v>1923</v>
      </c>
      <c r="K23" s="34"/>
      <c r="L23" s="34"/>
    </row>
    <row r="24" spans="1:13" x14ac:dyDescent="0.2">
      <c r="A24" s="23">
        <v>21</v>
      </c>
      <c r="B24" s="26" t="s">
        <v>1901</v>
      </c>
      <c r="C24" s="31" t="s">
        <v>1896</v>
      </c>
      <c r="D24" s="26" t="s">
        <v>1922</v>
      </c>
      <c r="E24" s="32">
        <v>78000</v>
      </c>
      <c r="F24" s="26" t="s">
        <v>1910</v>
      </c>
      <c r="G24" s="27" t="s">
        <v>1923</v>
      </c>
      <c r="K24" s="34"/>
      <c r="L24" s="34"/>
    </row>
    <row r="25" spans="1:13" x14ac:dyDescent="0.2">
      <c r="A25" s="23">
        <v>22</v>
      </c>
      <c r="B25" s="26" t="s">
        <v>1895</v>
      </c>
      <c r="C25" s="31" t="s">
        <v>1902</v>
      </c>
      <c r="D25" s="26" t="s">
        <v>1922</v>
      </c>
      <c r="E25" s="32">
        <v>-31000</v>
      </c>
      <c r="F25" s="26" t="s">
        <v>1916</v>
      </c>
      <c r="G25" s="27" t="s">
        <v>1923</v>
      </c>
      <c r="K25" s="34"/>
      <c r="L25" s="34"/>
    </row>
    <row r="26" spans="1:13" x14ac:dyDescent="0.2">
      <c r="A26" s="23">
        <v>23</v>
      </c>
      <c r="B26" s="26" t="s">
        <v>1924</v>
      </c>
      <c r="C26" s="31" t="s">
        <v>1896</v>
      </c>
      <c r="D26" s="26" t="s">
        <v>1925</v>
      </c>
      <c r="E26" s="32">
        <v>63200</v>
      </c>
      <c r="F26" s="26" t="s">
        <v>1910</v>
      </c>
      <c r="G26" s="27" t="s">
        <v>1926</v>
      </c>
      <c r="K26" s="34"/>
      <c r="L26" s="34"/>
    </row>
    <row r="27" spans="1:13" x14ac:dyDescent="0.2">
      <c r="A27" s="23">
        <v>24</v>
      </c>
      <c r="B27" s="26" t="s">
        <v>1895</v>
      </c>
      <c r="C27" s="31" t="s">
        <v>1896</v>
      </c>
      <c r="D27" s="26" t="s">
        <v>1925</v>
      </c>
      <c r="E27" s="32">
        <v>37700</v>
      </c>
      <c r="F27" s="26" t="s">
        <v>1904</v>
      </c>
      <c r="G27" s="27" t="s">
        <v>1926</v>
      </c>
      <c r="K27" s="34"/>
      <c r="L27" s="34"/>
    </row>
    <row r="28" spans="1:13" x14ac:dyDescent="0.2">
      <c r="A28" s="23">
        <v>25</v>
      </c>
      <c r="B28" s="26" t="s">
        <v>1895</v>
      </c>
      <c r="C28" s="31" t="s">
        <v>1896</v>
      </c>
      <c r="D28" s="26" t="s">
        <v>1925</v>
      </c>
      <c r="E28" s="32">
        <v>43300</v>
      </c>
      <c r="F28" s="26" t="s">
        <v>1904</v>
      </c>
      <c r="G28" s="27" t="s">
        <v>1926</v>
      </c>
      <c r="K28" s="34"/>
      <c r="L28" s="34"/>
    </row>
    <row r="29" spans="1:13" x14ac:dyDescent="0.2">
      <c r="A29" s="23">
        <v>26</v>
      </c>
      <c r="B29" s="26" t="s">
        <v>1895</v>
      </c>
      <c r="C29" s="31" t="s">
        <v>1902</v>
      </c>
      <c r="D29" s="26" t="s">
        <v>1927</v>
      </c>
      <c r="E29" s="32">
        <v>62000</v>
      </c>
      <c r="F29" s="26" t="s">
        <v>1904</v>
      </c>
      <c r="G29" s="27" t="s">
        <v>1928</v>
      </c>
    </row>
    <row r="30" spans="1:13" x14ac:dyDescent="0.2">
      <c r="A30" s="23">
        <v>27</v>
      </c>
      <c r="B30" s="26" t="s">
        <v>1895</v>
      </c>
      <c r="C30" s="31" t="s">
        <v>1896</v>
      </c>
      <c r="D30" s="26" t="s">
        <v>1927</v>
      </c>
      <c r="E30" s="32">
        <v>47700</v>
      </c>
      <c r="F30" s="26" t="s">
        <v>1916</v>
      </c>
      <c r="G30" s="27" t="s">
        <v>1928</v>
      </c>
    </row>
    <row r="31" spans="1:13" x14ac:dyDescent="0.2">
      <c r="A31" s="23">
        <v>28</v>
      </c>
      <c r="B31" s="26" t="s">
        <v>1921</v>
      </c>
      <c r="C31" s="31" t="s">
        <v>1902</v>
      </c>
      <c r="D31" s="26" t="s">
        <v>1927</v>
      </c>
      <c r="E31" s="32">
        <v>59900</v>
      </c>
      <c r="F31" s="26" t="s">
        <v>1916</v>
      </c>
      <c r="G31" s="27" t="s">
        <v>1928</v>
      </c>
    </row>
    <row r="32" spans="1:13" x14ac:dyDescent="0.2">
      <c r="A32" s="23">
        <v>29</v>
      </c>
      <c r="B32" s="26" t="s">
        <v>1895</v>
      </c>
      <c r="C32" s="31" t="s">
        <v>1902</v>
      </c>
      <c r="D32" s="26" t="s">
        <v>1887</v>
      </c>
      <c r="E32" s="32">
        <v>58100</v>
      </c>
      <c r="F32" s="26" t="s">
        <v>1900</v>
      </c>
      <c r="G32" s="27" t="s">
        <v>1929</v>
      </c>
    </row>
    <row r="33" spans="1:7" x14ac:dyDescent="0.2">
      <c r="A33" s="23">
        <v>30</v>
      </c>
      <c r="B33" s="26" t="s">
        <v>1895</v>
      </c>
      <c r="C33" s="31" t="s">
        <v>1902</v>
      </c>
      <c r="D33" s="26" t="s">
        <v>1887</v>
      </c>
      <c r="E33" s="32">
        <v>53400</v>
      </c>
      <c r="F33" s="26" t="s">
        <v>1918</v>
      </c>
      <c r="G33" s="27" t="s">
        <v>1929</v>
      </c>
    </row>
    <row r="34" spans="1:7" x14ac:dyDescent="0.2">
      <c r="C34" s="26"/>
      <c r="E34" s="26"/>
      <c r="G34" s="26"/>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05BC-DA69-4C11-9FA6-E76D5E42138A}">
  <dimension ref="A1:D13"/>
  <sheetViews>
    <sheetView workbookViewId="0">
      <selection activeCell="F10" sqref="F10"/>
    </sheetView>
  </sheetViews>
  <sheetFormatPr baseColWidth="10" defaultColWidth="8.83203125" defaultRowHeight="15" x14ac:dyDescent="0.2"/>
  <cols>
    <col min="3" max="3" width="10.83203125" customWidth="1"/>
    <col min="6" max="7" width="13.1640625" bestFit="1" customWidth="1"/>
    <col min="8" max="8" width="15" bestFit="1" customWidth="1"/>
    <col min="9" max="9" width="14.6640625" bestFit="1" customWidth="1"/>
    <col min="10" max="10" width="11.5" bestFit="1" customWidth="1"/>
    <col min="11" max="11" width="12" bestFit="1" customWidth="1"/>
    <col min="12" max="12" width="10" bestFit="1" customWidth="1"/>
    <col min="13" max="13" width="12" bestFit="1" customWidth="1"/>
    <col min="14" max="14" width="12.6640625" bestFit="1" customWidth="1"/>
    <col min="15" max="15" width="13.1640625" bestFit="1" customWidth="1"/>
    <col min="16" max="16" width="15" bestFit="1" customWidth="1"/>
    <col min="17" max="22" width="12" bestFit="1" customWidth="1"/>
    <col min="23" max="23" width="11" bestFit="1" customWidth="1"/>
    <col min="24" max="24" width="12" bestFit="1" customWidth="1"/>
    <col min="25" max="26" width="12.6640625" bestFit="1" customWidth="1"/>
    <col min="27" max="28" width="11" bestFit="1" customWidth="1"/>
    <col min="29" max="34" width="12.6640625" bestFit="1" customWidth="1"/>
    <col min="35" max="36" width="12" bestFit="1" customWidth="1"/>
    <col min="37" max="37" width="12.6640625" bestFit="1" customWidth="1"/>
  </cols>
  <sheetData>
    <row r="1" spans="1:4" x14ac:dyDescent="0.2">
      <c r="A1" t="s">
        <v>974</v>
      </c>
      <c r="B1" t="s">
        <v>16</v>
      </c>
      <c r="C1" t="s">
        <v>0</v>
      </c>
      <c r="D1" t="s">
        <v>975</v>
      </c>
    </row>
    <row r="2" spans="1:4" x14ac:dyDescent="0.2">
      <c r="A2">
        <v>2010</v>
      </c>
      <c r="B2" s="12">
        <v>-11.539623764263416</v>
      </c>
      <c r="C2" s="12">
        <v>-18</v>
      </c>
      <c r="D2" t="b">
        <f>IF(Table4[[#This Row],[ROA]]&gt;0,"😁")</f>
        <v>0</v>
      </c>
    </row>
    <row r="3" spans="1:4" x14ac:dyDescent="0.2">
      <c r="A3">
        <v>2011</v>
      </c>
      <c r="B3" s="12">
        <v>-1.2917878442870037</v>
      </c>
      <c r="C3" s="12">
        <v>-15.680854720439964</v>
      </c>
      <c r="D3" t="b">
        <f>IF(Table4[[#This Row],[ROA]]&gt;0,"😁")</f>
        <v>0</v>
      </c>
    </row>
    <row r="4" spans="1:4" x14ac:dyDescent="0.2">
      <c r="A4">
        <v>2012</v>
      </c>
      <c r="B4" s="12">
        <v>1.139231801335298</v>
      </c>
      <c r="C4" s="12">
        <v>9.1257515910875657</v>
      </c>
      <c r="D4" t="str">
        <f>IF(Table4[[#This Row],[ROA]]&gt;0,"😁")</f>
        <v>😁</v>
      </c>
    </row>
    <row r="5" spans="1:4" x14ac:dyDescent="0.2">
      <c r="A5">
        <v>2013</v>
      </c>
      <c r="B5" s="12">
        <v>3.2023865858902827</v>
      </c>
      <c r="C5" s="12">
        <v>16.958390105858925</v>
      </c>
      <c r="D5" t="str">
        <f>IF(Table4[[#This Row],[ROA]]&gt;0,"😁")</f>
        <v>😁</v>
      </c>
    </row>
    <row r="6" spans="1:4" x14ac:dyDescent="0.2">
      <c r="A6">
        <v>2014</v>
      </c>
      <c r="B6" s="12">
        <v>0.62664841524297665</v>
      </c>
      <c r="C6" s="12">
        <v>3.5080916715985389</v>
      </c>
      <c r="D6" t="str">
        <f>IF(Table4[[#This Row],[ROA]]&gt;0,"😁")</f>
        <v>😁</v>
      </c>
    </row>
    <row r="7" spans="1:4" x14ac:dyDescent="0.2">
      <c r="A7">
        <v>2015</v>
      </c>
      <c r="B7" s="12">
        <v>1.6782769812812541</v>
      </c>
      <c r="C7" s="12">
        <v>9.0425002488304962</v>
      </c>
      <c r="D7" t="str">
        <f>IF(Table4[[#This Row],[ROA]]&gt;0,"😁")</f>
        <v>😁</v>
      </c>
    </row>
    <row r="8" spans="1:4" x14ac:dyDescent="0.2">
      <c r="A8">
        <v>2016</v>
      </c>
      <c r="B8" s="12">
        <v>1.4602943087507103</v>
      </c>
      <c r="C8" s="12">
        <v>7.043162641022283</v>
      </c>
      <c r="D8" t="str">
        <f>IF(Table4[[#This Row],[ROA]]&gt;0,"😁")</f>
        <v>😁</v>
      </c>
    </row>
    <row r="9" spans="1:4" x14ac:dyDescent="0.2">
      <c r="A9">
        <v>2017</v>
      </c>
      <c r="B9" s="12">
        <v>0.44190178752895204</v>
      </c>
      <c r="C9" s="12">
        <v>2.4493073679983941</v>
      </c>
      <c r="D9" t="str">
        <f>IF(Table4[[#This Row],[ROA]]&gt;0,"😁")</f>
        <v>😁</v>
      </c>
    </row>
    <row r="10" spans="1:4" x14ac:dyDescent="0.2">
      <c r="A10">
        <v>2018</v>
      </c>
      <c r="B10" s="12">
        <v>-0.170391599633929</v>
      </c>
      <c r="C10" s="12">
        <v>-1.1127129750982963</v>
      </c>
      <c r="D10" t="b">
        <f>IF(Table4[[#This Row],[ROA]]&gt;0,"😁")</f>
        <v>0</v>
      </c>
    </row>
    <row r="11" spans="1:4" x14ac:dyDescent="0.2">
      <c r="A11">
        <v>2019</v>
      </c>
      <c r="B11" s="12">
        <v>-1.2209487839679229</v>
      </c>
      <c r="C11" s="12">
        <v>-9.3354406100873089</v>
      </c>
      <c r="D11" t="b">
        <f>IF(Table4[[#This Row],[ROA]]&gt;0,"😁")</f>
        <v>0</v>
      </c>
    </row>
    <row r="12" spans="1:4" x14ac:dyDescent="0.2">
      <c r="A12">
        <v>2020</v>
      </c>
      <c r="B12" s="12">
        <v>-1.2195518553448892E-3</v>
      </c>
      <c r="C12" s="12">
        <v>-1.0645659232447969E-2</v>
      </c>
      <c r="D12" t="b">
        <f>IF(Table4[[#This Row],[ROA]]&gt;0,"😁")</f>
        <v>0</v>
      </c>
    </row>
    <row r="13" spans="1:4" x14ac:dyDescent="0.2">
      <c r="A13">
        <v>2021</v>
      </c>
      <c r="B13" s="12">
        <v>0.63763655478189329</v>
      </c>
      <c r="C13" s="12">
        <v>5.0978302245907878</v>
      </c>
      <c r="D13" t="str">
        <f>IF(Table4[[#This Row],[ROA]]&gt;0,"😁")</f>
        <v>😁</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10745-CF70-472F-BED2-FE97ED5B0628}">
  <dimension ref="A1:P29"/>
  <sheetViews>
    <sheetView workbookViewId="0">
      <selection activeCell="F19" sqref="F19"/>
    </sheetView>
  </sheetViews>
  <sheetFormatPr baseColWidth="10" defaultColWidth="9.1640625" defaultRowHeight="15" x14ac:dyDescent="0.2"/>
  <cols>
    <col min="1" max="1" width="24.33203125" style="36" customWidth="1"/>
    <col min="2" max="9" width="9.1640625" style="36"/>
    <col min="10" max="10" width="12.5" style="36" customWidth="1"/>
    <col min="11" max="11" width="12.1640625" style="36" customWidth="1"/>
    <col min="12" max="15" width="9.1640625" style="36"/>
    <col min="16" max="16" width="5.33203125" style="36" customWidth="1"/>
    <col min="17" max="16384" width="9.1640625" style="36"/>
  </cols>
  <sheetData>
    <row r="1" spans="1:16" ht="21" x14ac:dyDescent="0.25">
      <c r="A1" s="37" t="s">
        <v>1930</v>
      </c>
      <c r="C1" s="38"/>
    </row>
    <row r="2" spans="1:16" x14ac:dyDescent="0.2">
      <c r="A2" s="36" t="s">
        <v>1931</v>
      </c>
      <c r="B2" s="46">
        <v>1500</v>
      </c>
      <c r="I2" s="39"/>
      <c r="N2" s="40"/>
    </row>
    <row r="3" spans="1:16" x14ac:dyDescent="0.2">
      <c r="A3" s="40" t="s">
        <v>1932</v>
      </c>
      <c r="N3" s="40"/>
    </row>
    <row r="4" spans="1:16" x14ac:dyDescent="0.2">
      <c r="A4" s="36" t="s">
        <v>1933</v>
      </c>
      <c r="B4" s="46">
        <v>1000</v>
      </c>
      <c r="N4" s="40"/>
      <c r="O4" s="40"/>
      <c r="P4" s="40"/>
    </row>
    <row r="5" spans="1:16" ht="15" customHeight="1" x14ac:dyDescent="0.2">
      <c r="A5" s="40" t="s">
        <v>1934</v>
      </c>
    </row>
    <row r="6" spans="1:16" ht="15" customHeight="1" x14ac:dyDescent="0.2">
      <c r="A6" s="36" t="s">
        <v>1935</v>
      </c>
      <c r="B6" s="46">
        <v>750</v>
      </c>
    </row>
    <row r="7" spans="1:16" ht="15" customHeight="1" x14ac:dyDescent="0.2">
      <c r="A7" s="36" t="s">
        <v>1936</v>
      </c>
      <c r="B7" s="46">
        <v>7</v>
      </c>
    </row>
    <row r="8" spans="1:16" ht="15.75" customHeight="1" x14ac:dyDescent="0.2">
      <c r="A8" s="36" t="s">
        <v>1937</v>
      </c>
      <c r="B8" s="46">
        <v>17</v>
      </c>
    </row>
    <row r="9" spans="1:16" ht="15" customHeight="1" x14ac:dyDescent="0.2">
      <c r="A9" s="36" t="s">
        <v>1938</v>
      </c>
      <c r="B9" s="46">
        <v>6</v>
      </c>
      <c r="F9" s="40"/>
    </row>
    <row r="10" spans="1:16" ht="15" customHeight="1" x14ac:dyDescent="0.2"/>
    <row r="11" spans="1:16" ht="15.75" customHeight="1" x14ac:dyDescent="0.2"/>
    <row r="12" spans="1:16" x14ac:dyDescent="0.2">
      <c r="A12" s="40"/>
    </row>
    <row r="13" spans="1:16" x14ac:dyDescent="0.2">
      <c r="A13" s="36" t="s">
        <v>1939</v>
      </c>
      <c r="B13" s="45">
        <f>IF(B2&gt;B4,B8*B4,(B8*B2)+(B9*(B4-B2)))</f>
        <v>17000</v>
      </c>
      <c r="D13" s="39"/>
      <c r="E13" s="40"/>
    </row>
    <row r="14" spans="1:16" x14ac:dyDescent="0.2">
      <c r="A14" s="36" t="s">
        <v>1940</v>
      </c>
      <c r="B14" s="45">
        <f>B6+(B7*B4)</f>
        <v>7750</v>
      </c>
      <c r="F14" s="41"/>
    </row>
    <row r="15" spans="1:16" x14ac:dyDescent="0.2">
      <c r="A15" s="36" t="s">
        <v>1941</v>
      </c>
      <c r="B15" s="45">
        <f>Total_Revenue-Total_Cost</f>
        <v>9250</v>
      </c>
      <c r="E15" s="40"/>
      <c r="F15" s="42"/>
    </row>
    <row r="16" spans="1:16" x14ac:dyDescent="0.2">
      <c r="E16" s="40"/>
      <c r="F16" s="42"/>
    </row>
    <row r="17" spans="1:9" x14ac:dyDescent="0.2">
      <c r="A17" s="43"/>
      <c r="E17" s="40"/>
      <c r="F17" s="42"/>
    </row>
    <row r="18" spans="1:9" x14ac:dyDescent="0.2">
      <c r="E18" s="40"/>
      <c r="F18" s="42"/>
    </row>
    <row r="19" spans="1:9" x14ac:dyDescent="0.2">
      <c r="E19" s="40"/>
      <c r="F19" s="42"/>
    </row>
    <row r="20" spans="1:9" x14ac:dyDescent="0.2">
      <c r="E20" s="40"/>
      <c r="F20" s="42"/>
    </row>
    <row r="21" spans="1:9" x14ac:dyDescent="0.2">
      <c r="A21" s="40"/>
    </row>
    <row r="22" spans="1:9" x14ac:dyDescent="0.2">
      <c r="A22" s="44"/>
      <c r="B22" s="44"/>
      <c r="C22" s="44"/>
      <c r="D22" s="44"/>
      <c r="E22" s="44"/>
      <c r="F22" s="44"/>
      <c r="G22" s="44"/>
      <c r="H22" s="44"/>
      <c r="I22" s="44"/>
    </row>
    <row r="23" spans="1:9" x14ac:dyDescent="0.2">
      <c r="A23" s="44"/>
      <c r="B23" s="44"/>
      <c r="C23" s="44"/>
      <c r="D23" s="44"/>
      <c r="E23" s="44"/>
      <c r="F23" s="44"/>
      <c r="G23" s="44"/>
      <c r="H23" s="44"/>
      <c r="I23" s="44"/>
    </row>
    <row r="24" spans="1:9" x14ac:dyDescent="0.2">
      <c r="A24" s="44"/>
      <c r="B24" s="44"/>
      <c r="C24" s="44"/>
      <c r="D24" s="44"/>
      <c r="E24" s="44"/>
      <c r="F24" s="44"/>
      <c r="G24" s="44"/>
      <c r="H24" s="44"/>
      <c r="I24" s="44"/>
    </row>
    <row r="25" spans="1:9" x14ac:dyDescent="0.2">
      <c r="A25" s="44"/>
      <c r="B25" s="44"/>
      <c r="C25" s="44"/>
      <c r="D25" s="44"/>
      <c r="E25" s="44"/>
      <c r="F25" s="44"/>
      <c r="G25" s="44"/>
      <c r="H25" s="44"/>
      <c r="I25" s="44"/>
    </row>
    <row r="26" spans="1:9" x14ac:dyDescent="0.2">
      <c r="A26" s="44"/>
      <c r="B26" s="44"/>
      <c r="C26" s="44"/>
      <c r="D26" s="44"/>
      <c r="E26" s="44"/>
      <c r="F26" s="44"/>
      <c r="G26" s="44"/>
      <c r="H26" s="44"/>
      <c r="I26" s="44"/>
    </row>
    <row r="27" spans="1:9" x14ac:dyDescent="0.2">
      <c r="A27" s="44"/>
      <c r="B27" s="44"/>
      <c r="C27" s="44"/>
      <c r="D27" s="44"/>
      <c r="E27" s="44"/>
      <c r="F27" s="44"/>
      <c r="G27" s="44"/>
      <c r="H27" s="44"/>
      <c r="I27" s="44"/>
    </row>
    <row r="28" spans="1:9" x14ac:dyDescent="0.2">
      <c r="A28" s="44"/>
      <c r="B28" s="44"/>
      <c r="C28" s="44"/>
      <c r="D28" s="44"/>
      <c r="E28" s="44"/>
      <c r="F28" s="44"/>
      <c r="G28" s="44"/>
      <c r="H28" s="44"/>
      <c r="I28" s="44"/>
    </row>
    <row r="29" spans="1:9" x14ac:dyDescent="0.2">
      <c r="A29" s="44"/>
      <c r="B29" s="44"/>
      <c r="C29" s="44"/>
      <c r="D29" s="44"/>
      <c r="E29" s="44"/>
      <c r="F29" s="44"/>
      <c r="G29" s="44"/>
      <c r="H29" s="44"/>
      <c r="I29" s="44"/>
    </row>
  </sheetData>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2E3AA-4368-44BF-A781-6FFB75630E3B}">
  <dimension ref="A1:D7"/>
  <sheetViews>
    <sheetView workbookViewId="0">
      <selection activeCell="B21" sqref="B21"/>
    </sheetView>
  </sheetViews>
  <sheetFormatPr baseColWidth="10" defaultColWidth="8.83203125" defaultRowHeight="15" x14ac:dyDescent="0.2"/>
  <cols>
    <col min="1" max="1" width="39.1640625" customWidth="1"/>
    <col min="2" max="2" width="16.5" customWidth="1"/>
    <col min="3" max="3" width="11.33203125" customWidth="1"/>
    <col min="4" max="4" width="11.1640625" customWidth="1"/>
  </cols>
  <sheetData>
    <row r="1" spans="1:4" x14ac:dyDescent="0.2">
      <c r="A1" t="s">
        <v>2631</v>
      </c>
      <c r="B1" t="s">
        <v>2632</v>
      </c>
      <c r="C1" t="s">
        <v>2633</v>
      </c>
      <c r="D1" t="s">
        <v>2634</v>
      </c>
    </row>
    <row r="2" spans="1:4" x14ac:dyDescent="0.2">
      <c r="A2" t="e" vm="1">
        <v>#VALUE!</v>
      </c>
      <c r="B2" s="49" cm="1">
        <f t="array" ref="B2">_FV(Table5[[#This Row],[Symbol ]],"Price")</f>
        <v>3547.96</v>
      </c>
      <c r="C2" s="53" cm="1">
        <f t="array" ref="C2">_FV(Table5[[#This Row],[Symbol ]],"Low")</f>
        <v>3466.69</v>
      </c>
      <c r="D2" s="53" cm="1">
        <f t="array" ref="D2">_FV(Table5[[#This Row],[Symbol ]],"High")</f>
        <v>3548.56</v>
      </c>
    </row>
    <row r="3" spans="1:4" x14ac:dyDescent="0.2">
      <c r="A3" t="e" vm="2">
        <v>#VALUE!</v>
      </c>
      <c r="B3" s="49" cm="1">
        <f t="array" ref="B3">_FV(Table5[[#This Row],[Symbol ]],"Price")</f>
        <v>335.53</v>
      </c>
      <c r="C3" s="53" cm="1">
        <f t="array" ref="C3">_FV(Table5[[#This Row],[Symbol ]],"Low")</f>
        <v>330.1</v>
      </c>
      <c r="D3" s="53" cm="1">
        <f t="array" ref="D3">_FV(Table5[[#This Row],[Symbol ]],"High")</f>
        <v>335.8</v>
      </c>
    </row>
    <row r="4" spans="1:4" x14ac:dyDescent="0.2">
      <c r="A4" t="e" vm="3">
        <v>#VALUE!</v>
      </c>
      <c r="B4" s="49" cm="1">
        <f t="array" ref="B4">_FV(Table5[[#This Row],[Symbol ]],"Price")</f>
        <v>172.26</v>
      </c>
      <c r="C4" s="49" cm="1">
        <f t="array" ref="C4">_FV(Table5[[#This Row],[Symbol ]],"Low")</f>
        <v>170.4</v>
      </c>
      <c r="D4" s="49" cm="1">
        <f t="array" ref="D4">_FV(Table5[[#This Row],[Symbol ]],"High")</f>
        <v>173.3442</v>
      </c>
    </row>
    <row r="5" spans="1:4" x14ac:dyDescent="0.2">
      <c r="A5" t="e" vm="4">
        <v>#VALUE!</v>
      </c>
      <c r="B5" s="49" cm="1">
        <f t="array" ref="B5">_FV(Table5[[#This Row],[Symbol ]],"Price")</f>
        <v>1049.6808000000001</v>
      </c>
      <c r="C5" s="49" cm="1">
        <f t="array" ref="C5">_FV(Table5[[#This Row],[Symbol ]],"Low")</f>
        <v>1026.81</v>
      </c>
      <c r="D5" s="49" cm="1">
        <f t="array" ref="D5">_FV(Table5[[#This Row],[Symbol ]],"High")</f>
        <v>1053.46</v>
      </c>
    </row>
    <row r="6" spans="1:4" x14ac:dyDescent="0.2">
      <c r="A6" t="e" vm="5">
        <v>#VALUE!</v>
      </c>
      <c r="B6" s="49" cm="1">
        <f t="array" ref="B6">_FV(Table5[[#This Row],[Symbol ]],"Price")</f>
        <v>149.38999999999999</v>
      </c>
      <c r="C6" s="49" cm="1">
        <f t="array" ref="C6">_FV(Table5[[#This Row],[Symbol ]],"Low")</f>
        <v>148.04</v>
      </c>
      <c r="D6" s="49" cm="1">
        <f t="array" ref="D6">_FV(Table5[[#This Row],[Symbol ]],"High")</f>
        <v>150.13999999999999</v>
      </c>
    </row>
    <row r="7" spans="1:4" x14ac:dyDescent="0.2">
      <c r="A7" t="e" vm="6">
        <v>#VALUE!</v>
      </c>
      <c r="B7" s="49" cm="1">
        <f t="array" ref="B7">_FV(Table5[[#This Row],[Symbol ]],"Price")</f>
        <v>138.86000000000001</v>
      </c>
      <c r="C7" s="49" cm="1">
        <f t="array" ref="C7">_FV(Table5[[#This Row],[Symbol ]],"Low")</f>
        <v>138.1</v>
      </c>
      <c r="D7" s="49" cm="1">
        <f t="array" ref="D7">_FV(Table5[[#This Row],[Symbol ]],"High")</f>
        <v>139.83000000000001</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9EA6D-AA5A-4D47-A261-D0BC16EACD1F}">
  <dimension ref="A1:G17"/>
  <sheetViews>
    <sheetView tabSelected="1" workbookViewId="0">
      <selection activeCell="M27" sqref="M27"/>
    </sheetView>
  </sheetViews>
  <sheetFormatPr baseColWidth="10" defaultColWidth="8.83203125" defaultRowHeight="15" x14ac:dyDescent="0.2"/>
  <cols>
    <col min="1" max="1" width="10.5" customWidth="1"/>
    <col min="2" max="2" width="10.6640625" bestFit="1" customWidth="1"/>
    <col min="5" max="5" width="12.33203125" customWidth="1"/>
    <col min="7" max="7" width="14.33203125" customWidth="1"/>
  </cols>
  <sheetData>
    <row r="1" spans="1:7" x14ac:dyDescent="0.2">
      <c r="A1" t="s">
        <v>1944</v>
      </c>
      <c r="B1" s="50" t="s">
        <v>23</v>
      </c>
      <c r="E1" t="str" cm="1">
        <f t="array" aca="1" ref="E1:G17" ca="1">_xlfn.STOCKHISTORY(B1,B2,B3,1,1,0,1,5)</f>
        <v>Date</v>
      </c>
      <c r="F1" t="str">
        <f ca="1"/>
        <v>Close</v>
      </c>
      <c r="G1" t="str">
        <f ca="1"/>
        <v>Volume</v>
      </c>
    </row>
    <row r="2" spans="1:7" x14ac:dyDescent="0.2">
      <c r="A2" t="s">
        <v>1945</v>
      </c>
      <c r="B2" s="21">
        <v>43466</v>
      </c>
      <c r="E2" vm="7">
        <f ca="1"/>
        <v>43465</v>
      </c>
      <c r="F2" vm="8">
        <f ca="1"/>
        <v>37.064999999999998</v>
      </c>
      <c r="G2" vm="9">
        <f ca="1"/>
        <v>216208369</v>
      </c>
    </row>
    <row r="3" spans="1:7" x14ac:dyDescent="0.2">
      <c r="A3" t="s">
        <v>1946</v>
      </c>
      <c r="B3" s="21">
        <v>43570</v>
      </c>
      <c r="E3" vm="10">
        <f ca="1"/>
        <v>43472</v>
      </c>
      <c r="F3" vm="11">
        <f ca="1"/>
        <v>38.072499999999998</v>
      </c>
      <c r="G3" vm="12">
        <f ca="1"/>
        <v>202623336</v>
      </c>
    </row>
    <row r="4" spans="1:7" x14ac:dyDescent="0.2">
      <c r="E4" vm="13">
        <f ca="1"/>
        <v>43479</v>
      </c>
      <c r="F4" vm="14">
        <f ca="1"/>
        <v>39.204999999999998</v>
      </c>
      <c r="G4" vm="15">
        <f ca="1"/>
        <v>154530021</v>
      </c>
    </row>
    <row r="5" spans="1:7" x14ac:dyDescent="0.2">
      <c r="E5" vm="16">
        <f ca="1"/>
        <v>43487</v>
      </c>
      <c r="F5" vm="17">
        <f ca="1"/>
        <v>39.44</v>
      </c>
      <c r="G5" vm="18">
        <f ca="1"/>
        <v>111834395</v>
      </c>
    </row>
    <row r="6" spans="1:7" x14ac:dyDescent="0.2">
      <c r="E6" vm="19">
        <f ca="1"/>
        <v>43493</v>
      </c>
      <c r="F6" vm="20">
        <f ca="1"/>
        <v>41.63</v>
      </c>
      <c r="G6" vm="21">
        <f ca="1"/>
        <v>201920026</v>
      </c>
    </row>
    <row r="7" spans="1:7" x14ac:dyDescent="0.2">
      <c r="E7" vm="22">
        <f ca="1"/>
        <v>43500</v>
      </c>
      <c r="F7" vm="23">
        <f ca="1"/>
        <v>42.602499999999999</v>
      </c>
      <c r="G7" vm="24">
        <f ca="1"/>
        <v>150593397</v>
      </c>
    </row>
    <row r="8" spans="1:7" x14ac:dyDescent="0.2">
      <c r="E8" vm="25">
        <f ca="1"/>
        <v>43507</v>
      </c>
      <c r="F8" vm="26">
        <f ca="1"/>
        <v>42.604999999999997</v>
      </c>
      <c r="G8" vm="27">
        <f ca="1"/>
        <v>111602508</v>
      </c>
    </row>
    <row r="9" spans="1:7" x14ac:dyDescent="0.2">
      <c r="E9" vm="28">
        <f ca="1"/>
        <v>43515</v>
      </c>
      <c r="F9" vm="29">
        <f ca="1"/>
        <v>43.2425</v>
      </c>
      <c r="G9" vm="30">
        <f ca="1"/>
        <v>81250012</v>
      </c>
    </row>
    <row r="10" spans="1:7" x14ac:dyDescent="0.2">
      <c r="E10" vm="31">
        <f ca="1"/>
        <v>43521</v>
      </c>
      <c r="F10" vm="32">
        <f ca="1"/>
        <v>43.7425</v>
      </c>
      <c r="G10" vm="33">
        <f ca="1"/>
        <v>120880541</v>
      </c>
    </row>
    <row r="11" spans="1:7" x14ac:dyDescent="0.2">
      <c r="E11" vm="34">
        <f ca="1"/>
        <v>43528</v>
      </c>
      <c r="F11" vm="35">
        <f ca="1"/>
        <v>43.227499999999999</v>
      </c>
      <c r="G11" vm="36">
        <f ca="1"/>
        <v>116779738</v>
      </c>
    </row>
    <row r="12" spans="1:7" x14ac:dyDescent="0.2">
      <c r="E12" vm="37">
        <f ca="1"/>
        <v>43535</v>
      </c>
      <c r="F12" vm="38">
        <f ca="1"/>
        <v>46.53</v>
      </c>
      <c r="G12" vm="39">
        <f ca="1"/>
        <v>158133562</v>
      </c>
    </row>
    <row r="13" spans="1:7" x14ac:dyDescent="0.2">
      <c r="E13" vm="40">
        <f ca="1"/>
        <v>43542</v>
      </c>
      <c r="F13" vm="41">
        <f ca="1"/>
        <v>47.762500000000003</v>
      </c>
      <c r="G13" vm="42">
        <f ca="1"/>
        <v>182343335</v>
      </c>
    </row>
    <row r="14" spans="1:7" x14ac:dyDescent="0.2">
      <c r="E14" vm="43">
        <f ca="1"/>
        <v>43549</v>
      </c>
      <c r="F14" vm="44">
        <f ca="1"/>
        <v>47.487499999999997</v>
      </c>
      <c r="G14" vm="45">
        <f ca="1"/>
        <v>167838582</v>
      </c>
    </row>
    <row r="15" spans="1:7" x14ac:dyDescent="0.2">
      <c r="E15" vm="46">
        <f ca="1"/>
        <v>43556</v>
      </c>
      <c r="F15" vm="47">
        <f ca="1"/>
        <v>49.25</v>
      </c>
      <c r="G15" vm="48">
        <f ca="1"/>
        <v>111540445</v>
      </c>
    </row>
    <row r="16" spans="1:7" x14ac:dyDescent="0.2">
      <c r="E16" vm="49">
        <f ca="1"/>
        <v>43563</v>
      </c>
      <c r="F16" vm="50">
        <f ca="1"/>
        <v>49.717500000000001</v>
      </c>
      <c r="G16" vm="51">
        <f ca="1"/>
        <v>132006698</v>
      </c>
    </row>
    <row r="17" spans="5:7" x14ac:dyDescent="0.2">
      <c r="E17" vm="52">
        <f ca="1"/>
        <v>43570</v>
      </c>
      <c r="F17" vm="53">
        <f ca="1"/>
        <v>50.965000000000003</v>
      </c>
      <c r="G17" vm="54">
        <f ca="1"/>
        <v>96335577</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C04A1A0D-137B-4BBE-B1AC-970468601A28}">
  <ds:schemaRefs/>
</ds:datastoreItem>
</file>

<file path=customXml/itemProps2.xml><?xml version="1.0" encoding="utf-8"?>
<ds:datastoreItem xmlns:ds="http://schemas.openxmlformats.org/officeDocument/2006/customXml" ds:itemID="{00E09D28-DE50-49E3-B885-4B4F017968AF}">
  <ds:schemaRefs/>
</ds:datastoreItem>
</file>

<file path=customXml/itemProps3.xml><?xml version="1.0" encoding="utf-8"?>
<ds:datastoreItem xmlns:ds="http://schemas.openxmlformats.org/officeDocument/2006/customXml" ds:itemID="{20DDC5D4-C289-4BC7-A04A-C2E058024D93}">
  <ds:schemaRefs/>
</ds:datastoreItem>
</file>

<file path=customXml/itemProps4.xml><?xml version="1.0" encoding="utf-8"?>
<ds:datastoreItem xmlns:ds="http://schemas.openxmlformats.org/officeDocument/2006/customXml" ds:itemID="{A6B8B474-9BBA-49F2-844C-B26FB8481C88}">
  <ds:schemaRefs/>
</ds:datastoreItem>
</file>

<file path=customXml/itemProps5.xml><?xml version="1.0" encoding="utf-8"?>
<ds:datastoreItem xmlns:ds="http://schemas.openxmlformats.org/officeDocument/2006/customXml" ds:itemID="{703549A7-C960-4D43-A5BE-D3A8EFFF3CD6}">
  <ds:schemaRefs/>
</ds:datastoreItem>
</file>

<file path=customXml/itemProps6.xml><?xml version="1.0" encoding="utf-8"?>
<ds:datastoreItem xmlns:ds="http://schemas.openxmlformats.org/officeDocument/2006/customXml" ds:itemID="{2EFC667E-BDF4-4213-9E17-7DBDD74DA018}">
  <ds:schemaRefs/>
</ds:datastoreItem>
</file>

<file path=customXml/itemProps7.xml><?xml version="1.0" encoding="utf-8"?>
<ds:datastoreItem xmlns:ds="http://schemas.openxmlformats.org/officeDocument/2006/customXml" ds:itemID="{400F4DDC-DC7E-40A0-BEAB-6E836DADCD22}">
  <ds:schemaRefs/>
</ds:datastoreItem>
</file>

<file path=customXml/itemProps8.xml><?xml version="1.0" encoding="utf-8"?>
<ds:datastoreItem xmlns:ds="http://schemas.openxmlformats.org/officeDocument/2006/customXml" ds:itemID="{537CF69B-06F4-40DC-B43F-A9945C3D371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ROE_ROA</vt:lpstr>
      <vt:lpstr>DSO</vt:lpstr>
      <vt:lpstr>DSO_GIC GROUP</vt:lpstr>
      <vt:lpstr>Tidbits-Flash Fill</vt:lpstr>
      <vt:lpstr>Tidbits_conditional formatting</vt:lpstr>
      <vt:lpstr>Tidbits-Subtotal</vt:lpstr>
      <vt:lpstr>Tidbits-Maps</vt:lpstr>
      <vt:lpstr>Tidbits-Emoji</vt:lpstr>
      <vt:lpstr>Tidbits_GoTo</vt:lpstr>
      <vt:lpstr>Tidbits-Live Data</vt:lpstr>
      <vt:lpstr>Tidbits-Historical</vt:lpstr>
      <vt:lpstr>Total_Cost</vt:lpstr>
      <vt:lpstr>Total_Revenue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 Tenkorang</dc:creator>
  <cp:lastModifiedBy>Khalid Said Rashid Al-Rasbi</cp:lastModifiedBy>
  <dcterms:created xsi:type="dcterms:W3CDTF">2021-07-17T01:38:55Z</dcterms:created>
  <dcterms:modified xsi:type="dcterms:W3CDTF">2021-12-07T19:02:18Z</dcterms:modified>
</cp:coreProperties>
</file>